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Inter Club\2024\"/>
    </mc:Choice>
  </mc:AlternateContent>
  <xr:revisionPtr revIDLastSave="0" documentId="13_ncr:1_{6BE35A10-08C5-4385-9FA2-9CDE6F7829C7}" xr6:coauthVersionLast="47" xr6:coauthVersionMax="47" xr10:uidLastSave="{00000000-0000-0000-0000-000000000000}"/>
  <bookViews>
    <workbookView xWindow="-108" yWindow="-108" windowWidth="23256" windowHeight="12576" tabRatio="844" firstSheet="5" activeTab="5" xr2:uid="{00000000-000D-0000-FFFF-FFFF00000000}"/>
  </bookViews>
  <sheets>
    <sheet name="Lists" sheetId="2" r:id="rId1"/>
    <sheet name="Sheet1" sheetId="70" r:id="rId2"/>
    <sheet name="Sign" sheetId="56" r:id="rId3"/>
    <sheet name="MASTERLIST" sheetId="4" r:id="rId4"/>
    <sheet name="DATA ENTRY" sheetId="5" r:id="rId5"/>
    <sheet name="Individuals" sheetId="54" r:id="rId6"/>
    <sheet name="MenSenior" sheetId="49" r:id="rId7"/>
    <sheet name="MenGrandMasters" sheetId="46" r:id="rId8"/>
    <sheet name="MenMasters" sheetId="47" r:id="rId9"/>
    <sheet name="MenVeterans" sheetId="39" r:id="rId10"/>
    <sheet name="Men U21" sheetId="48" r:id="rId11"/>
    <sheet name="Men U16" sheetId="50" r:id="rId12"/>
    <sheet name="Ladies" sheetId="51" r:id="rId13"/>
    <sheet name="Inedible" sheetId="16" r:id="rId14"/>
    <sheet name="Edibles" sheetId="13" r:id="rId15"/>
    <sheet name="SpeciesSTATS" sheetId="24" r:id="rId16"/>
    <sheet name="Clubs" sheetId="53" r:id="rId17"/>
    <sheet name="TOP6" sheetId="52" r:id="rId18"/>
    <sheet name="Clubs Scores" sheetId="69" r:id="rId19"/>
  </sheets>
  <externalReferences>
    <externalReference r:id="rId20"/>
  </externalReferences>
  <definedNames>
    <definedName name="_xlnm._FilterDatabase" localSheetId="16" hidden="1">Clubs!$A$21:$T$21</definedName>
    <definedName name="_xlnm._FilterDatabase" localSheetId="18" hidden="1">'Clubs Scores'!$A$1:$I$244</definedName>
    <definedName name="_xlnm._FilterDatabase" localSheetId="4" hidden="1">'DATA ENTRY'!$A$1:$N$5253</definedName>
    <definedName name="_xlnm._FilterDatabase" localSheetId="3" hidden="1">MASTERLIST!$A$4:$J$891</definedName>
    <definedName name="_xlnm._FilterDatabase" localSheetId="17" hidden="1">'TOP6'!$A$4:$N$84</definedName>
    <definedName name="clubl5" localSheetId="16">Clubs!$B$5:$E$18</definedName>
    <definedName name="clubl5">#REF!</definedName>
    <definedName name="Clubs" localSheetId="16">[1]Lists!$A$2:$A$18</definedName>
    <definedName name="Clubs" localSheetId="17">[1]Lists!$A$2:$A$18</definedName>
    <definedName name="Clubs">Lists!$A$2:$A$18</definedName>
    <definedName name="Edibles" localSheetId="16">[1]Lists!$F$2:$F$21</definedName>
    <definedName name="Edibles" localSheetId="17">[1]Lists!$F$2:$F$21</definedName>
    <definedName name="Edibles">Lists!$G$2:$G$21</definedName>
    <definedName name="Fish">#REF!</definedName>
    <definedName name="Individuals">#REF!</definedName>
    <definedName name="Inedibles" localSheetId="16">[1]Lists!$I$2:$I$26</definedName>
    <definedName name="Inedibles" localSheetId="17">[1]Lists!$I$2:$I$26</definedName>
    <definedName name="Inedibles">Lists!$K$2:$K$26</definedName>
    <definedName name="kgList" localSheetId="16">[1]Lists!$J$2:$AF$261</definedName>
    <definedName name="kgList" localSheetId="17">[1]Lists!$J$2:$AF$261</definedName>
    <definedName name="kgList">Lists!$L$2:$AH$261</definedName>
    <definedName name="Master" localSheetId="16">[1]MASTERLIST!$A$5:$E$1000</definedName>
    <definedName name="Master" localSheetId="17">[1]MASTERLIST!$A$5:$E$1000</definedName>
    <definedName name="Master">MASTERLIST!$A$5:$E$995</definedName>
    <definedName name="_xlnm.Print_Area" localSheetId="3">MASTERLIST!$A$2:$I$555</definedName>
    <definedName name="Shark">#REF!</definedName>
    <definedName name="Status">Lists!$C$2:$C$9</definedName>
  </definedNames>
  <calcPr calcId="191029" iterateCount="97"/>
  <pivotCaches>
    <pivotCache cacheId="12" r:id="rId21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53" l="1"/>
  <c r="D14" i="53"/>
  <c r="G822" i="4"/>
  <c r="H822" i="4"/>
  <c r="I822" i="4" s="1"/>
  <c r="C31" i="53" l="1"/>
  <c r="D31" i="53"/>
  <c r="E31" i="53"/>
  <c r="E3203" i="5" l="1"/>
  <c r="F3203" i="5"/>
  <c r="H3203" i="5"/>
  <c r="L3203" i="5"/>
  <c r="M3203" i="5" s="1"/>
  <c r="E3204" i="5"/>
  <c r="F3204" i="5"/>
  <c r="H3204" i="5"/>
  <c r="L3204" i="5"/>
  <c r="M3204" i="5" s="1"/>
  <c r="E3205" i="5"/>
  <c r="F3205" i="5"/>
  <c r="H3205" i="5"/>
  <c r="L3205" i="5"/>
  <c r="M3205" i="5" s="1"/>
  <c r="E3206" i="5"/>
  <c r="F3206" i="5"/>
  <c r="H3206" i="5"/>
  <c r="L3206" i="5"/>
  <c r="M3206" i="5" s="1"/>
  <c r="E3207" i="5"/>
  <c r="F3207" i="5"/>
  <c r="H3207" i="5"/>
  <c r="L3207" i="5"/>
  <c r="M3207" i="5" s="1"/>
  <c r="E3208" i="5"/>
  <c r="F3208" i="5"/>
  <c r="H3208" i="5"/>
  <c r="L3208" i="5"/>
  <c r="M3208" i="5" s="1"/>
  <c r="E3209" i="5"/>
  <c r="F3209" i="5"/>
  <c r="H3209" i="5"/>
  <c r="L3209" i="5"/>
  <c r="M3209" i="5" s="1"/>
  <c r="E3210" i="5"/>
  <c r="F3210" i="5"/>
  <c r="H3210" i="5"/>
  <c r="L3210" i="5"/>
  <c r="M3210" i="5" s="1"/>
  <c r="E3211" i="5"/>
  <c r="F3211" i="5"/>
  <c r="H3211" i="5"/>
  <c r="L3211" i="5"/>
  <c r="M3211" i="5" s="1"/>
  <c r="E3212" i="5"/>
  <c r="F3212" i="5"/>
  <c r="H3212" i="5"/>
  <c r="L3212" i="5"/>
  <c r="M3212" i="5" s="1"/>
  <c r="E3213" i="5"/>
  <c r="F3213" i="5"/>
  <c r="H3213" i="5"/>
  <c r="L3213" i="5"/>
  <c r="M3213" i="5" s="1"/>
  <c r="E3214" i="5"/>
  <c r="F3214" i="5"/>
  <c r="H3214" i="5"/>
  <c r="L3214" i="5"/>
  <c r="M3214" i="5" s="1"/>
  <c r="E3215" i="5"/>
  <c r="F3215" i="5"/>
  <c r="H3215" i="5"/>
  <c r="L3215" i="5"/>
  <c r="M3215" i="5" s="1"/>
  <c r="E3216" i="5"/>
  <c r="F3216" i="5"/>
  <c r="H3216" i="5"/>
  <c r="L3216" i="5"/>
  <c r="M3216" i="5" s="1"/>
  <c r="E3217" i="5"/>
  <c r="F3217" i="5"/>
  <c r="H3217" i="5"/>
  <c r="L3217" i="5"/>
  <c r="M3217" i="5" s="1"/>
  <c r="E3218" i="5"/>
  <c r="F3218" i="5"/>
  <c r="H3218" i="5"/>
  <c r="L3218" i="5"/>
  <c r="M3218" i="5" s="1"/>
  <c r="E3219" i="5"/>
  <c r="F3219" i="5"/>
  <c r="H3219" i="5"/>
  <c r="L3219" i="5"/>
  <c r="M3219" i="5" s="1"/>
  <c r="E3220" i="5"/>
  <c r="F3220" i="5"/>
  <c r="H3220" i="5"/>
  <c r="L3220" i="5"/>
  <c r="M3220" i="5" s="1"/>
  <c r="E3221" i="5"/>
  <c r="F3221" i="5"/>
  <c r="H3221" i="5"/>
  <c r="L3221" i="5"/>
  <c r="M3221" i="5" s="1"/>
  <c r="E3222" i="5"/>
  <c r="F3222" i="5"/>
  <c r="H3222" i="5"/>
  <c r="L3222" i="5"/>
  <c r="M3222" i="5" s="1"/>
  <c r="E3223" i="5"/>
  <c r="F3223" i="5"/>
  <c r="H3223" i="5"/>
  <c r="L3223" i="5"/>
  <c r="M3223" i="5" s="1"/>
  <c r="E3224" i="5"/>
  <c r="F3224" i="5"/>
  <c r="H3224" i="5"/>
  <c r="L3224" i="5"/>
  <c r="M3224" i="5" s="1"/>
  <c r="E3225" i="5"/>
  <c r="F3225" i="5"/>
  <c r="H3225" i="5"/>
  <c r="L3225" i="5"/>
  <c r="M3225" i="5" s="1"/>
  <c r="E3226" i="5"/>
  <c r="F3226" i="5"/>
  <c r="H3226" i="5"/>
  <c r="L3226" i="5"/>
  <c r="M3226" i="5" s="1"/>
  <c r="E3227" i="5"/>
  <c r="F3227" i="5"/>
  <c r="H3227" i="5"/>
  <c r="L3227" i="5"/>
  <c r="M3227" i="5" s="1"/>
  <c r="E3228" i="5"/>
  <c r="F3228" i="5"/>
  <c r="H3228" i="5"/>
  <c r="L3228" i="5"/>
  <c r="M3228" i="5" s="1"/>
  <c r="E3229" i="5"/>
  <c r="F3229" i="5"/>
  <c r="H3229" i="5"/>
  <c r="L3229" i="5"/>
  <c r="M3229" i="5" s="1"/>
  <c r="E3230" i="5"/>
  <c r="F3230" i="5"/>
  <c r="H3230" i="5"/>
  <c r="L3230" i="5"/>
  <c r="M3230" i="5" s="1"/>
  <c r="E3231" i="5"/>
  <c r="F3231" i="5"/>
  <c r="H3231" i="5"/>
  <c r="L3231" i="5"/>
  <c r="M3231" i="5" s="1"/>
  <c r="E3232" i="5"/>
  <c r="F3232" i="5"/>
  <c r="H3232" i="5"/>
  <c r="L3232" i="5"/>
  <c r="M3232" i="5" s="1"/>
  <c r="E3233" i="5"/>
  <c r="F3233" i="5"/>
  <c r="H3233" i="5"/>
  <c r="L3233" i="5"/>
  <c r="M3233" i="5" s="1"/>
  <c r="E3234" i="5"/>
  <c r="F3234" i="5"/>
  <c r="H3234" i="5"/>
  <c r="L3234" i="5"/>
  <c r="M3234" i="5" s="1"/>
  <c r="E3235" i="5"/>
  <c r="F3235" i="5"/>
  <c r="H3235" i="5"/>
  <c r="L3235" i="5"/>
  <c r="M3235" i="5" s="1"/>
  <c r="E3236" i="5"/>
  <c r="F3236" i="5"/>
  <c r="H3236" i="5"/>
  <c r="L3236" i="5"/>
  <c r="M3236" i="5" s="1"/>
  <c r="E3237" i="5"/>
  <c r="F3237" i="5"/>
  <c r="H3237" i="5"/>
  <c r="L3237" i="5"/>
  <c r="M3237" i="5" s="1"/>
  <c r="E3238" i="5"/>
  <c r="F3238" i="5"/>
  <c r="H3238" i="5"/>
  <c r="L3238" i="5"/>
  <c r="M3238" i="5" s="1"/>
  <c r="E3239" i="5"/>
  <c r="F3239" i="5"/>
  <c r="H3239" i="5"/>
  <c r="L3239" i="5"/>
  <c r="M3239" i="5" s="1"/>
  <c r="E3240" i="5"/>
  <c r="F3240" i="5"/>
  <c r="H3240" i="5"/>
  <c r="L3240" i="5"/>
  <c r="M3240" i="5" s="1"/>
  <c r="E3241" i="5"/>
  <c r="F3241" i="5"/>
  <c r="H3241" i="5"/>
  <c r="L3241" i="5"/>
  <c r="M3241" i="5" s="1"/>
  <c r="E3242" i="5"/>
  <c r="F3242" i="5"/>
  <c r="H3242" i="5"/>
  <c r="L3242" i="5"/>
  <c r="M3242" i="5" s="1"/>
  <c r="E3243" i="5"/>
  <c r="F3243" i="5"/>
  <c r="H3243" i="5"/>
  <c r="L3243" i="5"/>
  <c r="M3243" i="5" s="1"/>
  <c r="E3244" i="5"/>
  <c r="F3244" i="5"/>
  <c r="H3244" i="5"/>
  <c r="L3244" i="5"/>
  <c r="M3244" i="5" s="1"/>
  <c r="E3245" i="5"/>
  <c r="F3245" i="5"/>
  <c r="H3245" i="5"/>
  <c r="L3245" i="5"/>
  <c r="M3245" i="5" s="1"/>
  <c r="E3246" i="5"/>
  <c r="F3246" i="5"/>
  <c r="H3246" i="5"/>
  <c r="L3246" i="5"/>
  <c r="M3246" i="5" s="1"/>
  <c r="E3247" i="5"/>
  <c r="F3247" i="5"/>
  <c r="H3247" i="5"/>
  <c r="L3247" i="5"/>
  <c r="M3247" i="5" s="1"/>
  <c r="E3248" i="5"/>
  <c r="F3248" i="5"/>
  <c r="H3248" i="5"/>
  <c r="L3248" i="5"/>
  <c r="M3248" i="5" s="1"/>
  <c r="E3249" i="5"/>
  <c r="F3249" i="5"/>
  <c r="H3249" i="5"/>
  <c r="L3249" i="5"/>
  <c r="M3249" i="5" s="1"/>
  <c r="E3250" i="5"/>
  <c r="F3250" i="5"/>
  <c r="H3250" i="5"/>
  <c r="L3250" i="5"/>
  <c r="M3250" i="5" s="1"/>
  <c r="E3251" i="5"/>
  <c r="F3251" i="5"/>
  <c r="H3251" i="5"/>
  <c r="L3251" i="5"/>
  <c r="M3251" i="5" s="1"/>
  <c r="E3252" i="5"/>
  <c r="F3252" i="5"/>
  <c r="H3252" i="5"/>
  <c r="L3252" i="5"/>
  <c r="M3252" i="5" s="1"/>
  <c r="E3253" i="5"/>
  <c r="F3253" i="5"/>
  <c r="H3253" i="5"/>
  <c r="L3253" i="5"/>
  <c r="M3253" i="5" s="1"/>
  <c r="E3254" i="5"/>
  <c r="F3254" i="5"/>
  <c r="H3254" i="5"/>
  <c r="L3254" i="5"/>
  <c r="M3254" i="5" s="1"/>
  <c r="E3255" i="5"/>
  <c r="F3255" i="5"/>
  <c r="H3255" i="5"/>
  <c r="L3255" i="5"/>
  <c r="M3255" i="5" s="1"/>
  <c r="E3256" i="5"/>
  <c r="F3256" i="5"/>
  <c r="H3256" i="5"/>
  <c r="L3256" i="5"/>
  <c r="M3256" i="5" s="1"/>
  <c r="E3257" i="5"/>
  <c r="F3257" i="5"/>
  <c r="H3257" i="5"/>
  <c r="L3257" i="5"/>
  <c r="M3257" i="5" s="1"/>
  <c r="E3258" i="5"/>
  <c r="F3258" i="5"/>
  <c r="H3258" i="5"/>
  <c r="L3258" i="5"/>
  <c r="M3258" i="5" s="1"/>
  <c r="E3259" i="5"/>
  <c r="F3259" i="5"/>
  <c r="H3259" i="5"/>
  <c r="L3259" i="5"/>
  <c r="M3259" i="5" s="1"/>
  <c r="E3260" i="5"/>
  <c r="F3260" i="5"/>
  <c r="H3260" i="5"/>
  <c r="L3260" i="5"/>
  <c r="M3260" i="5" s="1"/>
  <c r="E3261" i="5"/>
  <c r="F3261" i="5"/>
  <c r="H3261" i="5"/>
  <c r="L3261" i="5"/>
  <c r="M3261" i="5" s="1"/>
  <c r="E3262" i="5"/>
  <c r="F3262" i="5"/>
  <c r="H3262" i="5"/>
  <c r="L3262" i="5"/>
  <c r="M3262" i="5" s="1"/>
  <c r="E3263" i="5"/>
  <c r="F3263" i="5"/>
  <c r="H3263" i="5"/>
  <c r="L3263" i="5"/>
  <c r="M3263" i="5" s="1"/>
  <c r="E3264" i="5"/>
  <c r="F3264" i="5"/>
  <c r="H3264" i="5"/>
  <c r="L3264" i="5"/>
  <c r="M3264" i="5" s="1"/>
  <c r="E3265" i="5"/>
  <c r="F3265" i="5"/>
  <c r="H3265" i="5"/>
  <c r="L3265" i="5"/>
  <c r="M3265" i="5" s="1"/>
  <c r="E3266" i="5"/>
  <c r="F3266" i="5"/>
  <c r="H3266" i="5"/>
  <c r="L3266" i="5"/>
  <c r="M3266" i="5" s="1"/>
  <c r="E3267" i="5"/>
  <c r="F3267" i="5"/>
  <c r="H3267" i="5"/>
  <c r="L3267" i="5"/>
  <c r="M3267" i="5" s="1"/>
  <c r="E3268" i="5"/>
  <c r="F3268" i="5"/>
  <c r="H3268" i="5"/>
  <c r="L3268" i="5"/>
  <c r="M3268" i="5" s="1"/>
  <c r="E3269" i="5"/>
  <c r="F3269" i="5"/>
  <c r="H3269" i="5"/>
  <c r="L3269" i="5"/>
  <c r="M3269" i="5" s="1"/>
  <c r="E3270" i="5"/>
  <c r="F3270" i="5"/>
  <c r="H3270" i="5"/>
  <c r="L3270" i="5"/>
  <c r="M3270" i="5" s="1"/>
  <c r="E3271" i="5"/>
  <c r="F3271" i="5"/>
  <c r="H3271" i="5"/>
  <c r="L3271" i="5"/>
  <c r="M3271" i="5" s="1"/>
  <c r="E3272" i="5"/>
  <c r="F3272" i="5"/>
  <c r="H3272" i="5"/>
  <c r="L3272" i="5"/>
  <c r="M3272" i="5" s="1"/>
  <c r="E3273" i="5"/>
  <c r="F3273" i="5"/>
  <c r="H3273" i="5"/>
  <c r="L3273" i="5"/>
  <c r="M3273" i="5" s="1"/>
  <c r="E3274" i="5"/>
  <c r="F3274" i="5"/>
  <c r="H3274" i="5"/>
  <c r="L3274" i="5"/>
  <c r="M3274" i="5" s="1"/>
  <c r="E3275" i="5"/>
  <c r="F3275" i="5"/>
  <c r="H3275" i="5"/>
  <c r="L3275" i="5"/>
  <c r="M3275" i="5" s="1"/>
  <c r="E3276" i="5"/>
  <c r="F3276" i="5"/>
  <c r="H3276" i="5"/>
  <c r="L3276" i="5"/>
  <c r="M3276" i="5" s="1"/>
  <c r="E3277" i="5"/>
  <c r="F3277" i="5"/>
  <c r="H3277" i="5"/>
  <c r="L3277" i="5"/>
  <c r="M3277" i="5" s="1"/>
  <c r="E3278" i="5"/>
  <c r="F3278" i="5"/>
  <c r="H3278" i="5"/>
  <c r="L3278" i="5"/>
  <c r="M3278" i="5" s="1"/>
  <c r="E3279" i="5"/>
  <c r="F3279" i="5"/>
  <c r="H3279" i="5"/>
  <c r="L3279" i="5"/>
  <c r="M3279" i="5" s="1"/>
  <c r="E3280" i="5"/>
  <c r="F3280" i="5"/>
  <c r="H3280" i="5"/>
  <c r="L3280" i="5"/>
  <c r="M3280" i="5" s="1"/>
  <c r="E3281" i="5"/>
  <c r="F3281" i="5"/>
  <c r="H3281" i="5"/>
  <c r="L3281" i="5"/>
  <c r="M3281" i="5" s="1"/>
  <c r="E3282" i="5"/>
  <c r="F3282" i="5"/>
  <c r="H3282" i="5"/>
  <c r="L3282" i="5"/>
  <c r="M3282" i="5" s="1"/>
  <c r="E3283" i="5"/>
  <c r="F3283" i="5"/>
  <c r="H3283" i="5"/>
  <c r="L3283" i="5"/>
  <c r="M3283" i="5" s="1"/>
  <c r="E3284" i="5"/>
  <c r="F3284" i="5"/>
  <c r="H3284" i="5"/>
  <c r="L3284" i="5"/>
  <c r="M3284" i="5" s="1"/>
  <c r="E3285" i="5"/>
  <c r="F3285" i="5"/>
  <c r="H3285" i="5"/>
  <c r="L3285" i="5"/>
  <c r="M3285" i="5" s="1"/>
  <c r="E3286" i="5"/>
  <c r="F3286" i="5"/>
  <c r="H3286" i="5"/>
  <c r="L3286" i="5"/>
  <c r="M3286" i="5" s="1"/>
  <c r="E3287" i="5"/>
  <c r="F3287" i="5"/>
  <c r="H3287" i="5"/>
  <c r="L3287" i="5"/>
  <c r="M3287" i="5" s="1"/>
  <c r="E3288" i="5"/>
  <c r="F3288" i="5"/>
  <c r="H3288" i="5"/>
  <c r="L3288" i="5"/>
  <c r="M3288" i="5" s="1"/>
  <c r="E3289" i="5"/>
  <c r="F3289" i="5"/>
  <c r="H3289" i="5"/>
  <c r="L3289" i="5"/>
  <c r="M3289" i="5" s="1"/>
  <c r="E3290" i="5"/>
  <c r="F3290" i="5"/>
  <c r="H3290" i="5"/>
  <c r="L3290" i="5"/>
  <c r="M3290" i="5" s="1"/>
  <c r="E3291" i="5"/>
  <c r="F3291" i="5"/>
  <c r="H3291" i="5"/>
  <c r="L3291" i="5"/>
  <c r="M3291" i="5" s="1"/>
  <c r="E3292" i="5"/>
  <c r="F3292" i="5"/>
  <c r="H3292" i="5"/>
  <c r="L3292" i="5"/>
  <c r="M3292" i="5" s="1"/>
  <c r="E3293" i="5"/>
  <c r="F3293" i="5"/>
  <c r="H3293" i="5"/>
  <c r="L3293" i="5"/>
  <c r="M3293" i="5" s="1"/>
  <c r="E3294" i="5"/>
  <c r="F3294" i="5"/>
  <c r="H3294" i="5"/>
  <c r="L3294" i="5"/>
  <c r="M3294" i="5" s="1"/>
  <c r="E3295" i="5"/>
  <c r="F3295" i="5"/>
  <c r="H3295" i="5"/>
  <c r="L3295" i="5"/>
  <c r="M3295" i="5" s="1"/>
  <c r="E3296" i="5"/>
  <c r="F3296" i="5"/>
  <c r="H3296" i="5"/>
  <c r="L3296" i="5"/>
  <c r="M3296" i="5" s="1"/>
  <c r="E3297" i="5"/>
  <c r="F3297" i="5"/>
  <c r="H3297" i="5"/>
  <c r="L3297" i="5"/>
  <c r="M3297" i="5" s="1"/>
  <c r="E3298" i="5"/>
  <c r="F3298" i="5"/>
  <c r="H3298" i="5"/>
  <c r="L3298" i="5"/>
  <c r="M3298" i="5" s="1"/>
  <c r="E3299" i="5"/>
  <c r="F3299" i="5"/>
  <c r="H3299" i="5"/>
  <c r="L3299" i="5"/>
  <c r="M3299" i="5" s="1"/>
  <c r="E3300" i="5"/>
  <c r="F3300" i="5"/>
  <c r="H3300" i="5"/>
  <c r="L3300" i="5"/>
  <c r="M3300" i="5" s="1"/>
  <c r="E3301" i="5"/>
  <c r="F3301" i="5"/>
  <c r="H3301" i="5"/>
  <c r="L3301" i="5"/>
  <c r="M3301" i="5" s="1"/>
  <c r="E3302" i="5"/>
  <c r="F3302" i="5"/>
  <c r="H3302" i="5"/>
  <c r="L3302" i="5"/>
  <c r="M3302" i="5" s="1"/>
  <c r="E3303" i="5"/>
  <c r="F3303" i="5"/>
  <c r="H3303" i="5"/>
  <c r="L3303" i="5"/>
  <c r="M3303" i="5" s="1"/>
  <c r="E3304" i="5"/>
  <c r="F3304" i="5"/>
  <c r="H3304" i="5"/>
  <c r="L3304" i="5"/>
  <c r="M3304" i="5" s="1"/>
  <c r="E3305" i="5"/>
  <c r="F3305" i="5"/>
  <c r="H3305" i="5"/>
  <c r="L3305" i="5"/>
  <c r="M3305" i="5" s="1"/>
  <c r="E3306" i="5"/>
  <c r="F3306" i="5"/>
  <c r="H3306" i="5"/>
  <c r="L3306" i="5"/>
  <c r="M3306" i="5" s="1"/>
  <c r="E3307" i="5"/>
  <c r="F3307" i="5"/>
  <c r="H3307" i="5"/>
  <c r="L3307" i="5"/>
  <c r="M3307" i="5" s="1"/>
  <c r="E3308" i="5"/>
  <c r="F3308" i="5"/>
  <c r="H3308" i="5"/>
  <c r="L3308" i="5"/>
  <c r="M3308" i="5" s="1"/>
  <c r="E3309" i="5"/>
  <c r="F3309" i="5"/>
  <c r="H3309" i="5"/>
  <c r="L3309" i="5"/>
  <c r="M3309" i="5" s="1"/>
  <c r="E3310" i="5"/>
  <c r="F3310" i="5"/>
  <c r="H3310" i="5"/>
  <c r="L3310" i="5"/>
  <c r="M3310" i="5" s="1"/>
  <c r="E3311" i="5"/>
  <c r="F3311" i="5"/>
  <c r="H3311" i="5"/>
  <c r="L3311" i="5"/>
  <c r="M3311" i="5" s="1"/>
  <c r="E3312" i="5"/>
  <c r="F3312" i="5"/>
  <c r="H3312" i="5"/>
  <c r="L3312" i="5"/>
  <c r="M3312" i="5" s="1"/>
  <c r="E3313" i="5"/>
  <c r="F3313" i="5"/>
  <c r="H3313" i="5"/>
  <c r="L3313" i="5"/>
  <c r="M3313" i="5" s="1"/>
  <c r="E3314" i="5"/>
  <c r="F3314" i="5"/>
  <c r="H3314" i="5"/>
  <c r="L3314" i="5"/>
  <c r="M3314" i="5" s="1"/>
  <c r="E3315" i="5"/>
  <c r="F3315" i="5"/>
  <c r="H3315" i="5"/>
  <c r="L3315" i="5"/>
  <c r="M3315" i="5" s="1"/>
  <c r="E3316" i="5"/>
  <c r="F3316" i="5"/>
  <c r="H3316" i="5"/>
  <c r="L3316" i="5"/>
  <c r="M3316" i="5" s="1"/>
  <c r="E3317" i="5"/>
  <c r="F3317" i="5"/>
  <c r="H3317" i="5"/>
  <c r="L3317" i="5"/>
  <c r="M3317" i="5" s="1"/>
  <c r="E3318" i="5"/>
  <c r="F3318" i="5"/>
  <c r="H3318" i="5"/>
  <c r="L3318" i="5"/>
  <c r="M3318" i="5" s="1"/>
  <c r="E3319" i="5"/>
  <c r="F3319" i="5"/>
  <c r="H3319" i="5"/>
  <c r="L3319" i="5"/>
  <c r="M3319" i="5" s="1"/>
  <c r="E3320" i="5"/>
  <c r="F3320" i="5"/>
  <c r="H3320" i="5"/>
  <c r="L3320" i="5"/>
  <c r="M3320" i="5" s="1"/>
  <c r="E3321" i="5"/>
  <c r="F3321" i="5"/>
  <c r="H3321" i="5"/>
  <c r="L3321" i="5"/>
  <c r="M3321" i="5" s="1"/>
  <c r="E3322" i="5"/>
  <c r="F3322" i="5"/>
  <c r="H3322" i="5"/>
  <c r="L3322" i="5"/>
  <c r="M3322" i="5" s="1"/>
  <c r="E3323" i="5"/>
  <c r="F3323" i="5"/>
  <c r="H3323" i="5"/>
  <c r="L3323" i="5"/>
  <c r="M3323" i="5" s="1"/>
  <c r="E3324" i="5"/>
  <c r="F3324" i="5"/>
  <c r="H3324" i="5"/>
  <c r="L3324" i="5"/>
  <c r="M3324" i="5" s="1"/>
  <c r="E3325" i="5"/>
  <c r="F3325" i="5"/>
  <c r="H3325" i="5"/>
  <c r="L3325" i="5"/>
  <c r="M3325" i="5" s="1"/>
  <c r="E3326" i="5"/>
  <c r="F3326" i="5"/>
  <c r="H3326" i="5"/>
  <c r="L3326" i="5"/>
  <c r="M3326" i="5" s="1"/>
  <c r="E3327" i="5"/>
  <c r="F3327" i="5"/>
  <c r="H3327" i="5"/>
  <c r="L3327" i="5"/>
  <c r="M3327" i="5" s="1"/>
  <c r="E3328" i="5"/>
  <c r="F3328" i="5"/>
  <c r="H3328" i="5"/>
  <c r="L3328" i="5"/>
  <c r="M3328" i="5" s="1"/>
  <c r="E3329" i="5"/>
  <c r="F3329" i="5"/>
  <c r="H3329" i="5"/>
  <c r="L3329" i="5"/>
  <c r="M3329" i="5" s="1"/>
  <c r="E3330" i="5"/>
  <c r="F3330" i="5"/>
  <c r="H3330" i="5"/>
  <c r="L3330" i="5"/>
  <c r="M3330" i="5" s="1"/>
  <c r="E3331" i="5"/>
  <c r="F3331" i="5"/>
  <c r="H3331" i="5"/>
  <c r="L3331" i="5"/>
  <c r="M3331" i="5" s="1"/>
  <c r="E3332" i="5"/>
  <c r="F3332" i="5"/>
  <c r="H3332" i="5"/>
  <c r="L3332" i="5"/>
  <c r="M3332" i="5" s="1"/>
  <c r="E3333" i="5"/>
  <c r="F3333" i="5"/>
  <c r="H3333" i="5"/>
  <c r="L3333" i="5"/>
  <c r="M3333" i="5" s="1"/>
  <c r="E3334" i="5"/>
  <c r="F3334" i="5"/>
  <c r="H3334" i="5"/>
  <c r="L3334" i="5"/>
  <c r="M3334" i="5" s="1"/>
  <c r="E3335" i="5"/>
  <c r="F3335" i="5"/>
  <c r="H3335" i="5"/>
  <c r="L3335" i="5"/>
  <c r="M3335" i="5" s="1"/>
  <c r="E3336" i="5"/>
  <c r="F3336" i="5"/>
  <c r="H3336" i="5"/>
  <c r="L3336" i="5"/>
  <c r="M3336" i="5" s="1"/>
  <c r="E3337" i="5"/>
  <c r="F3337" i="5"/>
  <c r="H3337" i="5"/>
  <c r="L3337" i="5"/>
  <c r="M3337" i="5" s="1"/>
  <c r="E3338" i="5"/>
  <c r="F3338" i="5"/>
  <c r="H3338" i="5"/>
  <c r="L3338" i="5"/>
  <c r="M3338" i="5" s="1"/>
  <c r="E3339" i="5"/>
  <c r="F3339" i="5"/>
  <c r="H3339" i="5"/>
  <c r="L3339" i="5"/>
  <c r="M3339" i="5" s="1"/>
  <c r="E3340" i="5"/>
  <c r="F3340" i="5"/>
  <c r="H3340" i="5"/>
  <c r="L3340" i="5"/>
  <c r="M3340" i="5" s="1"/>
  <c r="E3341" i="5"/>
  <c r="F3341" i="5"/>
  <c r="H3341" i="5"/>
  <c r="L3341" i="5"/>
  <c r="M3341" i="5" s="1"/>
  <c r="E3342" i="5"/>
  <c r="F3342" i="5"/>
  <c r="H3342" i="5"/>
  <c r="L3342" i="5"/>
  <c r="M3342" i="5" s="1"/>
  <c r="E3343" i="5"/>
  <c r="F3343" i="5"/>
  <c r="H3343" i="5"/>
  <c r="L3343" i="5"/>
  <c r="M3343" i="5" s="1"/>
  <c r="E3344" i="5"/>
  <c r="F3344" i="5"/>
  <c r="H3344" i="5"/>
  <c r="L3344" i="5"/>
  <c r="M3344" i="5" s="1"/>
  <c r="E3345" i="5"/>
  <c r="F3345" i="5"/>
  <c r="H3345" i="5"/>
  <c r="L3345" i="5"/>
  <c r="M3345" i="5" s="1"/>
  <c r="E3346" i="5"/>
  <c r="F3346" i="5"/>
  <c r="H3346" i="5"/>
  <c r="L3346" i="5"/>
  <c r="M3346" i="5" s="1"/>
  <c r="E3347" i="5"/>
  <c r="F3347" i="5"/>
  <c r="H3347" i="5"/>
  <c r="L3347" i="5"/>
  <c r="M3347" i="5" s="1"/>
  <c r="E3348" i="5"/>
  <c r="F3348" i="5"/>
  <c r="H3348" i="5"/>
  <c r="L3348" i="5"/>
  <c r="M3348" i="5" s="1"/>
  <c r="E3349" i="5"/>
  <c r="F3349" i="5"/>
  <c r="H3349" i="5"/>
  <c r="L3349" i="5"/>
  <c r="M3349" i="5" s="1"/>
  <c r="E3350" i="5"/>
  <c r="F3350" i="5"/>
  <c r="H3350" i="5"/>
  <c r="L3350" i="5"/>
  <c r="M3350" i="5" s="1"/>
  <c r="E3351" i="5"/>
  <c r="F3351" i="5"/>
  <c r="H3351" i="5"/>
  <c r="L3351" i="5"/>
  <c r="M3351" i="5" s="1"/>
  <c r="E3352" i="5"/>
  <c r="F3352" i="5"/>
  <c r="H3352" i="5"/>
  <c r="L3352" i="5"/>
  <c r="M3352" i="5" s="1"/>
  <c r="E3353" i="5"/>
  <c r="F3353" i="5"/>
  <c r="H3353" i="5"/>
  <c r="L3353" i="5"/>
  <c r="M3353" i="5" s="1"/>
  <c r="E3354" i="5"/>
  <c r="F3354" i="5"/>
  <c r="H3354" i="5"/>
  <c r="L3354" i="5"/>
  <c r="M3354" i="5" s="1"/>
  <c r="E3355" i="5"/>
  <c r="F3355" i="5"/>
  <c r="H3355" i="5"/>
  <c r="L3355" i="5"/>
  <c r="M3355" i="5" s="1"/>
  <c r="E3356" i="5"/>
  <c r="F3356" i="5"/>
  <c r="H3356" i="5"/>
  <c r="L3356" i="5"/>
  <c r="M3356" i="5" s="1"/>
  <c r="E3357" i="5"/>
  <c r="F3357" i="5"/>
  <c r="H3357" i="5"/>
  <c r="L3357" i="5"/>
  <c r="M3357" i="5" s="1"/>
  <c r="E3358" i="5"/>
  <c r="F3358" i="5"/>
  <c r="H3358" i="5"/>
  <c r="L3358" i="5"/>
  <c r="M3358" i="5" s="1"/>
  <c r="E3359" i="5"/>
  <c r="F3359" i="5"/>
  <c r="H3359" i="5"/>
  <c r="L3359" i="5"/>
  <c r="M3359" i="5" s="1"/>
  <c r="E3360" i="5"/>
  <c r="F3360" i="5"/>
  <c r="H3360" i="5"/>
  <c r="L3360" i="5"/>
  <c r="M3360" i="5" s="1"/>
  <c r="E3361" i="5"/>
  <c r="F3361" i="5"/>
  <c r="H3361" i="5"/>
  <c r="L3361" i="5"/>
  <c r="M3361" i="5" s="1"/>
  <c r="E3362" i="5"/>
  <c r="F3362" i="5"/>
  <c r="H3362" i="5"/>
  <c r="L3362" i="5"/>
  <c r="M3362" i="5" s="1"/>
  <c r="E3363" i="5"/>
  <c r="F3363" i="5"/>
  <c r="H3363" i="5"/>
  <c r="L3363" i="5"/>
  <c r="M3363" i="5" s="1"/>
  <c r="E3364" i="5"/>
  <c r="F3364" i="5"/>
  <c r="H3364" i="5"/>
  <c r="L3364" i="5"/>
  <c r="M3364" i="5" s="1"/>
  <c r="E3365" i="5"/>
  <c r="F3365" i="5"/>
  <c r="H3365" i="5"/>
  <c r="L3365" i="5"/>
  <c r="M3365" i="5" s="1"/>
  <c r="E3366" i="5"/>
  <c r="F3366" i="5"/>
  <c r="H3366" i="5"/>
  <c r="L3366" i="5"/>
  <c r="M3366" i="5" s="1"/>
  <c r="E3367" i="5"/>
  <c r="F3367" i="5"/>
  <c r="H3367" i="5"/>
  <c r="L3367" i="5"/>
  <c r="M3367" i="5" s="1"/>
  <c r="E3368" i="5"/>
  <c r="F3368" i="5"/>
  <c r="H3368" i="5"/>
  <c r="L3368" i="5"/>
  <c r="M3368" i="5" s="1"/>
  <c r="E3369" i="5"/>
  <c r="F3369" i="5"/>
  <c r="H3369" i="5"/>
  <c r="L3369" i="5"/>
  <c r="M3369" i="5" s="1"/>
  <c r="E3370" i="5"/>
  <c r="F3370" i="5"/>
  <c r="H3370" i="5"/>
  <c r="L3370" i="5"/>
  <c r="M3370" i="5" s="1"/>
  <c r="E3371" i="5"/>
  <c r="F3371" i="5"/>
  <c r="H3371" i="5"/>
  <c r="L3371" i="5"/>
  <c r="M3371" i="5" s="1"/>
  <c r="E3372" i="5"/>
  <c r="F3372" i="5"/>
  <c r="H3372" i="5"/>
  <c r="L3372" i="5"/>
  <c r="M3372" i="5" s="1"/>
  <c r="E3373" i="5"/>
  <c r="F3373" i="5"/>
  <c r="H3373" i="5"/>
  <c r="L3373" i="5"/>
  <c r="M3373" i="5" s="1"/>
  <c r="E3374" i="5"/>
  <c r="F3374" i="5"/>
  <c r="H3374" i="5"/>
  <c r="L3374" i="5"/>
  <c r="M3374" i="5" s="1"/>
  <c r="E3375" i="5"/>
  <c r="F3375" i="5"/>
  <c r="H3375" i="5"/>
  <c r="L3375" i="5"/>
  <c r="M3375" i="5" s="1"/>
  <c r="E3376" i="5"/>
  <c r="F3376" i="5"/>
  <c r="H3376" i="5"/>
  <c r="L3376" i="5"/>
  <c r="M3376" i="5" s="1"/>
  <c r="E3377" i="5"/>
  <c r="F3377" i="5"/>
  <c r="H3377" i="5"/>
  <c r="L3377" i="5"/>
  <c r="M3377" i="5" s="1"/>
  <c r="E3378" i="5"/>
  <c r="F3378" i="5"/>
  <c r="H3378" i="5"/>
  <c r="L3378" i="5"/>
  <c r="M3378" i="5" s="1"/>
  <c r="E3379" i="5"/>
  <c r="F3379" i="5"/>
  <c r="H3379" i="5"/>
  <c r="L3379" i="5"/>
  <c r="M3379" i="5" s="1"/>
  <c r="E3380" i="5"/>
  <c r="F3380" i="5"/>
  <c r="H3380" i="5"/>
  <c r="L3380" i="5"/>
  <c r="M3380" i="5" s="1"/>
  <c r="E3381" i="5"/>
  <c r="F3381" i="5"/>
  <c r="H3381" i="5"/>
  <c r="L3381" i="5"/>
  <c r="M3381" i="5" s="1"/>
  <c r="E3382" i="5"/>
  <c r="F3382" i="5"/>
  <c r="H3382" i="5"/>
  <c r="L3382" i="5"/>
  <c r="M3382" i="5" s="1"/>
  <c r="E3383" i="5"/>
  <c r="F3383" i="5"/>
  <c r="H3383" i="5"/>
  <c r="L3383" i="5"/>
  <c r="M3383" i="5" s="1"/>
  <c r="E3384" i="5"/>
  <c r="F3384" i="5"/>
  <c r="H3384" i="5"/>
  <c r="L3384" i="5"/>
  <c r="M3384" i="5" s="1"/>
  <c r="E3385" i="5"/>
  <c r="F3385" i="5"/>
  <c r="H3385" i="5"/>
  <c r="L3385" i="5"/>
  <c r="M3385" i="5" s="1"/>
  <c r="E3386" i="5"/>
  <c r="F3386" i="5"/>
  <c r="H3386" i="5"/>
  <c r="L3386" i="5"/>
  <c r="M3386" i="5" s="1"/>
  <c r="E3387" i="5"/>
  <c r="F3387" i="5"/>
  <c r="H3387" i="5"/>
  <c r="L3387" i="5"/>
  <c r="M3387" i="5" s="1"/>
  <c r="E3388" i="5"/>
  <c r="F3388" i="5"/>
  <c r="H3388" i="5"/>
  <c r="L3388" i="5"/>
  <c r="M3388" i="5" s="1"/>
  <c r="E3389" i="5"/>
  <c r="F3389" i="5"/>
  <c r="H3389" i="5"/>
  <c r="L3389" i="5"/>
  <c r="M3389" i="5" s="1"/>
  <c r="E3390" i="5"/>
  <c r="F3390" i="5"/>
  <c r="H3390" i="5"/>
  <c r="L3390" i="5"/>
  <c r="M3390" i="5" s="1"/>
  <c r="E3391" i="5"/>
  <c r="F3391" i="5"/>
  <c r="H3391" i="5"/>
  <c r="L3391" i="5"/>
  <c r="M3391" i="5" s="1"/>
  <c r="E3392" i="5"/>
  <c r="F3392" i="5"/>
  <c r="H3392" i="5"/>
  <c r="L3392" i="5"/>
  <c r="M3392" i="5" s="1"/>
  <c r="E3393" i="5"/>
  <c r="F3393" i="5"/>
  <c r="H3393" i="5"/>
  <c r="L3393" i="5"/>
  <c r="M3393" i="5" s="1"/>
  <c r="E3394" i="5"/>
  <c r="F3394" i="5"/>
  <c r="H3394" i="5"/>
  <c r="L3394" i="5"/>
  <c r="M3394" i="5" s="1"/>
  <c r="E3395" i="5"/>
  <c r="F3395" i="5"/>
  <c r="H3395" i="5"/>
  <c r="L3395" i="5"/>
  <c r="M3395" i="5" s="1"/>
  <c r="E3396" i="5"/>
  <c r="F3396" i="5"/>
  <c r="H3396" i="5"/>
  <c r="L3396" i="5"/>
  <c r="M3396" i="5" s="1"/>
  <c r="E3397" i="5"/>
  <c r="F3397" i="5"/>
  <c r="H3397" i="5"/>
  <c r="L3397" i="5"/>
  <c r="M3397" i="5" s="1"/>
  <c r="E3398" i="5"/>
  <c r="F3398" i="5"/>
  <c r="H3398" i="5"/>
  <c r="L3398" i="5"/>
  <c r="M3398" i="5" s="1"/>
  <c r="E3399" i="5"/>
  <c r="F3399" i="5"/>
  <c r="H3399" i="5"/>
  <c r="L3399" i="5"/>
  <c r="M3399" i="5" s="1"/>
  <c r="E3400" i="5"/>
  <c r="F3400" i="5"/>
  <c r="H3400" i="5"/>
  <c r="L3400" i="5"/>
  <c r="M3400" i="5" s="1"/>
  <c r="E3401" i="5"/>
  <c r="F3401" i="5"/>
  <c r="H3401" i="5"/>
  <c r="L3401" i="5"/>
  <c r="M3401" i="5" s="1"/>
  <c r="E3402" i="5"/>
  <c r="F3402" i="5"/>
  <c r="H3402" i="5"/>
  <c r="L3402" i="5"/>
  <c r="M3402" i="5" s="1"/>
  <c r="E3403" i="5"/>
  <c r="F3403" i="5"/>
  <c r="H3403" i="5"/>
  <c r="L3403" i="5"/>
  <c r="M3403" i="5" s="1"/>
  <c r="E3404" i="5"/>
  <c r="F3404" i="5"/>
  <c r="H3404" i="5"/>
  <c r="L3404" i="5"/>
  <c r="M3404" i="5" s="1"/>
  <c r="E3405" i="5"/>
  <c r="F3405" i="5"/>
  <c r="H3405" i="5"/>
  <c r="L3405" i="5"/>
  <c r="M3405" i="5" s="1"/>
  <c r="E3406" i="5"/>
  <c r="F3406" i="5"/>
  <c r="H3406" i="5"/>
  <c r="L3406" i="5"/>
  <c r="M3406" i="5" s="1"/>
  <c r="E3407" i="5"/>
  <c r="F3407" i="5"/>
  <c r="H3407" i="5"/>
  <c r="L3407" i="5"/>
  <c r="M3407" i="5" s="1"/>
  <c r="E3408" i="5"/>
  <c r="F3408" i="5"/>
  <c r="H3408" i="5"/>
  <c r="L3408" i="5"/>
  <c r="M3408" i="5" s="1"/>
  <c r="E3409" i="5"/>
  <c r="F3409" i="5"/>
  <c r="H3409" i="5"/>
  <c r="L3409" i="5"/>
  <c r="M3409" i="5" s="1"/>
  <c r="E3410" i="5"/>
  <c r="F3410" i="5"/>
  <c r="H3410" i="5"/>
  <c r="L3410" i="5"/>
  <c r="M3410" i="5" s="1"/>
  <c r="E3411" i="5"/>
  <c r="F3411" i="5"/>
  <c r="H3411" i="5"/>
  <c r="L3411" i="5"/>
  <c r="M3411" i="5" s="1"/>
  <c r="E3412" i="5"/>
  <c r="F3412" i="5"/>
  <c r="H3412" i="5"/>
  <c r="L3412" i="5"/>
  <c r="M3412" i="5" s="1"/>
  <c r="E3413" i="5"/>
  <c r="F3413" i="5"/>
  <c r="H3413" i="5"/>
  <c r="L3413" i="5"/>
  <c r="M3413" i="5" s="1"/>
  <c r="E3414" i="5"/>
  <c r="F3414" i="5"/>
  <c r="H3414" i="5"/>
  <c r="L3414" i="5"/>
  <c r="M3414" i="5" s="1"/>
  <c r="E3415" i="5"/>
  <c r="F3415" i="5"/>
  <c r="H3415" i="5"/>
  <c r="L3415" i="5"/>
  <c r="M3415" i="5" s="1"/>
  <c r="E3416" i="5"/>
  <c r="F3416" i="5"/>
  <c r="H3416" i="5"/>
  <c r="L3416" i="5"/>
  <c r="M3416" i="5" s="1"/>
  <c r="E3417" i="5"/>
  <c r="F3417" i="5"/>
  <c r="H3417" i="5"/>
  <c r="L3417" i="5"/>
  <c r="M3417" i="5" s="1"/>
  <c r="E3418" i="5"/>
  <c r="F3418" i="5"/>
  <c r="H3418" i="5"/>
  <c r="L3418" i="5"/>
  <c r="M3418" i="5" s="1"/>
  <c r="E3419" i="5"/>
  <c r="F3419" i="5"/>
  <c r="H3419" i="5"/>
  <c r="L3419" i="5"/>
  <c r="M3419" i="5" s="1"/>
  <c r="E3420" i="5"/>
  <c r="F3420" i="5"/>
  <c r="H3420" i="5"/>
  <c r="L3420" i="5"/>
  <c r="M3420" i="5" s="1"/>
  <c r="E3421" i="5"/>
  <c r="F3421" i="5"/>
  <c r="H3421" i="5"/>
  <c r="L3421" i="5"/>
  <c r="M3421" i="5" s="1"/>
  <c r="E3422" i="5"/>
  <c r="F3422" i="5"/>
  <c r="H3422" i="5"/>
  <c r="L3422" i="5"/>
  <c r="M3422" i="5" s="1"/>
  <c r="E3423" i="5"/>
  <c r="F3423" i="5"/>
  <c r="H3423" i="5"/>
  <c r="L3423" i="5"/>
  <c r="M3423" i="5" s="1"/>
  <c r="E3424" i="5"/>
  <c r="F3424" i="5"/>
  <c r="H3424" i="5"/>
  <c r="L3424" i="5"/>
  <c r="M3424" i="5" s="1"/>
  <c r="E3425" i="5"/>
  <c r="F3425" i="5"/>
  <c r="H3425" i="5"/>
  <c r="L3425" i="5"/>
  <c r="M3425" i="5" s="1"/>
  <c r="E3426" i="5"/>
  <c r="F3426" i="5"/>
  <c r="H3426" i="5"/>
  <c r="L3426" i="5"/>
  <c r="M3426" i="5" s="1"/>
  <c r="E3427" i="5"/>
  <c r="F3427" i="5"/>
  <c r="H3427" i="5"/>
  <c r="L3427" i="5"/>
  <c r="M3427" i="5" s="1"/>
  <c r="E3428" i="5"/>
  <c r="F3428" i="5"/>
  <c r="H3428" i="5"/>
  <c r="L3428" i="5"/>
  <c r="M3428" i="5" s="1"/>
  <c r="E3429" i="5"/>
  <c r="F3429" i="5"/>
  <c r="H3429" i="5"/>
  <c r="L3429" i="5"/>
  <c r="M3429" i="5" s="1"/>
  <c r="E3430" i="5"/>
  <c r="F3430" i="5"/>
  <c r="H3430" i="5"/>
  <c r="L3430" i="5"/>
  <c r="M3430" i="5" s="1"/>
  <c r="E3431" i="5"/>
  <c r="F3431" i="5"/>
  <c r="H3431" i="5"/>
  <c r="L3431" i="5"/>
  <c r="M3431" i="5" s="1"/>
  <c r="E3432" i="5"/>
  <c r="F3432" i="5"/>
  <c r="H3432" i="5"/>
  <c r="L3432" i="5"/>
  <c r="M3432" i="5" s="1"/>
  <c r="E3433" i="5"/>
  <c r="F3433" i="5"/>
  <c r="H3433" i="5"/>
  <c r="L3433" i="5"/>
  <c r="M3433" i="5" s="1"/>
  <c r="E3434" i="5"/>
  <c r="F3434" i="5"/>
  <c r="H3434" i="5"/>
  <c r="L3434" i="5"/>
  <c r="M3434" i="5" s="1"/>
  <c r="E3435" i="5"/>
  <c r="F3435" i="5"/>
  <c r="H3435" i="5"/>
  <c r="L3435" i="5"/>
  <c r="M3435" i="5" s="1"/>
  <c r="E3436" i="5"/>
  <c r="F3436" i="5"/>
  <c r="H3436" i="5"/>
  <c r="L3436" i="5"/>
  <c r="M3436" i="5" s="1"/>
  <c r="E3437" i="5"/>
  <c r="F3437" i="5"/>
  <c r="H3437" i="5"/>
  <c r="L3437" i="5"/>
  <c r="M3437" i="5" s="1"/>
  <c r="E3438" i="5"/>
  <c r="F3438" i="5"/>
  <c r="H3438" i="5"/>
  <c r="L3438" i="5"/>
  <c r="M3438" i="5" s="1"/>
  <c r="E3439" i="5"/>
  <c r="F3439" i="5"/>
  <c r="H3439" i="5"/>
  <c r="L3439" i="5"/>
  <c r="M3439" i="5" s="1"/>
  <c r="E3440" i="5"/>
  <c r="F3440" i="5"/>
  <c r="H3440" i="5"/>
  <c r="L3440" i="5"/>
  <c r="M3440" i="5" s="1"/>
  <c r="E3441" i="5"/>
  <c r="F3441" i="5"/>
  <c r="H3441" i="5"/>
  <c r="L3441" i="5"/>
  <c r="M3441" i="5" s="1"/>
  <c r="E3442" i="5"/>
  <c r="F3442" i="5"/>
  <c r="H3442" i="5"/>
  <c r="L3442" i="5"/>
  <c r="M3442" i="5" s="1"/>
  <c r="E3443" i="5"/>
  <c r="F3443" i="5"/>
  <c r="H3443" i="5"/>
  <c r="L3443" i="5"/>
  <c r="M3443" i="5" s="1"/>
  <c r="E3444" i="5"/>
  <c r="F3444" i="5"/>
  <c r="H3444" i="5"/>
  <c r="L3444" i="5"/>
  <c r="M3444" i="5" s="1"/>
  <c r="E3445" i="5"/>
  <c r="F3445" i="5"/>
  <c r="H3445" i="5"/>
  <c r="L3445" i="5"/>
  <c r="M3445" i="5" s="1"/>
  <c r="E3446" i="5"/>
  <c r="F3446" i="5"/>
  <c r="H3446" i="5"/>
  <c r="L3446" i="5"/>
  <c r="M3446" i="5" s="1"/>
  <c r="E3447" i="5"/>
  <c r="F3447" i="5"/>
  <c r="H3447" i="5"/>
  <c r="L3447" i="5"/>
  <c r="M3447" i="5" s="1"/>
  <c r="E3448" i="5"/>
  <c r="F3448" i="5"/>
  <c r="H3448" i="5"/>
  <c r="L3448" i="5"/>
  <c r="M3448" i="5" s="1"/>
  <c r="E3449" i="5"/>
  <c r="F3449" i="5"/>
  <c r="H3449" i="5"/>
  <c r="L3449" i="5"/>
  <c r="M3449" i="5" s="1"/>
  <c r="E3450" i="5"/>
  <c r="F3450" i="5"/>
  <c r="H3450" i="5"/>
  <c r="L3450" i="5"/>
  <c r="M3450" i="5" s="1"/>
  <c r="E3451" i="5"/>
  <c r="F3451" i="5"/>
  <c r="H3451" i="5"/>
  <c r="L3451" i="5"/>
  <c r="M3451" i="5" s="1"/>
  <c r="E3452" i="5"/>
  <c r="F3452" i="5"/>
  <c r="H3452" i="5"/>
  <c r="L3452" i="5"/>
  <c r="M3452" i="5" s="1"/>
  <c r="E3453" i="5"/>
  <c r="F3453" i="5"/>
  <c r="H3453" i="5"/>
  <c r="L3453" i="5"/>
  <c r="M3453" i="5" s="1"/>
  <c r="E3454" i="5"/>
  <c r="F3454" i="5"/>
  <c r="H3454" i="5"/>
  <c r="L3454" i="5"/>
  <c r="M3454" i="5" s="1"/>
  <c r="E3455" i="5"/>
  <c r="F3455" i="5"/>
  <c r="H3455" i="5"/>
  <c r="L3455" i="5"/>
  <c r="M3455" i="5" s="1"/>
  <c r="E3456" i="5"/>
  <c r="F3456" i="5"/>
  <c r="H3456" i="5"/>
  <c r="L3456" i="5"/>
  <c r="M3456" i="5" s="1"/>
  <c r="E3457" i="5"/>
  <c r="F3457" i="5"/>
  <c r="H3457" i="5"/>
  <c r="L3457" i="5"/>
  <c r="M3457" i="5" s="1"/>
  <c r="E3458" i="5"/>
  <c r="F3458" i="5"/>
  <c r="H3458" i="5"/>
  <c r="L3458" i="5"/>
  <c r="M3458" i="5" s="1"/>
  <c r="E3459" i="5"/>
  <c r="F3459" i="5"/>
  <c r="H3459" i="5"/>
  <c r="L3459" i="5"/>
  <c r="M3459" i="5" s="1"/>
  <c r="E3460" i="5"/>
  <c r="F3460" i="5"/>
  <c r="H3460" i="5"/>
  <c r="L3460" i="5"/>
  <c r="M3460" i="5" s="1"/>
  <c r="E3461" i="5"/>
  <c r="F3461" i="5"/>
  <c r="H3461" i="5"/>
  <c r="L3461" i="5"/>
  <c r="M3461" i="5" s="1"/>
  <c r="E3462" i="5"/>
  <c r="F3462" i="5"/>
  <c r="H3462" i="5"/>
  <c r="L3462" i="5"/>
  <c r="M3462" i="5" s="1"/>
  <c r="E3463" i="5"/>
  <c r="F3463" i="5"/>
  <c r="H3463" i="5"/>
  <c r="L3463" i="5"/>
  <c r="M3463" i="5" s="1"/>
  <c r="E3464" i="5"/>
  <c r="F3464" i="5"/>
  <c r="H3464" i="5"/>
  <c r="L3464" i="5"/>
  <c r="M3464" i="5" s="1"/>
  <c r="E3465" i="5"/>
  <c r="F3465" i="5"/>
  <c r="H3465" i="5"/>
  <c r="L3465" i="5"/>
  <c r="M3465" i="5" s="1"/>
  <c r="E3466" i="5"/>
  <c r="F3466" i="5"/>
  <c r="H3466" i="5"/>
  <c r="L3466" i="5"/>
  <c r="M3466" i="5" s="1"/>
  <c r="E3467" i="5"/>
  <c r="F3467" i="5"/>
  <c r="H3467" i="5"/>
  <c r="L3467" i="5"/>
  <c r="M3467" i="5" s="1"/>
  <c r="E3468" i="5"/>
  <c r="F3468" i="5"/>
  <c r="H3468" i="5"/>
  <c r="L3468" i="5"/>
  <c r="M3468" i="5" s="1"/>
  <c r="E3469" i="5"/>
  <c r="F3469" i="5"/>
  <c r="H3469" i="5"/>
  <c r="L3469" i="5"/>
  <c r="M3469" i="5" s="1"/>
  <c r="E3470" i="5"/>
  <c r="F3470" i="5"/>
  <c r="H3470" i="5"/>
  <c r="L3470" i="5"/>
  <c r="M3470" i="5" s="1"/>
  <c r="E3471" i="5"/>
  <c r="F3471" i="5"/>
  <c r="H3471" i="5"/>
  <c r="L3471" i="5"/>
  <c r="M3471" i="5" s="1"/>
  <c r="E3472" i="5"/>
  <c r="F3472" i="5"/>
  <c r="H3472" i="5"/>
  <c r="L3472" i="5"/>
  <c r="M3472" i="5" s="1"/>
  <c r="E3473" i="5"/>
  <c r="F3473" i="5"/>
  <c r="H3473" i="5"/>
  <c r="L3473" i="5"/>
  <c r="M3473" i="5" s="1"/>
  <c r="E3474" i="5"/>
  <c r="F3474" i="5"/>
  <c r="H3474" i="5"/>
  <c r="L3474" i="5"/>
  <c r="M3474" i="5" s="1"/>
  <c r="E3475" i="5"/>
  <c r="F3475" i="5"/>
  <c r="H3475" i="5"/>
  <c r="L3475" i="5"/>
  <c r="M3475" i="5" s="1"/>
  <c r="E3476" i="5"/>
  <c r="F3476" i="5"/>
  <c r="H3476" i="5"/>
  <c r="L3476" i="5"/>
  <c r="M3476" i="5" s="1"/>
  <c r="E3477" i="5"/>
  <c r="F3477" i="5"/>
  <c r="H3477" i="5"/>
  <c r="L3477" i="5"/>
  <c r="M3477" i="5" s="1"/>
  <c r="E3478" i="5"/>
  <c r="F3478" i="5"/>
  <c r="H3478" i="5"/>
  <c r="L3478" i="5"/>
  <c r="M3478" i="5" s="1"/>
  <c r="E3479" i="5"/>
  <c r="F3479" i="5"/>
  <c r="H3479" i="5"/>
  <c r="L3479" i="5"/>
  <c r="M3479" i="5" s="1"/>
  <c r="E3480" i="5"/>
  <c r="F3480" i="5"/>
  <c r="H3480" i="5"/>
  <c r="L3480" i="5"/>
  <c r="M3480" i="5" s="1"/>
  <c r="E3481" i="5"/>
  <c r="F3481" i="5"/>
  <c r="H3481" i="5"/>
  <c r="L3481" i="5"/>
  <c r="M3481" i="5" s="1"/>
  <c r="E3482" i="5"/>
  <c r="F3482" i="5"/>
  <c r="H3482" i="5"/>
  <c r="L3482" i="5"/>
  <c r="M3482" i="5" s="1"/>
  <c r="E3483" i="5"/>
  <c r="F3483" i="5"/>
  <c r="H3483" i="5"/>
  <c r="L3483" i="5"/>
  <c r="M3483" i="5" s="1"/>
  <c r="E3484" i="5"/>
  <c r="F3484" i="5"/>
  <c r="H3484" i="5"/>
  <c r="L3484" i="5"/>
  <c r="M3484" i="5" s="1"/>
  <c r="E3485" i="5"/>
  <c r="F3485" i="5"/>
  <c r="H3485" i="5"/>
  <c r="L3485" i="5"/>
  <c r="M3485" i="5" s="1"/>
  <c r="E3486" i="5"/>
  <c r="F3486" i="5"/>
  <c r="H3486" i="5"/>
  <c r="L3486" i="5"/>
  <c r="M3486" i="5" s="1"/>
  <c r="E3487" i="5"/>
  <c r="F3487" i="5"/>
  <c r="H3487" i="5"/>
  <c r="L3487" i="5"/>
  <c r="M3487" i="5" s="1"/>
  <c r="E3488" i="5"/>
  <c r="F3488" i="5"/>
  <c r="H3488" i="5"/>
  <c r="L3488" i="5"/>
  <c r="M3488" i="5" s="1"/>
  <c r="E3489" i="5"/>
  <c r="F3489" i="5"/>
  <c r="H3489" i="5"/>
  <c r="L3489" i="5"/>
  <c r="M3489" i="5" s="1"/>
  <c r="E3490" i="5"/>
  <c r="F3490" i="5"/>
  <c r="H3490" i="5"/>
  <c r="L3490" i="5"/>
  <c r="M3490" i="5" s="1"/>
  <c r="E3491" i="5"/>
  <c r="F3491" i="5"/>
  <c r="H3491" i="5"/>
  <c r="L3491" i="5"/>
  <c r="M3491" i="5" s="1"/>
  <c r="E3492" i="5"/>
  <c r="F3492" i="5"/>
  <c r="H3492" i="5"/>
  <c r="L3492" i="5"/>
  <c r="M3492" i="5" s="1"/>
  <c r="E3493" i="5"/>
  <c r="F3493" i="5"/>
  <c r="H3493" i="5"/>
  <c r="L3493" i="5"/>
  <c r="M3493" i="5" s="1"/>
  <c r="E3494" i="5"/>
  <c r="F3494" i="5"/>
  <c r="H3494" i="5"/>
  <c r="L3494" i="5"/>
  <c r="M3494" i="5" s="1"/>
  <c r="E3495" i="5"/>
  <c r="F3495" i="5"/>
  <c r="H3495" i="5"/>
  <c r="L3495" i="5"/>
  <c r="M3495" i="5" s="1"/>
  <c r="E3496" i="5"/>
  <c r="F3496" i="5"/>
  <c r="H3496" i="5"/>
  <c r="L3496" i="5"/>
  <c r="M3496" i="5" s="1"/>
  <c r="E3497" i="5"/>
  <c r="F3497" i="5"/>
  <c r="H3497" i="5"/>
  <c r="L3497" i="5"/>
  <c r="M3497" i="5" s="1"/>
  <c r="E3498" i="5"/>
  <c r="F3498" i="5"/>
  <c r="H3498" i="5"/>
  <c r="L3498" i="5"/>
  <c r="M3498" i="5" s="1"/>
  <c r="E3499" i="5"/>
  <c r="F3499" i="5"/>
  <c r="H3499" i="5"/>
  <c r="L3499" i="5"/>
  <c r="M3499" i="5" s="1"/>
  <c r="E3500" i="5"/>
  <c r="F3500" i="5"/>
  <c r="H3500" i="5"/>
  <c r="L3500" i="5"/>
  <c r="M3500" i="5" s="1"/>
  <c r="E3501" i="5"/>
  <c r="F3501" i="5"/>
  <c r="H3501" i="5"/>
  <c r="L3501" i="5"/>
  <c r="M3501" i="5" s="1"/>
  <c r="E3502" i="5"/>
  <c r="F3502" i="5"/>
  <c r="H3502" i="5"/>
  <c r="L3502" i="5"/>
  <c r="M3502" i="5" s="1"/>
  <c r="E3503" i="5"/>
  <c r="F3503" i="5"/>
  <c r="H3503" i="5"/>
  <c r="L3503" i="5"/>
  <c r="M3503" i="5" s="1"/>
  <c r="E3504" i="5"/>
  <c r="F3504" i="5"/>
  <c r="H3504" i="5"/>
  <c r="L3504" i="5"/>
  <c r="M3504" i="5" s="1"/>
  <c r="E3505" i="5"/>
  <c r="F3505" i="5"/>
  <c r="H3505" i="5"/>
  <c r="L3505" i="5"/>
  <c r="M3505" i="5" s="1"/>
  <c r="E3506" i="5"/>
  <c r="F3506" i="5"/>
  <c r="H3506" i="5"/>
  <c r="L3506" i="5"/>
  <c r="M3506" i="5" s="1"/>
  <c r="E3507" i="5"/>
  <c r="F3507" i="5"/>
  <c r="H3507" i="5"/>
  <c r="L3507" i="5"/>
  <c r="M3507" i="5" s="1"/>
  <c r="E3508" i="5"/>
  <c r="F3508" i="5"/>
  <c r="H3508" i="5"/>
  <c r="L3508" i="5"/>
  <c r="M3508" i="5" s="1"/>
  <c r="E3509" i="5"/>
  <c r="F3509" i="5"/>
  <c r="H3509" i="5"/>
  <c r="L3509" i="5"/>
  <c r="M3509" i="5" s="1"/>
  <c r="E3510" i="5"/>
  <c r="F3510" i="5"/>
  <c r="H3510" i="5"/>
  <c r="L3510" i="5"/>
  <c r="M3510" i="5" s="1"/>
  <c r="E3511" i="5"/>
  <c r="F3511" i="5"/>
  <c r="H3511" i="5"/>
  <c r="L3511" i="5"/>
  <c r="M3511" i="5" s="1"/>
  <c r="E3512" i="5"/>
  <c r="F3512" i="5"/>
  <c r="H3512" i="5"/>
  <c r="L3512" i="5"/>
  <c r="M3512" i="5" s="1"/>
  <c r="E3513" i="5"/>
  <c r="F3513" i="5"/>
  <c r="H3513" i="5"/>
  <c r="L3513" i="5"/>
  <c r="M3513" i="5" s="1"/>
  <c r="E3514" i="5"/>
  <c r="F3514" i="5"/>
  <c r="H3514" i="5"/>
  <c r="L3514" i="5"/>
  <c r="M3514" i="5" s="1"/>
  <c r="E3515" i="5"/>
  <c r="F3515" i="5"/>
  <c r="H3515" i="5"/>
  <c r="L3515" i="5"/>
  <c r="M3515" i="5" s="1"/>
  <c r="E3516" i="5"/>
  <c r="F3516" i="5"/>
  <c r="H3516" i="5"/>
  <c r="L3516" i="5"/>
  <c r="M3516" i="5" s="1"/>
  <c r="E3517" i="5"/>
  <c r="F3517" i="5"/>
  <c r="H3517" i="5"/>
  <c r="L3517" i="5"/>
  <c r="M3517" i="5" s="1"/>
  <c r="E3518" i="5"/>
  <c r="F3518" i="5"/>
  <c r="H3518" i="5"/>
  <c r="L3518" i="5"/>
  <c r="M3518" i="5" s="1"/>
  <c r="E3519" i="5"/>
  <c r="F3519" i="5"/>
  <c r="H3519" i="5"/>
  <c r="L3519" i="5"/>
  <c r="M3519" i="5" s="1"/>
  <c r="E3520" i="5"/>
  <c r="F3520" i="5"/>
  <c r="H3520" i="5"/>
  <c r="L3520" i="5"/>
  <c r="M3520" i="5" s="1"/>
  <c r="E3521" i="5"/>
  <c r="F3521" i="5"/>
  <c r="H3521" i="5"/>
  <c r="L3521" i="5"/>
  <c r="M3521" i="5" s="1"/>
  <c r="E3522" i="5"/>
  <c r="F3522" i="5"/>
  <c r="H3522" i="5"/>
  <c r="L3522" i="5"/>
  <c r="M3522" i="5" s="1"/>
  <c r="E3523" i="5"/>
  <c r="F3523" i="5"/>
  <c r="H3523" i="5"/>
  <c r="L3523" i="5"/>
  <c r="M3523" i="5" s="1"/>
  <c r="E3524" i="5"/>
  <c r="F3524" i="5"/>
  <c r="H3524" i="5"/>
  <c r="L3524" i="5"/>
  <c r="M3524" i="5" s="1"/>
  <c r="E3525" i="5"/>
  <c r="F3525" i="5"/>
  <c r="H3525" i="5"/>
  <c r="L3525" i="5"/>
  <c r="M3525" i="5" s="1"/>
  <c r="E3526" i="5"/>
  <c r="F3526" i="5"/>
  <c r="H3526" i="5"/>
  <c r="L3526" i="5"/>
  <c r="M3526" i="5" s="1"/>
  <c r="E3527" i="5"/>
  <c r="F3527" i="5"/>
  <c r="H3527" i="5"/>
  <c r="L3527" i="5"/>
  <c r="M3527" i="5" s="1"/>
  <c r="E3528" i="5"/>
  <c r="F3528" i="5"/>
  <c r="H3528" i="5"/>
  <c r="L3528" i="5"/>
  <c r="M3528" i="5" s="1"/>
  <c r="E3529" i="5"/>
  <c r="F3529" i="5"/>
  <c r="H3529" i="5"/>
  <c r="L3529" i="5"/>
  <c r="M3529" i="5" s="1"/>
  <c r="E3530" i="5"/>
  <c r="F3530" i="5"/>
  <c r="H3530" i="5"/>
  <c r="L3530" i="5"/>
  <c r="M3530" i="5" s="1"/>
  <c r="E3531" i="5"/>
  <c r="F3531" i="5"/>
  <c r="H3531" i="5"/>
  <c r="L3531" i="5"/>
  <c r="M3531" i="5" s="1"/>
  <c r="E3532" i="5"/>
  <c r="F3532" i="5"/>
  <c r="H3532" i="5"/>
  <c r="L3532" i="5"/>
  <c r="M3532" i="5" s="1"/>
  <c r="E3533" i="5"/>
  <c r="F3533" i="5"/>
  <c r="H3533" i="5"/>
  <c r="L3533" i="5"/>
  <c r="M3533" i="5" s="1"/>
  <c r="E3534" i="5"/>
  <c r="F3534" i="5"/>
  <c r="H3534" i="5"/>
  <c r="L3534" i="5"/>
  <c r="M3534" i="5" s="1"/>
  <c r="E3535" i="5"/>
  <c r="F3535" i="5"/>
  <c r="H3535" i="5"/>
  <c r="L3535" i="5"/>
  <c r="M3535" i="5" s="1"/>
  <c r="E3536" i="5"/>
  <c r="F3536" i="5"/>
  <c r="H3536" i="5"/>
  <c r="L3536" i="5"/>
  <c r="M3536" i="5" s="1"/>
  <c r="E3537" i="5"/>
  <c r="F3537" i="5"/>
  <c r="H3537" i="5"/>
  <c r="L3537" i="5"/>
  <c r="M3537" i="5" s="1"/>
  <c r="E3538" i="5"/>
  <c r="F3538" i="5"/>
  <c r="H3538" i="5"/>
  <c r="L3538" i="5"/>
  <c r="M3538" i="5" s="1"/>
  <c r="E3539" i="5"/>
  <c r="F3539" i="5"/>
  <c r="H3539" i="5"/>
  <c r="L3539" i="5"/>
  <c r="M3539" i="5" s="1"/>
  <c r="E3540" i="5"/>
  <c r="F3540" i="5"/>
  <c r="H3540" i="5"/>
  <c r="L3540" i="5"/>
  <c r="M3540" i="5" s="1"/>
  <c r="E3541" i="5"/>
  <c r="F3541" i="5"/>
  <c r="H3541" i="5"/>
  <c r="L3541" i="5"/>
  <c r="M3541" i="5" s="1"/>
  <c r="E3542" i="5"/>
  <c r="F3542" i="5"/>
  <c r="H3542" i="5"/>
  <c r="L3542" i="5"/>
  <c r="M3542" i="5" s="1"/>
  <c r="E3543" i="5"/>
  <c r="F3543" i="5"/>
  <c r="H3543" i="5"/>
  <c r="L3543" i="5"/>
  <c r="M3543" i="5" s="1"/>
  <c r="E3544" i="5"/>
  <c r="F3544" i="5"/>
  <c r="H3544" i="5"/>
  <c r="L3544" i="5"/>
  <c r="M3544" i="5" s="1"/>
  <c r="E3545" i="5"/>
  <c r="F3545" i="5"/>
  <c r="H3545" i="5"/>
  <c r="L3545" i="5"/>
  <c r="M3545" i="5" s="1"/>
  <c r="E3546" i="5"/>
  <c r="F3546" i="5"/>
  <c r="H3546" i="5"/>
  <c r="L3546" i="5"/>
  <c r="M3546" i="5" s="1"/>
  <c r="E3547" i="5"/>
  <c r="F3547" i="5"/>
  <c r="H3547" i="5"/>
  <c r="L3547" i="5"/>
  <c r="M3547" i="5" s="1"/>
  <c r="E3548" i="5"/>
  <c r="F3548" i="5"/>
  <c r="H3548" i="5"/>
  <c r="L3548" i="5"/>
  <c r="M3548" i="5" s="1"/>
  <c r="E3549" i="5"/>
  <c r="F3549" i="5"/>
  <c r="H3549" i="5"/>
  <c r="L3549" i="5"/>
  <c r="M3549" i="5" s="1"/>
  <c r="E3550" i="5"/>
  <c r="F3550" i="5"/>
  <c r="H3550" i="5"/>
  <c r="L3550" i="5"/>
  <c r="M3550" i="5" s="1"/>
  <c r="E3551" i="5"/>
  <c r="F3551" i="5"/>
  <c r="H3551" i="5"/>
  <c r="L3551" i="5"/>
  <c r="M3551" i="5" s="1"/>
  <c r="E3552" i="5"/>
  <c r="F3552" i="5"/>
  <c r="H3552" i="5"/>
  <c r="L3552" i="5"/>
  <c r="M3552" i="5" s="1"/>
  <c r="E3553" i="5"/>
  <c r="F3553" i="5"/>
  <c r="H3553" i="5"/>
  <c r="L3553" i="5"/>
  <c r="M3553" i="5" s="1"/>
  <c r="E3554" i="5"/>
  <c r="F3554" i="5"/>
  <c r="H3554" i="5"/>
  <c r="L3554" i="5"/>
  <c r="M3554" i="5" s="1"/>
  <c r="E3555" i="5"/>
  <c r="F3555" i="5"/>
  <c r="H3555" i="5"/>
  <c r="L3555" i="5"/>
  <c r="M3555" i="5" s="1"/>
  <c r="E3556" i="5"/>
  <c r="F3556" i="5"/>
  <c r="H3556" i="5"/>
  <c r="L3556" i="5"/>
  <c r="M3556" i="5" s="1"/>
  <c r="E3557" i="5"/>
  <c r="F3557" i="5"/>
  <c r="H3557" i="5"/>
  <c r="L3557" i="5"/>
  <c r="M3557" i="5" s="1"/>
  <c r="E3558" i="5"/>
  <c r="F3558" i="5"/>
  <c r="H3558" i="5"/>
  <c r="L3558" i="5"/>
  <c r="M3558" i="5" s="1"/>
  <c r="E3559" i="5"/>
  <c r="F3559" i="5"/>
  <c r="H3559" i="5"/>
  <c r="L3559" i="5"/>
  <c r="M3559" i="5" s="1"/>
  <c r="E3560" i="5"/>
  <c r="F3560" i="5"/>
  <c r="H3560" i="5"/>
  <c r="L3560" i="5"/>
  <c r="M3560" i="5" s="1"/>
  <c r="E3561" i="5"/>
  <c r="F3561" i="5"/>
  <c r="H3561" i="5"/>
  <c r="L3561" i="5"/>
  <c r="M3561" i="5" s="1"/>
  <c r="E3562" i="5"/>
  <c r="F3562" i="5"/>
  <c r="H3562" i="5"/>
  <c r="L3562" i="5"/>
  <c r="M3562" i="5" s="1"/>
  <c r="E3563" i="5"/>
  <c r="F3563" i="5"/>
  <c r="H3563" i="5"/>
  <c r="L3563" i="5"/>
  <c r="M3563" i="5" s="1"/>
  <c r="E3564" i="5"/>
  <c r="F3564" i="5"/>
  <c r="H3564" i="5"/>
  <c r="L3564" i="5"/>
  <c r="M3564" i="5" s="1"/>
  <c r="E3565" i="5"/>
  <c r="F3565" i="5"/>
  <c r="H3565" i="5"/>
  <c r="L3565" i="5"/>
  <c r="M3565" i="5" s="1"/>
  <c r="E3566" i="5"/>
  <c r="F3566" i="5"/>
  <c r="H3566" i="5"/>
  <c r="L3566" i="5"/>
  <c r="M3566" i="5" s="1"/>
  <c r="E3567" i="5"/>
  <c r="F3567" i="5"/>
  <c r="H3567" i="5"/>
  <c r="L3567" i="5"/>
  <c r="M3567" i="5" s="1"/>
  <c r="E3568" i="5"/>
  <c r="F3568" i="5"/>
  <c r="H3568" i="5"/>
  <c r="L3568" i="5"/>
  <c r="M3568" i="5" s="1"/>
  <c r="E3569" i="5"/>
  <c r="F3569" i="5"/>
  <c r="H3569" i="5"/>
  <c r="L3569" i="5"/>
  <c r="M3569" i="5" s="1"/>
  <c r="E3570" i="5"/>
  <c r="F3570" i="5"/>
  <c r="H3570" i="5"/>
  <c r="L3570" i="5"/>
  <c r="M3570" i="5" s="1"/>
  <c r="E3571" i="5"/>
  <c r="F3571" i="5"/>
  <c r="H3571" i="5"/>
  <c r="L3571" i="5"/>
  <c r="M3571" i="5" s="1"/>
  <c r="E3572" i="5"/>
  <c r="F3572" i="5"/>
  <c r="H3572" i="5"/>
  <c r="L3572" i="5"/>
  <c r="M3572" i="5" s="1"/>
  <c r="E3573" i="5"/>
  <c r="F3573" i="5"/>
  <c r="H3573" i="5"/>
  <c r="L3573" i="5"/>
  <c r="M3573" i="5" s="1"/>
  <c r="E3574" i="5"/>
  <c r="F3574" i="5"/>
  <c r="H3574" i="5"/>
  <c r="L3574" i="5"/>
  <c r="M3574" i="5" s="1"/>
  <c r="E3575" i="5"/>
  <c r="F3575" i="5"/>
  <c r="H3575" i="5"/>
  <c r="L3575" i="5"/>
  <c r="M3575" i="5" s="1"/>
  <c r="E3576" i="5"/>
  <c r="F3576" i="5"/>
  <c r="H3576" i="5"/>
  <c r="L3576" i="5"/>
  <c r="M3576" i="5" s="1"/>
  <c r="E3577" i="5"/>
  <c r="F3577" i="5"/>
  <c r="H3577" i="5"/>
  <c r="L3577" i="5"/>
  <c r="M3577" i="5" s="1"/>
  <c r="E3578" i="5"/>
  <c r="F3578" i="5"/>
  <c r="H3578" i="5"/>
  <c r="L3578" i="5"/>
  <c r="M3578" i="5" s="1"/>
  <c r="E3579" i="5"/>
  <c r="F3579" i="5"/>
  <c r="H3579" i="5"/>
  <c r="L3579" i="5"/>
  <c r="M3579" i="5" s="1"/>
  <c r="E3580" i="5"/>
  <c r="F3580" i="5"/>
  <c r="H3580" i="5"/>
  <c r="L3580" i="5"/>
  <c r="M3580" i="5" s="1"/>
  <c r="E3581" i="5"/>
  <c r="F3581" i="5"/>
  <c r="H3581" i="5"/>
  <c r="L3581" i="5"/>
  <c r="M3581" i="5" s="1"/>
  <c r="E3582" i="5"/>
  <c r="F3582" i="5"/>
  <c r="H3582" i="5"/>
  <c r="L3582" i="5"/>
  <c r="M3582" i="5" s="1"/>
  <c r="E3583" i="5"/>
  <c r="F3583" i="5"/>
  <c r="H3583" i="5"/>
  <c r="L3583" i="5"/>
  <c r="M3583" i="5" s="1"/>
  <c r="E3584" i="5"/>
  <c r="F3584" i="5"/>
  <c r="H3584" i="5"/>
  <c r="L3584" i="5"/>
  <c r="M3584" i="5" s="1"/>
  <c r="E3585" i="5"/>
  <c r="F3585" i="5"/>
  <c r="H3585" i="5"/>
  <c r="L3585" i="5"/>
  <c r="M3585" i="5" s="1"/>
  <c r="E3586" i="5"/>
  <c r="F3586" i="5"/>
  <c r="H3586" i="5"/>
  <c r="L3586" i="5"/>
  <c r="M3586" i="5" s="1"/>
  <c r="E3587" i="5"/>
  <c r="F3587" i="5"/>
  <c r="H3587" i="5"/>
  <c r="L3587" i="5"/>
  <c r="M3587" i="5" s="1"/>
  <c r="E3588" i="5"/>
  <c r="F3588" i="5"/>
  <c r="H3588" i="5"/>
  <c r="L3588" i="5"/>
  <c r="M3588" i="5" s="1"/>
  <c r="E3589" i="5"/>
  <c r="F3589" i="5"/>
  <c r="H3589" i="5"/>
  <c r="L3589" i="5"/>
  <c r="M3589" i="5" s="1"/>
  <c r="E3590" i="5"/>
  <c r="F3590" i="5"/>
  <c r="H3590" i="5"/>
  <c r="L3590" i="5"/>
  <c r="M3590" i="5" s="1"/>
  <c r="E3591" i="5"/>
  <c r="F3591" i="5"/>
  <c r="H3591" i="5"/>
  <c r="L3591" i="5"/>
  <c r="M3591" i="5" s="1"/>
  <c r="E3592" i="5"/>
  <c r="F3592" i="5"/>
  <c r="H3592" i="5"/>
  <c r="L3592" i="5"/>
  <c r="M3592" i="5" s="1"/>
  <c r="E3593" i="5"/>
  <c r="F3593" i="5"/>
  <c r="H3593" i="5"/>
  <c r="L3593" i="5"/>
  <c r="M3593" i="5" s="1"/>
  <c r="E3594" i="5"/>
  <c r="F3594" i="5"/>
  <c r="H3594" i="5"/>
  <c r="L3594" i="5"/>
  <c r="M3594" i="5" s="1"/>
  <c r="E3595" i="5"/>
  <c r="F3595" i="5"/>
  <c r="H3595" i="5"/>
  <c r="L3595" i="5"/>
  <c r="M3595" i="5" s="1"/>
  <c r="E3596" i="5"/>
  <c r="F3596" i="5"/>
  <c r="H3596" i="5"/>
  <c r="L3596" i="5"/>
  <c r="M3596" i="5" s="1"/>
  <c r="E3597" i="5"/>
  <c r="F3597" i="5"/>
  <c r="H3597" i="5"/>
  <c r="L3597" i="5"/>
  <c r="M3597" i="5" s="1"/>
  <c r="E3598" i="5"/>
  <c r="F3598" i="5"/>
  <c r="H3598" i="5"/>
  <c r="L3598" i="5"/>
  <c r="M3598" i="5" s="1"/>
  <c r="E3599" i="5"/>
  <c r="F3599" i="5"/>
  <c r="H3599" i="5"/>
  <c r="L3599" i="5"/>
  <c r="M3599" i="5" s="1"/>
  <c r="E3600" i="5"/>
  <c r="F3600" i="5"/>
  <c r="H3600" i="5"/>
  <c r="L3600" i="5"/>
  <c r="M3600" i="5" s="1"/>
  <c r="E3601" i="5"/>
  <c r="F3601" i="5"/>
  <c r="H3601" i="5"/>
  <c r="L3601" i="5"/>
  <c r="M3601" i="5" s="1"/>
  <c r="E3602" i="5"/>
  <c r="F3602" i="5"/>
  <c r="H3602" i="5"/>
  <c r="L3602" i="5"/>
  <c r="M3602" i="5" s="1"/>
  <c r="E3603" i="5"/>
  <c r="F3603" i="5"/>
  <c r="H3603" i="5"/>
  <c r="L3603" i="5"/>
  <c r="M3603" i="5" s="1"/>
  <c r="E3604" i="5"/>
  <c r="F3604" i="5"/>
  <c r="H3604" i="5"/>
  <c r="L3604" i="5"/>
  <c r="M3604" i="5" s="1"/>
  <c r="E3605" i="5"/>
  <c r="F3605" i="5"/>
  <c r="H3605" i="5"/>
  <c r="L3605" i="5"/>
  <c r="M3605" i="5" s="1"/>
  <c r="E3606" i="5"/>
  <c r="F3606" i="5"/>
  <c r="H3606" i="5"/>
  <c r="L3606" i="5"/>
  <c r="M3606" i="5" s="1"/>
  <c r="E3607" i="5"/>
  <c r="F3607" i="5"/>
  <c r="H3607" i="5"/>
  <c r="L3607" i="5"/>
  <c r="M3607" i="5" s="1"/>
  <c r="E3608" i="5"/>
  <c r="F3608" i="5"/>
  <c r="H3608" i="5"/>
  <c r="L3608" i="5"/>
  <c r="M3608" i="5" s="1"/>
  <c r="E3609" i="5"/>
  <c r="F3609" i="5"/>
  <c r="H3609" i="5"/>
  <c r="L3609" i="5"/>
  <c r="M3609" i="5" s="1"/>
  <c r="E3610" i="5"/>
  <c r="F3610" i="5"/>
  <c r="H3610" i="5"/>
  <c r="L3610" i="5"/>
  <c r="M3610" i="5" s="1"/>
  <c r="E3611" i="5"/>
  <c r="F3611" i="5"/>
  <c r="H3611" i="5"/>
  <c r="L3611" i="5"/>
  <c r="M3611" i="5" s="1"/>
  <c r="E3612" i="5"/>
  <c r="F3612" i="5"/>
  <c r="H3612" i="5"/>
  <c r="L3612" i="5"/>
  <c r="M3612" i="5" s="1"/>
  <c r="E3613" i="5"/>
  <c r="F3613" i="5"/>
  <c r="H3613" i="5"/>
  <c r="L3613" i="5"/>
  <c r="M3613" i="5" s="1"/>
  <c r="E3614" i="5"/>
  <c r="F3614" i="5"/>
  <c r="H3614" i="5"/>
  <c r="L3614" i="5"/>
  <c r="M3614" i="5" s="1"/>
  <c r="E3615" i="5"/>
  <c r="F3615" i="5"/>
  <c r="H3615" i="5"/>
  <c r="L3615" i="5"/>
  <c r="M3615" i="5" s="1"/>
  <c r="E3616" i="5"/>
  <c r="F3616" i="5"/>
  <c r="H3616" i="5"/>
  <c r="L3616" i="5"/>
  <c r="M3616" i="5" s="1"/>
  <c r="E3617" i="5"/>
  <c r="F3617" i="5"/>
  <c r="H3617" i="5"/>
  <c r="L3617" i="5"/>
  <c r="M3617" i="5" s="1"/>
  <c r="E3618" i="5"/>
  <c r="F3618" i="5"/>
  <c r="H3618" i="5"/>
  <c r="L3618" i="5"/>
  <c r="M3618" i="5" s="1"/>
  <c r="E3619" i="5"/>
  <c r="F3619" i="5"/>
  <c r="H3619" i="5"/>
  <c r="L3619" i="5"/>
  <c r="M3619" i="5" s="1"/>
  <c r="E3620" i="5"/>
  <c r="F3620" i="5"/>
  <c r="H3620" i="5"/>
  <c r="L3620" i="5"/>
  <c r="M3620" i="5" s="1"/>
  <c r="E3621" i="5"/>
  <c r="F3621" i="5"/>
  <c r="H3621" i="5"/>
  <c r="L3621" i="5"/>
  <c r="M3621" i="5" s="1"/>
  <c r="E3622" i="5"/>
  <c r="F3622" i="5"/>
  <c r="H3622" i="5"/>
  <c r="L3622" i="5"/>
  <c r="M3622" i="5" s="1"/>
  <c r="E3623" i="5"/>
  <c r="F3623" i="5"/>
  <c r="H3623" i="5"/>
  <c r="L3623" i="5"/>
  <c r="M3623" i="5" s="1"/>
  <c r="E3624" i="5"/>
  <c r="F3624" i="5"/>
  <c r="H3624" i="5"/>
  <c r="L3624" i="5"/>
  <c r="M3624" i="5" s="1"/>
  <c r="E3625" i="5"/>
  <c r="F3625" i="5"/>
  <c r="H3625" i="5"/>
  <c r="L3625" i="5"/>
  <c r="M3625" i="5" s="1"/>
  <c r="E3626" i="5"/>
  <c r="F3626" i="5"/>
  <c r="H3626" i="5"/>
  <c r="L3626" i="5"/>
  <c r="M3626" i="5" s="1"/>
  <c r="E3627" i="5"/>
  <c r="F3627" i="5"/>
  <c r="H3627" i="5"/>
  <c r="L3627" i="5"/>
  <c r="M3627" i="5" s="1"/>
  <c r="E3628" i="5"/>
  <c r="F3628" i="5"/>
  <c r="H3628" i="5"/>
  <c r="L3628" i="5"/>
  <c r="M3628" i="5" s="1"/>
  <c r="E3629" i="5"/>
  <c r="F3629" i="5"/>
  <c r="H3629" i="5"/>
  <c r="L3629" i="5"/>
  <c r="M3629" i="5" s="1"/>
  <c r="E3630" i="5"/>
  <c r="F3630" i="5"/>
  <c r="H3630" i="5"/>
  <c r="L3630" i="5"/>
  <c r="M3630" i="5" s="1"/>
  <c r="E3631" i="5"/>
  <c r="F3631" i="5"/>
  <c r="H3631" i="5"/>
  <c r="L3631" i="5"/>
  <c r="M3631" i="5" s="1"/>
  <c r="E3632" i="5"/>
  <c r="F3632" i="5"/>
  <c r="H3632" i="5"/>
  <c r="L3632" i="5"/>
  <c r="M3632" i="5" s="1"/>
  <c r="E3633" i="5"/>
  <c r="F3633" i="5"/>
  <c r="H3633" i="5"/>
  <c r="L3633" i="5"/>
  <c r="M3633" i="5" s="1"/>
  <c r="E3634" i="5"/>
  <c r="F3634" i="5"/>
  <c r="H3634" i="5"/>
  <c r="L3634" i="5"/>
  <c r="M3634" i="5" s="1"/>
  <c r="E3635" i="5"/>
  <c r="F3635" i="5"/>
  <c r="H3635" i="5"/>
  <c r="L3635" i="5"/>
  <c r="M3635" i="5" s="1"/>
  <c r="E3636" i="5"/>
  <c r="F3636" i="5"/>
  <c r="H3636" i="5"/>
  <c r="L3636" i="5"/>
  <c r="M3636" i="5" s="1"/>
  <c r="E3637" i="5"/>
  <c r="F3637" i="5"/>
  <c r="H3637" i="5"/>
  <c r="L3637" i="5"/>
  <c r="M3637" i="5" s="1"/>
  <c r="E3638" i="5"/>
  <c r="F3638" i="5"/>
  <c r="H3638" i="5"/>
  <c r="L3638" i="5"/>
  <c r="M3638" i="5" s="1"/>
  <c r="E3639" i="5"/>
  <c r="F3639" i="5"/>
  <c r="H3639" i="5"/>
  <c r="L3639" i="5"/>
  <c r="M3639" i="5" s="1"/>
  <c r="E3640" i="5"/>
  <c r="F3640" i="5"/>
  <c r="H3640" i="5"/>
  <c r="L3640" i="5"/>
  <c r="M3640" i="5" s="1"/>
  <c r="E3641" i="5"/>
  <c r="F3641" i="5"/>
  <c r="H3641" i="5"/>
  <c r="L3641" i="5"/>
  <c r="M3641" i="5" s="1"/>
  <c r="E3642" i="5"/>
  <c r="F3642" i="5"/>
  <c r="H3642" i="5"/>
  <c r="L3642" i="5"/>
  <c r="M3642" i="5" s="1"/>
  <c r="E3643" i="5"/>
  <c r="F3643" i="5"/>
  <c r="H3643" i="5"/>
  <c r="L3643" i="5"/>
  <c r="M3643" i="5" s="1"/>
  <c r="E3644" i="5"/>
  <c r="F3644" i="5"/>
  <c r="H3644" i="5"/>
  <c r="L3644" i="5"/>
  <c r="M3644" i="5" s="1"/>
  <c r="E3645" i="5"/>
  <c r="F3645" i="5"/>
  <c r="H3645" i="5"/>
  <c r="L3645" i="5"/>
  <c r="M3645" i="5" s="1"/>
  <c r="E3646" i="5"/>
  <c r="F3646" i="5"/>
  <c r="H3646" i="5"/>
  <c r="L3646" i="5"/>
  <c r="M3646" i="5" s="1"/>
  <c r="E3647" i="5"/>
  <c r="F3647" i="5"/>
  <c r="H3647" i="5"/>
  <c r="L3647" i="5"/>
  <c r="M3647" i="5" s="1"/>
  <c r="E3648" i="5"/>
  <c r="F3648" i="5"/>
  <c r="H3648" i="5"/>
  <c r="L3648" i="5"/>
  <c r="M3648" i="5" s="1"/>
  <c r="E3649" i="5"/>
  <c r="F3649" i="5"/>
  <c r="H3649" i="5"/>
  <c r="L3649" i="5"/>
  <c r="M3649" i="5" s="1"/>
  <c r="E3650" i="5"/>
  <c r="F3650" i="5"/>
  <c r="H3650" i="5"/>
  <c r="L3650" i="5"/>
  <c r="M3650" i="5" s="1"/>
  <c r="E3651" i="5"/>
  <c r="F3651" i="5"/>
  <c r="H3651" i="5"/>
  <c r="L3651" i="5"/>
  <c r="M3651" i="5" s="1"/>
  <c r="E3652" i="5"/>
  <c r="F3652" i="5"/>
  <c r="H3652" i="5"/>
  <c r="L3652" i="5"/>
  <c r="M3652" i="5" s="1"/>
  <c r="E3653" i="5"/>
  <c r="F3653" i="5"/>
  <c r="H3653" i="5"/>
  <c r="L3653" i="5"/>
  <c r="M3653" i="5" s="1"/>
  <c r="E3654" i="5"/>
  <c r="F3654" i="5"/>
  <c r="H3654" i="5"/>
  <c r="L3654" i="5"/>
  <c r="M3654" i="5" s="1"/>
  <c r="E3655" i="5"/>
  <c r="F3655" i="5"/>
  <c r="H3655" i="5"/>
  <c r="L3655" i="5"/>
  <c r="M3655" i="5" s="1"/>
  <c r="E3656" i="5"/>
  <c r="F3656" i="5"/>
  <c r="H3656" i="5"/>
  <c r="L3656" i="5"/>
  <c r="M3656" i="5" s="1"/>
  <c r="E3657" i="5"/>
  <c r="F3657" i="5"/>
  <c r="H3657" i="5"/>
  <c r="L3657" i="5"/>
  <c r="M3657" i="5" s="1"/>
  <c r="E3658" i="5"/>
  <c r="F3658" i="5"/>
  <c r="H3658" i="5"/>
  <c r="L3658" i="5"/>
  <c r="M3658" i="5" s="1"/>
  <c r="E3659" i="5"/>
  <c r="F3659" i="5"/>
  <c r="H3659" i="5"/>
  <c r="L3659" i="5"/>
  <c r="M3659" i="5" s="1"/>
  <c r="E3660" i="5"/>
  <c r="F3660" i="5"/>
  <c r="H3660" i="5"/>
  <c r="L3660" i="5"/>
  <c r="M3660" i="5" s="1"/>
  <c r="E3661" i="5"/>
  <c r="F3661" i="5"/>
  <c r="H3661" i="5"/>
  <c r="L3661" i="5"/>
  <c r="M3661" i="5" s="1"/>
  <c r="E3662" i="5"/>
  <c r="F3662" i="5"/>
  <c r="H3662" i="5"/>
  <c r="L3662" i="5"/>
  <c r="M3662" i="5" s="1"/>
  <c r="E3663" i="5"/>
  <c r="F3663" i="5"/>
  <c r="H3663" i="5"/>
  <c r="L3663" i="5"/>
  <c r="M3663" i="5" s="1"/>
  <c r="E3664" i="5"/>
  <c r="F3664" i="5"/>
  <c r="H3664" i="5"/>
  <c r="L3664" i="5"/>
  <c r="M3664" i="5" s="1"/>
  <c r="E3665" i="5"/>
  <c r="F3665" i="5"/>
  <c r="H3665" i="5"/>
  <c r="L3665" i="5"/>
  <c r="M3665" i="5" s="1"/>
  <c r="E3666" i="5"/>
  <c r="F3666" i="5"/>
  <c r="H3666" i="5"/>
  <c r="L3666" i="5"/>
  <c r="M3666" i="5" s="1"/>
  <c r="E3667" i="5"/>
  <c r="F3667" i="5"/>
  <c r="H3667" i="5"/>
  <c r="L3667" i="5"/>
  <c r="M3667" i="5" s="1"/>
  <c r="E3668" i="5"/>
  <c r="F3668" i="5"/>
  <c r="H3668" i="5"/>
  <c r="L3668" i="5"/>
  <c r="M3668" i="5" s="1"/>
  <c r="E3669" i="5"/>
  <c r="F3669" i="5"/>
  <c r="H3669" i="5"/>
  <c r="L3669" i="5"/>
  <c r="M3669" i="5" s="1"/>
  <c r="E3670" i="5"/>
  <c r="F3670" i="5"/>
  <c r="H3670" i="5"/>
  <c r="L3670" i="5"/>
  <c r="M3670" i="5" s="1"/>
  <c r="E3671" i="5"/>
  <c r="F3671" i="5"/>
  <c r="H3671" i="5"/>
  <c r="L3671" i="5"/>
  <c r="M3671" i="5" s="1"/>
  <c r="E3672" i="5"/>
  <c r="F3672" i="5"/>
  <c r="H3672" i="5"/>
  <c r="L3672" i="5"/>
  <c r="M3672" i="5" s="1"/>
  <c r="E3673" i="5"/>
  <c r="F3673" i="5"/>
  <c r="H3673" i="5"/>
  <c r="L3673" i="5"/>
  <c r="M3673" i="5" s="1"/>
  <c r="E3674" i="5"/>
  <c r="F3674" i="5"/>
  <c r="H3674" i="5"/>
  <c r="L3674" i="5"/>
  <c r="M3674" i="5" s="1"/>
  <c r="E3675" i="5"/>
  <c r="F3675" i="5"/>
  <c r="H3675" i="5"/>
  <c r="L3675" i="5"/>
  <c r="M3675" i="5" s="1"/>
  <c r="E3676" i="5"/>
  <c r="F3676" i="5"/>
  <c r="H3676" i="5"/>
  <c r="L3676" i="5"/>
  <c r="M3676" i="5" s="1"/>
  <c r="E3677" i="5"/>
  <c r="F3677" i="5"/>
  <c r="H3677" i="5"/>
  <c r="L3677" i="5"/>
  <c r="M3677" i="5" s="1"/>
  <c r="E3678" i="5"/>
  <c r="F3678" i="5"/>
  <c r="H3678" i="5"/>
  <c r="L3678" i="5"/>
  <c r="M3678" i="5" s="1"/>
  <c r="E3679" i="5"/>
  <c r="F3679" i="5"/>
  <c r="H3679" i="5"/>
  <c r="L3679" i="5"/>
  <c r="M3679" i="5" s="1"/>
  <c r="E3680" i="5"/>
  <c r="F3680" i="5"/>
  <c r="H3680" i="5"/>
  <c r="L3680" i="5"/>
  <c r="M3680" i="5" s="1"/>
  <c r="E3681" i="5"/>
  <c r="F3681" i="5"/>
  <c r="H3681" i="5"/>
  <c r="L3681" i="5"/>
  <c r="M3681" i="5" s="1"/>
  <c r="E3682" i="5"/>
  <c r="F3682" i="5"/>
  <c r="H3682" i="5"/>
  <c r="L3682" i="5"/>
  <c r="M3682" i="5" s="1"/>
  <c r="E3683" i="5"/>
  <c r="F3683" i="5"/>
  <c r="H3683" i="5"/>
  <c r="L3683" i="5"/>
  <c r="M3683" i="5" s="1"/>
  <c r="E3684" i="5"/>
  <c r="F3684" i="5"/>
  <c r="H3684" i="5"/>
  <c r="L3684" i="5"/>
  <c r="M3684" i="5" s="1"/>
  <c r="E3685" i="5"/>
  <c r="F3685" i="5"/>
  <c r="H3685" i="5"/>
  <c r="L3685" i="5"/>
  <c r="M3685" i="5" s="1"/>
  <c r="E3686" i="5"/>
  <c r="F3686" i="5"/>
  <c r="H3686" i="5"/>
  <c r="L3686" i="5"/>
  <c r="M3686" i="5" s="1"/>
  <c r="E3687" i="5"/>
  <c r="F3687" i="5"/>
  <c r="H3687" i="5"/>
  <c r="L3687" i="5"/>
  <c r="M3687" i="5" s="1"/>
  <c r="E3688" i="5"/>
  <c r="F3688" i="5"/>
  <c r="H3688" i="5"/>
  <c r="L3688" i="5"/>
  <c r="M3688" i="5" s="1"/>
  <c r="E3689" i="5"/>
  <c r="F3689" i="5"/>
  <c r="H3689" i="5"/>
  <c r="L3689" i="5"/>
  <c r="M3689" i="5" s="1"/>
  <c r="E3690" i="5"/>
  <c r="F3690" i="5"/>
  <c r="H3690" i="5"/>
  <c r="L3690" i="5"/>
  <c r="M3690" i="5" s="1"/>
  <c r="E3691" i="5"/>
  <c r="F3691" i="5"/>
  <c r="H3691" i="5"/>
  <c r="L3691" i="5"/>
  <c r="M3691" i="5" s="1"/>
  <c r="E3692" i="5"/>
  <c r="F3692" i="5"/>
  <c r="H3692" i="5"/>
  <c r="L3692" i="5"/>
  <c r="M3692" i="5" s="1"/>
  <c r="E3693" i="5"/>
  <c r="F3693" i="5"/>
  <c r="H3693" i="5"/>
  <c r="L3693" i="5"/>
  <c r="M3693" i="5" s="1"/>
  <c r="E3694" i="5"/>
  <c r="F3694" i="5"/>
  <c r="H3694" i="5"/>
  <c r="L3694" i="5"/>
  <c r="M3694" i="5" s="1"/>
  <c r="E3695" i="5"/>
  <c r="F3695" i="5"/>
  <c r="H3695" i="5"/>
  <c r="L3695" i="5"/>
  <c r="M3695" i="5" s="1"/>
  <c r="E3696" i="5"/>
  <c r="F3696" i="5"/>
  <c r="H3696" i="5"/>
  <c r="L3696" i="5"/>
  <c r="M3696" i="5" s="1"/>
  <c r="E3697" i="5"/>
  <c r="F3697" i="5"/>
  <c r="H3697" i="5"/>
  <c r="L3697" i="5"/>
  <c r="M3697" i="5" s="1"/>
  <c r="E3698" i="5"/>
  <c r="F3698" i="5"/>
  <c r="H3698" i="5"/>
  <c r="L3698" i="5"/>
  <c r="M3698" i="5" s="1"/>
  <c r="E3699" i="5"/>
  <c r="F3699" i="5"/>
  <c r="H3699" i="5"/>
  <c r="L3699" i="5"/>
  <c r="M3699" i="5" s="1"/>
  <c r="E3700" i="5"/>
  <c r="F3700" i="5"/>
  <c r="H3700" i="5"/>
  <c r="L3700" i="5"/>
  <c r="M3700" i="5" s="1"/>
  <c r="E3701" i="5"/>
  <c r="F3701" i="5"/>
  <c r="H3701" i="5"/>
  <c r="L3701" i="5"/>
  <c r="M3701" i="5" s="1"/>
  <c r="E3702" i="5"/>
  <c r="F3702" i="5"/>
  <c r="H3702" i="5"/>
  <c r="L3702" i="5"/>
  <c r="M3702" i="5" s="1"/>
  <c r="E3703" i="5"/>
  <c r="F3703" i="5"/>
  <c r="H3703" i="5"/>
  <c r="L3703" i="5"/>
  <c r="M3703" i="5" s="1"/>
  <c r="E3704" i="5"/>
  <c r="F3704" i="5"/>
  <c r="H3704" i="5"/>
  <c r="L3704" i="5"/>
  <c r="M3704" i="5" s="1"/>
  <c r="E3705" i="5"/>
  <c r="F3705" i="5"/>
  <c r="H3705" i="5"/>
  <c r="L3705" i="5"/>
  <c r="M3705" i="5" s="1"/>
  <c r="E3706" i="5"/>
  <c r="F3706" i="5"/>
  <c r="H3706" i="5"/>
  <c r="L3706" i="5"/>
  <c r="M3706" i="5" s="1"/>
  <c r="E3707" i="5"/>
  <c r="F3707" i="5"/>
  <c r="H3707" i="5"/>
  <c r="L3707" i="5"/>
  <c r="M3707" i="5" s="1"/>
  <c r="E3708" i="5"/>
  <c r="F3708" i="5"/>
  <c r="H3708" i="5"/>
  <c r="L3708" i="5"/>
  <c r="M3708" i="5" s="1"/>
  <c r="E3709" i="5"/>
  <c r="F3709" i="5"/>
  <c r="H3709" i="5"/>
  <c r="L3709" i="5"/>
  <c r="M3709" i="5" s="1"/>
  <c r="E3710" i="5"/>
  <c r="F3710" i="5"/>
  <c r="H3710" i="5"/>
  <c r="L3710" i="5"/>
  <c r="M3710" i="5" s="1"/>
  <c r="E3711" i="5"/>
  <c r="F3711" i="5"/>
  <c r="H3711" i="5"/>
  <c r="L3711" i="5"/>
  <c r="M3711" i="5" s="1"/>
  <c r="E3712" i="5"/>
  <c r="F3712" i="5"/>
  <c r="H3712" i="5"/>
  <c r="L3712" i="5"/>
  <c r="M3712" i="5" s="1"/>
  <c r="E3713" i="5"/>
  <c r="F3713" i="5"/>
  <c r="H3713" i="5"/>
  <c r="L3713" i="5"/>
  <c r="M3713" i="5" s="1"/>
  <c r="E3714" i="5"/>
  <c r="F3714" i="5"/>
  <c r="H3714" i="5"/>
  <c r="L3714" i="5"/>
  <c r="M3714" i="5" s="1"/>
  <c r="E3715" i="5"/>
  <c r="F3715" i="5"/>
  <c r="H3715" i="5"/>
  <c r="L3715" i="5"/>
  <c r="M3715" i="5" s="1"/>
  <c r="E3716" i="5"/>
  <c r="F3716" i="5"/>
  <c r="H3716" i="5"/>
  <c r="L3716" i="5"/>
  <c r="M3716" i="5" s="1"/>
  <c r="E3717" i="5"/>
  <c r="F3717" i="5"/>
  <c r="H3717" i="5"/>
  <c r="L3717" i="5"/>
  <c r="M3717" i="5" s="1"/>
  <c r="E3718" i="5"/>
  <c r="F3718" i="5"/>
  <c r="H3718" i="5"/>
  <c r="L3718" i="5"/>
  <c r="M3718" i="5" s="1"/>
  <c r="E3719" i="5"/>
  <c r="F3719" i="5"/>
  <c r="H3719" i="5"/>
  <c r="L3719" i="5"/>
  <c r="M3719" i="5" s="1"/>
  <c r="E3720" i="5"/>
  <c r="F3720" i="5"/>
  <c r="H3720" i="5"/>
  <c r="L3720" i="5"/>
  <c r="M3720" i="5" s="1"/>
  <c r="E3721" i="5"/>
  <c r="F3721" i="5"/>
  <c r="H3721" i="5"/>
  <c r="L3721" i="5"/>
  <c r="M3721" i="5" s="1"/>
  <c r="E3722" i="5"/>
  <c r="F3722" i="5"/>
  <c r="H3722" i="5"/>
  <c r="L3722" i="5"/>
  <c r="M3722" i="5" s="1"/>
  <c r="E3723" i="5"/>
  <c r="F3723" i="5"/>
  <c r="H3723" i="5"/>
  <c r="L3723" i="5"/>
  <c r="M3723" i="5" s="1"/>
  <c r="E3724" i="5"/>
  <c r="F3724" i="5"/>
  <c r="H3724" i="5"/>
  <c r="L3724" i="5"/>
  <c r="M3724" i="5" s="1"/>
  <c r="E3725" i="5"/>
  <c r="F3725" i="5"/>
  <c r="H3725" i="5"/>
  <c r="L3725" i="5"/>
  <c r="M3725" i="5" s="1"/>
  <c r="E3726" i="5"/>
  <c r="F3726" i="5"/>
  <c r="H3726" i="5"/>
  <c r="L3726" i="5"/>
  <c r="M3726" i="5" s="1"/>
  <c r="E3727" i="5"/>
  <c r="F3727" i="5"/>
  <c r="H3727" i="5"/>
  <c r="L3727" i="5"/>
  <c r="M3727" i="5" s="1"/>
  <c r="E3728" i="5"/>
  <c r="F3728" i="5"/>
  <c r="H3728" i="5"/>
  <c r="L3728" i="5"/>
  <c r="M3728" i="5" s="1"/>
  <c r="E3729" i="5"/>
  <c r="F3729" i="5"/>
  <c r="H3729" i="5"/>
  <c r="L3729" i="5"/>
  <c r="M3729" i="5" s="1"/>
  <c r="E3730" i="5"/>
  <c r="F3730" i="5"/>
  <c r="H3730" i="5"/>
  <c r="L3730" i="5"/>
  <c r="M3730" i="5" s="1"/>
  <c r="E3731" i="5"/>
  <c r="F3731" i="5"/>
  <c r="H3731" i="5"/>
  <c r="L3731" i="5"/>
  <c r="M3731" i="5" s="1"/>
  <c r="E3732" i="5"/>
  <c r="F3732" i="5"/>
  <c r="H3732" i="5"/>
  <c r="L3732" i="5"/>
  <c r="M3732" i="5" s="1"/>
  <c r="E3733" i="5"/>
  <c r="F3733" i="5"/>
  <c r="H3733" i="5"/>
  <c r="L3733" i="5"/>
  <c r="M3733" i="5" s="1"/>
  <c r="E3734" i="5"/>
  <c r="F3734" i="5"/>
  <c r="H3734" i="5"/>
  <c r="L3734" i="5"/>
  <c r="M3734" i="5" s="1"/>
  <c r="E3735" i="5"/>
  <c r="F3735" i="5"/>
  <c r="H3735" i="5"/>
  <c r="L3735" i="5"/>
  <c r="M3735" i="5" s="1"/>
  <c r="E3736" i="5"/>
  <c r="F3736" i="5"/>
  <c r="H3736" i="5"/>
  <c r="L3736" i="5"/>
  <c r="M3736" i="5" s="1"/>
  <c r="E3737" i="5"/>
  <c r="F3737" i="5"/>
  <c r="H3737" i="5"/>
  <c r="L3737" i="5"/>
  <c r="M3737" i="5" s="1"/>
  <c r="E3738" i="5"/>
  <c r="F3738" i="5"/>
  <c r="H3738" i="5"/>
  <c r="L3738" i="5"/>
  <c r="M3738" i="5" s="1"/>
  <c r="E3739" i="5"/>
  <c r="F3739" i="5"/>
  <c r="H3739" i="5"/>
  <c r="L3739" i="5"/>
  <c r="M3739" i="5" s="1"/>
  <c r="E3740" i="5"/>
  <c r="F3740" i="5"/>
  <c r="H3740" i="5"/>
  <c r="L3740" i="5"/>
  <c r="M3740" i="5" s="1"/>
  <c r="E3741" i="5"/>
  <c r="F3741" i="5"/>
  <c r="H3741" i="5"/>
  <c r="L3741" i="5"/>
  <c r="M3741" i="5" s="1"/>
  <c r="E3742" i="5"/>
  <c r="F3742" i="5"/>
  <c r="H3742" i="5"/>
  <c r="L3742" i="5"/>
  <c r="M3742" i="5" s="1"/>
  <c r="E3743" i="5"/>
  <c r="F3743" i="5"/>
  <c r="H3743" i="5"/>
  <c r="L3743" i="5"/>
  <c r="M3743" i="5" s="1"/>
  <c r="E3744" i="5"/>
  <c r="F3744" i="5"/>
  <c r="H3744" i="5"/>
  <c r="L3744" i="5"/>
  <c r="M3744" i="5" s="1"/>
  <c r="E3745" i="5"/>
  <c r="F3745" i="5"/>
  <c r="H3745" i="5"/>
  <c r="L3745" i="5"/>
  <c r="M3745" i="5" s="1"/>
  <c r="E3746" i="5"/>
  <c r="F3746" i="5"/>
  <c r="H3746" i="5"/>
  <c r="L3746" i="5"/>
  <c r="M3746" i="5" s="1"/>
  <c r="E3747" i="5"/>
  <c r="F3747" i="5"/>
  <c r="H3747" i="5"/>
  <c r="L3747" i="5"/>
  <c r="M3747" i="5" s="1"/>
  <c r="E3748" i="5"/>
  <c r="F3748" i="5"/>
  <c r="H3748" i="5"/>
  <c r="L3748" i="5"/>
  <c r="M3748" i="5" s="1"/>
  <c r="E3749" i="5"/>
  <c r="F3749" i="5"/>
  <c r="H3749" i="5"/>
  <c r="L3749" i="5"/>
  <c r="M3749" i="5" s="1"/>
  <c r="E3750" i="5"/>
  <c r="F3750" i="5"/>
  <c r="H3750" i="5"/>
  <c r="L3750" i="5"/>
  <c r="M3750" i="5" s="1"/>
  <c r="A3751" i="5"/>
  <c r="B3751" i="5"/>
  <c r="C3751" i="5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E3751" i="5"/>
  <c r="F3751" i="5"/>
  <c r="H3751" i="5"/>
  <c r="L3751" i="5"/>
  <c r="M3751" i="5" s="1"/>
  <c r="A3752" i="5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B3752" i="5"/>
  <c r="E3752" i="5"/>
  <c r="F3752" i="5"/>
  <c r="H3752" i="5"/>
  <c r="L3752" i="5"/>
  <c r="M3752" i="5" s="1"/>
  <c r="B3753" i="5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E3753" i="5"/>
  <c r="F3753" i="5"/>
  <c r="H3753" i="5"/>
  <c r="L3753" i="5"/>
  <c r="M3753" i="5" s="1"/>
  <c r="E3754" i="5"/>
  <c r="F3754" i="5"/>
  <c r="H3754" i="5"/>
  <c r="L3754" i="5"/>
  <c r="M3754" i="5" s="1"/>
  <c r="E3755" i="5"/>
  <c r="F3755" i="5"/>
  <c r="H3755" i="5"/>
  <c r="L3755" i="5"/>
  <c r="M3755" i="5" s="1"/>
  <c r="E3756" i="5"/>
  <c r="F3756" i="5"/>
  <c r="H3756" i="5"/>
  <c r="L3756" i="5"/>
  <c r="M3756" i="5" s="1"/>
  <c r="E3757" i="5"/>
  <c r="F3757" i="5"/>
  <c r="H3757" i="5"/>
  <c r="L3757" i="5"/>
  <c r="M3757" i="5" s="1"/>
  <c r="E3758" i="5"/>
  <c r="F3758" i="5"/>
  <c r="H3758" i="5"/>
  <c r="L3758" i="5"/>
  <c r="M3758" i="5" s="1"/>
  <c r="E3759" i="5"/>
  <c r="F3759" i="5"/>
  <c r="H3759" i="5"/>
  <c r="L3759" i="5"/>
  <c r="M3759" i="5" s="1"/>
  <c r="E3760" i="5"/>
  <c r="F3760" i="5"/>
  <c r="H3760" i="5"/>
  <c r="L3760" i="5"/>
  <c r="M3760" i="5" s="1"/>
  <c r="E3761" i="5"/>
  <c r="F3761" i="5"/>
  <c r="H3761" i="5"/>
  <c r="L3761" i="5"/>
  <c r="M3761" i="5" s="1"/>
  <c r="E3762" i="5"/>
  <c r="F3762" i="5"/>
  <c r="H3762" i="5"/>
  <c r="L3762" i="5"/>
  <c r="M3762" i="5" s="1"/>
  <c r="E3763" i="5"/>
  <c r="F3763" i="5"/>
  <c r="H3763" i="5"/>
  <c r="L3763" i="5"/>
  <c r="M3763" i="5" s="1"/>
  <c r="E3764" i="5"/>
  <c r="F3764" i="5"/>
  <c r="H3764" i="5"/>
  <c r="L3764" i="5"/>
  <c r="M3764" i="5" s="1"/>
  <c r="E3765" i="5"/>
  <c r="F3765" i="5"/>
  <c r="H3765" i="5"/>
  <c r="L3765" i="5"/>
  <c r="M3765" i="5" s="1"/>
  <c r="E3766" i="5"/>
  <c r="F3766" i="5"/>
  <c r="H3766" i="5"/>
  <c r="L3766" i="5"/>
  <c r="M3766" i="5" s="1"/>
  <c r="E3767" i="5"/>
  <c r="F3767" i="5"/>
  <c r="H3767" i="5"/>
  <c r="L3767" i="5"/>
  <c r="M3767" i="5" s="1"/>
  <c r="E3768" i="5"/>
  <c r="F3768" i="5"/>
  <c r="H3768" i="5"/>
  <c r="L3768" i="5"/>
  <c r="M3768" i="5" s="1"/>
  <c r="E3769" i="5"/>
  <c r="F3769" i="5"/>
  <c r="H3769" i="5"/>
  <c r="L3769" i="5"/>
  <c r="M3769" i="5" s="1"/>
  <c r="E3770" i="5"/>
  <c r="F3770" i="5"/>
  <c r="H3770" i="5"/>
  <c r="L3770" i="5"/>
  <c r="M3770" i="5" s="1"/>
  <c r="E3771" i="5"/>
  <c r="F3771" i="5"/>
  <c r="H3771" i="5"/>
  <c r="L3771" i="5"/>
  <c r="M3771" i="5" s="1"/>
  <c r="E3772" i="5"/>
  <c r="F3772" i="5"/>
  <c r="H3772" i="5"/>
  <c r="L3772" i="5"/>
  <c r="M3772" i="5" s="1"/>
  <c r="E3773" i="5"/>
  <c r="F3773" i="5"/>
  <c r="H3773" i="5"/>
  <c r="L3773" i="5"/>
  <c r="M3773" i="5" s="1"/>
  <c r="E3774" i="5"/>
  <c r="F3774" i="5"/>
  <c r="H3774" i="5"/>
  <c r="L3774" i="5"/>
  <c r="M3774" i="5" s="1"/>
  <c r="E3775" i="5"/>
  <c r="F3775" i="5"/>
  <c r="H3775" i="5"/>
  <c r="L3775" i="5"/>
  <c r="M3775" i="5" s="1"/>
  <c r="E3776" i="5"/>
  <c r="F3776" i="5"/>
  <c r="H3776" i="5"/>
  <c r="L3776" i="5"/>
  <c r="M3776" i="5" s="1"/>
  <c r="E3777" i="5"/>
  <c r="F3777" i="5"/>
  <c r="H3777" i="5"/>
  <c r="L3777" i="5"/>
  <c r="M3777" i="5" s="1"/>
  <c r="E3778" i="5"/>
  <c r="F3778" i="5"/>
  <c r="H3778" i="5"/>
  <c r="L3778" i="5"/>
  <c r="M3778" i="5" s="1"/>
  <c r="E3779" i="5"/>
  <c r="F3779" i="5"/>
  <c r="H3779" i="5"/>
  <c r="L3779" i="5"/>
  <c r="M3779" i="5" s="1"/>
  <c r="E3780" i="5"/>
  <c r="F3780" i="5"/>
  <c r="H3780" i="5"/>
  <c r="L3780" i="5"/>
  <c r="M3780" i="5" s="1"/>
  <c r="E3781" i="5"/>
  <c r="F3781" i="5"/>
  <c r="H3781" i="5"/>
  <c r="L3781" i="5"/>
  <c r="M3781" i="5" s="1"/>
  <c r="E3782" i="5"/>
  <c r="F3782" i="5"/>
  <c r="H3782" i="5"/>
  <c r="L3782" i="5"/>
  <c r="M3782" i="5" s="1"/>
  <c r="E3783" i="5"/>
  <c r="F3783" i="5"/>
  <c r="H3783" i="5"/>
  <c r="L3783" i="5"/>
  <c r="M3783" i="5" s="1"/>
  <c r="E3784" i="5"/>
  <c r="F3784" i="5"/>
  <c r="H3784" i="5"/>
  <c r="L3784" i="5"/>
  <c r="M3784" i="5" s="1"/>
  <c r="E3785" i="5"/>
  <c r="F3785" i="5"/>
  <c r="H3785" i="5"/>
  <c r="L3785" i="5"/>
  <c r="M3785" i="5" s="1"/>
  <c r="E3786" i="5"/>
  <c r="F3786" i="5"/>
  <c r="H3786" i="5"/>
  <c r="L3786" i="5"/>
  <c r="M3786" i="5" s="1"/>
  <c r="E3787" i="5"/>
  <c r="F3787" i="5"/>
  <c r="H3787" i="5"/>
  <c r="L3787" i="5"/>
  <c r="M3787" i="5" s="1"/>
  <c r="E3788" i="5"/>
  <c r="F3788" i="5"/>
  <c r="H3788" i="5"/>
  <c r="L3788" i="5"/>
  <c r="M3788" i="5" s="1"/>
  <c r="E3789" i="5"/>
  <c r="F3789" i="5"/>
  <c r="H3789" i="5"/>
  <c r="L3789" i="5"/>
  <c r="M3789" i="5" s="1"/>
  <c r="E3790" i="5"/>
  <c r="F3790" i="5"/>
  <c r="H3790" i="5"/>
  <c r="L3790" i="5"/>
  <c r="M3790" i="5" s="1"/>
  <c r="E3791" i="5"/>
  <c r="F3791" i="5"/>
  <c r="H3791" i="5"/>
  <c r="L3791" i="5"/>
  <c r="M3791" i="5" s="1"/>
  <c r="E3792" i="5"/>
  <c r="F3792" i="5"/>
  <c r="H3792" i="5"/>
  <c r="L3792" i="5"/>
  <c r="M3792" i="5" s="1"/>
  <c r="E3793" i="5"/>
  <c r="F3793" i="5"/>
  <c r="H3793" i="5"/>
  <c r="L3793" i="5"/>
  <c r="M3793" i="5" s="1"/>
  <c r="E3794" i="5"/>
  <c r="F3794" i="5"/>
  <c r="H3794" i="5"/>
  <c r="L3794" i="5"/>
  <c r="M3794" i="5" s="1"/>
  <c r="E3795" i="5"/>
  <c r="F3795" i="5"/>
  <c r="H3795" i="5"/>
  <c r="L3795" i="5"/>
  <c r="M3795" i="5" s="1"/>
  <c r="E3796" i="5"/>
  <c r="F3796" i="5"/>
  <c r="H3796" i="5"/>
  <c r="L3796" i="5"/>
  <c r="M3796" i="5" s="1"/>
  <c r="E3797" i="5"/>
  <c r="F3797" i="5"/>
  <c r="H3797" i="5"/>
  <c r="L3797" i="5"/>
  <c r="M3797" i="5" s="1"/>
  <c r="E3798" i="5"/>
  <c r="F3798" i="5"/>
  <c r="H3798" i="5"/>
  <c r="L3798" i="5"/>
  <c r="M3798" i="5" s="1"/>
  <c r="E3799" i="5"/>
  <c r="F3799" i="5"/>
  <c r="H3799" i="5"/>
  <c r="L3799" i="5"/>
  <c r="M3799" i="5" s="1"/>
  <c r="E3800" i="5"/>
  <c r="F3800" i="5"/>
  <c r="H3800" i="5"/>
  <c r="L3800" i="5"/>
  <c r="M3800" i="5" s="1"/>
  <c r="E3801" i="5"/>
  <c r="F3801" i="5"/>
  <c r="H3801" i="5"/>
  <c r="L3801" i="5"/>
  <c r="M3801" i="5" s="1"/>
  <c r="E3802" i="5"/>
  <c r="F3802" i="5"/>
  <c r="H3802" i="5"/>
  <c r="L3802" i="5"/>
  <c r="M3802" i="5" s="1"/>
  <c r="E3803" i="5"/>
  <c r="F3803" i="5"/>
  <c r="H3803" i="5"/>
  <c r="L3803" i="5"/>
  <c r="M3803" i="5" s="1"/>
  <c r="E3804" i="5"/>
  <c r="F3804" i="5"/>
  <c r="H3804" i="5"/>
  <c r="L3804" i="5"/>
  <c r="M3804" i="5" s="1"/>
  <c r="E3805" i="5"/>
  <c r="F3805" i="5"/>
  <c r="H3805" i="5"/>
  <c r="L3805" i="5"/>
  <c r="M3805" i="5" s="1"/>
  <c r="E3806" i="5"/>
  <c r="F3806" i="5"/>
  <c r="H3806" i="5"/>
  <c r="L3806" i="5"/>
  <c r="M3806" i="5" s="1"/>
  <c r="E3807" i="5"/>
  <c r="F3807" i="5"/>
  <c r="H3807" i="5"/>
  <c r="L3807" i="5"/>
  <c r="M3807" i="5" s="1"/>
  <c r="E3808" i="5"/>
  <c r="F3808" i="5"/>
  <c r="H3808" i="5"/>
  <c r="L3808" i="5"/>
  <c r="M3808" i="5" s="1"/>
  <c r="E3809" i="5"/>
  <c r="F3809" i="5"/>
  <c r="H3809" i="5"/>
  <c r="L3809" i="5"/>
  <c r="M3809" i="5" s="1"/>
  <c r="E3810" i="5"/>
  <c r="F3810" i="5"/>
  <c r="H3810" i="5"/>
  <c r="L3810" i="5"/>
  <c r="M3810" i="5" s="1"/>
  <c r="E3811" i="5"/>
  <c r="F3811" i="5"/>
  <c r="H3811" i="5"/>
  <c r="L3811" i="5"/>
  <c r="M3811" i="5" s="1"/>
  <c r="E3812" i="5"/>
  <c r="F3812" i="5"/>
  <c r="H3812" i="5"/>
  <c r="L3812" i="5"/>
  <c r="M3812" i="5" s="1"/>
  <c r="E3813" i="5"/>
  <c r="F3813" i="5"/>
  <c r="H3813" i="5"/>
  <c r="L3813" i="5"/>
  <c r="M3813" i="5" s="1"/>
  <c r="E3814" i="5"/>
  <c r="F3814" i="5"/>
  <c r="H3814" i="5"/>
  <c r="L3814" i="5"/>
  <c r="M3814" i="5" s="1"/>
  <c r="E3815" i="5"/>
  <c r="F3815" i="5"/>
  <c r="H3815" i="5"/>
  <c r="L3815" i="5"/>
  <c r="M3815" i="5" s="1"/>
  <c r="E3816" i="5"/>
  <c r="F3816" i="5"/>
  <c r="H3816" i="5"/>
  <c r="L3816" i="5"/>
  <c r="M3816" i="5" s="1"/>
  <c r="E3817" i="5"/>
  <c r="F3817" i="5"/>
  <c r="H3817" i="5"/>
  <c r="L3817" i="5"/>
  <c r="M3817" i="5" s="1"/>
  <c r="E3818" i="5"/>
  <c r="F3818" i="5"/>
  <c r="H3818" i="5"/>
  <c r="L3818" i="5"/>
  <c r="M3818" i="5" s="1"/>
  <c r="E3819" i="5"/>
  <c r="F3819" i="5"/>
  <c r="H3819" i="5"/>
  <c r="L3819" i="5"/>
  <c r="M3819" i="5" s="1"/>
  <c r="E3820" i="5"/>
  <c r="F3820" i="5"/>
  <c r="H3820" i="5"/>
  <c r="L3820" i="5"/>
  <c r="M3820" i="5" s="1"/>
  <c r="E3821" i="5"/>
  <c r="F3821" i="5"/>
  <c r="H3821" i="5"/>
  <c r="L3821" i="5"/>
  <c r="M3821" i="5" s="1"/>
  <c r="E3822" i="5"/>
  <c r="F3822" i="5"/>
  <c r="H3822" i="5"/>
  <c r="L3822" i="5"/>
  <c r="M3822" i="5" s="1"/>
  <c r="E3823" i="5"/>
  <c r="F3823" i="5"/>
  <c r="H3823" i="5"/>
  <c r="L3823" i="5"/>
  <c r="M3823" i="5" s="1"/>
  <c r="E3824" i="5"/>
  <c r="F3824" i="5"/>
  <c r="H3824" i="5"/>
  <c r="L3824" i="5"/>
  <c r="M3824" i="5" s="1"/>
  <c r="E3825" i="5"/>
  <c r="F3825" i="5"/>
  <c r="H3825" i="5"/>
  <c r="L3825" i="5"/>
  <c r="M3825" i="5" s="1"/>
  <c r="E3826" i="5"/>
  <c r="F3826" i="5"/>
  <c r="H3826" i="5"/>
  <c r="L3826" i="5"/>
  <c r="M3826" i="5" s="1"/>
  <c r="E3827" i="5"/>
  <c r="F3827" i="5"/>
  <c r="H3827" i="5"/>
  <c r="L3827" i="5"/>
  <c r="M3827" i="5" s="1"/>
  <c r="E3828" i="5"/>
  <c r="F3828" i="5"/>
  <c r="H3828" i="5"/>
  <c r="L3828" i="5"/>
  <c r="M3828" i="5" s="1"/>
  <c r="E3829" i="5"/>
  <c r="F3829" i="5"/>
  <c r="H3829" i="5"/>
  <c r="L3829" i="5"/>
  <c r="M3829" i="5" s="1"/>
  <c r="E3830" i="5"/>
  <c r="F3830" i="5"/>
  <c r="H3830" i="5"/>
  <c r="L3830" i="5"/>
  <c r="M3830" i="5" s="1"/>
  <c r="E3831" i="5"/>
  <c r="F3831" i="5"/>
  <c r="H3831" i="5"/>
  <c r="L3831" i="5"/>
  <c r="M3831" i="5" s="1"/>
  <c r="E3832" i="5"/>
  <c r="F3832" i="5"/>
  <c r="H3832" i="5"/>
  <c r="L3832" i="5"/>
  <c r="M3832" i="5" s="1"/>
  <c r="E3833" i="5"/>
  <c r="F3833" i="5"/>
  <c r="H3833" i="5"/>
  <c r="L3833" i="5"/>
  <c r="M3833" i="5" s="1"/>
  <c r="E3834" i="5"/>
  <c r="F3834" i="5"/>
  <c r="H3834" i="5"/>
  <c r="L3834" i="5"/>
  <c r="M3834" i="5" s="1"/>
  <c r="E3835" i="5"/>
  <c r="F3835" i="5"/>
  <c r="H3835" i="5"/>
  <c r="L3835" i="5"/>
  <c r="M3835" i="5" s="1"/>
  <c r="E3836" i="5"/>
  <c r="F3836" i="5"/>
  <c r="H3836" i="5"/>
  <c r="L3836" i="5"/>
  <c r="M3836" i="5" s="1"/>
  <c r="E3837" i="5"/>
  <c r="F3837" i="5"/>
  <c r="H3837" i="5"/>
  <c r="L3837" i="5"/>
  <c r="M3837" i="5" s="1"/>
  <c r="E3838" i="5"/>
  <c r="F3838" i="5"/>
  <c r="H3838" i="5"/>
  <c r="L3838" i="5"/>
  <c r="M3838" i="5" s="1"/>
  <c r="E3839" i="5"/>
  <c r="F3839" i="5"/>
  <c r="H3839" i="5"/>
  <c r="L3839" i="5"/>
  <c r="M3839" i="5" s="1"/>
  <c r="E3840" i="5"/>
  <c r="F3840" i="5"/>
  <c r="H3840" i="5"/>
  <c r="L3840" i="5"/>
  <c r="M3840" i="5" s="1"/>
  <c r="E3841" i="5"/>
  <c r="F3841" i="5"/>
  <c r="H3841" i="5"/>
  <c r="L3841" i="5"/>
  <c r="M3841" i="5" s="1"/>
  <c r="E3842" i="5"/>
  <c r="F3842" i="5"/>
  <c r="H3842" i="5"/>
  <c r="L3842" i="5"/>
  <c r="M3842" i="5" s="1"/>
  <c r="E3843" i="5"/>
  <c r="F3843" i="5"/>
  <c r="H3843" i="5"/>
  <c r="L3843" i="5"/>
  <c r="M3843" i="5" s="1"/>
  <c r="E3844" i="5"/>
  <c r="F3844" i="5"/>
  <c r="H3844" i="5"/>
  <c r="L3844" i="5"/>
  <c r="M3844" i="5" s="1"/>
  <c r="E3845" i="5"/>
  <c r="F3845" i="5"/>
  <c r="H3845" i="5"/>
  <c r="L3845" i="5"/>
  <c r="M3845" i="5" s="1"/>
  <c r="E3846" i="5"/>
  <c r="F3846" i="5"/>
  <c r="H3846" i="5"/>
  <c r="L3846" i="5"/>
  <c r="M3846" i="5" s="1"/>
  <c r="E3847" i="5"/>
  <c r="F3847" i="5"/>
  <c r="H3847" i="5"/>
  <c r="L3847" i="5"/>
  <c r="M3847" i="5" s="1"/>
  <c r="E3848" i="5"/>
  <c r="F3848" i="5"/>
  <c r="H3848" i="5"/>
  <c r="L3848" i="5"/>
  <c r="M3848" i="5" s="1"/>
  <c r="E3849" i="5"/>
  <c r="F3849" i="5"/>
  <c r="H3849" i="5"/>
  <c r="L3849" i="5"/>
  <c r="M3849" i="5" s="1"/>
  <c r="E3850" i="5"/>
  <c r="F3850" i="5"/>
  <c r="H3850" i="5"/>
  <c r="L3850" i="5"/>
  <c r="M3850" i="5" s="1"/>
  <c r="E3851" i="5"/>
  <c r="F3851" i="5"/>
  <c r="H3851" i="5"/>
  <c r="L3851" i="5"/>
  <c r="M3851" i="5" s="1"/>
  <c r="E3852" i="5"/>
  <c r="F3852" i="5"/>
  <c r="H3852" i="5"/>
  <c r="L3852" i="5"/>
  <c r="M3852" i="5" s="1"/>
  <c r="E3853" i="5"/>
  <c r="F3853" i="5"/>
  <c r="H3853" i="5"/>
  <c r="L3853" i="5"/>
  <c r="M3853" i="5" s="1"/>
  <c r="E3854" i="5"/>
  <c r="F3854" i="5"/>
  <c r="H3854" i="5"/>
  <c r="L3854" i="5"/>
  <c r="M3854" i="5" s="1"/>
  <c r="E3855" i="5"/>
  <c r="F3855" i="5"/>
  <c r="H3855" i="5"/>
  <c r="L3855" i="5"/>
  <c r="M3855" i="5" s="1"/>
  <c r="E3856" i="5"/>
  <c r="F3856" i="5"/>
  <c r="H3856" i="5"/>
  <c r="L3856" i="5"/>
  <c r="M3856" i="5" s="1"/>
  <c r="E3857" i="5"/>
  <c r="F3857" i="5"/>
  <c r="H3857" i="5"/>
  <c r="L3857" i="5"/>
  <c r="M3857" i="5" s="1"/>
  <c r="E3858" i="5"/>
  <c r="F3858" i="5"/>
  <c r="H3858" i="5"/>
  <c r="L3858" i="5"/>
  <c r="M3858" i="5" s="1"/>
  <c r="E3859" i="5"/>
  <c r="F3859" i="5"/>
  <c r="H3859" i="5"/>
  <c r="L3859" i="5"/>
  <c r="M3859" i="5" s="1"/>
  <c r="E3860" i="5"/>
  <c r="F3860" i="5"/>
  <c r="H3860" i="5"/>
  <c r="L3860" i="5"/>
  <c r="M3860" i="5" s="1"/>
  <c r="E3861" i="5"/>
  <c r="F3861" i="5"/>
  <c r="H3861" i="5"/>
  <c r="L3861" i="5"/>
  <c r="M3861" i="5" s="1"/>
  <c r="E3862" i="5"/>
  <c r="F3862" i="5"/>
  <c r="H3862" i="5"/>
  <c r="L3862" i="5"/>
  <c r="M3862" i="5" s="1"/>
  <c r="E3863" i="5"/>
  <c r="F3863" i="5"/>
  <c r="H3863" i="5"/>
  <c r="L3863" i="5"/>
  <c r="M3863" i="5" s="1"/>
  <c r="E3864" i="5"/>
  <c r="F3864" i="5"/>
  <c r="H3864" i="5"/>
  <c r="L3864" i="5"/>
  <c r="M3864" i="5" s="1"/>
  <c r="E3865" i="5"/>
  <c r="F3865" i="5"/>
  <c r="H3865" i="5"/>
  <c r="L3865" i="5"/>
  <c r="M3865" i="5" s="1"/>
  <c r="E3866" i="5"/>
  <c r="F3866" i="5"/>
  <c r="H3866" i="5"/>
  <c r="L3866" i="5"/>
  <c r="M3866" i="5" s="1"/>
  <c r="E3867" i="5"/>
  <c r="F3867" i="5"/>
  <c r="H3867" i="5"/>
  <c r="L3867" i="5"/>
  <c r="M3867" i="5" s="1"/>
  <c r="E3868" i="5"/>
  <c r="F3868" i="5"/>
  <c r="H3868" i="5"/>
  <c r="L3868" i="5"/>
  <c r="M3868" i="5" s="1"/>
  <c r="E3869" i="5"/>
  <c r="F3869" i="5"/>
  <c r="H3869" i="5"/>
  <c r="L3869" i="5"/>
  <c r="M3869" i="5" s="1"/>
  <c r="E3870" i="5"/>
  <c r="F3870" i="5"/>
  <c r="H3870" i="5"/>
  <c r="L3870" i="5"/>
  <c r="M3870" i="5" s="1"/>
  <c r="E3871" i="5"/>
  <c r="F3871" i="5"/>
  <c r="H3871" i="5"/>
  <c r="L3871" i="5"/>
  <c r="M3871" i="5" s="1"/>
  <c r="E3872" i="5"/>
  <c r="F3872" i="5"/>
  <c r="H3872" i="5"/>
  <c r="L3872" i="5"/>
  <c r="M3872" i="5" s="1"/>
  <c r="E3873" i="5"/>
  <c r="F3873" i="5"/>
  <c r="H3873" i="5"/>
  <c r="L3873" i="5"/>
  <c r="M3873" i="5" s="1"/>
  <c r="E3874" i="5"/>
  <c r="F3874" i="5"/>
  <c r="H3874" i="5"/>
  <c r="L3874" i="5"/>
  <c r="M3874" i="5" s="1"/>
  <c r="E3875" i="5"/>
  <c r="F3875" i="5"/>
  <c r="H3875" i="5"/>
  <c r="L3875" i="5"/>
  <c r="M3875" i="5" s="1"/>
  <c r="E3876" i="5"/>
  <c r="F3876" i="5"/>
  <c r="H3876" i="5"/>
  <c r="L3876" i="5"/>
  <c r="M3876" i="5" s="1"/>
  <c r="E3877" i="5"/>
  <c r="F3877" i="5"/>
  <c r="H3877" i="5"/>
  <c r="L3877" i="5"/>
  <c r="M3877" i="5" s="1"/>
  <c r="E3878" i="5"/>
  <c r="F3878" i="5"/>
  <c r="H3878" i="5"/>
  <c r="L3878" i="5"/>
  <c r="M3878" i="5" s="1"/>
  <c r="E3879" i="5"/>
  <c r="F3879" i="5"/>
  <c r="H3879" i="5"/>
  <c r="L3879" i="5"/>
  <c r="M3879" i="5" s="1"/>
  <c r="E3880" i="5"/>
  <c r="F3880" i="5"/>
  <c r="H3880" i="5"/>
  <c r="L3880" i="5"/>
  <c r="M3880" i="5" s="1"/>
  <c r="E3881" i="5"/>
  <c r="F3881" i="5"/>
  <c r="H3881" i="5"/>
  <c r="L3881" i="5"/>
  <c r="M3881" i="5" s="1"/>
  <c r="E3882" i="5"/>
  <c r="F3882" i="5"/>
  <c r="H3882" i="5"/>
  <c r="L3882" i="5"/>
  <c r="M3882" i="5" s="1"/>
  <c r="E3883" i="5"/>
  <c r="F3883" i="5"/>
  <c r="H3883" i="5"/>
  <c r="L3883" i="5"/>
  <c r="M3883" i="5" s="1"/>
  <c r="E3884" i="5"/>
  <c r="F3884" i="5"/>
  <c r="H3884" i="5"/>
  <c r="L3884" i="5"/>
  <c r="M3884" i="5" s="1"/>
  <c r="E3885" i="5"/>
  <c r="F3885" i="5"/>
  <c r="H3885" i="5"/>
  <c r="L3885" i="5"/>
  <c r="M3885" i="5" s="1"/>
  <c r="E3886" i="5"/>
  <c r="F3886" i="5"/>
  <c r="H3886" i="5"/>
  <c r="L3886" i="5"/>
  <c r="M3886" i="5" s="1"/>
  <c r="E3887" i="5"/>
  <c r="F3887" i="5"/>
  <c r="H3887" i="5"/>
  <c r="L3887" i="5"/>
  <c r="M3887" i="5" s="1"/>
  <c r="E3888" i="5"/>
  <c r="F3888" i="5"/>
  <c r="H3888" i="5"/>
  <c r="L3888" i="5"/>
  <c r="M3888" i="5" s="1"/>
  <c r="E3889" i="5"/>
  <c r="F3889" i="5"/>
  <c r="H3889" i="5"/>
  <c r="L3889" i="5"/>
  <c r="M3889" i="5" s="1"/>
  <c r="E3890" i="5"/>
  <c r="F3890" i="5"/>
  <c r="H3890" i="5"/>
  <c r="L3890" i="5"/>
  <c r="M3890" i="5" s="1"/>
  <c r="E3891" i="5"/>
  <c r="F3891" i="5"/>
  <c r="H3891" i="5"/>
  <c r="L3891" i="5"/>
  <c r="M3891" i="5" s="1"/>
  <c r="E3892" i="5"/>
  <c r="F3892" i="5"/>
  <c r="H3892" i="5"/>
  <c r="L3892" i="5"/>
  <c r="M3892" i="5" s="1"/>
  <c r="E3893" i="5"/>
  <c r="F3893" i="5"/>
  <c r="H3893" i="5"/>
  <c r="L3893" i="5"/>
  <c r="M3893" i="5" s="1"/>
  <c r="E3894" i="5"/>
  <c r="F3894" i="5"/>
  <c r="H3894" i="5"/>
  <c r="L3894" i="5"/>
  <c r="M3894" i="5" s="1"/>
  <c r="E3895" i="5"/>
  <c r="F3895" i="5"/>
  <c r="H3895" i="5"/>
  <c r="L3895" i="5"/>
  <c r="M3895" i="5" s="1"/>
  <c r="E3896" i="5"/>
  <c r="F3896" i="5"/>
  <c r="H3896" i="5"/>
  <c r="L3896" i="5"/>
  <c r="M3896" i="5" s="1"/>
  <c r="E3897" i="5"/>
  <c r="F3897" i="5"/>
  <c r="H3897" i="5"/>
  <c r="L3897" i="5"/>
  <c r="M3897" i="5" s="1"/>
  <c r="E3898" i="5"/>
  <c r="F3898" i="5"/>
  <c r="H3898" i="5"/>
  <c r="L3898" i="5"/>
  <c r="M3898" i="5" s="1"/>
  <c r="E3899" i="5"/>
  <c r="F3899" i="5"/>
  <c r="H3899" i="5"/>
  <c r="L3899" i="5"/>
  <c r="M3899" i="5" s="1"/>
  <c r="E3900" i="5"/>
  <c r="F3900" i="5"/>
  <c r="H3900" i="5"/>
  <c r="L3900" i="5"/>
  <c r="M3900" i="5" s="1"/>
  <c r="E3901" i="5"/>
  <c r="F3901" i="5"/>
  <c r="H3901" i="5"/>
  <c r="L3901" i="5"/>
  <c r="M3901" i="5" s="1"/>
  <c r="E3902" i="5"/>
  <c r="F3902" i="5"/>
  <c r="H3902" i="5"/>
  <c r="L3902" i="5"/>
  <c r="M3902" i="5" s="1"/>
  <c r="E3903" i="5"/>
  <c r="F3903" i="5"/>
  <c r="H3903" i="5"/>
  <c r="L3903" i="5"/>
  <c r="M3903" i="5" s="1"/>
  <c r="E3904" i="5"/>
  <c r="F3904" i="5"/>
  <c r="H3904" i="5"/>
  <c r="L3904" i="5"/>
  <c r="M3904" i="5" s="1"/>
  <c r="E3905" i="5"/>
  <c r="F3905" i="5"/>
  <c r="H3905" i="5"/>
  <c r="L3905" i="5"/>
  <c r="M3905" i="5" s="1"/>
  <c r="E3906" i="5"/>
  <c r="F3906" i="5"/>
  <c r="H3906" i="5"/>
  <c r="L3906" i="5"/>
  <c r="M3906" i="5" s="1"/>
  <c r="E3907" i="5"/>
  <c r="F3907" i="5"/>
  <c r="H3907" i="5"/>
  <c r="L3907" i="5"/>
  <c r="M3907" i="5" s="1"/>
  <c r="E3908" i="5"/>
  <c r="F3908" i="5"/>
  <c r="H3908" i="5"/>
  <c r="L3908" i="5"/>
  <c r="M3908" i="5" s="1"/>
  <c r="E3909" i="5"/>
  <c r="F3909" i="5"/>
  <c r="H3909" i="5"/>
  <c r="L3909" i="5"/>
  <c r="M3909" i="5" s="1"/>
  <c r="E3910" i="5"/>
  <c r="F3910" i="5"/>
  <c r="H3910" i="5"/>
  <c r="L3910" i="5"/>
  <c r="M3910" i="5" s="1"/>
  <c r="E3911" i="5"/>
  <c r="F3911" i="5"/>
  <c r="H3911" i="5"/>
  <c r="L3911" i="5"/>
  <c r="M3911" i="5" s="1"/>
  <c r="E3912" i="5"/>
  <c r="F3912" i="5"/>
  <c r="H3912" i="5"/>
  <c r="L3912" i="5"/>
  <c r="M3912" i="5" s="1"/>
  <c r="E3913" i="5"/>
  <c r="F3913" i="5"/>
  <c r="H3913" i="5"/>
  <c r="L3913" i="5"/>
  <c r="M3913" i="5" s="1"/>
  <c r="E3914" i="5"/>
  <c r="F3914" i="5"/>
  <c r="H3914" i="5"/>
  <c r="L3914" i="5"/>
  <c r="M3914" i="5" s="1"/>
  <c r="E3915" i="5"/>
  <c r="F3915" i="5"/>
  <c r="H3915" i="5"/>
  <c r="L3915" i="5"/>
  <c r="M3915" i="5" s="1"/>
  <c r="E3916" i="5"/>
  <c r="F3916" i="5"/>
  <c r="H3916" i="5"/>
  <c r="L3916" i="5"/>
  <c r="M3916" i="5" s="1"/>
  <c r="E3917" i="5"/>
  <c r="F3917" i="5"/>
  <c r="H3917" i="5"/>
  <c r="L3917" i="5"/>
  <c r="M3917" i="5" s="1"/>
  <c r="E3918" i="5"/>
  <c r="F3918" i="5"/>
  <c r="H3918" i="5"/>
  <c r="L3918" i="5"/>
  <c r="M3918" i="5" s="1"/>
  <c r="E3919" i="5"/>
  <c r="F3919" i="5"/>
  <c r="H3919" i="5"/>
  <c r="L3919" i="5"/>
  <c r="M3919" i="5" s="1"/>
  <c r="E3920" i="5"/>
  <c r="F3920" i="5"/>
  <c r="H3920" i="5"/>
  <c r="L3920" i="5"/>
  <c r="M3920" i="5" s="1"/>
  <c r="E3921" i="5"/>
  <c r="F3921" i="5"/>
  <c r="H3921" i="5"/>
  <c r="L3921" i="5"/>
  <c r="M3921" i="5" s="1"/>
  <c r="E3922" i="5"/>
  <c r="F3922" i="5"/>
  <c r="H3922" i="5"/>
  <c r="L3922" i="5"/>
  <c r="M3922" i="5" s="1"/>
  <c r="E3923" i="5"/>
  <c r="F3923" i="5"/>
  <c r="H3923" i="5"/>
  <c r="L3923" i="5"/>
  <c r="M3923" i="5" s="1"/>
  <c r="E3924" i="5"/>
  <c r="F3924" i="5"/>
  <c r="H3924" i="5"/>
  <c r="L3924" i="5"/>
  <c r="M3924" i="5" s="1"/>
  <c r="E3925" i="5"/>
  <c r="F3925" i="5"/>
  <c r="H3925" i="5"/>
  <c r="L3925" i="5"/>
  <c r="M3925" i="5" s="1"/>
  <c r="E3926" i="5"/>
  <c r="F3926" i="5"/>
  <c r="H3926" i="5"/>
  <c r="L3926" i="5"/>
  <c r="M3926" i="5" s="1"/>
  <c r="E3927" i="5"/>
  <c r="F3927" i="5"/>
  <c r="H3927" i="5"/>
  <c r="L3927" i="5"/>
  <c r="M3927" i="5" s="1"/>
  <c r="E3928" i="5"/>
  <c r="F3928" i="5"/>
  <c r="H3928" i="5"/>
  <c r="L3928" i="5"/>
  <c r="M3928" i="5" s="1"/>
  <c r="E3929" i="5"/>
  <c r="F3929" i="5"/>
  <c r="H3929" i="5"/>
  <c r="L3929" i="5"/>
  <c r="M3929" i="5" s="1"/>
  <c r="E3930" i="5"/>
  <c r="F3930" i="5"/>
  <c r="H3930" i="5"/>
  <c r="L3930" i="5"/>
  <c r="M3930" i="5" s="1"/>
  <c r="E3931" i="5"/>
  <c r="F3931" i="5"/>
  <c r="H3931" i="5"/>
  <c r="L3931" i="5"/>
  <c r="M3931" i="5" s="1"/>
  <c r="E3932" i="5"/>
  <c r="F3932" i="5"/>
  <c r="H3932" i="5"/>
  <c r="L3932" i="5"/>
  <c r="M3932" i="5" s="1"/>
  <c r="E3933" i="5"/>
  <c r="F3933" i="5"/>
  <c r="H3933" i="5"/>
  <c r="L3933" i="5"/>
  <c r="M3933" i="5" s="1"/>
  <c r="E3934" i="5"/>
  <c r="F3934" i="5"/>
  <c r="H3934" i="5"/>
  <c r="L3934" i="5"/>
  <c r="M3934" i="5" s="1"/>
  <c r="E3935" i="5"/>
  <c r="F3935" i="5"/>
  <c r="H3935" i="5"/>
  <c r="L3935" i="5"/>
  <c r="M3935" i="5" s="1"/>
  <c r="E3936" i="5"/>
  <c r="F3936" i="5"/>
  <c r="H3936" i="5"/>
  <c r="L3936" i="5"/>
  <c r="M3936" i="5" s="1"/>
  <c r="E3937" i="5"/>
  <c r="F3937" i="5"/>
  <c r="H3937" i="5"/>
  <c r="L3937" i="5"/>
  <c r="M3937" i="5" s="1"/>
  <c r="E3938" i="5"/>
  <c r="F3938" i="5"/>
  <c r="H3938" i="5"/>
  <c r="L3938" i="5"/>
  <c r="M3938" i="5" s="1"/>
  <c r="E3939" i="5"/>
  <c r="F3939" i="5"/>
  <c r="H3939" i="5"/>
  <c r="L3939" i="5"/>
  <c r="M3939" i="5" s="1"/>
  <c r="E3940" i="5"/>
  <c r="F3940" i="5"/>
  <c r="H3940" i="5"/>
  <c r="L3940" i="5"/>
  <c r="M3940" i="5" s="1"/>
  <c r="E3941" i="5"/>
  <c r="F3941" i="5"/>
  <c r="H3941" i="5"/>
  <c r="L3941" i="5"/>
  <c r="M3941" i="5" s="1"/>
  <c r="E3942" i="5"/>
  <c r="F3942" i="5"/>
  <c r="H3942" i="5"/>
  <c r="L3942" i="5"/>
  <c r="M3942" i="5" s="1"/>
  <c r="E3943" i="5"/>
  <c r="F3943" i="5"/>
  <c r="H3943" i="5"/>
  <c r="L3943" i="5"/>
  <c r="M3943" i="5" s="1"/>
  <c r="E3944" i="5"/>
  <c r="F3944" i="5"/>
  <c r="H3944" i="5"/>
  <c r="L3944" i="5"/>
  <c r="M3944" i="5" s="1"/>
  <c r="E3945" i="5"/>
  <c r="F3945" i="5"/>
  <c r="H3945" i="5"/>
  <c r="L3945" i="5"/>
  <c r="M3945" i="5" s="1"/>
  <c r="E3946" i="5"/>
  <c r="F3946" i="5"/>
  <c r="H3946" i="5"/>
  <c r="L3946" i="5"/>
  <c r="M3946" i="5" s="1"/>
  <c r="E3947" i="5"/>
  <c r="F3947" i="5"/>
  <c r="H3947" i="5"/>
  <c r="L3947" i="5"/>
  <c r="M3947" i="5" s="1"/>
  <c r="E3948" i="5"/>
  <c r="F3948" i="5"/>
  <c r="H3948" i="5"/>
  <c r="L3948" i="5"/>
  <c r="M3948" i="5" s="1"/>
  <c r="E3949" i="5"/>
  <c r="F3949" i="5"/>
  <c r="H3949" i="5"/>
  <c r="L3949" i="5"/>
  <c r="M3949" i="5" s="1"/>
  <c r="E3950" i="5"/>
  <c r="F3950" i="5"/>
  <c r="H3950" i="5"/>
  <c r="L3950" i="5"/>
  <c r="M3950" i="5" s="1"/>
  <c r="E3951" i="5"/>
  <c r="F3951" i="5"/>
  <c r="H3951" i="5"/>
  <c r="L3951" i="5"/>
  <c r="M3951" i="5" s="1"/>
  <c r="E3952" i="5"/>
  <c r="F3952" i="5"/>
  <c r="H3952" i="5"/>
  <c r="L3952" i="5"/>
  <c r="M3952" i="5" s="1"/>
  <c r="E3953" i="5"/>
  <c r="F3953" i="5"/>
  <c r="H3953" i="5"/>
  <c r="L3953" i="5"/>
  <c r="M3953" i="5" s="1"/>
  <c r="E3954" i="5"/>
  <c r="F3954" i="5"/>
  <c r="H3954" i="5"/>
  <c r="L3954" i="5"/>
  <c r="M3954" i="5" s="1"/>
  <c r="E3955" i="5"/>
  <c r="F3955" i="5"/>
  <c r="H3955" i="5"/>
  <c r="L3955" i="5"/>
  <c r="M3955" i="5" s="1"/>
  <c r="E3956" i="5"/>
  <c r="F3956" i="5"/>
  <c r="H3956" i="5"/>
  <c r="L3956" i="5"/>
  <c r="M3956" i="5" s="1"/>
  <c r="E3957" i="5"/>
  <c r="F3957" i="5"/>
  <c r="H3957" i="5"/>
  <c r="L3957" i="5"/>
  <c r="M3957" i="5" s="1"/>
  <c r="E3958" i="5"/>
  <c r="F3958" i="5"/>
  <c r="H3958" i="5"/>
  <c r="L3958" i="5"/>
  <c r="M3958" i="5" s="1"/>
  <c r="E3959" i="5"/>
  <c r="F3959" i="5"/>
  <c r="H3959" i="5"/>
  <c r="L3959" i="5"/>
  <c r="M3959" i="5" s="1"/>
  <c r="E3960" i="5"/>
  <c r="F3960" i="5"/>
  <c r="H3960" i="5"/>
  <c r="L3960" i="5"/>
  <c r="M3960" i="5" s="1"/>
  <c r="E3961" i="5"/>
  <c r="F3961" i="5"/>
  <c r="H3961" i="5"/>
  <c r="L3961" i="5"/>
  <c r="M3961" i="5" s="1"/>
  <c r="E3962" i="5"/>
  <c r="F3962" i="5"/>
  <c r="H3962" i="5"/>
  <c r="L3962" i="5"/>
  <c r="M3962" i="5" s="1"/>
  <c r="E3963" i="5"/>
  <c r="F3963" i="5"/>
  <c r="H3963" i="5"/>
  <c r="L3963" i="5"/>
  <c r="M3963" i="5" s="1"/>
  <c r="E3964" i="5"/>
  <c r="F3964" i="5"/>
  <c r="H3964" i="5"/>
  <c r="L3964" i="5"/>
  <c r="M3964" i="5" s="1"/>
  <c r="E3965" i="5"/>
  <c r="F3965" i="5"/>
  <c r="H3965" i="5"/>
  <c r="L3965" i="5"/>
  <c r="M3965" i="5" s="1"/>
  <c r="E3966" i="5"/>
  <c r="F3966" i="5"/>
  <c r="H3966" i="5"/>
  <c r="L3966" i="5"/>
  <c r="M3966" i="5" s="1"/>
  <c r="E3967" i="5"/>
  <c r="F3967" i="5"/>
  <c r="H3967" i="5"/>
  <c r="L3967" i="5"/>
  <c r="M3967" i="5" s="1"/>
  <c r="E3968" i="5"/>
  <c r="F3968" i="5"/>
  <c r="H3968" i="5"/>
  <c r="L3968" i="5"/>
  <c r="M3968" i="5" s="1"/>
  <c r="E3969" i="5"/>
  <c r="F3969" i="5"/>
  <c r="H3969" i="5"/>
  <c r="L3969" i="5"/>
  <c r="M3969" i="5" s="1"/>
  <c r="E3970" i="5"/>
  <c r="F3970" i="5"/>
  <c r="H3970" i="5"/>
  <c r="L3970" i="5"/>
  <c r="M3970" i="5" s="1"/>
  <c r="E3971" i="5"/>
  <c r="F3971" i="5"/>
  <c r="H3971" i="5"/>
  <c r="L3971" i="5"/>
  <c r="M3971" i="5" s="1"/>
  <c r="E3972" i="5"/>
  <c r="F3972" i="5"/>
  <c r="H3972" i="5"/>
  <c r="L3972" i="5"/>
  <c r="M3972" i="5" s="1"/>
  <c r="E3973" i="5"/>
  <c r="F3973" i="5"/>
  <c r="H3973" i="5"/>
  <c r="L3973" i="5"/>
  <c r="M3973" i="5" s="1"/>
  <c r="E3974" i="5"/>
  <c r="F3974" i="5"/>
  <c r="H3974" i="5"/>
  <c r="L3974" i="5"/>
  <c r="M3974" i="5" s="1"/>
  <c r="E3975" i="5"/>
  <c r="F3975" i="5"/>
  <c r="H3975" i="5"/>
  <c r="L3975" i="5"/>
  <c r="M3975" i="5" s="1"/>
  <c r="E3976" i="5"/>
  <c r="F3976" i="5"/>
  <c r="H3976" i="5"/>
  <c r="L3976" i="5"/>
  <c r="M3976" i="5" s="1"/>
  <c r="E3977" i="5"/>
  <c r="F3977" i="5"/>
  <c r="H3977" i="5"/>
  <c r="L3977" i="5"/>
  <c r="M3977" i="5" s="1"/>
  <c r="E3978" i="5"/>
  <c r="F3978" i="5"/>
  <c r="H3978" i="5"/>
  <c r="L3978" i="5"/>
  <c r="M3978" i="5" s="1"/>
  <c r="E3979" i="5"/>
  <c r="F3979" i="5"/>
  <c r="H3979" i="5"/>
  <c r="L3979" i="5"/>
  <c r="M3979" i="5" s="1"/>
  <c r="E3980" i="5"/>
  <c r="F3980" i="5"/>
  <c r="H3980" i="5"/>
  <c r="L3980" i="5"/>
  <c r="M3980" i="5" s="1"/>
  <c r="E3981" i="5"/>
  <c r="F3981" i="5"/>
  <c r="H3981" i="5"/>
  <c r="L3981" i="5"/>
  <c r="M3981" i="5" s="1"/>
  <c r="E3982" i="5"/>
  <c r="F3982" i="5"/>
  <c r="H3982" i="5"/>
  <c r="L3982" i="5"/>
  <c r="M3982" i="5" s="1"/>
  <c r="E3983" i="5"/>
  <c r="F3983" i="5"/>
  <c r="H3983" i="5"/>
  <c r="L3983" i="5"/>
  <c r="M3983" i="5" s="1"/>
  <c r="E3984" i="5"/>
  <c r="F3984" i="5"/>
  <c r="H3984" i="5"/>
  <c r="L3984" i="5"/>
  <c r="M3984" i="5" s="1"/>
  <c r="E3985" i="5"/>
  <c r="F3985" i="5"/>
  <c r="H3985" i="5"/>
  <c r="L3985" i="5"/>
  <c r="M3985" i="5" s="1"/>
  <c r="E3986" i="5"/>
  <c r="F3986" i="5"/>
  <c r="H3986" i="5"/>
  <c r="L3986" i="5"/>
  <c r="M3986" i="5" s="1"/>
  <c r="E3987" i="5"/>
  <c r="F3987" i="5"/>
  <c r="H3987" i="5"/>
  <c r="L3987" i="5"/>
  <c r="M3987" i="5" s="1"/>
  <c r="E3988" i="5"/>
  <c r="F3988" i="5"/>
  <c r="H3988" i="5"/>
  <c r="L3988" i="5"/>
  <c r="M3988" i="5" s="1"/>
  <c r="E3989" i="5"/>
  <c r="F3989" i="5"/>
  <c r="H3989" i="5"/>
  <c r="L3989" i="5"/>
  <c r="M3989" i="5" s="1"/>
  <c r="E3990" i="5"/>
  <c r="F3990" i="5"/>
  <c r="H3990" i="5"/>
  <c r="L3990" i="5"/>
  <c r="M3990" i="5" s="1"/>
  <c r="E3991" i="5"/>
  <c r="F3991" i="5"/>
  <c r="H3991" i="5"/>
  <c r="L3991" i="5"/>
  <c r="M3991" i="5" s="1"/>
  <c r="E3992" i="5"/>
  <c r="F3992" i="5"/>
  <c r="H3992" i="5"/>
  <c r="L3992" i="5"/>
  <c r="M3992" i="5" s="1"/>
  <c r="E3993" i="5"/>
  <c r="F3993" i="5"/>
  <c r="H3993" i="5"/>
  <c r="L3993" i="5"/>
  <c r="M3993" i="5" s="1"/>
  <c r="E3994" i="5"/>
  <c r="F3994" i="5"/>
  <c r="H3994" i="5"/>
  <c r="L3994" i="5"/>
  <c r="M3994" i="5" s="1"/>
  <c r="E3995" i="5"/>
  <c r="F3995" i="5"/>
  <c r="H3995" i="5"/>
  <c r="L3995" i="5"/>
  <c r="M3995" i="5" s="1"/>
  <c r="E3996" i="5"/>
  <c r="F3996" i="5"/>
  <c r="H3996" i="5"/>
  <c r="L3996" i="5"/>
  <c r="M3996" i="5" s="1"/>
  <c r="E3997" i="5"/>
  <c r="F3997" i="5"/>
  <c r="H3997" i="5"/>
  <c r="L3997" i="5"/>
  <c r="M3997" i="5" s="1"/>
  <c r="E3998" i="5"/>
  <c r="F3998" i="5"/>
  <c r="H3998" i="5"/>
  <c r="L3998" i="5"/>
  <c r="M3998" i="5" s="1"/>
  <c r="E3999" i="5"/>
  <c r="F3999" i="5"/>
  <c r="H3999" i="5"/>
  <c r="L3999" i="5"/>
  <c r="M3999" i="5" s="1"/>
  <c r="E4000" i="5"/>
  <c r="F4000" i="5"/>
  <c r="H4000" i="5"/>
  <c r="L4000" i="5"/>
  <c r="M4000" i="5" s="1"/>
  <c r="E4001" i="5"/>
  <c r="F4001" i="5"/>
  <c r="H4001" i="5"/>
  <c r="L4001" i="5"/>
  <c r="M4001" i="5" s="1"/>
  <c r="E4002" i="5"/>
  <c r="F4002" i="5"/>
  <c r="H4002" i="5"/>
  <c r="L4002" i="5"/>
  <c r="M4002" i="5" s="1"/>
  <c r="E4003" i="5"/>
  <c r="F4003" i="5"/>
  <c r="H4003" i="5"/>
  <c r="L4003" i="5"/>
  <c r="M4003" i="5" s="1"/>
  <c r="E4004" i="5"/>
  <c r="F4004" i="5"/>
  <c r="H4004" i="5"/>
  <c r="L4004" i="5"/>
  <c r="M4004" i="5" s="1"/>
  <c r="E4005" i="5"/>
  <c r="F4005" i="5"/>
  <c r="H4005" i="5"/>
  <c r="L4005" i="5"/>
  <c r="M4005" i="5" s="1"/>
  <c r="E4006" i="5"/>
  <c r="F4006" i="5"/>
  <c r="H4006" i="5"/>
  <c r="L4006" i="5"/>
  <c r="M4006" i="5" s="1"/>
  <c r="E4007" i="5"/>
  <c r="F4007" i="5"/>
  <c r="H4007" i="5"/>
  <c r="L4007" i="5"/>
  <c r="M4007" i="5" s="1"/>
  <c r="E4008" i="5"/>
  <c r="F4008" i="5"/>
  <c r="H4008" i="5"/>
  <c r="L4008" i="5"/>
  <c r="M4008" i="5" s="1"/>
  <c r="E4009" i="5"/>
  <c r="F4009" i="5"/>
  <c r="H4009" i="5"/>
  <c r="L4009" i="5"/>
  <c r="M4009" i="5" s="1"/>
  <c r="E4010" i="5"/>
  <c r="F4010" i="5"/>
  <c r="H4010" i="5"/>
  <c r="L4010" i="5"/>
  <c r="M4010" i="5" s="1"/>
  <c r="E4011" i="5"/>
  <c r="F4011" i="5"/>
  <c r="H4011" i="5"/>
  <c r="L4011" i="5"/>
  <c r="M4011" i="5" s="1"/>
  <c r="E4012" i="5"/>
  <c r="F4012" i="5"/>
  <c r="H4012" i="5"/>
  <c r="L4012" i="5"/>
  <c r="M4012" i="5" s="1"/>
  <c r="E4013" i="5"/>
  <c r="F4013" i="5"/>
  <c r="H4013" i="5"/>
  <c r="L4013" i="5"/>
  <c r="M4013" i="5" s="1"/>
  <c r="E4014" i="5"/>
  <c r="F4014" i="5"/>
  <c r="H4014" i="5"/>
  <c r="L4014" i="5"/>
  <c r="M4014" i="5" s="1"/>
  <c r="E4015" i="5"/>
  <c r="F4015" i="5"/>
  <c r="H4015" i="5"/>
  <c r="L4015" i="5"/>
  <c r="M4015" i="5" s="1"/>
  <c r="E4016" i="5"/>
  <c r="F4016" i="5"/>
  <c r="H4016" i="5"/>
  <c r="L4016" i="5"/>
  <c r="M4016" i="5" s="1"/>
  <c r="E4017" i="5"/>
  <c r="F4017" i="5"/>
  <c r="H4017" i="5"/>
  <c r="L4017" i="5"/>
  <c r="M4017" i="5" s="1"/>
  <c r="E4018" i="5"/>
  <c r="F4018" i="5"/>
  <c r="H4018" i="5"/>
  <c r="L4018" i="5"/>
  <c r="M4018" i="5" s="1"/>
  <c r="E4019" i="5"/>
  <c r="F4019" i="5"/>
  <c r="H4019" i="5"/>
  <c r="L4019" i="5"/>
  <c r="M4019" i="5" s="1"/>
  <c r="E4020" i="5"/>
  <c r="F4020" i="5"/>
  <c r="H4020" i="5"/>
  <c r="L4020" i="5"/>
  <c r="M4020" i="5" s="1"/>
  <c r="E4021" i="5"/>
  <c r="F4021" i="5"/>
  <c r="H4021" i="5"/>
  <c r="L4021" i="5"/>
  <c r="M4021" i="5" s="1"/>
  <c r="E4022" i="5"/>
  <c r="F4022" i="5"/>
  <c r="H4022" i="5"/>
  <c r="L4022" i="5"/>
  <c r="M4022" i="5" s="1"/>
  <c r="E4023" i="5"/>
  <c r="F4023" i="5"/>
  <c r="H4023" i="5"/>
  <c r="L4023" i="5"/>
  <c r="M4023" i="5" s="1"/>
  <c r="E4024" i="5"/>
  <c r="F4024" i="5"/>
  <c r="H4024" i="5"/>
  <c r="L4024" i="5"/>
  <c r="M4024" i="5" s="1"/>
  <c r="E4025" i="5"/>
  <c r="F4025" i="5"/>
  <c r="H4025" i="5"/>
  <c r="L4025" i="5"/>
  <c r="M4025" i="5" s="1"/>
  <c r="E4026" i="5"/>
  <c r="F4026" i="5"/>
  <c r="H4026" i="5"/>
  <c r="L4026" i="5"/>
  <c r="M4026" i="5" s="1"/>
  <c r="E4027" i="5"/>
  <c r="F4027" i="5"/>
  <c r="H4027" i="5"/>
  <c r="L4027" i="5"/>
  <c r="M4027" i="5" s="1"/>
  <c r="E4028" i="5"/>
  <c r="F4028" i="5"/>
  <c r="H4028" i="5"/>
  <c r="L4028" i="5"/>
  <c r="M4028" i="5" s="1"/>
  <c r="E4029" i="5"/>
  <c r="F4029" i="5"/>
  <c r="H4029" i="5"/>
  <c r="L4029" i="5"/>
  <c r="M4029" i="5" s="1"/>
  <c r="E4030" i="5"/>
  <c r="F4030" i="5"/>
  <c r="H4030" i="5"/>
  <c r="L4030" i="5"/>
  <c r="M4030" i="5" s="1"/>
  <c r="E4031" i="5"/>
  <c r="F4031" i="5"/>
  <c r="H4031" i="5"/>
  <c r="L4031" i="5"/>
  <c r="M4031" i="5" s="1"/>
  <c r="E4032" i="5"/>
  <c r="F4032" i="5"/>
  <c r="H4032" i="5"/>
  <c r="L4032" i="5"/>
  <c r="M4032" i="5" s="1"/>
  <c r="E4033" i="5"/>
  <c r="F4033" i="5"/>
  <c r="H4033" i="5"/>
  <c r="L4033" i="5"/>
  <c r="M4033" i="5" s="1"/>
  <c r="E4034" i="5"/>
  <c r="F4034" i="5"/>
  <c r="H4034" i="5"/>
  <c r="L4034" i="5"/>
  <c r="M4034" i="5" s="1"/>
  <c r="E4035" i="5"/>
  <c r="F4035" i="5"/>
  <c r="H4035" i="5"/>
  <c r="L4035" i="5"/>
  <c r="M4035" i="5" s="1"/>
  <c r="E4036" i="5"/>
  <c r="F4036" i="5"/>
  <c r="H4036" i="5"/>
  <c r="L4036" i="5"/>
  <c r="M4036" i="5" s="1"/>
  <c r="E4037" i="5"/>
  <c r="F4037" i="5"/>
  <c r="H4037" i="5"/>
  <c r="L4037" i="5"/>
  <c r="M4037" i="5" s="1"/>
  <c r="E4038" i="5"/>
  <c r="F4038" i="5"/>
  <c r="H4038" i="5"/>
  <c r="L4038" i="5"/>
  <c r="M4038" i="5" s="1"/>
  <c r="E4039" i="5"/>
  <c r="F4039" i="5"/>
  <c r="H4039" i="5"/>
  <c r="L4039" i="5"/>
  <c r="M4039" i="5" s="1"/>
  <c r="E4040" i="5"/>
  <c r="F4040" i="5"/>
  <c r="H4040" i="5"/>
  <c r="L4040" i="5"/>
  <c r="M4040" i="5" s="1"/>
  <c r="E4041" i="5"/>
  <c r="F4041" i="5"/>
  <c r="H4041" i="5"/>
  <c r="L4041" i="5"/>
  <c r="M4041" i="5" s="1"/>
  <c r="E4042" i="5"/>
  <c r="F4042" i="5"/>
  <c r="H4042" i="5"/>
  <c r="L4042" i="5"/>
  <c r="M4042" i="5" s="1"/>
  <c r="E4043" i="5"/>
  <c r="F4043" i="5"/>
  <c r="H4043" i="5"/>
  <c r="L4043" i="5"/>
  <c r="M4043" i="5" s="1"/>
  <c r="E4044" i="5"/>
  <c r="F4044" i="5"/>
  <c r="H4044" i="5"/>
  <c r="L4044" i="5"/>
  <c r="M4044" i="5" s="1"/>
  <c r="E4045" i="5"/>
  <c r="F4045" i="5"/>
  <c r="H4045" i="5"/>
  <c r="L4045" i="5"/>
  <c r="M4045" i="5" s="1"/>
  <c r="E4046" i="5"/>
  <c r="F4046" i="5"/>
  <c r="H4046" i="5"/>
  <c r="L4046" i="5"/>
  <c r="M4046" i="5" s="1"/>
  <c r="E4047" i="5"/>
  <c r="F4047" i="5"/>
  <c r="H4047" i="5"/>
  <c r="L4047" i="5"/>
  <c r="M4047" i="5" s="1"/>
  <c r="E4048" i="5"/>
  <c r="F4048" i="5"/>
  <c r="H4048" i="5"/>
  <c r="L4048" i="5"/>
  <c r="M4048" i="5" s="1"/>
  <c r="E4049" i="5"/>
  <c r="F4049" i="5"/>
  <c r="H4049" i="5"/>
  <c r="L4049" i="5"/>
  <c r="M4049" i="5" s="1"/>
  <c r="E4050" i="5"/>
  <c r="F4050" i="5"/>
  <c r="H4050" i="5"/>
  <c r="L4050" i="5"/>
  <c r="M4050" i="5" s="1"/>
  <c r="E4051" i="5"/>
  <c r="F4051" i="5"/>
  <c r="H4051" i="5"/>
  <c r="L4051" i="5"/>
  <c r="M4051" i="5" s="1"/>
  <c r="E4052" i="5"/>
  <c r="F4052" i="5"/>
  <c r="H4052" i="5"/>
  <c r="L4052" i="5"/>
  <c r="M4052" i="5" s="1"/>
  <c r="E4053" i="5"/>
  <c r="F4053" i="5"/>
  <c r="H4053" i="5"/>
  <c r="L4053" i="5"/>
  <c r="M4053" i="5" s="1"/>
  <c r="E4054" i="5"/>
  <c r="F4054" i="5"/>
  <c r="H4054" i="5"/>
  <c r="L4054" i="5"/>
  <c r="M4054" i="5" s="1"/>
  <c r="E4055" i="5"/>
  <c r="F4055" i="5"/>
  <c r="H4055" i="5"/>
  <c r="L4055" i="5"/>
  <c r="M4055" i="5" s="1"/>
  <c r="E4056" i="5"/>
  <c r="F4056" i="5"/>
  <c r="H4056" i="5"/>
  <c r="L4056" i="5"/>
  <c r="M4056" i="5" s="1"/>
  <c r="E4057" i="5"/>
  <c r="F4057" i="5"/>
  <c r="H4057" i="5"/>
  <c r="L4057" i="5"/>
  <c r="M4057" i="5" s="1"/>
  <c r="E4058" i="5"/>
  <c r="F4058" i="5"/>
  <c r="H4058" i="5"/>
  <c r="L4058" i="5"/>
  <c r="M4058" i="5" s="1"/>
  <c r="E4059" i="5"/>
  <c r="F4059" i="5"/>
  <c r="H4059" i="5"/>
  <c r="L4059" i="5"/>
  <c r="M4059" i="5" s="1"/>
  <c r="E4060" i="5"/>
  <c r="F4060" i="5"/>
  <c r="H4060" i="5"/>
  <c r="L4060" i="5"/>
  <c r="M4060" i="5" s="1"/>
  <c r="E4061" i="5"/>
  <c r="F4061" i="5"/>
  <c r="H4061" i="5"/>
  <c r="L4061" i="5"/>
  <c r="M4061" i="5" s="1"/>
  <c r="E4062" i="5"/>
  <c r="F4062" i="5"/>
  <c r="H4062" i="5"/>
  <c r="L4062" i="5"/>
  <c r="M4062" i="5" s="1"/>
  <c r="E4063" i="5"/>
  <c r="F4063" i="5"/>
  <c r="H4063" i="5"/>
  <c r="L4063" i="5"/>
  <c r="M4063" i="5" s="1"/>
  <c r="E4064" i="5"/>
  <c r="F4064" i="5"/>
  <c r="H4064" i="5"/>
  <c r="L4064" i="5"/>
  <c r="M4064" i="5" s="1"/>
  <c r="E4065" i="5"/>
  <c r="F4065" i="5"/>
  <c r="H4065" i="5"/>
  <c r="L4065" i="5"/>
  <c r="M4065" i="5" s="1"/>
  <c r="E4066" i="5"/>
  <c r="F4066" i="5"/>
  <c r="H4066" i="5"/>
  <c r="L4066" i="5"/>
  <c r="M4066" i="5" s="1"/>
  <c r="E4067" i="5"/>
  <c r="F4067" i="5"/>
  <c r="H4067" i="5"/>
  <c r="L4067" i="5"/>
  <c r="M4067" i="5" s="1"/>
  <c r="E4068" i="5"/>
  <c r="F4068" i="5"/>
  <c r="H4068" i="5"/>
  <c r="L4068" i="5"/>
  <c r="M4068" i="5" s="1"/>
  <c r="E4069" i="5"/>
  <c r="F4069" i="5"/>
  <c r="H4069" i="5"/>
  <c r="L4069" i="5"/>
  <c r="M4069" i="5" s="1"/>
  <c r="E4070" i="5"/>
  <c r="F4070" i="5"/>
  <c r="H4070" i="5"/>
  <c r="L4070" i="5"/>
  <c r="M4070" i="5" s="1"/>
  <c r="E4071" i="5"/>
  <c r="F4071" i="5"/>
  <c r="H4071" i="5"/>
  <c r="L4071" i="5"/>
  <c r="M4071" i="5" s="1"/>
  <c r="E4072" i="5"/>
  <c r="F4072" i="5"/>
  <c r="H4072" i="5"/>
  <c r="L4072" i="5"/>
  <c r="M4072" i="5" s="1"/>
  <c r="E4073" i="5"/>
  <c r="F4073" i="5"/>
  <c r="H4073" i="5"/>
  <c r="L4073" i="5"/>
  <c r="M4073" i="5" s="1"/>
  <c r="E4074" i="5"/>
  <c r="F4074" i="5"/>
  <c r="H4074" i="5"/>
  <c r="L4074" i="5"/>
  <c r="M4074" i="5" s="1"/>
  <c r="E4075" i="5"/>
  <c r="F4075" i="5"/>
  <c r="H4075" i="5"/>
  <c r="L4075" i="5"/>
  <c r="M4075" i="5" s="1"/>
  <c r="E4076" i="5"/>
  <c r="F4076" i="5"/>
  <c r="H4076" i="5"/>
  <c r="L4076" i="5"/>
  <c r="M4076" i="5" s="1"/>
  <c r="E4077" i="5"/>
  <c r="F4077" i="5"/>
  <c r="H4077" i="5"/>
  <c r="L4077" i="5"/>
  <c r="M4077" i="5" s="1"/>
  <c r="E4078" i="5"/>
  <c r="F4078" i="5"/>
  <c r="H4078" i="5"/>
  <c r="L4078" i="5"/>
  <c r="M4078" i="5" s="1"/>
  <c r="E4079" i="5"/>
  <c r="F4079" i="5"/>
  <c r="H4079" i="5"/>
  <c r="L4079" i="5"/>
  <c r="M4079" i="5" s="1"/>
  <c r="E4080" i="5"/>
  <c r="F4080" i="5"/>
  <c r="H4080" i="5"/>
  <c r="L4080" i="5"/>
  <c r="M4080" i="5" s="1"/>
  <c r="E4081" i="5"/>
  <c r="F4081" i="5"/>
  <c r="H4081" i="5"/>
  <c r="L4081" i="5"/>
  <c r="M4081" i="5" s="1"/>
  <c r="E4082" i="5"/>
  <c r="F4082" i="5"/>
  <c r="H4082" i="5"/>
  <c r="L4082" i="5"/>
  <c r="M4082" i="5" s="1"/>
  <c r="E4083" i="5"/>
  <c r="F4083" i="5"/>
  <c r="H4083" i="5"/>
  <c r="L4083" i="5"/>
  <c r="M4083" i="5" s="1"/>
  <c r="E4084" i="5"/>
  <c r="F4084" i="5"/>
  <c r="H4084" i="5"/>
  <c r="L4084" i="5"/>
  <c r="M4084" i="5" s="1"/>
  <c r="E4085" i="5"/>
  <c r="F4085" i="5"/>
  <c r="H4085" i="5"/>
  <c r="L4085" i="5"/>
  <c r="M4085" i="5" s="1"/>
  <c r="E4086" i="5"/>
  <c r="F4086" i="5"/>
  <c r="H4086" i="5"/>
  <c r="L4086" i="5"/>
  <c r="M4086" i="5" s="1"/>
  <c r="E4087" i="5"/>
  <c r="F4087" i="5"/>
  <c r="H4087" i="5"/>
  <c r="L4087" i="5"/>
  <c r="M4087" i="5" s="1"/>
  <c r="E4088" i="5"/>
  <c r="F4088" i="5"/>
  <c r="H4088" i="5"/>
  <c r="L4088" i="5"/>
  <c r="M4088" i="5" s="1"/>
  <c r="E4089" i="5"/>
  <c r="F4089" i="5"/>
  <c r="H4089" i="5"/>
  <c r="L4089" i="5"/>
  <c r="M4089" i="5" s="1"/>
  <c r="A4090" i="5"/>
  <c r="B4090" i="5"/>
  <c r="C4090" i="5"/>
  <c r="E4090" i="5"/>
  <c r="F4090" i="5"/>
  <c r="H4090" i="5"/>
  <c r="L4090" i="5"/>
  <c r="M4090" i="5" s="1"/>
  <c r="A4091" i="5"/>
  <c r="B4091" i="5"/>
  <c r="C4091" i="5"/>
  <c r="E4091" i="5"/>
  <c r="F4091" i="5"/>
  <c r="H4091" i="5"/>
  <c r="L4091" i="5"/>
  <c r="M4091" i="5" s="1"/>
  <c r="A4092" i="5"/>
  <c r="B4092" i="5"/>
  <c r="C4092" i="5"/>
  <c r="E4092" i="5"/>
  <c r="F4092" i="5"/>
  <c r="H4092" i="5"/>
  <c r="L4092" i="5"/>
  <c r="M4092" i="5" s="1"/>
  <c r="A4093" i="5"/>
  <c r="B4093" i="5"/>
  <c r="C4093" i="5"/>
  <c r="E4093" i="5"/>
  <c r="F4093" i="5"/>
  <c r="H4093" i="5"/>
  <c r="L4093" i="5"/>
  <c r="M4093" i="5" s="1"/>
  <c r="A4094" i="5"/>
  <c r="B4094" i="5"/>
  <c r="C4094" i="5"/>
  <c r="E4094" i="5"/>
  <c r="F4094" i="5"/>
  <c r="H4094" i="5"/>
  <c r="L4094" i="5"/>
  <c r="M4094" i="5" s="1"/>
  <c r="A4095" i="5"/>
  <c r="B4095" i="5"/>
  <c r="C4095" i="5"/>
  <c r="E4095" i="5"/>
  <c r="F4095" i="5"/>
  <c r="H4095" i="5"/>
  <c r="L4095" i="5"/>
  <c r="M4095" i="5" s="1"/>
  <c r="A4096" i="5"/>
  <c r="B4096" i="5"/>
  <c r="C4096" i="5"/>
  <c r="E4096" i="5"/>
  <c r="F4096" i="5"/>
  <c r="H4096" i="5"/>
  <c r="L4096" i="5"/>
  <c r="M4096" i="5" s="1"/>
  <c r="A4097" i="5"/>
  <c r="B4097" i="5"/>
  <c r="C4097" i="5"/>
  <c r="E4097" i="5"/>
  <c r="F4097" i="5"/>
  <c r="H4097" i="5"/>
  <c r="L4097" i="5"/>
  <c r="M4097" i="5" s="1"/>
  <c r="A4098" i="5"/>
  <c r="B4098" i="5"/>
  <c r="C4098" i="5"/>
  <c r="E4098" i="5"/>
  <c r="F4098" i="5"/>
  <c r="H4098" i="5"/>
  <c r="L4098" i="5"/>
  <c r="M4098" i="5" s="1"/>
  <c r="A4099" i="5"/>
  <c r="B4099" i="5"/>
  <c r="C4099" i="5"/>
  <c r="E4099" i="5"/>
  <c r="F4099" i="5"/>
  <c r="H4099" i="5"/>
  <c r="L4099" i="5"/>
  <c r="M4099" i="5" s="1"/>
  <c r="A4100" i="5"/>
  <c r="B4100" i="5"/>
  <c r="C4100" i="5"/>
  <c r="E4100" i="5"/>
  <c r="F4100" i="5"/>
  <c r="H4100" i="5"/>
  <c r="L4100" i="5"/>
  <c r="M4100" i="5" s="1"/>
  <c r="A4101" i="5"/>
  <c r="B4101" i="5"/>
  <c r="C4101" i="5"/>
  <c r="E4101" i="5"/>
  <c r="F4101" i="5"/>
  <c r="H4101" i="5"/>
  <c r="L4101" i="5"/>
  <c r="M4101" i="5" s="1"/>
  <c r="A4102" i="5"/>
  <c r="B4102" i="5"/>
  <c r="C4102" i="5"/>
  <c r="E4102" i="5"/>
  <c r="F4102" i="5"/>
  <c r="H4102" i="5"/>
  <c r="L4102" i="5"/>
  <c r="M4102" i="5" s="1"/>
  <c r="A4103" i="5"/>
  <c r="B4103" i="5"/>
  <c r="C4103" i="5"/>
  <c r="E4103" i="5"/>
  <c r="F4103" i="5"/>
  <c r="H4103" i="5"/>
  <c r="L4103" i="5"/>
  <c r="M4103" i="5" s="1"/>
  <c r="A4104" i="5"/>
  <c r="B4104" i="5"/>
  <c r="C4104" i="5"/>
  <c r="E4104" i="5"/>
  <c r="F4104" i="5"/>
  <c r="H4104" i="5"/>
  <c r="L4104" i="5"/>
  <c r="M4104" i="5" s="1"/>
  <c r="A4105" i="5"/>
  <c r="B4105" i="5"/>
  <c r="C4105" i="5"/>
  <c r="E4105" i="5"/>
  <c r="F4105" i="5"/>
  <c r="H4105" i="5"/>
  <c r="L4105" i="5"/>
  <c r="M4105" i="5" s="1"/>
  <c r="A4106" i="5"/>
  <c r="B4106" i="5"/>
  <c r="C4106" i="5"/>
  <c r="E4106" i="5"/>
  <c r="F4106" i="5"/>
  <c r="H4106" i="5"/>
  <c r="L4106" i="5"/>
  <c r="M4106" i="5" s="1"/>
  <c r="A4107" i="5"/>
  <c r="B4107" i="5"/>
  <c r="C4107" i="5"/>
  <c r="E4107" i="5"/>
  <c r="F4107" i="5"/>
  <c r="H4107" i="5"/>
  <c r="L4107" i="5"/>
  <c r="M4107" i="5" s="1"/>
  <c r="A4108" i="5"/>
  <c r="B4108" i="5"/>
  <c r="C4108" i="5"/>
  <c r="E4108" i="5"/>
  <c r="F4108" i="5"/>
  <c r="H4108" i="5"/>
  <c r="L4108" i="5"/>
  <c r="M4108" i="5" s="1"/>
  <c r="A4109" i="5"/>
  <c r="B4109" i="5"/>
  <c r="C4109" i="5"/>
  <c r="E4109" i="5"/>
  <c r="F4109" i="5"/>
  <c r="H4109" i="5"/>
  <c r="L4109" i="5"/>
  <c r="M4109" i="5" s="1"/>
  <c r="A4110" i="5"/>
  <c r="B4110" i="5"/>
  <c r="C4110" i="5"/>
  <c r="E4110" i="5"/>
  <c r="F4110" i="5"/>
  <c r="H4110" i="5"/>
  <c r="L4110" i="5"/>
  <c r="M4110" i="5" s="1"/>
  <c r="A4111" i="5"/>
  <c r="B4111" i="5"/>
  <c r="C4111" i="5"/>
  <c r="E4111" i="5"/>
  <c r="F4111" i="5"/>
  <c r="H4111" i="5"/>
  <c r="L4111" i="5"/>
  <c r="M4111" i="5" s="1"/>
  <c r="A4112" i="5"/>
  <c r="B4112" i="5"/>
  <c r="C4112" i="5"/>
  <c r="E4112" i="5"/>
  <c r="F4112" i="5"/>
  <c r="H4112" i="5"/>
  <c r="L4112" i="5"/>
  <c r="M4112" i="5" s="1"/>
  <c r="A4113" i="5"/>
  <c r="B4113" i="5"/>
  <c r="C4113" i="5"/>
  <c r="E4113" i="5"/>
  <c r="F4113" i="5"/>
  <c r="H4113" i="5"/>
  <c r="L4113" i="5"/>
  <c r="M4113" i="5" s="1"/>
  <c r="A4114" i="5"/>
  <c r="B4114" i="5"/>
  <c r="C4114" i="5"/>
  <c r="E4114" i="5"/>
  <c r="F4114" i="5"/>
  <c r="H4114" i="5"/>
  <c r="L4114" i="5"/>
  <c r="M4114" i="5" s="1"/>
  <c r="A4115" i="5"/>
  <c r="B4115" i="5"/>
  <c r="C4115" i="5"/>
  <c r="E4115" i="5"/>
  <c r="F4115" i="5"/>
  <c r="H4115" i="5"/>
  <c r="L4115" i="5"/>
  <c r="M4115" i="5" s="1"/>
  <c r="A4116" i="5"/>
  <c r="B4116" i="5"/>
  <c r="C4116" i="5"/>
  <c r="E4116" i="5"/>
  <c r="F4116" i="5"/>
  <c r="H4116" i="5"/>
  <c r="L4116" i="5"/>
  <c r="M4116" i="5" s="1"/>
  <c r="A4117" i="5"/>
  <c r="B4117" i="5"/>
  <c r="C4117" i="5"/>
  <c r="E4117" i="5"/>
  <c r="F4117" i="5"/>
  <c r="H4117" i="5"/>
  <c r="L4117" i="5"/>
  <c r="M4117" i="5" s="1"/>
  <c r="A4118" i="5"/>
  <c r="B4118" i="5"/>
  <c r="C4118" i="5"/>
  <c r="E4118" i="5"/>
  <c r="F4118" i="5"/>
  <c r="H4118" i="5"/>
  <c r="L4118" i="5"/>
  <c r="M4118" i="5" s="1"/>
  <c r="A4119" i="5"/>
  <c r="B4119" i="5"/>
  <c r="C4119" i="5"/>
  <c r="E4119" i="5"/>
  <c r="F4119" i="5"/>
  <c r="H4119" i="5"/>
  <c r="L4119" i="5"/>
  <c r="M4119" i="5" s="1"/>
  <c r="A4120" i="5"/>
  <c r="B4120" i="5"/>
  <c r="C4120" i="5"/>
  <c r="E4120" i="5"/>
  <c r="F4120" i="5"/>
  <c r="H4120" i="5"/>
  <c r="L4120" i="5"/>
  <c r="M4120" i="5" s="1"/>
  <c r="A4121" i="5"/>
  <c r="B4121" i="5"/>
  <c r="C4121" i="5"/>
  <c r="E4121" i="5"/>
  <c r="F4121" i="5"/>
  <c r="H4121" i="5"/>
  <c r="L4121" i="5"/>
  <c r="M4121" i="5" s="1"/>
  <c r="A4122" i="5"/>
  <c r="B4122" i="5"/>
  <c r="C4122" i="5"/>
  <c r="E4122" i="5"/>
  <c r="F4122" i="5"/>
  <c r="H4122" i="5"/>
  <c r="L4122" i="5"/>
  <c r="M4122" i="5" s="1"/>
  <c r="A4123" i="5"/>
  <c r="B4123" i="5"/>
  <c r="C4123" i="5"/>
  <c r="E4123" i="5"/>
  <c r="F4123" i="5"/>
  <c r="H4123" i="5"/>
  <c r="L4123" i="5"/>
  <c r="M4123" i="5" s="1"/>
  <c r="A4124" i="5"/>
  <c r="B4124" i="5"/>
  <c r="C4124" i="5"/>
  <c r="E4124" i="5"/>
  <c r="F4124" i="5"/>
  <c r="H4124" i="5"/>
  <c r="L4124" i="5"/>
  <c r="M4124" i="5" s="1"/>
  <c r="A4125" i="5"/>
  <c r="B4125" i="5"/>
  <c r="C4125" i="5"/>
  <c r="E4125" i="5"/>
  <c r="F4125" i="5"/>
  <c r="H4125" i="5"/>
  <c r="L4125" i="5"/>
  <c r="M4125" i="5" s="1"/>
  <c r="A4126" i="5"/>
  <c r="B4126" i="5"/>
  <c r="C4126" i="5"/>
  <c r="E4126" i="5"/>
  <c r="F4126" i="5"/>
  <c r="H4126" i="5"/>
  <c r="L4126" i="5"/>
  <c r="M4126" i="5" s="1"/>
  <c r="A4127" i="5"/>
  <c r="B4127" i="5"/>
  <c r="C4127" i="5"/>
  <c r="E4127" i="5"/>
  <c r="F4127" i="5"/>
  <c r="H4127" i="5"/>
  <c r="L4127" i="5"/>
  <c r="M4127" i="5" s="1"/>
  <c r="A4128" i="5"/>
  <c r="B4128" i="5"/>
  <c r="C4128" i="5"/>
  <c r="E4128" i="5"/>
  <c r="F4128" i="5"/>
  <c r="H4128" i="5"/>
  <c r="L4128" i="5"/>
  <c r="M4128" i="5" s="1"/>
  <c r="A4129" i="5"/>
  <c r="B4129" i="5"/>
  <c r="C4129" i="5"/>
  <c r="E4129" i="5"/>
  <c r="F4129" i="5"/>
  <c r="H4129" i="5"/>
  <c r="L4129" i="5"/>
  <c r="M4129" i="5" s="1"/>
  <c r="A4130" i="5"/>
  <c r="B4130" i="5"/>
  <c r="C4130" i="5"/>
  <c r="E4130" i="5"/>
  <c r="F4130" i="5"/>
  <c r="H4130" i="5"/>
  <c r="L4130" i="5"/>
  <c r="M4130" i="5" s="1"/>
  <c r="A4131" i="5"/>
  <c r="B4131" i="5"/>
  <c r="C4131" i="5"/>
  <c r="E4131" i="5"/>
  <c r="F4131" i="5"/>
  <c r="H4131" i="5"/>
  <c r="L4131" i="5"/>
  <c r="M4131" i="5" s="1"/>
  <c r="A4132" i="5"/>
  <c r="B4132" i="5"/>
  <c r="C4132" i="5"/>
  <c r="E4132" i="5"/>
  <c r="F4132" i="5"/>
  <c r="H4132" i="5"/>
  <c r="L4132" i="5"/>
  <c r="M4132" i="5" s="1"/>
  <c r="A4133" i="5"/>
  <c r="B4133" i="5"/>
  <c r="C4133" i="5"/>
  <c r="E4133" i="5"/>
  <c r="F4133" i="5"/>
  <c r="H4133" i="5"/>
  <c r="L4133" i="5"/>
  <c r="M4133" i="5" s="1"/>
  <c r="A4134" i="5"/>
  <c r="B4134" i="5"/>
  <c r="C4134" i="5"/>
  <c r="E4134" i="5"/>
  <c r="F4134" i="5"/>
  <c r="H4134" i="5"/>
  <c r="L4134" i="5"/>
  <c r="M4134" i="5" s="1"/>
  <c r="A4135" i="5"/>
  <c r="B4135" i="5"/>
  <c r="C4135" i="5"/>
  <c r="E4135" i="5"/>
  <c r="F4135" i="5"/>
  <c r="H4135" i="5"/>
  <c r="L4135" i="5"/>
  <c r="M4135" i="5" s="1"/>
  <c r="A4136" i="5"/>
  <c r="B4136" i="5"/>
  <c r="C4136" i="5"/>
  <c r="E4136" i="5"/>
  <c r="F4136" i="5"/>
  <c r="H4136" i="5"/>
  <c r="L4136" i="5"/>
  <c r="M4136" i="5" s="1"/>
  <c r="A4137" i="5"/>
  <c r="B4137" i="5"/>
  <c r="C4137" i="5"/>
  <c r="E4137" i="5"/>
  <c r="F4137" i="5"/>
  <c r="H4137" i="5"/>
  <c r="L4137" i="5"/>
  <c r="M4137" i="5" s="1"/>
  <c r="A4138" i="5"/>
  <c r="B4138" i="5"/>
  <c r="C4138" i="5"/>
  <c r="E4138" i="5"/>
  <c r="F4138" i="5"/>
  <c r="H4138" i="5"/>
  <c r="L4138" i="5"/>
  <c r="M4138" i="5" s="1"/>
  <c r="A4139" i="5"/>
  <c r="B4139" i="5"/>
  <c r="C4139" i="5"/>
  <c r="E4139" i="5"/>
  <c r="F4139" i="5"/>
  <c r="H4139" i="5"/>
  <c r="L4139" i="5"/>
  <c r="M4139" i="5" s="1"/>
  <c r="A4140" i="5"/>
  <c r="B4140" i="5"/>
  <c r="C4140" i="5"/>
  <c r="E4140" i="5"/>
  <c r="F4140" i="5"/>
  <c r="H4140" i="5"/>
  <c r="L4140" i="5"/>
  <c r="M4140" i="5" s="1"/>
  <c r="A4141" i="5"/>
  <c r="B4141" i="5"/>
  <c r="C4141" i="5"/>
  <c r="E4141" i="5"/>
  <c r="F4141" i="5"/>
  <c r="H4141" i="5"/>
  <c r="L4141" i="5"/>
  <c r="M4141" i="5" s="1"/>
  <c r="A4142" i="5"/>
  <c r="B4142" i="5"/>
  <c r="C4142" i="5"/>
  <c r="E4142" i="5"/>
  <c r="F4142" i="5"/>
  <c r="H4142" i="5"/>
  <c r="L4142" i="5"/>
  <c r="M4142" i="5" s="1"/>
  <c r="A4143" i="5"/>
  <c r="B4143" i="5"/>
  <c r="C4143" i="5"/>
  <c r="E4143" i="5"/>
  <c r="F4143" i="5"/>
  <c r="H4143" i="5"/>
  <c r="L4143" i="5"/>
  <c r="M4143" i="5" s="1"/>
  <c r="A4144" i="5"/>
  <c r="B4144" i="5"/>
  <c r="C4144" i="5"/>
  <c r="E4144" i="5"/>
  <c r="F4144" i="5"/>
  <c r="H4144" i="5"/>
  <c r="L4144" i="5"/>
  <c r="M4144" i="5" s="1"/>
  <c r="A4145" i="5"/>
  <c r="B4145" i="5"/>
  <c r="C4145" i="5"/>
  <c r="E4145" i="5"/>
  <c r="F4145" i="5"/>
  <c r="H4145" i="5"/>
  <c r="L4145" i="5"/>
  <c r="M4145" i="5" s="1"/>
  <c r="A4146" i="5"/>
  <c r="B4146" i="5"/>
  <c r="C4146" i="5"/>
  <c r="E4146" i="5"/>
  <c r="F4146" i="5"/>
  <c r="H4146" i="5"/>
  <c r="L4146" i="5"/>
  <c r="M4146" i="5" s="1"/>
  <c r="A4147" i="5"/>
  <c r="B4147" i="5"/>
  <c r="C4147" i="5"/>
  <c r="E4147" i="5"/>
  <c r="F4147" i="5"/>
  <c r="H4147" i="5"/>
  <c r="L4147" i="5"/>
  <c r="M4147" i="5" s="1"/>
  <c r="A4148" i="5"/>
  <c r="B4148" i="5"/>
  <c r="C4148" i="5"/>
  <c r="E4148" i="5"/>
  <c r="F4148" i="5"/>
  <c r="H4148" i="5"/>
  <c r="L4148" i="5"/>
  <c r="M4148" i="5" s="1"/>
  <c r="A4149" i="5"/>
  <c r="B4149" i="5"/>
  <c r="C4149" i="5"/>
  <c r="E4149" i="5"/>
  <c r="F4149" i="5"/>
  <c r="H4149" i="5"/>
  <c r="L4149" i="5"/>
  <c r="M4149" i="5" s="1"/>
  <c r="A4150" i="5"/>
  <c r="B4150" i="5"/>
  <c r="C4150" i="5"/>
  <c r="E4150" i="5"/>
  <c r="F4150" i="5"/>
  <c r="H4150" i="5"/>
  <c r="L4150" i="5"/>
  <c r="M4150" i="5" s="1"/>
  <c r="A4151" i="5"/>
  <c r="B4151" i="5"/>
  <c r="C4151" i="5"/>
  <c r="E4151" i="5"/>
  <c r="F4151" i="5"/>
  <c r="H4151" i="5"/>
  <c r="L4151" i="5"/>
  <c r="M4151" i="5" s="1"/>
  <c r="A4152" i="5"/>
  <c r="B4152" i="5"/>
  <c r="C4152" i="5"/>
  <c r="E4152" i="5"/>
  <c r="F4152" i="5"/>
  <c r="H4152" i="5"/>
  <c r="L4152" i="5"/>
  <c r="M4152" i="5" s="1"/>
  <c r="A4153" i="5"/>
  <c r="B4153" i="5"/>
  <c r="C4153" i="5"/>
  <c r="E4153" i="5"/>
  <c r="F4153" i="5"/>
  <c r="H4153" i="5"/>
  <c r="L4153" i="5"/>
  <c r="M4153" i="5" s="1"/>
  <c r="A4154" i="5"/>
  <c r="B4154" i="5"/>
  <c r="C4154" i="5"/>
  <c r="E4154" i="5"/>
  <c r="F4154" i="5"/>
  <c r="H4154" i="5"/>
  <c r="L4154" i="5"/>
  <c r="M4154" i="5" s="1"/>
  <c r="A4155" i="5"/>
  <c r="B4155" i="5"/>
  <c r="C4155" i="5"/>
  <c r="E4155" i="5"/>
  <c r="F4155" i="5"/>
  <c r="H4155" i="5"/>
  <c r="L4155" i="5"/>
  <c r="M4155" i="5" s="1"/>
  <c r="A4156" i="5"/>
  <c r="B4156" i="5"/>
  <c r="C4156" i="5"/>
  <c r="E4156" i="5"/>
  <c r="F4156" i="5"/>
  <c r="H4156" i="5"/>
  <c r="L4156" i="5"/>
  <c r="M4156" i="5" s="1"/>
  <c r="A4157" i="5"/>
  <c r="B4157" i="5"/>
  <c r="C4157" i="5"/>
  <c r="E4157" i="5"/>
  <c r="F4157" i="5"/>
  <c r="H4157" i="5"/>
  <c r="L4157" i="5"/>
  <c r="M4157" i="5" s="1"/>
  <c r="A4158" i="5"/>
  <c r="B4158" i="5"/>
  <c r="C4158" i="5"/>
  <c r="E4158" i="5"/>
  <c r="F4158" i="5"/>
  <c r="H4158" i="5"/>
  <c r="L4158" i="5"/>
  <c r="M4158" i="5" s="1"/>
  <c r="A4159" i="5"/>
  <c r="B4159" i="5"/>
  <c r="C4159" i="5"/>
  <c r="E4159" i="5"/>
  <c r="F4159" i="5"/>
  <c r="H4159" i="5"/>
  <c r="L4159" i="5"/>
  <c r="M4159" i="5" s="1"/>
  <c r="A4160" i="5"/>
  <c r="B4160" i="5"/>
  <c r="C4160" i="5"/>
  <c r="E4160" i="5"/>
  <c r="F4160" i="5"/>
  <c r="H4160" i="5"/>
  <c r="L4160" i="5"/>
  <c r="M4160" i="5" s="1"/>
  <c r="A4161" i="5"/>
  <c r="B4161" i="5"/>
  <c r="C4161" i="5"/>
  <c r="E4161" i="5"/>
  <c r="F4161" i="5"/>
  <c r="H4161" i="5"/>
  <c r="L4161" i="5"/>
  <c r="M4161" i="5" s="1"/>
  <c r="A4162" i="5"/>
  <c r="B4162" i="5"/>
  <c r="C4162" i="5"/>
  <c r="E4162" i="5"/>
  <c r="F4162" i="5"/>
  <c r="H4162" i="5"/>
  <c r="L4162" i="5"/>
  <c r="M4162" i="5" s="1"/>
  <c r="A4163" i="5"/>
  <c r="B4163" i="5"/>
  <c r="C4163" i="5"/>
  <c r="E4163" i="5"/>
  <c r="F4163" i="5"/>
  <c r="H4163" i="5"/>
  <c r="L4163" i="5"/>
  <c r="M4163" i="5" s="1"/>
  <c r="A4164" i="5"/>
  <c r="B4164" i="5"/>
  <c r="C4164" i="5"/>
  <c r="E4164" i="5"/>
  <c r="F4164" i="5"/>
  <c r="H4164" i="5"/>
  <c r="L4164" i="5"/>
  <c r="M4164" i="5" s="1"/>
  <c r="A4165" i="5"/>
  <c r="B4165" i="5"/>
  <c r="C4165" i="5"/>
  <c r="E4165" i="5"/>
  <c r="F4165" i="5"/>
  <c r="H4165" i="5"/>
  <c r="L4165" i="5"/>
  <c r="M4165" i="5" s="1"/>
  <c r="A4166" i="5"/>
  <c r="B4166" i="5"/>
  <c r="C4166" i="5"/>
  <c r="E4166" i="5"/>
  <c r="F4166" i="5"/>
  <c r="H4166" i="5"/>
  <c r="L4166" i="5"/>
  <c r="M4166" i="5" s="1"/>
  <c r="A4167" i="5"/>
  <c r="B4167" i="5"/>
  <c r="C4167" i="5"/>
  <c r="E4167" i="5"/>
  <c r="F4167" i="5"/>
  <c r="H4167" i="5"/>
  <c r="L4167" i="5"/>
  <c r="M4167" i="5" s="1"/>
  <c r="A4168" i="5"/>
  <c r="B4168" i="5"/>
  <c r="C4168" i="5"/>
  <c r="E4168" i="5"/>
  <c r="F4168" i="5"/>
  <c r="H4168" i="5"/>
  <c r="L4168" i="5"/>
  <c r="M4168" i="5" s="1"/>
  <c r="A4169" i="5"/>
  <c r="B4169" i="5"/>
  <c r="C4169" i="5"/>
  <c r="E4169" i="5"/>
  <c r="F4169" i="5"/>
  <c r="H4169" i="5"/>
  <c r="L4169" i="5"/>
  <c r="M4169" i="5" s="1"/>
  <c r="A4170" i="5"/>
  <c r="B4170" i="5"/>
  <c r="C4170" i="5"/>
  <c r="E4170" i="5"/>
  <c r="F4170" i="5"/>
  <c r="H4170" i="5"/>
  <c r="L4170" i="5"/>
  <c r="M4170" i="5" s="1"/>
  <c r="A4171" i="5"/>
  <c r="B4171" i="5"/>
  <c r="C4171" i="5"/>
  <c r="E4171" i="5"/>
  <c r="F4171" i="5"/>
  <c r="H4171" i="5"/>
  <c r="L4171" i="5"/>
  <c r="M4171" i="5" s="1"/>
  <c r="A4172" i="5"/>
  <c r="B4172" i="5"/>
  <c r="C4172" i="5"/>
  <c r="E4172" i="5"/>
  <c r="F4172" i="5"/>
  <c r="H4172" i="5"/>
  <c r="L4172" i="5"/>
  <c r="M4172" i="5" s="1"/>
  <c r="A4173" i="5"/>
  <c r="B4173" i="5"/>
  <c r="C4173" i="5"/>
  <c r="E4173" i="5"/>
  <c r="F4173" i="5"/>
  <c r="H4173" i="5"/>
  <c r="L4173" i="5"/>
  <c r="M4173" i="5" s="1"/>
  <c r="A4174" i="5"/>
  <c r="B4174" i="5"/>
  <c r="C4174" i="5"/>
  <c r="E4174" i="5"/>
  <c r="F4174" i="5"/>
  <c r="H4174" i="5"/>
  <c r="L4174" i="5"/>
  <c r="M4174" i="5" s="1"/>
  <c r="A4175" i="5"/>
  <c r="B4175" i="5"/>
  <c r="C4175" i="5"/>
  <c r="E4175" i="5"/>
  <c r="F4175" i="5"/>
  <c r="H4175" i="5"/>
  <c r="L4175" i="5"/>
  <c r="M4175" i="5" s="1"/>
  <c r="A4176" i="5"/>
  <c r="B4176" i="5"/>
  <c r="C4176" i="5"/>
  <c r="E4176" i="5"/>
  <c r="F4176" i="5"/>
  <c r="H4176" i="5"/>
  <c r="L4176" i="5"/>
  <c r="M4176" i="5" s="1"/>
  <c r="A4177" i="5"/>
  <c r="B4177" i="5"/>
  <c r="C4177" i="5"/>
  <c r="E4177" i="5"/>
  <c r="F4177" i="5"/>
  <c r="H4177" i="5"/>
  <c r="L4177" i="5"/>
  <c r="M4177" i="5" s="1"/>
  <c r="A4178" i="5"/>
  <c r="B4178" i="5"/>
  <c r="C4178" i="5"/>
  <c r="E4178" i="5"/>
  <c r="F4178" i="5"/>
  <c r="H4178" i="5"/>
  <c r="L4178" i="5"/>
  <c r="M4178" i="5" s="1"/>
  <c r="A4179" i="5"/>
  <c r="B4179" i="5"/>
  <c r="C4179" i="5"/>
  <c r="E4179" i="5"/>
  <c r="F4179" i="5"/>
  <c r="H4179" i="5"/>
  <c r="L4179" i="5"/>
  <c r="M4179" i="5" s="1"/>
  <c r="A4180" i="5"/>
  <c r="B4180" i="5"/>
  <c r="C4180" i="5"/>
  <c r="E4180" i="5"/>
  <c r="F4180" i="5"/>
  <c r="H4180" i="5"/>
  <c r="L4180" i="5"/>
  <c r="M4180" i="5" s="1"/>
  <c r="A4181" i="5"/>
  <c r="B4181" i="5"/>
  <c r="C4181" i="5"/>
  <c r="E4181" i="5"/>
  <c r="F4181" i="5"/>
  <c r="H4181" i="5"/>
  <c r="L4181" i="5"/>
  <c r="M4181" i="5" s="1"/>
  <c r="A4182" i="5"/>
  <c r="B4182" i="5"/>
  <c r="C4182" i="5"/>
  <c r="E4182" i="5"/>
  <c r="F4182" i="5"/>
  <c r="H4182" i="5"/>
  <c r="L4182" i="5"/>
  <c r="M4182" i="5" s="1"/>
  <c r="A4183" i="5"/>
  <c r="B4183" i="5"/>
  <c r="C4183" i="5"/>
  <c r="E4183" i="5"/>
  <c r="F4183" i="5"/>
  <c r="H4183" i="5"/>
  <c r="L4183" i="5"/>
  <c r="M4183" i="5" s="1"/>
  <c r="A4184" i="5"/>
  <c r="B4184" i="5"/>
  <c r="C4184" i="5"/>
  <c r="E4184" i="5"/>
  <c r="F4184" i="5"/>
  <c r="H4184" i="5"/>
  <c r="L4184" i="5"/>
  <c r="M4184" i="5" s="1"/>
  <c r="A4185" i="5"/>
  <c r="B4185" i="5"/>
  <c r="C4185" i="5"/>
  <c r="E4185" i="5"/>
  <c r="F4185" i="5"/>
  <c r="H4185" i="5"/>
  <c r="L4185" i="5"/>
  <c r="M4185" i="5" s="1"/>
  <c r="A4186" i="5"/>
  <c r="B4186" i="5"/>
  <c r="C4186" i="5"/>
  <c r="E4186" i="5"/>
  <c r="F4186" i="5"/>
  <c r="H4186" i="5"/>
  <c r="L4186" i="5"/>
  <c r="M4186" i="5" s="1"/>
  <c r="A4187" i="5"/>
  <c r="B4187" i="5"/>
  <c r="C4187" i="5"/>
  <c r="E4187" i="5"/>
  <c r="F4187" i="5"/>
  <c r="H4187" i="5"/>
  <c r="L4187" i="5"/>
  <c r="M4187" i="5" s="1"/>
  <c r="A4188" i="5"/>
  <c r="B4188" i="5"/>
  <c r="C4188" i="5"/>
  <c r="E4188" i="5"/>
  <c r="F4188" i="5"/>
  <c r="H4188" i="5"/>
  <c r="L4188" i="5"/>
  <c r="M4188" i="5" s="1"/>
  <c r="A4189" i="5"/>
  <c r="B4189" i="5"/>
  <c r="C4189" i="5"/>
  <c r="E4189" i="5"/>
  <c r="F4189" i="5"/>
  <c r="H4189" i="5"/>
  <c r="L4189" i="5"/>
  <c r="M4189" i="5" s="1"/>
  <c r="A4190" i="5"/>
  <c r="B4190" i="5"/>
  <c r="C4190" i="5"/>
  <c r="E4190" i="5"/>
  <c r="F4190" i="5"/>
  <c r="H4190" i="5"/>
  <c r="L4190" i="5"/>
  <c r="M4190" i="5" s="1"/>
  <c r="A4191" i="5"/>
  <c r="B4191" i="5"/>
  <c r="C4191" i="5"/>
  <c r="E4191" i="5"/>
  <c r="F4191" i="5"/>
  <c r="H4191" i="5"/>
  <c r="L4191" i="5"/>
  <c r="M4191" i="5" s="1"/>
  <c r="A4192" i="5"/>
  <c r="B4192" i="5"/>
  <c r="C4192" i="5"/>
  <c r="E4192" i="5"/>
  <c r="F4192" i="5"/>
  <c r="H4192" i="5"/>
  <c r="L4192" i="5"/>
  <c r="M4192" i="5" s="1"/>
  <c r="A4193" i="5"/>
  <c r="B4193" i="5"/>
  <c r="C4193" i="5"/>
  <c r="E4193" i="5"/>
  <c r="F4193" i="5"/>
  <c r="H4193" i="5"/>
  <c r="L4193" i="5"/>
  <c r="M4193" i="5" s="1"/>
  <c r="A4194" i="5"/>
  <c r="B4194" i="5"/>
  <c r="C4194" i="5"/>
  <c r="E4194" i="5"/>
  <c r="F4194" i="5"/>
  <c r="H4194" i="5"/>
  <c r="L4194" i="5"/>
  <c r="M4194" i="5" s="1"/>
  <c r="A4195" i="5"/>
  <c r="B4195" i="5"/>
  <c r="C4195" i="5"/>
  <c r="E4195" i="5"/>
  <c r="F4195" i="5"/>
  <c r="H4195" i="5"/>
  <c r="L4195" i="5"/>
  <c r="M4195" i="5" s="1"/>
  <c r="A4196" i="5"/>
  <c r="B4196" i="5"/>
  <c r="C4196" i="5"/>
  <c r="E4196" i="5"/>
  <c r="F4196" i="5"/>
  <c r="H4196" i="5"/>
  <c r="L4196" i="5"/>
  <c r="M4196" i="5" s="1"/>
  <c r="A4197" i="5"/>
  <c r="B4197" i="5"/>
  <c r="C4197" i="5"/>
  <c r="E4197" i="5"/>
  <c r="F4197" i="5"/>
  <c r="H4197" i="5"/>
  <c r="L4197" i="5"/>
  <c r="M4197" i="5" s="1"/>
  <c r="A4198" i="5"/>
  <c r="B4198" i="5"/>
  <c r="C4198" i="5"/>
  <c r="E4198" i="5"/>
  <c r="F4198" i="5"/>
  <c r="H4198" i="5"/>
  <c r="L4198" i="5"/>
  <c r="M4198" i="5" s="1"/>
  <c r="A4199" i="5"/>
  <c r="B4199" i="5"/>
  <c r="C4199" i="5"/>
  <c r="E4199" i="5"/>
  <c r="F4199" i="5"/>
  <c r="H4199" i="5"/>
  <c r="L4199" i="5"/>
  <c r="M4199" i="5" s="1"/>
  <c r="A4200" i="5"/>
  <c r="B4200" i="5"/>
  <c r="C4200" i="5"/>
  <c r="E4200" i="5"/>
  <c r="F4200" i="5"/>
  <c r="H4200" i="5"/>
  <c r="L4200" i="5"/>
  <c r="M4200" i="5" s="1"/>
  <c r="A4201" i="5"/>
  <c r="B4201" i="5"/>
  <c r="C4201" i="5"/>
  <c r="E4201" i="5"/>
  <c r="F4201" i="5"/>
  <c r="H4201" i="5"/>
  <c r="L4201" i="5"/>
  <c r="M4201" i="5" s="1"/>
  <c r="A4202" i="5"/>
  <c r="B4202" i="5"/>
  <c r="C4202" i="5"/>
  <c r="E4202" i="5"/>
  <c r="F4202" i="5"/>
  <c r="H4202" i="5"/>
  <c r="L4202" i="5"/>
  <c r="M4202" i="5" s="1"/>
  <c r="A4203" i="5"/>
  <c r="B4203" i="5"/>
  <c r="C4203" i="5"/>
  <c r="E4203" i="5"/>
  <c r="F4203" i="5"/>
  <c r="H4203" i="5"/>
  <c r="L4203" i="5"/>
  <c r="M4203" i="5" s="1"/>
  <c r="A4204" i="5"/>
  <c r="B4204" i="5"/>
  <c r="C4204" i="5"/>
  <c r="E4204" i="5"/>
  <c r="F4204" i="5"/>
  <c r="H4204" i="5"/>
  <c r="L4204" i="5"/>
  <c r="M4204" i="5" s="1"/>
  <c r="A4205" i="5"/>
  <c r="B4205" i="5"/>
  <c r="C4205" i="5"/>
  <c r="E4205" i="5"/>
  <c r="F4205" i="5"/>
  <c r="H4205" i="5"/>
  <c r="L4205" i="5"/>
  <c r="M4205" i="5" s="1"/>
  <c r="A4206" i="5"/>
  <c r="B4206" i="5"/>
  <c r="C4206" i="5"/>
  <c r="E4206" i="5"/>
  <c r="F4206" i="5"/>
  <c r="H4206" i="5"/>
  <c r="L4206" i="5"/>
  <c r="M4206" i="5" s="1"/>
  <c r="A4207" i="5"/>
  <c r="B4207" i="5"/>
  <c r="C4207" i="5"/>
  <c r="E4207" i="5"/>
  <c r="F4207" i="5"/>
  <c r="H4207" i="5"/>
  <c r="L4207" i="5"/>
  <c r="M4207" i="5" s="1"/>
  <c r="A4208" i="5"/>
  <c r="B4208" i="5"/>
  <c r="C4208" i="5"/>
  <c r="E4208" i="5"/>
  <c r="F4208" i="5"/>
  <c r="H4208" i="5"/>
  <c r="L4208" i="5"/>
  <c r="M4208" i="5" s="1"/>
  <c r="A4209" i="5"/>
  <c r="B4209" i="5"/>
  <c r="C4209" i="5"/>
  <c r="E4209" i="5"/>
  <c r="F4209" i="5"/>
  <c r="H4209" i="5"/>
  <c r="L4209" i="5"/>
  <c r="M4209" i="5" s="1"/>
  <c r="A4210" i="5"/>
  <c r="B4210" i="5"/>
  <c r="C4210" i="5"/>
  <c r="E4210" i="5"/>
  <c r="F4210" i="5"/>
  <c r="H4210" i="5"/>
  <c r="L4210" i="5"/>
  <c r="M4210" i="5" s="1"/>
  <c r="A4211" i="5"/>
  <c r="B4211" i="5"/>
  <c r="C4211" i="5"/>
  <c r="E4211" i="5"/>
  <c r="F4211" i="5"/>
  <c r="H4211" i="5"/>
  <c r="L4211" i="5"/>
  <c r="M4211" i="5" s="1"/>
  <c r="A4212" i="5"/>
  <c r="B4212" i="5"/>
  <c r="C4212" i="5"/>
  <c r="E4212" i="5"/>
  <c r="F4212" i="5"/>
  <c r="H4212" i="5"/>
  <c r="L4212" i="5"/>
  <c r="M4212" i="5" s="1"/>
  <c r="A4213" i="5"/>
  <c r="B4213" i="5"/>
  <c r="C4213" i="5"/>
  <c r="E4213" i="5"/>
  <c r="F4213" i="5"/>
  <c r="H4213" i="5"/>
  <c r="L4213" i="5"/>
  <c r="M4213" i="5" s="1"/>
  <c r="A4214" i="5"/>
  <c r="B4214" i="5"/>
  <c r="C4214" i="5"/>
  <c r="E4214" i="5"/>
  <c r="F4214" i="5"/>
  <c r="H4214" i="5"/>
  <c r="L4214" i="5"/>
  <c r="M4214" i="5" s="1"/>
  <c r="A4215" i="5"/>
  <c r="B4215" i="5"/>
  <c r="C4215" i="5"/>
  <c r="E4215" i="5"/>
  <c r="F4215" i="5"/>
  <c r="H4215" i="5"/>
  <c r="L4215" i="5"/>
  <c r="M4215" i="5" s="1"/>
  <c r="A4216" i="5"/>
  <c r="B4216" i="5"/>
  <c r="C4216" i="5"/>
  <c r="E4216" i="5"/>
  <c r="F4216" i="5"/>
  <c r="H4216" i="5"/>
  <c r="L4216" i="5"/>
  <c r="M4216" i="5" s="1"/>
  <c r="A4217" i="5"/>
  <c r="B4217" i="5"/>
  <c r="C4217" i="5"/>
  <c r="E4217" i="5"/>
  <c r="F4217" i="5"/>
  <c r="H4217" i="5"/>
  <c r="L4217" i="5"/>
  <c r="M4217" i="5" s="1"/>
  <c r="A4218" i="5"/>
  <c r="B4218" i="5"/>
  <c r="C4218" i="5"/>
  <c r="E4218" i="5"/>
  <c r="F4218" i="5"/>
  <c r="H4218" i="5"/>
  <c r="L4218" i="5"/>
  <c r="M4218" i="5" s="1"/>
  <c r="A4219" i="5"/>
  <c r="B4219" i="5"/>
  <c r="C4219" i="5"/>
  <c r="E4219" i="5"/>
  <c r="F4219" i="5"/>
  <c r="H4219" i="5"/>
  <c r="L4219" i="5"/>
  <c r="M4219" i="5" s="1"/>
  <c r="A4220" i="5"/>
  <c r="B4220" i="5"/>
  <c r="C4220" i="5"/>
  <c r="E4220" i="5"/>
  <c r="F4220" i="5"/>
  <c r="H4220" i="5"/>
  <c r="L4220" i="5"/>
  <c r="M4220" i="5" s="1"/>
  <c r="A4221" i="5"/>
  <c r="B4221" i="5"/>
  <c r="C4221" i="5"/>
  <c r="E4221" i="5"/>
  <c r="F4221" i="5"/>
  <c r="H4221" i="5"/>
  <c r="L4221" i="5"/>
  <c r="M4221" i="5" s="1"/>
  <c r="A4222" i="5"/>
  <c r="B4222" i="5"/>
  <c r="C4222" i="5"/>
  <c r="E4222" i="5"/>
  <c r="F4222" i="5"/>
  <c r="H4222" i="5"/>
  <c r="L4222" i="5"/>
  <c r="M4222" i="5" s="1"/>
  <c r="A4223" i="5"/>
  <c r="B4223" i="5"/>
  <c r="C4223" i="5"/>
  <c r="E4223" i="5"/>
  <c r="F4223" i="5"/>
  <c r="H4223" i="5"/>
  <c r="L4223" i="5"/>
  <c r="M4223" i="5" s="1"/>
  <c r="A4224" i="5"/>
  <c r="B4224" i="5"/>
  <c r="C4224" i="5"/>
  <c r="E4224" i="5"/>
  <c r="F4224" i="5"/>
  <c r="H4224" i="5"/>
  <c r="L4224" i="5"/>
  <c r="M4224" i="5" s="1"/>
  <c r="A4225" i="5"/>
  <c r="B4225" i="5"/>
  <c r="C4225" i="5"/>
  <c r="E4225" i="5"/>
  <c r="F4225" i="5"/>
  <c r="H4225" i="5"/>
  <c r="L4225" i="5"/>
  <c r="M4225" i="5" s="1"/>
  <c r="A4226" i="5"/>
  <c r="B4226" i="5"/>
  <c r="C4226" i="5"/>
  <c r="E4226" i="5"/>
  <c r="F4226" i="5"/>
  <c r="H4226" i="5"/>
  <c r="L4226" i="5"/>
  <c r="M4226" i="5" s="1"/>
  <c r="A4227" i="5"/>
  <c r="B4227" i="5"/>
  <c r="C4227" i="5"/>
  <c r="E4227" i="5"/>
  <c r="F4227" i="5"/>
  <c r="H4227" i="5"/>
  <c r="L4227" i="5"/>
  <c r="M4227" i="5" s="1"/>
  <c r="A4228" i="5"/>
  <c r="B4228" i="5"/>
  <c r="C4228" i="5"/>
  <c r="E4228" i="5"/>
  <c r="F4228" i="5"/>
  <c r="H4228" i="5"/>
  <c r="L4228" i="5"/>
  <c r="M4228" i="5" s="1"/>
  <c r="A4229" i="5"/>
  <c r="B4229" i="5"/>
  <c r="C4229" i="5"/>
  <c r="E4229" i="5"/>
  <c r="F4229" i="5"/>
  <c r="H4229" i="5"/>
  <c r="L4229" i="5"/>
  <c r="M4229" i="5" s="1"/>
  <c r="A4230" i="5"/>
  <c r="B4230" i="5"/>
  <c r="C4230" i="5"/>
  <c r="E4230" i="5"/>
  <c r="F4230" i="5"/>
  <c r="H4230" i="5"/>
  <c r="L4230" i="5"/>
  <c r="M4230" i="5" s="1"/>
  <c r="A4231" i="5"/>
  <c r="B4231" i="5"/>
  <c r="C4231" i="5"/>
  <c r="E4231" i="5"/>
  <c r="F4231" i="5"/>
  <c r="H4231" i="5"/>
  <c r="L4231" i="5"/>
  <c r="M4231" i="5" s="1"/>
  <c r="A4232" i="5"/>
  <c r="B4232" i="5"/>
  <c r="C4232" i="5"/>
  <c r="E4232" i="5"/>
  <c r="F4232" i="5"/>
  <c r="H4232" i="5"/>
  <c r="L4232" i="5"/>
  <c r="M4232" i="5" s="1"/>
  <c r="A4233" i="5"/>
  <c r="B4233" i="5"/>
  <c r="C4233" i="5"/>
  <c r="E4233" i="5"/>
  <c r="F4233" i="5"/>
  <c r="H4233" i="5"/>
  <c r="L4233" i="5"/>
  <c r="M4233" i="5" s="1"/>
  <c r="A4234" i="5"/>
  <c r="B4234" i="5"/>
  <c r="C4234" i="5"/>
  <c r="E4234" i="5"/>
  <c r="F4234" i="5"/>
  <c r="H4234" i="5"/>
  <c r="L4234" i="5"/>
  <c r="M4234" i="5" s="1"/>
  <c r="A4235" i="5"/>
  <c r="B4235" i="5"/>
  <c r="C4235" i="5"/>
  <c r="E4235" i="5"/>
  <c r="F4235" i="5"/>
  <c r="H4235" i="5"/>
  <c r="L4235" i="5"/>
  <c r="M4235" i="5" s="1"/>
  <c r="A4236" i="5"/>
  <c r="B4236" i="5"/>
  <c r="C4236" i="5"/>
  <c r="E4236" i="5"/>
  <c r="F4236" i="5"/>
  <c r="H4236" i="5"/>
  <c r="L4236" i="5"/>
  <c r="M4236" i="5" s="1"/>
  <c r="A4237" i="5"/>
  <c r="B4237" i="5"/>
  <c r="C4237" i="5"/>
  <c r="E4237" i="5"/>
  <c r="F4237" i="5"/>
  <c r="H4237" i="5"/>
  <c r="L4237" i="5"/>
  <c r="M4237" i="5" s="1"/>
  <c r="A4238" i="5"/>
  <c r="B4238" i="5"/>
  <c r="C4238" i="5"/>
  <c r="E4238" i="5"/>
  <c r="F4238" i="5"/>
  <c r="H4238" i="5"/>
  <c r="L4238" i="5"/>
  <c r="M4238" i="5" s="1"/>
  <c r="A4239" i="5"/>
  <c r="B4239" i="5"/>
  <c r="C4239" i="5"/>
  <c r="E4239" i="5"/>
  <c r="F4239" i="5"/>
  <c r="H4239" i="5"/>
  <c r="L4239" i="5"/>
  <c r="M4239" i="5" s="1"/>
  <c r="A4240" i="5"/>
  <c r="B4240" i="5"/>
  <c r="C4240" i="5"/>
  <c r="E4240" i="5"/>
  <c r="F4240" i="5"/>
  <c r="H4240" i="5"/>
  <c r="L4240" i="5"/>
  <c r="M4240" i="5" s="1"/>
  <c r="A4241" i="5"/>
  <c r="B4241" i="5"/>
  <c r="C4241" i="5"/>
  <c r="E4241" i="5"/>
  <c r="F4241" i="5"/>
  <c r="H4241" i="5"/>
  <c r="L4241" i="5"/>
  <c r="M4241" i="5" s="1"/>
  <c r="A4242" i="5"/>
  <c r="B4242" i="5"/>
  <c r="C4242" i="5"/>
  <c r="E4242" i="5"/>
  <c r="F4242" i="5"/>
  <c r="H4242" i="5"/>
  <c r="L4242" i="5"/>
  <c r="M4242" i="5" s="1"/>
  <c r="A4243" i="5"/>
  <c r="B4243" i="5"/>
  <c r="C4243" i="5"/>
  <c r="E4243" i="5"/>
  <c r="F4243" i="5"/>
  <c r="H4243" i="5"/>
  <c r="L4243" i="5"/>
  <c r="M4243" i="5" s="1"/>
  <c r="A4244" i="5"/>
  <c r="B4244" i="5"/>
  <c r="C4244" i="5"/>
  <c r="E4244" i="5"/>
  <c r="F4244" i="5"/>
  <c r="H4244" i="5"/>
  <c r="L4244" i="5"/>
  <c r="M4244" i="5" s="1"/>
  <c r="A4245" i="5"/>
  <c r="B4245" i="5"/>
  <c r="C4245" i="5"/>
  <c r="E4245" i="5"/>
  <c r="F4245" i="5"/>
  <c r="H4245" i="5"/>
  <c r="L4245" i="5"/>
  <c r="M4245" i="5" s="1"/>
  <c r="A4246" i="5"/>
  <c r="B4246" i="5"/>
  <c r="C4246" i="5"/>
  <c r="E4246" i="5"/>
  <c r="F4246" i="5"/>
  <c r="H4246" i="5"/>
  <c r="L4246" i="5"/>
  <c r="M4246" i="5" s="1"/>
  <c r="A4247" i="5"/>
  <c r="B4247" i="5"/>
  <c r="C4247" i="5"/>
  <c r="E4247" i="5"/>
  <c r="F4247" i="5"/>
  <c r="H4247" i="5"/>
  <c r="L4247" i="5"/>
  <c r="M4247" i="5" s="1"/>
  <c r="A4248" i="5"/>
  <c r="B4248" i="5"/>
  <c r="C4248" i="5"/>
  <c r="E4248" i="5"/>
  <c r="F4248" i="5"/>
  <c r="H4248" i="5"/>
  <c r="L4248" i="5"/>
  <c r="M4248" i="5" s="1"/>
  <c r="A4249" i="5"/>
  <c r="B4249" i="5"/>
  <c r="C4249" i="5"/>
  <c r="E4249" i="5"/>
  <c r="F4249" i="5"/>
  <c r="H4249" i="5"/>
  <c r="L4249" i="5"/>
  <c r="M4249" i="5" s="1"/>
  <c r="A4250" i="5"/>
  <c r="B4250" i="5"/>
  <c r="C4250" i="5"/>
  <c r="E4250" i="5"/>
  <c r="F4250" i="5"/>
  <c r="H4250" i="5"/>
  <c r="L4250" i="5"/>
  <c r="M4250" i="5" s="1"/>
  <c r="A4251" i="5"/>
  <c r="B4251" i="5"/>
  <c r="C4251" i="5"/>
  <c r="E4251" i="5"/>
  <c r="F4251" i="5"/>
  <c r="H4251" i="5"/>
  <c r="L4251" i="5"/>
  <c r="M4251" i="5" s="1"/>
  <c r="A4252" i="5"/>
  <c r="B4252" i="5"/>
  <c r="C4252" i="5"/>
  <c r="E4252" i="5"/>
  <c r="F4252" i="5"/>
  <c r="H4252" i="5"/>
  <c r="L4252" i="5"/>
  <c r="M4252" i="5" s="1"/>
  <c r="A4253" i="5"/>
  <c r="B4253" i="5"/>
  <c r="C4253" i="5"/>
  <c r="E4253" i="5"/>
  <c r="F4253" i="5"/>
  <c r="H4253" i="5"/>
  <c r="L4253" i="5"/>
  <c r="M4253" i="5" s="1"/>
  <c r="A4254" i="5"/>
  <c r="B4254" i="5"/>
  <c r="C4254" i="5"/>
  <c r="E4254" i="5"/>
  <c r="F4254" i="5"/>
  <c r="H4254" i="5"/>
  <c r="L4254" i="5"/>
  <c r="M4254" i="5" s="1"/>
  <c r="A4255" i="5"/>
  <c r="B4255" i="5"/>
  <c r="C4255" i="5"/>
  <c r="E4255" i="5"/>
  <c r="F4255" i="5"/>
  <c r="H4255" i="5"/>
  <c r="L4255" i="5"/>
  <c r="M4255" i="5" s="1"/>
  <c r="A4256" i="5"/>
  <c r="B4256" i="5"/>
  <c r="C4256" i="5"/>
  <c r="E4256" i="5"/>
  <c r="F4256" i="5"/>
  <c r="H4256" i="5"/>
  <c r="L4256" i="5"/>
  <c r="M4256" i="5" s="1"/>
  <c r="A4257" i="5"/>
  <c r="B4257" i="5"/>
  <c r="C4257" i="5"/>
  <c r="E4257" i="5"/>
  <c r="F4257" i="5"/>
  <c r="H4257" i="5"/>
  <c r="L4257" i="5"/>
  <c r="M4257" i="5" s="1"/>
  <c r="A4258" i="5"/>
  <c r="B4258" i="5"/>
  <c r="C4258" i="5"/>
  <c r="E4258" i="5"/>
  <c r="F4258" i="5"/>
  <c r="H4258" i="5"/>
  <c r="L4258" i="5"/>
  <c r="M4258" i="5" s="1"/>
  <c r="A4259" i="5"/>
  <c r="B4259" i="5"/>
  <c r="C4259" i="5"/>
  <c r="E4259" i="5"/>
  <c r="F4259" i="5"/>
  <c r="H4259" i="5"/>
  <c r="L4259" i="5"/>
  <c r="M4259" i="5" s="1"/>
  <c r="A4260" i="5"/>
  <c r="B4260" i="5"/>
  <c r="C4260" i="5"/>
  <c r="E4260" i="5"/>
  <c r="F4260" i="5"/>
  <c r="H4260" i="5"/>
  <c r="L4260" i="5"/>
  <c r="M4260" i="5" s="1"/>
  <c r="A4261" i="5"/>
  <c r="B4261" i="5"/>
  <c r="C4261" i="5"/>
  <c r="E4261" i="5"/>
  <c r="F4261" i="5"/>
  <c r="H4261" i="5"/>
  <c r="L4261" i="5"/>
  <c r="M4261" i="5" s="1"/>
  <c r="A4262" i="5"/>
  <c r="B4262" i="5"/>
  <c r="C4262" i="5"/>
  <c r="E4262" i="5"/>
  <c r="F4262" i="5"/>
  <c r="H4262" i="5"/>
  <c r="L4262" i="5"/>
  <c r="M4262" i="5" s="1"/>
  <c r="A4263" i="5"/>
  <c r="A4264" i="5" s="1"/>
  <c r="B4263" i="5"/>
  <c r="B4264" i="5" s="1"/>
  <c r="C4263" i="5"/>
  <c r="E4263" i="5"/>
  <c r="F4263" i="5"/>
  <c r="H4263" i="5"/>
  <c r="L4263" i="5"/>
  <c r="M4263" i="5" s="1"/>
  <c r="C4264" i="5"/>
  <c r="E4264" i="5"/>
  <c r="F4264" i="5"/>
  <c r="H4264" i="5"/>
  <c r="L4264" i="5"/>
  <c r="M4264" i="5" s="1"/>
  <c r="A4265" i="5"/>
  <c r="B4265" i="5"/>
  <c r="C4265" i="5"/>
  <c r="E4265" i="5"/>
  <c r="F4265" i="5"/>
  <c r="H4265" i="5"/>
  <c r="L4265" i="5"/>
  <c r="M4265" i="5" s="1"/>
  <c r="A4266" i="5"/>
  <c r="B4266" i="5"/>
  <c r="C4266" i="5"/>
  <c r="E4266" i="5"/>
  <c r="F4266" i="5"/>
  <c r="H4266" i="5"/>
  <c r="L4266" i="5"/>
  <c r="M4266" i="5" s="1"/>
  <c r="A4267" i="5"/>
  <c r="B4267" i="5"/>
  <c r="C4267" i="5"/>
  <c r="E4267" i="5"/>
  <c r="F4267" i="5"/>
  <c r="H4267" i="5"/>
  <c r="L4267" i="5"/>
  <c r="M4267" i="5" s="1"/>
  <c r="A4268" i="5"/>
  <c r="B4268" i="5"/>
  <c r="C4268" i="5"/>
  <c r="E4268" i="5"/>
  <c r="F4268" i="5"/>
  <c r="H4268" i="5"/>
  <c r="L4268" i="5"/>
  <c r="M4268" i="5" s="1"/>
  <c r="A4269" i="5"/>
  <c r="B4269" i="5"/>
  <c r="C4269" i="5"/>
  <c r="E4269" i="5"/>
  <c r="F4269" i="5"/>
  <c r="H4269" i="5"/>
  <c r="L4269" i="5"/>
  <c r="M4269" i="5" s="1"/>
  <c r="A4270" i="5"/>
  <c r="B4270" i="5"/>
  <c r="C4270" i="5"/>
  <c r="E4270" i="5"/>
  <c r="F4270" i="5"/>
  <c r="H4270" i="5"/>
  <c r="L4270" i="5"/>
  <c r="M4270" i="5" s="1"/>
  <c r="A4271" i="5"/>
  <c r="B4271" i="5"/>
  <c r="C4271" i="5"/>
  <c r="E4271" i="5"/>
  <c r="F4271" i="5"/>
  <c r="H4271" i="5"/>
  <c r="L4271" i="5"/>
  <c r="M4271" i="5" s="1"/>
  <c r="A4272" i="5"/>
  <c r="B4272" i="5"/>
  <c r="C4272" i="5"/>
  <c r="E4272" i="5"/>
  <c r="F4272" i="5"/>
  <c r="H4272" i="5"/>
  <c r="L4272" i="5"/>
  <c r="M4272" i="5" s="1"/>
  <c r="A4273" i="5"/>
  <c r="B4273" i="5"/>
  <c r="C4273" i="5"/>
  <c r="E4273" i="5"/>
  <c r="F4273" i="5"/>
  <c r="H4273" i="5"/>
  <c r="L4273" i="5"/>
  <c r="M4273" i="5" s="1"/>
  <c r="A4274" i="5"/>
  <c r="B4274" i="5"/>
  <c r="C4274" i="5"/>
  <c r="E4274" i="5"/>
  <c r="F4274" i="5"/>
  <c r="H4274" i="5"/>
  <c r="L4274" i="5"/>
  <c r="M4274" i="5" s="1"/>
  <c r="A4275" i="5"/>
  <c r="B4275" i="5"/>
  <c r="C4275" i="5"/>
  <c r="E4275" i="5"/>
  <c r="F4275" i="5"/>
  <c r="H4275" i="5"/>
  <c r="L4275" i="5"/>
  <c r="M4275" i="5" s="1"/>
  <c r="A4276" i="5"/>
  <c r="B4276" i="5"/>
  <c r="C4276" i="5"/>
  <c r="E4276" i="5"/>
  <c r="F4276" i="5"/>
  <c r="H4276" i="5"/>
  <c r="L4276" i="5"/>
  <c r="M4276" i="5" s="1"/>
  <c r="A4277" i="5"/>
  <c r="B4277" i="5"/>
  <c r="C4277" i="5"/>
  <c r="E4277" i="5"/>
  <c r="F4277" i="5"/>
  <c r="H4277" i="5"/>
  <c r="L4277" i="5"/>
  <c r="M4277" i="5" s="1"/>
  <c r="A4278" i="5"/>
  <c r="B4278" i="5"/>
  <c r="C4278" i="5"/>
  <c r="E4278" i="5"/>
  <c r="F4278" i="5"/>
  <c r="H4278" i="5"/>
  <c r="L4278" i="5"/>
  <c r="M4278" i="5" s="1"/>
  <c r="A4279" i="5"/>
  <c r="B4279" i="5"/>
  <c r="C4279" i="5"/>
  <c r="E4279" i="5"/>
  <c r="F4279" i="5"/>
  <c r="H4279" i="5"/>
  <c r="L4279" i="5"/>
  <c r="M4279" i="5" s="1"/>
  <c r="A4280" i="5"/>
  <c r="B4280" i="5"/>
  <c r="C4280" i="5"/>
  <c r="E4280" i="5"/>
  <c r="F4280" i="5"/>
  <c r="H4280" i="5"/>
  <c r="L4280" i="5"/>
  <c r="M4280" i="5" s="1"/>
  <c r="A4281" i="5"/>
  <c r="B4281" i="5"/>
  <c r="C4281" i="5"/>
  <c r="E4281" i="5"/>
  <c r="F4281" i="5"/>
  <c r="H4281" i="5"/>
  <c r="L4281" i="5"/>
  <c r="M4281" i="5" s="1"/>
  <c r="A4282" i="5"/>
  <c r="B4282" i="5"/>
  <c r="C4282" i="5"/>
  <c r="E4282" i="5"/>
  <c r="F4282" i="5"/>
  <c r="H4282" i="5"/>
  <c r="L4282" i="5"/>
  <c r="M4282" i="5" s="1"/>
  <c r="A4283" i="5"/>
  <c r="B4283" i="5"/>
  <c r="C4283" i="5"/>
  <c r="E4283" i="5"/>
  <c r="F4283" i="5"/>
  <c r="H4283" i="5"/>
  <c r="L4283" i="5"/>
  <c r="M4283" i="5" s="1"/>
  <c r="A4284" i="5"/>
  <c r="B4284" i="5"/>
  <c r="C4284" i="5"/>
  <c r="E4284" i="5"/>
  <c r="F4284" i="5"/>
  <c r="H4284" i="5"/>
  <c r="L4284" i="5"/>
  <c r="M4284" i="5" s="1"/>
  <c r="A4285" i="5"/>
  <c r="B4285" i="5"/>
  <c r="C4285" i="5"/>
  <c r="E4285" i="5"/>
  <c r="F4285" i="5"/>
  <c r="H4285" i="5"/>
  <c r="L4285" i="5"/>
  <c r="M4285" i="5" s="1"/>
  <c r="A4286" i="5"/>
  <c r="B4286" i="5"/>
  <c r="C4286" i="5"/>
  <c r="E4286" i="5"/>
  <c r="F4286" i="5"/>
  <c r="H4286" i="5"/>
  <c r="L4286" i="5"/>
  <c r="M4286" i="5" s="1"/>
  <c r="A4287" i="5"/>
  <c r="B4287" i="5"/>
  <c r="C4287" i="5"/>
  <c r="E4287" i="5"/>
  <c r="F4287" i="5"/>
  <c r="H4287" i="5"/>
  <c r="L4287" i="5"/>
  <c r="M4287" i="5" s="1"/>
  <c r="A4288" i="5"/>
  <c r="B4288" i="5"/>
  <c r="C4288" i="5"/>
  <c r="E4288" i="5"/>
  <c r="F4288" i="5"/>
  <c r="H4288" i="5"/>
  <c r="L4288" i="5"/>
  <c r="M4288" i="5" s="1"/>
  <c r="A4289" i="5"/>
  <c r="B4289" i="5"/>
  <c r="C4289" i="5"/>
  <c r="E4289" i="5"/>
  <c r="F4289" i="5"/>
  <c r="H4289" i="5"/>
  <c r="L4289" i="5"/>
  <c r="M4289" i="5" s="1"/>
  <c r="A4290" i="5"/>
  <c r="B4290" i="5"/>
  <c r="C4290" i="5"/>
  <c r="E4290" i="5"/>
  <c r="F4290" i="5"/>
  <c r="H4290" i="5"/>
  <c r="L4290" i="5"/>
  <c r="M4290" i="5" s="1"/>
  <c r="A4291" i="5"/>
  <c r="B4291" i="5"/>
  <c r="C4291" i="5"/>
  <c r="E4291" i="5"/>
  <c r="F4291" i="5"/>
  <c r="H4291" i="5"/>
  <c r="L4291" i="5"/>
  <c r="M4291" i="5" s="1"/>
  <c r="A4292" i="5"/>
  <c r="B4292" i="5"/>
  <c r="C4292" i="5"/>
  <c r="E4292" i="5"/>
  <c r="F4292" i="5"/>
  <c r="H4292" i="5"/>
  <c r="L4292" i="5"/>
  <c r="M4292" i="5" s="1"/>
  <c r="A4293" i="5"/>
  <c r="B4293" i="5"/>
  <c r="C4293" i="5"/>
  <c r="E4293" i="5"/>
  <c r="F4293" i="5"/>
  <c r="H4293" i="5"/>
  <c r="L4293" i="5"/>
  <c r="M4293" i="5" s="1"/>
  <c r="A4294" i="5"/>
  <c r="B4294" i="5"/>
  <c r="C4294" i="5"/>
  <c r="E4294" i="5"/>
  <c r="F4294" i="5"/>
  <c r="H4294" i="5"/>
  <c r="L4294" i="5"/>
  <c r="M4294" i="5" s="1"/>
  <c r="A4295" i="5"/>
  <c r="B4295" i="5"/>
  <c r="C4295" i="5"/>
  <c r="E4295" i="5"/>
  <c r="F4295" i="5"/>
  <c r="H4295" i="5"/>
  <c r="L4295" i="5"/>
  <c r="M4295" i="5" s="1"/>
  <c r="A4296" i="5"/>
  <c r="B4296" i="5"/>
  <c r="C4296" i="5"/>
  <c r="E4296" i="5"/>
  <c r="F4296" i="5"/>
  <c r="H4296" i="5"/>
  <c r="L4296" i="5"/>
  <c r="M4296" i="5" s="1"/>
  <c r="A4297" i="5"/>
  <c r="B4297" i="5"/>
  <c r="C4297" i="5"/>
  <c r="E4297" i="5"/>
  <c r="F4297" i="5"/>
  <c r="H4297" i="5"/>
  <c r="L4297" i="5"/>
  <c r="M4297" i="5" s="1"/>
  <c r="A4298" i="5"/>
  <c r="B4298" i="5"/>
  <c r="C4298" i="5"/>
  <c r="E4298" i="5"/>
  <c r="F4298" i="5"/>
  <c r="H4298" i="5"/>
  <c r="L4298" i="5"/>
  <c r="M4298" i="5" s="1"/>
  <c r="A4299" i="5"/>
  <c r="B4299" i="5"/>
  <c r="C4299" i="5"/>
  <c r="E4299" i="5"/>
  <c r="F4299" i="5"/>
  <c r="H4299" i="5"/>
  <c r="L4299" i="5"/>
  <c r="M4299" i="5" s="1"/>
  <c r="A4300" i="5"/>
  <c r="B4300" i="5"/>
  <c r="C4300" i="5"/>
  <c r="E4300" i="5"/>
  <c r="F4300" i="5"/>
  <c r="H4300" i="5"/>
  <c r="L4300" i="5"/>
  <c r="M4300" i="5" s="1"/>
  <c r="A4301" i="5"/>
  <c r="B4301" i="5"/>
  <c r="C4301" i="5"/>
  <c r="E4301" i="5"/>
  <c r="F4301" i="5"/>
  <c r="H4301" i="5"/>
  <c r="L4301" i="5"/>
  <c r="M4301" i="5" s="1"/>
  <c r="A4302" i="5"/>
  <c r="B4302" i="5"/>
  <c r="C4302" i="5"/>
  <c r="E4302" i="5"/>
  <c r="F4302" i="5"/>
  <c r="H4302" i="5"/>
  <c r="L4302" i="5"/>
  <c r="M4302" i="5" s="1"/>
  <c r="A4303" i="5"/>
  <c r="B4303" i="5"/>
  <c r="C4303" i="5"/>
  <c r="E4303" i="5"/>
  <c r="F4303" i="5"/>
  <c r="H4303" i="5"/>
  <c r="L4303" i="5"/>
  <c r="M4303" i="5" s="1"/>
  <c r="A4304" i="5"/>
  <c r="B4304" i="5"/>
  <c r="C4304" i="5"/>
  <c r="E4304" i="5"/>
  <c r="F4304" i="5"/>
  <c r="H4304" i="5"/>
  <c r="L4304" i="5"/>
  <c r="M4304" i="5" s="1"/>
  <c r="A4305" i="5"/>
  <c r="B4305" i="5"/>
  <c r="C4305" i="5"/>
  <c r="E4305" i="5"/>
  <c r="F4305" i="5"/>
  <c r="H4305" i="5"/>
  <c r="L4305" i="5"/>
  <c r="M4305" i="5" s="1"/>
  <c r="A4306" i="5"/>
  <c r="B4306" i="5"/>
  <c r="C4306" i="5"/>
  <c r="E4306" i="5"/>
  <c r="F4306" i="5"/>
  <c r="H4306" i="5"/>
  <c r="L4306" i="5"/>
  <c r="M4306" i="5" s="1"/>
  <c r="A4307" i="5"/>
  <c r="B4307" i="5"/>
  <c r="C4307" i="5"/>
  <c r="E4307" i="5"/>
  <c r="F4307" i="5"/>
  <c r="H4307" i="5"/>
  <c r="L4307" i="5"/>
  <c r="M4307" i="5" s="1"/>
  <c r="A4308" i="5"/>
  <c r="B4308" i="5"/>
  <c r="C4308" i="5"/>
  <c r="E4308" i="5"/>
  <c r="F4308" i="5"/>
  <c r="H4308" i="5"/>
  <c r="L4308" i="5"/>
  <c r="M4308" i="5" s="1"/>
  <c r="A4309" i="5"/>
  <c r="B4309" i="5"/>
  <c r="C4309" i="5"/>
  <c r="E4309" i="5"/>
  <c r="F4309" i="5"/>
  <c r="H4309" i="5"/>
  <c r="L4309" i="5"/>
  <c r="M4309" i="5" s="1"/>
  <c r="A4310" i="5"/>
  <c r="B4310" i="5"/>
  <c r="C4310" i="5"/>
  <c r="E4310" i="5"/>
  <c r="F4310" i="5"/>
  <c r="H4310" i="5"/>
  <c r="L4310" i="5"/>
  <c r="M4310" i="5" s="1"/>
  <c r="A4311" i="5"/>
  <c r="B4311" i="5"/>
  <c r="C4311" i="5"/>
  <c r="E4311" i="5"/>
  <c r="F4311" i="5"/>
  <c r="H4311" i="5"/>
  <c r="L4311" i="5"/>
  <c r="M4311" i="5" s="1"/>
  <c r="A4312" i="5"/>
  <c r="B4312" i="5"/>
  <c r="C4312" i="5"/>
  <c r="E4312" i="5"/>
  <c r="F4312" i="5"/>
  <c r="H4312" i="5"/>
  <c r="L4312" i="5"/>
  <c r="M4312" i="5" s="1"/>
  <c r="A4313" i="5"/>
  <c r="B4313" i="5"/>
  <c r="C4313" i="5"/>
  <c r="E4313" i="5"/>
  <c r="F4313" i="5"/>
  <c r="H4313" i="5"/>
  <c r="L4313" i="5"/>
  <c r="M4313" i="5" s="1"/>
  <c r="A4314" i="5"/>
  <c r="B4314" i="5"/>
  <c r="C4314" i="5"/>
  <c r="E4314" i="5"/>
  <c r="F4314" i="5"/>
  <c r="H4314" i="5"/>
  <c r="L4314" i="5"/>
  <c r="M4314" i="5" s="1"/>
  <c r="A4315" i="5"/>
  <c r="B4315" i="5"/>
  <c r="C4315" i="5"/>
  <c r="E4315" i="5"/>
  <c r="F4315" i="5"/>
  <c r="H4315" i="5"/>
  <c r="L4315" i="5"/>
  <c r="M4315" i="5" s="1"/>
  <c r="A4316" i="5"/>
  <c r="B4316" i="5"/>
  <c r="C4316" i="5"/>
  <c r="E4316" i="5"/>
  <c r="F4316" i="5"/>
  <c r="H4316" i="5"/>
  <c r="L4316" i="5"/>
  <c r="M4316" i="5" s="1"/>
  <c r="A4317" i="5"/>
  <c r="B4317" i="5"/>
  <c r="C4317" i="5"/>
  <c r="E4317" i="5"/>
  <c r="F4317" i="5"/>
  <c r="H4317" i="5"/>
  <c r="L4317" i="5"/>
  <c r="M4317" i="5" s="1"/>
  <c r="A4318" i="5"/>
  <c r="B4318" i="5"/>
  <c r="C4318" i="5"/>
  <c r="E4318" i="5"/>
  <c r="F4318" i="5"/>
  <c r="H4318" i="5"/>
  <c r="L4318" i="5"/>
  <c r="M4318" i="5" s="1"/>
  <c r="A4319" i="5"/>
  <c r="B4319" i="5"/>
  <c r="C4319" i="5"/>
  <c r="E4319" i="5"/>
  <c r="F4319" i="5"/>
  <c r="H4319" i="5"/>
  <c r="L4319" i="5"/>
  <c r="M4319" i="5" s="1"/>
  <c r="A4320" i="5"/>
  <c r="B4320" i="5"/>
  <c r="C4320" i="5"/>
  <c r="E4320" i="5"/>
  <c r="F4320" i="5"/>
  <c r="H4320" i="5"/>
  <c r="L4320" i="5"/>
  <c r="M4320" i="5" s="1"/>
  <c r="A4321" i="5"/>
  <c r="B4321" i="5"/>
  <c r="C4321" i="5"/>
  <c r="E4321" i="5"/>
  <c r="F4321" i="5"/>
  <c r="H4321" i="5"/>
  <c r="L4321" i="5"/>
  <c r="M4321" i="5" s="1"/>
  <c r="A4322" i="5"/>
  <c r="B4322" i="5"/>
  <c r="C4322" i="5"/>
  <c r="E4322" i="5"/>
  <c r="F4322" i="5"/>
  <c r="H4322" i="5"/>
  <c r="L4322" i="5"/>
  <c r="M4322" i="5" s="1"/>
  <c r="A4323" i="5"/>
  <c r="B4323" i="5"/>
  <c r="C4323" i="5"/>
  <c r="E4323" i="5"/>
  <c r="F4323" i="5"/>
  <c r="H4323" i="5"/>
  <c r="L4323" i="5"/>
  <c r="M4323" i="5" s="1"/>
  <c r="A4324" i="5"/>
  <c r="B4324" i="5"/>
  <c r="C4324" i="5"/>
  <c r="E4324" i="5"/>
  <c r="F4324" i="5"/>
  <c r="H4324" i="5"/>
  <c r="L4324" i="5"/>
  <c r="M4324" i="5" s="1"/>
  <c r="A4325" i="5"/>
  <c r="B4325" i="5"/>
  <c r="C4325" i="5"/>
  <c r="E4325" i="5"/>
  <c r="F4325" i="5"/>
  <c r="H4325" i="5"/>
  <c r="L4325" i="5"/>
  <c r="M4325" i="5" s="1"/>
  <c r="A4326" i="5"/>
  <c r="B4326" i="5"/>
  <c r="C4326" i="5"/>
  <c r="E4326" i="5"/>
  <c r="F4326" i="5"/>
  <c r="H4326" i="5"/>
  <c r="L4326" i="5"/>
  <c r="M4326" i="5" s="1"/>
  <c r="A4327" i="5"/>
  <c r="B4327" i="5"/>
  <c r="C4327" i="5"/>
  <c r="E4327" i="5"/>
  <c r="F4327" i="5"/>
  <c r="H4327" i="5"/>
  <c r="L4327" i="5"/>
  <c r="M4327" i="5" s="1"/>
  <c r="A4328" i="5"/>
  <c r="B4328" i="5"/>
  <c r="C4328" i="5"/>
  <c r="E4328" i="5"/>
  <c r="F4328" i="5"/>
  <c r="H4328" i="5"/>
  <c r="L4328" i="5"/>
  <c r="M4328" i="5" s="1"/>
  <c r="A4329" i="5"/>
  <c r="B4329" i="5"/>
  <c r="C4329" i="5"/>
  <c r="E4329" i="5"/>
  <c r="F4329" i="5"/>
  <c r="H4329" i="5"/>
  <c r="L4329" i="5"/>
  <c r="M4329" i="5" s="1"/>
  <c r="A4330" i="5"/>
  <c r="B4330" i="5"/>
  <c r="C4330" i="5"/>
  <c r="E4330" i="5"/>
  <c r="F4330" i="5"/>
  <c r="H4330" i="5"/>
  <c r="L4330" i="5"/>
  <c r="M4330" i="5" s="1"/>
  <c r="A4331" i="5"/>
  <c r="B4331" i="5"/>
  <c r="C4331" i="5"/>
  <c r="E4331" i="5"/>
  <c r="F4331" i="5"/>
  <c r="H4331" i="5"/>
  <c r="L4331" i="5"/>
  <c r="M4331" i="5" s="1"/>
  <c r="A4332" i="5"/>
  <c r="B4332" i="5"/>
  <c r="C4332" i="5"/>
  <c r="E4332" i="5"/>
  <c r="F4332" i="5"/>
  <c r="H4332" i="5"/>
  <c r="L4332" i="5"/>
  <c r="M4332" i="5" s="1"/>
  <c r="A4333" i="5"/>
  <c r="B4333" i="5"/>
  <c r="C4333" i="5"/>
  <c r="E4333" i="5"/>
  <c r="F4333" i="5"/>
  <c r="H4333" i="5"/>
  <c r="L4333" i="5"/>
  <c r="M4333" i="5" s="1"/>
  <c r="A4334" i="5"/>
  <c r="B4334" i="5"/>
  <c r="C4334" i="5"/>
  <c r="E4334" i="5"/>
  <c r="F4334" i="5"/>
  <c r="H4334" i="5"/>
  <c r="L4334" i="5"/>
  <c r="M4334" i="5" s="1"/>
  <c r="A4335" i="5"/>
  <c r="B4335" i="5"/>
  <c r="C4335" i="5"/>
  <c r="E4335" i="5"/>
  <c r="F4335" i="5"/>
  <c r="H4335" i="5"/>
  <c r="L4335" i="5"/>
  <c r="M4335" i="5" s="1"/>
  <c r="A4336" i="5"/>
  <c r="B4336" i="5"/>
  <c r="C4336" i="5"/>
  <c r="E4336" i="5"/>
  <c r="F4336" i="5"/>
  <c r="H4336" i="5"/>
  <c r="L4336" i="5"/>
  <c r="M4336" i="5" s="1"/>
  <c r="A4337" i="5"/>
  <c r="B4337" i="5"/>
  <c r="C4337" i="5"/>
  <c r="E4337" i="5"/>
  <c r="F4337" i="5"/>
  <c r="H4337" i="5"/>
  <c r="L4337" i="5"/>
  <c r="M4337" i="5" s="1"/>
  <c r="A4338" i="5"/>
  <c r="B4338" i="5"/>
  <c r="C4338" i="5"/>
  <c r="E4338" i="5"/>
  <c r="F4338" i="5"/>
  <c r="H4338" i="5"/>
  <c r="L4338" i="5"/>
  <c r="M4338" i="5" s="1"/>
  <c r="A4339" i="5"/>
  <c r="B4339" i="5"/>
  <c r="C4339" i="5"/>
  <c r="E4339" i="5"/>
  <c r="F4339" i="5"/>
  <c r="H4339" i="5"/>
  <c r="L4339" i="5"/>
  <c r="M4339" i="5" s="1"/>
  <c r="A4340" i="5"/>
  <c r="B4340" i="5"/>
  <c r="C4340" i="5"/>
  <c r="E4340" i="5"/>
  <c r="F4340" i="5"/>
  <c r="H4340" i="5"/>
  <c r="L4340" i="5"/>
  <c r="M4340" i="5" s="1"/>
  <c r="A4341" i="5"/>
  <c r="B4341" i="5"/>
  <c r="C4341" i="5"/>
  <c r="E4341" i="5"/>
  <c r="F4341" i="5"/>
  <c r="H4341" i="5"/>
  <c r="L4341" i="5"/>
  <c r="M4341" i="5" s="1"/>
  <c r="A4342" i="5"/>
  <c r="B4342" i="5"/>
  <c r="C4342" i="5"/>
  <c r="E4342" i="5"/>
  <c r="F4342" i="5"/>
  <c r="H4342" i="5"/>
  <c r="L4342" i="5"/>
  <c r="M4342" i="5" s="1"/>
  <c r="A4343" i="5"/>
  <c r="B4343" i="5"/>
  <c r="C4343" i="5"/>
  <c r="E4343" i="5"/>
  <c r="F4343" i="5"/>
  <c r="H4343" i="5"/>
  <c r="L4343" i="5"/>
  <c r="M4343" i="5" s="1"/>
  <c r="A4344" i="5"/>
  <c r="B4344" i="5"/>
  <c r="C4344" i="5"/>
  <c r="E4344" i="5"/>
  <c r="F4344" i="5"/>
  <c r="H4344" i="5"/>
  <c r="L4344" i="5"/>
  <c r="M4344" i="5" s="1"/>
  <c r="E4345" i="5"/>
  <c r="F4345" i="5"/>
  <c r="H4345" i="5"/>
  <c r="L4345" i="5"/>
  <c r="M4345" i="5" s="1"/>
  <c r="A4346" i="5"/>
  <c r="B4346" i="5"/>
  <c r="C4346" i="5"/>
  <c r="E4346" i="5"/>
  <c r="F4346" i="5"/>
  <c r="H4346" i="5"/>
  <c r="L4346" i="5"/>
  <c r="M4346" i="5" s="1"/>
  <c r="A4347" i="5"/>
  <c r="B4347" i="5"/>
  <c r="C4347" i="5"/>
  <c r="E4347" i="5"/>
  <c r="F4347" i="5"/>
  <c r="H4347" i="5"/>
  <c r="L4347" i="5"/>
  <c r="M4347" i="5" s="1"/>
  <c r="A4348" i="5"/>
  <c r="B4348" i="5"/>
  <c r="C4348" i="5"/>
  <c r="E4348" i="5"/>
  <c r="F4348" i="5"/>
  <c r="H4348" i="5"/>
  <c r="L4348" i="5"/>
  <c r="M4348" i="5" s="1"/>
  <c r="A4349" i="5"/>
  <c r="B4349" i="5"/>
  <c r="C4349" i="5"/>
  <c r="E4349" i="5"/>
  <c r="F4349" i="5"/>
  <c r="H4349" i="5"/>
  <c r="L4349" i="5"/>
  <c r="M4349" i="5" s="1"/>
  <c r="A4350" i="5"/>
  <c r="B4350" i="5"/>
  <c r="C4350" i="5"/>
  <c r="E4350" i="5"/>
  <c r="F4350" i="5"/>
  <c r="H4350" i="5"/>
  <c r="L4350" i="5"/>
  <c r="M4350" i="5" s="1"/>
  <c r="A4351" i="5"/>
  <c r="B4351" i="5"/>
  <c r="C4351" i="5"/>
  <c r="E4351" i="5"/>
  <c r="F4351" i="5"/>
  <c r="H4351" i="5"/>
  <c r="L4351" i="5"/>
  <c r="M4351" i="5" s="1"/>
  <c r="A4352" i="5"/>
  <c r="B4352" i="5"/>
  <c r="C4352" i="5"/>
  <c r="E4352" i="5"/>
  <c r="F4352" i="5"/>
  <c r="H4352" i="5"/>
  <c r="L4352" i="5"/>
  <c r="M4352" i="5" s="1"/>
  <c r="A4353" i="5"/>
  <c r="B4353" i="5"/>
  <c r="C4353" i="5"/>
  <c r="E4353" i="5"/>
  <c r="F4353" i="5"/>
  <c r="H4353" i="5"/>
  <c r="L4353" i="5"/>
  <c r="M4353" i="5" s="1"/>
  <c r="A4354" i="5"/>
  <c r="B4354" i="5"/>
  <c r="C4354" i="5"/>
  <c r="E4354" i="5"/>
  <c r="F4354" i="5"/>
  <c r="H4354" i="5"/>
  <c r="L4354" i="5"/>
  <c r="M4354" i="5" s="1"/>
  <c r="A4355" i="5"/>
  <c r="B4355" i="5"/>
  <c r="C4355" i="5"/>
  <c r="E4355" i="5"/>
  <c r="F4355" i="5"/>
  <c r="H4355" i="5"/>
  <c r="L4355" i="5"/>
  <c r="M4355" i="5" s="1"/>
  <c r="A4356" i="5"/>
  <c r="B4356" i="5"/>
  <c r="C4356" i="5"/>
  <c r="E4356" i="5"/>
  <c r="F4356" i="5"/>
  <c r="H4356" i="5"/>
  <c r="L4356" i="5"/>
  <c r="M4356" i="5" s="1"/>
  <c r="A4357" i="5"/>
  <c r="B4357" i="5"/>
  <c r="C4357" i="5"/>
  <c r="E4357" i="5"/>
  <c r="F4357" i="5"/>
  <c r="H4357" i="5"/>
  <c r="L4357" i="5"/>
  <c r="M4357" i="5" s="1"/>
  <c r="A4358" i="5"/>
  <c r="B4358" i="5"/>
  <c r="C4358" i="5"/>
  <c r="E4358" i="5"/>
  <c r="F4358" i="5"/>
  <c r="H4358" i="5"/>
  <c r="L4358" i="5"/>
  <c r="M4358" i="5" s="1"/>
  <c r="A4359" i="5"/>
  <c r="B4359" i="5"/>
  <c r="C4359" i="5"/>
  <c r="E4359" i="5"/>
  <c r="F4359" i="5"/>
  <c r="H4359" i="5"/>
  <c r="L4359" i="5"/>
  <c r="M4359" i="5" s="1"/>
  <c r="A4360" i="5"/>
  <c r="B4360" i="5"/>
  <c r="C4360" i="5"/>
  <c r="E4360" i="5"/>
  <c r="F4360" i="5"/>
  <c r="H4360" i="5"/>
  <c r="L4360" i="5"/>
  <c r="M4360" i="5" s="1"/>
  <c r="A4361" i="5"/>
  <c r="B4361" i="5"/>
  <c r="C4361" i="5"/>
  <c r="E4361" i="5"/>
  <c r="F4361" i="5"/>
  <c r="H4361" i="5"/>
  <c r="L4361" i="5"/>
  <c r="M4361" i="5" s="1"/>
  <c r="A4362" i="5"/>
  <c r="B4362" i="5"/>
  <c r="C4362" i="5"/>
  <c r="E4362" i="5"/>
  <c r="F4362" i="5"/>
  <c r="H4362" i="5"/>
  <c r="L4362" i="5"/>
  <c r="M4362" i="5" s="1"/>
  <c r="A4363" i="5"/>
  <c r="B4363" i="5"/>
  <c r="C4363" i="5"/>
  <c r="E4363" i="5"/>
  <c r="F4363" i="5"/>
  <c r="H4363" i="5"/>
  <c r="L4363" i="5"/>
  <c r="M4363" i="5" s="1"/>
  <c r="A4364" i="5"/>
  <c r="B4364" i="5"/>
  <c r="C4364" i="5"/>
  <c r="E4364" i="5"/>
  <c r="F4364" i="5"/>
  <c r="H4364" i="5"/>
  <c r="L4364" i="5"/>
  <c r="M4364" i="5" s="1"/>
  <c r="A4365" i="5"/>
  <c r="B4365" i="5"/>
  <c r="C4365" i="5"/>
  <c r="E4365" i="5"/>
  <c r="F4365" i="5"/>
  <c r="H4365" i="5"/>
  <c r="L4365" i="5"/>
  <c r="M4365" i="5" s="1"/>
  <c r="A4366" i="5"/>
  <c r="B4366" i="5"/>
  <c r="C4366" i="5"/>
  <c r="E4366" i="5"/>
  <c r="F4366" i="5"/>
  <c r="H4366" i="5"/>
  <c r="L4366" i="5"/>
  <c r="M4366" i="5" s="1"/>
  <c r="A4367" i="5"/>
  <c r="B4367" i="5"/>
  <c r="C4367" i="5"/>
  <c r="E4367" i="5"/>
  <c r="F4367" i="5"/>
  <c r="H4367" i="5"/>
  <c r="L4367" i="5"/>
  <c r="M4367" i="5" s="1"/>
  <c r="A4368" i="5"/>
  <c r="B4368" i="5"/>
  <c r="C4368" i="5"/>
  <c r="E4368" i="5"/>
  <c r="F4368" i="5"/>
  <c r="H4368" i="5"/>
  <c r="L4368" i="5"/>
  <c r="M4368" i="5" s="1"/>
  <c r="A4369" i="5"/>
  <c r="B4369" i="5"/>
  <c r="C4369" i="5"/>
  <c r="E4369" i="5"/>
  <c r="F4369" i="5"/>
  <c r="H4369" i="5"/>
  <c r="L4369" i="5"/>
  <c r="M4369" i="5" s="1"/>
  <c r="A4370" i="5"/>
  <c r="B4370" i="5"/>
  <c r="C4370" i="5"/>
  <c r="E4370" i="5"/>
  <c r="F4370" i="5"/>
  <c r="H4370" i="5"/>
  <c r="L4370" i="5"/>
  <c r="M4370" i="5" s="1"/>
  <c r="A4371" i="5"/>
  <c r="B4371" i="5"/>
  <c r="C4371" i="5"/>
  <c r="E4371" i="5"/>
  <c r="F4371" i="5"/>
  <c r="H4371" i="5"/>
  <c r="L4371" i="5"/>
  <c r="M4371" i="5" s="1"/>
  <c r="A4372" i="5"/>
  <c r="B4372" i="5"/>
  <c r="C4372" i="5"/>
  <c r="E4372" i="5"/>
  <c r="F4372" i="5"/>
  <c r="H4372" i="5"/>
  <c r="L4372" i="5"/>
  <c r="M4372" i="5" s="1"/>
  <c r="A4373" i="5"/>
  <c r="B4373" i="5"/>
  <c r="C4373" i="5"/>
  <c r="E4373" i="5"/>
  <c r="F4373" i="5"/>
  <c r="H4373" i="5"/>
  <c r="L4373" i="5"/>
  <c r="M4373" i="5" s="1"/>
  <c r="A4374" i="5"/>
  <c r="B4374" i="5"/>
  <c r="C4374" i="5"/>
  <c r="E4374" i="5"/>
  <c r="F4374" i="5"/>
  <c r="H4374" i="5"/>
  <c r="L4374" i="5"/>
  <c r="M4374" i="5" s="1"/>
  <c r="A4375" i="5"/>
  <c r="B4375" i="5"/>
  <c r="C4375" i="5"/>
  <c r="E4375" i="5"/>
  <c r="F4375" i="5"/>
  <c r="H4375" i="5"/>
  <c r="L4375" i="5"/>
  <c r="M4375" i="5" s="1"/>
  <c r="A4376" i="5"/>
  <c r="B4376" i="5"/>
  <c r="C4376" i="5"/>
  <c r="E4376" i="5"/>
  <c r="F4376" i="5"/>
  <c r="H4376" i="5"/>
  <c r="L4376" i="5"/>
  <c r="M4376" i="5" s="1"/>
  <c r="A4377" i="5"/>
  <c r="B4377" i="5"/>
  <c r="C4377" i="5"/>
  <c r="E4377" i="5"/>
  <c r="F4377" i="5"/>
  <c r="H4377" i="5"/>
  <c r="L4377" i="5"/>
  <c r="M4377" i="5" s="1"/>
  <c r="A4378" i="5"/>
  <c r="B4378" i="5"/>
  <c r="C4378" i="5"/>
  <c r="E4378" i="5"/>
  <c r="F4378" i="5"/>
  <c r="H4378" i="5"/>
  <c r="L4378" i="5"/>
  <c r="M4378" i="5" s="1"/>
  <c r="A4379" i="5"/>
  <c r="B4379" i="5"/>
  <c r="C4379" i="5"/>
  <c r="E4379" i="5"/>
  <c r="F4379" i="5"/>
  <c r="H4379" i="5"/>
  <c r="L4379" i="5"/>
  <c r="M4379" i="5" s="1"/>
  <c r="A4380" i="5"/>
  <c r="B4380" i="5"/>
  <c r="C4380" i="5"/>
  <c r="E4380" i="5"/>
  <c r="F4380" i="5"/>
  <c r="H4380" i="5"/>
  <c r="L4380" i="5"/>
  <c r="M4380" i="5" s="1"/>
  <c r="A4381" i="5"/>
  <c r="B4381" i="5"/>
  <c r="C4381" i="5"/>
  <c r="E4381" i="5"/>
  <c r="F4381" i="5"/>
  <c r="H4381" i="5"/>
  <c r="L4381" i="5"/>
  <c r="M4381" i="5" s="1"/>
  <c r="A4382" i="5"/>
  <c r="B4382" i="5"/>
  <c r="C4382" i="5"/>
  <c r="E4382" i="5"/>
  <c r="F4382" i="5"/>
  <c r="H4382" i="5"/>
  <c r="L4382" i="5"/>
  <c r="M4382" i="5" s="1"/>
  <c r="A4383" i="5"/>
  <c r="B4383" i="5"/>
  <c r="C4383" i="5"/>
  <c r="E4383" i="5"/>
  <c r="F4383" i="5"/>
  <c r="H4383" i="5"/>
  <c r="L4383" i="5"/>
  <c r="M4383" i="5" s="1"/>
  <c r="A4384" i="5"/>
  <c r="B4384" i="5"/>
  <c r="C4384" i="5"/>
  <c r="E4384" i="5"/>
  <c r="F4384" i="5"/>
  <c r="H4384" i="5"/>
  <c r="L4384" i="5"/>
  <c r="M4384" i="5" s="1"/>
  <c r="A4385" i="5"/>
  <c r="A4386" i="5" s="1"/>
  <c r="A4387" i="5" s="1"/>
  <c r="B4385" i="5"/>
  <c r="B4386" i="5" s="1"/>
  <c r="B4387" i="5" s="1"/>
  <c r="C4385" i="5"/>
  <c r="E4385" i="5"/>
  <c r="F4385" i="5"/>
  <c r="H4385" i="5"/>
  <c r="L4385" i="5"/>
  <c r="M4385" i="5" s="1"/>
  <c r="C4386" i="5"/>
  <c r="E4386" i="5"/>
  <c r="F4386" i="5"/>
  <c r="H4386" i="5"/>
  <c r="L4386" i="5"/>
  <c r="M4386" i="5" s="1"/>
  <c r="C4387" i="5"/>
  <c r="E4387" i="5"/>
  <c r="F4387" i="5"/>
  <c r="H4387" i="5"/>
  <c r="L4387" i="5"/>
  <c r="M4387" i="5" s="1"/>
  <c r="A4388" i="5"/>
  <c r="B4388" i="5"/>
  <c r="C4388" i="5"/>
  <c r="E4388" i="5"/>
  <c r="F4388" i="5"/>
  <c r="H4388" i="5"/>
  <c r="L4388" i="5"/>
  <c r="M4388" i="5" s="1"/>
  <c r="A4389" i="5"/>
  <c r="B4389" i="5"/>
  <c r="C4389" i="5"/>
  <c r="E4389" i="5"/>
  <c r="F4389" i="5"/>
  <c r="H4389" i="5"/>
  <c r="L4389" i="5"/>
  <c r="M4389" i="5" s="1"/>
  <c r="A4390" i="5"/>
  <c r="B4390" i="5"/>
  <c r="C4390" i="5"/>
  <c r="E4390" i="5"/>
  <c r="F4390" i="5"/>
  <c r="H4390" i="5"/>
  <c r="L4390" i="5"/>
  <c r="M4390" i="5" s="1"/>
  <c r="A4391" i="5"/>
  <c r="B4391" i="5"/>
  <c r="C4391" i="5"/>
  <c r="E4391" i="5"/>
  <c r="F4391" i="5"/>
  <c r="H4391" i="5"/>
  <c r="L4391" i="5"/>
  <c r="M4391" i="5" s="1"/>
  <c r="A4392" i="5"/>
  <c r="B4392" i="5"/>
  <c r="C4392" i="5"/>
  <c r="E4392" i="5"/>
  <c r="F4392" i="5"/>
  <c r="H4392" i="5"/>
  <c r="L4392" i="5"/>
  <c r="M4392" i="5" s="1"/>
  <c r="A4393" i="5"/>
  <c r="B4393" i="5"/>
  <c r="C4393" i="5"/>
  <c r="E4393" i="5"/>
  <c r="F4393" i="5"/>
  <c r="H4393" i="5"/>
  <c r="L4393" i="5"/>
  <c r="M4393" i="5" s="1"/>
  <c r="A4394" i="5"/>
  <c r="B4394" i="5"/>
  <c r="C4394" i="5"/>
  <c r="E4394" i="5"/>
  <c r="F4394" i="5"/>
  <c r="H4394" i="5"/>
  <c r="L4394" i="5"/>
  <c r="M4394" i="5" s="1"/>
  <c r="A4395" i="5"/>
  <c r="B4395" i="5"/>
  <c r="C4395" i="5"/>
  <c r="E4395" i="5"/>
  <c r="F4395" i="5"/>
  <c r="H4395" i="5"/>
  <c r="L4395" i="5"/>
  <c r="M4395" i="5" s="1"/>
  <c r="A4396" i="5"/>
  <c r="B4396" i="5"/>
  <c r="C4396" i="5"/>
  <c r="E4396" i="5"/>
  <c r="F4396" i="5"/>
  <c r="H4396" i="5"/>
  <c r="L4396" i="5"/>
  <c r="M4396" i="5" s="1"/>
  <c r="A4397" i="5"/>
  <c r="B4397" i="5"/>
  <c r="C4397" i="5"/>
  <c r="E4397" i="5"/>
  <c r="F4397" i="5"/>
  <c r="H4397" i="5"/>
  <c r="L4397" i="5"/>
  <c r="M4397" i="5" s="1"/>
  <c r="A4398" i="5"/>
  <c r="B4398" i="5"/>
  <c r="C4398" i="5"/>
  <c r="E4398" i="5"/>
  <c r="F4398" i="5"/>
  <c r="H4398" i="5"/>
  <c r="L4398" i="5"/>
  <c r="M4398" i="5" s="1"/>
  <c r="A4399" i="5"/>
  <c r="B4399" i="5"/>
  <c r="C4399" i="5"/>
  <c r="E4399" i="5"/>
  <c r="F4399" i="5"/>
  <c r="H4399" i="5"/>
  <c r="L4399" i="5"/>
  <c r="M4399" i="5" s="1"/>
  <c r="A4400" i="5"/>
  <c r="B4400" i="5"/>
  <c r="C4400" i="5"/>
  <c r="E4400" i="5"/>
  <c r="F4400" i="5"/>
  <c r="H4400" i="5"/>
  <c r="L4400" i="5"/>
  <c r="M4400" i="5" s="1"/>
  <c r="A4401" i="5"/>
  <c r="B4401" i="5"/>
  <c r="C4401" i="5"/>
  <c r="E4401" i="5"/>
  <c r="F4401" i="5"/>
  <c r="H4401" i="5"/>
  <c r="L4401" i="5"/>
  <c r="M4401" i="5" s="1"/>
  <c r="A4402" i="5"/>
  <c r="B4402" i="5"/>
  <c r="C4402" i="5"/>
  <c r="E4402" i="5"/>
  <c r="F4402" i="5"/>
  <c r="H4402" i="5"/>
  <c r="L4402" i="5"/>
  <c r="M4402" i="5" s="1"/>
  <c r="A4403" i="5"/>
  <c r="B4403" i="5"/>
  <c r="C4403" i="5"/>
  <c r="E4403" i="5"/>
  <c r="F4403" i="5"/>
  <c r="H4403" i="5"/>
  <c r="L4403" i="5"/>
  <c r="M4403" i="5" s="1"/>
  <c r="A4404" i="5"/>
  <c r="B4404" i="5"/>
  <c r="C4404" i="5"/>
  <c r="E4404" i="5"/>
  <c r="F4404" i="5"/>
  <c r="H4404" i="5"/>
  <c r="L4404" i="5"/>
  <c r="M4404" i="5" s="1"/>
  <c r="A4405" i="5"/>
  <c r="B4405" i="5"/>
  <c r="C4405" i="5"/>
  <c r="E4405" i="5"/>
  <c r="F4405" i="5"/>
  <c r="H4405" i="5"/>
  <c r="L4405" i="5"/>
  <c r="M4405" i="5" s="1"/>
  <c r="A4406" i="5"/>
  <c r="B4406" i="5"/>
  <c r="C4406" i="5"/>
  <c r="E4406" i="5"/>
  <c r="F4406" i="5"/>
  <c r="H4406" i="5"/>
  <c r="L4406" i="5"/>
  <c r="M4406" i="5" s="1"/>
  <c r="A4407" i="5"/>
  <c r="B4407" i="5"/>
  <c r="C4407" i="5"/>
  <c r="E4407" i="5"/>
  <c r="F4407" i="5"/>
  <c r="H4407" i="5"/>
  <c r="L4407" i="5"/>
  <c r="M4407" i="5" s="1"/>
  <c r="A4408" i="5"/>
  <c r="B4408" i="5"/>
  <c r="C4408" i="5"/>
  <c r="E4408" i="5"/>
  <c r="F4408" i="5"/>
  <c r="H4408" i="5"/>
  <c r="L4408" i="5"/>
  <c r="M4408" i="5" s="1"/>
  <c r="A4409" i="5"/>
  <c r="B4409" i="5"/>
  <c r="C4409" i="5"/>
  <c r="E4409" i="5"/>
  <c r="F4409" i="5"/>
  <c r="H4409" i="5"/>
  <c r="L4409" i="5"/>
  <c r="M4409" i="5" s="1"/>
  <c r="A4410" i="5"/>
  <c r="B4410" i="5"/>
  <c r="C4410" i="5"/>
  <c r="E4410" i="5"/>
  <c r="F4410" i="5"/>
  <c r="H4410" i="5"/>
  <c r="L4410" i="5"/>
  <c r="M4410" i="5" s="1"/>
  <c r="A4411" i="5"/>
  <c r="B4411" i="5"/>
  <c r="C4411" i="5"/>
  <c r="E4411" i="5"/>
  <c r="F4411" i="5"/>
  <c r="H4411" i="5"/>
  <c r="L4411" i="5"/>
  <c r="M4411" i="5" s="1"/>
  <c r="A4412" i="5"/>
  <c r="B4412" i="5"/>
  <c r="C4412" i="5"/>
  <c r="E4412" i="5"/>
  <c r="F4412" i="5"/>
  <c r="H4412" i="5"/>
  <c r="L4412" i="5"/>
  <c r="M4412" i="5" s="1"/>
  <c r="A4413" i="5"/>
  <c r="B4413" i="5"/>
  <c r="C4413" i="5"/>
  <c r="E4413" i="5"/>
  <c r="F4413" i="5"/>
  <c r="H4413" i="5"/>
  <c r="L4413" i="5"/>
  <c r="M4413" i="5" s="1"/>
  <c r="A4414" i="5"/>
  <c r="B4414" i="5"/>
  <c r="C4414" i="5"/>
  <c r="E4414" i="5"/>
  <c r="F4414" i="5"/>
  <c r="H4414" i="5"/>
  <c r="L4414" i="5"/>
  <c r="M4414" i="5" s="1"/>
  <c r="A4415" i="5"/>
  <c r="B4415" i="5"/>
  <c r="C4415" i="5"/>
  <c r="E4415" i="5"/>
  <c r="F4415" i="5"/>
  <c r="H4415" i="5"/>
  <c r="L4415" i="5"/>
  <c r="M4415" i="5" s="1"/>
  <c r="A4416" i="5"/>
  <c r="B4416" i="5"/>
  <c r="C4416" i="5"/>
  <c r="E4416" i="5"/>
  <c r="F4416" i="5"/>
  <c r="H4416" i="5"/>
  <c r="L4416" i="5"/>
  <c r="M4416" i="5" s="1"/>
  <c r="A4417" i="5"/>
  <c r="B4417" i="5"/>
  <c r="C4417" i="5"/>
  <c r="E4417" i="5"/>
  <c r="F4417" i="5"/>
  <c r="H4417" i="5"/>
  <c r="L4417" i="5"/>
  <c r="M4417" i="5" s="1"/>
  <c r="A4418" i="5"/>
  <c r="B4418" i="5"/>
  <c r="C4418" i="5"/>
  <c r="E4418" i="5"/>
  <c r="F4418" i="5"/>
  <c r="H4418" i="5"/>
  <c r="L4418" i="5"/>
  <c r="M4418" i="5" s="1"/>
  <c r="A4419" i="5"/>
  <c r="B4419" i="5"/>
  <c r="C4419" i="5"/>
  <c r="E4419" i="5"/>
  <c r="F4419" i="5"/>
  <c r="H4419" i="5"/>
  <c r="L4419" i="5"/>
  <c r="M4419" i="5" s="1"/>
  <c r="A4420" i="5"/>
  <c r="B4420" i="5"/>
  <c r="C4420" i="5"/>
  <c r="E4420" i="5"/>
  <c r="F4420" i="5"/>
  <c r="H4420" i="5"/>
  <c r="L4420" i="5"/>
  <c r="M4420" i="5" s="1"/>
  <c r="A4421" i="5"/>
  <c r="B4421" i="5"/>
  <c r="C4421" i="5"/>
  <c r="E4421" i="5"/>
  <c r="F4421" i="5"/>
  <c r="H4421" i="5"/>
  <c r="L4421" i="5"/>
  <c r="M4421" i="5" s="1"/>
  <c r="A4422" i="5"/>
  <c r="B4422" i="5"/>
  <c r="C4422" i="5"/>
  <c r="E4422" i="5"/>
  <c r="F4422" i="5"/>
  <c r="H4422" i="5"/>
  <c r="L4422" i="5"/>
  <c r="M4422" i="5" s="1"/>
  <c r="A4423" i="5"/>
  <c r="B4423" i="5"/>
  <c r="C4423" i="5"/>
  <c r="E4423" i="5"/>
  <c r="F4423" i="5"/>
  <c r="H4423" i="5"/>
  <c r="L4423" i="5"/>
  <c r="M4423" i="5" s="1"/>
  <c r="A4424" i="5"/>
  <c r="B4424" i="5"/>
  <c r="C4424" i="5"/>
  <c r="E4424" i="5"/>
  <c r="F4424" i="5"/>
  <c r="H4424" i="5"/>
  <c r="L4424" i="5"/>
  <c r="M4424" i="5" s="1"/>
  <c r="A4425" i="5"/>
  <c r="B4425" i="5"/>
  <c r="C4425" i="5"/>
  <c r="E4425" i="5"/>
  <c r="F4425" i="5"/>
  <c r="H4425" i="5"/>
  <c r="L4425" i="5"/>
  <c r="M4425" i="5" s="1"/>
  <c r="A4426" i="5"/>
  <c r="B4426" i="5"/>
  <c r="C4426" i="5"/>
  <c r="E4426" i="5"/>
  <c r="F4426" i="5"/>
  <c r="H4426" i="5"/>
  <c r="L4426" i="5"/>
  <c r="M4426" i="5" s="1"/>
  <c r="A4427" i="5"/>
  <c r="B4427" i="5"/>
  <c r="C4427" i="5"/>
  <c r="E4427" i="5"/>
  <c r="F4427" i="5"/>
  <c r="H4427" i="5"/>
  <c r="L4427" i="5"/>
  <c r="M4427" i="5" s="1"/>
  <c r="A4428" i="5"/>
  <c r="B4428" i="5"/>
  <c r="C4428" i="5"/>
  <c r="E4428" i="5"/>
  <c r="F4428" i="5"/>
  <c r="H4428" i="5"/>
  <c r="L4428" i="5"/>
  <c r="M4428" i="5" s="1"/>
  <c r="A4429" i="5"/>
  <c r="B4429" i="5"/>
  <c r="C4429" i="5"/>
  <c r="E4429" i="5"/>
  <c r="F4429" i="5"/>
  <c r="H4429" i="5"/>
  <c r="L4429" i="5"/>
  <c r="M4429" i="5" s="1"/>
  <c r="A4430" i="5"/>
  <c r="B4430" i="5"/>
  <c r="C4430" i="5"/>
  <c r="E4430" i="5"/>
  <c r="F4430" i="5"/>
  <c r="H4430" i="5"/>
  <c r="L4430" i="5"/>
  <c r="M4430" i="5" s="1"/>
  <c r="A4431" i="5"/>
  <c r="B4431" i="5"/>
  <c r="C4431" i="5"/>
  <c r="E4431" i="5"/>
  <c r="F4431" i="5"/>
  <c r="H4431" i="5"/>
  <c r="L4431" i="5"/>
  <c r="M4431" i="5" s="1"/>
  <c r="A4432" i="5"/>
  <c r="B4432" i="5"/>
  <c r="C4432" i="5"/>
  <c r="E4432" i="5"/>
  <c r="F4432" i="5"/>
  <c r="H4432" i="5"/>
  <c r="L4432" i="5"/>
  <c r="M4432" i="5" s="1"/>
  <c r="A4433" i="5"/>
  <c r="B4433" i="5"/>
  <c r="C4433" i="5"/>
  <c r="E4433" i="5"/>
  <c r="F4433" i="5"/>
  <c r="H4433" i="5"/>
  <c r="L4433" i="5"/>
  <c r="M4433" i="5" s="1"/>
  <c r="A4434" i="5"/>
  <c r="B4434" i="5"/>
  <c r="C4434" i="5"/>
  <c r="E4434" i="5"/>
  <c r="F4434" i="5"/>
  <c r="H4434" i="5"/>
  <c r="L4434" i="5"/>
  <c r="M4434" i="5" s="1"/>
  <c r="A4435" i="5"/>
  <c r="B4435" i="5"/>
  <c r="C4435" i="5"/>
  <c r="E4435" i="5"/>
  <c r="F4435" i="5"/>
  <c r="H4435" i="5"/>
  <c r="L4435" i="5"/>
  <c r="M4435" i="5" s="1"/>
  <c r="A4436" i="5"/>
  <c r="B4436" i="5"/>
  <c r="C4436" i="5"/>
  <c r="E4436" i="5"/>
  <c r="F4436" i="5"/>
  <c r="H4436" i="5"/>
  <c r="L4436" i="5"/>
  <c r="M4436" i="5" s="1"/>
  <c r="A4437" i="5"/>
  <c r="B4437" i="5"/>
  <c r="C4437" i="5"/>
  <c r="E4437" i="5"/>
  <c r="F4437" i="5"/>
  <c r="H4437" i="5"/>
  <c r="L4437" i="5"/>
  <c r="M4437" i="5" s="1"/>
  <c r="A4438" i="5"/>
  <c r="B4438" i="5"/>
  <c r="C4438" i="5"/>
  <c r="E4438" i="5"/>
  <c r="F4438" i="5"/>
  <c r="H4438" i="5"/>
  <c r="L4438" i="5"/>
  <c r="M4438" i="5" s="1"/>
  <c r="A4439" i="5"/>
  <c r="B4439" i="5"/>
  <c r="C4439" i="5"/>
  <c r="E4439" i="5"/>
  <c r="F4439" i="5"/>
  <c r="H4439" i="5"/>
  <c r="L4439" i="5"/>
  <c r="M4439" i="5" s="1"/>
  <c r="A4440" i="5"/>
  <c r="B4440" i="5"/>
  <c r="C4440" i="5"/>
  <c r="E4440" i="5"/>
  <c r="F4440" i="5"/>
  <c r="H4440" i="5"/>
  <c r="L4440" i="5"/>
  <c r="M4440" i="5" s="1"/>
  <c r="A4441" i="5"/>
  <c r="B4441" i="5"/>
  <c r="C4441" i="5"/>
  <c r="E4441" i="5"/>
  <c r="F4441" i="5"/>
  <c r="H4441" i="5"/>
  <c r="L4441" i="5"/>
  <c r="M4441" i="5" s="1"/>
  <c r="A4442" i="5"/>
  <c r="B4442" i="5"/>
  <c r="C4442" i="5"/>
  <c r="E4442" i="5"/>
  <c r="F4442" i="5"/>
  <c r="H4442" i="5"/>
  <c r="L4442" i="5"/>
  <c r="M4442" i="5" s="1"/>
  <c r="A4443" i="5"/>
  <c r="B4443" i="5"/>
  <c r="C4443" i="5"/>
  <c r="E4443" i="5"/>
  <c r="F4443" i="5"/>
  <c r="H4443" i="5"/>
  <c r="L4443" i="5"/>
  <c r="M4443" i="5" s="1"/>
  <c r="A4444" i="5"/>
  <c r="B4444" i="5"/>
  <c r="C4444" i="5"/>
  <c r="E4444" i="5"/>
  <c r="F4444" i="5"/>
  <c r="H4444" i="5"/>
  <c r="L4444" i="5"/>
  <c r="M4444" i="5" s="1"/>
  <c r="A4445" i="5"/>
  <c r="B4445" i="5"/>
  <c r="C4445" i="5"/>
  <c r="E4445" i="5"/>
  <c r="F4445" i="5"/>
  <c r="H4445" i="5"/>
  <c r="L4445" i="5"/>
  <c r="M4445" i="5" s="1"/>
  <c r="A4446" i="5"/>
  <c r="B4446" i="5"/>
  <c r="C4446" i="5"/>
  <c r="E4446" i="5"/>
  <c r="F4446" i="5"/>
  <c r="H4446" i="5"/>
  <c r="L4446" i="5"/>
  <c r="M4446" i="5" s="1"/>
  <c r="A4447" i="5"/>
  <c r="B4447" i="5"/>
  <c r="C4447" i="5"/>
  <c r="E4447" i="5"/>
  <c r="F4447" i="5"/>
  <c r="H4447" i="5"/>
  <c r="L4447" i="5"/>
  <c r="M4447" i="5" s="1"/>
  <c r="A4448" i="5"/>
  <c r="B4448" i="5"/>
  <c r="C4448" i="5"/>
  <c r="E4448" i="5"/>
  <c r="F4448" i="5"/>
  <c r="H4448" i="5"/>
  <c r="L4448" i="5"/>
  <c r="M4448" i="5" s="1"/>
  <c r="A4449" i="5"/>
  <c r="B4449" i="5"/>
  <c r="C4449" i="5"/>
  <c r="E4449" i="5"/>
  <c r="F4449" i="5"/>
  <c r="H4449" i="5"/>
  <c r="L4449" i="5"/>
  <c r="M4449" i="5" s="1"/>
  <c r="A4450" i="5"/>
  <c r="B4450" i="5"/>
  <c r="C4450" i="5"/>
  <c r="E4450" i="5"/>
  <c r="F4450" i="5"/>
  <c r="H4450" i="5"/>
  <c r="L4450" i="5"/>
  <c r="M4450" i="5" s="1"/>
  <c r="A4451" i="5"/>
  <c r="B4451" i="5"/>
  <c r="C4451" i="5"/>
  <c r="E4451" i="5"/>
  <c r="F4451" i="5"/>
  <c r="H4451" i="5"/>
  <c r="L4451" i="5"/>
  <c r="M4451" i="5" s="1"/>
  <c r="A4452" i="5"/>
  <c r="B4452" i="5"/>
  <c r="C4452" i="5"/>
  <c r="E4452" i="5"/>
  <c r="F4452" i="5"/>
  <c r="H4452" i="5"/>
  <c r="L4452" i="5"/>
  <c r="M4452" i="5" s="1"/>
  <c r="A4453" i="5"/>
  <c r="B4453" i="5"/>
  <c r="C4453" i="5"/>
  <c r="E4453" i="5"/>
  <c r="F4453" i="5"/>
  <c r="H4453" i="5"/>
  <c r="L4453" i="5"/>
  <c r="M4453" i="5" s="1"/>
  <c r="A4454" i="5"/>
  <c r="B4454" i="5"/>
  <c r="C4454" i="5"/>
  <c r="E4454" i="5"/>
  <c r="F4454" i="5"/>
  <c r="H4454" i="5"/>
  <c r="L4454" i="5"/>
  <c r="M4454" i="5" s="1"/>
  <c r="A4455" i="5"/>
  <c r="B4455" i="5"/>
  <c r="C4455" i="5"/>
  <c r="E4455" i="5"/>
  <c r="F4455" i="5"/>
  <c r="H4455" i="5"/>
  <c r="L4455" i="5"/>
  <c r="M4455" i="5" s="1"/>
  <c r="A4456" i="5"/>
  <c r="B4456" i="5"/>
  <c r="C4456" i="5"/>
  <c r="E4456" i="5"/>
  <c r="F4456" i="5"/>
  <c r="H4456" i="5"/>
  <c r="L4456" i="5"/>
  <c r="M4456" i="5" s="1"/>
  <c r="A4457" i="5"/>
  <c r="B4457" i="5"/>
  <c r="C4457" i="5"/>
  <c r="E4457" i="5"/>
  <c r="F4457" i="5"/>
  <c r="H4457" i="5"/>
  <c r="L4457" i="5"/>
  <c r="M4457" i="5" s="1"/>
  <c r="A4458" i="5"/>
  <c r="B4458" i="5"/>
  <c r="C4458" i="5"/>
  <c r="E4458" i="5"/>
  <c r="F4458" i="5"/>
  <c r="H4458" i="5"/>
  <c r="L4458" i="5"/>
  <c r="M4458" i="5" s="1"/>
  <c r="A4459" i="5"/>
  <c r="B4459" i="5"/>
  <c r="C4459" i="5"/>
  <c r="E4459" i="5"/>
  <c r="F4459" i="5"/>
  <c r="H4459" i="5"/>
  <c r="L4459" i="5"/>
  <c r="M4459" i="5" s="1"/>
  <c r="A4460" i="5"/>
  <c r="B4460" i="5"/>
  <c r="C4460" i="5"/>
  <c r="E4460" i="5"/>
  <c r="F4460" i="5"/>
  <c r="H4460" i="5"/>
  <c r="L4460" i="5"/>
  <c r="M4460" i="5" s="1"/>
  <c r="A4461" i="5"/>
  <c r="B4461" i="5"/>
  <c r="C4461" i="5"/>
  <c r="E4461" i="5"/>
  <c r="F4461" i="5"/>
  <c r="H4461" i="5"/>
  <c r="L4461" i="5"/>
  <c r="M4461" i="5" s="1"/>
  <c r="A4462" i="5"/>
  <c r="B4462" i="5"/>
  <c r="C4462" i="5"/>
  <c r="E4462" i="5"/>
  <c r="F4462" i="5"/>
  <c r="H4462" i="5"/>
  <c r="L4462" i="5"/>
  <c r="M4462" i="5" s="1"/>
  <c r="A4463" i="5"/>
  <c r="B4463" i="5"/>
  <c r="C4463" i="5"/>
  <c r="E4463" i="5"/>
  <c r="F4463" i="5"/>
  <c r="H4463" i="5"/>
  <c r="L4463" i="5"/>
  <c r="M4463" i="5" s="1"/>
  <c r="A4464" i="5"/>
  <c r="B4464" i="5"/>
  <c r="C4464" i="5"/>
  <c r="E4464" i="5"/>
  <c r="F4464" i="5"/>
  <c r="H4464" i="5"/>
  <c r="L4464" i="5"/>
  <c r="M4464" i="5" s="1"/>
  <c r="A4465" i="5"/>
  <c r="B4465" i="5"/>
  <c r="C4465" i="5"/>
  <c r="E4465" i="5"/>
  <c r="F4465" i="5"/>
  <c r="H4465" i="5"/>
  <c r="L4465" i="5"/>
  <c r="M4465" i="5" s="1"/>
  <c r="A4466" i="5"/>
  <c r="B4466" i="5"/>
  <c r="C4466" i="5"/>
  <c r="E4466" i="5"/>
  <c r="F4466" i="5"/>
  <c r="H4466" i="5"/>
  <c r="L4466" i="5"/>
  <c r="M4466" i="5" s="1"/>
  <c r="A4467" i="5"/>
  <c r="B4467" i="5"/>
  <c r="C4467" i="5"/>
  <c r="E4467" i="5"/>
  <c r="F4467" i="5"/>
  <c r="H4467" i="5"/>
  <c r="L4467" i="5"/>
  <c r="M4467" i="5" s="1"/>
  <c r="A4468" i="5"/>
  <c r="B4468" i="5"/>
  <c r="C4468" i="5"/>
  <c r="E4468" i="5"/>
  <c r="F4468" i="5"/>
  <c r="H4468" i="5"/>
  <c r="L4468" i="5"/>
  <c r="M4468" i="5" s="1"/>
  <c r="A4469" i="5"/>
  <c r="B4469" i="5"/>
  <c r="C4469" i="5"/>
  <c r="E4469" i="5"/>
  <c r="F4469" i="5"/>
  <c r="H4469" i="5"/>
  <c r="L4469" i="5"/>
  <c r="M4469" i="5" s="1"/>
  <c r="A4470" i="5"/>
  <c r="B4470" i="5"/>
  <c r="C4470" i="5"/>
  <c r="E4470" i="5"/>
  <c r="F4470" i="5"/>
  <c r="H4470" i="5"/>
  <c r="L4470" i="5"/>
  <c r="M4470" i="5" s="1"/>
  <c r="A4471" i="5"/>
  <c r="B4471" i="5"/>
  <c r="C4471" i="5"/>
  <c r="E4471" i="5"/>
  <c r="F4471" i="5"/>
  <c r="H4471" i="5"/>
  <c r="L4471" i="5"/>
  <c r="M4471" i="5" s="1"/>
  <c r="A4472" i="5"/>
  <c r="B4472" i="5"/>
  <c r="C4472" i="5"/>
  <c r="E4472" i="5"/>
  <c r="F4472" i="5"/>
  <c r="H4472" i="5"/>
  <c r="L4472" i="5"/>
  <c r="M4472" i="5" s="1"/>
  <c r="A4473" i="5"/>
  <c r="B4473" i="5"/>
  <c r="C4473" i="5"/>
  <c r="E4473" i="5"/>
  <c r="F4473" i="5"/>
  <c r="H4473" i="5"/>
  <c r="L4473" i="5"/>
  <c r="M4473" i="5" s="1"/>
  <c r="A4474" i="5"/>
  <c r="B4474" i="5"/>
  <c r="C4474" i="5"/>
  <c r="E4474" i="5"/>
  <c r="F4474" i="5"/>
  <c r="H4474" i="5"/>
  <c r="L4474" i="5"/>
  <c r="M4474" i="5" s="1"/>
  <c r="A4475" i="5"/>
  <c r="B4475" i="5"/>
  <c r="C4475" i="5"/>
  <c r="E4475" i="5"/>
  <c r="F4475" i="5"/>
  <c r="H4475" i="5"/>
  <c r="L4475" i="5"/>
  <c r="M4475" i="5" s="1"/>
  <c r="A4476" i="5"/>
  <c r="B4476" i="5"/>
  <c r="C4476" i="5"/>
  <c r="E4476" i="5"/>
  <c r="F4476" i="5"/>
  <c r="H4476" i="5"/>
  <c r="L4476" i="5"/>
  <c r="M4476" i="5" s="1"/>
  <c r="A4477" i="5"/>
  <c r="B4477" i="5"/>
  <c r="C4477" i="5"/>
  <c r="E4477" i="5"/>
  <c r="F4477" i="5"/>
  <c r="H4477" i="5"/>
  <c r="L4477" i="5"/>
  <c r="M4477" i="5" s="1"/>
  <c r="A4478" i="5"/>
  <c r="B4478" i="5"/>
  <c r="C4478" i="5"/>
  <c r="E4478" i="5"/>
  <c r="F4478" i="5"/>
  <c r="H4478" i="5"/>
  <c r="L4478" i="5"/>
  <c r="M4478" i="5" s="1"/>
  <c r="A4479" i="5"/>
  <c r="B4479" i="5"/>
  <c r="C4479" i="5"/>
  <c r="E4479" i="5"/>
  <c r="F4479" i="5"/>
  <c r="H4479" i="5"/>
  <c r="L4479" i="5"/>
  <c r="M4479" i="5" s="1"/>
  <c r="A4480" i="5"/>
  <c r="B4480" i="5"/>
  <c r="C4480" i="5"/>
  <c r="E4480" i="5"/>
  <c r="F4480" i="5"/>
  <c r="H4480" i="5"/>
  <c r="L4480" i="5"/>
  <c r="M4480" i="5" s="1"/>
  <c r="A4481" i="5"/>
  <c r="B4481" i="5"/>
  <c r="C4481" i="5"/>
  <c r="E4481" i="5"/>
  <c r="F4481" i="5"/>
  <c r="H4481" i="5"/>
  <c r="L4481" i="5"/>
  <c r="M4481" i="5" s="1"/>
  <c r="A4482" i="5"/>
  <c r="B4482" i="5"/>
  <c r="C4482" i="5"/>
  <c r="E4482" i="5"/>
  <c r="F4482" i="5"/>
  <c r="H4482" i="5"/>
  <c r="L4482" i="5"/>
  <c r="M4482" i="5" s="1"/>
  <c r="A4483" i="5"/>
  <c r="B4483" i="5"/>
  <c r="C4483" i="5"/>
  <c r="E4483" i="5"/>
  <c r="F4483" i="5"/>
  <c r="H4483" i="5"/>
  <c r="L4483" i="5"/>
  <c r="M4483" i="5" s="1"/>
  <c r="A4484" i="5"/>
  <c r="B4484" i="5"/>
  <c r="C4484" i="5"/>
  <c r="E4484" i="5"/>
  <c r="F4484" i="5"/>
  <c r="H4484" i="5"/>
  <c r="L4484" i="5"/>
  <c r="M4484" i="5" s="1"/>
  <c r="A4485" i="5"/>
  <c r="B4485" i="5"/>
  <c r="C4485" i="5"/>
  <c r="E4485" i="5"/>
  <c r="F4485" i="5"/>
  <c r="H4485" i="5"/>
  <c r="L4485" i="5"/>
  <c r="M4485" i="5" s="1"/>
  <c r="A4486" i="5"/>
  <c r="B4486" i="5"/>
  <c r="C4486" i="5"/>
  <c r="E4486" i="5"/>
  <c r="F4486" i="5"/>
  <c r="H4486" i="5"/>
  <c r="L4486" i="5"/>
  <c r="M4486" i="5" s="1"/>
  <c r="A4487" i="5"/>
  <c r="B4487" i="5"/>
  <c r="C4487" i="5"/>
  <c r="E4487" i="5"/>
  <c r="F4487" i="5"/>
  <c r="H4487" i="5"/>
  <c r="L4487" i="5"/>
  <c r="M4487" i="5" s="1"/>
  <c r="A4488" i="5"/>
  <c r="B4488" i="5"/>
  <c r="C4488" i="5"/>
  <c r="E4488" i="5"/>
  <c r="F4488" i="5"/>
  <c r="H4488" i="5"/>
  <c r="L4488" i="5"/>
  <c r="M4488" i="5" s="1"/>
  <c r="A4489" i="5"/>
  <c r="B4489" i="5"/>
  <c r="C4489" i="5"/>
  <c r="E4489" i="5"/>
  <c r="F4489" i="5"/>
  <c r="H4489" i="5"/>
  <c r="L4489" i="5"/>
  <c r="M4489" i="5" s="1"/>
  <c r="A4490" i="5"/>
  <c r="B4490" i="5"/>
  <c r="C4490" i="5"/>
  <c r="E4490" i="5"/>
  <c r="F4490" i="5"/>
  <c r="H4490" i="5"/>
  <c r="L4490" i="5"/>
  <c r="M4490" i="5" s="1"/>
  <c r="A4491" i="5"/>
  <c r="B4491" i="5"/>
  <c r="C4491" i="5"/>
  <c r="E4491" i="5"/>
  <c r="F4491" i="5"/>
  <c r="H4491" i="5"/>
  <c r="L4491" i="5"/>
  <c r="M4491" i="5" s="1"/>
  <c r="A4492" i="5"/>
  <c r="B4492" i="5"/>
  <c r="C4492" i="5"/>
  <c r="E4492" i="5"/>
  <c r="F4492" i="5"/>
  <c r="H4492" i="5"/>
  <c r="L4492" i="5"/>
  <c r="M4492" i="5" s="1"/>
  <c r="A4493" i="5"/>
  <c r="B4493" i="5"/>
  <c r="C4493" i="5"/>
  <c r="E4493" i="5"/>
  <c r="F4493" i="5"/>
  <c r="H4493" i="5"/>
  <c r="L4493" i="5"/>
  <c r="M4493" i="5" s="1"/>
  <c r="A4494" i="5"/>
  <c r="B4494" i="5"/>
  <c r="C4494" i="5"/>
  <c r="E4494" i="5"/>
  <c r="F4494" i="5"/>
  <c r="H4494" i="5"/>
  <c r="L4494" i="5"/>
  <c r="M4494" i="5" s="1"/>
  <c r="A4495" i="5"/>
  <c r="B4495" i="5"/>
  <c r="C4495" i="5"/>
  <c r="E4495" i="5"/>
  <c r="F4495" i="5"/>
  <c r="H4495" i="5"/>
  <c r="L4495" i="5"/>
  <c r="M4495" i="5" s="1"/>
  <c r="A4496" i="5"/>
  <c r="B4496" i="5"/>
  <c r="C4496" i="5"/>
  <c r="E4496" i="5"/>
  <c r="F4496" i="5"/>
  <c r="H4496" i="5"/>
  <c r="L4496" i="5"/>
  <c r="M4496" i="5" s="1"/>
  <c r="A4497" i="5"/>
  <c r="B4497" i="5"/>
  <c r="C4497" i="5"/>
  <c r="E4497" i="5"/>
  <c r="F4497" i="5"/>
  <c r="H4497" i="5"/>
  <c r="L4497" i="5"/>
  <c r="M4497" i="5" s="1"/>
  <c r="A4498" i="5"/>
  <c r="B4498" i="5"/>
  <c r="C4498" i="5"/>
  <c r="E4498" i="5"/>
  <c r="F4498" i="5"/>
  <c r="H4498" i="5"/>
  <c r="L4498" i="5"/>
  <c r="M4498" i="5" s="1"/>
  <c r="A4499" i="5"/>
  <c r="B4499" i="5"/>
  <c r="C4499" i="5"/>
  <c r="E4499" i="5"/>
  <c r="F4499" i="5"/>
  <c r="H4499" i="5"/>
  <c r="L4499" i="5"/>
  <c r="M4499" i="5" s="1"/>
  <c r="A4500" i="5"/>
  <c r="B4500" i="5"/>
  <c r="C4500" i="5"/>
  <c r="E4500" i="5"/>
  <c r="F4500" i="5"/>
  <c r="H4500" i="5"/>
  <c r="L4500" i="5"/>
  <c r="M4500" i="5" s="1"/>
  <c r="A4501" i="5"/>
  <c r="B4501" i="5"/>
  <c r="C4501" i="5"/>
  <c r="E4501" i="5"/>
  <c r="F4501" i="5"/>
  <c r="H4501" i="5"/>
  <c r="L4501" i="5"/>
  <c r="M4501" i="5" s="1"/>
  <c r="A4502" i="5"/>
  <c r="B4502" i="5"/>
  <c r="C4502" i="5"/>
  <c r="E4502" i="5"/>
  <c r="F4502" i="5"/>
  <c r="H4502" i="5"/>
  <c r="L4502" i="5"/>
  <c r="M4502" i="5" s="1"/>
  <c r="A4503" i="5"/>
  <c r="B4503" i="5"/>
  <c r="C4503" i="5"/>
  <c r="E4503" i="5"/>
  <c r="F4503" i="5"/>
  <c r="H4503" i="5"/>
  <c r="L4503" i="5"/>
  <c r="M4503" i="5" s="1"/>
  <c r="A4504" i="5"/>
  <c r="B4504" i="5"/>
  <c r="C4504" i="5"/>
  <c r="E4504" i="5"/>
  <c r="F4504" i="5"/>
  <c r="H4504" i="5"/>
  <c r="L4504" i="5"/>
  <c r="M4504" i="5" s="1"/>
  <c r="A4505" i="5"/>
  <c r="B4505" i="5"/>
  <c r="C4505" i="5"/>
  <c r="E4505" i="5"/>
  <c r="F4505" i="5"/>
  <c r="H4505" i="5"/>
  <c r="L4505" i="5"/>
  <c r="M4505" i="5" s="1"/>
  <c r="A4506" i="5"/>
  <c r="B4506" i="5"/>
  <c r="C4506" i="5"/>
  <c r="E4506" i="5"/>
  <c r="F4506" i="5"/>
  <c r="H4506" i="5"/>
  <c r="L4506" i="5"/>
  <c r="M4506" i="5" s="1"/>
  <c r="A4507" i="5"/>
  <c r="B4507" i="5"/>
  <c r="C4507" i="5"/>
  <c r="E4507" i="5"/>
  <c r="F4507" i="5"/>
  <c r="H4507" i="5"/>
  <c r="L4507" i="5"/>
  <c r="M4507" i="5" s="1"/>
  <c r="A4508" i="5"/>
  <c r="B4508" i="5"/>
  <c r="C4508" i="5"/>
  <c r="E4508" i="5"/>
  <c r="F4508" i="5"/>
  <c r="H4508" i="5"/>
  <c r="L4508" i="5"/>
  <c r="M4508" i="5" s="1"/>
  <c r="A4509" i="5"/>
  <c r="B4509" i="5"/>
  <c r="C4509" i="5"/>
  <c r="E4509" i="5"/>
  <c r="F4509" i="5"/>
  <c r="H4509" i="5"/>
  <c r="L4509" i="5"/>
  <c r="M4509" i="5" s="1"/>
  <c r="A4510" i="5"/>
  <c r="B4510" i="5"/>
  <c r="C4510" i="5"/>
  <c r="E4510" i="5"/>
  <c r="F4510" i="5"/>
  <c r="H4510" i="5"/>
  <c r="L4510" i="5"/>
  <c r="M4510" i="5" s="1"/>
  <c r="A4511" i="5"/>
  <c r="B4511" i="5"/>
  <c r="C4511" i="5"/>
  <c r="E4511" i="5"/>
  <c r="F4511" i="5"/>
  <c r="H4511" i="5"/>
  <c r="L4511" i="5"/>
  <c r="M4511" i="5" s="1"/>
  <c r="A4512" i="5"/>
  <c r="B4512" i="5"/>
  <c r="C4512" i="5"/>
  <c r="E4512" i="5"/>
  <c r="F4512" i="5"/>
  <c r="H4512" i="5"/>
  <c r="L4512" i="5"/>
  <c r="M4512" i="5" s="1"/>
  <c r="A4513" i="5"/>
  <c r="B4513" i="5"/>
  <c r="C4513" i="5"/>
  <c r="E4513" i="5"/>
  <c r="F4513" i="5"/>
  <c r="H4513" i="5"/>
  <c r="L4513" i="5"/>
  <c r="M4513" i="5" s="1"/>
  <c r="A4514" i="5"/>
  <c r="B4514" i="5"/>
  <c r="C4514" i="5"/>
  <c r="E4514" i="5"/>
  <c r="F4514" i="5"/>
  <c r="H4514" i="5"/>
  <c r="L4514" i="5"/>
  <c r="M4514" i="5" s="1"/>
  <c r="A4515" i="5"/>
  <c r="B4515" i="5"/>
  <c r="C4515" i="5"/>
  <c r="E4515" i="5"/>
  <c r="F4515" i="5"/>
  <c r="H4515" i="5"/>
  <c r="L4515" i="5"/>
  <c r="M4515" i="5" s="1"/>
  <c r="A4516" i="5"/>
  <c r="B4516" i="5"/>
  <c r="C4516" i="5"/>
  <c r="E4516" i="5"/>
  <c r="F4516" i="5"/>
  <c r="H4516" i="5"/>
  <c r="L4516" i="5"/>
  <c r="M4516" i="5" s="1"/>
  <c r="A4517" i="5"/>
  <c r="B4517" i="5"/>
  <c r="C4517" i="5"/>
  <c r="E4517" i="5"/>
  <c r="F4517" i="5"/>
  <c r="H4517" i="5"/>
  <c r="L4517" i="5"/>
  <c r="M4517" i="5" s="1"/>
  <c r="A4518" i="5"/>
  <c r="B4518" i="5"/>
  <c r="C4518" i="5"/>
  <c r="E4518" i="5"/>
  <c r="F4518" i="5"/>
  <c r="H4518" i="5"/>
  <c r="L4518" i="5"/>
  <c r="M4518" i="5" s="1"/>
  <c r="A4519" i="5"/>
  <c r="B4519" i="5"/>
  <c r="C4519" i="5"/>
  <c r="E4519" i="5"/>
  <c r="F4519" i="5"/>
  <c r="H4519" i="5"/>
  <c r="L4519" i="5"/>
  <c r="M4519" i="5" s="1"/>
  <c r="A4520" i="5"/>
  <c r="B4520" i="5"/>
  <c r="C4520" i="5"/>
  <c r="E4520" i="5"/>
  <c r="F4520" i="5"/>
  <c r="H4520" i="5"/>
  <c r="L4520" i="5"/>
  <c r="M4520" i="5" s="1"/>
  <c r="A4521" i="5"/>
  <c r="B4521" i="5"/>
  <c r="C4521" i="5"/>
  <c r="E4521" i="5"/>
  <c r="F4521" i="5"/>
  <c r="H4521" i="5"/>
  <c r="L4521" i="5"/>
  <c r="M4521" i="5" s="1"/>
  <c r="A4522" i="5"/>
  <c r="B4522" i="5"/>
  <c r="C4522" i="5"/>
  <c r="E4522" i="5"/>
  <c r="F4522" i="5"/>
  <c r="H4522" i="5"/>
  <c r="L4522" i="5"/>
  <c r="M4522" i="5" s="1"/>
  <c r="A4523" i="5"/>
  <c r="B4523" i="5"/>
  <c r="C4523" i="5"/>
  <c r="C4524" i="5" s="1"/>
  <c r="C4525" i="5" s="1"/>
  <c r="E4523" i="5"/>
  <c r="F4523" i="5"/>
  <c r="H4523" i="5"/>
  <c r="L4523" i="5"/>
  <c r="M4523" i="5" s="1"/>
  <c r="A4524" i="5"/>
  <c r="B4524" i="5"/>
  <c r="B4525" i="5" s="1"/>
  <c r="E4524" i="5"/>
  <c r="F4524" i="5"/>
  <c r="H4524" i="5"/>
  <c r="L4524" i="5"/>
  <c r="M4524" i="5" s="1"/>
  <c r="A4525" i="5"/>
  <c r="E4525" i="5"/>
  <c r="F4525" i="5"/>
  <c r="H4525" i="5"/>
  <c r="L4525" i="5"/>
  <c r="M4525" i="5" s="1"/>
  <c r="A4526" i="5"/>
  <c r="B4526" i="5"/>
  <c r="C4526" i="5"/>
  <c r="E4526" i="5"/>
  <c r="F4526" i="5"/>
  <c r="H4526" i="5"/>
  <c r="L4526" i="5"/>
  <c r="M4526" i="5" s="1"/>
  <c r="A4527" i="5"/>
  <c r="B4527" i="5"/>
  <c r="C4527" i="5"/>
  <c r="E4527" i="5"/>
  <c r="F4527" i="5"/>
  <c r="H4527" i="5"/>
  <c r="L4527" i="5"/>
  <c r="M4527" i="5" s="1"/>
  <c r="A4528" i="5"/>
  <c r="B4528" i="5"/>
  <c r="C4528" i="5"/>
  <c r="E4528" i="5"/>
  <c r="F4528" i="5"/>
  <c r="H4528" i="5"/>
  <c r="L4528" i="5"/>
  <c r="M4528" i="5" s="1"/>
  <c r="A4529" i="5"/>
  <c r="B4529" i="5"/>
  <c r="C4529" i="5"/>
  <c r="E4529" i="5"/>
  <c r="F4529" i="5"/>
  <c r="H4529" i="5"/>
  <c r="L4529" i="5"/>
  <c r="M4529" i="5" s="1"/>
  <c r="A4530" i="5"/>
  <c r="B4530" i="5"/>
  <c r="C4530" i="5"/>
  <c r="E4530" i="5"/>
  <c r="F4530" i="5"/>
  <c r="H4530" i="5"/>
  <c r="L4530" i="5"/>
  <c r="M4530" i="5" s="1"/>
  <c r="A4531" i="5"/>
  <c r="B4531" i="5"/>
  <c r="C4531" i="5"/>
  <c r="E4531" i="5"/>
  <c r="F4531" i="5"/>
  <c r="H4531" i="5"/>
  <c r="L4531" i="5"/>
  <c r="M4531" i="5" s="1"/>
  <c r="A4532" i="5"/>
  <c r="B4532" i="5"/>
  <c r="C4532" i="5"/>
  <c r="E4532" i="5"/>
  <c r="F4532" i="5"/>
  <c r="H4532" i="5"/>
  <c r="L4532" i="5"/>
  <c r="M4532" i="5" s="1"/>
  <c r="A4533" i="5"/>
  <c r="B4533" i="5"/>
  <c r="C4533" i="5"/>
  <c r="E4533" i="5"/>
  <c r="F4533" i="5"/>
  <c r="H4533" i="5"/>
  <c r="L4533" i="5"/>
  <c r="M4533" i="5" s="1"/>
  <c r="A4534" i="5"/>
  <c r="B4534" i="5"/>
  <c r="C4534" i="5"/>
  <c r="E4534" i="5"/>
  <c r="F4534" i="5"/>
  <c r="H4534" i="5"/>
  <c r="L4534" i="5"/>
  <c r="M4534" i="5" s="1"/>
  <c r="A4535" i="5"/>
  <c r="B4535" i="5"/>
  <c r="C4535" i="5"/>
  <c r="E4535" i="5"/>
  <c r="F4535" i="5"/>
  <c r="H4535" i="5"/>
  <c r="L4535" i="5"/>
  <c r="M4535" i="5" s="1"/>
  <c r="A4536" i="5"/>
  <c r="B4536" i="5"/>
  <c r="C4536" i="5"/>
  <c r="E4536" i="5"/>
  <c r="F4536" i="5"/>
  <c r="H4536" i="5"/>
  <c r="L4536" i="5"/>
  <c r="M4536" i="5" s="1"/>
  <c r="A4537" i="5"/>
  <c r="B4537" i="5"/>
  <c r="C4537" i="5"/>
  <c r="E4537" i="5"/>
  <c r="F4537" i="5"/>
  <c r="H4537" i="5"/>
  <c r="L4537" i="5"/>
  <c r="M4537" i="5" s="1"/>
  <c r="A4538" i="5"/>
  <c r="B4538" i="5"/>
  <c r="C4538" i="5"/>
  <c r="E4538" i="5"/>
  <c r="F4538" i="5"/>
  <c r="H4538" i="5"/>
  <c r="L4538" i="5"/>
  <c r="M4538" i="5" s="1"/>
  <c r="A4539" i="5"/>
  <c r="B4539" i="5"/>
  <c r="C4539" i="5"/>
  <c r="E4539" i="5"/>
  <c r="F4539" i="5"/>
  <c r="H4539" i="5"/>
  <c r="L4539" i="5"/>
  <c r="M4539" i="5" s="1"/>
  <c r="A4540" i="5"/>
  <c r="B4540" i="5"/>
  <c r="C4540" i="5"/>
  <c r="E4540" i="5"/>
  <c r="F4540" i="5"/>
  <c r="H4540" i="5"/>
  <c r="L4540" i="5"/>
  <c r="M4540" i="5" s="1"/>
  <c r="A4541" i="5"/>
  <c r="B4541" i="5"/>
  <c r="C4541" i="5"/>
  <c r="E4541" i="5"/>
  <c r="F4541" i="5"/>
  <c r="H4541" i="5"/>
  <c r="L4541" i="5"/>
  <c r="M4541" i="5" s="1"/>
  <c r="A4542" i="5"/>
  <c r="B4542" i="5"/>
  <c r="C4542" i="5"/>
  <c r="E4542" i="5"/>
  <c r="F4542" i="5"/>
  <c r="H4542" i="5"/>
  <c r="L4542" i="5"/>
  <c r="M4542" i="5" s="1"/>
  <c r="A4543" i="5"/>
  <c r="B4543" i="5"/>
  <c r="C4543" i="5"/>
  <c r="E4543" i="5"/>
  <c r="F4543" i="5"/>
  <c r="H4543" i="5"/>
  <c r="L4543" i="5"/>
  <c r="M4543" i="5" s="1"/>
  <c r="A4544" i="5"/>
  <c r="B4544" i="5"/>
  <c r="C4544" i="5"/>
  <c r="E4544" i="5"/>
  <c r="F4544" i="5"/>
  <c r="H4544" i="5"/>
  <c r="L4544" i="5"/>
  <c r="M4544" i="5" s="1"/>
  <c r="A4545" i="5"/>
  <c r="B4545" i="5"/>
  <c r="C4545" i="5"/>
  <c r="E4545" i="5"/>
  <c r="F4545" i="5"/>
  <c r="H4545" i="5"/>
  <c r="L4545" i="5"/>
  <c r="M4545" i="5" s="1"/>
  <c r="A4546" i="5"/>
  <c r="B4546" i="5"/>
  <c r="C4546" i="5"/>
  <c r="E4546" i="5"/>
  <c r="F4546" i="5"/>
  <c r="H4546" i="5"/>
  <c r="L4546" i="5"/>
  <c r="M4546" i="5" s="1"/>
  <c r="A4547" i="5"/>
  <c r="B4547" i="5"/>
  <c r="C4547" i="5"/>
  <c r="E4547" i="5"/>
  <c r="F4547" i="5"/>
  <c r="H4547" i="5"/>
  <c r="L4547" i="5"/>
  <c r="M4547" i="5" s="1"/>
  <c r="A4548" i="5"/>
  <c r="B4548" i="5"/>
  <c r="C4548" i="5"/>
  <c r="E4548" i="5"/>
  <c r="F4548" i="5"/>
  <c r="H4548" i="5"/>
  <c r="L4548" i="5"/>
  <c r="M4548" i="5" s="1"/>
  <c r="A4549" i="5"/>
  <c r="B4549" i="5"/>
  <c r="C4549" i="5"/>
  <c r="E4549" i="5"/>
  <c r="F4549" i="5"/>
  <c r="H4549" i="5"/>
  <c r="L4549" i="5"/>
  <c r="M4549" i="5" s="1"/>
  <c r="A4550" i="5"/>
  <c r="B4550" i="5"/>
  <c r="C4550" i="5"/>
  <c r="E4550" i="5"/>
  <c r="F4550" i="5"/>
  <c r="H4550" i="5"/>
  <c r="L4550" i="5"/>
  <c r="M4550" i="5" s="1"/>
  <c r="A4551" i="5"/>
  <c r="B4551" i="5"/>
  <c r="C4551" i="5"/>
  <c r="E4551" i="5"/>
  <c r="F4551" i="5"/>
  <c r="H4551" i="5"/>
  <c r="L4551" i="5"/>
  <c r="M4551" i="5" s="1"/>
  <c r="A4552" i="5"/>
  <c r="B4552" i="5"/>
  <c r="C4552" i="5"/>
  <c r="E4552" i="5"/>
  <c r="F4552" i="5"/>
  <c r="H4552" i="5"/>
  <c r="L4552" i="5"/>
  <c r="M4552" i="5" s="1"/>
  <c r="A4553" i="5"/>
  <c r="B4553" i="5"/>
  <c r="C4553" i="5"/>
  <c r="E4553" i="5"/>
  <c r="F4553" i="5"/>
  <c r="H4553" i="5"/>
  <c r="L4553" i="5"/>
  <c r="M4553" i="5" s="1"/>
  <c r="A4554" i="5"/>
  <c r="B4554" i="5"/>
  <c r="C4554" i="5"/>
  <c r="E4554" i="5"/>
  <c r="F4554" i="5"/>
  <c r="H4554" i="5"/>
  <c r="L4554" i="5"/>
  <c r="M4554" i="5" s="1"/>
  <c r="A4555" i="5"/>
  <c r="B4555" i="5"/>
  <c r="C4555" i="5"/>
  <c r="E4555" i="5"/>
  <c r="F4555" i="5"/>
  <c r="H4555" i="5"/>
  <c r="L4555" i="5"/>
  <c r="M4555" i="5" s="1"/>
  <c r="A4556" i="5"/>
  <c r="B4556" i="5"/>
  <c r="C4556" i="5"/>
  <c r="E4556" i="5"/>
  <c r="F4556" i="5"/>
  <c r="H4556" i="5"/>
  <c r="L4556" i="5"/>
  <c r="M4556" i="5" s="1"/>
  <c r="A4557" i="5"/>
  <c r="B4557" i="5"/>
  <c r="C4557" i="5"/>
  <c r="E4557" i="5"/>
  <c r="F4557" i="5"/>
  <c r="H4557" i="5"/>
  <c r="L4557" i="5"/>
  <c r="M4557" i="5" s="1"/>
  <c r="A4558" i="5"/>
  <c r="B4558" i="5"/>
  <c r="C4558" i="5"/>
  <c r="E4558" i="5"/>
  <c r="F4558" i="5"/>
  <c r="H4558" i="5"/>
  <c r="L4558" i="5"/>
  <c r="M4558" i="5" s="1"/>
  <c r="A4559" i="5"/>
  <c r="B4559" i="5"/>
  <c r="C4559" i="5"/>
  <c r="E4559" i="5"/>
  <c r="F4559" i="5"/>
  <c r="H4559" i="5"/>
  <c r="L4559" i="5"/>
  <c r="M4559" i="5" s="1"/>
  <c r="A4560" i="5"/>
  <c r="B4560" i="5"/>
  <c r="C4560" i="5"/>
  <c r="E4560" i="5"/>
  <c r="F4560" i="5"/>
  <c r="H4560" i="5"/>
  <c r="L4560" i="5"/>
  <c r="M4560" i="5" s="1"/>
  <c r="A4561" i="5"/>
  <c r="B4561" i="5"/>
  <c r="C4561" i="5"/>
  <c r="E4561" i="5"/>
  <c r="F4561" i="5"/>
  <c r="H4561" i="5"/>
  <c r="L4561" i="5"/>
  <c r="M4561" i="5" s="1"/>
  <c r="A4562" i="5"/>
  <c r="B4562" i="5"/>
  <c r="C4562" i="5"/>
  <c r="E4562" i="5"/>
  <c r="F4562" i="5"/>
  <c r="H4562" i="5"/>
  <c r="L4562" i="5"/>
  <c r="M4562" i="5" s="1"/>
  <c r="A4563" i="5"/>
  <c r="B4563" i="5"/>
  <c r="C4563" i="5"/>
  <c r="E4563" i="5"/>
  <c r="F4563" i="5"/>
  <c r="H4563" i="5"/>
  <c r="L4563" i="5"/>
  <c r="M4563" i="5" s="1"/>
  <c r="A4564" i="5"/>
  <c r="B4564" i="5"/>
  <c r="C4564" i="5"/>
  <c r="E4564" i="5"/>
  <c r="F4564" i="5"/>
  <c r="H4564" i="5"/>
  <c r="L4564" i="5"/>
  <c r="M4564" i="5" s="1"/>
  <c r="A4565" i="5"/>
  <c r="B4565" i="5"/>
  <c r="C4565" i="5"/>
  <c r="E4565" i="5"/>
  <c r="F4565" i="5"/>
  <c r="H4565" i="5"/>
  <c r="L4565" i="5"/>
  <c r="M4565" i="5" s="1"/>
  <c r="A4566" i="5"/>
  <c r="B4566" i="5"/>
  <c r="C4566" i="5"/>
  <c r="E4566" i="5"/>
  <c r="F4566" i="5"/>
  <c r="H4566" i="5"/>
  <c r="L4566" i="5"/>
  <c r="M4566" i="5" s="1"/>
  <c r="A4567" i="5"/>
  <c r="B4567" i="5"/>
  <c r="C4567" i="5"/>
  <c r="E4567" i="5"/>
  <c r="F4567" i="5"/>
  <c r="H4567" i="5"/>
  <c r="L4567" i="5"/>
  <c r="M4567" i="5" s="1"/>
  <c r="A4568" i="5"/>
  <c r="B4568" i="5"/>
  <c r="C4568" i="5"/>
  <c r="E4568" i="5"/>
  <c r="F4568" i="5"/>
  <c r="H4568" i="5"/>
  <c r="L4568" i="5"/>
  <c r="M4568" i="5" s="1"/>
  <c r="A4569" i="5"/>
  <c r="B4569" i="5"/>
  <c r="C4569" i="5"/>
  <c r="E4569" i="5"/>
  <c r="F4569" i="5"/>
  <c r="H4569" i="5"/>
  <c r="L4569" i="5"/>
  <c r="M4569" i="5" s="1"/>
  <c r="A4570" i="5"/>
  <c r="B4570" i="5"/>
  <c r="C4570" i="5"/>
  <c r="E4570" i="5"/>
  <c r="F4570" i="5"/>
  <c r="H4570" i="5"/>
  <c r="L4570" i="5"/>
  <c r="M4570" i="5" s="1"/>
  <c r="A4571" i="5"/>
  <c r="B4571" i="5"/>
  <c r="C4571" i="5"/>
  <c r="E4571" i="5"/>
  <c r="F4571" i="5"/>
  <c r="H4571" i="5"/>
  <c r="L4571" i="5"/>
  <c r="M4571" i="5" s="1"/>
  <c r="A4572" i="5"/>
  <c r="B4572" i="5"/>
  <c r="C4572" i="5"/>
  <c r="E4572" i="5"/>
  <c r="F4572" i="5"/>
  <c r="H4572" i="5"/>
  <c r="L4572" i="5"/>
  <c r="M4572" i="5" s="1"/>
  <c r="A4573" i="5"/>
  <c r="B4573" i="5"/>
  <c r="C4573" i="5"/>
  <c r="E4573" i="5"/>
  <c r="F4573" i="5"/>
  <c r="H4573" i="5"/>
  <c r="L4573" i="5"/>
  <c r="M4573" i="5" s="1"/>
  <c r="A4574" i="5"/>
  <c r="B4574" i="5"/>
  <c r="C4574" i="5"/>
  <c r="E4574" i="5"/>
  <c r="F4574" i="5"/>
  <c r="H4574" i="5"/>
  <c r="L4574" i="5"/>
  <c r="M4574" i="5" s="1"/>
  <c r="A4575" i="5"/>
  <c r="B4575" i="5"/>
  <c r="C4575" i="5"/>
  <c r="E4575" i="5"/>
  <c r="F4575" i="5"/>
  <c r="H4575" i="5"/>
  <c r="L4575" i="5"/>
  <c r="M4575" i="5" s="1"/>
  <c r="A4576" i="5"/>
  <c r="B4576" i="5"/>
  <c r="C4576" i="5"/>
  <c r="E4576" i="5"/>
  <c r="F4576" i="5"/>
  <c r="H4576" i="5"/>
  <c r="L4576" i="5"/>
  <c r="M4576" i="5" s="1"/>
  <c r="A4577" i="5"/>
  <c r="B4577" i="5"/>
  <c r="C4577" i="5"/>
  <c r="E4577" i="5"/>
  <c r="F4577" i="5"/>
  <c r="H4577" i="5"/>
  <c r="L4577" i="5"/>
  <c r="M4577" i="5" s="1"/>
  <c r="A4578" i="5"/>
  <c r="B4578" i="5"/>
  <c r="C4578" i="5"/>
  <c r="E4578" i="5"/>
  <c r="F4578" i="5"/>
  <c r="H4578" i="5"/>
  <c r="L4578" i="5"/>
  <c r="M4578" i="5" s="1"/>
  <c r="A4579" i="5"/>
  <c r="B4579" i="5"/>
  <c r="C4579" i="5"/>
  <c r="E4579" i="5"/>
  <c r="F4579" i="5"/>
  <c r="H4579" i="5"/>
  <c r="L4579" i="5"/>
  <c r="M4579" i="5" s="1"/>
  <c r="A4580" i="5"/>
  <c r="B4580" i="5"/>
  <c r="C4580" i="5"/>
  <c r="E4580" i="5"/>
  <c r="F4580" i="5"/>
  <c r="H4580" i="5"/>
  <c r="L4580" i="5"/>
  <c r="M4580" i="5" s="1"/>
  <c r="A4581" i="5"/>
  <c r="B4581" i="5"/>
  <c r="C4581" i="5"/>
  <c r="E4581" i="5"/>
  <c r="F4581" i="5"/>
  <c r="H4581" i="5"/>
  <c r="L4581" i="5"/>
  <c r="M4581" i="5" s="1"/>
  <c r="A4582" i="5"/>
  <c r="B4582" i="5"/>
  <c r="C4582" i="5"/>
  <c r="E4582" i="5"/>
  <c r="F4582" i="5"/>
  <c r="H4582" i="5"/>
  <c r="L4582" i="5"/>
  <c r="M4582" i="5" s="1"/>
  <c r="A4583" i="5"/>
  <c r="B4583" i="5"/>
  <c r="C4583" i="5"/>
  <c r="E4583" i="5"/>
  <c r="F4583" i="5"/>
  <c r="H4583" i="5"/>
  <c r="L4583" i="5"/>
  <c r="M4583" i="5" s="1"/>
  <c r="A4584" i="5"/>
  <c r="B4584" i="5"/>
  <c r="C4584" i="5"/>
  <c r="E4584" i="5"/>
  <c r="F4584" i="5"/>
  <c r="H4584" i="5"/>
  <c r="L4584" i="5"/>
  <c r="M4584" i="5" s="1"/>
  <c r="A4585" i="5"/>
  <c r="B4585" i="5"/>
  <c r="C4585" i="5"/>
  <c r="E4585" i="5"/>
  <c r="F4585" i="5"/>
  <c r="H4585" i="5"/>
  <c r="L4585" i="5"/>
  <c r="M4585" i="5" s="1"/>
  <c r="A4586" i="5"/>
  <c r="B4586" i="5"/>
  <c r="B4587" i="5" s="1"/>
  <c r="B4588" i="5" s="1"/>
  <c r="C4586" i="5"/>
  <c r="E4586" i="5"/>
  <c r="F4586" i="5"/>
  <c r="H4586" i="5"/>
  <c r="L4586" i="5"/>
  <c r="M4586" i="5" s="1"/>
  <c r="A4587" i="5"/>
  <c r="C4587" i="5"/>
  <c r="E4587" i="5"/>
  <c r="F4587" i="5"/>
  <c r="H4587" i="5"/>
  <c r="L4587" i="5"/>
  <c r="M4587" i="5" s="1"/>
  <c r="A4588" i="5"/>
  <c r="C4588" i="5"/>
  <c r="E4588" i="5"/>
  <c r="F4588" i="5"/>
  <c r="H4588" i="5"/>
  <c r="L4588" i="5"/>
  <c r="M4588" i="5" s="1"/>
  <c r="A4589" i="5"/>
  <c r="B4589" i="5"/>
  <c r="C4589" i="5"/>
  <c r="E4589" i="5"/>
  <c r="F4589" i="5"/>
  <c r="H4589" i="5"/>
  <c r="L4589" i="5"/>
  <c r="M4589" i="5" s="1"/>
  <c r="A4590" i="5"/>
  <c r="B4590" i="5"/>
  <c r="C4590" i="5"/>
  <c r="E4590" i="5"/>
  <c r="F4590" i="5"/>
  <c r="H4590" i="5"/>
  <c r="L4590" i="5"/>
  <c r="M4590" i="5" s="1"/>
  <c r="A4591" i="5"/>
  <c r="B4591" i="5"/>
  <c r="C4591" i="5"/>
  <c r="E4591" i="5"/>
  <c r="F4591" i="5"/>
  <c r="H4591" i="5"/>
  <c r="L4591" i="5"/>
  <c r="M4591" i="5" s="1"/>
  <c r="A4592" i="5"/>
  <c r="B4592" i="5"/>
  <c r="C4592" i="5"/>
  <c r="E4592" i="5"/>
  <c r="F4592" i="5"/>
  <c r="H4592" i="5"/>
  <c r="L4592" i="5"/>
  <c r="M4592" i="5" s="1"/>
  <c r="A4593" i="5"/>
  <c r="B4593" i="5"/>
  <c r="C4593" i="5"/>
  <c r="E4593" i="5"/>
  <c r="F4593" i="5"/>
  <c r="H4593" i="5"/>
  <c r="L4593" i="5"/>
  <c r="M4593" i="5" s="1"/>
  <c r="A4594" i="5"/>
  <c r="B4594" i="5"/>
  <c r="C4594" i="5"/>
  <c r="E4594" i="5"/>
  <c r="F4594" i="5"/>
  <c r="H4594" i="5"/>
  <c r="L4594" i="5"/>
  <c r="M4594" i="5" s="1"/>
  <c r="A4595" i="5"/>
  <c r="B4595" i="5"/>
  <c r="C4595" i="5"/>
  <c r="E4595" i="5"/>
  <c r="F4595" i="5"/>
  <c r="H4595" i="5"/>
  <c r="L4595" i="5"/>
  <c r="M4595" i="5" s="1"/>
  <c r="A4596" i="5"/>
  <c r="B4596" i="5"/>
  <c r="C4596" i="5"/>
  <c r="E4596" i="5"/>
  <c r="F4596" i="5"/>
  <c r="H4596" i="5"/>
  <c r="L4596" i="5"/>
  <c r="M4596" i="5" s="1"/>
  <c r="A4597" i="5"/>
  <c r="B4597" i="5"/>
  <c r="C4597" i="5"/>
  <c r="E4597" i="5"/>
  <c r="F4597" i="5"/>
  <c r="H4597" i="5"/>
  <c r="L4597" i="5"/>
  <c r="M4597" i="5" s="1"/>
  <c r="A4598" i="5"/>
  <c r="B4598" i="5"/>
  <c r="C4598" i="5"/>
  <c r="E4598" i="5"/>
  <c r="F4598" i="5"/>
  <c r="H4598" i="5"/>
  <c r="L4598" i="5"/>
  <c r="M4598" i="5" s="1"/>
  <c r="A4599" i="5"/>
  <c r="B4599" i="5"/>
  <c r="C4599" i="5"/>
  <c r="E4599" i="5"/>
  <c r="F4599" i="5"/>
  <c r="H4599" i="5"/>
  <c r="L4599" i="5"/>
  <c r="M4599" i="5" s="1"/>
  <c r="A4600" i="5"/>
  <c r="B4600" i="5"/>
  <c r="C4600" i="5"/>
  <c r="E4600" i="5"/>
  <c r="F4600" i="5"/>
  <c r="H4600" i="5"/>
  <c r="L4600" i="5"/>
  <c r="M4600" i="5" s="1"/>
  <c r="A4601" i="5"/>
  <c r="B4601" i="5"/>
  <c r="C4601" i="5"/>
  <c r="E4601" i="5"/>
  <c r="F4601" i="5"/>
  <c r="H4601" i="5"/>
  <c r="L4601" i="5"/>
  <c r="M4601" i="5" s="1"/>
  <c r="A4602" i="5"/>
  <c r="B4602" i="5"/>
  <c r="C4602" i="5"/>
  <c r="E4602" i="5"/>
  <c r="F4602" i="5"/>
  <c r="H4602" i="5"/>
  <c r="L4602" i="5"/>
  <c r="M4602" i="5" s="1"/>
  <c r="A4603" i="5"/>
  <c r="B4603" i="5"/>
  <c r="C4603" i="5"/>
  <c r="E4603" i="5"/>
  <c r="F4603" i="5"/>
  <c r="H4603" i="5"/>
  <c r="L4603" i="5"/>
  <c r="M4603" i="5" s="1"/>
  <c r="A4604" i="5"/>
  <c r="B4604" i="5"/>
  <c r="C4604" i="5"/>
  <c r="E4604" i="5"/>
  <c r="F4604" i="5"/>
  <c r="H4604" i="5"/>
  <c r="L4604" i="5"/>
  <c r="M4604" i="5" s="1"/>
  <c r="A4605" i="5"/>
  <c r="B4605" i="5"/>
  <c r="C4605" i="5"/>
  <c r="E4605" i="5"/>
  <c r="F4605" i="5"/>
  <c r="H4605" i="5"/>
  <c r="L4605" i="5"/>
  <c r="M4605" i="5" s="1"/>
  <c r="A4606" i="5"/>
  <c r="B4606" i="5"/>
  <c r="C4606" i="5"/>
  <c r="E4606" i="5"/>
  <c r="F4606" i="5"/>
  <c r="H4606" i="5"/>
  <c r="L4606" i="5"/>
  <c r="M4606" i="5" s="1"/>
  <c r="A4607" i="5"/>
  <c r="B4607" i="5"/>
  <c r="C4607" i="5"/>
  <c r="E4607" i="5"/>
  <c r="F4607" i="5"/>
  <c r="H4607" i="5"/>
  <c r="L4607" i="5"/>
  <c r="M4607" i="5" s="1"/>
  <c r="A4608" i="5"/>
  <c r="B4608" i="5"/>
  <c r="C4608" i="5"/>
  <c r="E4608" i="5"/>
  <c r="F4608" i="5"/>
  <c r="H4608" i="5"/>
  <c r="L4608" i="5"/>
  <c r="M4608" i="5" s="1"/>
  <c r="A4609" i="5"/>
  <c r="B4609" i="5"/>
  <c r="C4609" i="5"/>
  <c r="E4609" i="5"/>
  <c r="F4609" i="5"/>
  <c r="H4609" i="5"/>
  <c r="L4609" i="5"/>
  <c r="M4609" i="5" s="1"/>
  <c r="A4610" i="5"/>
  <c r="B4610" i="5"/>
  <c r="C4610" i="5"/>
  <c r="E4610" i="5"/>
  <c r="F4610" i="5"/>
  <c r="H4610" i="5"/>
  <c r="L4610" i="5"/>
  <c r="M4610" i="5" s="1"/>
  <c r="A4611" i="5"/>
  <c r="B4611" i="5"/>
  <c r="C4611" i="5"/>
  <c r="E4611" i="5"/>
  <c r="F4611" i="5"/>
  <c r="H4611" i="5"/>
  <c r="L4611" i="5"/>
  <c r="M4611" i="5" s="1"/>
  <c r="A4612" i="5"/>
  <c r="B4612" i="5"/>
  <c r="C4612" i="5"/>
  <c r="E4612" i="5"/>
  <c r="F4612" i="5"/>
  <c r="H4612" i="5"/>
  <c r="L4612" i="5"/>
  <c r="M4612" i="5" s="1"/>
  <c r="A4613" i="5"/>
  <c r="B4613" i="5"/>
  <c r="C4613" i="5"/>
  <c r="E4613" i="5"/>
  <c r="F4613" i="5"/>
  <c r="H4613" i="5"/>
  <c r="L4613" i="5"/>
  <c r="M4613" i="5" s="1"/>
  <c r="A4614" i="5"/>
  <c r="B4614" i="5"/>
  <c r="C4614" i="5"/>
  <c r="E4614" i="5"/>
  <c r="F4614" i="5"/>
  <c r="H4614" i="5"/>
  <c r="L4614" i="5"/>
  <c r="M4614" i="5" s="1"/>
  <c r="A4615" i="5"/>
  <c r="B4615" i="5"/>
  <c r="C4615" i="5"/>
  <c r="E4615" i="5"/>
  <c r="F4615" i="5"/>
  <c r="H4615" i="5"/>
  <c r="L4615" i="5"/>
  <c r="M4615" i="5" s="1"/>
  <c r="A4616" i="5"/>
  <c r="B4616" i="5"/>
  <c r="C4616" i="5"/>
  <c r="E4616" i="5"/>
  <c r="F4616" i="5"/>
  <c r="H4616" i="5"/>
  <c r="L4616" i="5"/>
  <c r="M4616" i="5" s="1"/>
  <c r="A4617" i="5"/>
  <c r="B4617" i="5"/>
  <c r="C4617" i="5"/>
  <c r="E4617" i="5"/>
  <c r="F4617" i="5"/>
  <c r="H4617" i="5"/>
  <c r="L4617" i="5"/>
  <c r="M4617" i="5" s="1"/>
  <c r="A4618" i="5"/>
  <c r="B4618" i="5"/>
  <c r="C4618" i="5"/>
  <c r="E4618" i="5"/>
  <c r="F4618" i="5"/>
  <c r="H4618" i="5"/>
  <c r="L4618" i="5"/>
  <c r="M4618" i="5" s="1"/>
  <c r="A4619" i="5"/>
  <c r="B4619" i="5"/>
  <c r="C4619" i="5"/>
  <c r="E4619" i="5"/>
  <c r="F4619" i="5"/>
  <c r="H4619" i="5"/>
  <c r="L4619" i="5"/>
  <c r="M4619" i="5" s="1"/>
  <c r="A4620" i="5"/>
  <c r="B4620" i="5"/>
  <c r="C4620" i="5"/>
  <c r="E4620" i="5"/>
  <c r="F4620" i="5"/>
  <c r="H4620" i="5"/>
  <c r="L4620" i="5"/>
  <c r="M4620" i="5" s="1"/>
  <c r="A4621" i="5"/>
  <c r="B4621" i="5"/>
  <c r="C4621" i="5"/>
  <c r="E4621" i="5"/>
  <c r="F4621" i="5"/>
  <c r="H4621" i="5"/>
  <c r="L4621" i="5"/>
  <c r="M4621" i="5" s="1"/>
  <c r="A4622" i="5"/>
  <c r="B4622" i="5"/>
  <c r="C4622" i="5"/>
  <c r="E4622" i="5"/>
  <c r="F4622" i="5"/>
  <c r="H4622" i="5"/>
  <c r="L4622" i="5"/>
  <c r="M4622" i="5" s="1"/>
  <c r="A4623" i="5"/>
  <c r="B4623" i="5"/>
  <c r="C4623" i="5"/>
  <c r="E4623" i="5"/>
  <c r="F4623" i="5"/>
  <c r="H4623" i="5"/>
  <c r="L4623" i="5"/>
  <c r="M4623" i="5" s="1"/>
  <c r="A4624" i="5"/>
  <c r="B4624" i="5"/>
  <c r="C4624" i="5"/>
  <c r="E4624" i="5"/>
  <c r="F4624" i="5"/>
  <c r="H4624" i="5"/>
  <c r="L4624" i="5"/>
  <c r="M4624" i="5" s="1"/>
  <c r="A4625" i="5"/>
  <c r="B4625" i="5"/>
  <c r="C4625" i="5"/>
  <c r="E4625" i="5"/>
  <c r="F4625" i="5"/>
  <c r="H4625" i="5"/>
  <c r="L4625" i="5"/>
  <c r="M4625" i="5" s="1"/>
  <c r="A4626" i="5"/>
  <c r="B4626" i="5"/>
  <c r="C4626" i="5"/>
  <c r="E4626" i="5"/>
  <c r="F4626" i="5"/>
  <c r="H4626" i="5"/>
  <c r="L4626" i="5"/>
  <c r="M4626" i="5" s="1"/>
  <c r="A4627" i="5"/>
  <c r="B4627" i="5"/>
  <c r="C4627" i="5"/>
  <c r="E4627" i="5"/>
  <c r="F4627" i="5"/>
  <c r="H4627" i="5"/>
  <c r="L4627" i="5"/>
  <c r="M4627" i="5" s="1"/>
  <c r="A4628" i="5"/>
  <c r="B4628" i="5"/>
  <c r="C4628" i="5"/>
  <c r="E4628" i="5"/>
  <c r="F4628" i="5"/>
  <c r="H4628" i="5"/>
  <c r="L4628" i="5"/>
  <c r="M4628" i="5" s="1"/>
  <c r="A4629" i="5"/>
  <c r="B4629" i="5"/>
  <c r="C4629" i="5"/>
  <c r="E4629" i="5"/>
  <c r="F4629" i="5"/>
  <c r="H4629" i="5"/>
  <c r="L4629" i="5"/>
  <c r="M4629" i="5" s="1"/>
  <c r="A4630" i="5"/>
  <c r="B4630" i="5"/>
  <c r="C4630" i="5"/>
  <c r="E4630" i="5"/>
  <c r="F4630" i="5"/>
  <c r="H4630" i="5"/>
  <c r="L4630" i="5"/>
  <c r="M4630" i="5" s="1"/>
  <c r="A4631" i="5"/>
  <c r="B4631" i="5"/>
  <c r="C4631" i="5"/>
  <c r="E4631" i="5"/>
  <c r="F4631" i="5"/>
  <c r="H4631" i="5"/>
  <c r="L4631" i="5"/>
  <c r="M4631" i="5" s="1"/>
  <c r="A4632" i="5"/>
  <c r="B4632" i="5"/>
  <c r="C4632" i="5"/>
  <c r="E4632" i="5"/>
  <c r="F4632" i="5"/>
  <c r="H4632" i="5"/>
  <c r="L4632" i="5"/>
  <c r="M4632" i="5" s="1"/>
  <c r="A4633" i="5"/>
  <c r="B4633" i="5"/>
  <c r="C4633" i="5"/>
  <c r="E4633" i="5"/>
  <c r="F4633" i="5"/>
  <c r="H4633" i="5"/>
  <c r="L4633" i="5"/>
  <c r="M4633" i="5" s="1"/>
  <c r="A4634" i="5"/>
  <c r="B4634" i="5"/>
  <c r="C4634" i="5"/>
  <c r="E4634" i="5"/>
  <c r="F4634" i="5"/>
  <c r="H4634" i="5"/>
  <c r="L4634" i="5"/>
  <c r="M4634" i="5" s="1"/>
  <c r="A4635" i="5"/>
  <c r="B4635" i="5"/>
  <c r="C4635" i="5"/>
  <c r="E4635" i="5"/>
  <c r="F4635" i="5"/>
  <c r="H4635" i="5"/>
  <c r="L4635" i="5"/>
  <c r="M4635" i="5" s="1"/>
  <c r="A4636" i="5"/>
  <c r="B4636" i="5"/>
  <c r="C4636" i="5"/>
  <c r="E4636" i="5"/>
  <c r="F4636" i="5"/>
  <c r="H4636" i="5"/>
  <c r="L4636" i="5"/>
  <c r="M4636" i="5" s="1"/>
  <c r="A4637" i="5"/>
  <c r="B4637" i="5"/>
  <c r="C4637" i="5"/>
  <c r="E4637" i="5"/>
  <c r="F4637" i="5"/>
  <c r="H4637" i="5"/>
  <c r="L4637" i="5"/>
  <c r="M4637" i="5" s="1"/>
  <c r="A4638" i="5"/>
  <c r="B4638" i="5"/>
  <c r="C4638" i="5"/>
  <c r="E4638" i="5"/>
  <c r="F4638" i="5"/>
  <c r="H4638" i="5"/>
  <c r="L4638" i="5"/>
  <c r="M4638" i="5" s="1"/>
  <c r="A4639" i="5"/>
  <c r="B4639" i="5"/>
  <c r="C4639" i="5"/>
  <c r="E4639" i="5"/>
  <c r="F4639" i="5"/>
  <c r="H4639" i="5"/>
  <c r="L4639" i="5"/>
  <c r="M4639" i="5" s="1"/>
  <c r="A4640" i="5"/>
  <c r="B4640" i="5"/>
  <c r="C4640" i="5"/>
  <c r="E4640" i="5"/>
  <c r="F4640" i="5"/>
  <c r="H4640" i="5"/>
  <c r="L4640" i="5"/>
  <c r="M4640" i="5" s="1"/>
  <c r="A4641" i="5"/>
  <c r="B4641" i="5"/>
  <c r="C4641" i="5"/>
  <c r="E4641" i="5"/>
  <c r="F4641" i="5"/>
  <c r="H4641" i="5"/>
  <c r="L4641" i="5"/>
  <c r="M4641" i="5" s="1"/>
  <c r="A4642" i="5"/>
  <c r="B4642" i="5"/>
  <c r="C4642" i="5"/>
  <c r="E4642" i="5"/>
  <c r="F4642" i="5"/>
  <c r="H4642" i="5"/>
  <c r="L4642" i="5"/>
  <c r="M4642" i="5" s="1"/>
  <c r="A4643" i="5"/>
  <c r="B4643" i="5"/>
  <c r="C4643" i="5"/>
  <c r="E4643" i="5"/>
  <c r="F4643" i="5"/>
  <c r="H4643" i="5"/>
  <c r="L4643" i="5"/>
  <c r="M4643" i="5" s="1"/>
  <c r="A4644" i="5"/>
  <c r="B4644" i="5"/>
  <c r="C4644" i="5"/>
  <c r="E4644" i="5"/>
  <c r="F4644" i="5"/>
  <c r="H4644" i="5"/>
  <c r="L4644" i="5"/>
  <c r="M4644" i="5" s="1"/>
  <c r="A4645" i="5"/>
  <c r="B4645" i="5"/>
  <c r="C4645" i="5"/>
  <c r="E4645" i="5"/>
  <c r="F4645" i="5"/>
  <c r="H4645" i="5"/>
  <c r="L4645" i="5"/>
  <c r="M4645" i="5" s="1"/>
  <c r="A4646" i="5"/>
  <c r="B4646" i="5"/>
  <c r="C4646" i="5"/>
  <c r="E4646" i="5"/>
  <c r="F4646" i="5"/>
  <c r="H4646" i="5"/>
  <c r="L4646" i="5"/>
  <c r="M4646" i="5" s="1"/>
  <c r="A4647" i="5"/>
  <c r="B4647" i="5"/>
  <c r="C4647" i="5"/>
  <c r="E4647" i="5"/>
  <c r="F4647" i="5"/>
  <c r="H4647" i="5"/>
  <c r="L4647" i="5"/>
  <c r="M4647" i="5" s="1"/>
  <c r="A4648" i="5"/>
  <c r="B4648" i="5"/>
  <c r="C4648" i="5"/>
  <c r="E4648" i="5"/>
  <c r="F4648" i="5"/>
  <c r="H4648" i="5"/>
  <c r="L4648" i="5"/>
  <c r="M4648" i="5" s="1"/>
  <c r="A4649" i="5"/>
  <c r="B4649" i="5"/>
  <c r="C4649" i="5"/>
  <c r="E4649" i="5"/>
  <c r="F4649" i="5"/>
  <c r="H4649" i="5"/>
  <c r="L4649" i="5"/>
  <c r="M4649" i="5" s="1"/>
  <c r="A4650" i="5"/>
  <c r="B4650" i="5"/>
  <c r="C4650" i="5"/>
  <c r="E4650" i="5"/>
  <c r="F4650" i="5"/>
  <c r="H4650" i="5"/>
  <c r="L4650" i="5"/>
  <c r="M4650" i="5" s="1"/>
  <c r="A4651" i="5"/>
  <c r="B4651" i="5"/>
  <c r="C4651" i="5"/>
  <c r="C4652" i="5" s="1"/>
  <c r="E4651" i="5"/>
  <c r="F4651" i="5"/>
  <c r="H4651" i="5"/>
  <c r="L4651" i="5"/>
  <c r="M4651" i="5" s="1"/>
  <c r="A4652" i="5"/>
  <c r="B4652" i="5"/>
  <c r="E4652" i="5"/>
  <c r="F4652" i="5"/>
  <c r="H4652" i="5"/>
  <c r="L4652" i="5"/>
  <c r="M4652" i="5" s="1"/>
  <c r="A4653" i="5"/>
  <c r="B4653" i="5"/>
  <c r="C4653" i="5"/>
  <c r="E4653" i="5"/>
  <c r="F4653" i="5"/>
  <c r="H4653" i="5"/>
  <c r="L4653" i="5"/>
  <c r="M4653" i="5" s="1"/>
  <c r="A4654" i="5"/>
  <c r="B4654" i="5"/>
  <c r="C4654" i="5"/>
  <c r="E4654" i="5"/>
  <c r="F4654" i="5"/>
  <c r="H4654" i="5"/>
  <c r="L4654" i="5"/>
  <c r="M4654" i="5" s="1"/>
  <c r="A4655" i="5"/>
  <c r="B4655" i="5"/>
  <c r="C4655" i="5"/>
  <c r="E4655" i="5"/>
  <c r="F4655" i="5"/>
  <c r="H4655" i="5"/>
  <c r="L4655" i="5"/>
  <c r="M4655" i="5" s="1"/>
  <c r="A4656" i="5"/>
  <c r="B4656" i="5"/>
  <c r="C4656" i="5"/>
  <c r="E4656" i="5"/>
  <c r="F4656" i="5"/>
  <c r="H4656" i="5"/>
  <c r="L4656" i="5"/>
  <c r="M4656" i="5" s="1"/>
  <c r="A4657" i="5"/>
  <c r="B4657" i="5"/>
  <c r="C4657" i="5"/>
  <c r="E4657" i="5"/>
  <c r="F4657" i="5"/>
  <c r="H4657" i="5"/>
  <c r="L4657" i="5"/>
  <c r="M4657" i="5" s="1"/>
  <c r="A4658" i="5"/>
  <c r="B4658" i="5"/>
  <c r="C4658" i="5"/>
  <c r="E4658" i="5"/>
  <c r="F4658" i="5"/>
  <c r="H4658" i="5"/>
  <c r="L4658" i="5"/>
  <c r="M4658" i="5" s="1"/>
  <c r="A4659" i="5"/>
  <c r="B4659" i="5"/>
  <c r="C4659" i="5"/>
  <c r="E4659" i="5"/>
  <c r="F4659" i="5"/>
  <c r="H4659" i="5"/>
  <c r="L4659" i="5"/>
  <c r="M4659" i="5" s="1"/>
  <c r="A4660" i="5"/>
  <c r="B4660" i="5"/>
  <c r="C4660" i="5"/>
  <c r="E4660" i="5"/>
  <c r="F4660" i="5"/>
  <c r="H4660" i="5"/>
  <c r="L4660" i="5"/>
  <c r="M4660" i="5" s="1"/>
  <c r="E4661" i="5"/>
  <c r="F4661" i="5"/>
  <c r="H4661" i="5"/>
  <c r="L4661" i="5"/>
  <c r="M4661" i="5" s="1"/>
  <c r="A4662" i="5"/>
  <c r="A4663" i="5" s="1"/>
  <c r="B4662" i="5"/>
  <c r="B4663" i="5" s="1"/>
  <c r="C4662" i="5"/>
  <c r="C4663" i="5" s="1"/>
  <c r="E4662" i="5"/>
  <c r="F4662" i="5"/>
  <c r="H4662" i="5"/>
  <c r="L4662" i="5"/>
  <c r="M4662" i="5" s="1"/>
  <c r="E4663" i="5"/>
  <c r="F4663" i="5"/>
  <c r="H4663" i="5"/>
  <c r="L4663" i="5"/>
  <c r="M4663" i="5" s="1"/>
  <c r="A4664" i="5"/>
  <c r="B4664" i="5"/>
  <c r="C4664" i="5"/>
  <c r="E4664" i="5"/>
  <c r="F4664" i="5"/>
  <c r="H4664" i="5"/>
  <c r="L4664" i="5"/>
  <c r="M4664" i="5" s="1"/>
  <c r="A4665" i="5"/>
  <c r="B4665" i="5"/>
  <c r="C4665" i="5"/>
  <c r="E4665" i="5"/>
  <c r="F4665" i="5"/>
  <c r="H4665" i="5"/>
  <c r="L4665" i="5"/>
  <c r="M4665" i="5" s="1"/>
  <c r="A4666" i="5"/>
  <c r="B4666" i="5"/>
  <c r="C4666" i="5"/>
  <c r="E4666" i="5"/>
  <c r="F4666" i="5"/>
  <c r="H4666" i="5"/>
  <c r="L4666" i="5"/>
  <c r="M4666" i="5" s="1"/>
  <c r="A4667" i="5"/>
  <c r="B4667" i="5"/>
  <c r="C4667" i="5"/>
  <c r="E4667" i="5"/>
  <c r="F4667" i="5"/>
  <c r="H4667" i="5"/>
  <c r="L4667" i="5"/>
  <c r="M4667" i="5" s="1"/>
  <c r="A4668" i="5"/>
  <c r="B4668" i="5"/>
  <c r="C4668" i="5"/>
  <c r="E4668" i="5"/>
  <c r="F4668" i="5"/>
  <c r="H4668" i="5"/>
  <c r="L4668" i="5"/>
  <c r="M4668" i="5" s="1"/>
  <c r="A4669" i="5"/>
  <c r="B4669" i="5"/>
  <c r="C4669" i="5"/>
  <c r="E4669" i="5"/>
  <c r="F4669" i="5"/>
  <c r="H4669" i="5"/>
  <c r="L4669" i="5"/>
  <c r="M4669" i="5" s="1"/>
  <c r="A4670" i="5"/>
  <c r="A4671" i="5" s="1"/>
  <c r="A4672" i="5" s="1"/>
  <c r="B4670" i="5"/>
  <c r="C4670" i="5"/>
  <c r="E4670" i="5"/>
  <c r="F4670" i="5"/>
  <c r="H4670" i="5"/>
  <c r="L4670" i="5"/>
  <c r="M4670" i="5" s="1"/>
  <c r="B4671" i="5"/>
  <c r="C4671" i="5"/>
  <c r="E4671" i="5"/>
  <c r="F4671" i="5"/>
  <c r="H4671" i="5"/>
  <c r="L4671" i="5"/>
  <c r="M4671" i="5" s="1"/>
  <c r="B4672" i="5"/>
  <c r="C4672" i="5"/>
  <c r="E4672" i="5"/>
  <c r="F4672" i="5"/>
  <c r="H4672" i="5"/>
  <c r="L4672" i="5"/>
  <c r="M4672" i="5" s="1"/>
  <c r="A4673" i="5"/>
  <c r="B4673" i="5"/>
  <c r="C4673" i="5"/>
  <c r="E4673" i="5"/>
  <c r="F4673" i="5"/>
  <c r="H4673" i="5"/>
  <c r="L4673" i="5"/>
  <c r="M4673" i="5" s="1"/>
  <c r="A4674" i="5"/>
  <c r="B4674" i="5"/>
  <c r="C4674" i="5"/>
  <c r="E4674" i="5"/>
  <c r="F4674" i="5"/>
  <c r="H4674" i="5"/>
  <c r="L4674" i="5"/>
  <c r="M4674" i="5" s="1"/>
  <c r="A4675" i="5"/>
  <c r="B4675" i="5"/>
  <c r="C4675" i="5"/>
  <c r="E4675" i="5"/>
  <c r="F4675" i="5"/>
  <c r="H4675" i="5"/>
  <c r="L4675" i="5"/>
  <c r="M4675" i="5" s="1"/>
  <c r="A4676" i="5"/>
  <c r="B4676" i="5"/>
  <c r="C4676" i="5"/>
  <c r="E4676" i="5"/>
  <c r="F4676" i="5"/>
  <c r="H4676" i="5"/>
  <c r="L4676" i="5"/>
  <c r="M4676" i="5" s="1"/>
  <c r="A4677" i="5"/>
  <c r="B4677" i="5"/>
  <c r="C4677" i="5"/>
  <c r="E4677" i="5"/>
  <c r="F4677" i="5"/>
  <c r="H4677" i="5"/>
  <c r="L4677" i="5"/>
  <c r="M4677" i="5" s="1"/>
  <c r="A4678" i="5"/>
  <c r="B4678" i="5"/>
  <c r="C4678" i="5"/>
  <c r="E4678" i="5"/>
  <c r="F4678" i="5"/>
  <c r="H4678" i="5"/>
  <c r="L4678" i="5"/>
  <c r="M4678" i="5" s="1"/>
  <c r="A4679" i="5"/>
  <c r="B4679" i="5"/>
  <c r="C4679" i="5"/>
  <c r="E4679" i="5"/>
  <c r="F4679" i="5"/>
  <c r="H4679" i="5"/>
  <c r="L4679" i="5"/>
  <c r="M4679" i="5" s="1"/>
  <c r="A4680" i="5"/>
  <c r="B4680" i="5"/>
  <c r="C4680" i="5"/>
  <c r="E4680" i="5"/>
  <c r="F4680" i="5"/>
  <c r="H4680" i="5"/>
  <c r="L4680" i="5"/>
  <c r="M4680" i="5" s="1"/>
  <c r="A4681" i="5"/>
  <c r="B4681" i="5"/>
  <c r="C4681" i="5"/>
  <c r="E4681" i="5"/>
  <c r="F4681" i="5"/>
  <c r="H4681" i="5"/>
  <c r="L4681" i="5"/>
  <c r="M4681" i="5" s="1"/>
  <c r="A4682" i="5"/>
  <c r="B4682" i="5"/>
  <c r="C4682" i="5"/>
  <c r="E4682" i="5"/>
  <c r="F4682" i="5"/>
  <c r="H4682" i="5"/>
  <c r="L4682" i="5"/>
  <c r="M4682" i="5" s="1"/>
  <c r="A4683" i="5"/>
  <c r="B4683" i="5"/>
  <c r="C4683" i="5"/>
  <c r="E4683" i="5"/>
  <c r="F4683" i="5"/>
  <c r="H4683" i="5"/>
  <c r="L4683" i="5"/>
  <c r="M4683" i="5" s="1"/>
  <c r="A4684" i="5"/>
  <c r="B4684" i="5"/>
  <c r="C4684" i="5"/>
  <c r="E4684" i="5"/>
  <c r="F4684" i="5"/>
  <c r="H4684" i="5"/>
  <c r="L4684" i="5"/>
  <c r="M4684" i="5" s="1"/>
  <c r="A4685" i="5"/>
  <c r="B4685" i="5"/>
  <c r="C4685" i="5"/>
  <c r="E4685" i="5"/>
  <c r="F4685" i="5"/>
  <c r="H4685" i="5"/>
  <c r="L4685" i="5"/>
  <c r="M4685" i="5" s="1"/>
  <c r="A4686" i="5"/>
  <c r="B4686" i="5"/>
  <c r="C4686" i="5"/>
  <c r="E4686" i="5"/>
  <c r="F4686" i="5"/>
  <c r="H4686" i="5"/>
  <c r="L4686" i="5"/>
  <c r="M4686" i="5" s="1"/>
  <c r="A4687" i="5"/>
  <c r="B4687" i="5"/>
  <c r="C4687" i="5"/>
  <c r="E4687" i="5"/>
  <c r="F4687" i="5"/>
  <c r="H4687" i="5"/>
  <c r="L4687" i="5"/>
  <c r="M4687" i="5" s="1"/>
  <c r="A4688" i="5"/>
  <c r="B4688" i="5"/>
  <c r="C4688" i="5"/>
  <c r="E4688" i="5"/>
  <c r="F4688" i="5"/>
  <c r="H4688" i="5"/>
  <c r="L4688" i="5"/>
  <c r="M4688" i="5" s="1"/>
  <c r="A4689" i="5"/>
  <c r="B4689" i="5"/>
  <c r="C4689" i="5"/>
  <c r="E4689" i="5"/>
  <c r="F4689" i="5"/>
  <c r="H4689" i="5"/>
  <c r="L4689" i="5"/>
  <c r="M4689" i="5" s="1"/>
  <c r="A4690" i="5"/>
  <c r="B4690" i="5"/>
  <c r="C4690" i="5"/>
  <c r="E4690" i="5"/>
  <c r="F4690" i="5"/>
  <c r="H4690" i="5"/>
  <c r="L4690" i="5"/>
  <c r="M4690" i="5" s="1"/>
  <c r="A4691" i="5"/>
  <c r="B4691" i="5"/>
  <c r="C4691" i="5"/>
  <c r="E4691" i="5"/>
  <c r="F4691" i="5"/>
  <c r="H4691" i="5"/>
  <c r="L4691" i="5"/>
  <c r="M4691" i="5" s="1"/>
  <c r="A4692" i="5"/>
  <c r="B4692" i="5"/>
  <c r="C4692" i="5"/>
  <c r="E4692" i="5"/>
  <c r="F4692" i="5"/>
  <c r="H4692" i="5"/>
  <c r="L4692" i="5"/>
  <c r="M4692" i="5" s="1"/>
  <c r="A4693" i="5"/>
  <c r="B4693" i="5"/>
  <c r="C4693" i="5"/>
  <c r="E4693" i="5"/>
  <c r="F4693" i="5"/>
  <c r="H4693" i="5"/>
  <c r="L4693" i="5"/>
  <c r="M4693" i="5" s="1"/>
  <c r="A4694" i="5"/>
  <c r="B4694" i="5"/>
  <c r="C4694" i="5"/>
  <c r="E4694" i="5"/>
  <c r="F4694" i="5"/>
  <c r="H4694" i="5"/>
  <c r="L4694" i="5"/>
  <c r="M4694" i="5" s="1"/>
  <c r="A4695" i="5"/>
  <c r="B4695" i="5"/>
  <c r="C4695" i="5"/>
  <c r="E4695" i="5"/>
  <c r="F4695" i="5"/>
  <c r="H4695" i="5"/>
  <c r="L4695" i="5"/>
  <c r="M4695" i="5" s="1"/>
  <c r="A4696" i="5"/>
  <c r="B4696" i="5"/>
  <c r="C4696" i="5"/>
  <c r="E4696" i="5"/>
  <c r="F4696" i="5"/>
  <c r="H4696" i="5"/>
  <c r="L4696" i="5"/>
  <c r="M4696" i="5" s="1"/>
  <c r="A4697" i="5"/>
  <c r="B4697" i="5"/>
  <c r="C4697" i="5"/>
  <c r="E4697" i="5"/>
  <c r="F4697" i="5"/>
  <c r="H4697" i="5"/>
  <c r="L4697" i="5"/>
  <c r="M4697" i="5" s="1"/>
  <c r="A4698" i="5"/>
  <c r="B4698" i="5"/>
  <c r="C4698" i="5"/>
  <c r="E4698" i="5"/>
  <c r="F4698" i="5"/>
  <c r="H4698" i="5"/>
  <c r="L4698" i="5"/>
  <c r="M4698" i="5" s="1"/>
  <c r="A4699" i="5"/>
  <c r="B4699" i="5"/>
  <c r="C4699" i="5"/>
  <c r="E4699" i="5"/>
  <c r="F4699" i="5"/>
  <c r="H4699" i="5"/>
  <c r="L4699" i="5"/>
  <c r="M4699" i="5" s="1"/>
  <c r="A4700" i="5"/>
  <c r="B4700" i="5"/>
  <c r="C4700" i="5"/>
  <c r="E4700" i="5"/>
  <c r="F4700" i="5"/>
  <c r="H4700" i="5"/>
  <c r="L4700" i="5"/>
  <c r="M4700" i="5" s="1"/>
  <c r="A4701" i="5"/>
  <c r="B4701" i="5"/>
  <c r="C4701" i="5"/>
  <c r="E4701" i="5"/>
  <c r="F4701" i="5"/>
  <c r="H4701" i="5"/>
  <c r="L4701" i="5"/>
  <c r="M4701" i="5" s="1"/>
  <c r="A4702" i="5"/>
  <c r="B4702" i="5"/>
  <c r="C4702" i="5"/>
  <c r="E4702" i="5"/>
  <c r="F4702" i="5"/>
  <c r="H4702" i="5"/>
  <c r="L4702" i="5"/>
  <c r="M4702" i="5" s="1"/>
  <c r="A4703" i="5"/>
  <c r="B4703" i="5"/>
  <c r="C4703" i="5"/>
  <c r="E4703" i="5"/>
  <c r="F4703" i="5"/>
  <c r="H4703" i="5"/>
  <c r="L4703" i="5"/>
  <c r="M4703" i="5" s="1"/>
  <c r="A4704" i="5"/>
  <c r="B4704" i="5"/>
  <c r="C4704" i="5"/>
  <c r="E4704" i="5"/>
  <c r="F4704" i="5"/>
  <c r="H4704" i="5"/>
  <c r="L4704" i="5"/>
  <c r="M4704" i="5" s="1"/>
  <c r="A4705" i="5"/>
  <c r="B4705" i="5"/>
  <c r="C4705" i="5"/>
  <c r="E4705" i="5"/>
  <c r="F4705" i="5"/>
  <c r="H4705" i="5"/>
  <c r="L4705" i="5"/>
  <c r="M4705" i="5" s="1"/>
  <c r="A4706" i="5"/>
  <c r="B4706" i="5"/>
  <c r="C4706" i="5"/>
  <c r="E4706" i="5"/>
  <c r="F4706" i="5"/>
  <c r="H4706" i="5"/>
  <c r="L4706" i="5"/>
  <c r="M4706" i="5" s="1"/>
  <c r="A4707" i="5"/>
  <c r="B4707" i="5"/>
  <c r="C4707" i="5"/>
  <c r="E4707" i="5"/>
  <c r="F4707" i="5"/>
  <c r="H4707" i="5"/>
  <c r="L4707" i="5"/>
  <c r="M4707" i="5" s="1"/>
  <c r="A4708" i="5"/>
  <c r="B4708" i="5"/>
  <c r="C4708" i="5"/>
  <c r="E4708" i="5"/>
  <c r="F4708" i="5"/>
  <c r="H4708" i="5"/>
  <c r="L4708" i="5"/>
  <c r="M4708" i="5" s="1"/>
  <c r="A4709" i="5"/>
  <c r="B4709" i="5"/>
  <c r="C4709" i="5"/>
  <c r="E4709" i="5"/>
  <c r="F4709" i="5"/>
  <c r="H4709" i="5"/>
  <c r="L4709" i="5"/>
  <c r="M4709" i="5" s="1"/>
  <c r="A4710" i="5"/>
  <c r="B4710" i="5"/>
  <c r="C4710" i="5"/>
  <c r="E4710" i="5"/>
  <c r="F4710" i="5"/>
  <c r="H4710" i="5"/>
  <c r="L4710" i="5"/>
  <c r="M4710" i="5" s="1"/>
  <c r="A4711" i="5"/>
  <c r="B4711" i="5"/>
  <c r="C4711" i="5"/>
  <c r="E4711" i="5"/>
  <c r="F4711" i="5"/>
  <c r="H4711" i="5"/>
  <c r="L4711" i="5"/>
  <c r="M4711" i="5" s="1"/>
  <c r="A4712" i="5"/>
  <c r="B4712" i="5"/>
  <c r="C4712" i="5"/>
  <c r="E4712" i="5"/>
  <c r="F4712" i="5"/>
  <c r="H4712" i="5"/>
  <c r="L4712" i="5"/>
  <c r="M4712" i="5" s="1"/>
  <c r="A4713" i="5"/>
  <c r="B4713" i="5"/>
  <c r="C4713" i="5"/>
  <c r="E4713" i="5"/>
  <c r="F4713" i="5"/>
  <c r="H4713" i="5"/>
  <c r="L4713" i="5"/>
  <c r="M4713" i="5" s="1"/>
  <c r="A4714" i="5"/>
  <c r="B4714" i="5"/>
  <c r="C4714" i="5"/>
  <c r="E4714" i="5"/>
  <c r="F4714" i="5"/>
  <c r="H4714" i="5"/>
  <c r="L4714" i="5"/>
  <c r="M4714" i="5" s="1"/>
  <c r="A4715" i="5"/>
  <c r="B4715" i="5"/>
  <c r="C4715" i="5"/>
  <c r="E4715" i="5"/>
  <c r="F4715" i="5"/>
  <c r="H4715" i="5"/>
  <c r="L4715" i="5"/>
  <c r="M4715" i="5" s="1"/>
  <c r="A4716" i="5"/>
  <c r="B4716" i="5"/>
  <c r="C4716" i="5"/>
  <c r="E4716" i="5"/>
  <c r="F4716" i="5"/>
  <c r="H4716" i="5"/>
  <c r="L4716" i="5"/>
  <c r="M4716" i="5" s="1"/>
  <c r="A4717" i="5"/>
  <c r="B4717" i="5"/>
  <c r="C4717" i="5"/>
  <c r="E4717" i="5"/>
  <c r="F4717" i="5"/>
  <c r="H4717" i="5"/>
  <c r="L4717" i="5"/>
  <c r="M4717" i="5" s="1"/>
  <c r="A4718" i="5"/>
  <c r="B4718" i="5"/>
  <c r="C4718" i="5"/>
  <c r="E4718" i="5"/>
  <c r="F4718" i="5"/>
  <c r="H4718" i="5"/>
  <c r="L4718" i="5"/>
  <c r="M4718" i="5" s="1"/>
  <c r="A4719" i="5"/>
  <c r="B4719" i="5"/>
  <c r="C4719" i="5"/>
  <c r="E4719" i="5"/>
  <c r="F4719" i="5"/>
  <c r="H4719" i="5"/>
  <c r="L4719" i="5"/>
  <c r="M4719" i="5" s="1"/>
  <c r="A4720" i="5"/>
  <c r="B4720" i="5"/>
  <c r="C4720" i="5"/>
  <c r="E4720" i="5"/>
  <c r="F4720" i="5"/>
  <c r="H4720" i="5"/>
  <c r="L4720" i="5"/>
  <c r="M4720" i="5" s="1"/>
  <c r="A4721" i="5"/>
  <c r="B4721" i="5"/>
  <c r="C4721" i="5"/>
  <c r="E4721" i="5"/>
  <c r="F4721" i="5"/>
  <c r="H4721" i="5"/>
  <c r="L4721" i="5"/>
  <c r="M4721" i="5" s="1"/>
  <c r="A4722" i="5"/>
  <c r="B4722" i="5"/>
  <c r="C4722" i="5"/>
  <c r="E4722" i="5"/>
  <c r="F4722" i="5"/>
  <c r="H4722" i="5"/>
  <c r="L4722" i="5"/>
  <c r="M4722" i="5" s="1"/>
  <c r="A4723" i="5"/>
  <c r="B4723" i="5"/>
  <c r="C4723" i="5"/>
  <c r="E4723" i="5"/>
  <c r="F4723" i="5"/>
  <c r="H4723" i="5"/>
  <c r="L4723" i="5"/>
  <c r="M4723" i="5" s="1"/>
  <c r="A4724" i="5"/>
  <c r="B4724" i="5"/>
  <c r="C4724" i="5"/>
  <c r="E4724" i="5"/>
  <c r="F4724" i="5"/>
  <c r="H4724" i="5"/>
  <c r="L4724" i="5"/>
  <c r="M4724" i="5" s="1"/>
  <c r="A4725" i="5"/>
  <c r="B4725" i="5"/>
  <c r="C4725" i="5"/>
  <c r="E4725" i="5"/>
  <c r="F4725" i="5"/>
  <c r="H4725" i="5"/>
  <c r="L4725" i="5"/>
  <c r="M4725" i="5" s="1"/>
  <c r="A4726" i="5"/>
  <c r="B4726" i="5"/>
  <c r="C4726" i="5"/>
  <c r="E4726" i="5"/>
  <c r="F4726" i="5"/>
  <c r="H4726" i="5"/>
  <c r="L4726" i="5"/>
  <c r="M4726" i="5" s="1"/>
  <c r="A4727" i="5"/>
  <c r="B4727" i="5"/>
  <c r="C4727" i="5"/>
  <c r="E4727" i="5"/>
  <c r="F4727" i="5"/>
  <c r="H4727" i="5"/>
  <c r="L4727" i="5"/>
  <c r="M4727" i="5" s="1"/>
  <c r="A4728" i="5"/>
  <c r="B4728" i="5"/>
  <c r="C4728" i="5"/>
  <c r="E4728" i="5"/>
  <c r="F4728" i="5"/>
  <c r="H4728" i="5"/>
  <c r="L4728" i="5"/>
  <c r="M4728" i="5" s="1"/>
  <c r="A4729" i="5"/>
  <c r="B4729" i="5"/>
  <c r="C4729" i="5"/>
  <c r="E4729" i="5"/>
  <c r="F4729" i="5"/>
  <c r="H4729" i="5"/>
  <c r="L4729" i="5"/>
  <c r="M4729" i="5" s="1"/>
  <c r="A4730" i="5"/>
  <c r="B4730" i="5"/>
  <c r="C4730" i="5"/>
  <c r="E4730" i="5"/>
  <c r="F4730" i="5"/>
  <c r="H4730" i="5"/>
  <c r="L4730" i="5"/>
  <c r="M4730" i="5" s="1"/>
  <c r="A4731" i="5"/>
  <c r="B4731" i="5"/>
  <c r="C4731" i="5"/>
  <c r="E4731" i="5"/>
  <c r="F4731" i="5"/>
  <c r="H4731" i="5"/>
  <c r="L4731" i="5"/>
  <c r="M4731" i="5" s="1"/>
  <c r="A4732" i="5"/>
  <c r="B4732" i="5"/>
  <c r="C4732" i="5"/>
  <c r="E4732" i="5"/>
  <c r="F4732" i="5"/>
  <c r="H4732" i="5"/>
  <c r="L4732" i="5"/>
  <c r="M4732" i="5" s="1"/>
  <c r="A4733" i="5"/>
  <c r="B4733" i="5"/>
  <c r="C4733" i="5"/>
  <c r="E4733" i="5"/>
  <c r="F4733" i="5"/>
  <c r="H4733" i="5"/>
  <c r="L4733" i="5"/>
  <c r="M4733" i="5" s="1"/>
  <c r="A4734" i="5"/>
  <c r="B4734" i="5"/>
  <c r="C4734" i="5"/>
  <c r="E4734" i="5"/>
  <c r="F4734" i="5"/>
  <c r="H4734" i="5"/>
  <c r="L4734" i="5"/>
  <c r="M4734" i="5" s="1"/>
  <c r="A4735" i="5"/>
  <c r="B4735" i="5"/>
  <c r="C4735" i="5"/>
  <c r="E4735" i="5"/>
  <c r="F4735" i="5"/>
  <c r="H4735" i="5"/>
  <c r="L4735" i="5"/>
  <c r="M4735" i="5" s="1"/>
  <c r="A4736" i="5"/>
  <c r="B4736" i="5"/>
  <c r="C4736" i="5"/>
  <c r="E4736" i="5"/>
  <c r="F4736" i="5"/>
  <c r="H4736" i="5"/>
  <c r="L4736" i="5"/>
  <c r="M4736" i="5" s="1"/>
  <c r="A4737" i="5"/>
  <c r="B4737" i="5"/>
  <c r="C4737" i="5"/>
  <c r="E4737" i="5"/>
  <c r="F4737" i="5"/>
  <c r="H4737" i="5"/>
  <c r="L4737" i="5"/>
  <c r="M4737" i="5" s="1"/>
  <c r="A4738" i="5"/>
  <c r="B4738" i="5"/>
  <c r="C4738" i="5"/>
  <c r="E4738" i="5"/>
  <c r="F4738" i="5"/>
  <c r="H4738" i="5"/>
  <c r="L4738" i="5"/>
  <c r="M4738" i="5" s="1"/>
  <c r="A4739" i="5"/>
  <c r="B4739" i="5"/>
  <c r="C4739" i="5"/>
  <c r="E4739" i="5"/>
  <c r="F4739" i="5"/>
  <c r="H4739" i="5"/>
  <c r="L4739" i="5"/>
  <c r="M4739" i="5" s="1"/>
  <c r="A4740" i="5"/>
  <c r="B4740" i="5"/>
  <c r="C4740" i="5"/>
  <c r="E4740" i="5"/>
  <c r="F4740" i="5"/>
  <c r="H4740" i="5"/>
  <c r="L4740" i="5"/>
  <c r="M4740" i="5" s="1"/>
  <c r="A4741" i="5"/>
  <c r="B4741" i="5"/>
  <c r="C4741" i="5"/>
  <c r="E4741" i="5"/>
  <c r="F4741" i="5"/>
  <c r="H4741" i="5"/>
  <c r="L4741" i="5"/>
  <c r="M4741" i="5" s="1"/>
  <c r="A4742" i="5"/>
  <c r="B4742" i="5"/>
  <c r="C4742" i="5"/>
  <c r="E4742" i="5"/>
  <c r="F4742" i="5"/>
  <c r="H4742" i="5"/>
  <c r="L4742" i="5"/>
  <c r="M4742" i="5" s="1"/>
  <c r="A4743" i="5"/>
  <c r="B4743" i="5"/>
  <c r="C4743" i="5"/>
  <c r="E4743" i="5"/>
  <c r="F4743" i="5"/>
  <c r="H4743" i="5"/>
  <c r="L4743" i="5"/>
  <c r="M4743" i="5" s="1"/>
  <c r="A4744" i="5"/>
  <c r="B4744" i="5"/>
  <c r="C4744" i="5"/>
  <c r="E4744" i="5"/>
  <c r="F4744" i="5"/>
  <c r="H4744" i="5"/>
  <c r="L4744" i="5"/>
  <c r="M4744" i="5" s="1"/>
  <c r="A4745" i="5"/>
  <c r="B4745" i="5"/>
  <c r="C4745" i="5"/>
  <c r="E4745" i="5"/>
  <c r="F4745" i="5"/>
  <c r="H4745" i="5"/>
  <c r="L4745" i="5"/>
  <c r="M4745" i="5" s="1"/>
  <c r="A4746" i="5"/>
  <c r="B4746" i="5"/>
  <c r="C4746" i="5"/>
  <c r="E4746" i="5"/>
  <c r="F4746" i="5"/>
  <c r="H4746" i="5"/>
  <c r="L4746" i="5"/>
  <c r="M4746" i="5" s="1"/>
  <c r="A4747" i="5"/>
  <c r="B4747" i="5"/>
  <c r="C4747" i="5"/>
  <c r="E4747" i="5"/>
  <c r="F4747" i="5"/>
  <c r="H4747" i="5"/>
  <c r="L4747" i="5"/>
  <c r="M4747" i="5" s="1"/>
  <c r="A4748" i="5"/>
  <c r="B4748" i="5"/>
  <c r="C4748" i="5"/>
  <c r="E4748" i="5"/>
  <c r="F4748" i="5"/>
  <c r="H4748" i="5"/>
  <c r="L4748" i="5"/>
  <c r="M4748" i="5" s="1"/>
  <c r="A4749" i="5"/>
  <c r="B4749" i="5"/>
  <c r="C4749" i="5"/>
  <c r="E4749" i="5"/>
  <c r="F4749" i="5"/>
  <c r="H4749" i="5"/>
  <c r="L4749" i="5"/>
  <c r="M4749" i="5" s="1"/>
  <c r="A4750" i="5"/>
  <c r="B4750" i="5"/>
  <c r="C4750" i="5"/>
  <c r="E4750" i="5"/>
  <c r="F4750" i="5"/>
  <c r="H4750" i="5"/>
  <c r="L4750" i="5"/>
  <c r="M4750" i="5" s="1"/>
  <c r="A4751" i="5"/>
  <c r="B4751" i="5"/>
  <c r="C4751" i="5"/>
  <c r="E4751" i="5"/>
  <c r="F4751" i="5"/>
  <c r="H4751" i="5"/>
  <c r="L4751" i="5"/>
  <c r="M4751" i="5" s="1"/>
  <c r="A4752" i="5"/>
  <c r="B4752" i="5"/>
  <c r="C4752" i="5"/>
  <c r="E4752" i="5"/>
  <c r="F4752" i="5"/>
  <c r="H4752" i="5"/>
  <c r="L4752" i="5"/>
  <c r="M4752" i="5" s="1"/>
  <c r="A4753" i="5"/>
  <c r="A4754" i="5" s="1"/>
  <c r="A4755" i="5" s="1"/>
  <c r="A4756" i="5" s="1"/>
  <c r="A4757" i="5" s="1"/>
  <c r="B4753" i="5"/>
  <c r="C4753" i="5"/>
  <c r="E4753" i="5"/>
  <c r="F4753" i="5"/>
  <c r="H4753" i="5"/>
  <c r="L4753" i="5"/>
  <c r="M4753" i="5" s="1"/>
  <c r="B4754" i="5"/>
  <c r="C4754" i="5"/>
  <c r="E4754" i="5"/>
  <c r="F4754" i="5"/>
  <c r="H4754" i="5"/>
  <c r="L4754" i="5"/>
  <c r="M4754" i="5" s="1"/>
  <c r="B4755" i="5"/>
  <c r="C4755" i="5"/>
  <c r="E4755" i="5"/>
  <c r="F4755" i="5"/>
  <c r="H4755" i="5"/>
  <c r="L4755" i="5"/>
  <c r="M4755" i="5" s="1"/>
  <c r="B4756" i="5"/>
  <c r="C4756" i="5"/>
  <c r="E4756" i="5"/>
  <c r="F4756" i="5"/>
  <c r="H4756" i="5"/>
  <c r="L4756" i="5"/>
  <c r="M4756" i="5" s="1"/>
  <c r="B4757" i="5"/>
  <c r="C4757" i="5"/>
  <c r="E4757" i="5"/>
  <c r="F4757" i="5"/>
  <c r="H4757" i="5"/>
  <c r="L4757" i="5"/>
  <c r="M4757" i="5" s="1"/>
  <c r="A4758" i="5"/>
  <c r="B4758" i="5"/>
  <c r="C4758" i="5"/>
  <c r="E4758" i="5"/>
  <c r="F4758" i="5"/>
  <c r="H4758" i="5"/>
  <c r="L4758" i="5"/>
  <c r="M4758" i="5" s="1"/>
  <c r="A4759" i="5"/>
  <c r="B4759" i="5"/>
  <c r="C4759" i="5"/>
  <c r="E4759" i="5"/>
  <c r="F4759" i="5"/>
  <c r="H4759" i="5"/>
  <c r="L4759" i="5"/>
  <c r="M4759" i="5" s="1"/>
  <c r="A4760" i="5"/>
  <c r="B4760" i="5"/>
  <c r="C4760" i="5"/>
  <c r="E4760" i="5"/>
  <c r="F4760" i="5"/>
  <c r="H4760" i="5"/>
  <c r="L4760" i="5"/>
  <c r="M4760" i="5" s="1"/>
  <c r="A4761" i="5"/>
  <c r="B4761" i="5"/>
  <c r="C4761" i="5"/>
  <c r="E4761" i="5"/>
  <c r="F4761" i="5"/>
  <c r="H4761" i="5"/>
  <c r="L4761" i="5"/>
  <c r="M4761" i="5" s="1"/>
  <c r="A4762" i="5"/>
  <c r="B4762" i="5"/>
  <c r="C4762" i="5"/>
  <c r="E4762" i="5"/>
  <c r="F4762" i="5"/>
  <c r="H4762" i="5"/>
  <c r="L4762" i="5"/>
  <c r="M4762" i="5" s="1"/>
  <c r="A4763" i="5"/>
  <c r="B4763" i="5"/>
  <c r="C4763" i="5"/>
  <c r="E4763" i="5"/>
  <c r="F4763" i="5"/>
  <c r="H4763" i="5"/>
  <c r="L4763" i="5"/>
  <c r="M4763" i="5" s="1"/>
  <c r="A4764" i="5"/>
  <c r="B4764" i="5"/>
  <c r="C4764" i="5"/>
  <c r="E4764" i="5"/>
  <c r="F4764" i="5"/>
  <c r="H4764" i="5"/>
  <c r="L4764" i="5"/>
  <c r="M4764" i="5" s="1"/>
  <c r="A4765" i="5"/>
  <c r="B4765" i="5"/>
  <c r="C4765" i="5"/>
  <c r="E4765" i="5"/>
  <c r="F4765" i="5"/>
  <c r="H4765" i="5"/>
  <c r="L4765" i="5"/>
  <c r="M4765" i="5" s="1"/>
  <c r="A4766" i="5"/>
  <c r="B4766" i="5"/>
  <c r="C4766" i="5"/>
  <c r="C4767" i="5" s="1"/>
  <c r="E4766" i="5"/>
  <c r="F4766" i="5"/>
  <c r="H4766" i="5"/>
  <c r="L4766" i="5"/>
  <c r="M4766" i="5" s="1"/>
  <c r="A4767" i="5"/>
  <c r="B4767" i="5"/>
  <c r="E4767" i="5"/>
  <c r="F4767" i="5"/>
  <c r="H4767" i="5"/>
  <c r="L4767" i="5"/>
  <c r="M4767" i="5" s="1"/>
  <c r="A4768" i="5"/>
  <c r="B4768" i="5"/>
  <c r="C4768" i="5"/>
  <c r="E4768" i="5"/>
  <c r="F4768" i="5"/>
  <c r="H4768" i="5"/>
  <c r="L4768" i="5"/>
  <c r="M4768" i="5" s="1"/>
  <c r="A4769" i="5"/>
  <c r="B4769" i="5"/>
  <c r="C4769" i="5"/>
  <c r="E4769" i="5"/>
  <c r="F4769" i="5"/>
  <c r="H4769" i="5"/>
  <c r="L4769" i="5"/>
  <c r="M4769" i="5" s="1"/>
  <c r="A4770" i="5"/>
  <c r="B4770" i="5"/>
  <c r="C4770" i="5"/>
  <c r="E4770" i="5"/>
  <c r="F4770" i="5"/>
  <c r="H4770" i="5"/>
  <c r="L4770" i="5"/>
  <c r="M4770" i="5" s="1"/>
  <c r="A4771" i="5"/>
  <c r="B4771" i="5"/>
  <c r="C4771" i="5"/>
  <c r="E4771" i="5"/>
  <c r="F4771" i="5"/>
  <c r="H4771" i="5"/>
  <c r="L4771" i="5"/>
  <c r="M4771" i="5" s="1"/>
  <c r="A4772" i="5"/>
  <c r="B4772" i="5"/>
  <c r="C4772" i="5"/>
  <c r="E4772" i="5"/>
  <c r="F4772" i="5"/>
  <c r="H4772" i="5"/>
  <c r="L4772" i="5"/>
  <c r="M4772" i="5" s="1"/>
  <c r="A4773" i="5"/>
  <c r="B4773" i="5"/>
  <c r="C4773" i="5"/>
  <c r="E4773" i="5"/>
  <c r="F4773" i="5"/>
  <c r="H4773" i="5"/>
  <c r="L4773" i="5"/>
  <c r="M4773" i="5" s="1"/>
  <c r="A4774" i="5"/>
  <c r="B4774" i="5"/>
  <c r="C4774" i="5"/>
  <c r="E4774" i="5"/>
  <c r="F4774" i="5"/>
  <c r="H4774" i="5"/>
  <c r="L4774" i="5"/>
  <c r="M4774" i="5" s="1"/>
  <c r="A4775" i="5"/>
  <c r="B4775" i="5"/>
  <c r="C4775" i="5"/>
  <c r="E4775" i="5"/>
  <c r="F4775" i="5"/>
  <c r="H4775" i="5"/>
  <c r="L4775" i="5"/>
  <c r="M4775" i="5" s="1"/>
  <c r="A4776" i="5"/>
  <c r="B4776" i="5"/>
  <c r="C4776" i="5"/>
  <c r="E4776" i="5"/>
  <c r="F4776" i="5"/>
  <c r="H4776" i="5"/>
  <c r="L4776" i="5"/>
  <c r="M4776" i="5" s="1"/>
  <c r="A4777" i="5"/>
  <c r="B4777" i="5"/>
  <c r="C4777" i="5"/>
  <c r="E4777" i="5"/>
  <c r="F4777" i="5"/>
  <c r="H4777" i="5"/>
  <c r="L4777" i="5"/>
  <c r="M4777" i="5" s="1"/>
  <c r="A4778" i="5"/>
  <c r="B4778" i="5"/>
  <c r="C4778" i="5"/>
  <c r="E4778" i="5"/>
  <c r="F4778" i="5"/>
  <c r="H4778" i="5"/>
  <c r="L4778" i="5"/>
  <c r="M4778" i="5" s="1"/>
  <c r="A4779" i="5"/>
  <c r="B4779" i="5"/>
  <c r="C4779" i="5"/>
  <c r="E4779" i="5"/>
  <c r="F4779" i="5"/>
  <c r="H4779" i="5"/>
  <c r="L4779" i="5"/>
  <c r="M4779" i="5" s="1"/>
  <c r="A4780" i="5"/>
  <c r="B4780" i="5"/>
  <c r="C4780" i="5"/>
  <c r="E4780" i="5"/>
  <c r="F4780" i="5"/>
  <c r="H4780" i="5"/>
  <c r="L4780" i="5"/>
  <c r="M4780" i="5" s="1"/>
  <c r="A4781" i="5"/>
  <c r="B4781" i="5"/>
  <c r="C4781" i="5"/>
  <c r="E4781" i="5"/>
  <c r="F4781" i="5"/>
  <c r="H4781" i="5"/>
  <c r="L4781" i="5"/>
  <c r="M4781" i="5" s="1"/>
  <c r="A4782" i="5"/>
  <c r="B4782" i="5"/>
  <c r="C4782" i="5"/>
  <c r="E4782" i="5"/>
  <c r="F4782" i="5"/>
  <c r="H4782" i="5"/>
  <c r="L4782" i="5"/>
  <c r="M4782" i="5" s="1"/>
  <c r="A4783" i="5"/>
  <c r="B4783" i="5"/>
  <c r="C4783" i="5"/>
  <c r="E4783" i="5"/>
  <c r="F4783" i="5"/>
  <c r="H4783" i="5"/>
  <c r="L4783" i="5"/>
  <c r="M4783" i="5" s="1"/>
  <c r="A4784" i="5"/>
  <c r="B4784" i="5"/>
  <c r="C4784" i="5"/>
  <c r="E4784" i="5"/>
  <c r="F4784" i="5"/>
  <c r="H4784" i="5"/>
  <c r="L4784" i="5"/>
  <c r="M4784" i="5" s="1"/>
  <c r="A4785" i="5"/>
  <c r="B4785" i="5"/>
  <c r="C4785" i="5"/>
  <c r="E4785" i="5"/>
  <c r="F4785" i="5"/>
  <c r="H4785" i="5"/>
  <c r="L4785" i="5"/>
  <c r="M4785" i="5" s="1"/>
  <c r="A4786" i="5"/>
  <c r="B4786" i="5"/>
  <c r="C4786" i="5"/>
  <c r="E4786" i="5"/>
  <c r="F4786" i="5"/>
  <c r="H4786" i="5"/>
  <c r="L4786" i="5"/>
  <c r="M4786" i="5" s="1"/>
  <c r="A4787" i="5"/>
  <c r="B4787" i="5"/>
  <c r="C4787" i="5"/>
  <c r="E4787" i="5"/>
  <c r="F4787" i="5"/>
  <c r="H4787" i="5"/>
  <c r="L4787" i="5"/>
  <c r="M4787" i="5" s="1"/>
  <c r="A4788" i="5"/>
  <c r="B4788" i="5"/>
  <c r="C4788" i="5"/>
  <c r="E4788" i="5"/>
  <c r="F4788" i="5"/>
  <c r="H4788" i="5"/>
  <c r="L4788" i="5"/>
  <c r="M4788" i="5" s="1"/>
  <c r="A4789" i="5"/>
  <c r="B4789" i="5"/>
  <c r="C4789" i="5"/>
  <c r="E4789" i="5"/>
  <c r="F4789" i="5"/>
  <c r="H4789" i="5"/>
  <c r="L4789" i="5"/>
  <c r="M4789" i="5" s="1"/>
  <c r="A4790" i="5"/>
  <c r="B4790" i="5"/>
  <c r="C4790" i="5"/>
  <c r="E4790" i="5"/>
  <c r="F4790" i="5"/>
  <c r="H4790" i="5"/>
  <c r="L4790" i="5"/>
  <c r="M4790" i="5" s="1"/>
  <c r="A4791" i="5"/>
  <c r="B4791" i="5"/>
  <c r="C4791" i="5"/>
  <c r="E4791" i="5"/>
  <c r="F4791" i="5"/>
  <c r="H4791" i="5"/>
  <c r="L4791" i="5"/>
  <c r="M4791" i="5" s="1"/>
  <c r="A4792" i="5"/>
  <c r="B4792" i="5"/>
  <c r="C4792" i="5"/>
  <c r="E4792" i="5"/>
  <c r="F4792" i="5"/>
  <c r="H4792" i="5"/>
  <c r="L4792" i="5"/>
  <c r="M4792" i="5" s="1"/>
  <c r="A4793" i="5"/>
  <c r="B4793" i="5"/>
  <c r="C4793" i="5"/>
  <c r="E4793" i="5"/>
  <c r="F4793" i="5"/>
  <c r="H4793" i="5"/>
  <c r="L4793" i="5"/>
  <c r="M4793" i="5" s="1"/>
  <c r="A4794" i="5"/>
  <c r="B4794" i="5"/>
  <c r="C4794" i="5"/>
  <c r="E4794" i="5"/>
  <c r="F4794" i="5"/>
  <c r="H4794" i="5"/>
  <c r="L4794" i="5"/>
  <c r="M4794" i="5" s="1"/>
  <c r="A4795" i="5"/>
  <c r="B4795" i="5"/>
  <c r="C4795" i="5"/>
  <c r="E4795" i="5"/>
  <c r="F4795" i="5"/>
  <c r="H4795" i="5"/>
  <c r="L4795" i="5"/>
  <c r="M4795" i="5" s="1"/>
  <c r="A4796" i="5"/>
  <c r="B4796" i="5"/>
  <c r="C4796" i="5"/>
  <c r="E4796" i="5"/>
  <c r="F4796" i="5"/>
  <c r="H4796" i="5"/>
  <c r="L4796" i="5"/>
  <c r="M4796" i="5" s="1"/>
  <c r="A4797" i="5"/>
  <c r="B4797" i="5"/>
  <c r="C4797" i="5"/>
  <c r="E4797" i="5"/>
  <c r="F4797" i="5"/>
  <c r="H4797" i="5"/>
  <c r="L4797" i="5"/>
  <c r="M4797" i="5" s="1"/>
  <c r="A4798" i="5"/>
  <c r="B4798" i="5"/>
  <c r="C4798" i="5"/>
  <c r="E4798" i="5"/>
  <c r="F4798" i="5"/>
  <c r="H4798" i="5"/>
  <c r="L4798" i="5"/>
  <c r="M4798" i="5" s="1"/>
  <c r="A4799" i="5"/>
  <c r="B4799" i="5"/>
  <c r="C4799" i="5"/>
  <c r="E4799" i="5"/>
  <c r="F4799" i="5"/>
  <c r="H4799" i="5"/>
  <c r="L4799" i="5"/>
  <c r="M4799" i="5" s="1"/>
  <c r="A4800" i="5"/>
  <c r="B4800" i="5"/>
  <c r="C4800" i="5"/>
  <c r="E4800" i="5"/>
  <c r="F4800" i="5"/>
  <c r="H4800" i="5"/>
  <c r="L4800" i="5"/>
  <c r="M4800" i="5" s="1"/>
  <c r="A4801" i="5"/>
  <c r="B4801" i="5"/>
  <c r="C4801" i="5"/>
  <c r="E4801" i="5"/>
  <c r="F4801" i="5"/>
  <c r="H4801" i="5"/>
  <c r="L4801" i="5"/>
  <c r="M4801" i="5" s="1"/>
  <c r="A4802" i="5"/>
  <c r="B4802" i="5"/>
  <c r="C4802" i="5"/>
  <c r="E4802" i="5"/>
  <c r="F4802" i="5"/>
  <c r="H4802" i="5"/>
  <c r="L4802" i="5"/>
  <c r="M4802" i="5" s="1"/>
  <c r="A4803" i="5"/>
  <c r="B4803" i="5"/>
  <c r="C4803" i="5"/>
  <c r="E4803" i="5"/>
  <c r="F4803" i="5"/>
  <c r="H4803" i="5"/>
  <c r="L4803" i="5"/>
  <c r="M4803" i="5" s="1"/>
  <c r="A4804" i="5"/>
  <c r="B4804" i="5"/>
  <c r="C4804" i="5"/>
  <c r="E4804" i="5"/>
  <c r="F4804" i="5"/>
  <c r="H4804" i="5"/>
  <c r="L4804" i="5"/>
  <c r="M4804" i="5" s="1"/>
  <c r="A4805" i="5"/>
  <c r="B4805" i="5"/>
  <c r="C4805" i="5"/>
  <c r="E4805" i="5"/>
  <c r="F4805" i="5"/>
  <c r="H4805" i="5"/>
  <c r="L4805" i="5"/>
  <c r="M4805" i="5" s="1"/>
  <c r="A4806" i="5"/>
  <c r="B4806" i="5"/>
  <c r="C4806" i="5"/>
  <c r="E4806" i="5"/>
  <c r="F4806" i="5"/>
  <c r="H4806" i="5"/>
  <c r="L4806" i="5"/>
  <c r="M4806" i="5" s="1"/>
  <c r="A4807" i="5"/>
  <c r="B4807" i="5"/>
  <c r="C4807" i="5"/>
  <c r="E4807" i="5"/>
  <c r="F4807" i="5"/>
  <c r="H4807" i="5"/>
  <c r="L4807" i="5"/>
  <c r="M4807" i="5" s="1"/>
  <c r="A4808" i="5"/>
  <c r="B4808" i="5"/>
  <c r="C4808" i="5"/>
  <c r="E4808" i="5"/>
  <c r="F4808" i="5"/>
  <c r="H4808" i="5"/>
  <c r="L4808" i="5"/>
  <c r="M4808" i="5" s="1"/>
  <c r="A4809" i="5"/>
  <c r="B4809" i="5"/>
  <c r="C4809" i="5"/>
  <c r="E4809" i="5"/>
  <c r="F4809" i="5"/>
  <c r="H4809" i="5"/>
  <c r="L4809" i="5"/>
  <c r="M4809" i="5" s="1"/>
  <c r="A4810" i="5"/>
  <c r="B4810" i="5"/>
  <c r="C4810" i="5"/>
  <c r="E4810" i="5"/>
  <c r="F4810" i="5"/>
  <c r="H4810" i="5"/>
  <c r="L4810" i="5"/>
  <c r="M4810" i="5" s="1"/>
  <c r="A4811" i="5"/>
  <c r="B4811" i="5"/>
  <c r="C4811" i="5"/>
  <c r="E4811" i="5"/>
  <c r="F4811" i="5"/>
  <c r="H4811" i="5"/>
  <c r="L4811" i="5"/>
  <c r="M4811" i="5" s="1"/>
  <c r="A4812" i="5"/>
  <c r="B4812" i="5"/>
  <c r="C4812" i="5"/>
  <c r="E4812" i="5"/>
  <c r="F4812" i="5"/>
  <c r="H4812" i="5"/>
  <c r="L4812" i="5"/>
  <c r="M4812" i="5" s="1"/>
  <c r="A4813" i="5"/>
  <c r="B4813" i="5"/>
  <c r="C4813" i="5"/>
  <c r="E4813" i="5"/>
  <c r="F4813" i="5"/>
  <c r="H4813" i="5"/>
  <c r="L4813" i="5"/>
  <c r="M4813" i="5" s="1"/>
  <c r="A4814" i="5"/>
  <c r="B4814" i="5"/>
  <c r="C4814" i="5"/>
  <c r="E4814" i="5"/>
  <c r="F4814" i="5"/>
  <c r="H4814" i="5"/>
  <c r="L4814" i="5"/>
  <c r="M4814" i="5" s="1"/>
  <c r="A4815" i="5"/>
  <c r="B4815" i="5"/>
  <c r="C4815" i="5"/>
  <c r="E4815" i="5"/>
  <c r="F4815" i="5"/>
  <c r="H4815" i="5"/>
  <c r="L4815" i="5"/>
  <c r="M4815" i="5" s="1"/>
  <c r="A4816" i="5"/>
  <c r="B4816" i="5"/>
  <c r="C4816" i="5"/>
  <c r="E4816" i="5"/>
  <c r="F4816" i="5"/>
  <c r="H4816" i="5"/>
  <c r="L4816" i="5"/>
  <c r="M4816" i="5" s="1"/>
  <c r="A4817" i="5"/>
  <c r="B4817" i="5"/>
  <c r="C4817" i="5"/>
  <c r="E4817" i="5"/>
  <c r="F4817" i="5"/>
  <c r="H4817" i="5"/>
  <c r="L4817" i="5"/>
  <c r="M4817" i="5" s="1"/>
  <c r="A4818" i="5"/>
  <c r="B4818" i="5"/>
  <c r="C4818" i="5"/>
  <c r="E4818" i="5"/>
  <c r="F4818" i="5"/>
  <c r="H4818" i="5"/>
  <c r="L4818" i="5"/>
  <c r="M4818" i="5" s="1"/>
  <c r="A4819" i="5"/>
  <c r="B4819" i="5"/>
  <c r="C4819" i="5"/>
  <c r="E4819" i="5"/>
  <c r="F4819" i="5"/>
  <c r="H4819" i="5"/>
  <c r="L4819" i="5"/>
  <c r="M4819" i="5" s="1"/>
  <c r="A4820" i="5"/>
  <c r="B4820" i="5"/>
  <c r="C4820" i="5"/>
  <c r="E4820" i="5"/>
  <c r="F4820" i="5"/>
  <c r="H4820" i="5"/>
  <c r="L4820" i="5"/>
  <c r="M4820" i="5" s="1"/>
  <c r="A4821" i="5"/>
  <c r="B4821" i="5"/>
  <c r="C4821" i="5"/>
  <c r="E4821" i="5"/>
  <c r="F4821" i="5"/>
  <c r="H4821" i="5"/>
  <c r="L4821" i="5"/>
  <c r="M4821" i="5" s="1"/>
  <c r="A4822" i="5"/>
  <c r="B4822" i="5"/>
  <c r="C4822" i="5"/>
  <c r="E4822" i="5"/>
  <c r="F4822" i="5"/>
  <c r="H4822" i="5"/>
  <c r="L4822" i="5"/>
  <c r="M4822" i="5" s="1"/>
  <c r="A4823" i="5"/>
  <c r="B4823" i="5"/>
  <c r="C4823" i="5"/>
  <c r="E4823" i="5"/>
  <c r="F4823" i="5"/>
  <c r="H4823" i="5"/>
  <c r="L4823" i="5"/>
  <c r="M4823" i="5" s="1"/>
  <c r="A4824" i="5"/>
  <c r="B4824" i="5"/>
  <c r="C4824" i="5"/>
  <c r="E4824" i="5"/>
  <c r="F4824" i="5"/>
  <c r="H4824" i="5"/>
  <c r="L4824" i="5"/>
  <c r="M4824" i="5" s="1"/>
  <c r="A4825" i="5"/>
  <c r="B4825" i="5"/>
  <c r="C4825" i="5"/>
  <c r="E4825" i="5"/>
  <c r="F4825" i="5"/>
  <c r="H4825" i="5"/>
  <c r="L4825" i="5"/>
  <c r="M4825" i="5" s="1"/>
  <c r="A4826" i="5"/>
  <c r="B4826" i="5"/>
  <c r="C4826" i="5"/>
  <c r="E4826" i="5"/>
  <c r="F4826" i="5"/>
  <c r="H4826" i="5"/>
  <c r="L4826" i="5"/>
  <c r="M4826" i="5" s="1"/>
  <c r="A4827" i="5"/>
  <c r="B4827" i="5"/>
  <c r="C4827" i="5"/>
  <c r="E4827" i="5"/>
  <c r="F4827" i="5"/>
  <c r="H4827" i="5"/>
  <c r="L4827" i="5"/>
  <c r="M4827" i="5" s="1"/>
  <c r="A4828" i="5"/>
  <c r="B4828" i="5"/>
  <c r="C4828" i="5"/>
  <c r="E4828" i="5"/>
  <c r="F4828" i="5"/>
  <c r="H4828" i="5"/>
  <c r="L4828" i="5"/>
  <c r="M4828" i="5" s="1"/>
  <c r="A4829" i="5"/>
  <c r="B4829" i="5"/>
  <c r="C4829" i="5"/>
  <c r="E4829" i="5"/>
  <c r="F4829" i="5"/>
  <c r="H4829" i="5"/>
  <c r="L4829" i="5"/>
  <c r="M4829" i="5" s="1"/>
  <c r="A4830" i="5"/>
  <c r="B4830" i="5"/>
  <c r="C4830" i="5"/>
  <c r="E4830" i="5"/>
  <c r="F4830" i="5"/>
  <c r="H4830" i="5"/>
  <c r="L4830" i="5"/>
  <c r="M4830" i="5" s="1"/>
  <c r="A4831" i="5"/>
  <c r="B4831" i="5"/>
  <c r="C4831" i="5"/>
  <c r="E4831" i="5"/>
  <c r="F4831" i="5"/>
  <c r="H4831" i="5"/>
  <c r="L4831" i="5"/>
  <c r="M4831" i="5" s="1"/>
  <c r="A4832" i="5"/>
  <c r="B4832" i="5"/>
  <c r="C4832" i="5"/>
  <c r="E4832" i="5"/>
  <c r="F4832" i="5"/>
  <c r="H4832" i="5"/>
  <c r="L4832" i="5"/>
  <c r="M4832" i="5" s="1"/>
  <c r="A4833" i="5"/>
  <c r="B4833" i="5"/>
  <c r="C4833" i="5"/>
  <c r="E4833" i="5"/>
  <c r="F4833" i="5"/>
  <c r="H4833" i="5"/>
  <c r="L4833" i="5"/>
  <c r="M4833" i="5" s="1"/>
  <c r="A4834" i="5"/>
  <c r="B4834" i="5"/>
  <c r="C4834" i="5"/>
  <c r="E4834" i="5"/>
  <c r="F4834" i="5"/>
  <c r="H4834" i="5"/>
  <c r="L4834" i="5"/>
  <c r="M4834" i="5" s="1"/>
  <c r="A4835" i="5"/>
  <c r="B4835" i="5"/>
  <c r="C4835" i="5"/>
  <c r="E4835" i="5"/>
  <c r="F4835" i="5"/>
  <c r="H4835" i="5"/>
  <c r="L4835" i="5"/>
  <c r="M4835" i="5" s="1"/>
  <c r="A4836" i="5"/>
  <c r="B4836" i="5"/>
  <c r="C4836" i="5"/>
  <c r="E4836" i="5"/>
  <c r="F4836" i="5"/>
  <c r="H4836" i="5"/>
  <c r="L4836" i="5"/>
  <c r="M4836" i="5" s="1"/>
  <c r="A4837" i="5"/>
  <c r="B4837" i="5"/>
  <c r="C4837" i="5"/>
  <c r="E4837" i="5"/>
  <c r="F4837" i="5"/>
  <c r="H4837" i="5"/>
  <c r="L4837" i="5"/>
  <c r="M4837" i="5" s="1"/>
  <c r="A4838" i="5"/>
  <c r="B4838" i="5"/>
  <c r="C4838" i="5"/>
  <c r="E4838" i="5"/>
  <c r="F4838" i="5"/>
  <c r="H4838" i="5"/>
  <c r="L4838" i="5"/>
  <c r="M4838" i="5" s="1"/>
  <c r="A4839" i="5"/>
  <c r="B4839" i="5"/>
  <c r="C4839" i="5"/>
  <c r="E4839" i="5"/>
  <c r="F4839" i="5"/>
  <c r="H4839" i="5"/>
  <c r="L4839" i="5"/>
  <c r="M4839" i="5" s="1"/>
  <c r="A4840" i="5"/>
  <c r="B4840" i="5"/>
  <c r="C4840" i="5"/>
  <c r="E4840" i="5"/>
  <c r="F4840" i="5"/>
  <c r="H4840" i="5"/>
  <c r="L4840" i="5"/>
  <c r="M4840" i="5" s="1"/>
  <c r="A4841" i="5"/>
  <c r="B4841" i="5"/>
  <c r="C4841" i="5"/>
  <c r="E4841" i="5"/>
  <c r="F4841" i="5"/>
  <c r="H4841" i="5"/>
  <c r="L4841" i="5"/>
  <c r="M4841" i="5" s="1"/>
  <c r="A4842" i="5"/>
  <c r="B4842" i="5"/>
  <c r="C4842" i="5"/>
  <c r="E4842" i="5"/>
  <c r="F4842" i="5"/>
  <c r="H4842" i="5"/>
  <c r="L4842" i="5"/>
  <c r="M4842" i="5" s="1"/>
  <c r="A4843" i="5"/>
  <c r="B4843" i="5"/>
  <c r="C4843" i="5"/>
  <c r="E4843" i="5"/>
  <c r="F4843" i="5"/>
  <c r="H4843" i="5"/>
  <c r="L4843" i="5"/>
  <c r="M4843" i="5" s="1"/>
  <c r="A4844" i="5"/>
  <c r="B4844" i="5"/>
  <c r="C4844" i="5"/>
  <c r="E4844" i="5"/>
  <c r="F4844" i="5"/>
  <c r="H4844" i="5"/>
  <c r="L4844" i="5"/>
  <c r="M4844" i="5" s="1"/>
  <c r="A4845" i="5"/>
  <c r="B4845" i="5"/>
  <c r="C4845" i="5"/>
  <c r="E4845" i="5"/>
  <c r="F4845" i="5"/>
  <c r="H4845" i="5"/>
  <c r="L4845" i="5"/>
  <c r="M4845" i="5" s="1"/>
  <c r="A4846" i="5"/>
  <c r="B4846" i="5"/>
  <c r="C4846" i="5"/>
  <c r="E4846" i="5"/>
  <c r="F4846" i="5"/>
  <c r="H4846" i="5"/>
  <c r="L4846" i="5"/>
  <c r="M4846" i="5" s="1"/>
  <c r="A4847" i="5"/>
  <c r="B4847" i="5"/>
  <c r="C4847" i="5"/>
  <c r="E4847" i="5"/>
  <c r="F4847" i="5"/>
  <c r="H4847" i="5"/>
  <c r="L4847" i="5"/>
  <c r="M4847" i="5" s="1"/>
  <c r="A4848" i="5"/>
  <c r="B4848" i="5"/>
  <c r="C4848" i="5"/>
  <c r="E4848" i="5"/>
  <c r="F4848" i="5"/>
  <c r="H4848" i="5"/>
  <c r="L4848" i="5"/>
  <c r="M4848" i="5" s="1"/>
  <c r="A4849" i="5"/>
  <c r="B4849" i="5"/>
  <c r="C4849" i="5"/>
  <c r="E4849" i="5"/>
  <c r="F4849" i="5"/>
  <c r="H4849" i="5"/>
  <c r="L4849" i="5"/>
  <c r="M4849" i="5" s="1"/>
  <c r="A4850" i="5"/>
  <c r="B4850" i="5"/>
  <c r="C4850" i="5"/>
  <c r="E4850" i="5"/>
  <c r="F4850" i="5"/>
  <c r="H4850" i="5"/>
  <c r="L4850" i="5"/>
  <c r="M4850" i="5" s="1"/>
  <c r="A4851" i="5"/>
  <c r="B4851" i="5"/>
  <c r="C4851" i="5"/>
  <c r="E4851" i="5"/>
  <c r="F4851" i="5"/>
  <c r="H4851" i="5"/>
  <c r="L4851" i="5"/>
  <c r="M4851" i="5" s="1"/>
  <c r="A4852" i="5"/>
  <c r="B4852" i="5"/>
  <c r="C4852" i="5"/>
  <c r="E4852" i="5"/>
  <c r="F4852" i="5"/>
  <c r="H4852" i="5"/>
  <c r="L4852" i="5"/>
  <c r="M4852" i="5" s="1"/>
  <c r="A4853" i="5"/>
  <c r="B4853" i="5"/>
  <c r="C4853" i="5"/>
  <c r="E4853" i="5"/>
  <c r="F4853" i="5"/>
  <c r="H4853" i="5"/>
  <c r="L4853" i="5"/>
  <c r="M4853" i="5" s="1"/>
  <c r="A4854" i="5"/>
  <c r="B4854" i="5"/>
  <c r="C4854" i="5"/>
  <c r="E4854" i="5"/>
  <c r="F4854" i="5"/>
  <c r="H4854" i="5"/>
  <c r="L4854" i="5"/>
  <c r="M4854" i="5" s="1"/>
  <c r="A4855" i="5"/>
  <c r="B4855" i="5"/>
  <c r="C4855" i="5"/>
  <c r="E4855" i="5"/>
  <c r="F4855" i="5"/>
  <c r="H4855" i="5"/>
  <c r="L4855" i="5"/>
  <c r="M4855" i="5" s="1"/>
  <c r="A4856" i="5"/>
  <c r="B4856" i="5"/>
  <c r="C4856" i="5"/>
  <c r="E4856" i="5"/>
  <c r="F4856" i="5"/>
  <c r="H4856" i="5"/>
  <c r="L4856" i="5"/>
  <c r="M4856" i="5" s="1"/>
  <c r="A4857" i="5"/>
  <c r="B4857" i="5"/>
  <c r="C4857" i="5"/>
  <c r="E4857" i="5"/>
  <c r="F4857" i="5"/>
  <c r="H4857" i="5"/>
  <c r="L4857" i="5"/>
  <c r="M4857" i="5" s="1"/>
  <c r="A4858" i="5"/>
  <c r="B4858" i="5"/>
  <c r="C4858" i="5"/>
  <c r="E4858" i="5"/>
  <c r="F4858" i="5"/>
  <c r="H4858" i="5"/>
  <c r="L4858" i="5"/>
  <c r="M4858" i="5" s="1"/>
  <c r="A4859" i="5"/>
  <c r="B4859" i="5"/>
  <c r="C4859" i="5"/>
  <c r="E4859" i="5"/>
  <c r="F4859" i="5"/>
  <c r="H4859" i="5"/>
  <c r="L4859" i="5"/>
  <c r="M4859" i="5" s="1"/>
  <c r="A4860" i="5"/>
  <c r="B4860" i="5"/>
  <c r="C4860" i="5"/>
  <c r="E4860" i="5"/>
  <c r="F4860" i="5"/>
  <c r="H4860" i="5"/>
  <c r="L4860" i="5"/>
  <c r="M4860" i="5" s="1"/>
  <c r="A4861" i="5"/>
  <c r="B4861" i="5"/>
  <c r="C4861" i="5"/>
  <c r="E4861" i="5"/>
  <c r="F4861" i="5"/>
  <c r="H4861" i="5"/>
  <c r="L4861" i="5"/>
  <c r="M4861" i="5" s="1"/>
  <c r="A4862" i="5"/>
  <c r="B4862" i="5"/>
  <c r="C4862" i="5"/>
  <c r="E4862" i="5"/>
  <c r="F4862" i="5"/>
  <c r="H4862" i="5"/>
  <c r="L4862" i="5"/>
  <c r="M4862" i="5" s="1"/>
  <c r="A4863" i="5"/>
  <c r="B4863" i="5"/>
  <c r="C4863" i="5"/>
  <c r="E4863" i="5"/>
  <c r="F4863" i="5"/>
  <c r="H4863" i="5"/>
  <c r="L4863" i="5"/>
  <c r="M4863" i="5" s="1"/>
  <c r="A4864" i="5"/>
  <c r="B4864" i="5"/>
  <c r="C4864" i="5"/>
  <c r="E4864" i="5"/>
  <c r="F4864" i="5"/>
  <c r="H4864" i="5"/>
  <c r="L4864" i="5"/>
  <c r="M4864" i="5" s="1"/>
  <c r="A4865" i="5"/>
  <c r="B4865" i="5"/>
  <c r="C4865" i="5"/>
  <c r="E4865" i="5"/>
  <c r="F4865" i="5"/>
  <c r="H4865" i="5"/>
  <c r="L4865" i="5"/>
  <c r="M4865" i="5" s="1"/>
  <c r="A4866" i="5"/>
  <c r="B4866" i="5"/>
  <c r="C4866" i="5"/>
  <c r="E4866" i="5"/>
  <c r="F4866" i="5"/>
  <c r="H4866" i="5"/>
  <c r="L4866" i="5"/>
  <c r="M4866" i="5" s="1"/>
  <c r="A4867" i="5"/>
  <c r="B4867" i="5"/>
  <c r="C4867" i="5"/>
  <c r="E4867" i="5"/>
  <c r="F4867" i="5"/>
  <c r="H4867" i="5"/>
  <c r="L4867" i="5"/>
  <c r="M4867" i="5" s="1"/>
  <c r="A4868" i="5"/>
  <c r="B4868" i="5"/>
  <c r="C4868" i="5"/>
  <c r="E4868" i="5"/>
  <c r="F4868" i="5"/>
  <c r="H4868" i="5"/>
  <c r="L4868" i="5"/>
  <c r="M4868" i="5" s="1"/>
  <c r="A4869" i="5"/>
  <c r="B4869" i="5"/>
  <c r="C4869" i="5"/>
  <c r="E4869" i="5"/>
  <c r="F4869" i="5"/>
  <c r="H4869" i="5"/>
  <c r="L4869" i="5"/>
  <c r="M4869" i="5" s="1"/>
  <c r="A4870" i="5"/>
  <c r="B4870" i="5"/>
  <c r="C4870" i="5"/>
  <c r="E4870" i="5"/>
  <c r="F4870" i="5"/>
  <c r="H4870" i="5"/>
  <c r="L4870" i="5"/>
  <c r="M4870" i="5" s="1"/>
  <c r="A4871" i="5"/>
  <c r="B4871" i="5"/>
  <c r="C4871" i="5"/>
  <c r="E4871" i="5"/>
  <c r="F4871" i="5"/>
  <c r="H4871" i="5"/>
  <c r="L4871" i="5"/>
  <c r="M4871" i="5" s="1"/>
  <c r="A4872" i="5"/>
  <c r="B4872" i="5"/>
  <c r="C4872" i="5"/>
  <c r="E4872" i="5"/>
  <c r="F4872" i="5"/>
  <c r="H4872" i="5"/>
  <c r="L4872" i="5"/>
  <c r="M4872" i="5" s="1"/>
  <c r="A4873" i="5"/>
  <c r="B4873" i="5"/>
  <c r="C4873" i="5"/>
  <c r="E4873" i="5"/>
  <c r="F4873" i="5"/>
  <c r="H4873" i="5"/>
  <c r="L4873" i="5"/>
  <c r="M4873" i="5" s="1"/>
  <c r="A4874" i="5"/>
  <c r="B4874" i="5"/>
  <c r="C4874" i="5"/>
  <c r="E4874" i="5"/>
  <c r="F4874" i="5"/>
  <c r="H4874" i="5"/>
  <c r="L4874" i="5"/>
  <c r="M4874" i="5" s="1"/>
  <c r="A4875" i="5"/>
  <c r="B4875" i="5"/>
  <c r="C4875" i="5"/>
  <c r="E4875" i="5"/>
  <c r="F4875" i="5"/>
  <c r="H4875" i="5"/>
  <c r="L4875" i="5"/>
  <c r="M4875" i="5" s="1"/>
  <c r="A4876" i="5"/>
  <c r="B4876" i="5"/>
  <c r="C4876" i="5"/>
  <c r="E4876" i="5"/>
  <c r="F4876" i="5"/>
  <c r="H4876" i="5"/>
  <c r="L4876" i="5"/>
  <c r="M4876" i="5" s="1"/>
  <c r="A4877" i="5"/>
  <c r="B4877" i="5"/>
  <c r="C4877" i="5"/>
  <c r="E4877" i="5"/>
  <c r="F4877" i="5"/>
  <c r="H4877" i="5"/>
  <c r="L4877" i="5"/>
  <c r="M4877" i="5" s="1"/>
  <c r="A4878" i="5"/>
  <c r="B4878" i="5"/>
  <c r="C4878" i="5"/>
  <c r="E4878" i="5"/>
  <c r="F4878" i="5"/>
  <c r="H4878" i="5"/>
  <c r="L4878" i="5"/>
  <c r="M4878" i="5" s="1"/>
  <c r="A4879" i="5"/>
  <c r="B4879" i="5"/>
  <c r="C4879" i="5"/>
  <c r="E4879" i="5"/>
  <c r="F4879" i="5"/>
  <c r="H4879" i="5"/>
  <c r="L4879" i="5"/>
  <c r="M4879" i="5" s="1"/>
  <c r="A4880" i="5"/>
  <c r="B4880" i="5"/>
  <c r="C4880" i="5"/>
  <c r="E4880" i="5"/>
  <c r="F4880" i="5"/>
  <c r="H4880" i="5"/>
  <c r="L4880" i="5"/>
  <c r="M4880" i="5" s="1"/>
  <c r="A4881" i="5"/>
  <c r="B4881" i="5"/>
  <c r="C4881" i="5"/>
  <c r="E4881" i="5"/>
  <c r="F4881" i="5"/>
  <c r="H4881" i="5"/>
  <c r="L4881" i="5"/>
  <c r="M4881" i="5" s="1"/>
  <c r="A4882" i="5"/>
  <c r="B4882" i="5"/>
  <c r="C4882" i="5"/>
  <c r="E4882" i="5"/>
  <c r="F4882" i="5"/>
  <c r="H4882" i="5"/>
  <c r="L4882" i="5"/>
  <c r="M4882" i="5" s="1"/>
  <c r="A4883" i="5"/>
  <c r="B4883" i="5"/>
  <c r="C4883" i="5"/>
  <c r="E4883" i="5"/>
  <c r="F4883" i="5"/>
  <c r="H4883" i="5"/>
  <c r="L4883" i="5"/>
  <c r="M4883" i="5" s="1"/>
  <c r="A4884" i="5"/>
  <c r="B4884" i="5"/>
  <c r="C4884" i="5"/>
  <c r="E4884" i="5"/>
  <c r="F4884" i="5"/>
  <c r="H4884" i="5"/>
  <c r="L4884" i="5"/>
  <c r="M4884" i="5" s="1"/>
  <c r="A4885" i="5"/>
  <c r="B4885" i="5"/>
  <c r="C4885" i="5"/>
  <c r="E4885" i="5"/>
  <c r="F4885" i="5"/>
  <c r="H4885" i="5"/>
  <c r="L4885" i="5"/>
  <c r="M4885" i="5" s="1"/>
  <c r="A4886" i="5"/>
  <c r="B4886" i="5"/>
  <c r="C4886" i="5"/>
  <c r="E4886" i="5"/>
  <c r="F4886" i="5"/>
  <c r="H4886" i="5"/>
  <c r="L4886" i="5"/>
  <c r="M4886" i="5" s="1"/>
  <c r="A4887" i="5"/>
  <c r="B4887" i="5"/>
  <c r="C4887" i="5"/>
  <c r="E4887" i="5"/>
  <c r="F4887" i="5"/>
  <c r="H4887" i="5"/>
  <c r="L4887" i="5"/>
  <c r="M4887" i="5" s="1"/>
  <c r="A4888" i="5"/>
  <c r="B4888" i="5"/>
  <c r="C4888" i="5"/>
  <c r="E4888" i="5"/>
  <c r="F4888" i="5"/>
  <c r="H4888" i="5"/>
  <c r="L4888" i="5"/>
  <c r="M4888" i="5" s="1"/>
  <c r="A4889" i="5"/>
  <c r="B4889" i="5"/>
  <c r="C4889" i="5"/>
  <c r="E4889" i="5"/>
  <c r="F4889" i="5"/>
  <c r="H4889" i="5"/>
  <c r="L4889" i="5"/>
  <c r="M4889" i="5" s="1"/>
  <c r="A4890" i="5"/>
  <c r="B4890" i="5"/>
  <c r="C4890" i="5"/>
  <c r="E4890" i="5"/>
  <c r="F4890" i="5"/>
  <c r="H4890" i="5"/>
  <c r="L4890" i="5"/>
  <c r="M4890" i="5" s="1"/>
  <c r="A4891" i="5"/>
  <c r="B4891" i="5"/>
  <c r="C4891" i="5"/>
  <c r="E4891" i="5"/>
  <c r="F4891" i="5"/>
  <c r="H4891" i="5"/>
  <c r="L4891" i="5"/>
  <c r="M4891" i="5" s="1"/>
  <c r="A4892" i="5"/>
  <c r="B4892" i="5"/>
  <c r="C4892" i="5"/>
  <c r="E4892" i="5"/>
  <c r="F4892" i="5"/>
  <c r="H4892" i="5"/>
  <c r="L4892" i="5"/>
  <c r="M4892" i="5" s="1"/>
  <c r="A4893" i="5"/>
  <c r="B4893" i="5"/>
  <c r="C4893" i="5"/>
  <c r="E4893" i="5"/>
  <c r="F4893" i="5"/>
  <c r="H4893" i="5"/>
  <c r="L4893" i="5"/>
  <c r="M4893" i="5" s="1"/>
  <c r="A4894" i="5"/>
  <c r="B4894" i="5"/>
  <c r="C4894" i="5"/>
  <c r="E4894" i="5"/>
  <c r="F4894" i="5"/>
  <c r="H4894" i="5"/>
  <c r="L4894" i="5"/>
  <c r="M4894" i="5" s="1"/>
  <c r="A4895" i="5"/>
  <c r="B4895" i="5"/>
  <c r="C4895" i="5"/>
  <c r="E4895" i="5"/>
  <c r="F4895" i="5"/>
  <c r="H4895" i="5"/>
  <c r="L4895" i="5"/>
  <c r="M4895" i="5" s="1"/>
  <c r="A4896" i="5"/>
  <c r="B4896" i="5"/>
  <c r="C4896" i="5"/>
  <c r="E4896" i="5"/>
  <c r="F4896" i="5"/>
  <c r="H4896" i="5"/>
  <c r="L4896" i="5"/>
  <c r="M4896" i="5" s="1"/>
  <c r="A4897" i="5"/>
  <c r="B4897" i="5"/>
  <c r="C4897" i="5"/>
  <c r="E4897" i="5"/>
  <c r="F4897" i="5"/>
  <c r="H4897" i="5"/>
  <c r="L4897" i="5"/>
  <c r="M4897" i="5" s="1"/>
  <c r="A4898" i="5"/>
  <c r="B4898" i="5"/>
  <c r="C4898" i="5"/>
  <c r="E4898" i="5"/>
  <c r="F4898" i="5"/>
  <c r="H4898" i="5"/>
  <c r="L4898" i="5"/>
  <c r="M4898" i="5" s="1"/>
  <c r="A4899" i="5"/>
  <c r="B4899" i="5"/>
  <c r="C4899" i="5"/>
  <c r="E4899" i="5"/>
  <c r="F4899" i="5"/>
  <c r="H4899" i="5"/>
  <c r="L4899" i="5"/>
  <c r="M4899" i="5" s="1"/>
  <c r="A4900" i="5"/>
  <c r="B4900" i="5"/>
  <c r="C4900" i="5"/>
  <c r="E4900" i="5"/>
  <c r="F4900" i="5"/>
  <c r="H4900" i="5"/>
  <c r="L4900" i="5"/>
  <c r="M4900" i="5" s="1"/>
  <c r="A4901" i="5"/>
  <c r="A4902" i="5" s="1"/>
  <c r="B4901" i="5"/>
  <c r="C4901" i="5"/>
  <c r="E4901" i="5"/>
  <c r="F4901" i="5"/>
  <c r="H4901" i="5"/>
  <c r="L4901" i="5"/>
  <c r="M4901" i="5" s="1"/>
  <c r="B4902" i="5"/>
  <c r="C4902" i="5"/>
  <c r="E4902" i="5"/>
  <c r="F4902" i="5"/>
  <c r="H4902" i="5"/>
  <c r="L4902" i="5"/>
  <c r="M4902" i="5" s="1"/>
  <c r="A4903" i="5"/>
  <c r="B4903" i="5"/>
  <c r="C4903" i="5"/>
  <c r="E4903" i="5"/>
  <c r="F4903" i="5"/>
  <c r="H4903" i="5"/>
  <c r="L4903" i="5"/>
  <c r="M4903" i="5" s="1"/>
  <c r="A4904" i="5"/>
  <c r="B4904" i="5"/>
  <c r="C4904" i="5"/>
  <c r="E4904" i="5"/>
  <c r="F4904" i="5"/>
  <c r="H4904" i="5"/>
  <c r="L4904" i="5"/>
  <c r="M4904" i="5" s="1"/>
  <c r="A4905" i="5"/>
  <c r="B4905" i="5"/>
  <c r="C4905" i="5"/>
  <c r="E4905" i="5"/>
  <c r="F4905" i="5"/>
  <c r="H4905" i="5"/>
  <c r="L4905" i="5"/>
  <c r="M4905" i="5" s="1"/>
  <c r="A4906" i="5"/>
  <c r="B4906" i="5"/>
  <c r="C4906" i="5"/>
  <c r="E4906" i="5"/>
  <c r="F4906" i="5"/>
  <c r="H4906" i="5"/>
  <c r="L4906" i="5"/>
  <c r="M4906" i="5" s="1"/>
  <c r="A4907" i="5"/>
  <c r="B4907" i="5"/>
  <c r="C4907" i="5"/>
  <c r="E4907" i="5"/>
  <c r="F4907" i="5"/>
  <c r="H4907" i="5"/>
  <c r="L4907" i="5"/>
  <c r="M4907" i="5" s="1"/>
  <c r="A4908" i="5"/>
  <c r="B4908" i="5"/>
  <c r="C4908" i="5"/>
  <c r="E4908" i="5"/>
  <c r="F4908" i="5"/>
  <c r="H4908" i="5"/>
  <c r="L4908" i="5"/>
  <c r="M4908" i="5" s="1"/>
  <c r="A4909" i="5"/>
  <c r="B4909" i="5"/>
  <c r="C4909" i="5"/>
  <c r="E4909" i="5"/>
  <c r="F4909" i="5"/>
  <c r="H4909" i="5"/>
  <c r="L4909" i="5"/>
  <c r="M4909" i="5" s="1"/>
  <c r="A4910" i="5"/>
  <c r="B4910" i="5"/>
  <c r="C4910" i="5"/>
  <c r="E4910" i="5"/>
  <c r="F4910" i="5"/>
  <c r="H4910" i="5"/>
  <c r="L4910" i="5"/>
  <c r="M4910" i="5" s="1"/>
  <c r="A4911" i="5"/>
  <c r="B4911" i="5"/>
  <c r="C4911" i="5"/>
  <c r="E4911" i="5"/>
  <c r="F4911" i="5"/>
  <c r="H4911" i="5"/>
  <c r="L4911" i="5"/>
  <c r="M4911" i="5" s="1"/>
  <c r="A4912" i="5"/>
  <c r="B4912" i="5"/>
  <c r="C4912" i="5"/>
  <c r="E4912" i="5"/>
  <c r="F4912" i="5"/>
  <c r="H4912" i="5"/>
  <c r="L4912" i="5"/>
  <c r="M4912" i="5" s="1"/>
  <c r="A4913" i="5"/>
  <c r="B4913" i="5"/>
  <c r="C4913" i="5"/>
  <c r="E4913" i="5"/>
  <c r="F4913" i="5"/>
  <c r="H4913" i="5"/>
  <c r="L4913" i="5"/>
  <c r="M4913" i="5" s="1"/>
  <c r="A4914" i="5"/>
  <c r="B4914" i="5"/>
  <c r="C4914" i="5"/>
  <c r="C4915" i="5" s="1"/>
  <c r="C4916" i="5" s="1"/>
  <c r="C4917" i="5" s="1"/>
  <c r="C4918" i="5" s="1"/>
  <c r="C4919" i="5" s="1"/>
  <c r="C4920" i="5" s="1"/>
  <c r="C4921" i="5" s="1"/>
  <c r="C4922" i="5" s="1"/>
  <c r="C4923" i="5" s="1"/>
  <c r="C4924" i="5" s="1"/>
  <c r="C4925" i="5" s="1"/>
  <c r="C4926" i="5" s="1"/>
  <c r="E4914" i="5"/>
  <c r="F4914" i="5"/>
  <c r="H4914" i="5"/>
  <c r="L4914" i="5"/>
  <c r="M4914" i="5" s="1"/>
  <c r="A4915" i="5"/>
  <c r="B4915" i="5"/>
  <c r="E4915" i="5"/>
  <c r="F4915" i="5"/>
  <c r="H4915" i="5"/>
  <c r="L4915" i="5"/>
  <c r="M4915" i="5" s="1"/>
  <c r="A4916" i="5"/>
  <c r="B4916" i="5"/>
  <c r="E4916" i="5"/>
  <c r="F4916" i="5"/>
  <c r="H4916" i="5"/>
  <c r="L4916" i="5"/>
  <c r="M4916" i="5" s="1"/>
  <c r="A4917" i="5"/>
  <c r="B4917" i="5"/>
  <c r="E4917" i="5"/>
  <c r="F4917" i="5"/>
  <c r="H4917" i="5"/>
  <c r="L4917" i="5"/>
  <c r="M4917" i="5" s="1"/>
  <c r="A4918" i="5"/>
  <c r="B4918" i="5"/>
  <c r="E4918" i="5"/>
  <c r="F4918" i="5"/>
  <c r="H4918" i="5"/>
  <c r="L4918" i="5"/>
  <c r="M4918" i="5" s="1"/>
  <c r="A4919" i="5"/>
  <c r="B4919" i="5"/>
  <c r="E4919" i="5"/>
  <c r="F4919" i="5"/>
  <c r="H4919" i="5"/>
  <c r="L4919" i="5"/>
  <c r="M4919" i="5" s="1"/>
  <c r="A4920" i="5"/>
  <c r="B4920" i="5"/>
  <c r="E4920" i="5"/>
  <c r="F4920" i="5"/>
  <c r="H4920" i="5"/>
  <c r="L4920" i="5"/>
  <c r="M4920" i="5" s="1"/>
  <c r="A4921" i="5"/>
  <c r="B4921" i="5"/>
  <c r="E4921" i="5"/>
  <c r="F4921" i="5"/>
  <c r="H4921" i="5"/>
  <c r="L4921" i="5"/>
  <c r="M4921" i="5" s="1"/>
  <c r="A4922" i="5"/>
  <c r="B4922" i="5"/>
  <c r="E4922" i="5"/>
  <c r="F4922" i="5"/>
  <c r="H4922" i="5"/>
  <c r="L4922" i="5"/>
  <c r="M4922" i="5" s="1"/>
  <c r="A4923" i="5"/>
  <c r="B4923" i="5"/>
  <c r="E4923" i="5"/>
  <c r="F4923" i="5"/>
  <c r="H4923" i="5"/>
  <c r="L4923" i="5"/>
  <c r="M4923" i="5" s="1"/>
  <c r="A4924" i="5"/>
  <c r="B4924" i="5"/>
  <c r="E4924" i="5"/>
  <c r="F4924" i="5"/>
  <c r="H4924" i="5"/>
  <c r="L4924" i="5"/>
  <c r="M4924" i="5" s="1"/>
  <c r="A4925" i="5"/>
  <c r="B4925" i="5"/>
  <c r="E4925" i="5"/>
  <c r="F4925" i="5"/>
  <c r="H4925" i="5"/>
  <c r="L4925" i="5"/>
  <c r="M4925" i="5" s="1"/>
  <c r="A4926" i="5"/>
  <c r="B4926" i="5"/>
  <c r="E4926" i="5"/>
  <c r="F4926" i="5"/>
  <c r="H4926" i="5"/>
  <c r="L4926" i="5"/>
  <c r="M4926" i="5" s="1"/>
  <c r="A4927" i="5"/>
  <c r="B4927" i="5"/>
  <c r="C4927" i="5"/>
  <c r="E4927" i="5"/>
  <c r="F4927" i="5"/>
  <c r="H4927" i="5"/>
  <c r="L4927" i="5"/>
  <c r="M4927" i="5" s="1"/>
  <c r="A4928" i="5"/>
  <c r="B4928" i="5"/>
  <c r="C4928" i="5"/>
  <c r="E4928" i="5"/>
  <c r="F4928" i="5"/>
  <c r="H4928" i="5"/>
  <c r="L4928" i="5"/>
  <c r="M4928" i="5" s="1"/>
  <c r="A4929" i="5"/>
  <c r="B4929" i="5"/>
  <c r="C4929" i="5"/>
  <c r="E4929" i="5"/>
  <c r="F4929" i="5"/>
  <c r="H4929" i="5"/>
  <c r="L4929" i="5"/>
  <c r="M4929" i="5" s="1"/>
  <c r="A4930" i="5"/>
  <c r="B4930" i="5"/>
  <c r="C4930" i="5"/>
  <c r="E4930" i="5"/>
  <c r="F4930" i="5"/>
  <c r="H4930" i="5"/>
  <c r="L4930" i="5"/>
  <c r="M4930" i="5" s="1"/>
  <c r="A4931" i="5"/>
  <c r="B4931" i="5"/>
  <c r="C4931" i="5"/>
  <c r="E4931" i="5"/>
  <c r="F4931" i="5"/>
  <c r="H4931" i="5"/>
  <c r="L4931" i="5"/>
  <c r="M4931" i="5" s="1"/>
  <c r="A4932" i="5"/>
  <c r="B4932" i="5"/>
  <c r="C4932" i="5"/>
  <c r="E4932" i="5"/>
  <c r="F4932" i="5"/>
  <c r="H4932" i="5"/>
  <c r="L4932" i="5"/>
  <c r="M4932" i="5" s="1"/>
  <c r="A4933" i="5"/>
  <c r="B4933" i="5"/>
  <c r="C4933" i="5"/>
  <c r="E4933" i="5"/>
  <c r="F4933" i="5"/>
  <c r="H4933" i="5"/>
  <c r="L4933" i="5"/>
  <c r="M4933" i="5" s="1"/>
  <c r="A4934" i="5"/>
  <c r="B4934" i="5"/>
  <c r="C4934" i="5"/>
  <c r="E4934" i="5"/>
  <c r="F4934" i="5"/>
  <c r="H4934" i="5"/>
  <c r="L4934" i="5"/>
  <c r="M4934" i="5" s="1"/>
  <c r="A4935" i="5"/>
  <c r="B4935" i="5"/>
  <c r="C4935" i="5"/>
  <c r="E4935" i="5"/>
  <c r="F4935" i="5"/>
  <c r="H4935" i="5"/>
  <c r="L4935" i="5"/>
  <c r="M4935" i="5" s="1"/>
  <c r="A4936" i="5"/>
  <c r="B4936" i="5"/>
  <c r="C4936" i="5"/>
  <c r="E4936" i="5"/>
  <c r="F4936" i="5"/>
  <c r="H4936" i="5"/>
  <c r="L4936" i="5"/>
  <c r="M4936" i="5" s="1"/>
  <c r="A4937" i="5"/>
  <c r="B4937" i="5"/>
  <c r="C4937" i="5"/>
  <c r="E4937" i="5"/>
  <c r="F4937" i="5"/>
  <c r="H4937" i="5"/>
  <c r="L4937" i="5"/>
  <c r="M4937" i="5" s="1"/>
  <c r="A4938" i="5"/>
  <c r="B4938" i="5"/>
  <c r="C4938" i="5"/>
  <c r="E4938" i="5"/>
  <c r="F4938" i="5"/>
  <c r="H4938" i="5"/>
  <c r="L4938" i="5"/>
  <c r="M4938" i="5" s="1"/>
  <c r="A4939" i="5"/>
  <c r="B4939" i="5"/>
  <c r="C4939" i="5"/>
  <c r="E4939" i="5"/>
  <c r="F4939" i="5"/>
  <c r="H4939" i="5"/>
  <c r="L4939" i="5"/>
  <c r="M4939" i="5" s="1"/>
  <c r="A4940" i="5"/>
  <c r="B4940" i="5"/>
  <c r="C4940" i="5"/>
  <c r="E4940" i="5"/>
  <c r="F4940" i="5"/>
  <c r="H4940" i="5"/>
  <c r="L4940" i="5"/>
  <c r="M4940" i="5" s="1"/>
  <c r="A4941" i="5"/>
  <c r="B4941" i="5"/>
  <c r="C4941" i="5"/>
  <c r="E4941" i="5"/>
  <c r="F4941" i="5"/>
  <c r="H4941" i="5"/>
  <c r="L4941" i="5"/>
  <c r="M4941" i="5" s="1"/>
  <c r="A4942" i="5"/>
  <c r="B4942" i="5"/>
  <c r="C4942" i="5"/>
  <c r="E4942" i="5"/>
  <c r="F4942" i="5"/>
  <c r="H4942" i="5"/>
  <c r="L4942" i="5"/>
  <c r="M4942" i="5" s="1"/>
  <c r="A4943" i="5"/>
  <c r="B4943" i="5"/>
  <c r="C4943" i="5"/>
  <c r="E4943" i="5"/>
  <c r="F4943" i="5"/>
  <c r="H4943" i="5"/>
  <c r="L4943" i="5"/>
  <c r="M4943" i="5" s="1"/>
  <c r="A4944" i="5"/>
  <c r="B4944" i="5"/>
  <c r="C4944" i="5"/>
  <c r="E4944" i="5"/>
  <c r="F4944" i="5"/>
  <c r="H4944" i="5"/>
  <c r="L4944" i="5"/>
  <c r="M4944" i="5" s="1"/>
  <c r="A4945" i="5"/>
  <c r="B4945" i="5"/>
  <c r="C4945" i="5"/>
  <c r="E4945" i="5"/>
  <c r="F4945" i="5"/>
  <c r="H4945" i="5"/>
  <c r="L4945" i="5"/>
  <c r="M4945" i="5" s="1"/>
  <c r="A4946" i="5"/>
  <c r="B4946" i="5"/>
  <c r="C4946" i="5"/>
  <c r="E4946" i="5"/>
  <c r="F4946" i="5"/>
  <c r="H4946" i="5"/>
  <c r="L4946" i="5"/>
  <c r="M4946" i="5" s="1"/>
  <c r="A4947" i="5"/>
  <c r="B4947" i="5"/>
  <c r="C4947" i="5"/>
  <c r="E4947" i="5"/>
  <c r="F4947" i="5"/>
  <c r="H4947" i="5"/>
  <c r="L4947" i="5"/>
  <c r="M4947" i="5" s="1"/>
  <c r="A4948" i="5"/>
  <c r="A4949" i="5" s="1"/>
  <c r="A4950" i="5" s="1"/>
  <c r="A4951" i="5" s="1"/>
  <c r="A4952" i="5" s="1"/>
  <c r="A4953" i="5" s="1"/>
  <c r="A4954" i="5" s="1"/>
  <c r="B4948" i="5"/>
  <c r="C4948" i="5"/>
  <c r="C4949" i="5" s="1"/>
  <c r="C4950" i="5" s="1"/>
  <c r="C4951" i="5" s="1"/>
  <c r="C4952" i="5" s="1"/>
  <c r="C4953" i="5" s="1"/>
  <c r="C4954" i="5" s="1"/>
  <c r="E4948" i="5"/>
  <c r="F4948" i="5"/>
  <c r="H4948" i="5"/>
  <c r="L4948" i="5"/>
  <c r="M4948" i="5" s="1"/>
  <c r="B4949" i="5"/>
  <c r="B4950" i="5" s="1"/>
  <c r="B4951" i="5" s="1"/>
  <c r="B4952" i="5" s="1"/>
  <c r="B4953" i="5" s="1"/>
  <c r="B4954" i="5" s="1"/>
  <c r="E4949" i="5"/>
  <c r="F4949" i="5"/>
  <c r="H4949" i="5"/>
  <c r="L4949" i="5"/>
  <c r="M4949" i="5" s="1"/>
  <c r="E4950" i="5"/>
  <c r="F4950" i="5"/>
  <c r="H4950" i="5"/>
  <c r="L4950" i="5"/>
  <c r="M4950" i="5" s="1"/>
  <c r="E4951" i="5"/>
  <c r="F4951" i="5"/>
  <c r="H4951" i="5"/>
  <c r="L4951" i="5"/>
  <c r="M4951" i="5" s="1"/>
  <c r="E4952" i="5"/>
  <c r="F4952" i="5"/>
  <c r="H4952" i="5"/>
  <c r="L4952" i="5"/>
  <c r="M4952" i="5" s="1"/>
  <c r="E4953" i="5"/>
  <c r="F4953" i="5"/>
  <c r="H4953" i="5"/>
  <c r="L4953" i="5"/>
  <c r="M4953" i="5" s="1"/>
  <c r="E4954" i="5"/>
  <c r="F4954" i="5"/>
  <c r="G4954" i="5"/>
  <c r="H4954" i="5"/>
  <c r="L4954" i="5"/>
  <c r="M4954" i="5" s="1"/>
  <c r="A4955" i="5"/>
  <c r="B4955" i="5"/>
  <c r="C4955" i="5"/>
  <c r="E4955" i="5"/>
  <c r="F4955" i="5"/>
  <c r="G4955" i="5"/>
  <c r="H4955" i="5"/>
  <c r="L4955" i="5"/>
  <c r="M4955" i="5" s="1"/>
  <c r="A4956" i="5"/>
  <c r="B4956" i="5"/>
  <c r="C4956" i="5"/>
  <c r="E4956" i="5"/>
  <c r="F4956" i="5"/>
  <c r="H4956" i="5"/>
  <c r="L4956" i="5"/>
  <c r="M4956" i="5" s="1"/>
  <c r="A4957" i="5"/>
  <c r="B4957" i="5"/>
  <c r="C4957" i="5"/>
  <c r="E4957" i="5"/>
  <c r="F4957" i="5"/>
  <c r="G4957" i="5"/>
  <c r="H4957" i="5"/>
  <c r="L4957" i="5"/>
  <c r="M4957" i="5" s="1"/>
  <c r="A4958" i="5"/>
  <c r="B4958" i="5"/>
  <c r="C4958" i="5"/>
  <c r="E4958" i="5"/>
  <c r="F4958" i="5"/>
  <c r="H4958" i="5"/>
  <c r="L4958" i="5"/>
  <c r="M4958" i="5" s="1"/>
  <c r="A4959" i="5"/>
  <c r="B4959" i="5"/>
  <c r="C4959" i="5"/>
  <c r="E4959" i="5"/>
  <c r="F4959" i="5"/>
  <c r="H4959" i="5"/>
  <c r="L4959" i="5"/>
  <c r="M4959" i="5" s="1"/>
  <c r="A4960" i="5"/>
  <c r="B4960" i="5"/>
  <c r="C4960" i="5"/>
  <c r="E4960" i="5"/>
  <c r="F4960" i="5"/>
  <c r="H4960" i="5"/>
  <c r="L4960" i="5"/>
  <c r="M4960" i="5" s="1"/>
  <c r="A4961" i="5"/>
  <c r="B4961" i="5"/>
  <c r="C4961" i="5"/>
  <c r="E4961" i="5"/>
  <c r="F4961" i="5"/>
  <c r="H4961" i="5"/>
  <c r="L4961" i="5"/>
  <c r="M4961" i="5" s="1"/>
  <c r="A4962" i="5"/>
  <c r="B4962" i="5"/>
  <c r="C4962" i="5"/>
  <c r="E4962" i="5"/>
  <c r="F4962" i="5"/>
  <c r="H4962" i="5"/>
  <c r="L4962" i="5"/>
  <c r="M4962" i="5" s="1"/>
  <c r="A4963" i="5"/>
  <c r="B4963" i="5"/>
  <c r="C4963" i="5"/>
  <c r="E4963" i="5"/>
  <c r="F4963" i="5"/>
  <c r="G4963" i="5"/>
  <c r="H4963" i="5"/>
  <c r="L4963" i="5"/>
  <c r="M4963" i="5" s="1"/>
  <c r="A4964" i="5"/>
  <c r="B4964" i="5"/>
  <c r="C4964" i="5"/>
  <c r="E4964" i="5"/>
  <c r="F4964" i="5"/>
  <c r="H4964" i="5"/>
  <c r="L4964" i="5"/>
  <c r="M4964" i="5" s="1"/>
  <c r="A4965" i="5"/>
  <c r="B4965" i="5"/>
  <c r="C4965" i="5"/>
  <c r="E4965" i="5"/>
  <c r="F4965" i="5"/>
  <c r="G4965" i="5"/>
  <c r="H4965" i="5"/>
  <c r="L4965" i="5"/>
  <c r="M4965" i="5" s="1"/>
  <c r="A4966" i="5"/>
  <c r="B4966" i="5"/>
  <c r="C4966" i="5"/>
  <c r="E4966" i="5"/>
  <c r="F4966" i="5"/>
  <c r="G4966" i="5"/>
  <c r="H4966" i="5"/>
  <c r="L4966" i="5"/>
  <c r="M4966" i="5" s="1"/>
  <c r="A4967" i="5"/>
  <c r="B4967" i="5"/>
  <c r="C4967" i="5"/>
  <c r="E4967" i="5"/>
  <c r="F4967" i="5"/>
  <c r="G4967" i="5"/>
  <c r="H4967" i="5"/>
  <c r="L4967" i="5"/>
  <c r="M4967" i="5" s="1"/>
  <c r="A4968" i="5"/>
  <c r="B4968" i="5"/>
  <c r="C4968" i="5"/>
  <c r="E4968" i="5"/>
  <c r="F4968" i="5"/>
  <c r="G4968" i="5"/>
  <c r="H4968" i="5"/>
  <c r="L4968" i="5"/>
  <c r="M4968" i="5" s="1"/>
  <c r="A4969" i="5"/>
  <c r="B4969" i="5"/>
  <c r="C4969" i="5"/>
  <c r="E4969" i="5"/>
  <c r="F4969" i="5"/>
  <c r="G4969" i="5"/>
  <c r="H4969" i="5"/>
  <c r="L4969" i="5"/>
  <c r="M4969" i="5" s="1"/>
  <c r="A4970" i="5"/>
  <c r="B4970" i="5"/>
  <c r="C4970" i="5"/>
  <c r="E4970" i="5"/>
  <c r="F4970" i="5"/>
  <c r="G4970" i="5"/>
  <c r="H4970" i="5"/>
  <c r="L4970" i="5"/>
  <c r="M4970" i="5" s="1"/>
  <c r="A4971" i="5"/>
  <c r="B4971" i="5"/>
  <c r="C4971" i="5"/>
  <c r="E4971" i="5"/>
  <c r="F4971" i="5"/>
  <c r="G4971" i="5"/>
  <c r="H4971" i="5"/>
  <c r="L4971" i="5"/>
  <c r="M4971" i="5" s="1"/>
  <c r="A4972" i="5"/>
  <c r="B4972" i="5"/>
  <c r="C4972" i="5"/>
  <c r="E4972" i="5"/>
  <c r="F4972" i="5"/>
  <c r="G4972" i="5"/>
  <c r="H4972" i="5"/>
  <c r="L4972" i="5"/>
  <c r="M4972" i="5" s="1"/>
  <c r="A4973" i="5"/>
  <c r="B4973" i="5"/>
  <c r="C4973" i="5"/>
  <c r="E4973" i="5"/>
  <c r="F4973" i="5"/>
  <c r="H4973" i="5"/>
  <c r="L4973" i="5"/>
  <c r="M4973" i="5" s="1"/>
  <c r="A4974" i="5"/>
  <c r="B4974" i="5"/>
  <c r="C4974" i="5"/>
  <c r="E4974" i="5"/>
  <c r="F4974" i="5"/>
  <c r="H4974" i="5"/>
  <c r="L4974" i="5"/>
  <c r="M4974" i="5" s="1"/>
  <c r="A4975" i="5"/>
  <c r="B4975" i="5"/>
  <c r="C4975" i="5"/>
  <c r="E4975" i="5"/>
  <c r="F4975" i="5"/>
  <c r="G4975" i="5"/>
  <c r="H4975" i="5"/>
  <c r="L4975" i="5"/>
  <c r="M4975" i="5" s="1"/>
  <c r="A4976" i="5"/>
  <c r="B4976" i="5"/>
  <c r="C4976" i="5"/>
  <c r="E4976" i="5"/>
  <c r="F4976" i="5"/>
  <c r="G4976" i="5"/>
  <c r="H4976" i="5"/>
  <c r="L4976" i="5"/>
  <c r="M4976" i="5" s="1"/>
  <c r="A4977" i="5"/>
  <c r="B4977" i="5"/>
  <c r="C4977" i="5"/>
  <c r="E4977" i="5"/>
  <c r="F4977" i="5"/>
  <c r="H4977" i="5"/>
  <c r="L4977" i="5"/>
  <c r="M4977" i="5" s="1"/>
  <c r="A4978" i="5"/>
  <c r="B4978" i="5"/>
  <c r="C4978" i="5"/>
  <c r="C4979" i="5" s="1"/>
  <c r="C4980" i="5" s="1"/>
  <c r="C4981" i="5" s="1"/>
  <c r="E4978" i="5"/>
  <c r="F4978" i="5"/>
  <c r="H4978" i="5"/>
  <c r="L4978" i="5"/>
  <c r="M4978" i="5" s="1"/>
  <c r="A4979" i="5"/>
  <c r="B4979" i="5"/>
  <c r="E4979" i="5"/>
  <c r="F4979" i="5"/>
  <c r="H4979" i="5"/>
  <c r="L4979" i="5"/>
  <c r="M4979" i="5" s="1"/>
  <c r="A4980" i="5"/>
  <c r="B4980" i="5"/>
  <c r="E4980" i="5"/>
  <c r="F4980" i="5"/>
  <c r="H4980" i="5"/>
  <c r="L4980" i="5"/>
  <c r="M4980" i="5" s="1"/>
  <c r="A4981" i="5"/>
  <c r="B4981" i="5"/>
  <c r="E4981" i="5"/>
  <c r="F4981" i="5"/>
  <c r="H4981" i="5"/>
  <c r="L4981" i="5"/>
  <c r="M4981" i="5" s="1"/>
  <c r="A4982" i="5"/>
  <c r="B4982" i="5"/>
  <c r="C4982" i="5"/>
  <c r="E4982" i="5"/>
  <c r="F4982" i="5"/>
  <c r="H4982" i="5"/>
  <c r="L4982" i="5"/>
  <c r="M4982" i="5" s="1"/>
  <c r="A4983" i="5"/>
  <c r="B4983" i="5"/>
  <c r="C4983" i="5"/>
  <c r="E4983" i="5"/>
  <c r="F4983" i="5"/>
  <c r="H4983" i="5"/>
  <c r="L4983" i="5"/>
  <c r="M4983" i="5" s="1"/>
  <c r="A4984" i="5"/>
  <c r="B4984" i="5"/>
  <c r="C4984" i="5"/>
  <c r="E4984" i="5"/>
  <c r="F4984" i="5"/>
  <c r="H4984" i="5"/>
  <c r="L4984" i="5"/>
  <c r="M4984" i="5" s="1"/>
  <c r="A4985" i="5"/>
  <c r="B4985" i="5"/>
  <c r="C4985" i="5"/>
  <c r="E4985" i="5"/>
  <c r="F4985" i="5"/>
  <c r="H4985" i="5"/>
  <c r="L4985" i="5"/>
  <c r="M4985" i="5" s="1"/>
  <c r="A4986" i="5"/>
  <c r="B4986" i="5"/>
  <c r="C4986" i="5"/>
  <c r="E4986" i="5"/>
  <c r="F4986" i="5"/>
  <c r="H4986" i="5"/>
  <c r="L4986" i="5"/>
  <c r="M4986" i="5" s="1"/>
  <c r="A4987" i="5"/>
  <c r="B4987" i="5"/>
  <c r="C4987" i="5"/>
  <c r="E4987" i="5"/>
  <c r="F4987" i="5"/>
  <c r="H4987" i="5"/>
  <c r="L4987" i="5"/>
  <c r="M4987" i="5" s="1"/>
  <c r="A4988" i="5"/>
  <c r="B4988" i="5"/>
  <c r="C4988" i="5"/>
  <c r="E4988" i="5"/>
  <c r="F4988" i="5"/>
  <c r="H4988" i="5"/>
  <c r="L4988" i="5"/>
  <c r="M4988" i="5" s="1"/>
  <c r="A4989" i="5"/>
  <c r="B4989" i="5"/>
  <c r="C4989" i="5"/>
  <c r="E4989" i="5"/>
  <c r="F4989" i="5"/>
  <c r="H4989" i="5"/>
  <c r="L4989" i="5"/>
  <c r="M4989" i="5" s="1"/>
  <c r="A4990" i="5"/>
  <c r="B4990" i="5"/>
  <c r="C4990" i="5"/>
  <c r="E4990" i="5"/>
  <c r="F4990" i="5"/>
  <c r="H4990" i="5"/>
  <c r="L4990" i="5"/>
  <c r="M4990" i="5" s="1"/>
  <c r="A4991" i="5"/>
  <c r="B4991" i="5"/>
  <c r="C4991" i="5"/>
  <c r="E4991" i="5"/>
  <c r="F4991" i="5"/>
  <c r="H4991" i="5"/>
  <c r="L4991" i="5"/>
  <c r="M4991" i="5" s="1"/>
  <c r="A4992" i="5"/>
  <c r="B4992" i="5"/>
  <c r="C4992" i="5"/>
  <c r="E4992" i="5"/>
  <c r="F4992" i="5"/>
  <c r="H4992" i="5"/>
  <c r="L4992" i="5"/>
  <c r="M4992" i="5" s="1"/>
  <c r="A4993" i="5"/>
  <c r="B4993" i="5"/>
  <c r="C4993" i="5"/>
  <c r="E4993" i="5"/>
  <c r="F4993" i="5"/>
  <c r="H4993" i="5"/>
  <c r="L4993" i="5"/>
  <c r="M4993" i="5" s="1"/>
  <c r="A4994" i="5"/>
  <c r="B4994" i="5"/>
  <c r="C4994" i="5"/>
  <c r="E4994" i="5"/>
  <c r="F4994" i="5"/>
  <c r="H4994" i="5"/>
  <c r="L4994" i="5"/>
  <c r="M4994" i="5" s="1"/>
  <c r="A4995" i="5"/>
  <c r="B4995" i="5"/>
  <c r="C4995" i="5"/>
  <c r="E4995" i="5"/>
  <c r="F4995" i="5"/>
  <c r="H4995" i="5"/>
  <c r="L4995" i="5"/>
  <c r="M4995" i="5" s="1"/>
  <c r="A4996" i="5"/>
  <c r="B4996" i="5"/>
  <c r="C4996" i="5"/>
  <c r="E4996" i="5"/>
  <c r="F4996" i="5"/>
  <c r="H4996" i="5"/>
  <c r="L4996" i="5"/>
  <c r="M4996" i="5" s="1"/>
  <c r="A4997" i="5"/>
  <c r="B4997" i="5"/>
  <c r="C4997" i="5"/>
  <c r="E4997" i="5"/>
  <c r="F4997" i="5"/>
  <c r="H4997" i="5"/>
  <c r="L4997" i="5"/>
  <c r="M4997" i="5" s="1"/>
  <c r="A4998" i="5"/>
  <c r="B4998" i="5"/>
  <c r="C4998" i="5"/>
  <c r="E4998" i="5"/>
  <c r="F4998" i="5"/>
  <c r="H4998" i="5"/>
  <c r="L4998" i="5"/>
  <c r="M4998" i="5" s="1"/>
  <c r="A4999" i="5"/>
  <c r="B4999" i="5"/>
  <c r="C4999" i="5"/>
  <c r="E4999" i="5"/>
  <c r="F4999" i="5"/>
  <c r="H4999" i="5"/>
  <c r="L4999" i="5"/>
  <c r="M4999" i="5" s="1"/>
  <c r="A5000" i="5"/>
  <c r="B5000" i="5"/>
  <c r="C5000" i="5"/>
  <c r="E5000" i="5"/>
  <c r="F5000" i="5"/>
  <c r="H5000" i="5"/>
  <c r="L5000" i="5"/>
  <c r="M5000" i="5" s="1"/>
  <c r="A5001" i="5"/>
  <c r="B5001" i="5"/>
  <c r="C5001" i="5"/>
  <c r="E5001" i="5"/>
  <c r="F5001" i="5"/>
  <c r="H5001" i="5"/>
  <c r="L5001" i="5"/>
  <c r="M5001" i="5" s="1"/>
  <c r="A5002" i="5"/>
  <c r="B5002" i="5"/>
  <c r="C5002" i="5"/>
  <c r="E5002" i="5"/>
  <c r="F5002" i="5"/>
  <c r="H5002" i="5"/>
  <c r="L5002" i="5"/>
  <c r="M5002" i="5" s="1"/>
  <c r="A5003" i="5"/>
  <c r="B5003" i="5"/>
  <c r="C5003" i="5"/>
  <c r="E5003" i="5"/>
  <c r="F5003" i="5"/>
  <c r="H5003" i="5"/>
  <c r="L5003" i="5"/>
  <c r="M5003" i="5" s="1"/>
  <c r="A5004" i="5"/>
  <c r="B5004" i="5"/>
  <c r="C5004" i="5"/>
  <c r="E5004" i="5"/>
  <c r="F5004" i="5"/>
  <c r="H5004" i="5"/>
  <c r="L5004" i="5"/>
  <c r="M5004" i="5" s="1"/>
  <c r="A5005" i="5"/>
  <c r="B5005" i="5"/>
  <c r="C5005" i="5"/>
  <c r="E5005" i="5"/>
  <c r="F5005" i="5"/>
  <c r="H5005" i="5"/>
  <c r="L5005" i="5"/>
  <c r="M5005" i="5" s="1"/>
  <c r="A5006" i="5"/>
  <c r="B5006" i="5"/>
  <c r="C5006" i="5"/>
  <c r="E5006" i="5"/>
  <c r="F5006" i="5"/>
  <c r="H5006" i="5"/>
  <c r="L5006" i="5"/>
  <c r="M5006" i="5" s="1"/>
  <c r="A5007" i="5"/>
  <c r="B5007" i="5"/>
  <c r="C5007" i="5"/>
  <c r="E5007" i="5"/>
  <c r="F5007" i="5"/>
  <c r="H5007" i="5"/>
  <c r="L5007" i="5"/>
  <c r="M5007" i="5" s="1"/>
  <c r="A5008" i="5"/>
  <c r="B5008" i="5"/>
  <c r="C5008" i="5"/>
  <c r="E5008" i="5"/>
  <c r="F5008" i="5"/>
  <c r="H5008" i="5"/>
  <c r="L5008" i="5"/>
  <c r="M5008" i="5" s="1"/>
  <c r="A5009" i="5"/>
  <c r="B5009" i="5"/>
  <c r="C5009" i="5"/>
  <c r="E5009" i="5"/>
  <c r="F5009" i="5"/>
  <c r="H5009" i="5"/>
  <c r="L5009" i="5"/>
  <c r="M5009" i="5" s="1"/>
  <c r="A5010" i="5"/>
  <c r="B5010" i="5"/>
  <c r="C5010" i="5"/>
  <c r="E5010" i="5"/>
  <c r="F5010" i="5"/>
  <c r="H5010" i="5"/>
  <c r="L5010" i="5"/>
  <c r="M5010" i="5" s="1"/>
  <c r="A5011" i="5"/>
  <c r="B5011" i="5"/>
  <c r="C5011" i="5"/>
  <c r="E5011" i="5"/>
  <c r="F5011" i="5"/>
  <c r="H5011" i="5"/>
  <c r="L5011" i="5"/>
  <c r="M5011" i="5" s="1"/>
  <c r="A5012" i="5"/>
  <c r="B5012" i="5"/>
  <c r="C5012" i="5"/>
  <c r="E5012" i="5"/>
  <c r="F5012" i="5"/>
  <c r="H5012" i="5"/>
  <c r="L5012" i="5"/>
  <c r="M5012" i="5" s="1"/>
  <c r="A5013" i="5"/>
  <c r="B5013" i="5"/>
  <c r="C5013" i="5"/>
  <c r="E5013" i="5"/>
  <c r="F5013" i="5"/>
  <c r="H5013" i="5"/>
  <c r="L5013" i="5"/>
  <c r="M5013" i="5" s="1"/>
  <c r="A5014" i="5"/>
  <c r="B5014" i="5"/>
  <c r="C5014" i="5"/>
  <c r="E5014" i="5"/>
  <c r="F5014" i="5"/>
  <c r="H5014" i="5"/>
  <c r="L5014" i="5"/>
  <c r="M5014" i="5" s="1"/>
  <c r="A5015" i="5"/>
  <c r="B5015" i="5"/>
  <c r="C5015" i="5"/>
  <c r="E5015" i="5"/>
  <c r="F5015" i="5"/>
  <c r="H5015" i="5"/>
  <c r="L5015" i="5"/>
  <c r="M5015" i="5" s="1"/>
  <c r="A5016" i="5"/>
  <c r="B5016" i="5"/>
  <c r="C5016" i="5"/>
  <c r="E5016" i="5"/>
  <c r="F5016" i="5"/>
  <c r="H5016" i="5"/>
  <c r="L5016" i="5"/>
  <c r="M5016" i="5" s="1"/>
  <c r="A5017" i="5"/>
  <c r="B5017" i="5"/>
  <c r="C5017" i="5"/>
  <c r="E5017" i="5"/>
  <c r="F5017" i="5"/>
  <c r="H5017" i="5"/>
  <c r="L5017" i="5"/>
  <c r="M5017" i="5" s="1"/>
  <c r="A5018" i="5"/>
  <c r="B5018" i="5"/>
  <c r="C5018" i="5"/>
  <c r="E5018" i="5"/>
  <c r="F5018" i="5"/>
  <c r="H5018" i="5"/>
  <c r="L5018" i="5"/>
  <c r="M5018" i="5" s="1"/>
  <c r="A5019" i="5"/>
  <c r="B5019" i="5"/>
  <c r="C5019" i="5"/>
  <c r="E5019" i="5"/>
  <c r="F5019" i="5"/>
  <c r="H5019" i="5"/>
  <c r="L5019" i="5"/>
  <c r="M5019" i="5" s="1"/>
  <c r="A5020" i="5"/>
  <c r="B5020" i="5"/>
  <c r="C5020" i="5"/>
  <c r="E5020" i="5"/>
  <c r="F5020" i="5"/>
  <c r="H5020" i="5"/>
  <c r="L5020" i="5"/>
  <c r="M5020" i="5" s="1"/>
  <c r="A5021" i="5"/>
  <c r="B5021" i="5"/>
  <c r="C5021" i="5"/>
  <c r="E5021" i="5"/>
  <c r="F5021" i="5"/>
  <c r="H5021" i="5"/>
  <c r="L5021" i="5"/>
  <c r="M5021" i="5" s="1"/>
  <c r="A5022" i="5"/>
  <c r="B5022" i="5"/>
  <c r="C5022" i="5"/>
  <c r="E5022" i="5"/>
  <c r="F5022" i="5"/>
  <c r="H5022" i="5"/>
  <c r="L5022" i="5"/>
  <c r="M5022" i="5" s="1"/>
  <c r="A5023" i="5"/>
  <c r="B5023" i="5"/>
  <c r="C5023" i="5"/>
  <c r="E5023" i="5"/>
  <c r="F5023" i="5"/>
  <c r="H5023" i="5"/>
  <c r="L5023" i="5"/>
  <c r="M5023" i="5" s="1"/>
  <c r="A5024" i="5"/>
  <c r="B5024" i="5"/>
  <c r="C5024" i="5"/>
  <c r="E5024" i="5"/>
  <c r="F5024" i="5"/>
  <c r="H5024" i="5"/>
  <c r="L5024" i="5"/>
  <c r="M5024" i="5" s="1"/>
  <c r="A5025" i="5"/>
  <c r="B5025" i="5"/>
  <c r="C5025" i="5"/>
  <c r="E5025" i="5"/>
  <c r="F5025" i="5"/>
  <c r="H5025" i="5"/>
  <c r="L5025" i="5"/>
  <c r="M5025" i="5" s="1"/>
  <c r="A5026" i="5"/>
  <c r="B5026" i="5"/>
  <c r="C5026" i="5"/>
  <c r="E5026" i="5"/>
  <c r="F5026" i="5"/>
  <c r="H5026" i="5"/>
  <c r="L5026" i="5"/>
  <c r="M5026" i="5" s="1"/>
  <c r="A5027" i="5"/>
  <c r="B5027" i="5"/>
  <c r="C5027" i="5"/>
  <c r="E5027" i="5"/>
  <c r="F5027" i="5"/>
  <c r="H5027" i="5"/>
  <c r="L5027" i="5"/>
  <c r="M5027" i="5" s="1"/>
  <c r="A5028" i="5"/>
  <c r="B5028" i="5"/>
  <c r="C5028" i="5"/>
  <c r="E5028" i="5"/>
  <c r="F5028" i="5"/>
  <c r="H5028" i="5"/>
  <c r="L5028" i="5"/>
  <c r="M5028" i="5" s="1"/>
  <c r="A5029" i="5"/>
  <c r="B5029" i="5"/>
  <c r="C5029" i="5"/>
  <c r="E5029" i="5"/>
  <c r="F5029" i="5"/>
  <c r="H5029" i="5"/>
  <c r="L5029" i="5"/>
  <c r="M5029" i="5" s="1"/>
  <c r="A5030" i="5"/>
  <c r="B5030" i="5"/>
  <c r="C5030" i="5"/>
  <c r="E5030" i="5"/>
  <c r="F5030" i="5"/>
  <c r="H5030" i="5"/>
  <c r="L5030" i="5"/>
  <c r="M5030" i="5" s="1"/>
  <c r="A5031" i="5"/>
  <c r="B5031" i="5"/>
  <c r="C5031" i="5"/>
  <c r="E5031" i="5"/>
  <c r="F5031" i="5"/>
  <c r="H5031" i="5"/>
  <c r="L5031" i="5"/>
  <c r="M5031" i="5" s="1"/>
  <c r="A5032" i="5"/>
  <c r="B5032" i="5"/>
  <c r="C5032" i="5"/>
  <c r="E5032" i="5"/>
  <c r="F5032" i="5"/>
  <c r="H5032" i="5"/>
  <c r="L5032" i="5"/>
  <c r="M5032" i="5" s="1"/>
  <c r="A5033" i="5"/>
  <c r="B5033" i="5"/>
  <c r="C5033" i="5"/>
  <c r="E5033" i="5"/>
  <c r="F5033" i="5"/>
  <c r="H5033" i="5"/>
  <c r="L5033" i="5"/>
  <c r="M5033" i="5" s="1"/>
  <c r="A5034" i="5"/>
  <c r="B5034" i="5"/>
  <c r="C5034" i="5"/>
  <c r="E5034" i="5"/>
  <c r="F5034" i="5"/>
  <c r="H5034" i="5"/>
  <c r="L5034" i="5"/>
  <c r="M5034" i="5" s="1"/>
  <c r="A5035" i="5"/>
  <c r="B5035" i="5"/>
  <c r="C5035" i="5"/>
  <c r="E5035" i="5"/>
  <c r="F5035" i="5"/>
  <c r="H5035" i="5"/>
  <c r="L5035" i="5"/>
  <c r="M5035" i="5" s="1"/>
  <c r="A5036" i="5"/>
  <c r="B5036" i="5"/>
  <c r="C5036" i="5"/>
  <c r="E5036" i="5"/>
  <c r="F5036" i="5"/>
  <c r="G5036" i="5"/>
  <c r="H5036" i="5"/>
  <c r="L5036" i="5"/>
  <c r="M5036" i="5" s="1"/>
  <c r="A5037" i="5"/>
  <c r="B5037" i="5"/>
  <c r="C5037" i="5"/>
  <c r="E5037" i="5"/>
  <c r="F5037" i="5"/>
  <c r="G5037" i="5"/>
  <c r="H5037" i="5"/>
  <c r="L5037" i="5"/>
  <c r="M5037" i="5" s="1"/>
  <c r="A5038" i="5"/>
  <c r="B5038" i="5"/>
  <c r="C5038" i="5"/>
  <c r="E5038" i="5"/>
  <c r="F5038" i="5"/>
  <c r="H5038" i="5"/>
  <c r="L5038" i="5"/>
  <c r="M5038" i="5" s="1"/>
  <c r="A5039" i="5"/>
  <c r="B5039" i="5"/>
  <c r="C5039" i="5"/>
  <c r="E5039" i="5"/>
  <c r="F5039" i="5"/>
  <c r="H5039" i="5"/>
  <c r="L5039" i="5"/>
  <c r="M5039" i="5" s="1"/>
  <c r="A5040" i="5"/>
  <c r="B5040" i="5"/>
  <c r="C5040" i="5"/>
  <c r="E5040" i="5"/>
  <c r="F5040" i="5"/>
  <c r="H5040" i="5"/>
  <c r="L5040" i="5"/>
  <c r="M5040" i="5" s="1"/>
  <c r="A5041" i="5"/>
  <c r="B5041" i="5"/>
  <c r="C5041" i="5"/>
  <c r="E5041" i="5"/>
  <c r="F5041" i="5"/>
  <c r="G5041" i="5"/>
  <c r="H5041" i="5"/>
  <c r="L5041" i="5"/>
  <c r="M5041" i="5" s="1"/>
  <c r="A5042" i="5"/>
  <c r="B5042" i="5"/>
  <c r="C5042" i="5"/>
  <c r="E5042" i="5"/>
  <c r="F5042" i="5"/>
  <c r="H5042" i="5"/>
  <c r="L5042" i="5"/>
  <c r="M5042" i="5" s="1"/>
  <c r="A5043" i="5"/>
  <c r="B5043" i="5"/>
  <c r="C5043" i="5"/>
  <c r="E5043" i="5"/>
  <c r="F5043" i="5"/>
  <c r="H5043" i="5"/>
  <c r="L5043" i="5"/>
  <c r="M5043" i="5" s="1"/>
  <c r="A5044" i="5"/>
  <c r="B5044" i="5"/>
  <c r="C5044" i="5"/>
  <c r="E5044" i="5"/>
  <c r="F5044" i="5"/>
  <c r="H5044" i="5"/>
  <c r="L5044" i="5"/>
  <c r="M5044" i="5" s="1"/>
  <c r="A5045" i="5"/>
  <c r="B5045" i="5"/>
  <c r="C5045" i="5"/>
  <c r="E5045" i="5"/>
  <c r="F5045" i="5"/>
  <c r="H5045" i="5"/>
  <c r="L5045" i="5"/>
  <c r="M5045" i="5" s="1"/>
  <c r="A5046" i="5"/>
  <c r="B5046" i="5"/>
  <c r="C5046" i="5"/>
  <c r="E5046" i="5"/>
  <c r="F5046" i="5"/>
  <c r="H5046" i="5"/>
  <c r="L5046" i="5"/>
  <c r="M5046" i="5" s="1"/>
  <c r="A5047" i="5"/>
  <c r="B5047" i="5"/>
  <c r="C5047" i="5"/>
  <c r="E5047" i="5"/>
  <c r="F5047" i="5"/>
  <c r="H5047" i="5"/>
  <c r="L5047" i="5"/>
  <c r="M5047" i="5" s="1"/>
  <c r="A5048" i="5"/>
  <c r="B5048" i="5"/>
  <c r="C5048" i="5"/>
  <c r="E5048" i="5"/>
  <c r="F5048" i="5"/>
  <c r="H5048" i="5"/>
  <c r="L5048" i="5"/>
  <c r="M5048" i="5" s="1"/>
  <c r="A5049" i="5"/>
  <c r="B5049" i="5"/>
  <c r="C5049" i="5"/>
  <c r="E5049" i="5"/>
  <c r="F5049" i="5"/>
  <c r="G5049" i="5"/>
  <c r="H5049" i="5"/>
  <c r="L5049" i="5"/>
  <c r="M5049" i="5" s="1"/>
  <c r="A5050" i="5"/>
  <c r="B5050" i="5"/>
  <c r="C5050" i="5"/>
  <c r="E5050" i="5"/>
  <c r="F5050" i="5"/>
  <c r="H5050" i="5"/>
  <c r="L5050" i="5"/>
  <c r="M5050" i="5" s="1"/>
  <c r="A5051" i="5"/>
  <c r="B5051" i="5"/>
  <c r="C5051" i="5"/>
  <c r="E5051" i="5"/>
  <c r="F5051" i="5"/>
  <c r="H5051" i="5"/>
  <c r="L5051" i="5"/>
  <c r="M5051" i="5" s="1"/>
  <c r="A5052" i="5"/>
  <c r="B5052" i="5"/>
  <c r="C5052" i="5"/>
  <c r="E5052" i="5"/>
  <c r="F5052" i="5"/>
  <c r="H5052" i="5"/>
  <c r="L5052" i="5"/>
  <c r="M5052" i="5" s="1"/>
  <c r="A5053" i="5"/>
  <c r="B5053" i="5"/>
  <c r="C5053" i="5"/>
  <c r="E5053" i="5"/>
  <c r="F5053" i="5"/>
  <c r="H5053" i="5"/>
  <c r="L5053" i="5"/>
  <c r="M5053" i="5" s="1"/>
  <c r="A5054" i="5"/>
  <c r="B5054" i="5"/>
  <c r="C5054" i="5"/>
  <c r="E5054" i="5"/>
  <c r="F5054" i="5"/>
  <c r="H5054" i="5"/>
  <c r="L5054" i="5"/>
  <c r="M5054" i="5" s="1"/>
  <c r="A5055" i="5"/>
  <c r="B5055" i="5"/>
  <c r="C5055" i="5"/>
  <c r="E5055" i="5"/>
  <c r="F5055" i="5"/>
  <c r="H5055" i="5"/>
  <c r="L5055" i="5"/>
  <c r="M5055" i="5" s="1"/>
  <c r="A5056" i="5"/>
  <c r="B5056" i="5"/>
  <c r="C5056" i="5"/>
  <c r="E5056" i="5"/>
  <c r="F5056" i="5"/>
  <c r="H5056" i="5"/>
  <c r="L5056" i="5"/>
  <c r="M5056" i="5" s="1"/>
  <c r="A5057" i="5"/>
  <c r="B5057" i="5"/>
  <c r="C5057" i="5"/>
  <c r="E5057" i="5"/>
  <c r="F5057" i="5"/>
  <c r="H5057" i="5"/>
  <c r="L5057" i="5"/>
  <c r="M5057" i="5" s="1"/>
  <c r="A5058" i="5"/>
  <c r="B5058" i="5"/>
  <c r="C5058" i="5"/>
  <c r="E5058" i="5"/>
  <c r="F5058" i="5"/>
  <c r="H5058" i="5"/>
  <c r="L5058" i="5"/>
  <c r="M5058" i="5" s="1"/>
  <c r="A5059" i="5"/>
  <c r="B5059" i="5"/>
  <c r="C5059" i="5"/>
  <c r="E5059" i="5"/>
  <c r="F5059" i="5"/>
  <c r="H5059" i="5"/>
  <c r="L5059" i="5"/>
  <c r="M5059" i="5" s="1"/>
  <c r="A5060" i="5"/>
  <c r="B5060" i="5"/>
  <c r="C5060" i="5"/>
  <c r="E5060" i="5"/>
  <c r="F5060" i="5"/>
  <c r="H5060" i="5"/>
  <c r="L5060" i="5"/>
  <c r="M5060" i="5" s="1"/>
  <c r="A5061" i="5"/>
  <c r="B5061" i="5"/>
  <c r="C5061" i="5"/>
  <c r="E5061" i="5"/>
  <c r="F5061" i="5"/>
  <c r="H5061" i="5"/>
  <c r="L5061" i="5"/>
  <c r="M5061" i="5" s="1"/>
  <c r="A5062" i="5"/>
  <c r="B5062" i="5"/>
  <c r="C5062" i="5"/>
  <c r="E5062" i="5"/>
  <c r="F5062" i="5"/>
  <c r="H5062" i="5"/>
  <c r="L5062" i="5"/>
  <c r="M5062" i="5" s="1"/>
  <c r="A5063" i="5"/>
  <c r="B5063" i="5"/>
  <c r="C5063" i="5"/>
  <c r="E5063" i="5"/>
  <c r="F5063" i="5"/>
  <c r="H5063" i="5"/>
  <c r="L5063" i="5"/>
  <c r="M5063" i="5" s="1"/>
  <c r="A5064" i="5"/>
  <c r="B5064" i="5"/>
  <c r="C5064" i="5"/>
  <c r="E5064" i="5"/>
  <c r="F5064" i="5"/>
  <c r="H5064" i="5"/>
  <c r="L5064" i="5"/>
  <c r="M5064" i="5" s="1"/>
  <c r="A5065" i="5"/>
  <c r="B5065" i="5"/>
  <c r="C5065" i="5"/>
  <c r="E5065" i="5"/>
  <c r="F5065" i="5"/>
  <c r="H5065" i="5"/>
  <c r="L5065" i="5"/>
  <c r="M5065" i="5" s="1"/>
  <c r="A5066" i="5"/>
  <c r="B5066" i="5"/>
  <c r="C5066" i="5"/>
  <c r="E5066" i="5"/>
  <c r="F5066" i="5"/>
  <c r="H5066" i="5"/>
  <c r="L5066" i="5"/>
  <c r="M5066" i="5" s="1"/>
  <c r="A5067" i="5"/>
  <c r="B5067" i="5"/>
  <c r="C5067" i="5"/>
  <c r="E5067" i="5"/>
  <c r="F5067" i="5"/>
  <c r="H5067" i="5"/>
  <c r="L5067" i="5"/>
  <c r="M5067" i="5" s="1"/>
  <c r="A5068" i="5"/>
  <c r="B5068" i="5"/>
  <c r="C5068" i="5"/>
  <c r="E5068" i="5"/>
  <c r="F5068" i="5"/>
  <c r="H5068" i="5"/>
  <c r="L5068" i="5"/>
  <c r="M5068" i="5" s="1"/>
  <c r="A5069" i="5"/>
  <c r="B5069" i="5"/>
  <c r="C5069" i="5"/>
  <c r="E5069" i="5"/>
  <c r="F5069" i="5"/>
  <c r="G5069" i="5"/>
  <c r="H5069" i="5"/>
  <c r="L5069" i="5"/>
  <c r="M5069" i="5" s="1"/>
  <c r="A5070" i="5"/>
  <c r="B5070" i="5"/>
  <c r="C5070" i="5"/>
  <c r="E5070" i="5"/>
  <c r="F5070" i="5"/>
  <c r="G5070" i="5"/>
  <c r="H5070" i="5"/>
  <c r="L5070" i="5"/>
  <c r="M5070" i="5" s="1"/>
  <c r="A5071" i="5"/>
  <c r="B5071" i="5"/>
  <c r="C5071" i="5"/>
  <c r="E5071" i="5"/>
  <c r="F5071" i="5"/>
  <c r="H5071" i="5"/>
  <c r="L5071" i="5"/>
  <c r="M5071" i="5" s="1"/>
  <c r="A5072" i="5"/>
  <c r="B5072" i="5"/>
  <c r="C5072" i="5"/>
  <c r="E5072" i="5"/>
  <c r="F5072" i="5"/>
  <c r="G5072" i="5"/>
  <c r="H5072" i="5"/>
  <c r="L5072" i="5"/>
  <c r="M5072" i="5" s="1"/>
  <c r="A5073" i="5"/>
  <c r="B5073" i="5"/>
  <c r="C5073" i="5"/>
  <c r="E5073" i="5"/>
  <c r="F5073" i="5"/>
  <c r="G5073" i="5"/>
  <c r="H5073" i="5"/>
  <c r="L5073" i="5"/>
  <c r="M5073" i="5" s="1"/>
  <c r="A5074" i="5"/>
  <c r="B5074" i="5"/>
  <c r="C5074" i="5"/>
  <c r="E5074" i="5"/>
  <c r="F5074" i="5"/>
  <c r="G5074" i="5"/>
  <c r="H5074" i="5"/>
  <c r="L5074" i="5"/>
  <c r="M5074" i="5" s="1"/>
  <c r="A5075" i="5"/>
  <c r="B5075" i="5"/>
  <c r="C5075" i="5"/>
  <c r="E5075" i="5"/>
  <c r="F5075" i="5"/>
  <c r="G5075" i="5"/>
  <c r="H5075" i="5"/>
  <c r="L5075" i="5"/>
  <c r="M5075" i="5" s="1"/>
  <c r="A5076" i="5"/>
  <c r="B5076" i="5"/>
  <c r="C5076" i="5"/>
  <c r="E5076" i="5"/>
  <c r="F5076" i="5"/>
  <c r="G5076" i="5"/>
  <c r="H5076" i="5"/>
  <c r="L5076" i="5"/>
  <c r="M5076" i="5" s="1"/>
  <c r="A5077" i="5"/>
  <c r="B5077" i="5"/>
  <c r="C5077" i="5"/>
  <c r="E5077" i="5"/>
  <c r="F5077" i="5"/>
  <c r="G5077" i="5"/>
  <c r="H5077" i="5"/>
  <c r="L5077" i="5"/>
  <c r="M5077" i="5" s="1"/>
  <c r="A5078" i="5"/>
  <c r="B5078" i="5"/>
  <c r="C5078" i="5"/>
  <c r="E5078" i="5"/>
  <c r="F5078" i="5"/>
  <c r="G5078" i="5"/>
  <c r="H5078" i="5"/>
  <c r="L5078" i="5"/>
  <c r="M5078" i="5" s="1"/>
  <c r="A5079" i="5"/>
  <c r="B5079" i="5"/>
  <c r="C5079" i="5"/>
  <c r="E5079" i="5"/>
  <c r="F5079" i="5"/>
  <c r="G5079" i="5"/>
  <c r="H5079" i="5"/>
  <c r="L5079" i="5"/>
  <c r="M5079" i="5" s="1"/>
  <c r="A5080" i="5"/>
  <c r="B5080" i="5"/>
  <c r="C5080" i="5"/>
  <c r="E5080" i="5"/>
  <c r="F5080" i="5"/>
  <c r="G5080" i="5"/>
  <c r="H5080" i="5"/>
  <c r="L5080" i="5"/>
  <c r="M5080" i="5" s="1"/>
  <c r="A5081" i="5"/>
  <c r="B5081" i="5"/>
  <c r="C5081" i="5"/>
  <c r="E5081" i="5"/>
  <c r="F5081" i="5"/>
  <c r="G5081" i="5"/>
  <c r="H5081" i="5"/>
  <c r="L5081" i="5"/>
  <c r="M5081" i="5" s="1"/>
  <c r="A5082" i="5"/>
  <c r="B5082" i="5"/>
  <c r="C5082" i="5"/>
  <c r="E5082" i="5"/>
  <c r="F5082" i="5"/>
  <c r="G5082" i="5"/>
  <c r="H5082" i="5"/>
  <c r="L5082" i="5"/>
  <c r="M5082" i="5" s="1"/>
  <c r="A5083" i="5"/>
  <c r="B5083" i="5"/>
  <c r="C5083" i="5"/>
  <c r="E5083" i="5"/>
  <c r="F5083" i="5"/>
  <c r="G5083" i="5"/>
  <c r="H5083" i="5"/>
  <c r="L5083" i="5"/>
  <c r="M5083" i="5" s="1"/>
  <c r="A5084" i="5"/>
  <c r="B5084" i="5"/>
  <c r="C5084" i="5"/>
  <c r="E5084" i="5"/>
  <c r="F5084" i="5"/>
  <c r="G5084" i="5"/>
  <c r="H5084" i="5"/>
  <c r="L5084" i="5"/>
  <c r="M5084" i="5" s="1"/>
  <c r="A5085" i="5"/>
  <c r="B5085" i="5"/>
  <c r="C5085" i="5"/>
  <c r="E5085" i="5"/>
  <c r="F5085" i="5"/>
  <c r="G5085" i="5"/>
  <c r="H5085" i="5"/>
  <c r="L5085" i="5"/>
  <c r="M5085" i="5" s="1"/>
  <c r="A5086" i="5"/>
  <c r="B5086" i="5"/>
  <c r="C5086" i="5"/>
  <c r="E5086" i="5"/>
  <c r="F5086" i="5"/>
  <c r="G5086" i="5"/>
  <c r="H5086" i="5"/>
  <c r="L5086" i="5"/>
  <c r="M5086" i="5" s="1"/>
  <c r="A5087" i="5"/>
  <c r="B5087" i="5"/>
  <c r="C5087" i="5"/>
  <c r="E5087" i="5"/>
  <c r="F5087" i="5"/>
  <c r="G5087" i="5"/>
  <c r="H5087" i="5"/>
  <c r="L5087" i="5"/>
  <c r="M5087" i="5" s="1"/>
  <c r="A5088" i="5"/>
  <c r="B5088" i="5"/>
  <c r="C5088" i="5"/>
  <c r="E5088" i="5"/>
  <c r="F5088" i="5"/>
  <c r="G5088" i="5"/>
  <c r="H5088" i="5"/>
  <c r="L5088" i="5"/>
  <c r="M5088" i="5" s="1"/>
  <c r="A5089" i="5"/>
  <c r="B5089" i="5"/>
  <c r="C5089" i="5"/>
  <c r="E5089" i="5"/>
  <c r="F5089" i="5"/>
  <c r="G5089" i="5"/>
  <c r="H5089" i="5"/>
  <c r="L5089" i="5"/>
  <c r="M5089" i="5" s="1"/>
  <c r="A5090" i="5"/>
  <c r="B5090" i="5"/>
  <c r="C5090" i="5"/>
  <c r="E5090" i="5"/>
  <c r="F5090" i="5"/>
  <c r="G5090" i="5"/>
  <c r="H5090" i="5"/>
  <c r="L5090" i="5"/>
  <c r="M5090" i="5" s="1"/>
  <c r="A5091" i="5"/>
  <c r="B5091" i="5"/>
  <c r="C5091" i="5"/>
  <c r="E5091" i="5"/>
  <c r="F5091" i="5"/>
  <c r="G5091" i="5"/>
  <c r="H5091" i="5"/>
  <c r="L5091" i="5"/>
  <c r="M5091" i="5" s="1"/>
  <c r="A5092" i="5"/>
  <c r="B5092" i="5"/>
  <c r="C5092" i="5"/>
  <c r="E5092" i="5"/>
  <c r="F5092" i="5"/>
  <c r="G5092" i="5"/>
  <c r="H5092" i="5"/>
  <c r="L5092" i="5"/>
  <c r="M5092" i="5" s="1"/>
  <c r="A5093" i="5"/>
  <c r="B5093" i="5"/>
  <c r="C5093" i="5"/>
  <c r="E5093" i="5"/>
  <c r="F5093" i="5"/>
  <c r="G5093" i="5"/>
  <c r="H5093" i="5"/>
  <c r="L5093" i="5"/>
  <c r="M5093" i="5" s="1"/>
  <c r="A5094" i="5"/>
  <c r="B5094" i="5"/>
  <c r="C5094" i="5"/>
  <c r="E5094" i="5"/>
  <c r="F5094" i="5"/>
  <c r="G5094" i="5"/>
  <c r="H5094" i="5"/>
  <c r="L5094" i="5"/>
  <c r="M5094" i="5" s="1"/>
  <c r="A5095" i="5"/>
  <c r="B5095" i="5"/>
  <c r="C5095" i="5"/>
  <c r="E5095" i="5"/>
  <c r="F5095" i="5"/>
  <c r="G5095" i="5"/>
  <c r="H5095" i="5"/>
  <c r="L5095" i="5"/>
  <c r="M5095" i="5" s="1"/>
  <c r="A5096" i="5"/>
  <c r="B5096" i="5"/>
  <c r="C5096" i="5"/>
  <c r="E5096" i="5"/>
  <c r="F5096" i="5"/>
  <c r="G5096" i="5"/>
  <c r="H5096" i="5"/>
  <c r="L5096" i="5"/>
  <c r="M5096" i="5" s="1"/>
  <c r="A5097" i="5"/>
  <c r="B5097" i="5"/>
  <c r="C5097" i="5"/>
  <c r="E5097" i="5"/>
  <c r="F5097" i="5"/>
  <c r="G5097" i="5"/>
  <c r="H5097" i="5"/>
  <c r="L5097" i="5"/>
  <c r="M5097" i="5" s="1"/>
  <c r="A5098" i="5"/>
  <c r="B5098" i="5"/>
  <c r="C5098" i="5"/>
  <c r="E5098" i="5"/>
  <c r="F5098" i="5"/>
  <c r="G5098" i="5"/>
  <c r="H5098" i="5"/>
  <c r="L5098" i="5"/>
  <c r="M5098" i="5" s="1"/>
  <c r="A5099" i="5"/>
  <c r="B5099" i="5"/>
  <c r="C5099" i="5"/>
  <c r="E5099" i="5"/>
  <c r="F5099" i="5"/>
  <c r="G5099" i="5"/>
  <c r="H5099" i="5"/>
  <c r="L5099" i="5"/>
  <c r="M5099" i="5" s="1"/>
  <c r="A5100" i="5"/>
  <c r="B5100" i="5"/>
  <c r="C5100" i="5"/>
  <c r="E5100" i="5"/>
  <c r="F5100" i="5"/>
  <c r="G5100" i="5"/>
  <c r="H5100" i="5"/>
  <c r="L5100" i="5"/>
  <c r="M5100" i="5" s="1"/>
  <c r="A5101" i="5"/>
  <c r="B5101" i="5"/>
  <c r="C5101" i="5"/>
  <c r="E5101" i="5"/>
  <c r="F5101" i="5"/>
  <c r="G5101" i="5"/>
  <c r="H5101" i="5"/>
  <c r="L5101" i="5"/>
  <c r="M5101" i="5" s="1"/>
  <c r="A5102" i="5"/>
  <c r="B5102" i="5"/>
  <c r="C5102" i="5"/>
  <c r="E5102" i="5"/>
  <c r="F5102" i="5"/>
  <c r="G5102" i="5"/>
  <c r="H5102" i="5"/>
  <c r="L5102" i="5"/>
  <c r="M5102" i="5" s="1"/>
  <c r="A5103" i="5"/>
  <c r="B5103" i="5"/>
  <c r="C5103" i="5"/>
  <c r="E5103" i="5"/>
  <c r="F5103" i="5"/>
  <c r="G5103" i="5"/>
  <c r="H5103" i="5"/>
  <c r="L5103" i="5"/>
  <c r="M5103" i="5" s="1"/>
  <c r="A5104" i="5"/>
  <c r="B5104" i="5"/>
  <c r="C5104" i="5"/>
  <c r="E5104" i="5"/>
  <c r="F5104" i="5"/>
  <c r="G5104" i="5"/>
  <c r="H5104" i="5"/>
  <c r="L5104" i="5"/>
  <c r="M5104" i="5" s="1"/>
  <c r="A5105" i="5"/>
  <c r="B5105" i="5"/>
  <c r="C5105" i="5"/>
  <c r="E5105" i="5"/>
  <c r="F5105" i="5"/>
  <c r="G5105" i="5"/>
  <c r="H5105" i="5"/>
  <c r="L5105" i="5"/>
  <c r="M5105" i="5" s="1"/>
  <c r="A5106" i="5"/>
  <c r="B5106" i="5"/>
  <c r="C5106" i="5"/>
  <c r="E5106" i="5"/>
  <c r="F5106" i="5"/>
  <c r="G5106" i="5"/>
  <c r="H5106" i="5"/>
  <c r="L5106" i="5"/>
  <c r="M5106" i="5" s="1"/>
  <c r="A5107" i="5"/>
  <c r="B5107" i="5"/>
  <c r="C5107" i="5"/>
  <c r="E5107" i="5"/>
  <c r="F5107" i="5"/>
  <c r="G5107" i="5"/>
  <c r="H5107" i="5"/>
  <c r="L5107" i="5"/>
  <c r="M5107" i="5" s="1"/>
  <c r="A5108" i="5"/>
  <c r="B5108" i="5"/>
  <c r="C5108" i="5"/>
  <c r="E5108" i="5"/>
  <c r="F5108" i="5"/>
  <c r="G5108" i="5"/>
  <c r="H5108" i="5"/>
  <c r="L5108" i="5"/>
  <c r="M5108" i="5" s="1"/>
  <c r="A5109" i="5"/>
  <c r="B5109" i="5"/>
  <c r="C5109" i="5"/>
  <c r="E5109" i="5"/>
  <c r="F5109" i="5"/>
  <c r="G5109" i="5"/>
  <c r="H5109" i="5"/>
  <c r="L5109" i="5"/>
  <c r="M5109" i="5" s="1"/>
  <c r="A5110" i="5"/>
  <c r="B5110" i="5"/>
  <c r="C5110" i="5"/>
  <c r="E5110" i="5"/>
  <c r="F5110" i="5"/>
  <c r="G5110" i="5"/>
  <c r="H5110" i="5"/>
  <c r="L5110" i="5"/>
  <c r="M5110" i="5" s="1"/>
  <c r="A5111" i="5"/>
  <c r="B5111" i="5"/>
  <c r="C5111" i="5"/>
  <c r="E5111" i="5"/>
  <c r="F5111" i="5"/>
  <c r="G5111" i="5"/>
  <c r="H5111" i="5"/>
  <c r="L5111" i="5"/>
  <c r="M5111" i="5" s="1"/>
  <c r="A5112" i="5"/>
  <c r="B5112" i="5"/>
  <c r="C5112" i="5"/>
  <c r="E5112" i="5"/>
  <c r="F5112" i="5"/>
  <c r="G5112" i="5"/>
  <c r="H5112" i="5"/>
  <c r="L5112" i="5"/>
  <c r="M5112" i="5" s="1"/>
  <c r="A5113" i="5"/>
  <c r="B5113" i="5"/>
  <c r="C5113" i="5"/>
  <c r="E5113" i="5"/>
  <c r="F5113" i="5"/>
  <c r="G5113" i="5"/>
  <c r="H5113" i="5"/>
  <c r="L5113" i="5"/>
  <c r="M5113" i="5" s="1"/>
  <c r="A5114" i="5"/>
  <c r="B5114" i="5"/>
  <c r="C5114" i="5"/>
  <c r="E5114" i="5"/>
  <c r="F5114" i="5"/>
  <c r="G5114" i="5"/>
  <c r="H5114" i="5"/>
  <c r="L5114" i="5"/>
  <c r="M5114" i="5" s="1"/>
  <c r="A5115" i="5"/>
  <c r="B5115" i="5"/>
  <c r="C5115" i="5"/>
  <c r="E5115" i="5"/>
  <c r="F5115" i="5"/>
  <c r="G5115" i="5"/>
  <c r="H5115" i="5"/>
  <c r="L5115" i="5"/>
  <c r="M5115" i="5" s="1"/>
  <c r="A5116" i="5"/>
  <c r="B5116" i="5"/>
  <c r="C5116" i="5"/>
  <c r="E5116" i="5"/>
  <c r="F5116" i="5"/>
  <c r="G5116" i="5"/>
  <c r="H5116" i="5"/>
  <c r="L5116" i="5"/>
  <c r="M5116" i="5" s="1"/>
  <c r="A5117" i="5"/>
  <c r="B5117" i="5"/>
  <c r="C5117" i="5"/>
  <c r="E5117" i="5"/>
  <c r="F5117" i="5"/>
  <c r="G5117" i="5"/>
  <c r="H5117" i="5"/>
  <c r="L5117" i="5"/>
  <c r="M5117" i="5" s="1"/>
  <c r="A5118" i="5"/>
  <c r="B5118" i="5"/>
  <c r="C5118" i="5"/>
  <c r="E5118" i="5"/>
  <c r="F5118" i="5"/>
  <c r="G5118" i="5"/>
  <c r="H5118" i="5"/>
  <c r="L5118" i="5"/>
  <c r="M5118" i="5" s="1"/>
  <c r="A5119" i="5"/>
  <c r="B5119" i="5"/>
  <c r="C5119" i="5"/>
  <c r="E5119" i="5"/>
  <c r="F5119" i="5"/>
  <c r="G5119" i="5"/>
  <c r="H5119" i="5"/>
  <c r="L5119" i="5"/>
  <c r="M5119" i="5" s="1"/>
  <c r="A5120" i="5"/>
  <c r="B5120" i="5"/>
  <c r="C5120" i="5"/>
  <c r="E5120" i="5"/>
  <c r="F5120" i="5"/>
  <c r="G5120" i="5"/>
  <c r="H5120" i="5"/>
  <c r="L5120" i="5"/>
  <c r="M5120" i="5" s="1"/>
  <c r="A5121" i="5"/>
  <c r="B5121" i="5"/>
  <c r="C5121" i="5"/>
  <c r="E5121" i="5"/>
  <c r="F5121" i="5"/>
  <c r="G5121" i="5"/>
  <c r="H5121" i="5"/>
  <c r="L5121" i="5"/>
  <c r="M5121" i="5" s="1"/>
  <c r="A5122" i="5"/>
  <c r="B5122" i="5"/>
  <c r="C5122" i="5"/>
  <c r="E5122" i="5"/>
  <c r="F5122" i="5"/>
  <c r="G5122" i="5"/>
  <c r="H5122" i="5"/>
  <c r="L5122" i="5"/>
  <c r="M5122" i="5" s="1"/>
  <c r="A5123" i="5"/>
  <c r="B5123" i="5"/>
  <c r="C5123" i="5"/>
  <c r="E5123" i="5"/>
  <c r="F5123" i="5"/>
  <c r="G5123" i="5"/>
  <c r="H5123" i="5"/>
  <c r="L5123" i="5"/>
  <c r="M5123" i="5" s="1"/>
  <c r="A5124" i="5"/>
  <c r="B5124" i="5"/>
  <c r="C5124" i="5"/>
  <c r="E5124" i="5"/>
  <c r="F5124" i="5"/>
  <c r="G5124" i="5"/>
  <c r="H5124" i="5"/>
  <c r="L5124" i="5"/>
  <c r="M5124" i="5" s="1"/>
  <c r="A5125" i="5"/>
  <c r="B5125" i="5"/>
  <c r="C5125" i="5"/>
  <c r="E5125" i="5"/>
  <c r="F5125" i="5"/>
  <c r="G5125" i="5"/>
  <c r="H5125" i="5"/>
  <c r="L5125" i="5"/>
  <c r="M5125" i="5" s="1"/>
  <c r="A5126" i="5"/>
  <c r="B5126" i="5"/>
  <c r="C5126" i="5"/>
  <c r="E5126" i="5"/>
  <c r="F5126" i="5"/>
  <c r="G5126" i="5"/>
  <c r="H5126" i="5"/>
  <c r="L5126" i="5"/>
  <c r="M5126" i="5" s="1"/>
  <c r="A5127" i="5"/>
  <c r="B5127" i="5"/>
  <c r="C5127" i="5"/>
  <c r="E5127" i="5"/>
  <c r="F5127" i="5"/>
  <c r="G5127" i="5"/>
  <c r="H5127" i="5"/>
  <c r="L5127" i="5"/>
  <c r="M5127" i="5" s="1"/>
  <c r="A5128" i="5"/>
  <c r="B5128" i="5"/>
  <c r="C5128" i="5"/>
  <c r="E5128" i="5"/>
  <c r="F5128" i="5"/>
  <c r="G5128" i="5"/>
  <c r="H5128" i="5"/>
  <c r="L5128" i="5"/>
  <c r="M5128" i="5" s="1"/>
  <c r="A5129" i="5"/>
  <c r="B5129" i="5"/>
  <c r="C5129" i="5"/>
  <c r="E5129" i="5"/>
  <c r="F5129" i="5"/>
  <c r="G5129" i="5"/>
  <c r="H5129" i="5"/>
  <c r="L5129" i="5"/>
  <c r="M5129" i="5" s="1"/>
  <c r="A5130" i="5"/>
  <c r="B5130" i="5"/>
  <c r="C5130" i="5"/>
  <c r="E5130" i="5"/>
  <c r="F5130" i="5"/>
  <c r="G5130" i="5"/>
  <c r="H5130" i="5"/>
  <c r="L5130" i="5"/>
  <c r="M5130" i="5" s="1"/>
  <c r="A5131" i="5"/>
  <c r="B5131" i="5"/>
  <c r="C5131" i="5"/>
  <c r="E5131" i="5"/>
  <c r="F5131" i="5"/>
  <c r="G5131" i="5"/>
  <c r="H5131" i="5"/>
  <c r="L5131" i="5"/>
  <c r="M5131" i="5" s="1"/>
  <c r="A5132" i="5"/>
  <c r="B5132" i="5"/>
  <c r="C5132" i="5"/>
  <c r="E5132" i="5"/>
  <c r="F5132" i="5"/>
  <c r="G5132" i="5"/>
  <c r="H5132" i="5"/>
  <c r="L5132" i="5"/>
  <c r="M5132" i="5" s="1"/>
  <c r="A5133" i="5"/>
  <c r="B5133" i="5"/>
  <c r="C5133" i="5"/>
  <c r="E5133" i="5"/>
  <c r="F5133" i="5"/>
  <c r="G5133" i="5"/>
  <c r="H5133" i="5"/>
  <c r="L5133" i="5"/>
  <c r="M5133" i="5" s="1"/>
  <c r="A5134" i="5"/>
  <c r="B5134" i="5"/>
  <c r="C5134" i="5"/>
  <c r="E5134" i="5"/>
  <c r="F5134" i="5"/>
  <c r="G5134" i="5"/>
  <c r="H5134" i="5"/>
  <c r="L5134" i="5"/>
  <c r="M5134" i="5" s="1"/>
  <c r="A5135" i="5"/>
  <c r="B5135" i="5"/>
  <c r="C5135" i="5"/>
  <c r="E5135" i="5"/>
  <c r="F5135" i="5"/>
  <c r="G5135" i="5"/>
  <c r="H5135" i="5"/>
  <c r="L5135" i="5"/>
  <c r="M5135" i="5" s="1"/>
  <c r="A5136" i="5"/>
  <c r="B5136" i="5"/>
  <c r="C5136" i="5"/>
  <c r="E5136" i="5"/>
  <c r="F5136" i="5"/>
  <c r="G5136" i="5"/>
  <c r="H5136" i="5"/>
  <c r="L5136" i="5"/>
  <c r="M5136" i="5" s="1"/>
  <c r="A5137" i="5"/>
  <c r="B5137" i="5"/>
  <c r="C5137" i="5"/>
  <c r="E5137" i="5"/>
  <c r="F5137" i="5"/>
  <c r="G5137" i="5"/>
  <c r="H5137" i="5"/>
  <c r="L5137" i="5"/>
  <c r="M5137" i="5" s="1"/>
  <c r="A5138" i="5"/>
  <c r="B5138" i="5"/>
  <c r="C5138" i="5"/>
  <c r="E5138" i="5"/>
  <c r="F5138" i="5"/>
  <c r="G5138" i="5"/>
  <c r="H5138" i="5"/>
  <c r="L5138" i="5"/>
  <c r="M5138" i="5" s="1"/>
  <c r="A5139" i="5"/>
  <c r="B5139" i="5"/>
  <c r="C5139" i="5"/>
  <c r="E5139" i="5"/>
  <c r="F5139" i="5"/>
  <c r="G5139" i="5"/>
  <c r="H5139" i="5"/>
  <c r="L5139" i="5"/>
  <c r="M5139" i="5" s="1"/>
  <c r="A5140" i="5"/>
  <c r="B5140" i="5"/>
  <c r="C5140" i="5"/>
  <c r="E5140" i="5"/>
  <c r="F5140" i="5"/>
  <c r="G5140" i="5"/>
  <c r="H5140" i="5"/>
  <c r="L5140" i="5"/>
  <c r="M5140" i="5" s="1"/>
  <c r="A5141" i="5"/>
  <c r="B5141" i="5"/>
  <c r="C5141" i="5"/>
  <c r="E5141" i="5"/>
  <c r="F5141" i="5"/>
  <c r="G5141" i="5"/>
  <c r="H5141" i="5"/>
  <c r="L5141" i="5"/>
  <c r="M5141" i="5" s="1"/>
  <c r="A5142" i="5"/>
  <c r="B5142" i="5"/>
  <c r="C5142" i="5"/>
  <c r="E5142" i="5"/>
  <c r="F5142" i="5"/>
  <c r="G5142" i="5"/>
  <c r="H5142" i="5"/>
  <c r="L5142" i="5"/>
  <c r="M5142" i="5" s="1"/>
  <c r="A5143" i="5"/>
  <c r="B5143" i="5"/>
  <c r="C5143" i="5"/>
  <c r="E5143" i="5"/>
  <c r="F5143" i="5"/>
  <c r="G5143" i="5"/>
  <c r="H5143" i="5"/>
  <c r="L5143" i="5"/>
  <c r="M5143" i="5" s="1"/>
  <c r="A5144" i="5"/>
  <c r="B5144" i="5"/>
  <c r="C5144" i="5"/>
  <c r="E5144" i="5"/>
  <c r="F5144" i="5"/>
  <c r="G5144" i="5"/>
  <c r="H5144" i="5"/>
  <c r="L5144" i="5"/>
  <c r="M5144" i="5" s="1"/>
  <c r="A5145" i="5"/>
  <c r="B5145" i="5"/>
  <c r="C5145" i="5"/>
  <c r="E5145" i="5"/>
  <c r="F5145" i="5"/>
  <c r="G5145" i="5"/>
  <c r="H5145" i="5"/>
  <c r="L5145" i="5"/>
  <c r="M5145" i="5" s="1"/>
  <c r="A5146" i="5"/>
  <c r="B5146" i="5"/>
  <c r="C5146" i="5"/>
  <c r="E5146" i="5"/>
  <c r="F5146" i="5"/>
  <c r="G5146" i="5"/>
  <c r="H5146" i="5"/>
  <c r="L5146" i="5"/>
  <c r="M5146" i="5" s="1"/>
  <c r="A5147" i="5"/>
  <c r="B5147" i="5"/>
  <c r="C5147" i="5"/>
  <c r="E5147" i="5"/>
  <c r="F5147" i="5"/>
  <c r="G5147" i="5"/>
  <c r="H5147" i="5"/>
  <c r="L5147" i="5"/>
  <c r="M5147" i="5" s="1"/>
  <c r="A5148" i="5"/>
  <c r="B5148" i="5"/>
  <c r="C5148" i="5"/>
  <c r="E5148" i="5"/>
  <c r="F5148" i="5"/>
  <c r="G5148" i="5"/>
  <c r="H5148" i="5"/>
  <c r="L5148" i="5"/>
  <c r="M5148" i="5" s="1"/>
  <c r="A5149" i="5"/>
  <c r="B5149" i="5"/>
  <c r="C5149" i="5"/>
  <c r="E5149" i="5"/>
  <c r="F5149" i="5"/>
  <c r="G5149" i="5"/>
  <c r="H5149" i="5"/>
  <c r="L5149" i="5"/>
  <c r="M5149" i="5" s="1"/>
  <c r="A5150" i="5"/>
  <c r="B5150" i="5"/>
  <c r="C5150" i="5"/>
  <c r="E5150" i="5"/>
  <c r="F5150" i="5"/>
  <c r="G5150" i="5"/>
  <c r="H5150" i="5"/>
  <c r="L5150" i="5"/>
  <c r="M5150" i="5" s="1"/>
  <c r="A5151" i="5"/>
  <c r="B5151" i="5"/>
  <c r="C5151" i="5"/>
  <c r="E5151" i="5"/>
  <c r="F5151" i="5"/>
  <c r="G5151" i="5"/>
  <c r="H5151" i="5"/>
  <c r="L5151" i="5"/>
  <c r="M5151" i="5" s="1"/>
  <c r="A5152" i="5"/>
  <c r="B5152" i="5"/>
  <c r="C5152" i="5"/>
  <c r="E5152" i="5"/>
  <c r="F5152" i="5"/>
  <c r="G5152" i="5"/>
  <c r="H5152" i="5"/>
  <c r="L5152" i="5"/>
  <c r="M5152" i="5" s="1"/>
  <c r="A5153" i="5"/>
  <c r="B5153" i="5"/>
  <c r="C5153" i="5"/>
  <c r="E5153" i="5"/>
  <c r="F5153" i="5"/>
  <c r="G5153" i="5"/>
  <c r="H5153" i="5"/>
  <c r="L5153" i="5"/>
  <c r="M5153" i="5" s="1"/>
  <c r="A5154" i="5"/>
  <c r="B5154" i="5"/>
  <c r="C5154" i="5"/>
  <c r="E5154" i="5"/>
  <c r="F5154" i="5"/>
  <c r="G5154" i="5"/>
  <c r="H5154" i="5"/>
  <c r="L5154" i="5"/>
  <c r="M5154" i="5" s="1"/>
  <c r="A5155" i="5"/>
  <c r="B5155" i="5"/>
  <c r="C5155" i="5"/>
  <c r="E5155" i="5"/>
  <c r="F5155" i="5"/>
  <c r="G5155" i="5"/>
  <c r="H5155" i="5"/>
  <c r="L5155" i="5"/>
  <c r="M5155" i="5" s="1"/>
  <c r="A5156" i="5"/>
  <c r="B5156" i="5"/>
  <c r="C5156" i="5"/>
  <c r="E5156" i="5"/>
  <c r="F5156" i="5"/>
  <c r="G5156" i="5"/>
  <c r="H5156" i="5"/>
  <c r="L5156" i="5"/>
  <c r="M5156" i="5" s="1"/>
  <c r="A5157" i="5"/>
  <c r="B5157" i="5"/>
  <c r="C5157" i="5"/>
  <c r="E5157" i="5"/>
  <c r="F5157" i="5"/>
  <c r="G5157" i="5"/>
  <c r="H5157" i="5"/>
  <c r="L5157" i="5"/>
  <c r="M5157" i="5" s="1"/>
  <c r="A5158" i="5"/>
  <c r="B5158" i="5"/>
  <c r="C5158" i="5"/>
  <c r="E5158" i="5"/>
  <c r="F5158" i="5"/>
  <c r="G5158" i="5"/>
  <c r="H5158" i="5"/>
  <c r="L5158" i="5"/>
  <c r="M5158" i="5" s="1"/>
  <c r="A5159" i="5"/>
  <c r="B5159" i="5"/>
  <c r="C5159" i="5"/>
  <c r="E5159" i="5"/>
  <c r="F5159" i="5"/>
  <c r="G5159" i="5"/>
  <c r="H5159" i="5"/>
  <c r="L5159" i="5"/>
  <c r="M5159" i="5" s="1"/>
  <c r="A5160" i="5"/>
  <c r="B5160" i="5"/>
  <c r="C5160" i="5"/>
  <c r="E5160" i="5"/>
  <c r="F5160" i="5"/>
  <c r="G5160" i="5"/>
  <c r="H5160" i="5"/>
  <c r="L5160" i="5"/>
  <c r="M5160" i="5" s="1"/>
  <c r="A5161" i="5"/>
  <c r="B5161" i="5"/>
  <c r="C5161" i="5"/>
  <c r="E5161" i="5"/>
  <c r="F5161" i="5"/>
  <c r="G5161" i="5"/>
  <c r="H5161" i="5"/>
  <c r="L5161" i="5"/>
  <c r="M5161" i="5" s="1"/>
  <c r="A5162" i="5"/>
  <c r="B5162" i="5"/>
  <c r="C5162" i="5"/>
  <c r="E5162" i="5"/>
  <c r="F5162" i="5"/>
  <c r="G5162" i="5"/>
  <c r="H5162" i="5"/>
  <c r="L5162" i="5"/>
  <c r="M5162" i="5" s="1"/>
  <c r="A5163" i="5"/>
  <c r="B5163" i="5"/>
  <c r="C5163" i="5"/>
  <c r="E5163" i="5"/>
  <c r="F5163" i="5"/>
  <c r="G5163" i="5"/>
  <c r="H5163" i="5"/>
  <c r="L5163" i="5"/>
  <c r="M5163" i="5" s="1"/>
  <c r="A5164" i="5"/>
  <c r="B5164" i="5"/>
  <c r="C5164" i="5"/>
  <c r="E5164" i="5"/>
  <c r="F5164" i="5"/>
  <c r="G5164" i="5"/>
  <c r="H5164" i="5"/>
  <c r="L5164" i="5"/>
  <c r="M5164" i="5" s="1"/>
  <c r="A5165" i="5"/>
  <c r="B5165" i="5"/>
  <c r="C5165" i="5"/>
  <c r="E5165" i="5"/>
  <c r="F5165" i="5"/>
  <c r="G5165" i="5"/>
  <c r="H5165" i="5"/>
  <c r="L5165" i="5"/>
  <c r="M5165" i="5" s="1"/>
  <c r="A5166" i="5"/>
  <c r="B5166" i="5"/>
  <c r="C5166" i="5"/>
  <c r="E5166" i="5"/>
  <c r="F5166" i="5"/>
  <c r="G5166" i="5"/>
  <c r="H5166" i="5"/>
  <c r="L5166" i="5"/>
  <c r="M5166" i="5" s="1"/>
  <c r="A5167" i="5"/>
  <c r="B5167" i="5"/>
  <c r="C5167" i="5"/>
  <c r="E5167" i="5"/>
  <c r="F5167" i="5"/>
  <c r="G5167" i="5"/>
  <c r="H5167" i="5"/>
  <c r="L5167" i="5"/>
  <c r="M5167" i="5" s="1"/>
  <c r="A5168" i="5"/>
  <c r="B5168" i="5"/>
  <c r="C5168" i="5"/>
  <c r="E5168" i="5"/>
  <c r="F5168" i="5"/>
  <c r="G5168" i="5"/>
  <c r="H5168" i="5"/>
  <c r="L5168" i="5"/>
  <c r="M5168" i="5" s="1"/>
  <c r="A5169" i="5"/>
  <c r="B5169" i="5"/>
  <c r="C5169" i="5"/>
  <c r="E5169" i="5"/>
  <c r="F5169" i="5"/>
  <c r="G5169" i="5"/>
  <c r="H5169" i="5"/>
  <c r="L5169" i="5"/>
  <c r="M5169" i="5" s="1"/>
  <c r="A5170" i="5"/>
  <c r="B5170" i="5"/>
  <c r="C5170" i="5"/>
  <c r="E5170" i="5"/>
  <c r="F5170" i="5"/>
  <c r="G5170" i="5"/>
  <c r="H5170" i="5"/>
  <c r="L5170" i="5"/>
  <c r="M5170" i="5" s="1"/>
  <c r="A5171" i="5"/>
  <c r="B5171" i="5"/>
  <c r="C5171" i="5"/>
  <c r="E5171" i="5"/>
  <c r="F5171" i="5"/>
  <c r="G5171" i="5"/>
  <c r="H5171" i="5"/>
  <c r="L5171" i="5"/>
  <c r="M5171" i="5" s="1"/>
  <c r="A5172" i="5"/>
  <c r="B5172" i="5"/>
  <c r="C5172" i="5"/>
  <c r="E5172" i="5"/>
  <c r="F5172" i="5"/>
  <c r="G5172" i="5"/>
  <c r="H5172" i="5"/>
  <c r="L5172" i="5"/>
  <c r="M5172" i="5" s="1"/>
  <c r="A5173" i="5"/>
  <c r="B5173" i="5"/>
  <c r="C5173" i="5"/>
  <c r="E5173" i="5"/>
  <c r="F5173" i="5"/>
  <c r="G5173" i="5"/>
  <c r="H5173" i="5"/>
  <c r="L5173" i="5"/>
  <c r="M5173" i="5" s="1"/>
  <c r="A5174" i="5"/>
  <c r="B5174" i="5"/>
  <c r="C5174" i="5"/>
  <c r="E5174" i="5"/>
  <c r="F5174" i="5"/>
  <c r="G5174" i="5"/>
  <c r="H5174" i="5"/>
  <c r="L5174" i="5"/>
  <c r="M5174" i="5" s="1"/>
  <c r="A5175" i="5"/>
  <c r="B5175" i="5"/>
  <c r="C5175" i="5"/>
  <c r="E5175" i="5"/>
  <c r="F5175" i="5"/>
  <c r="G5175" i="5"/>
  <c r="H5175" i="5"/>
  <c r="L5175" i="5"/>
  <c r="M5175" i="5" s="1"/>
  <c r="A5176" i="5"/>
  <c r="B5176" i="5"/>
  <c r="C5176" i="5"/>
  <c r="E5176" i="5"/>
  <c r="F5176" i="5"/>
  <c r="G5176" i="5"/>
  <c r="H5176" i="5"/>
  <c r="L5176" i="5"/>
  <c r="M5176" i="5" s="1"/>
  <c r="A5177" i="5"/>
  <c r="B5177" i="5"/>
  <c r="C5177" i="5"/>
  <c r="E5177" i="5"/>
  <c r="F5177" i="5"/>
  <c r="G5177" i="5"/>
  <c r="H5177" i="5"/>
  <c r="L5177" i="5"/>
  <c r="M5177" i="5" s="1"/>
  <c r="A5178" i="5"/>
  <c r="B5178" i="5"/>
  <c r="C5178" i="5"/>
  <c r="E5178" i="5"/>
  <c r="F5178" i="5"/>
  <c r="G5178" i="5"/>
  <c r="H5178" i="5"/>
  <c r="L5178" i="5"/>
  <c r="M5178" i="5" s="1"/>
  <c r="A5179" i="5"/>
  <c r="B5179" i="5"/>
  <c r="C5179" i="5"/>
  <c r="E5179" i="5"/>
  <c r="F5179" i="5"/>
  <c r="G5179" i="5"/>
  <c r="H5179" i="5"/>
  <c r="L5179" i="5"/>
  <c r="M5179" i="5" s="1"/>
  <c r="A5180" i="5"/>
  <c r="B5180" i="5"/>
  <c r="C5180" i="5"/>
  <c r="E5180" i="5"/>
  <c r="F5180" i="5"/>
  <c r="G5180" i="5"/>
  <c r="H5180" i="5"/>
  <c r="L5180" i="5"/>
  <c r="M5180" i="5" s="1"/>
  <c r="A5181" i="5"/>
  <c r="B5181" i="5"/>
  <c r="C5181" i="5"/>
  <c r="E5181" i="5"/>
  <c r="F5181" i="5"/>
  <c r="G5181" i="5"/>
  <c r="H5181" i="5"/>
  <c r="L5181" i="5"/>
  <c r="M5181" i="5" s="1"/>
  <c r="A5182" i="5"/>
  <c r="B5182" i="5"/>
  <c r="C5182" i="5"/>
  <c r="E5182" i="5"/>
  <c r="F5182" i="5"/>
  <c r="G5182" i="5"/>
  <c r="H5182" i="5"/>
  <c r="L5182" i="5"/>
  <c r="M5182" i="5" s="1"/>
  <c r="A5183" i="5"/>
  <c r="B5183" i="5"/>
  <c r="C5183" i="5"/>
  <c r="E5183" i="5"/>
  <c r="F5183" i="5"/>
  <c r="G5183" i="5"/>
  <c r="H5183" i="5"/>
  <c r="L5183" i="5"/>
  <c r="M5183" i="5" s="1"/>
  <c r="A5184" i="5"/>
  <c r="B5184" i="5"/>
  <c r="C5184" i="5"/>
  <c r="E5184" i="5"/>
  <c r="F5184" i="5"/>
  <c r="G5184" i="5"/>
  <c r="H5184" i="5"/>
  <c r="L5184" i="5"/>
  <c r="M5184" i="5" s="1"/>
  <c r="A5185" i="5"/>
  <c r="B5185" i="5"/>
  <c r="C5185" i="5"/>
  <c r="E5185" i="5"/>
  <c r="F5185" i="5"/>
  <c r="G5185" i="5"/>
  <c r="H5185" i="5"/>
  <c r="L5185" i="5"/>
  <c r="M5185" i="5" s="1"/>
  <c r="A5186" i="5"/>
  <c r="B5186" i="5"/>
  <c r="C5186" i="5"/>
  <c r="E5186" i="5"/>
  <c r="F5186" i="5"/>
  <c r="G5186" i="5"/>
  <c r="H5186" i="5"/>
  <c r="L5186" i="5"/>
  <c r="M5186" i="5" s="1"/>
  <c r="A5187" i="5"/>
  <c r="B5187" i="5"/>
  <c r="C5187" i="5"/>
  <c r="E5187" i="5"/>
  <c r="F5187" i="5"/>
  <c r="G5187" i="5"/>
  <c r="H5187" i="5"/>
  <c r="L5187" i="5"/>
  <c r="M5187" i="5" s="1"/>
  <c r="A5188" i="5"/>
  <c r="B5188" i="5"/>
  <c r="C5188" i="5"/>
  <c r="E5188" i="5"/>
  <c r="F5188" i="5"/>
  <c r="G5188" i="5"/>
  <c r="H5188" i="5"/>
  <c r="L5188" i="5"/>
  <c r="M5188" i="5" s="1"/>
  <c r="A5189" i="5"/>
  <c r="B5189" i="5"/>
  <c r="C5189" i="5"/>
  <c r="E5189" i="5"/>
  <c r="F5189" i="5"/>
  <c r="G5189" i="5"/>
  <c r="H5189" i="5"/>
  <c r="L5189" i="5"/>
  <c r="M5189" i="5" s="1"/>
  <c r="A5190" i="5"/>
  <c r="B5190" i="5"/>
  <c r="C5190" i="5"/>
  <c r="E5190" i="5"/>
  <c r="F5190" i="5"/>
  <c r="G5190" i="5"/>
  <c r="H5190" i="5"/>
  <c r="L5190" i="5"/>
  <c r="M5190" i="5" s="1"/>
  <c r="A5191" i="5"/>
  <c r="B5191" i="5"/>
  <c r="C5191" i="5"/>
  <c r="E5191" i="5"/>
  <c r="F5191" i="5"/>
  <c r="G5191" i="5"/>
  <c r="H5191" i="5"/>
  <c r="L5191" i="5"/>
  <c r="M5191" i="5" s="1"/>
  <c r="A5192" i="5"/>
  <c r="B5192" i="5"/>
  <c r="C5192" i="5"/>
  <c r="E5192" i="5"/>
  <c r="F5192" i="5"/>
  <c r="G5192" i="5"/>
  <c r="H5192" i="5"/>
  <c r="L5192" i="5"/>
  <c r="M5192" i="5" s="1"/>
  <c r="A5193" i="5"/>
  <c r="B5193" i="5"/>
  <c r="C5193" i="5"/>
  <c r="E5193" i="5"/>
  <c r="F5193" i="5"/>
  <c r="G5193" i="5"/>
  <c r="H5193" i="5"/>
  <c r="L5193" i="5"/>
  <c r="M5193" i="5" s="1"/>
  <c r="A5194" i="5"/>
  <c r="B5194" i="5"/>
  <c r="C5194" i="5"/>
  <c r="E5194" i="5"/>
  <c r="F5194" i="5"/>
  <c r="G5194" i="5"/>
  <c r="H5194" i="5"/>
  <c r="L5194" i="5"/>
  <c r="M5194" i="5" s="1"/>
  <c r="A5195" i="5"/>
  <c r="B5195" i="5"/>
  <c r="C5195" i="5"/>
  <c r="E5195" i="5"/>
  <c r="F5195" i="5"/>
  <c r="G5195" i="5"/>
  <c r="H5195" i="5"/>
  <c r="L5195" i="5"/>
  <c r="M5195" i="5" s="1"/>
  <c r="A5196" i="5"/>
  <c r="B5196" i="5"/>
  <c r="C5196" i="5"/>
  <c r="E5196" i="5"/>
  <c r="F5196" i="5"/>
  <c r="G5196" i="5"/>
  <c r="H5196" i="5"/>
  <c r="L5196" i="5"/>
  <c r="M5196" i="5" s="1"/>
  <c r="A5197" i="5"/>
  <c r="B5197" i="5"/>
  <c r="C5197" i="5"/>
  <c r="E5197" i="5"/>
  <c r="F5197" i="5"/>
  <c r="G5197" i="5"/>
  <c r="H5197" i="5"/>
  <c r="L5197" i="5"/>
  <c r="M5197" i="5" s="1"/>
  <c r="A5198" i="5"/>
  <c r="B5198" i="5"/>
  <c r="C5198" i="5"/>
  <c r="E5198" i="5"/>
  <c r="F5198" i="5"/>
  <c r="G5198" i="5"/>
  <c r="H5198" i="5"/>
  <c r="L5198" i="5"/>
  <c r="M5198" i="5" s="1"/>
  <c r="A5199" i="5"/>
  <c r="B5199" i="5"/>
  <c r="C5199" i="5"/>
  <c r="E5199" i="5"/>
  <c r="F5199" i="5"/>
  <c r="G5199" i="5"/>
  <c r="H5199" i="5"/>
  <c r="L5199" i="5"/>
  <c r="M5199" i="5" s="1"/>
  <c r="A5200" i="5"/>
  <c r="B5200" i="5"/>
  <c r="C5200" i="5"/>
  <c r="E5200" i="5"/>
  <c r="F5200" i="5"/>
  <c r="G5200" i="5"/>
  <c r="H5200" i="5"/>
  <c r="L5200" i="5"/>
  <c r="M5200" i="5" s="1"/>
  <c r="A5201" i="5"/>
  <c r="B5201" i="5"/>
  <c r="C5201" i="5"/>
  <c r="E5201" i="5"/>
  <c r="F5201" i="5"/>
  <c r="G5201" i="5"/>
  <c r="H5201" i="5"/>
  <c r="L5201" i="5"/>
  <c r="M5201" i="5" s="1"/>
  <c r="A5202" i="5"/>
  <c r="B5202" i="5"/>
  <c r="C5202" i="5"/>
  <c r="E5202" i="5"/>
  <c r="F5202" i="5"/>
  <c r="G5202" i="5"/>
  <c r="H5202" i="5"/>
  <c r="L5202" i="5"/>
  <c r="M5202" i="5" s="1"/>
  <c r="A5203" i="5"/>
  <c r="B5203" i="5"/>
  <c r="C5203" i="5"/>
  <c r="E5203" i="5"/>
  <c r="F5203" i="5"/>
  <c r="G5203" i="5"/>
  <c r="H5203" i="5"/>
  <c r="L5203" i="5"/>
  <c r="M5203" i="5" s="1"/>
  <c r="A5204" i="5"/>
  <c r="B5204" i="5"/>
  <c r="C5204" i="5"/>
  <c r="E5204" i="5"/>
  <c r="F5204" i="5"/>
  <c r="G5204" i="5"/>
  <c r="H5204" i="5"/>
  <c r="L5204" i="5"/>
  <c r="M5204" i="5" s="1"/>
  <c r="A5205" i="5"/>
  <c r="B5205" i="5"/>
  <c r="C5205" i="5"/>
  <c r="E5205" i="5"/>
  <c r="F5205" i="5"/>
  <c r="G5205" i="5"/>
  <c r="H5205" i="5"/>
  <c r="L5205" i="5"/>
  <c r="M5205" i="5" s="1"/>
  <c r="A5206" i="5"/>
  <c r="B5206" i="5"/>
  <c r="C5206" i="5"/>
  <c r="E5206" i="5"/>
  <c r="F5206" i="5"/>
  <c r="G5206" i="5"/>
  <c r="H5206" i="5"/>
  <c r="L5206" i="5"/>
  <c r="M5206" i="5" s="1"/>
  <c r="A5207" i="5"/>
  <c r="B5207" i="5"/>
  <c r="C5207" i="5"/>
  <c r="E5207" i="5"/>
  <c r="F5207" i="5"/>
  <c r="G5207" i="5"/>
  <c r="H5207" i="5"/>
  <c r="L5207" i="5"/>
  <c r="M5207" i="5" s="1"/>
  <c r="A5208" i="5"/>
  <c r="B5208" i="5"/>
  <c r="C5208" i="5"/>
  <c r="E5208" i="5"/>
  <c r="F5208" i="5"/>
  <c r="G5208" i="5"/>
  <c r="H5208" i="5"/>
  <c r="L5208" i="5"/>
  <c r="M5208" i="5" s="1"/>
  <c r="A5209" i="5"/>
  <c r="B5209" i="5"/>
  <c r="C5209" i="5"/>
  <c r="E5209" i="5"/>
  <c r="F5209" i="5"/>
  <c r="G5209" i="5"/>
  <c r="H5209" i="5"/>
  <c r="L5209" i="5"/>
  <c r="M5209" i="5" s="1"/>
  <c r="A5210" i="5"/>
  <c r="B5210" i="5"/>
  <c r="C5210" i="5"/>
  <c r="E5210" i="5"/>
  <c r="F5210" i="5"/>
  <c r="G5210" i="5"/>
  <c r="H5210" i="5"/>
  <c r="L5210" i="5"/>
  <c r="M5210" i="5" s="1"/>
  <c r="A5211" i="5"/>
  <c r="B5211" i="5"/>
  <c r="C5211" i="5"/>
  <c r="E5211" i="5"/>
  <c r="F5211" i="5"/>
  <c r="G5211" i="5"/>
  <c r="H5211" i="5"/>
  <c r="L5211" i="5"/>
  <c r="M5211" i="5" s="1"/>
  <c r="A5212" i="5"/>
  <c r="B5212" i="5"/>
  <c r="C5212" i="5"/>
  <c r="E5212" i="5"/>
  <c r="F5212" i="5"/>
  <c r="G5212" i="5"/>
  <c r="H5212" i="5"/>
  <c r="L5212" i="5"/>
  <c r="M5212" i="5" s="1"/>
  <c r="A5213" i="5"/>
  <c r="B5213" i="5"/>
  <c r="C5213" i="5"/>
  <c r="E5213" i="5"/>
  <c r="F5213" i="5"/>
  <c r="G5213" i="5"/>
  <c r="H5213" i="5"/>
  <c r="L5213" i="5"/>
  <c r="M5213" i="5" s="1"/>
  <c r="A5214" i="5"/>
  <c r="B5214" i="5"/>
  <c r="C5214" i="5"/>
  <c r="E5214" i="5"/>
  <c r="F5214" i="5"/>
  <c r="G5214" i="5"/>
  <c r="H5214" i="5"/>
  <c r="L5214" i="5"/>
  <c r="M5214" i="5" s="1"/>
  <c r="A5215" i="5"/>
  <c r="B5215" i="5"/>
  <c r="C5215" i="5"/>
  <c r="E5215" i="5"/>
  <c r="F5215" i="5"/>
  <c r="G5215" i="5"/>
  <c r="H5215" i="5"/>
  <c r="L5215" i="5"/>
  <c r="M5215" i="5" s="1"/>
  <c r="A5216" i="5"/>
  <c r="B5216" i="5"/>
  <c r="C5216" i="5"/>
  <c r="E5216" i="5"/>
  <c r="F5216" i="5"/>
  <c r="G5216" i="5"/>
  <c r="H5216" i="5"/>
  <c r="L5216" i="5"/>
  <c r="M5216" i="5" s="1"/>
  <c r="A5217" i="5"/>
  <c r="B5217" i="5"/>
  <c r="C5217" i="5"/>
  <c r="E5217" i="5"/>
  <c r="F5217" i="5"/>
  <c r="G5217" i="5"/>
  <c r="H5217" i="5"/>
  <c r="L5217" i="5"/>
  <c r="M5217" i="5" s="1"/>
  <c r="A5218" i="5"/>
  <c r="B5218" i="5"/>
  <c r="C5218" i="5"/>
  <c r="E5218" i="5"/>
  <c r="F5218" i="5"/>
  <c r="G5218" i="5"/>
  <c r="H5218" i="5"/>
  <c r="L5218" i="5"/>
  <c r="M5218" i="5" s="1"/>
  <c r="A5219" i="5"/>
  <c r="B5219" i="5"/>
  <c r="C5219" i="5"/>
  <c r="E5219" i="5"/>
  <c r="F5219" i="5"/>
  <c r="G5219" i="5"/>
  <c r="H5219" i="5"/>
  <c r="L5219" i="5"/>
  <c r="M5219" i="5" s="1"/>
  <c r="A5220" i="5"/>
  <c r="B5220" i="5"/>
  <c r="C5220" i="5"/>
  <c r="E5220" i="5"/>
  <c r="F5220" i="5"/>
  <c r="G5220" i="5"/>
  <c r="H5220" i="5"/>
  <c r="L5220" i="5"/>
  <c r="M5220" i="5" s="1"/>
  <c r="A5221" i="5"/>
  <c r="B5221" i="5"/>
  <c r="C5221" i="5"/>
  <c r="E5221" i="5"/>
  <c r="F5221" i="5"/>
  <c r="G5221" i="5"/>
  <c r="H5221" i="5"/>
  <c r="L5221" i="5"/>
  <c r="M5221" i="5" s="1"/>
  <c r="A5222" i="5"/>
  <c r="B5222" i="5"/>
  <c r="C5222" i="5"/>
  <c r="E5222" i="5"/>
  <c r="F5222" i="5"/>
  <c r="G5222" i="5"/>
  <c r="H5222" i="5"/>
  <c r="L5222" i="5"/>
  <c r="M5222" i="5" s="1"/>
  <c r="A5223" i="5"/>
  <c r="B5223" i="5"/>
  <c r="C5223" i="5"/>
  <c r="E5223" i="5"/>
  <c r="F5223" i="5"/>
  <c r="G5223" i="5"/>
  <c r="H5223" i="5"/>
  <c r="L5223" i="5"/>
  <c r="M5223" i="5" s="1"/>
  <c r="A5224" i="5"/>
  <c r="B5224" i="5"/>
  <c r="C5224" i="5"/>
  <c r="E5224" i="5"/>
  <c r="F5224" i="5"/>
  <c r="G5224" i="5"/>
  <c r="H5224" i="5"/>
  <c r="L5224" i="5"/>
  <c r="M5224" i="5" s="1"/>
  <c r="A5225" i="5"/>
  <c r="B5225" i="5"/>
  <c r="C5225" i="5"/>
  <c r="E5225" i="5"/>
  <c r="F5225" i="5"/>
  <c r="G5225" i="5"/>
  <c r="H5225" i="5"/>
  <c r="L5225" i="5"/>
  <c r="M5225" i="5" s="1"/>
  <c r="A5226" i="5"/>
  <c r="B5226" i="5"/>
  <c r="C5226" i="5"/>
  <c r="E5226" i="5"/>
  <c r="F5226" i="5"/>
  <c r="G5226" i="5"/>
  <c r="H5226" i="5"/>
  <c r="L5226" i="5"/>
  <c r="M5226" i="5" s="1"/>
  <c r="A5227" i="5"/>
  <c r="B5227" i="5"/>
  <c r="C5227" i="5"/>
  <c r="E5227" i="5"/>
  <c r="F5227" i="5"/>
  <c r="G5227" i="5"/>
  <c r="H5227" i="5"/>
  <c r="L5227" i="5"/>
  <c r="M5227" i="5" s="1"/>
  <c r="A5228" i="5"/>
  <c r="B5228" i="5"/>
  <c r="C5228" i="5"/>
  <c r="E5228" i="5"/>
  <c r="F5228" i="5"/>
  <c r="G5228" i="5"/>
  <c r="H5228" i="5"/>
  <c r="L5228" i="5"/>
  <c r="M5228" i="5" s="1"/>
  <c r="A5229" i="5"/>
  <c r="B5229" i="5"/>
  <c r="C5229" i="5"/>
  <c r="E5229" i="5"/>
  <c r="F5229" i="5"/>
  <c r="G5229" i="5"/>
  <c r="H5229" i="5"/>
  <c r="L5229" i="5"/>
  <c r="M5229" i="5" s="1"/>
  <c r="A5230" i="5"/>
  <c r="B5230" i="5"/>
  <c r="C5230" i="5"/>
  <c r="E5230" i="5"/>
  <c r="F5230" i="5"/>
  <c r="G5230" i="5"/>
  <c r="H5230" i="5"/>
  <c r="L5230" i="5"/>
  <c r="M5230" i="5" s="1"/>
  <c r="A5231" i="5"/>
  <c r="B5231" i="5"/>
  <c r="C5231" i="5"/>
  <c r="E5231" i="5"/>
  <c r="F5231" i="5"/>
  <c r="G5231" i="5"/>
  <c r="H5231" i="5"/>
  <c r="L5231" i="5"/>
  <c r="M5231" i="5" s="1"/>
  <c r="A5232" i="5"/>
  <c r="B5232" i="5"/>
  <c r="C5232" i="5"/>
  <c r="E5232" i="5"/>
  <c r="F5232" i="5"/>
  <c r="G5232" i="5"/>
  <c r="H5232" i="5"/>
  <c r="L5232" i="5"/>
  <c r="M5232" i="5" s="1"/>
  <c r="A5233" i="5"/>
  <c r="B5233" i="5"/>
  <c r="C5233" i="5"/>
  <c r="E5233" i="5"/>
  <c r="F5233" i="5"/>
  <c r="G5233" i="5"/>
  <c r="H5233" i="5"/>
  <c r="L5233" i="5"/>
  <c r="M5233" i="5" s="1"/>
  <c r="A5234" i="5"/>
  <c r="B5234" i="5"/>
  <c r="C5234" i="5"/>
  <c r="E5234" i="5"/>
  <c r="F5234" i="5"/>
  <c r="G5234" i="5"/>
  <c r="H5234" i="5"/>
  <c r="L5234" i="5"/>
  <c r="M5234" i="5" s="1"/>
  <c r="A5235" i="5"/>
  <c r="B5235" i="5"/>
  <c r="C5235" i="5"/>
  <c r="E5235" i="5"/>
  <c r="F5235" i="5"/>
  <c r="G5235" i="5"/>
  <c r="H5235" i="5"/>
  <c r="L5235" i="5"/>
  <c r="M5235" i="5" s="1"/>
  <c r="A5236" i="5"/>
  <c r="B5236" i="5"/>
  <c r="C5236" i="5"/>
  <c r="E5236" i="5"/>
  <c r="F5236" i="5"/>
  <c r="G5236" i="5"/>
  <c r="H5236" i="5"/>
  <c r="L5236" i="5"/>
  <c r="M5236" i="5" s="1"/>
  <c r="A5237" i="5"/>
  <c r="B5237" i="5"/>
  <c r="C5237" i="5"/>
  <c r="E5237" i="5"/>
  <c r="F5237" i="5"/>
  <c r="G5237" i="5"/>
  <c r="H5237" i="5"/>
  <c r="L5237" i="5"/>
  <c r="M5237" i="5" s="1"/>
  <c r="A5238" i="5"/>
  <c r="B5238" i="5"/>
  <c r="C5238" i="5"/>
  <c r="E5238" i="5"/>
  <c r="F5238" i="5"/>
  <c r="G5238" i="5"/>
  <c r="H5238" i="5"/>
  <c r="L5238" i="5"/>
  <c r="M5238" i="5" s="1"/>
  <c r="A5239" i="5"/>
  <c r="B5239" i="5"/>
  <c r="C5239" i="5"/>
  <c r="E5239" i="5"/>
  <c r="F5239" i="5"/>
  <c r="G5239" i="5"/>
  <c r="H5239" i="5"/>
  <c r="L5239" i="5"/>
  <c r="M5239" i="5" s="1"/>
  <c r="A5240" i="5"/>
  <c r="B5240" i="5"/>
  <c r="C5240" i="5"/>
  <c r="E5240" i="5"/>
  <c r="F5240" i="5"/>
  <c r="G5240" i="5"/>
  <c r="H5240" i="5"/>
  <c r="L5240" i="5"/>
  <c r="M5240" i="5" s="1"/>
  <c r="A5241" i="5"/>
  <c r="B5241" i="5"/>
  <c r="C5241" i="5"/>
  <c r="E5241" i="5"/>
  <c r="F5241" i="5"/>
  <c r="G5241" i="5"/>
  <c r="H5241" i="5"/>
  <c r="L5241" i="5"/>
  <c r="M5241" i="5" s="1"/>
  <c r="A5242" i="5"/>
  <c r="B5242" i="5"/>
  <c r="C5242" i="5"/>
  <c r="E5242" i="5"/>
  <c r="F5242" i="5"/>
  <c r="G5242" i="5"/>
  <c r="H5242" i="5"/>
  <c r="L5242" i="5"/>
  <c r="M5242" i="5" s="1"/>
  <c r="A5243" i="5"/>
  <c r="B5243" i="5"/>
  <c r="C5243" i="5"/>
  <c r="E5243" i="5"/>
  <c r="F5243" i="5"/>
  <c r="G5243" i="5"/>
  <c r="H5243" i="5"/>
  <c r="L5243" i="5"/>
  <c r="M5243" i="5" s="1"/>
  <c r="A5244" i="5"/>
  <c r="B5244" i="5"/>
  <c r="C5244" i="5"/>
  <c r="E5244" i="5"/>
  <c r="F5244" i="5"/>
  <c r="G5244" i="5"/>
  <c r="H5244" i="5"/>
  <c r="L5244" i="5"/>
  <c r="M5244" i="5" s="1"/>
  <c r="A5245" i="5"/>
  <c r="B5245" i="5"/>
  <c r="C5245" i="5"/>
  <c r="E5245" i="5"/>
  <c r="F5245" i="5"/>
  <c r="G5245" i="5"/>
  <c r="H5245" i="5"/>
  <c r="L5245" i="5"/>
  <c r="M5245" i="5" s="1"/>
  <c r="A5246" i="5"/>
  <c r="B5246" i="5"/>
  <c r="C5246" i="5"/>
  <c r="E5246" i="5"/>
  <c r="F5246" i="5"/>
  <c r="G5246" i="5"/>
  <c r="H5246" i="5"/>
  <c r="L5246" i="5"/>
  <c r="M5246" i="5" s="1"/>
  <c r="A5247" i="5"/>
  <c r="B5247" i="5"/>
  <c r="C5247" i="5"/>
  <c r="E5247" i="5"/>
  <c r="F5247" i="5"/>
  <c r="G5247" i="5"/>
  <c r="H5247" i="5"/>
  <c r="L5247" i="5"/>
  <c r="M5247" i="5" s="1"/>
  <c r="A5248" i="5"/>
  <c r="B5248" i="5"/>
  <c r="C5248" i="5"/>
  <c r="E5248" i="5"/>
  <c r="F5248" i="5"/>
  <c r="G5248" i="5"/>
  <c r="H5248" i="5"/>
  <c r="L5248" i="5"/>
  <c r="M5248" i="5" s="1"/>
  <c r="A5249" i="5"/>
  <c r="B5249" i="5"/>
  <c r="C5249" i="5"/>
  <c r="E5249" i="5"/>
  <c r="F5249" i="5"/>
  <c r="G5249" i="5"/>
  <c r="H5249" i="5"/>
  <c r="L5249" i="5"/>
  <c r="M5249" i="5" s="1"/>
  <c r="A5250" i="5"/>
  <c r="B5250" i="5"/>
  <c r="C5250" i="5"/>
  <c r="E5250" i="5"/>
  <c r="F5250" i="5"/>
  <c r="G5250" i="5"/>
  <c r="H5250" i="5"/>
  <c r="L5250" i="5"/>
  <c r="M5250" i="5" s="1"/>
  <c r="A5251" i="5"/>
  <c r="B5251" i="5"/>
  <c r="C5251" i="5"/>
  <c r="E5251" i="5"/>
  <c r="F5251" i="5"/>
  <c r="G5251" i="5"/>
  <c r="H5251" i="5"/>
  <c r="L5251" i="5"/>
  <c r="M5251" i="5" s="1"/>
  <c r="A5252" i="5"/>
  <c r="B5252" i="5"/>
  <c r="C5252" i="5"/>
  <c r="E5252" i="5"/>
  <c r="F5252" i="5"/>
  <c r="G5252" i="5"/>
  <c r="H5252" i="5"/>
  <c r="L5252" i="5"/>
  <c r="M5252" i="5" s="1"/>
  <c r="A5253" i="5"/>
  <c r="B5253" i="5"/>
  <c r="C5253" i="5"/>
  <c r="E5253" i="5"/>
  <c r="F5253" i="5"/>
  <c r="G5253" i="5"/>
  <c r="H5253" i="5"/>
  <c r="L5253" i="5"/>
  <c r="M5253" i="5" s="1"/>
  <c r="G7" i="4"/>
  <c r="H7" i="4" s="1"/>
  <c r="I7" i="4" s="1"/>
  <c r="E7" i="4" s="1"/>
  <c r="G5064" i="5" s="1"/>
  <c r="G8" i="4"/>
  <c r="H8" i="4" s="1"/>
  <c r="I8" i="4" s="1"/>
  <c r="E8" i="4" s="1"/>
  <c r="G3494" i="5" s="1"/>
  <c r="G9" i="4"/>
  <c r="H9" i="4" s="1"/>
  <c r="I9" i="4" s="1"/>
  <c r="E9" i="4" s="1"/>
  <c r="G3859" i="5" s="1"/>
  <c r="G10" i="4"/>
  <c r="H10" i="4" s="1"/>
  <c r="I10" i="4" s="1"/>
  <c r="E10" i="4" s="1"/>
  <c r="G3496" i="5" s="1"/>
  <c r="G11" i="4"/>
  <c r="H11" i="4" s="1"/>
  <c r="I11" i="4" s="1"/>
  <c r="E11" i="4" s="1"/>
  <c r="G3347" i="5" s="1"/>
  <c r="G12" i="4"/>
  <c r="H12" i="4" s="1"/>
  <c r="I12" i="4" s="1"/>
  <c r="E12" i="4" s="1"/>
  <c r="G3289" i="5" s="1"/>
  <c r="G13" i="4"/>
  <c r="H13" i="4" s="1"/>
  <c r="I13" i="4" s="1"/>
  <c r="E13" i="4" s="1"/>
  <c r="G3872" i="5" s="1"/>
  <c r="G14" i="4"/>
  <c r="H14" i="4" s="1"/>
  <c r="I14" i="4" s="1"/>
  <c r="E14" i="4" s="1"/>
  <c r="G15" i="4"/>
  <c r="H15" i="4" s="1"/>
  <c r="I15" i="4" s="1"/>
  <c r="E15" i="4" s="1"/>
  <c r="G4641" i="5" s="1"/>
  <c r="G16" i="4"/>
  <c r="H16" i="4" s="1"/>
  <c r="I16" i="4" s="1"/>
  <c r="E16" i="4" s="1"/>
  <c r="G17" i="4"/>
  <c r="H17" i="4" s="1"/>
  <c r="I17" i="4" s="1"/>
  <c r="E17" i="4" s="1"/>
  <c r="G3284" i="5" s="1"/>
  <c r="G18" i="4"/>
  <c r="H18" i="4" s="1"/>
  <c r="I18" i="4" s="1"/>
  <c r="E18" i="4" s="1"/>
  <c r="G19" i="4"/>
  <c r="H19" i="4" s="1"/>
  <c r="I19" i="4" s="1"/>
  <c r="E19" i="4" s="1"/>
  <c r="G3892" i="5" s="1"/>
  <c r="G20" i="4"/>
  <c r="H20" i="4" s="1"/>
  <c r="I20" i="4" s="1"/>
  <c r="E20" i="4" s="1"/>
  <c r="G5063" i="5" s="1"/>
  <c r="G21" i="4"/>
  <c r="H21" i="4" s="1"/>
  <c r="I21" i="4" s="1"/>
  <c r="E21" i="4" s="1"/>
  <c r="G3218" i="5" s="1"/>
  <c r="G22" i="4"/>
  <c r="H22" i="4" s="1"/>
  <c r="I22" i="4" s="1"/>
  <c r="E22" i="4" s="1"/>
  <c r="G3903" i="5" s="1"/>
  <c r="G23" i="4"/>
  <c r="H23" i="4" s="1"/>
  <c r="I23" i="4" s="1"/>
  <c r="E23" i="4" s="1"/>
  <c r="G3250" i="5" s="1"/>
  <c r="G24" i="4"/>
  <c r="H24" i="4" s="1"/>
  <c r="I24" i="4" s="1"/>
  <c r="E24" i="4" s="1"/>
  <c r="G4456" i="5" s="1"/>
  <c r="G25" i="4"/>
  <c r="H25" i="4" s="1"/>
  <c r="I25" i="4" s="1"/>
  <c r="E25" i="4" s="1"/>
  <c r="G26" i="4"/>
  <c r="H26" i="4" s="1"/>
  <c r="I26" i="4" s="1"/>
  <c r="E26" i="4" s="1"/>
  <c r="G3423" i="5" s="1"/>
  <c r="G27" i="4"/>
  <c r="H27" i="4" s="1"/>
  <c r="I27" i="4" s="1"/>
  <c r="E27" i="4" s="1"/>
  <c r="G3754" i="5" s="1"/>
  <c r="G28" i="4"/>
  <c r="H28" i="4" s="1"/>
  <c r="I28" i="4" s="1"/>
  <c r="E28" i="4" s="1"/>
  <c r="G4750" i="5" s="1"/>
  <c r="G29" i="4"/>
  <c r="H29" i="4" s="1"/>
  <c r="I29" i="4" s="1"/>
  <c r="E29" i="4" s="1"/>
  <c r="G3324" i="5" s="1"/>
  <c r="G30" i="4"/>
  <c r="H30" i="4" s="1"/>
  <c r="I30" i="4" s="1"/>
  <c r="E30" i="4" s="1"/>
  <c r="G4622" i="5" s="1"/>
  <c r="G31" i="4"/>
  <c r="H31" i="4" s="1"/>
  <c r="I31" i="4" s="1"/>
  <c r="E31" i="4" s="1"/>
  <c r="G32" i="4"/>
  <c r="H32" i="4" s="1"/>
  <c r="I32" i="4" s="1"/>
  <c r="E32" i="4" s="1"/>
  <c r="G33" i="4"/>
  <c r="H33" i="4" s="1"/>
  <c r="I33" i="4" s="1"/>
  <c r="E33" i="4" s="1"/>
  <c r="G34" i="4"/>
  <c r="H34" i="4" s="1"/>
  <c r="I34" i="4" s="1"/>
  <c r="E34" i="4" s="1"/>
  <c r="G35" i="4"/>
  <c r="H35" i="4" s="1"/>
  <c r="I35" i="4" s="1"/>
  <c r="E35" i="4" s="1"/>
  <c r="G4765" i="5" s="1"/>
  <c r="G36" i="4"/>
  <c r="H36" i="4" s="1"/>
  <c r="I36" i="4" s="1"/>
  <c r="E36" i="4" s="1"/>
  <c r="G3507" i="5" s="1"/>
  <c r="G37" i="4"/>
  <c r="H37" i="4" s="1"/>
  <c r="I37" i="4" s="1"/>
  <c r="E37" i="4" s="1"/>
  <c r="G3791" i="5" s="1"/>
  <c r="G38" i="4"/>
  <c r="H38" i="4" s="1"/>
  <c r="I38" i="4" s="1"/>
  <c r="E38" i="4" s="1"/>
  <c r="G39" i="4"/>
  <c r="H39" i="4" s="1"/>
  <c r="I39" i="4" s="1"/>
  <c r="E39" i="4" s="1"/>
  <c r="G3270" i="5" s="1"/>
  <c r="G40" i="4"/>
  <c r="H40" i="4" s="1"/>
  <c r="I40" i="4" s="1"/>
  <c r="E40" i="4" s="1"/>
  <c r="G41" i="4"/>
  <c r="H41" i="4" s="1"/>
  <c r="I41" i="4" s="1"/>
  <c r="E41" i="4" s="1"/>
  <c r="G3296" i="5" s="1"/>
  <c r="G42" i="4"/>
  <c r="H42" i="4" s="1"/>
  <c r="I42" i="4" s="1"/>
  <c r="E42" i="4" s="1"/>
  <c r="G43" i="4"/>
  <c r="H43" i="4" s="1"/>
  <c r="I43" i="4" s="1"/>
  <c r="E43" i="4" s="1"/>
  <c r="G44" i="4"/>
  <c r="H44" i="4" s="1"/>
  <c r="I44" i="4" s="1"/>
  <c r="E44" i="4" s="1"/>
  <c r="G45" i="4"/>
  <c r="H45" i="4" s="1"/>
  <c r="I45" i="4" s="1"/>
  <c r="E45" i="4" s="1"/>
  <c r="G46" i="4"/>
  <c r="H46" i="4" s="1"/>
  <c r="I46" i="4" s="1"/>
  <c r="E46" i="4" s="1"/>
  <c r="G4693" i="5" s="1"/>
  <c r="G47" i="4"/>
  <c r="H47" i="4" s="1"/>
  <c r="I47" i="4" s="1"/>
  <c r="E47" i="4" s="1"/>
  <c r="G48" i="4"/>
  <c r="H48" i="4" s="1"/>
  <c r="I48" i="4" s="1"/>
  <c r="E48" i="4" s="1"/>
  <c r="G3328" i="5" s="1"/>
  <c r="G49" i="4"/>
  <c r="H49" i="4" s="1"/>
  <c r="I49" i="4" s="1"/>
  <c r="E49" i="4" s="1"/>
  <c r="G4910" i="5" s="1"/>
  <c r="G50" i="4"/>
  <c r="H50" i="4" s="1"/>
  <c r="I50" i="4" s="1"/>
  <c r="E50" i="4" s="1"/>
  <c r="G51" i="4"/>
  <c r="H51" i="4" s="1"/>
  <c r="I51" i="4" s="1"/>
  <c r="E51" i="4" s="1"/>
  <c r="G52" i="4"/>
  <c r="H52" i="4" s="1"/>
  <c r="I52" i="4" s="1"/>
  <c r="E52" i="4" s="1"/>
  <c r="G53" i="4"/>
  <c r="H53" i="4" s="1"/>
  <c r="I53" i="4" s="1"/>
  <c r="E53" i="4" s="1"/>
  <c r="G54" i="4"/>
  <c r="H54" i="4" s="1"/>
  <c r="I54" i="4" s="1"/>
  <c r="E54" i="4" s="1"/>
  <c r="G3577" i="5" s="1"/>
  <c r="G55" i="4"/>
  <c r="H55" i="4" s="1"/>
  <c r="I55" i="4" s="1"/>
  <c r="E55" i="4" s="1"/>
  <c r="G56" i="4"/>
  <c r="H56" i="4" s="1"/>
  <c r="I56" i="4" s="1"/>
  <c r="E56" i="4" s="1"/>
  <c r="G3759" i="5" s="1"/>
  <c r="G57" i="4"/>
  <c r="H57" i="4" s="1"/>
  <c r="I57" i="4" s="1"/>
  <c r="E57" i="4" s="1"/>
  <c r="G5042" i="5" s="1"/>
  <c r="G58" i="4"/>
  <c r="H58" i="4" s="1"/>
  <c r="I58" i="4" s="1"/>
  <c r="E58" i="4" s="1"/>
  <c r="G59" i="4"/>
  <c r="H59" i="4" s="1"/>
  <c r="I59" i="4" s="1"/>
  <c r="E59" i="4" s="1"/>
  <c r="G60" i="4"/>
  <c r="H60" i="4" s="1"/>
  <c r="I60" i="4" s="1"/>
  <c r="E60" i="4" s="1"/>
  <c r="G3378" i="5" s="1"/>
  <c r="G61" i="4"/>
  <c r="H61" i="4" s="1"/>
  <c r="I61" i="4" s="1"/>
  <c r="E61" i="4" s="1"/>
  <c r="G62" i="4"/>
  <c r="H62" i="4" s="1"/>
  <c r="I62" i="4" s="1"/>
  <c r="E62" i="4" s="1"/>
  <c r="G63" i="4"/>
  <c r="H63" i="4" s="1"/>
  <c r="I63" i="4" s="1"/>
  <c r="E63" i="4" s="1"/>
  <c r="G64" i="4"/>
  <c r="H64" i="4" s="1"/>
  <c r="I64" i="4" s="1"/>
  <c r="E64" i="4" s="1"/>
  <c r="G65" i="4"/>
  <c r="H65" i="4" s="1"/>
  <c r="I65" i="4" s="1"/>
  <c r="E65" i="4" s="1"/>
  <c r="G66" i="4"/>
  <c r="H66" i="4" s="1"/>
  <c r="I66" i="4" s="1"/>
  <c r="E66" i="4" s="1"/>
  <c r="G67" i="4"/>
  <c r="H67" i="4" s="1"/>
  <c r="I67" i="4" s="1"/>
  <c r="E67" i="4" s="1"/>
  <c r="G68" i="4"/>
  <c r="H68" i="4" s="1"/>
  <c r="I68" i="4" s="1"/>
  <c r="E68" i="4" s="1"/>
  <c r="G69" i="4"/>
  <c r="H69" i="4" s="1"/>
  <c r="I69" i="4" s="1"/>
  <c r="E69" i="4" s="1"/>
  <c r="G70" i="4"/>
  <c r="H70" i="4" s="1"/>
  <c r="I70" i="4" s="1"/>
  <c r="E70" i="4" s="1"/>
  <c r="G71" i="4"/>
  <c r="H71" i="4" s="1"/>
  <c r="I71" i="4" s="1"/>
  <c r="E71" i="4" s="1"/>
  <c r="G3439" i="5" s="1"/>
  <c r="G72" i="4"/>
  <c r="H72" i="4" s="1"/>
  <c r="I72" i="4" s="1"/>
  <c r="E72" i="4" s="1"/>
  <c r="G3304" i="5" s="1"/>
  <c r="G73" i="4"/>
  <c r="H73" i="4" s="1"/>
  <c r="I73" i="4" s="1"/>
  <c r="E73" i="4" s="1"/>
  <c r="G3315" i="5" s="1"/>
  <c r="G74" i="4"/>
  <c r="H74" i="4" s="1"/>
  <c r="I74" i="4" s="1"/>
  <c r="E74" i="4" s="1"/>
  <c r="G75" i="4"/>
  <c r="H75" i="4" s="1"/>
  <c r="I75" i="4" s="1"/>
  <c r="E75" i="4" s="1"/>
  <c r="G3720" i="5" s="1"/>
  <c r="G76" i="4"/>
  <c r="H76" i="4" s="1"/>
  <c r="I76" i="4" s="1"/>
  <c r="E76" i="4" s="1"/>
  <c r="G5009" i="5" s="1"/>
  <c r="G77" i="4"/>
  <c r="H77" i="4" s="1"/>
  <c r="I77" i="4" s="1"/>
  <c r="E77" i="4" s="1"/>
  <c r="G78" i="4"/>
  <c r="H78" i="4" s="1"/>
  <c r="I78" i="4" s="1"/>
  <c r="E78" i="4" s="1"/>
  <c r="G79" i="4"/>
  <c r="H79" i="4" s="1"/>
  <c r="I79" i="4" s="1"/>
  <c r="E79" i="4" s="1"/>
  <c r="G80" i="4"/>
  <c r="H80" i="4" s="1"/>
  <c r="I80" i="4" s="1"/>
  <c r="E80" i="4" s="1"/>
  <c r="G81" i="4"/>
  <c r="H81" i="4" s="1"/>
  <c r="I81" i="4" s="1"/>
  <c r="E81" i="4" s="1"/>
  <c r="G82" i="4"/>
  <c r="H82" i="4" s="1"/>
  <c r="I82" i="4" s="1"/>
  <c r="E82" i="4" s="1"/>
  <c r="G83" i="4"/>
  <c r="H83" i="4" s="1"/>
  <c r="I83" i="4" s="1"/>
  <c r="E83" i="4" s="1"/>
  <c r="G84" i="4"/>
  <c r="H84" i="4" s="1"/>
  <c r="I84" i="4" s="1"/>
  <c r="E84" i="4" s="1"/>
  <c r="G85" i="4"/>
  <c r="H85" i="4" s="1"/>
  <c r="I85" i="4" s="1"/>
  <c r="E85" i="4" s="1"/>
  <c r="G3277" i="5" s="1"/>
  <c r="G86" i="4"/>
  <c r="H86" i="4" s="1"/>
  <c r="I86" i="4" s="1"/>
  <c r="E86" i="4" s="1"/>
  <c r="G87" i="4"/>
  <c r="H87" i="4" s="1"/>
  <c r="I87" i="4" s="1"/>
  <c r="E87" i="4" s="1"/>
  <c r="G88" i="4"/>
  <c r="H88" i="4" s="1"/>
  <c r="I88" i="4" s="1"/>
  <c r="E88" i="4" s="1"/>
  <c r="G4415" i="5" s="1"/>
  <c r="G89" i="4"/>
  <c r="H89" i="4" s="1"/>
  <c r="I89" i="4" s="1"/>
  <c r="E89" i="4" s="1"/>
  <c r="G90" i="4"/>
  <c r="H90" i="4" s="1"/>
  <c r="I90" i="4" s="1"/>
  <c r="E90" i="4" s="1"/>
  <c r="G3825" i="5" s="1"/>
  <c r="G91" i="4"/>
  <c r="H91" i="4" s="1"/>
  <c r="I91" i="4" s="1"/>
  <c r="E91" i="4" s="1"/>
  <c r="G92" i="4"/>
  <c r="H92" i="4" s="1"/>
  <c r="I92" i="4" s="1"/>
  <c r="E92" i="4" s="1"/>
  <c r="G93" i="4"/>
  <c r="H93" i="4" s="1"/>
  <c r="I93" i="4" s="1"/>
  <c r="E93" i="4" s="1"/>
  <c r="G3743" i="5" s="1"/>
  <c r="G94" i="4"/>
  <c r="H94" i="4" s="1"/>
  <c r="I94" i="4" s="1"/>
  <c r="E94" i="4" s="1"/>
  <c r="G95" i="4"/>
  <c r="H95" i="4" s="1"/>
  <c r="I95" i="4" s="1"/>
  <c r="E95" i="4" s="1"/>
  <c r="G3777" i="5" s="1"/>
  <c r="G96" i="4"/>
  <c r="H96" i="4" s="1"/>
  <c r="I96" i="4" s="1"/>
  <c r="E96" i="4" s="1"/>
  <c r="G97" i="4"/>
  <c r="H97" i="4" s="1"/>
  <c r="I97" i="4" s="1"/>
  <c r="E97" i="4" s="1"/>
  <c r="G98" i="4"/>
  <c r="H98" i="4" s="1"/>
  <c r="I98" i="4" s="1"/>
  <c r="E98" i="4" s="1"/>
  <c r="G99" i="4"/>
  <c r="H99" i="4" s="1"/>
  <c r="I99" i="4" s="1"/>
  <c r="E99" i="4" s="1"/>
  <c r="G3793" i="5" s="1"/>
  <c r="G100" i="4"/>
  <c r="H100" i="4" s="1"/>
  <c r="I100" i="4" s="1"/>
  <c r="E100" i="4" s="1"/>
  <c r="G101" i="4"/>
  <c r="H101" i="4" s="1"/>
  <c r="I101" i="4" s="1"/>
  <c r="E101" i="4" s="1"/>
  <c r="G102" i="4"/>
  <c r="H102" i="4" s="1"/>
  <c r="I102" i="4" s="1"/>
  <c r="E102" i="4" s="1"/>
  <c r="G103" i="4"/>
  <c r="H103" i="4" s="1"/>
  <c r="I103" i="4" s="1"/>
  <c r="E103" i="4" s="1"/>
  <c r="G104" i="4"/>
  <c r="H104" i="4" s="1"/>
  <c r="I104" i="4" s="1"/>
  <c r="E104" i="4" s="1"/>
  <c r="G105" i="4"/>
  <c r="H105" i="4" s="1"/>
  <c r="I105" i="4" s="1"/>
  <c r="E105" i="4" s="1"/>
  <c r="G106" i="4"/>
  <c r="H106" i="4" s="1"/>
  <c r="I106" i="4" s="1"/>
  <c r="E106" i="4" s="1"/>
  <c r="G107" i="4"/>
  <c r="H107" i="4" s="1"/>
  <c r="I107" i="4" s="1"/>
  <c r="E107" i="4" s="1"/>
  <c r="G108" i="4"/>
  <c r="H108" i="4" s="1"/>
  <c r="I108" i="4" s="1"/>
  <c r="E108" i="4" s="1"/>
  <c r="G109" i="4"/>
  <c r="H109" i="4" s="1"/>
  <c r="I109" i="4" s="1"/>
  <c r="E109" i="4" s="1"/>
  <c r="G110" i="4"/>
  <c r="H110" i="4" s="1"/>
  <c r="I110" i="4" s="1"/>
  <c r="E110" i="4" s="1"/>
  <c r="G111" i="4"/>
  <c r="H111" i="4" s="1"/>
  <c r="I111" i="4" s="1"/>
  <c r="E111" i="4" s="1"/>
  <c r="G3297" i="5" s="1"/>
  <c r="G112" i="4"/>
  <c r="H112" i="4" s="1"/>
  <c r="I112" i="4" s="1"/>
  <c r="E112" i="4" s="1"/>
  <c r="G113" i="4"/>
  <c r="H113" i="4" s="1"/>
  <c r="I113" i="4" s="1"/>
  <c r="E113" i="4" s="1"/>
  <c r="G114" i="4"/>
  <c r="H114" i="4" s="1"/>
  <c r="I114" i="4" s="1"/>
  <c r="E114" i="4" s="1"/>
  <c r="G115" i="4"/>
  <c r="H115" i="4" s="1"/>
  <c r="I115" i="4" s="1"/>
  <c r="E115" i="4" s="1"/>
  <c r="G3690" i="5" s="1"/>
  <c r="G116" i="4"/>
  <c r="H116" i="4" s="1"/>
  <c r="I116" i="4" s="1"/>
  <c r="E116" i="4" s="1"/>
  <c r="G3886" i="5" s="1"/>
  <c r="G117" i="4"/>
  <c r="H117" i="4" s="1"/>
  <c r="I117" i="4" s="1"/>
  <c r="E117" i="4" s="1"/>
  <c r="G118" i="4"/>
  <c r="H118" i="4" s="1"/>
  <c r="I118" i="4" s="1"/>
  <c r="E118" i="4" s="1"/>
  <c r="G3792" i="5" s="1"/>
  <c r="G119" i="4"/>
  <c r="H119" i="4" s="1"/>
  <c r="I119" i="4" s="1"/>
  <c r="E119" i="4" s="1"/>
  <c r="G3216" i="5" s="1"/>
  <c r="G120" i="4"/>
  <c r="H120" i="4" s="1"/>
  <c r="I120" i="4" s="1"/>
  <c r="E120" i="4" s="1"/>
  <c r="G121" i="4"/>
  <c r="H121" i="4" s="1"/>
  <c r="I121" i="4" s="1"/>
  <c r="E121" i="4" s="1"/>
  <c r="G3235" i="5" s="1"/>
  <c r="G122" i="4"/>
  <c r="H122" i="4" s="1"/>
  <c r="I122" i="4" s="1"/>
  <c r="E122" i="4" s="1"/>
  <c r="G123" i="4"/>
  <c r="H123" i="4" s="1"/>
  <c r="I123" i="4" s="1"/>
  <c r="E123" i="4" s="1"/>
  <c r="G3342" i="5" s="1"/>
  <c r="G124" i="4"/>
  <c r="H124" i="4" s="1"/>
  <c r="I124" i="4" s="1"/>
  <c r="E124" i="4" s="1"/>
  <c r="G125" i="4"/>
  <c r="H125" i="4" s="1"/>
  <c r="I125" i="4" s="1"/>
  <c r="E125" i="4" s="1"/>
  <c r="G3775" i="5" s="1"/>
  <c r="G126" i="4"/>
  <c r="H126" i="4" s="1"/>
  <c r="I126" i="4" s="1"/>
  <c r="E126" i="4" s="1"/>
  <c r="G3373" i="5" s="1"/>
  <c r="G127" i="4"/>
  <c r="H127" i="4" s="1"/>
  <c r="I127" i="4" s="1"/>
  <c r="E127" i="4" s="1"/>
  <c r="G3784" i="5" s="1"/>
  <c r="G128" i="4"/>
  <c r="H128" i="4" s="1"/>
  <c r="I128" i="4" s="1"/>
  <c r="E128" i="4" s="1"/>
  <c r="G4396" i="5" s="1"/>
  <c r="G129" i="4"/>
  <c r="H129" i="4" s="1"/>
  <c r="I129" i="4" s="1"/>
  <c r="E129" i="4" s="1"/>
  <c r="G130" i="4"/>
  <c r="H130" i="4" s="1"/>
  <c r="I130" i="4" s="1"/>
  <c r="E130" i="4" s="1"/>
  <c r="G131" i="4"/>
  <c r="H131" i="4" s="1"/>
  <c r="I131" i="4" s="1"/>
  <c r="E131" i="4" s="1"/>
  <c r="G3229" i="5" s="1"/>
  <c r="G132" i="4"/>
  <c r="H132" i="4" s="1"/>
  <c r="I132" i="4" s="1"/>
  <c r="E132" i="4" s="1"/>
  <c r="G133" i="4"/>
  <c r="H133" i="4" s="1"/>
  <c r="I133" i="4" s="1"/>
  <c r="E133" i="4" s="1"/>
  <c r="G4949" i="5" s="1"/>
  <c r="G134" i="4"/>
  <c r="H134" i="4" s="1"/>
  <c r="I134" i="4" s="1"/>
  <c r="E134" i="4" s="1"/>
  <c r="G3391" i="5" s="1"/>
  <c r="G135" i="4"/>
  <c r="H135" i="4" s="1"/>
  <c r="I135" i="4" s="1"/>
  <c r="E135" i="4" s="1"/>
  <c r="G3572" i="5" s="1"/>
  <c r="G136" i="4"/>
  <c r="H136" i="4" s="1"/>
  <c r="I136" i="4" s="1"/>
  <c r="E136" i="4" s="1"/>
  <c r="G137" i="4"/>
  <c r="H137" i="4" s="1"/>
  <c r="I137" i="4" s="1"/>
  <c r="E137" i="4" s="1"/>
  <c r="G138" i="4"/>
  <c r="H138" i="4" s="1"/>
  <c r="I138" i="4" s="1"/>
  <c r="E138" i="4" s="1"/>
  <c r="G139" i="4"/>
  <c r="H139" i="4" s="1"/>
  <c r="I139" i="4" s="1"/>
  <c r="E139" i="4" s="1"/>
  <c r="G140" i="4"/>
  <c r="H140" i="4" s="1"/>
  <c r="I140" i="4" s="1"/>
  <c r="E140" i="4" s="1"/>
  <c r="G3782" i="5" s="1"/>
  <c r="G141" i="4"/>
  <c r="H141" i="4" s="1"/>
  <c r="I141" i="4" s="1"/>
  <c r="E141" i="4" s="1"/>
  <c r="G142" i="4"/>
  <c r="H142" i="4" s="1"/>
  <c r="I142" i="4" s="1"/>
  <c r="E142" i="4" s="1"/>
  <c r="G3292" i="5" s="1"/>
  <c r="G143" i="4"/>
  <c r="H143" i="4" s="1"/>
  <c r="I143" i="4" s="1"/>
  <c r="E143" i="4" s="1"/>
  <c r="G144" i="4"/>
  <c r="H144" i="4" s="1"/>
  <c r="I144" i="4" s="1"/>
  <c r="E144" i="4" s="1"/>
  <c r="G3574" i="5" s="1"/>
  <c r="G145" i="4"/>
  <c r="H145" i="4" s="1"/>
  <c r="I145" i="4" s="1"/>
  <c r="E145" i="4" s="1"/>
  <c r="G3295" i="5" s="1"/>
  <c r="G146" i="4"/>
  <c r="H146" i="4" s="1"/>
  <c r="I146" i="4" s="1"/>
  <c r="E146" i="4" s="1"/>
  <c r="G3288" i="5" s="1"/>
  <c r="G147" i="4"/>
  <c r="H147" i="4" s="1"/>
  <c r="I147" i="4" s="1"/>
  <c r="E147" i="4" s="1"/>
  <c r="G3274" i="5" s="1"/>
  <c r="G148" i="4"/>
  <c r="H148" i="4" s="1"/>
  <c r="I148" i="4" s="1"/>
  <c r="E148" i="4" s="1"/>
  <c r="G149" i="4"/>
  <c r="H149" i="4" s="1"/>
  <c r="I149" i="4" s="1"/>
  <c r="E149" i="4" s="1"/>
  <c r="G4334" i="5" s="1"/>
  <c r="G150" i="4"/>
  <c r="H150" i="4" s="1"/>
  <c r="I150" i="4" s="1"/>
  <c r="E150" i="4" s="1"/>
  <c r="G151" i="4"/>
  <c r="H151" i="4" s="1"/>
  <c r="I151" i="4" s="1"/>
  <c r="E151" i="4" s="1"/>
  <c r="G3571" i="5" s="1"/>
  <c r="G152" i="4"/>
  <c r="H152" i="4" s="1"/>
  <c r="I152" i="4" s="1"/>
  <c r="E152" i="4" s="1"/>
  <c r="G153" i="4"/>
  <c r="H153" i="4" s="1"/>
  <c r="I153" i="4" s="1"/>
  <c r="E153" i="4" s="1"/>
  <c r="G154" i="4"/>
  <c r="H154" i="4" s="1"/>
  <c r="I154" i="4" s="1"/>
  <c r="E154" i="4" s="1"/>
  <c r="G3382" i="5" s="1"/>
  <c r="G155" i="4"/>
  <c r="H155" i="4" s="1"/>
  <c r="I155" i="4" s="1"/>
  <c r="E155" i="4" s="1"/>
  <c r="G156" i="4"/>
  <c r="H156" i="4" s="1"/>
  <c r="I156" i="4" s="1"/>
  <c r="E156" i="4" s="1"/>
  <c r="G157" i="4"/>
  <c r="H157" i="4" s="1"/>
  <c r="I157" i="4" s="1"/>
  <c r="E157" i="4" s="1"/>
  <c r="G3529" i="5" s="1"/>
  <c r="G158" i="4"/>
  <c r="H158" i="4" s="1"/>
  <c r="I158" i="4" s="1"/>
  <c r="E158" i="4" s="1"/>
  <c r="G159" i="4"/>
  <c r="H159" i="4" s="1"/>
  <c r="I159" i="4" s="1"/>
  <c r="E159" i="4" s="1"/>
  <c r="G160" i="4"/>
  <c r="H160" i="4" s="1"/>
  <c r="I160" i="4" s="1"/>
  <c r="E160" i="4" s="1"/>
  <c r="G3228" i="5" s="1"/>
  <c r="G161" i="4"/>
  <c r="H161" i="4" s="1"/>
  <c r="I161" i="4" s="1"/>
  <c r="E161" i="4" s="1"/>
  <c r="G3405" i="5" s="1"/>
  <c r="G162" i="4"/>
  <c r="H162" i="4" s="1"/>
  <c r="I162" i="4" s="1"/>
  <c r="E162" i="4" s="1"/>
  <c r="G3286" i="5" s="1"/>
  <c r="G163" i="4"/>
  <c r="H163" i="4" s="1"/>
  <c r="I163" i="4" s="1"/>
  <c r="E163" i="4" s="1"/>
  <c r="G164" i="4"/>
  <c r="H164" i="4" s="1"/>
  <c r="I164" i="4" s="1"/>
  <c r="E164" i="4" s="1"/>
  <c r="G165" i="4"/>
  <c r="H165" i="4" s="1"/>
  <c r="I165" i="4" s="1"/>
  <c r="E165" i="4" s="1"/>
  <c r="G166" i="4"/>
  <c r="H166" i="4" s="1"/>
  <c r="I166" i="4" s="1"/>
  <c r="E166" i="4" s="1"/>
  <c r="G3281" i="5" s="1"/>
  <c r="G167" i="4"/>
  <c r="H167" i="4" s="1"/>
  <c r="I167" i="4" s="1"/>
  <c r="E167" i="4" s="1"/>
  <c r="G168" i="4"/>
  <c r="H168" i="4" s="1"/>
  <c r="I168" i="4" s="1"/>
  <c r="E168" i="4" s="1"/>
  <c r="G4486" i="5" s="1"/>
  <c r="G169" i="4"/>
  <c r="H169" i="4" s="1"/>
  <c r="I169" i="4" s="1"/>
  <c r="E169" i="4" s="1"/>
  <c r="G3767" i="5" s="1"/>
  <c r="G170" i="4"/>
  <c r="H170" i="4" s="1"/>
  <c r="I170" i="4" s="1"/>
  <c r="E170" i="4" s="1"/>
  <c r="G171" i="4"/>
  <c r="H171" i="4" s="1"/>
  <c r="I171" i="4" s="1"/>
  <c r="E171" i="4" s="1"/>
  <c r="G4279" i="5" s="1"/>
  <c r="G172" i="4"/>
  <c r="H172" i="4" s="1"/>
  <c r="I172" i="4" s="1"/>
  <c r="E172" i="4" s="1"/>
  <c r="G173" i="4"/>
  <c r="H173" i="4" s="1"/>
  <c r="I173" i="4" s="1"/>
  <c r="E173" i="4" s="1"/>
  <c r="G174" i="4"/>
  <c r="H174" i="4" s="1"/>
  <c r="I174" i="4" s="1"/>
  <c r="E174" i="4" s="1"/>
  <c r="G175" i="4"/>
  <c r="H175" i="4" s="1"/>
  <c r="I175" i="4" s="1"/>
  <c r="E175" i="4" s="1"/>
  <c r="G3485" i="5" s="1"/>
  <c r="G176" i="4"/>
  <c r="H176" i="4" s="1"/>
  <c r="I176" i="4" s="1"/>
  <c r="E176" i="4" s="1"/>
  <c r="G177" i="4"/>
  <c r="H177" i="4" s="1"/>
  <c r="I177" i="4" s="1"/>
  <c r="E177" i="4" s="1"/>
  <c r="G4621" i="5" s="1"/>
  <c r="G178" i="4"/>
  <c r="H178" i="4" s="1"/>
  <c r="I178" i="4" s="1"/>
  <c r="E178" i="4" s="1"/>
  <c r="G179" i="4"/>
  <c r="H179" i="4" s="1"/>
  <c r="I179" i="4" s="1"/>
  <c r="E179" i="4" s="1"/>
  <c r="G180" i="4"/>
  <c r="H180" i="4" s="1"/>
  <c r="I180" i="4" s="1"/>
  <c r="E180" i="4" s="1"/>
  <c r="G181" i="4"/>
  <c r="H181" i="4" s="1"/>
  <c r="I181" i="4" s="1"/>
  <c r="E181" i="4" s="1"/>
  <c r="G4878" i="5" s="1"/>
  <c r="G182" i="4"/>
  <c r="H182" i="4" s="1"/>
  <c r="I182" i="4" s="1"/>
  <c r="E182" i="4" s="1"/>
  <c r="G3407" i="5" s="1"/>
  <c r="G183" i="4"/>
  <c r="H183" i="4" s="1"/>
  <c r="I183" i="4" s="1"/>
  <c r="E183" i="4" s="1"/>
  <c r="G3984" i="5" s="1"/>
  <c r="G184" i="4"/>
  <c r="H184" i="4" s="1"/>
  <c r="I184" i="4" s="1"/>
  <c r="E184" i="4" s="1"/>
  <c r="G3383" i="5" s="1"/>
  <c r="G185" i="4"/>
  <c r="H185" i="4" s="1"/>
  <c r="I185" i="4" s="1"/>
  <c r="E185" i="4" s="1"/>
  <c r="G186" i="4"/>
  <c r="H186" i="4" s="1"/>
  <c r="I186" i="4" s="1"/>
  <c r="E186" i="4" s="1"/>
  <c r="G187" i="4"/>
  <c r="H187" i="4" s="1"/>
  <c r="I187" i="4" s="1"/>
  <c r="E187" i="4" s="1"/>
  <c r="G3781" i="5" s="1"/>
  <c r="G188" i="4"/>
  <c r="H188" i="4" s="1"/>
  <c r="I188" i="4" s="1"/>
  <c r="E188" i="4" s="1"/>
  <c r="G189" i="4"/>
  <c r="H189" i="4" s="1"/>
  <c r="I189" i="4" s="1"/>
  <c r="E189" i="4" s="1"/>
  <c r="G3823" i="5" s="1"/>
  <c r="G190" i="4"/>
  <c r="H190" i="4" s="1"/>
  <c r="I190" i="4" s="1"/>
  <c r="E190" i="4" s="1"/>
  <c r="G191" i="4"/>
  <c r="H191" i="4" s="1"/>
  <c r="I191" i="4" s="1"/>
  <c r="E191" i="4" s="1"/>
  <c r="G192" i="4"/>
  <c r="H192" i="4" s="1"/>
  <c r="I192" i="4" s="1"/>
  <c r="E192" i="4" s="1"/>
  <c r="G3413" i="5" s="1"/>
  <c r="G193" i="4"/>
  <c r="H193" i="4" s="1"/>
  <c r="I193" i="4" s="1"/>
  <c r="E193" i="4" s="1"/>
  <c r="G194" i="4"/>
  <c r="H194" i="4" s="1"/>
  <c r="I194" i="4" s="1"/>
  <c r="E194" i="4" s="1"/>
  <c r="G3471" i="5" s="1"/>
  <c r="G195" i="4"/>
  <c r="H195" i="4" s="1"/>
  <c r="I195" i="4" s="1"/>
  <c r="E195" i="4" s="1"/>
  <c r="G196" i="4"/>
  <c r="H196" i="4" s="1"/>
  <c r="I196" i="4" s="1"/>
  <c r="E196" i="4" s="1"/>
  <c r="G3620" i="5" s="1"/>
  <c r="G197" i="4"/>
  <c r="H197" i="4" s="1"/>
  <c r="I197" i="4" s="1"/>
  <c r="E197" i="4" s="1"/>
  <c r="G198" i="4"/>
  <c r="H198" i="4" s="1"/>
  <c r="I198" i="4" s="1"/>
  <c r="E198" i="4" s="1"/>
  <c r="G3564" i="5" s="1"/>
  <c r="G199" i="4"/>
  <c r="H199" i="4" s="1"/>
  <c r="I199" i="4" s="1"/>
  <c r="E199" i="4" s="1"/>
  <c r="G200" i="4"/>
  <c r="H200" i="4" s="1"/>
  <c r="I200" i="4" s="1"/>
  <c r="E200" i="4" s="1"/>
  <c r="G201" i="4"/>
  <c r="H201" i="4" s="1"/>
  <c r="I201" i="4" s="1"/>
  <c r="E201" i="4" s="1"/>
  <c r="G3567" i="5" s="1"/>
  <c r="G202" i="4"/>
  <c r="H202" i="4" s="1"/>
  <c r="I202" i="4" s="1"/>
  <c r="E202" i="4" s="1"/>
  <c r="G203" i="4"/>
  <c r="H203" i="4" s="1"/>
  <c r="I203" i="4" s="1"/>
  <c r="E203" i="4" s="1"/>
  <c r="G204" i="4"/>
  <c r="H204" i="4" s="1"/>
  <c r="I204" i="4" s="1"/>
  <c r="E204" i="4" s="1"/>
  <c r="G205" i="4"/>
  <c r="H205" i="4" s="1"/>
  <c r="I205" i="4" s="1"/>
  <c r="E205" i="4" s="1"/>
  <c r="G3381" i="5" s="1"/>
  <c r="G206" i="4"/>
  <c r="H206" i="4" s="1"/>
  <c r="I206" i="4" s="1"/>
  <c r="E206" i="4" s="1"/>
  <c r="G4998" i="5" s="1"/>
  <c r="G207" i="4"/>
  <c r="H207" i="4" s="1"/>
  <c r="I207" i="4" s="1"/>
  <c r="E207" i="4" s="1"/>
  <c r="G4087" i="5" s="1"/>
  <c r="G208" i="4"/>
  <c r="H208" i="4" s="1"/>
  <c r="I208" i="4" s="1"/>
  <c r="E208" i="4" s="1"/>
  <c r="G3810" i="5" s="1"/>
  <c r="G209" i="4"/>
  <c r="H209" i="4" s="1"/>
  <c r="I209" i="4" s="1"/>
  <c r="E209" i="4" s="1"/>
  <c r="G210" i="4"/>
  <c r="H210" i="4" s="1"/>
  <c r="I210" i="4" s="1"/>
  <c r="E210" i="4" s="1"/>
  <c r="G211" i="4"/>
  <c r="H211" i="4" s="1"/>
  <c r="I211" i="4" s="1"/>
  <c r="E211" i="4" s="1"/>
  <c r="G212" i="4"/>
  <c r="H212" i="4" s="1"/>
  <c r="I212" i="4" s="1"/>
  <c r="E212" i="4" s="1"/>
  <c r="G3756" i="5" s="1"/>
  <c r="G213" i="4"/>
  <c r="H213" i="4" s="1"/>
  <c r="I213" i="4" s="1"/>
  <c r="E213" i="4" s="1"/>
  <c r="G214" i="4"/>
  <c r="H214" i="4" s="1"/>
  <c r="I214" i="4" s="1"/>
  <c r="E214" i="4" s="1"/>
  <c r="G215" i="4"/>
  <c r="H215" i="4" s="1"/>
  <c r="I215" i="4" s="1"/>
  <c r="E215" i="4" s="1"/>
  <c r="G216" i="4"/>
  <c r="H216" i="4" s="1"/>
  <c r="I216" i="4" s="1"/>
  <c r="E216" i="4" s="1"/>
  <c r="G217" i="4"/>
  <c r="H217" i="4" s="1"/>
  <c r="I217" i="4" s="1"/>
  <c r="E217" i="4" s="1"/>
  <c r="G3683" i="5" s="1"/>
  <c r="G218" i="4"/>
  <c r="H218" i="4" s="1"/>
  <c r="I218" i="4" s="1"/>
  <c r="E218" i="4" s="1"/>
  <c r="G219" i="4"/>
  <c r="H219" i="4" s="1"/>
  <c r="I219" i="4" s="1"/>
  <c r="E219" i="4" s="1"/>
  <c r="G3768" i="5" s="1"/>
  <c r="G220" i="4"/>
  <c r="H220" i="4" s="1"/>
  <c r="I220" i="4" s="1"/>
  <c r="E220" i="4" s="1"/>
  <c r="G221" i="4"/>
  <c r="H221" i="4" s="1"/>
  <c r="I221" i="4" s="1"/>
  <c r="E221" i="4" s="1"/>
  <c r="G3953" i="5" s="1"/>
  <c r="G222" i="4"/>
  <c r="H222" i="4" s="1"/>
  <c r="I222" i="4" s="1"/>
  <c r="E222" i="4" s="1"/>
  <c r="G223" i="4"/>
  <c r="H223" i="4" s="1"/>
  <c r="I223" i="4" s="1"/>
  <c r="E223" i="4" s="1"/>
  <c r="G3779" i="5" s="1"/>
  <c r="G224" i="4"/>
  <c r="H224" i="4" s="1"/>
  <c r="I224" i="4" s="1"/>
  <c r="E224" i="4" s="1"/>
  <c r="G225" i="4"/>
  <c r="H225" i="4" s="1"/>
  <c r="I225" i="4" s="1"/>
  <c r="E225" i="4" s="1"/>
  <c r="G4768" i="5" s="1"/>
  <c r="G226" i="4"/>
  <c r="H226" i="4" s="1"/>
  <c r="I226" i="4" s="1"/>
  <c r="E226" i="4" s="1"/>
  <c r="G227" i="4"/>
  <c r="H227" i="4" s="1"/>
  <c r="I227" i="4" s="1"/>
  <c r="E227" i="4" s="1"/>
  <c r="G228" i="4"/>
  <c r="H228" i="4" s="1"/>
  <c r="I228" i="4" s="1"/>
  <c r="E228" i="4" s="1"/>
  <c r="G3338" i="5" s="1"/>
  <c r="G229" i="4"/>
  <c r="H229" i="4" s="1"/>
  <c r="I229" i="4" s="1"/>
  <c r="E229" i="4" s="1"/>
  <c r="G230" i="4"/>
  <c r="H230" i="4" s="1"/>
  <c r="I230" i="4" s="1"/>
  <c r="E230" i="4" s="1"/>
  <c r="G231" i="4"/>
  <c r="H231" i="4" s="1"/>
  <c r="I231" i="4" s="1"/>
  <c r="E231" i="4" s="1"/>
  <c r="G232" i="4"/>
  <c r="H232" i="4" s="1"/>
  <c r="I232" i="4" s="1"/>
  <c r="E232" i="4" s="1"/>
  <c r="G3359" i="5" s="1"/>
  <c r="G233" i="4"/>
  <c r="H233" i="4" s="1"/>
  <c r="I233" i="4" s="1"/>
  <c r="E233" i="4" s="1"/>
  <c r="G234" i="4"/>
  <c r="H234" i="4" s="1"/>
  <c r="I234" i="4" s="1"/>
  <c r="E234" i="4" s="1"/>
  <c r="G235" i="4"/>
  <c r="H235" i="4" s="1"/>
  <c r="I235" i="4" s="1"/>
  <c r="E235" i="4" s="1"/>
  <c r="G3860" i="5" s="1"/>
  <c r="G236" i="4"/>
  <c r="H236" i="4" s="1"/>
  <c r="I236" i="4" s="1"/>
  <c r="E236" i="4" s="1"/>
  <c r="G237" i="4"/>
  <c r="H237" i="4" s="1"/>
  <c r="I237" i="4" s="1"/>
  <c r="E237" i="4" s="1"/>
  <c r="G3833" i="5" s="1"/>
  <c r="G238" i="4"/>
  <c r="H238" i="4" s="1"/>
  <c r="I238" i="4" s="1"/>
  <c r="E238" i="4" s="1"/>
  <c r="G3762" i="5" s="1"/>
  <c r="G239" i="4"/>
  <c r="H239" i="4" s="1"/>
  <c r="I239" i="4" s="1"/>
  <c r="E239" i="4" s="1"/>
  <c r="G3260" i="5" s="1"/>
  <c r="G240" i="4"/>
  <c r="H240" i="4" s="1"/>
  <c r="I240" i="4" s="1"/>
  <c r="E240" i="4" s="1"/>
  <c r="G241" i="4"/>
  <c r="H241" i="4" s="1"/>
  <c r="I241" i="4" s="1"/>
  <c r="E241" i="4" s="1"/>
  <c r="G3490" i="5" s="1"/>
  <c r="G242" i="4"/>
  <c r="H242" i="4" s="1"/>
  <c r="I242" i="4" s="1"/>
  <c r="E242" i="4" s="1"/>
  <c r="G243" i="4"/>
  <c r="H243" i="4" s="1"/>
  <c r="I243" i="4" s="1"/>
  <c r="E243" i="4" s="1"/>
  <c r="G244" i="4"/>
  <c r="H244" i="4" s="1"/>
  <c r="I244" i="4" s="1"/>
  <c r="E244" i="4" s="1"/>
  <c r="G245" i="4"/>
  <c r="H245" i="4" s="1"/>
  <c r="I245" i="4" s="1"/>
  <c r="E245" i="4" s="1"/>
  <c r="G246" i="4"/>
  <c r="H246" i="4" s="1"/>
  <c r="I246" i="4" s="1"/>
  <c r="E246" i="4" s="1"/>
  <c r="G247" i="4"/>
  <c r="H247" i="4" s="1"/>
  <c r="I247" i="4" s="1"/>
  <c r="E247" i="4" s="1"/>
  <c r="G248" i="4"/>
  <c r="H248" i="4" s="1"/>
  <c r="I248" i="4" s="1"/>
  <c r="E248" i="4" s="1"/>
  <c r="G249" i="4"/>
  <c r="H249" i="4" s="1"/>
  <c r="I249" i="4" s="1"/>
  <c r="E249" i="4" s="1"/>
  <c r="G3780" i="5" s="1"/>
  <c r="G250" i="4"/>
  <c r="H250" i="4" s="1"/>
  <c r="I250" i="4" s="1"/>
  <c r="E250" i="4" s="1"/>
  <c r="G3787" i="5" s="1"/>
  <c r="G251" i="4"/>
  <c r="H251" i="4" s="1"/>
  <c r="I251" i="4" s="1"/>
  <c r="E251" i="4" s="1"/>
  <c r="G252" i="4"/>
  <c r="H252" i="4" s="1"/>
  <c r="I252" i="4" s="1"/>
  <c r="E252" i="4" s="1"/>
  <c r="G253" i="4"/>
  <c r="H253" i="4" s="1"/>
  <c r="I253" i="4" s="1"/>
  <c r="E253" i="4" s="1"/>
  <c r="G254" i="4"/>
  <c r="H254" i="4" s="1"/>
  <c r="I254" i="4" s="1"/>
  <c r="E254" i="4" s="1"/>
  <c r="G255" i="4"/>
  <c r="H255" i="4" s="1"/>
  <c r="I255" i="4" s="1"/>
  <c r="E255" i="4" s="1"/>
  <c r="G4322" i="5" s="1"/>
  <c r="G256" i="4"/>
  <c r="H256" i="4" s="1"/>
  <c r="I256" i="4" s="1"/>
  <c r="E256" i="4" s="1"/>
  <c r="G257" i="4"/>
  <c r="H257" i="4" s="1"/>
  <c r="I257" i="4" s="1"/>
  <c r="E257" i="4" s="1"/>
  <c r="G5016" i="5" s="1"/>
  <c r="G258" i="4"/>
  <c r="H258" i="4" s="1"/>
  <c r="I258" i="4" s="1"/>
  <c r="E258" i="4" s="1"/>
  <c r="G3451" i="5" s="1"/>
  <c r="G259" i="4"/>
  <c r="H259" i="4" s="1"/>
  <c r="I259" i="4" s="1"/>
  <c r="E259" i="4" s="1"/>
  <c r="G3550" i="5" s="1"/>
  <c r="G260" i="4"/>
  <c r="H260" i="4" s="1"/>
  <c r="I260" i="4" s="1"/>
  <c r="E260" i="4" s="1"/>
  <c r="G261" i="4"/>
  <c r="H261" i="4" s="1"/>
  <c r="I261" i="4" s="1"/>
  <c r="E261" i="4" s="1"/>
  <c r="G4907" i="5" s="1"/>
  <c r="G262" i="4"/>
  <c r="H262" i="4" s="1"/>
  <c r="I262" i="4" s="1"/>
  <c r="E262" i="4" s="1"/>
  <c r="G3442" i="5" s="1"/>
  <c r="G263" i="4"/>
  <c r="H263" i="4" s="1"/>
  <c r="I263" i="4" s="1"/>
  <c r="E263" i="4" s="1"/>
  <c r="G3456" i="5" s="1"/>
  <c r="G264" i="4"/>
  <c r="H264" i="4" s="1"/>
  <c r="I264" i="4" s="1"/>
  <c r="E264" i="4" s="1"/>
  <c r="G265" i="4"/>
  <c r="H265" i="4" s="1"/>
  <c r="I265" i="4" s="1"/>
  <c r="E265" i="4" s="1"/>
  <c r="G266" i="4"/>
  <c r="H266" i="4" s="1"/>
  <c r="I266" i="4" s="1"/>
  <c r="E266" i="4" s="1"/>
  <c r="G267" i="4"/>
  <c r="H267" i="4" s="1"/>
  <c r="I267" i="4" s="1"/>
  <c r="E267" i="4" s="1"/>
  <c r="G268" i="4"/>
  <c r="H268" i="4" s="1"/>
  <c r="I268" i="4" s="1"/>
  <c r="E268" i="4" s="1"/>
  <c r="G269" i="4"/>
  <c r="H269" i="4" s="1"/>
  <c r="I269" i="4" s="1"/>
  <c r="E269" i="4" s="1"/>
  <c r="G270" i="4"/>
  <c r="H270" i="4" s="1"/>
  <c r="I270" i="4" s="1"/>
  <c r="E270" i="4" s="1"/>
  <c r="G271" i="4"/>
  <c r="H271" i="4" s="1"/>
  <c r="I271" i="4" s="1"/>
  <c r="E271" i="4" s="1"/>
  <c r="G3993" i="5" s="1"/>
  <c r="G272" i="4"/>
  <c r="H272" i="4" s="1"/>
  <c r="I272" i="4" s="1"/>
  <c r="E272" i="4" s="1"/>
  <c r="G3537" i="5" s="1"/>
  <c r="G273" i="4"/>
  <c r="H273" i="4" s="1"/>
  <c r="I273" i="4" s="1"/>
  <c r="E273" i="4" s="1"/>
  <c r="G3760" i="5" s="1"/>
  <c r="G274" i="4"/>
  <c r="H274" i="4" s="1"/>
  <c r="I274" i="4" s="1"/>
  <c r="E274" i="4" s="1"/>
  <c r="G275" i="4"/>
  <c r="H275" i="4" s="1"/>
  <c r="I275" i="4" s="1"/>
  <c r="E275" i="4" s="1"/>
  <c r="G276" i="4"/>
  <c r="H276" i="4" s="1"/>
  <c r="I276" i="4" s="1"/>
  <c r="E276" i="4" s="1"/>
  <c r="G277" i="4"/>
  <c r="H277" i="4" s="1"/>
  <c r="I277" i="4" s="1"/>
  <c r="E277" i="4" s="1"/>
  <c r="G5011" i="5" s="1"/>
  <c r="G278" i="4"/>
  <c r="H278" i="4" s="1"/>
  <c r="I278" i="4" s="1"/>
  <c r="E278" i="4" s="1"/>
  <c r="G279" i="4"/>
  <c r="H279" i="4" s="1"/>
  <c r="I279" i="4" s="1"/>
  <c r="E279" i="4" s="1"/>
  <c r="G3941" i="5" s="1"/>
  <c r="G280" i="4"/>
  <c r="H280" i="4" s="1"/>
  <c r="I280" i="4" s="1"/>
  <c r="E280" i="4" s="1"/>
  <c r="G281" i="4"/>
  <c r="H281" i="4" s="1"/>
  <c r="I281" i="4" s="1"/>
  <c r="E281" i="4" s="1"/>
  <c r="G4481" i="5" s="1"/>
  <c r="G282" i="4"/>
  <c r="H282" i="4" s="1"/>
  <c r="I282" i="4" s="1"/>
  <c r="E282" i="4" s="1"/>
  <c r="G283" i="4"/>
  <c r="H283" i="4" s="1"/>
  <c r="I283" i="4" s="1"/>
  <c r="E283" i="4" s="1"/>
  <c r="G284" i="4"/>
  <c r="H284" i="4" s="1"/>
  <c r="I284" i="4" s="1"/>
  <c r="E284" i="4" s="1"/>
  <c r="G4204" i="5" s="1"/>
  <c r="G285" i="4"/>
  <c r="H285" i="4" s="1"/>
  <c r="I285" i="4" s="1"/>
  <c r="E285" i="4" s="1"/>
  <c r="G286" i="4"/>
  <c r="H286" i="4" s="1"/>
  <c r="I286" i="4" s="1"/>
  <c r="E286" i="4" s="1"/>
  <c r="G287" i="4"/>
  <c r="H287" i="4" s="1"/>
  <c r="I287" i="4" s="1"/>
  <c r="E287" i="4" s="1"/>
  <c r="G3437" i="5" s="1"/>
  <c r="G288" i="4"/>
  <c r="H288" i="4" s="1"/>
  <c r="I288" i="4" s="1"/>
  <c r="E288" i="4" s="1"/>
  <c r="G289" i="4"/>
  <c r="H289" i="4" s="1"/>
  <c r="I289" i="4" s="1"/>
  <c r="E289" i="4" s="1"/>
  <c r="G3322" i="5" s="1"/>
  <c r="G290" i="4"/>
  <c r="H290" i="4" s="1"/>
  <c r="I290" i="4" s="1"/>
  <c r="E290" i="4" s="1"/>
  <c r="G291" i="4"/>
  <c r="H291" i="4" s="1"/>
  <c r="I291" i="4" s="1"/>
  <c r="E291" i="4" s="1"/>
  <c r="G3226" i="5" s="1"/>
  <c r="G292" i="4"/>
  <c r="H292" i="4" s="1"/>
  <c r="I292" i="4" s="1"/>
  <c r="E292" i="4" s="1"/>
  <c r="G293" i="4"/>
  <c r="H293" i="4" s="1"/>
  <c r="I293" i="4" s="1"/>
  <c r="E293" i="4" s="1"/>
  <c r="G294" i="4"/>
  <c r="H294" i="4" s="1"/>
  <c r="I294" i="4" s="1"/>
  <c r="E294" i="4" s="1"/>
  <c r="G3495" i="5" s="1"/>
  <c r="G295" i="4"/>
  <c r="H295" i="4" s="1"/>
  <c r="I295" i="4" s="1"/>
  <c r="E295" i="4" s="1"/>
  <c r="G296" i="4"/>
  <c r="H296" i="4" s="1"/>
  <c r="I296" i="4" s="1"/>
  <c r="E296" i="4" s="1"/>
  <c r="G297" i="4"/>
  <c r="H297" i="4" s="1"/>
  <c r="I297" i="4" s="1"/>
  <c r="E297" i="4" s="1"/>
  <c r="G3387" i="5" s="1"/>
  <c r="G298" i="4"/>
  <c r="H298" i="4" s="1"/>
  <c r="I298" i="4" s="1"/>
  <c r="E298" i="4" s="1"/>
  <c r="G4894" i="5" s="1"/>
  <c r="G299" i="4"/>
  <c r="H299" i="4" s="1"/>
  <c r="I299" i="4" s="1"/>
  <c r="E299" i="4" s="1"/>
  <c r="G300" i="4"/>
  <c r="H300" i="4" s="1"/>
  <c r="I300" i="4" s="1"/>
  <c r="E300" i="4" s="1"/>
  <c r="G301" i="4"/>
  <c r="H301" i="4" s="1"/>
  <c r="I301" i="4" s="1"/>
  <c r="E301" i="4" s="1"/>
  <c r="G4422" i="5" s="1"/>
  <c r="G302" i="4"/>
  <c r="H302" i="4" s="1"/>
  <c r="I302" i="4" s="1"/>
  <c r="E302" i="4" s="1"/>
  <c r="G303" i="4"/>
  <c r="H303" i="4" s="1"/>
  <c r="I303" i="4" s="1"/>
  <c r="E303" i="4" s="1"/>
  <c r="G4254" i="5" s="1"/>
  <c r="G304" i="4"/>
  <c r="H304" i="4" s="1"/>
  <c r="I304" i="4" s="1"/>
  <c r="E304" i="4" s="1"/>
  <c r="G4945" i="5" s="1"/>
  <c r="G305" i="4"/>
  <c r="H305" i="4" s="1"/>
  <c r="I305" i="4" s="1"/>
  <c r="E305" i="4" s="1"/>
  <c r="G306" i="4"/>
  <c r="H306" i="4" s="1"/>
  <c r="I306" i="4" s="1"/>
  <c r="E306" i="4" s="1"/>
  <c r="G3746" i="5" s="1"/>
  <c r="G307" i="4"/>
  <c r="H307" i="4" s="1"/>
  <c r="I307" i="4" s="1"/>
  <c r="E307" i="4" s="1"/>
  <c r="G308" i="4"/>
  <c r="H308" i="4" s="1"/>
  <c r="I308" i="4" s="1"/>
  <c r="E308" i="4" s="1"/>
  <c r="G309" i="4"/>
  <c r="H309" i="4" s="1"/>
  <c r="I309" i="4" s="1"/>
  <c r="E309" i="4" s="1"/>
  <c r="G310" i="4"/>
  <c r="H310" i="4" s="1"/>
  <c r="I310" i="4" s="1"/>
  <c r="E310" i="4" s="1"/>
  <c r="G311" i="4"/>
  <c r="H311" i="4" s="1"/>
  <c r="I311" i="4" s="1"/>
  <c r="E311" i="4" s="1"/>
  <c r="G3904" i="5" s="1"/>
  <c r="G312" i="4"/>
  <c r="H312" i="4" s="1"/>
  <c r="I312" i="4" s="1"/>
  <c r="E312" i="4" s="1"/>
  <c r="G313" i="4"/>
  <c r="H313" i="4" s="1"/>
  <c r="I313" i="4" s="1"/>
  <c r="E313" i="4" s="1"/>
  <c r="G314" i="4"/>
  <c r="H314" i="4" s="1"/>
  <c r="I314" i="4" s="1"/>
  <c r="E314" i="4" s="1"/>
  <c r="G315" i="4"/>
  <c r="H315" i="4" s="1"/>
  <c r="I315" i="4" s="1"/>
  <c r="E315" i="4" s="1"/>
  <c r="G316" i="4"/>
  <c r="H316" i="4" s="1"/>
  <c r="I316" i="4" s="1"/>
  <c r="E316" i="4" s="1"/>
  <c r="G317" i="4"/>
  <c r="H317" i="4" s="1"/>
  <c r="I317" i="4" s="1"/>
  <c r="E317" i="4" s="1"/>
  <c r="G318" i="4"/>
  <c r="H318" i="4" s="1"/>
  <c r="I318" i="4" s="1"/>
  <c r="E318" i="4" s="1"/>
  <c r="G319" i="4"/>
  <c r="H319" i="4" s="1"/>
  <c r="I319" i="4" s="1"/>
  <c r="E319" i="4" s="1"/>
  <c r="G3320" i="5" s="1"/>
  <c r="G320" i="4"/>
  <c r="H320" i="4" s="1"/>
  <c r="I320" i="4" s="1"/>
  <c r="E320" i="4" s="1"/>
  <c r="G3538" i="5" s="1"/>
  <c r="G321" i="4"/>
  <c r="H321" i="4" s="1"/>
  <c r="I321" i="4" s="1"/>
  <c r="E321" i="4" s="1"/>
  <c r="G322" i="4"/>
  <c r="H322" i="4" s="1"/>
  <c r="I322" i="4" s="1"/>
  <c r="E322" i="4" s="1"/>
  <c r="G3278" i="5" s="1"/>
  <c r="G323" i="4"/>
  <c r="H323" i="4" s="1"/>
  <c r="I323" i="4" s="1"/>
  <c r="E323" i="4" s="1"/>
  <c r="G4999" i="5" s="1"/>
  <c r="G324" i="4"/>
  <c r="H324" i="4" s="1"/>
  <c r="I324" i="4" s="1"/>
  <c r="E324" i="4" s="1"/>
  <c r="G4948" i="5" s="1"/>
  <c r="G325" i="4"/>
  <c r="H325" i="4" s="1"/>
  <c r="I325" i="4" s="1"/>
  <c r="E325" i="4" s="1"/>
  <c r="G326" i="4"/>
  <c r="H326" i="4" s="1"/>
  <c r="I326" i="4" s="1"/>
  <c r="E326" i="4" s="1"/>
  <c r="G327" i="4"/>
  <c r="H327" i="4" s="1"/>
  <c r="I327" i="4" s="1"/>
  <c r="E327" i="4" s="1"/>
  <c r="G3778" i="5" s="1"/>
  <c r="G328" i="4"/>
  <c r="H328" i="4" s="1"/>
  <c r="I328" i="4" s="1"/>
  <c r="E328" i="4" s="1"/>
  <c r="G329" i="4"/>
  <c r="H329" i="4" s="1"/>
  <c r="I329" i="4" s="1"/>
  <c r="E329" i="4" s="1"/>
  <c r="G3294" i="5" s="1"/>
  <c r="G330" i="4"/>
  <c r="H330" i="4" s="1"/>
  <c r="I330" i="4" s="1"/>
  <c r="E330" i="4" s="1"/>
  <c r="G331" i="4"/>
  <c r="H331" i="4" s="1"/>
  <c r="I331" i="4" s="1"/>
  <c r="E331" i="4" s="1"/>
  <c r="G332" i="4"/>
  <c r="H332" i="4" s="1"/>
  <c r="I332" i="4" s="1"/>
  <c r="E332" i="4" s="1"/>
  <c r="G333" i="4"/>
  <c r="H333" i="4" s="1"/>
  <c r="I333" i="4" s="1"/>
  <c r="E333" i="4" s="1"/>
  <c r="G334" i="4"/>
  <c r="H334" i="4" s="1"/>
  <c r="I334" i="4" s="1"/>
  <c r="E334" i="4" s="1"/>
  <c r="G335" i="4"/>
  <c r="H335" i="4" s="1"/>
  <c r="I335" i="4" s="1"/>
  <c r="E335" i="4" s="1"/>
  <c r="G336" i="4"/>
  <c r="H336" i="4" s="1"/>
  <c r="I336" i="4" s="1"/>
  <c r="E336" i="4" s="1"/>
  <c r="G337" i="4"/>
  <c r="H337" i="4" s="1"/>
  <c r="I337" i="4" s="1"/>
  <c r="E337" i="4" s="1"/>
  <c r="G4256" i="5" s="1"/>
  <c r="G338" i="4"/>
  <c r="H338" i="4" s="1"/>
  <c r="I338" i="4" s="1"/>
  <c r="E338" i="4" s="1"/>
  <c r="G339" i="4"/>
  <c r="H339" i="4" s="1"/>
  <c r="I339" i="4" s="1"/>
  <c r="E339" i="4" s="1"/>
  <c r="G4620" i="5" s="1"/>
  <c r="G340" i="4"/>
  <c r="H340" i="4" s="1"/>
  <c r="I340" i="4" s="1"/>
  <c r="E340" i="4" s="1"/>
  <c r="G341" i="4"/>
  <c r="H341" i="4" s="1"/>
  <c r="I341" i="4" s="1"/>
  <c r="E341" i="4" s="1"/>
  <c r="G342" i="4"/>
  <c r="H342" i="4" s="1"/>
  <c r="I342" i="4" s="1"/>
  <c r="E342" i="4" s="1"/>
  <c r="G343" i="4"/>
  <c r="H343" i="4" s="1"/>
  <c r="I343" i="4" s="1"/>
  <c r="E343" i="4" s="1"/>
  <c r="G3980" i="5" s="1"/>
  <c r="G344" i="4"/>
  <c r="H344" i="4" s="1"/>
  <c r="I344" i="4" s="1"/>
  <c r="E344" i="4" s="1"/>
  <c r="G3522" i="5" s="1"/>
  <c r="G345" i="4"/>
  <c r="H345" i="4" s="1"/>
  <c r="I345" i="4" s="1"/>
  <c r="E345" i="4" s="1"/>
  <c r="G346" i="4"/>
  <c r="H346" i="4" s="1"/>
  <c r="I346" i="4" s="1"/>
  <c r="E346" i="4" s="1"/>
  <c r="G347" i="4"/>
  <c r="H347" i="4" s="1"/>
  <c r="I347" i="4" s="1"/>
  <c r="E347" i="4" s="1"/>
  <c r="G348" i="4"/>
  <c r="H348" i="4" s="1"/>
  <c r="I348" i="4" s="1"/>
  <c r="E348" i="4" s="1"/>
  <c r="G5031" i="5" s="1"/>
  <c r="G349" i="4"/>
  <c r="H349" i="4" s="1"/>
  <c r="I349" i="4" s="1"/>
  <c r="E349" i="4" s="1"/>
  <c r="G350" i="4"/>
  <c r="H350" i="4" s="1"/>
  <c r="I350" i="4" s="1"/>
  <c r="E350" i="4" s="1"/>
  <c r="G3283" i="5" s="1"/>
  <c r="G351" i="4"/>
  <c r="H351" i="4" s="1"/>
  <c r="I351" i="4" s="1"/>
  <c r="E351" i="4" s="1"/>
  <c r="G352" i="4"/>
  <c r="H352" i="4" s="1"/>
  <c r="I352" i="4" s="1"/>
  <c r="E352" i="4" s="1"/>
  <c r="G3321" i="5" s="1"/>
  <c r="G353" i="4"/>
  <c r="H353" i="4" s="1"/>
  <c r="I353" i="4" s="1"/>
  <c r="E353" i="4" s="1"/>
  <c r="G354" i="4"/>
  <c r="H354" i="4" s="1"/>
  <c r="I354" i="4" s="1"/>
  <c r="E354" i="4" s="1"/>
  <c r="G355" i="4"/>
  <c r="H355" i="4" s="1"/>
  <c r="I355" i="4" s="1"/>
  <c r="E355" i="4" s="1"/>
  <c r="G356" i="4"/>
  <c r="H356" i="4" s="1"/>
  <c r="I356" i="4" s="1"/>
  <c r="E356" i="4" s="1"/>
  <c r="G357" i="4"/>
  <c r="H357" i="4" s="1"/>
  <c r="I357" i="4" s="1"/>
  <c r="E357" i="4" s="1"/>
  <c r="G358" i="4"/>
  <c r="H358" i="4" s="1"/>
  <c r="I358" i="4" s="1"/>
  <c r="E358" i="4" s="1"/>
  <c r="G359" i="4"/>
  <c r="H359" i="4" s="1"/>
  <c r="I359" i="4" s="1"/>
  <c r="E359" i="4" s="1"/>
  <c r="G360" i="4"/>
  <c r="H360" i="4" s="1"/>
  <c r="I360" i="4" s="1"/>
  <c r="E360" i="4" s="1"/>
  <c r="G361" i="4"/>
  <c r="H361" i="4" s="1"/>
  <c r="I361" i="4" s="1"/>
  <c r="E361" i="4" s="1"/>
  <c r="G3569" i="5" s="1"/>
  <c r="G362" i="4"/>
  <c r="H362" i="4" s="1"/>
  <c r="I362" i="4" s="1"/>
  <c r="E362" i="4" s="1"/>
  <c r="G363" i="4"/>
  <c r="H363" i="4" s="1"/>
  <c r="I363" i="4" s="1"/>
  <c r="E363" i="4" s="1"/>
  <c r="G364" i="4"/>
  <c r="H364" i="4" s="1"/>
  <c r="I364" i="4" s="1"/>
  <c r="E364" i="4" s="1"/>
  <c r="G365" i="4"/>
  <c r="H365" i="4" s="1"/>
  <c r="I365" i="4" s="1"/>
  <c r="E365" i="4" s="1"/>
  <c r="G366" i="4"/>
  <c r="H366" i="4" s="1"/>
  <c r="I366" i="4" s="1"/>
  <c r="E366" i="4" s="1"/>
  <c r="G4895" i="5" s="1"/>
  <c r="G367" i="4"/>
  <c r="H367" i="4" s="1"/>
  <c r="I367" i="4" s="1"/>
  <c r="E367" i="4" s="1"/>
  <c r="G368" i="4"/>
  <c r="H368" i="4" s="1"/>
  <c r="I368" i="4" s="1"/>
  <c r="E368" i="4" s="1"/>
  <c r="G369" i="4"/>
  <c r="H369" i="4" s="1"/>
  <c r="I369" i="4" s="1"/>
  <c r="E369" i="4" s="1"/>
  <c r="G5048" i="5" s="1"/>
  <c r="G370" i="4"/>
  <c r="H370" i="4" s="1"/>
  <c r="I370" i="4" s="1"/>
  <c r="E370" i="4" s="1"/>
  <c r="G371" i="4"/>
  <c r="H371" i="4" s="1"/>
  <c r="I371" i="4" s="1"/>
  <c r="E371" i="4" s="1"/>
  <c r="G4946" i="5" s="1"/>
  <c r="G372" i="4"/>
  <c r="H372" i="4" s="1"/>
  <c r="I372" i="4" s="1"/>
  <c r="E372" i="4" s="1"/>
  <c r="G373" i="4"/>
  <c r="H373" i="4" s="1"/>
  <c r="I373" i="4" s="1"/>
  <c r="E373" i="4" s="1"/>
  <c r="G5071" i="5" s="1"/>
  <c r="G374" i="4"/>
  <c r="H374" i="4" s="1"/>
  <c r="I374" i="4" s="1"/>
  <c r="E374" i="4" s="1"/>
  <c r="G3389" i="5" s="1"/>
  <c r="G375" i="4"/>
  <c r="H375" i="4" s="1"/>
  <c r="I375" i="4" s="1"/>
  <c r="E375" i="4" s="1"/>
  <c r="G3468" i="5" s="1"/>
  <c r="G376" i="4"/>
  <c r="H376" i="4" s="1"/>
  <c r="I376" i="4" s="1"/>
  <c r="E376" i="4" s="1"/>
  <c r="G377" i="4"/>
  <c r="H377" i="4" s="1"/>
  <c r="I377" i="4" s="1"/>
  <c r="E377" i="4" s="1"/>
  <c r="G3575" i="5" s="1"/>
  <c r="G378" i="4"/>
  <c r="H378" i="4" s="1"/>
  <c r="I378" i="4" s="1"/>
  <c r="E378" i="4" s="1"/>
  <c r="G379" i="4"/>
  <c r="H379" i="4" s="1"/>
  <c r="I379" i="4" s="1"/>
  <c r="E379" i="4" s="1"/>
  <c r="G5040" i="5" s="1"/>
  <c r="G380" i="4"/>
  <c r="H380" i="4" s="1"/>
  <c r="I380" i="4" s="1"/>
  <c r="E380" i="4" s="1"/>
  <c r="G381" i="4"/>
  <c r="H381" i="4" s="1"/>
  <c r="I381" i="4" s="1"/>
  <c r="E381" i="4" s="1"/>
  <c r="G382" i="4"/>
  <c r="H382" i="4" s="1"/>
  <c r="I382" i="4" s="1"/>
  <c r="E382" i="4" s="1"/>
  <c r="G4414" i="5" s="1"/>
  <c r="G383" i="4"/>
  <c r="H383" i="4" s="1"/>
  <c r="I383" i="4" s="1"/>
  <c r="E383" i="4" s="1"/>
  <c r="G384" i="4"/>
  <c r="H384" i="4" s="1"/>
  <c r="I384" i="4" s="1"/>
  <c r="E384" i="4" s="1"/>
  <c r="G385" i="4"/>
  <c r="H385" i="4" s="1"/>
  <c r="I385" i="4" s="1"/>
  <c r="E385" i="4" s="1"/>
  <c r="G3360" i="5" s="1"/>
  <c r="G386" i="4"/>
  <c r="H386" i="4" s="1"/>
  <c r="I386" i="4" s="1"/>
  <c r="E386" i="4" s="1"/>
  <c r="G387" i="4"/>
  <c r="H387" i="4" s="1"/>
  <c r="I387" i="4" s="1"/>
  <c r="E387" i="4" s="1"/>
  <c r="G388" i="4"/>
  <c r="H388" i="4" s="1"/>
  <c r="I388" i="4" s="1"/>
  <c r="E388" i="4" s="1"/>
  <c r="G4252" i="5" s="1"/>
  <c r="G389" i="4"/>
  <c r="H389" i="4" s="1"/>
  <c r="I389" i="4" s="1"/>
  <c r="E389" i="4" s="1"/>
  <c r="G4987" i="5" s="1"/>
  <c r="G390" i="4"/>
  <c r="H390" i="4" s="1"/>
  <c r="I390" i="4" s="1"/>
  <c r="E390" i="4" s="1"/>
  <c r="G391" i="4"/>
  <c r="H391" i="4" s="1"/>
  <c r="I391" i="4" s="1"/>
  <c r="E391" i="4" s="1"/>
  <c r="G3291" i="5" s="1"/>
  <c r="G392" i="4"/>
  <c r="H392" i="4" s="1"/>
  <c r="I392" i="4" s="1"/>
  <c r="E392" i="4" s="1"/>
  <c r="G3573" i="5" s="1"/>
  <c r="G393" i="4"/>
  <c r="H393" i="4" s="1"/>
  <c r="I393" i="4" s="1"/>
  <c r="E393" i="4" s="1"/>
  <c r="G394" i="4"/>
  <c r="H394" i="4" s="1"/>
  <c r="I394" i="4" s="1"/>
  <c r="E394" i="4" s="1"/>
  <c r="G395" i="4"/>
  <c r="H395" i="4" s="1"/>
  <c r="I395" i="4" s="1"/>
  <c r="E395" i="4" s="1"/>
  <c r="G396" i="4"/>
  <c r="H396" i="4" s="1"/>
  <c r="I396" i="4" s="1"/>
  <c r="E396" i="4" s="1"/>
  <c r="G3776" i="5" s="1"/>
  <c r="G397" i="4"/>
  <c r="H397" i="4" s="1"/>
  <c r="I397" i="4" s="1"/>
  <c r="E397" i="4" s="1"/>
  <c r="G398" i="4"/>
  <c r="H398" i="4" s="1"/>
  <c r="I398" i="4" s="1"/>
  <c r="E398" i="4" s="1"/>
  <c r="G5012" i="5" s="1"/>
  <c r="G399" i="4"/>
  <c r="H399" i="4" s="1"/>
  <c r="I399" i="4" s="1"/>
  <c r="E399" i="4" s="1"/>
  <c r="G400" i="4"/>
  <c r="H400" i="4" s="1"/>
  <c r="I400" i="4" s="1"/>
  <c r="E400" i="4" s="1"/>
  <c r="G5067" i="5" s="1"/>
  <c r="G401" i="4"/>
  <c r="H401" i="4" s="1"/>
  <c r="I401" i="4" s="1"/>
  <c r="E401" i="4" s="1"/>
  <c r="G402" i="4"/>
  <c r="H402" i="4" s="1"/>
  <c r="I402" i="4" s="1"/>
  <c r="E402" i="4" s="1"/>
  <c r="G3276" i="5" s="1"/>
  <c r="G403" i="4"/>
  <c r="H403" i="4" s="1"/>
  <c r="I403" i="4" s="1"/>
  <c r="E403" i="4" s="1"/>
  <c r="G3271" i="5" s="1"/>
  <c r="G404" i="4"/>
  <c r="H404" i="4" s="1"/>
  <c r="I404" i="4" s="1"/>
  <c r="E404" i="4" s="1"/>
  <c r="G405" i="4"/>
  <c r="H405" i="4" s="1"/>
  <c r="I405" i="4" s="1"/>
  <c r="E405" i="4" s="1"/>
  <c r="G3478" i="5" s="1"/>
  <c r="G406" i="4"/>
  <c r="H406" i="4" s="1"/>
  <c r="I406" i="4" s="1"/>
  <c r="E406" i="4" s="1"/>
  <c r="G407" i="4"/>
  <c r="H407" i="4" s="1"/>
  <c r="I407" i="4" s="1"/>
  <c r="E407" i="4" s="1"/>
  <c r="G408" i="4"/>
  <c r="H408" i="4" s="1"/>
  <c r="I408" i="4" s="1"/>
  <c r="E408" i="4" s="1"/>
  <c r="G3269" i="5" s="1"/>
  <c r="G409" i="4"/>
  <c r="H409" i="4" s="1"/>
  <c r="I409" i="4" s="1"/>
  <c r="E409" i="4" s="1"/>
  <c r="G410" i="4"/>
  <c r="H410" i="4" s="1"/>
  <c r="I410" i="4" s="1"/>
  <c r="E410" i="4" s="1"/>
  <c r="G411" i="4"/>
  <c r="H411" i="4" s="1"/>
  <c r="I411" i="4" s="1"/>
  <c r="E411" i="4" s="1"/>
  <c r="G4264" i="5" s="1"/>
  <c r="G412" i="4"/>
  <c r="H412" i="4" s="1"/>
  <c r="I412" i="4" s="1"/>
  <c r="E412" i="4" s="1"/>
  <c r="G3388" i="5" s="1"/>
  <c r="G413" i="4"/>
  <c r="H413" i="4" s="1"/>
  <c r="I413" i="4" s="1"/>
  <c r="E413" i="4" s="1"/>
  <c r="G414" i="4"/>
  <c r="H414" i="4" s="1"/>
  <c r="I414" i="4" s="1"/>
  <c r="E414" i="4" s="1"/>
  <c r="G415" i="4"/>
  <c r="H415" i="4" s="1"/>
  <c r="I415" i="4" s="1"/>
  <c r="E415" i="4" s="1"/>
  <c r="G416" i="4"/>
  <c r="H416" i="4" s="1"/>
  <c r="I416" i="4" s="1"/>
  <c r="E416" i="4" s="1"/>
  <c r="G417" i="4"/>
  <c r="H417" i="4" s="1"/>
  <c r="I417" i="4" s="1"/>
  <c r="E417" i="4" s="1"/>
  <c r="G418" i="4"/>
  <c r="H418" i="4" s="1"/>
  <c r="I418" i="4" s="1"/>
  <c r="E418" i="4" s="1"/>
  <c r="G419" i="4"/>
  <c r="H419" i="4" s="1"/>
  <c r="I419" i="4" s="1"/>
  <c r="E419" i="4" s="1"/>
  <c r="G4350" i="5" s="1"/>
  <c r="G420" i="4"/>
  <c r="H420" i="4" s="1"/>
  <c r="I420" i="4" s="1"/>
  <c r="E420" i="4" s="1"/>
  <c r="G421" i="4"/>
  <c r="H421" i="4" s="1"/>
  <c r="I421" i="4" s="1"/>
  <c r="E421" i="4" s="1"/>
  <c r="G422" i="4"/>
  <c r="H422" i="4" s="1"/>
  <c r="I422" i="4" s="1"/>
  <c r="E422" i="4" s="1"/>
  <c r="G423" i="4"/>
  <c r="H423" i="4" s="1"/>
  <c r="I423" i="4" s="1"/>
  <c r="E423" i="4" s="1"/>
  <c r="G424" i="4"/>
  <c r="H424" i="4" s="1"/>
  <c r="I424" i="4" s="1"/>
  <c r="E424" i="4" s="1"/>
  <c r="G425" i="4"/>
  <c r="H425" i="4" s="1"/>
  <c r="I425" i="4" s="1"/>
  <c r="E425" i="4" s="1"/>
  <c r="G426" i="4"/>
  <c r="H426" i="4" s="1"/>
  <c r="I426" i="4" s="1"/>
  <c r="E426" i="4" s="1"/>
  <c r="G427" i="4"/>
  <c r="H427" i="4" s="1"/>
  <c r="I427" i="4" s="1"/>
  <c r="E427" i="4" s="1"/>
  <c r="G3827" i="5" s="1"/>
  <c r="G428" i="4"/>
  <c r="H428" i="4" s="1"/>
  <c r="I428" i="4" s="1"/>
  <c r="E428" i="4" s="1"/>
  <c r="G3273" i="5" s="1"/>
  <c r="G429" i="4"/>
  <c r="H429" i="4" s="1"/>
  <c r="I429" i="4" s="1"/>
  <c r="E429" i="4" s="1"/>
  <c r="G430" i="4"/>
  <c r="H430" i="4" s="1"/>
  <c r="I430" i="4" s="1"/>
  <c r="E430" i="4" s="1"/>
  <c r="G431" i="4"/>
  <c r="H431" i="4" s="1"/>
  <c r="I431" i="4" s="1"/>
  <c r="E431" i="4" s="1"/>
  <c r="G3924" i="5" s="1"/>
  <c r="G432" i="4"/>
  <c r="H432" i="4" s="1"/>
  <c r="I432" i="4" s="1"/>
  <c r="E432" i="4" s="1"/>
  <c r="G3376" i="5" s="1"/>
  <c r="G433" i="4"/>
  <c r="H433" i="4" s="1"/>
  <c r="I433" i="4" s="1"/>
  <c r="E433" i="4" s="1"/>
  <c r="G3365" i="5" s="1"/>
  <c r="G434" i="4"/>
  <c r="H434" i="4" s="1"/>
  <c r="I434" i="4" s="1"/>
  <c r="E434" i="4" s="1"/>
  <c r="G3901" i="5" s="1"/>
  <c r="G435" i="4"/>
  <c r="H435" i="4" s="1"/>
  <c r="I435" i="4" s="1"/>
  <c r="E435" i="4" s="1"/>
  <c r="G436" i="4"/>
  <c r="H436" i="4" s="1"/>
  <c r="I436" i="4" s="1"/>
  <c r="E436" i="4" s="1"/>
  <c r="G437" i="4"/>
  <c r="H437" i="4" s="1"/>
  <c r="I437" i="4" s="1"/>
  <c r="E437" i="4" s="1"/>
  <c r="G438" i="4"/>
  <c r="H438" i="4" s="1"/>
  <c r="I438" i="4" s="1"/>
  <c r="E438" i="4" s="1"/>
  <c r="G3318" i="5" s="1"/>
  <c r="G439" i="4"/>
  <c r="H439" i="4" s="1"/>
  <c r="I439" i="4" s="1"/>
  <c r="E439" i="4" s="1"/>
  <c r="G440" i="4"/>
  <c r="H440" i="4" s="1"/>
  <c r="I440" i="4" s="1"/>
  <c r="E440" i="4" s="1"/>
  <c r="G441" i="4"/>
  <c r="H441" i="4" s="1"/>
  <c r="I441" i="4" s="1"/>
  <c r="E441" i="4" s="1"/>
  <c r="G442" i="4"/>
  <c r="H442" i="4" s="1"/>
  <c r="I442" i="4" s="1"/>
  <c r="E442" i="4" s="1"/>
  <c r="G3358" i="5" s="1"/>
  <c r="G443" i="4"/>
  <c r="H443" i="4" s="1"/>
  <c r="I443" i="4" s="1"/>
  <c r="E443" i="4" s="1"/>
  <c r="G4950" i="5" s="1"/>
  <c r="G444" i="4"/>
  <c r="H444" i="4" s="1"/>
  <c r="I444" i="4" s="1"/>
  <c r="E444" i="4" s="1"/>
  <c r="G445" i="4"/>
  <c r="H445" i="4" s="1"/>
  <c r="I445" i="4" s="1"/>
  <c r="E445" i="4" s="1"/>
  <c r="G446" i="4"/>
  <c r="H446" i="4" s="1"/>
  <c r="I446" i="4" s="1"/>
  <c r="E446" i="4" s="1"/>
  <c r="G447" i="4"/>
  <c r="H447" i="4" s="1"/>
  <c r="I447" i="4" s="1"/>
  <c r="E447" i="4" s="1"/>
  <c r="G448" i="4"/>
  <c r="H448" i="4" s="1"/>
  <c r="I448" i="4" s="1"/>
  <c r="E448" i="4" s="1"/>
  <c r="G449" i="4"/>
  <c r="H449" i="4" s="1"/>
  <c r="I449" i="4" s="1"/>
  <c r="E449" i="4" s="1"/>
  <c r="G450" i="4"/>
  <c r="H450" i="4" s="1"/>
  <c r="I450" i="4" s="1"/>
  <c r="E450" i="4" s="1"/>
  <c r="G3443" i="5" s="1"/>
  <c r="G451" i="4"/>
  <c r="H451" i="4" s="1"/>
  <c r="I451" i="4" s="1"/>
  <c r="E451" i="4" s="1"/>
  <c r="G452" i="4"/>
  <c r="H452" i="4" s="1"/>
  <c r="I452" i="4" s="1"/>
  <c r="E452" i="4" s="1"/>
  <c r="G453" i="4"/>
  <c r="H453" i="4" s="1"/>
  <c r="I453" i="4" s="1"/>
  <c r="E453" i="4" s="1"/>
  <c r="G454" i="4"/>
  <c r="H454" i="4" s="1"/>
  <c r="I454" i="4" s="1"/>
  <c r="E454" i="4" s="1"/>
  <c r="G455" i="4"/>
  <c r="H455" i="4" s="1"/>
  <c r="I455" i="4" s="1"/>
  <c r="E455" i="4" s="1"/>
  <c r="G456" i="4"/>
  <c r="H456" i="4" s="1"/>
  <c r="I456" i="4" s="1"/>
  <c r="E456" i="4" s="1"/>
  <c r="G457" i="4"/>
  <c r="H457" i="4" s="1"/>
  <c r="I457" i="4" s="1"/>
  <c r="E457" i="4" s="1"/>
  <c r="G458" i="4"/>
  <c r="H458" i="4" s="1"/>
  <c r="I458" i="4" s="1"/>
  <c r="E458" i="4" s="1"/>
  <c r="G459" i="4"/>
  <c r="H459" i="4" s="1"/>
  <c r="I459" i="4" s="1"/>
  <c r="E459" i="4" s="1"/>
  <c r="G460" i="4"/>
  <c r="H460" i="4" s="1"/>
  <c r="I460" i="4" s="1"/>
  <c r="E460" i="4" s="1"/>
  <c r="G461" i="4"/>
  <c r="H461" i="4" s="1"/>
  <c r="I461" i="4" s="1"/>
  <c r="E461" i="4" s="1"/>
  <c r="G462" i="4"/>
  <c r="H462" i="4" s="1"/>
  <c r="I462" i="4" s="1"/>
  <c r="E462" i="4" s="1"/>
  <c r="G463" i="4"/>
  <c r="H463" i="4" s="1"/>
  <c r="I463" i="4" s="1"/>
  <c r="E463" i="4" s="1"/>
  <c r="G464" i="4"/>
  <c r="H464" i="4" s="1"/>
  <c r="I464" i="4" s="1"/>
  <c r="E464" i="4" s="1"/>
  <c r="G4663" i="5" s="1"/>
  <c r="G465" i="4"/>
  <c r="H465" i="4" s="1"/>
  <c r="I465" i="4" s="1"/>
  <c r="E465" i="4" s="1"/>
  <c r="G3758" i="5" s="1"/>
  <c r="G466" i="4"/>
  <c r="H466" i="4" s="1"/>
  <c r="I466" i="4" s="1"/>
  <c r="E466" i="4" s="1"/>
  <c r="G3764" i="5" s="1"/>
  <c r="G467" i="4"/>
  <c r="H467" i="4" s="1"/>
  <c r="I467" i="4" s="1"/>
  <c r="E467" i="4" s="1"/>
  <c r="G468" i="4"/>
  <c r="H468" i="4" s="1"/>
  <c r="I468" i="4" s="1"/>
  <c r="E468" i="4" s="1"/>
  <c r="G3765" i="5" s="1"/>
  <c r="G469" i="4"/>
  <c r="H469" i="4" s="1"/>
  <c r="I469" i="4" s="1"/>
  <c r="E469" i="4" s="1"/>
  <c r="G470" i="4"/>
  <c r="H470" i="4" s="1"/>
  <c r="I470" i="4" s="1"/>
  <c r="E470" i="4" s="1"/>
  <c r="G471" i="4"/>
  <c r="H471" i="4" s="1"/>
  <c r="I471" i="4" s="1"/>
  <c r="E471" i="4" s="1"/>
  <c r="G472" i="4"/>
  <c r="H472" i="4" s="1"/>
  <c r="I472" i="4" s="1"/>
  <c r="E472" i="4" s="1"/>
  <c r="G473" i="4"/>
  <c r="H473" i="4" s="1"/>
  <c r="I473" i="4" s="1"/>
  <c r="E473" i="4" s="1"/>
  <c r="G474" i="4"/>
  <c r="H474" i="4" s="1"/>
  <c r="I474" i="4" s="1"/>
  <c r="E474" i="4" s="1"/>
  <c r="G475" i="4"/>
  <c r="H475" i="4" s="1"/>
  <c r="I475" i="4" s="1"/>
  <c r="E475" i="4" s="1"/>
  <c r="G3968" i="5" s="1"/>
  <c r="G476" i="4"/>
  <c r="H476" i="4" s="1"/>
  <c r="I476" i="4" s="1"/>
  <c r="E476" i="4" s="1"/>
  <c r="G477" i="4"/>
  <c r="H477" i="4" s="1"/>
  <c r="I477" i="4" s="1"/>
  <c r="E477" i="4" s="1"/>
  <c r="G478" i="4"/>
  <c r="H478" i="4" s="1"/>
  <c r="I478" i="4" s="1"/>
  <c r="E478" i="4" s="1"/>
  <c r="G479" i="4"/>
  <c r="H479" i="4" s="1"/>
  <c r="I479" i="4" s="1"/>
  <c r="E479" i="4" s="1"/>
  <c r="G480" i="4"/>
  <c r="H480" i="4" s="1"/>
  <c r="I480" i="4" s="1"/>
  <c r="E480" i="4" s="1"/>
  <c r="G481" i="4"/>
  <c r="H481" i="4" s="1"/>
  <c r="I481" i="4" s="1"/>
  <c r="E481" i="4" s="1"/>
  <c r="G482" i="4"/>
  <c r="H482" i="4" s="1"/>
  <c r="I482" i="4" s="1"/>
  <c r="E482" i="4" s="1"/>
  <c r="G483" i="4"/>
  <c r="H483" i="4" s="1"/>
  <c r="I483" i="4" s="1"/>
  <c r="E483" i="4" s="1"/>
  <c r="G484" i="4"/>
  <c r="H484" i="4" s="1"/>
  <c r="I484" i="4" s="1"/>
  <c r="E484" i="4" s="1"/>
  <c r="G4272" i="5" s="1"/>
  <c r="G485" i="4"/>
  <c r="H485" i="4" s="1"/>
  <c r="I485" i="4" s="1"/>
  <c r="E485" i="4" s="1"/>
  <c r="G486" i="4"/>
  <c r="H486" i="4" s="1"/>
  <c r="I486" i="4" s="1"/>
  <c r="E486" i="4" s="1"/>
  <c r="G3404" i="5" s="1"/>
  <c r="G487" i="4"/>
  <c r="H487" i="4" s="1"/>
  <c r="I487" i="4" s="1"/>
  <c r="E487" i="4" s="1"/>
  <c r="G488" i="4"/>
  <c r="H488" i="4" s="1"/>
  <c r="I488" i="4" s="1"/>
  <c r="E488" i="4" s="1"/>
  <c r="G489" i="4"/>
  <c r="H489" i="4" s="1"/>
  <c r="I489" i="4" s="1"/>
  <c r="E489" i="4" s="1"/>
  <c r="G3285" i="5" s="1"/>
  <c r="G490" i="4"/>
  <c r="H490" i="4" s="1"/>
  <c r="I490" i="4" s="1"/>
  <c r="E490" i="4" s="1"/>
  <c r="G491" i="4"/>
  <c r="H491" i="4" s="1"/>
  <c r="I491" i="4" s="1"/>
  <c r="E491" i="4" s="1"/>
  <c r="G4764" i="5" s="1"/>
  <c r="G492" i="4"/>
  <c r="H492" i="4" s="1"/>
  <c r="I492" i="4" s="1"/>
  <c r="E492" i="4" s="1"/>
  <c r="G493" i="4"/>
  <c r="H493" i="4" s="1"/>
  <c r="I493" i="4" s="1"/>
  <c r="E493" i="4" s="1"/>
  <c r="G494" i="4"/>
  <c r="H494" i="4" s="1"/>
  <c r="I494" i="4" s="1"/>
  <c r="E494" i="4" s="1"/>
  <c r="G495" i="4"/>
  <c r="H495" i="4" s="1"/>
  <c r="I495" i="4" s="1"/>
  <c r="E495" i="4" s="1"/>
  <c r="G496" i="4"/>
  <c r="H496" i="4" s="1"/>
  <c r="I496" i="4" s="1"/>
  <c r="E496" i="4" s="1"/>
  <c r="G3582" i="5" s="1"/>
  <c r="G497" i="4"/>
  <c r="H497" i="4" s="1"/>
  <c r="I497" i="4" s="1"/>
  <c r="E497" i="4" s="1"/>
  <c r="G3603" i="5" s="1"/>
  <c r="G498" i="4"/>
  <c r="H498" i="4" s="1"/>
  <c r="I498" i="4" s="1"/>
  <c r="E498" i="4" s="1"/>
  <c r="G499" i="4"/>
  <c r="H499" i="4" s="1"/>
  <c r="I499" i="4" s="1"/>
  <c r="E499" i="4" s="1"/>
  <c r="G3660" i="5" s="1"/>
  <c r="G500" i="4"/>
  <c r="H500" i="4" s="1"/>
  <c r="I500" i="4" s="1"/>
  <c r="E500" i="4" s="1"/>
  <c r="G3268" i="5" s="1"/>
  <c r="G501" i="4"/>
  <c r="H501" i="4" s="1"/>
  <c r="I501" i="4" s="1"/>
  <c r="E501" i="4" s="1"/>
  <c r="G502" i="4"/>
  <c r="H502" i="4" s="1"/>
  <c r="I502" i="4" s="1"/>
  <c r="E502" i="4" s="1"/>
  <c r="G503" i="4"/>
  <c r="H503" i="4" s="1"/>
  <c r="I503" i="4" s="1"/>
  <c r="E503" i="4" s="1"/>
  <c r="G3323" i="5" s="1"/>
  <c r="G504" i="4"/>
  <c r="H504" i="4" s="1"/>
  <c r="I504" i="4" s="1"/>
  <c r="E504" i="4" s="1"/>
  <c r="G505" i="4"/>
  <c r="H505" i="4" s="1"/>
  <c r="I505" i="4" s="1"/>
  <c r="E505" i="4" s="1"/>
  <c r="G3301" i="5" s="1"/>
  <c r="G506" i="4"/>
  <c r="H506" i="4" s="1"/>
  <c r="I506" i="4" s="1"/>
  <c r="E506" i="4" s="1"/>
  <c r="G3773" i="5" s="1"/>
  <c r="G507" i="4"/>
  <c r="H507" i="4" s="1"/>
  <c r="I507" i="4" s="1"/>
  <c r="E507" i="4" s="1"/>
  <c r="G508" i="4"/>
  <c r="H508" i="4" s="1"/>
  <c r="I508" i="4" s="1"/>
  <c r="E508" i="4" s="1"/>
  <c r="G509" i="4"/>
  <c r="H509" i="4" s="1"/>
  <c r="I509" i="4" s="1"/>
  <c r="E509" i="4" s="1"/>
  <c r="G5023" i="5" s="1"/>
  <c r="G510" i="4"/>
  <c r="H510" i="4" s="1"/>
  <c r="I510" i="4" s="1"/>
  <c r="E510" i="4" s="1"/>
  <c r="G511" i="4"/>
  <c r="H511" i="4" s="1"/>
  <c r="I511" i="4" s="1"/>
  <c r="E511" i="4" s="1"/>
  <c r="G512" i="4"/>
  <c r="H512" i="4" s="1"/>
  <c r="I512" i="4" s="1"/>
  <c r="E512" i="4" s="1"/>
  <c r="G3565" i="5" s="1"/>
  <c r="G513" i="4"/>
  <c r="H513" i="4" s="1"/>
  <c r="I513" i="4" s="1"/>
  <c r="E513" i="4" s="1"/>
  <c r="G514" i="4"/>
  <c r="H514" i="4" s="1"/>
  <c r="I514" i="4" s="1"/>
  <c r="E514" i="4" s="1"/>
  <c r="G4444" i="5" s="1"/>
  <c r="G515" i="4"/>
  <c r="H515" i="4" s="1"/>
  <c r="I515" i="4" s="1"/>
  <c r="E515" i="4" s="1"/>
  <c r="G3601" i="5" s="1"/>
  <c r="G516" i="4"/>
  <c r="H516" i="4" s="1"/>
  <c r="I516" i="4" s="1"/>
  <c r="E516" i="4" s="1"/>
  <c r="G3604" i="5" s="1"/>
  <c r="G517" i="4"/>
  <c r="H517" i="4" s="1"/>
  <c r="I517" i="4" s="1"/>
  <c r="E517" i="4" s="1"/>
  <c r="G518" i="4"/>
  <c r="H518" i="4" s="1"/>
  <c r="I518" i="4" s="1"/>
  <c r="E518" i="4" s="1"/>
  <c r="G4961" i="5" s="1"/>
  <c r="G519" i="4"/>
  <c r="H519" i="4" s="1"/>
  <c r="I519" i="4" s="1"/>
  <c r="E519" i="4" s="1"/>
  <c r="G520" i="4"/>
  <c r="H520" i="4" s="1"/>
  <c r="I520" i="4" s="1"/>
  <c r="E520" i="4" s="1"/>
  <c r="G521" i="4"/>
  <c r="H521" i="4" s="1"/>
  <c r="I521" i="4" s="1"/>
  <c r="E521" i="4" s="1"/>
  <c r="G4341" i="5" s="1"/>
  <c r="G522" i="4"/>
  <c r="H522" i="4" s="1"/>
  <c r="I522" i="4" s="1"/>
  <c r="E522" i="4" s="1"/>
  <c r="G523" i="4"/>
  <c r="H523" i="4" s="1"/>
  <c r="I523" i="4" s="1"/>
  <c r="E523" i="4" s="1"/>
  <c r="G524" i="4"/>
  <c r="H524" i="4" s="1"/>
  <c r="I524" i="4" s="1"/>
  <c r="E524" i="4" s="1"/>
  <c r="G525" i="4"/>
  <c r="H525" i="4" s="1"/>
  <c r="I525" i="4" s="1"/>
  <c r="E525" i="4" s="1"/>
  <c r="G526" i="4"/>
  <c r="H526" i="4" s="1"/>
  <c r="I526" i="4" s="1"/>
  <c r="E526" i="4" s="1"/>
  <c r="G3566" i="5" s="1"/>
  <c r="G527" i="4"/>
  <c r="H527" i="4" s="1"/>
  <c r="I527" i="4" s="1"/>
  <c r="E527" i="4" s="1"/>
  <c r="G528" i="4"/>
  <c r="H528" i="4" s="1"/>
  <c r="I528" i="4" s="1"/>
  <c r="E528" i="4" s="1"/>
  <c r="G529" i="4"/>
  <c r="H529" i="4" s="1"/>
  <c r="I529" i="4" s="1"/>
  <c r="E529" i="4" s="1"/>
  <c r="G3688" i="5" s="1"/>
  <c r="G530" i="4"/>
  <c r="H530" i="4" s="1"/>
  <c r="I530" i="4" s="1"/>
  <c r="E530" i="4" s="1"/>
  <c r="G531" i="4"/>
  <c r="H531" i="4" s="1"/>
  <c r="I531" i="4" s="1"/>
  <c r="E531" i="4" s="1"/>
  <c r="G532" i="4"/>
  <c r="H532" i="4" s="1"/>
  <c r="I532" i="4" s="1"/>
  <c r="E532" i="4" s="1"/>
  <c r="G533" i="4"/>
  <c r="H533" i="4" s="1"/>
  <c r="I533" i="4" s="1"/>
  <c r="E533" i="4" s="1"/>
  <c r="G3769" i="5" s="1"/>
  <c r="G534" i="4"/>
  <c r="H534" i="4" s="1"/>
  <c r="I534" i="4" s="1"/>
  <c r="E534" i="4" s="1"/>
  <c r="G3406" i="5" s="1"/>
  <c r="G535" i="4"/>
  <c r="H535" i="4" s="1"/>
  <c r="I535" i="4" s="1"/>
  <c r="E535" i="4" s="1"/>
  <c r="G3221" i="5" s="1"/>
  <c r="G536" i="4"/>
  <c r="H536" i="4" s="1"/>
  <c r="I536" i="4" s="1"/>
  <c r="E536" i="4" s="1"/>
  <c r="G537" i="4"/>
  <c r="H537" i="4" s="1"/>
  <c r="I537" i="4" s="1"/>
  <c r="E537" i="4" s="1"/>
  <c r="G538" i="4"/>
  <c r="H538" i="4" s="1"/>
  <c r="I538" i="4" s="1"/>
  <c r="E538" i="4" s="1"/>
  <c r="G539" i="4"/>
  <c r="H539" i="4" s="1"/>
  <c r="I539" i="4" s="1"/>
  <c r="E539" i="4" s="1"/>
  <c r="G540" i="4"/>
  <c r="H540" i="4" s="1"/>
  <c r="I540" i="4" s="1"/>
  <c r="E540" i="4" s="1"/>
  <c r="G541" i="4"/>
  <c r="H541" i="4" s="1"/>
  <c r="I541" i="4" s="1"/>
  <c r="E541" i="4" s="1"/>
  <c r="G4406" i="5" s="1"/>
  <c r="G542" i="4"/>
  <c r="H542" i="4" s="1"/>
  <c r="I542" i="4" s="1"/>
  <c r="E542" i="4" s="1"/>
  <c r="G3275" i="5" s="1"/>
  <c r="G543" i="4"/>
  <c r="H543" i="4" s="1"/>
  <c r="I543" i="4" s="1"/>
  <c r="E543" i="4" s="1"/>
  <c r="G544" i="4"/>
  <c r="H544" i="4" s="1"/>
  <c r="I544" i="4" s="1"/>
  <c r="E544" i="4" s="1"/>
  <c r="G3243" i="5" s="1"/>
  <c r="G545" i="4"/>
  <c r="H545" i="4" s="1"/>
  <c r="I545" i="4" s="1"/>
  <c r="E545" i="4" s="1"/>
  <c r="G4268" i="5" s="1"/>
  <c r="G546" i="4"/>
  <c r="H546" i="4" s="1"/>
  <c r="I546" i="4" s="1"/>
  <c r="E546" i="4" s="1"/>
  <c r="G547" i="4"/>
  <c r="H547" i="4" s="1"/>
  <c r="I547" i="4" s="1"/>
  <c r="E547" i="4" s="1"/>
  <c r="G548" i="4"/>
  <c r="H548" i="4" s="1"/>
  <c r="I548" i="4" s="1"/>
  <c r="E548" i="4" s="1"/>
  <c r="G549" i="4"/>
  <c r="H549" i="4" s="1"/>
  <c r="I549" i="4" s="1"/>
  <c r="E549" i="4" s="1"/>
  <c r="G550" i="4"/>
  <c r="H550" i="4" s="1"/>
  <c r="I550" i="4" s="1"/>
  <c r="E550" i="4" s="1"/>
  <c r="G4952" i="5" s="1"/>
  <c r="G551" i="4"/>
  <c r="H551" i="4" s="1"/>
  <c r="I551" i="4" s="1"/>
  <c r="E551" i="4" s="1"/>
  <c r="G552" i="4"/>
  <c r="H552" i="4" s="1"/>
  <c r="I552" i="4" s="1"/>
  <c r="E552" i="4" s="1"/>
  <c r="G5043" i="5" s="1"/>
  <c r="G553" i="4"/>
  <c r="H553" i="4" s="1"/>
  <c r="I553" i="4" s="1"/>
  <c r="E553" i="4" s="1"/>
  <c r="G554" i="4"/>
  <c r="H554" i="4" s="1"/>
  <c r="I554" i="4" s="1"/>
  <c r="E554" i="4" s="1"/>
  <c r="G555" i="4"/>
  <c r="H555" i="4" s="1"/>
  <c r="I555" i="4" s="1"/>
  <c r="E555" i="4" s="1"/>
  <c r="G556" i="4"/>
  <c r="H556" i="4" s="1"/>
  <c r="I556" i="4" s="1"/>
  <c r="E556" i="4" s="1"/>
  <c r="G557" i="4"/>
  <c r="H557" i="4" s="1"/>
  <c r="I557" i="4" s="1"/>
  <c r="E557" i="4" s="1"/>
  <c r="G558" i="4"/>
  <c r="H558" i="4" s="1"/>
  <c r="I558" i="4" s="1"/>
  <c r="E558" i="4" s="1"/>
  <c r="G3290" i="5" s="1"/>
  <c r="G559" i="4"/>
  <c r="H559" i="4" s="1"/>
  <c r="I559" i="4" s="1"/>
  <c r="E559" i="4" s="1"/>
  <c r="G560" i="4"/>
  <c r="H560" i="4" s="1"/>
  <c r="I560" i="4" s="1"/>
  <c r="E560" i="4" s="1"/>
  <c r="G561" i="4"/>
  <c r="H561" i="4" s="1"/>
  <c r="I561" i="4" s="1"/>
  <c r="E561" i="4" s="1"/>
  <c r="G562" i="4"/>
  <c r="H562" i="4" s="1"/>
  <c r="I562" i="4" s="1"/>
  <c r="E562" i="4" s="1"/>
  <c r="G563" i="4"/>
  <c r="H563" i="4" s="1"/>
  <c r="I563" i="4" s="1"/>
  <c r="E563" i="4" s="1"/>
  <c r="G564" i="4"/>
  <c r="H564" i="4" s="1"/>
  <c r="I564" i="4" s="1"/>
  <c r="E564" i="4" s="1"/>
  <c r="G3888" i="5" s="1"/>
  <c r="G565" i="4"/>
  <c r="H565" i="4" s="1"/>
  <c r="I565" i="4" s="1"/>
  <c r="E565" i="4" s="1"/>
  <c r="G3570" i="5" s="1"/>
  <c r="G566" i="4"/>
  <c r="H566" i="4" s="1"/>
  <c r="I566" i="4" s="1"/>
  <c r="E566" i="4" s="1"/>
  <c r="G567" i="4"/>
  <c r="H567" i="4" s="1"/>
  <c r="I567" i="4" s="1"/>
  <c r="E567" i="4" s="1"/>
  <c r="G568" i="4"/>
  <c r="H568" i="4" s="1"/>
  <c r="I568" i="4" s="1"/>
  <c r="E568" i="4" s="1"/>
  <c r="G569" i="4"/>
  <c r="H569" i="4" s="1"/>
  <c r="I569" i="4" s="1"/>
  <c r="E569" i="4" s="1"/>
  <c r="G570" i="4"/>
  <c r="H570" i="4" s="1"/>
  <c r="I570" i="4" s="1"/>
  <c r="E570" i="4" s="1"/>
  <c r="G3535" i="5" s="1"/>
  <c r="G571" i="4"/>
  <c r="H571" i="4" s="1"/>
  <c r="I571" i="4" s="1"/>
  <c r="E571" i="4" s="1"/>
  <c r="G572" i="4"/>
  <c r="H572" i="4" s="1"/>
  <c r="I572" i="4" s="1"/>
  <c r="E572" i="4" s="1"/>
  <c r="G573" i="4"/>
  <c r="H573" i="4" s="1"/>
  <c r="I573" i="4" s="1"/>
  <c r="E573" i="4" s="1"/>
  <c r="G574" i="4"/>
  <c r="H574" i="4" s="1"/>
  <c r="I574" i="4" s="1"/>
  <c r="E574" i="4" s="1"/>
  <c r="G575" i="4"/>
  <c r="H575" i="4" s="1"/>
  <c r="I575" i="4" s="1"/>
  <c r="E575" i="4" s="1"/>
  <c r="G576" i="4"/>
  <c r="H576" i="4" s="1"/>
  <c r="I576" i="4" s="1"/>
  <c r="E576" i="4" s="1"/>
  <c r="G577" i="4"/>
  <c r="H577" i="4" s="1"/>
  <c r="I577" i="4" s="1"/>
  <c r="E577" i="4" s="1"/>
  <c r="G3311" i="5" s="1"/>
  <c r="G578" i="4"/>
  <c r="H578" i="4" s="1"/>
  <c r="I578" i="4" s="1"/>
  <c r="E578" i="4" s="1"/>
  <c r="G579" i="4"/>
  <c r="H579" i="4" s="1"/>
  <c r="I579" i="4" s="1"/>
  <c r="E579" i="4" s="1"/>
  <c r="G580" i="4"/>
  <c r="H580" i="4" s="1"/>
  <c r="I580" i="4" s="1"/>
  <c r="E580" i="4" s="1"/>
  <c r="G581" i="4"/>
  <c r="H581" i="4" s="1"/>
  <c r="I581" i="4" s="1"/>
  <c r="E581" i="4" s="1"/>
  <c r="G582" i="4"/>
  <c r="H582" i="4" s="1"/>
  <c r="I582" i="4" s="1"/>
  <c r="E582" i="4" s="1"/>
  <c r="G583" i="4"/>
  <c r="H583" i="4" s="1"/>
  <c r="I583" i="4" s="1"/>
  <c r="E583" i="4" s="1"/>
  <c r="G584" i="4"/>
  <c r="H584" i="4" s="1"/>
  <c r="I584" i="4" s="1"/>
  <c r="E584" i="4" s="1"/>
  <c r="G3671" i="5" s="1"/>
  <c r="G585" i="4"/>
  <c r="H585" i="4" s="1"/>
  <c r="I585" i="4" s="1"/>
  <c r="E585" i="4" s="1"/>
  <c r="G586" i="4"/>
  <c r="H586" i="4" s="1"/>
  <c r="I586" i="4" s="1"/>
  <c r="E586" i="4" s="1"/>
  <c r="G587" i="4"/>
  <c r="H587" i="4" s="1"/>
  <c r="I587" i="4" s="1"/>
  <c r="E587" i="4" s="1"/>
  <c r="G4654" i="5" s="1"/>
  <c r="G588" i="4"/>
  <c r="H588" i="4" s="1"/>
  <c r="I588" i="4" s="1"/>
  <c r="E588" i="4" s="1"/>
  <c r="G589" i="4"/>
  <c r="H589" i="4" s="1"/>
  <c r="I589" i="4" s="1"/>
  <c r="E589" i="4" s="1"/>
  <c r="G590" i="4"/>
  <c r="H590" i="4" s="1"/>
  <c r="I590" i="4" s="1"/>
  <c r="E590" i="4" s="1"/>
  <c r="G591" i="4"/>
  <c r="H591" i="4" s="1"/>
  <c r="I591" i="4" s="1"/>
  <c r="E591" i="4" s="1"/>
  <c r="G592" i="4"/>
  <c r="H592" i="4" s="1"/>
  <c r="I592" i="4" s="1"/>
  <c r="E592" i="4" s="1"/>
  <c r="G3861" i="5" s="1"/>
  <c r="G593" i="4"/>
  <c r="H593" i="4" s="1"/>
  <c r="I593" i="4" s="1"/>
  <c r="E593" i="4" s="1"/>
  <c r="G594" i="4"/>
  <c r="H594" i="4" s="1"/>
  <c r="I594" i="4" s="1"/>
  <c r="E594" i="4" s="1"/>
  <c r="G595" i="4"/>
  <c r="H595" i="4" s="1"/>
  <c r="I595" i="4" s="1"/>
  <c r="E595" i="4" s="1"/>
  <c r="G596" i="4"/>
  <c r="H596" i="4" s="1"/>
  <c r="I596" i="4" s="1"/>
  <c r="E596" i="4" s="1"/>
  <c r="G597" i="4"/>
  <c r="H597" i="4" s="1"/>
  <c r="I597" i="4" s="1"/>
  <c r="E597" i="4" s="1"/>
  <c r="G598" i="4"/>
  <c r="H598" i="4" s="1"/>
  <c r="I598" i="4" s="1"/>
  <c r="E598" i="4" s="1"/>
  <c r="G599" i="4"/>
  <c r="H599" i="4" s="1"/>
  <c r="I599" i="4" s="1"/>
  <c r="E599" i="4" s="1"/>
  <c r="G600" i="4"/>
  <c r="H600" i="4" s="1"/>
  <c r="I600" i="4" s="1"/>
  <c r="E600" i="4" s="1"/>
  <c r="G601" i="4"/>
  <c r="H601" i="4" s="1"/>
  <c r="I601" i="4" s="1"/>
  <c r="E601" i="4" s="1"/>
  <c r="G602" i="4"/>
  <c r="H602" i="4" s="1"/>
  <c r="I602" i="4" s="1"/>
  <c r="E602" i="4" s="1"/>
  <c r="G603" i="4"/>
  <c r="H603" i="4" s="1"/>
  <c r="I603" i="4" s="1"/>
  <c r="E603" i="4" s="1"/>
  <c r="G3854" i="5" s="1"/>
  <c r="G604" i="4"/>
  <c r="H604" i="4" s="1"/>
  <c r="I604" i="4" s="1"/>
  <c r="E604" i="4" s="1"/>
  <c r="G605" i="4"/>
  <c r="H605" i="4" s="1"/>
  <c r="I605" i="4" s="1"/>
  <c r="E605" i="4" s="1"/>
  <c r="G606" i="4"/>
  <c r="H606" i="4" s="1"/>
  <c r="I606" i="4" s="1"/>
  <c r="E606" i="4" s="1"/>
  <c r="G607" i="4"/>
  <c r="H607" i="4" s="1"/>
  <c r="I607" i="4" s="1"/>
  <c r="E607" i="4" s="1"/>
  <c r="G608" i="4"/>
  <c r="H608" i="4" s="1"/>
  <c r="I608" i="4" s="1"/>
  <c r="E608" i="4" s="1"/>
  <c r="G609" i="4"/>
  <c r="H609" i="4" s="1"/>
  <c r="I609" i="4" s="1"/>
  <c r="E609" i="4" s="1"/>
  <c r="G610" i="4"/>
  <c r="H610" i="4" s="1"/>
  <c r="I610" i="4" s="1"/>
  <c r="E610" i="4" s="1"/>
  <c r="G611" i="4"/>
  <c r="H611" i="4" s="1"/>
  <c r="I611" i="4" s="1"/>
  <c r="E611" i="4" s="1"/>
  <c r="G612" i="4"/>
  <c r="H612" i="4" s="1"/>
  <c r="I612" i="4" s="1"/>
  <c r="E612" i="4" s="1"/>
  <c r="G613" i="4"/>
  <c r="H613" i="4" s="1"/>
  <c r="I613" i="4" s="1"/>
  <c r="E613" i="4" s="1"/>
  <c r="G614" i="4"/>
  <c r="H614" i="4" s="1"/>
  <c r="I614" i="4" s="1"/>
  <c r="E614" i="4" s="1"/>
  <c r="G3312" i="5" s="1"/>
  <c r="G615" i="4"/>
  <c r="H615" i="4" s="1"/>
  <c r="I615" i="4" s="1"/>
  <c r="E615" i="4" s="1"/>
  <c r="G3963" i="5" s="1"/>
  <c r="G616" i="4"/>
  <c r="H616" i="4" s="1"/>
  <c r="I616" i="4" s="1"/>
  <c r="E616" i="4" s="1"/>
  <c r="G617" i="4"/>
  <c r="H617" i="4" s="1"/>
  <c r="I617" i="4" s="1"/>
  <c r="E617" i="4" s="1"/>
  <c r="G4368" i="5" s="1"/>
  <c r="G618" i="4"/>
  <c r="H618" i="4" s="1"/>
  <c r="I618" i="4" s="1"/>
  <c r="E618" i="4" s="1"/>
  <c r="G619" i="4"/>
  <c r="H619" i="4" s="1"/>
  <c r="I619" i="4" s="1"/>
  <c r="E619" i="4" s="1"/>
  <c r="G620" i="4"/>
  <c r="H620" i="4" s="1"/>
  <c r="I620" i="4" s="1"/>
  <c r="E620" i="4" s="1"/>
  <c r="G621" i="4"/>
  <c r="H621" i="4" s="1"/>
  <c r="I621" i="4" s="1"/>
  <c r="E621" i="4" s="1"/>
  <c r="G622" i="4"/>
  <c r="H622" i="4" s="1"/>
  <c r="I622" i="4" s="1"/>
  <c r="E622" i="4" s="1"/>
  <c r="G4382" i="5" s="1"/>
  <c r="G623" i="4"/>
  <c r="H623" i="4" s="1"/>
  <c r="I623" i="4" s="1"/>
  <c r="E623" i="4" s="1"/>
  <c r="G624" i="4"/>
  <c r="H624" i="4" s="1"/>
  <c r="I624" i="4" s="1"/>
  <c r="E624" i="4" s="1"/>
  <c r="G625" i="4"/>
  <c r="H625" i="4" s="1"/>
  <c r="I625" i="4" s="1"/>
  <c r="E625" i="4" s="1"/>
  <c r="G626" i="4"/>
  <c r="H626" i="4" s="1"/>
  <c r="I626" i="4" s="1"/>
  <c r="E626" i="4" s="1"/>
  <c r="G5015" i="5" s="1"/>
  <c r="G627" i="4"/>
  <c r="H627" i="4" s="1"/>
  <c r="I627" i="4" s="1"/>
  <c r="E627" i="4" s="1"/>
  <c r="G628" i="4"/>
  <c r="H628" i="4" s="1"/>
  <c r="I628" i="4" s="1"/>
  <c r="E628" i="4" s="1"/>
  <c r="G3483" i="5" s="1"/>
  <c r="G629" i="4"/>
  <c r="H629" i="4" s="1"/>
  <c r="I629" i="4" s="1"/>
  <c r="E629" i="4" s="1"/>
  <c r="G3747" i="5" s="1"/>
  <c r="G630" i="4"/>
  <c r="H630" i="4" s="1"/>
  <c r="I630" i="4" s="1"/>
  <c r="E630" i="4" s="1"/>
  <c r="G3481" i="5" s="1"/>
  <c r="G631" i="4"/>
  <c r="H631" i="4" s="1"/>
  <c r="I631" i="4" s="1"/>
  <c r="E631" i="4" s="1"/>
  <c r="G632" i="4"/>
  <c r="H632" i="4" s="1"/>
  <c r="I632" i="4" s="1"/>
  <c r="E632" i="4" s="1"/>
  <c r="G633" i="4"/>
  <c r="H633" i="4" s="1"/>
  <c r="I633" i="4" s="1"/>
  <c r="E633" i="4" s="1"/>
  <c r="G3357" i="5" s="1"/>
  <c r="G634" i="4"/>
  <c r="H634" i="4" s="1"/>
  <c r="I634" i="4" s="1"/>
  <c r="E634" i="4" s="1"/>
  <c r="G635" i="4"/>
  <c r="H635" i="4" s="1"/>
  <c r="I635" i="4" s="1"/>
  <c r="E635" i="4" s="1"/>
  <c r="G636" i="4"/>
  <c r="H636" i="4" s="1"/>
  <c r="I636" i="4" s="1"/>
  <c r="E636" i="4" s="1"/>
  <c r="G637" i="4"/>
  <c r="H637" i="4" s="1"/>
  <c r="I637" i="4" s="1"/>
  <c r="E637" i="4" s="1"/>
  <c r="G638" i="4"/>
  <c r="H638" i="4" s="1"/>
  <c r="I638" i="4" s="1"/>
  <c r="E638" i="4" s="1"/>
  <c r="G639" i="4"/>
  <c r="H639" i="4" s="1"/>
  <c r="I639" i="4" s="1"/>
  <c r="E639" i="4" s="1"/>
  <c r="G640" i="4"/>
  <c r="H640" i="4" s="1"/>
  <c r="I640" i="4" s="1"/>
  <c r="E640" i="4" s="1"/>
  <c r="G641" i="4"/>
  <c r="H641" i="4" s="1"/>
  <c r="I641" i="4" s="1"/>
  <c r="E641" i="4" s="1"/>
  <c r="G642" i="4"/>
  <c r="H642" i="4" s="1"/>
  <c r="I642" i="4" s="1"/>
  <c r="E642" i="4" s="1"/>
  <c r="G4636" i="5" s="1"/>
  <c r="G643" i="4"/>
  <c r="H643" i="4" s="1"/>
  <c r="I643" i="4" s="1"/>
  <c r="E643" i="4" s="1"/>
  <c r="G644" i="4"/>
  <c r="H644" i="4" s="1"/>
  <c r="I644" i="4" s="1"/>
  <c r="E644" i="4" s="1"/>
  <c r="G645" i="4"/>
  <c r="H645" i="4" s="1"/>
  <c r="I645" i="4" s="1"/>
  <c r="E645" i="4" s="1"/>
  <c r="G646" i="4"/>
  <c r="H646" i="4" s="1"/>
  <c r="I646" i="4" s="1"/>
  <c r="E646" i="4" s="1"/>
  <c r="G4274" i="5" s="1"/>
  <c r="G647" i="4"/>
  <c r="H647" i="4" s="1"/>
  <c r="I647" i="4" s="1"/>
  <c r="E647" i="4" s="1"/>
  <c r="G648" i="4"/>
  <c r="H648" i="4" s="1"/>
  <c r="I648" i="4" s="1"/>
  <c r="E648" i="4" s="1"/>
  <c r="G4280" i="5" s="1"/>
  <c r="G649" i="4"/>
  <c r="H649" i="4" s="1"/>
  <c r="I649" i="4" s="1"/>
  <c r="E649" i="4" s="1"/>
  <c r="G3913" i="5" s="1"/>
  <c r="G650" i="4"/>
  <c r="H650" i="4" s="1"/>
  <c r="I650" i="4" s="1"/>
  <c r="E650" i="4" s="1"/>
  <c r="G651" i="4"/>
  <c r="H651" i="4" s="1"/>
  <c r="I651" i="4" s="1"/>
  <c r="E651" i="4" s="1"/>
  <c r="G652" i="4"/>
  <c r="H652" i="4" s="1"/>
  <c r="I652" i="4" s="1"/>
  <c r="E652" i="4" s="1"/>
  <c r="G653" i="4"/>
  <c r="H653" i="4" s="1"/>
  <c r="I653" i="4" s="1"/>
  <c r="E653" i="4" s="1"/>
  <c r="G654" i="4"/>
  <c r="H654" i="4" s="1"/>
  <c r="I654" i="4" s="1"/>
  <c r="E654" i="4" s="1"/>
  <c r="G655" i="4"/>
  <c r="H655" i="4" s="1"/>
  <c r="I655" i="4" s="1"/>
  <c r="E655" i="4" s="1"/>
  <c r="G656" i="4"/>
  <c r="H656" i="4" s="1"/>
  <c r="I656" i="4" s="1"/>
  <c r="E656" i="4" s="1"/>
  <c r="G657" i="4"/>
  <c r="H657" i="4" s="1"/>
  <c r="I657" i="4" s="1"/>
  <c r="E657" i="4" s="1"/>
  <c r="G658" i="4"/>
  <c r="H658" i="4" s="1"/>
  <c r="I658" i="4" s="1"/>
  <c r="E658" i="4" s="1"/>
  <c r="G659" i="4"/>
  <c r="H659" i="4" s="1"/>
  <c r="I659" i="4" s="1"/>
  <c r="E659" i="4" s="1"/>
  <c r="G660" i="4"/>
  <c r="H660" i="4" s="1"/>
  <c r="I660" i="4" s="1"/>
  <c r="E660" i="4" s="1"/>
  <c r="G661" i="4"/>
  <c r="H661" i="4" s="1"/>
  <c r="I661" i="4" s="1"/>
  <c r="E661" i="4" s="1"/>
  <c r="G3399" i="5" s="1"/>
  <c r="G662" i="4"/>
  <c r="H662" i="4" s="1"/>
  <c r="I662" i="4" s="1"/>
  <c r="E662" i="4" s="1"/>
  <c r="G3317" i="5" s="1"/>
  <c r="G663" i="4"/>
  <c r="H663" i="4" s="1"/>
  <c r="I663" i="4" s="1"/>
  <c r="E663" i="4" s="1"/>
  <c r="G664" i="4"/>
  <c r="H664" i="4" s="1"/>
  <c r="I664" i="4" s="1"/>
  <c r="E664" i="4" s="1"/>
  <c r="G665" i="4"/>
  <c r="H665" i="4" s="1"/>
  <c r="I665" i="4" s="1"/>
  <c r="E665" i="4" s="1"/>
  <c r="G666" i="4"/>
  <c r="H666" i="4" s="1"/>
  <c r="I666" i="4" s="1"/>
  <c r="E666" i="4" s="1"/>
  <c r="G3659" i="5" s="1"/>
  <c r="G667" i="4"/>
  <c r="H667" i="4" s="1"/>
  <c r="I667" i="4" s="1"/>
  <c r="E667" i="4" s="1"/>
  <c r="G3876" i="5" s="1"/>
  <c r="G668" i="4"/>
  <c r="H668" i="4" s="1"/>
  <c r="I668" i="4" s="1"/>
  <c r="E668" i="4" s="1"/>
  <c r="G669" i="4"/>
  <c r="H669" i="4" s="1"/>
  <c r="I669" i="4" s="1"/>
  <c r="E669" i="4" s="1"/>
  <c r="G670" i="4"/>
  <c r="H670" i="4" s="1"/>
  <c r="I670" i="4" s="1"/>
  <c r="E670" i="4" s="1"/>
  <c r="G671" i="4"/>
  <c r="H671" i="4" s="1"/>
  <c r="I671" i="4" s="1"/>
  <c r="E671" i="4" s="1"/>
  <c r="G3794" i="5" s="1"/>
  <c r="G672" i="4"/>
  <c r="H672" i="4" s="1"/>
  <c r="I672" i="4" s="1"/>
  <c r="E672" i="4" s="1"/>
  <c r="G673" i="4"/>
  <c r="H673" i="4" s="1"/>
  <c r="I673" i="4" s="1"/>
  <c r="E673" i="4" s="1"/>
  <c r="G5061" i="5" s="1"/>
  <c r="G674" i="4"/>
  <c r="H674" i="4" s="1"/>
  <c r="I674" i="4" s="1"/>
  <c r="E674" i="4" s="1"/>
  <c r="G675" i="4"/>
  <c r="H675" i="4" s="1"/>
  <c r="I675" i="4" s="1"/>
  <c r="E675" i="4" s="1"/>
  <c r="G4731" i="5" s="1"/>
  <c r="G676" i="4"/>
  <c r="H676" i="4" s="1"/>
  <c r="I676" i="4" s="1"/>
  <c r="E676" i="4" s="1"/>
  <c r="G677" i="4"/>
  <c r="H677" i="4" s="1"/>
  <c r="I677" i="4" s="1"/>
  <c r="E677" i="4" s="1"/>
  <c r="G678" i="4"/>
  <c r="H678" i="4" s="1"/>
  <c r="I678" i="4" s="1"/>
  <c r="E678" i="4" s="1"/>
  <c r="G679" i="4"/>
  <c r="H679" i="4" s="1"/>
  <c r="I679" i="4" s="1"/>
  <c r="E679" i="4" s="1"/>
  <c r="G680" i="4"/>
  <c r="H680" i="4" s="1"/>
  <c r="I680" i="4" s="1"/>
  <c r="E680" i="4" s="1"/>
  <c r="G4282" i="5" s="1"/>
  <c r="G681" i="4"/>
  <c r="H681" i="4" s="1"/>
  <c r="I681" i="4" s="1"/>
  <c r="E681" i="4" s="1"/>
  <c r="G682" i="4"/>
  <c r="H682" i="4" s="1"/>
  <c r="I682" i="4" s="1"/>
  <c r="E682" i="4" s="1"/>
  <c r="G5007" i="5" s="1"/>
  <c r="G683" i="4"/>
  <c r="H683" i="4" s="1"/>
  <c r="I683" i="4" s="1"/>
  <c r="E683" i="4" s="1"/>
  <c r="G684" i="4"/>
  <c r="H684" i="4" s="1"/>
  <c r="I684" i="4" s="1"/>
  <c r="E684" i="4" s="1"/>
  <c r="G685" i="4"/>
  <c r="H685" i="4" s="1"/>
  <c r="I685" i="4" s="1"/>
  <c r="E685" i="4" s="1"/>
  <c r="G686" i="4"/>
  <c r="H686" i="4" s="1"/>
  <c r="I686" i="4" s="1"/>
  <c r="E686" i="4" s="1"/>
  <c r="G4974" i="5" s="1"/>
  <c r="G687" i="4"/>
  <c r="H687" i="4" s="1"/>
  <c r="I687" i="4" s="1"/>
  <c r="E687" i="4" s="1"/>
  <c r="G688" i="4"/>
  <c r="H688" i="4" s="1"/>
  <c r="I688" i="4" s="1"/>
  <c r="E688" i="4" s="1"/>
  <c r="G689" i="4"/>
  <c r="H689" i="4" s="1"/>
  <c r="I689" i="4" s="1"/>
  <c r="E689" i="4" s="1"/>
  <c r="G690" i="4"/>
  <c r="H690" i="4" s="1"/>
  <c r="I690" i="4" s="1"/>
  <c r="E690" i="4" s="1"/>
  <c r="G691" i="4"/>
  <c r="H691" i="4" s="1"/>
  <c r="I691" i="4" s="1"/>
  <c r="E691" i="4" s="1"/>
  <c r="G3412" i="5" s="1"/>
  <c r="G692" i="4"/>
  <c r="H692" i="4" s="1"/>
  <c r="I692" i="4" s="1"/>
  <c r="E692" i="4" s="1"/>
  <c r="G693" i="4"/>
  <c r="H693" i="4" s="1"/>
  <c r="I693" i="4" s="1"/>
  <c r="E693" i="4" s="1"/>
  <c r="G3774" i="5" s="1"/>
  <c r="G694" i="4"/>
  <c r="H694" i="4" s="1"/>
  <c r="I694" i="4" s="1"/>
  <c r="E694" i="4" s="1"/>
  <c r="G695" i="4"/>
  <c r="H695" i="4" s="1"/>
  <c r="I695" i="4" s="1"/>
  <c r="E695" i="4" s="1"/>
  <c r="G696" i="4"/>
  <c r="H696" i="4" s="1"/>
  <c r="I696" i="4" s="1"/>
  <c r="E696" i="4" s="1"/>
  <c r="G697" i="4"/>
  <c r="H697" i="4" s="1"/>
  <c r="I697" i="4" s="1"/>
  <c r="E697" i="4" s="1"/>
  <c r="G3789" i="5" s="1"/>
  <c r="G698" i="4"/>
  <c r="H698" i="4" s="1"/>
  <c r="I698" i="4" s="1"/>
  <c r="E698" i="4" s="1"/>
  <c r="G699" i="4"/>
  <c r="H699" i="4" s="1"/>
  <c r="I699" i="4" s="1"/>
  <c r="E699" i="4" s="1"/>
  <c r="G700" i="4"/>
  <c r="H700" i="4" s="1"/>
  <c r="I700" i="4" s="1"/>
  <c r="E700" i="4" s="1"/>
  <c r="G3493" i="5" s="1"/>
  <c r="G701" i="4"/>
  <c r="H701" i="4" s="1"/>
  <c r="I701" i="4" s="1"/>
  <c r="E701" i="4" s="1"/>
  <c r="G4225" i="5" s="1"/>
  <c r="G702" i="4"/>
  <c r="H702" i="4" s="1"/>
  <c r="I702" i="4" s="1"/>
  <c r="E702" i="4" s="1"/>
  <c r="G703" i="4"/>
  <c r="H703" i="4" s="1"/>
  <c r="I703" i="4" s="1"/>
  <c r="E703" i="4" s="1"/>
  <c r="G704" i="4"/>
  <c r="H704" i="4" s="1"/>
  <c r="I704" i="4" s="1"/>
  <c r="E704" i="4" s="1"/>
  <c r="G705" i="4"/>
  <c r="H705" i="4" s="1"/>
  <c r="I705" i="4" s="1"/>
  <c r="E705" i="4" s="1"/>
  <c r="G706" i="4"/>
  <c r="H706" i="4" s="1"/>
  <c r="I706" i="4" s="1"/>
  <c r="E706" i="4" s="1"/>
  <c r="G707" i="4"/>
  <c r="H707" i="4" s="1"/>
  <c r="I707" i="4" s="1"/>
  <c r="E707" i="4" s="1"/>
  <c r="G3766" i="5" s="1"/>
  <c r="G708" i="4"/>
  <c r="H708" i="4" s="1"/>
  <c r="I708" i="4" s="1"/>
  <c r="E708" i="4" s="1"/>
  <c r="G3212" i="5" s="1"/>
  <c r="G709" i="4"/>
  <c r="H709" i="4" s="1"/>
  <c r="I709" i="4" s="1"/>
  <c r="E709" i="4" s="1"/>
  <c r="G3488" i="5" s="1"/>
  <c r="G710" i="4"/>
  <c r="H710" i="4" s="1"/>
  <c r="I710" i="4" s="1"/>
  <c r="E710" i="4" s="1"/>
  <c r="G4240" i="5" s="1"/>
  <c r="G711" i="4"/>
  <c r="H711" i="4" s="1"/>
  <c r="I711" i="4" s="1"/>
  <c r="E711" i="4" s="1"/>
  <c r="G4239" i="5" s="1"/>
  <c r="G712" i="4"/>
  <c r="H712" i="4" s="1"/>
  <c r="I712" i="4" s="1"/>
  <c r="E712" i="4" s="1"/>
  <c r="G713" i="4"/>
  <c r="H713" i="4" s="1"/>
  <c r="I713" i="4" s="1"/>
  <c r="E713" i="4" s="1"/>
  <c r="G3877" i="5" s="1"/>
  <c r="G714" i="4"/>
  <c r="H714" i="4" s="1"/>
  <c r="I714" i="4" s="1"/>
  <c r="E714" i="4" s="1"/>
  <c r="G3689" i="5" s="1"/>
  <c r="G715" i="4"/>
  <c r="H715" i="4" s="1"/>
  <c r="I715" i="4" s="1"/>
  <c r="E715" i="4" s="1"/>
  <c r="G716" i="4"/>
  <c r="H716" i="4" s="1"/>
  <c r="I716" i="4" s="1"/>
  <c r="E716" i="4" s="1"/>
  <c r="G717" i="4"/>
  <c r="H717" i="4" s="1"/>
  <c r="I717" i="4" s="1"/>
  <c r="E717" i="4" s="1"/>
  <c r="G718" i="4"/>
  <c r="H718" i="4" s="1"/>
  <c r="I718" i="4" s="1"/>
  <c r="E718" i="4" s="1"/>
  <c r="G719" i="4"/>
  <c r="H719" i="4" s="1"/>
  <c r="I719" i="4" s="1"/>
  <c r="E719" i="4" s="1"/>
  <c r="G3531" i="5" s="1"/>
  <c r="G720" i="4"/>
  <c r="H720" i="4" s="1"/>
  <c r="I720" i="4" s="1"/>
  <c r="E720" i="4" s="1"/>
  <c r="G721" i="4"/>
  <c r="H721" i="4" s="1"/>
  <c r="I721" i="4" s="1"/>
  <c r="E721" i="4" s="1"/>
  <c r="G722" i="4"/>
  <c r="H722" i="4" s="1"/>
  <c r="I722" i="4" s="1"/>
  <c r="E722" i="4" s="1"/>
  <c r="G723" i="4"/>
  <c r="H723" i="4" s="1"/>
  <c r="I723" i="4" s="1"/>
  <c r="E723" i="4" s="1"/>
  <c r="G724" i="4"/>
  <c r="H724" i="4" s="1"/>
  <c r="I724" i="4" s="1"/>
  <c r="E724" i="4" s="1"/>
  <c r="G725" i="4"/>
  <c r="H725" i="4" s="1"/>
  <c r="I725" i="4" s="1"/>
  <c r="E725" i="4" s="1"/>
  <c r="G726" i="4"/>
  <c r="H726" i="4" s="1"/>
  <c r="I726" i="4" s="1"/>
  <c r="E726" i="4" s="1"/>
  <c r="G727" i="4"/>
  <c r="H727" i="4" s="1"/>
  <c r="I727" i="4" s="1"/>
  <c r="E727" i="4" s="1"/>
  <c r="G728" i="4"/>
  <c r="H728" i="4" s="1"/>
  <c r="I728" i="4" s="1"/>
  <c r="E728" i="4" s="1"/>
  <c r="G729" i="4"/>
  <c r="H729" i="4" s="1"/>
  <c r="I729" i="4" s="1"/>
  <c r="E729" i="4" s="1"/>
  <c r="G730" i="4"/>
  <c r="H730" i="4" s="1"/>
  <c r="I730" i="4" s="1"/>
  <c r="E730" i="4" s="1"/>
  <c r="G731" i="4"/>
  <c r="H731" i="4" s="1"/>
  <c r="I731" i="4" s="1"/>
  <c r="E731" i="4" s="1"/>
  <c r="G732" i="4"/>
  <c r="H732" i="4" s="1"/>
  <c r="I732" i="4" s="1"/>
  <c r="E732" i="4" s="1"/>
  <c r="G733" i="4"/>
  <c r="H733" i="4" s="1"/>
  <c r="I733" i="4" s="1"/>
  <c r="E733" i="4" s="1"/>
  <c r="G734" i="4"/>
  <c r="H734" i="4" s="1"/>
  <c r="I734" i="4" s="1"/>
  <c r="E734" i="4" s="1"/>
  <c r="G735" i="4"/>
  <c r="H735" i="4" s="1"/>
  <c r="I735" i="4" s="1"/>
  <c r="E735" i="4" s="1"/>
  <c r="G736" i="4"/>
  <c r="H736" i="4" s="1"/>
  <c r="I736" i="4" s="1"/>
  <c r="E736" i="4" s="1"/>
  <c r="G737" i="4"/>
  <c r="H737" i="4" s="1"/>
  <c r="I737" i="4" s="1"/>
  <c r="E737" i="4" s="1"/>
  <c r="G738" i="4"/>
  <c r="H738" i="4" s="1"/>
  <c r="I738" i="4" s="1"/>
  <c r="E738" i="4" s="1"/>
  <c r="G739" i="4"/>
  <c r="H739" i="4" s="1"/>
  <c r="I739" i="4" s="1"/>
  <c r="E739" i="4" s="1"/>
  <c r="G740" i="4"/>
  <c r="H740" i="4" s="1"/>
  <c r="I740" i="4" s="1"/>
  <c r="E740" i="4" s="1"/>
  <c r="G741" i="4"/>
  <c r="H741" i="4" s="1"/>
  <c r="I741" i="4" s="1"/>
  <c r="E741" i="4" s="1"/>
  <c r="G3753" i="5" s="1"/>
  <c r="G742" i="4"/>
  <c r="H742" i="4" s="1"/>
  <c r="I742" i="4" s="1"/>
  <c r="E742" i="4" s="1"/>
  <c r="G743" i="4"/>
  <c r="H743" i="4" s="1"/>
  <c r="I743" i="4" s="1"/>
  <c r="E743" i="4" s="1"/>
  <c r="G744" i="4"/>
  <c r="H744" i="4" s="1"/>
  <c r="I744" i="4" s="1"/>
  <c r="E744" i="4" s="1"/>
  <c r="G745" i="4"/>
  <c r="H745" i="4" s="1"/>
  <c r="I745" i="4" s="1"/>
  <c r="E745" i="4" s="1"/>
  <c r="G746" i="4"/>
  <c r="H746" i="4" s="1"/>
  <c r="I746" i="4" s="1"/>
  <c r="E746" i="4" s="1"/>
  <c r="G747" i="4"/>
  <c r="H747" i="4" s="1"/>
  <c r="I747" i="4" s="1"/>
  <c r="E747" i="4" s="1"/>
  <c r="G748" i="4"/>
  <c r="H748" i="4" s="1"/>
  <c r="I748" i="4" s="1"/>
  <c r="E748" i="4" s="1"/>
  <c r="G4270" i="5" s="1"/>
  <c r="G749" i="4"/>
  <c r="H749" i="4" s="1"/>
  <c r="I749" i="4" s="1"/>
  <c r="E749" i="4" s="1"/>
  <c r="G750" i="4"/>
  <c r="H750" i="4" s="1"/>
  <c r="I750" i="4" s="1"/>
  <c r="E750" i="4" s="1"/>
  <c r="G751" i="4"/>
  <c r="H751" i="4" s="1"/>
  <c r="I751" i="4" s="1"/>
  <c r="E751" i="4" s="1"/>
  <c r="G752" i="4"/>
  <c r="H752" i="4" s="1"/>
  <c r="I752" i="4" s="1"/>
  <c r="E752" i="4" s="1"/>
  <c r="G753" i="4"/>
  <c r="H753" i="4" s="1"/>
  <c r="I753" i="4" s="1"/>
  <c r="E753" i="4" s="1"/>
  <c r="G754" i="4"/>
  <c r="H754" i="4" s="1"/>
  <c r="I754" i="4" s="1"/>
  <c r="E754" i="4" s="1"/>
  <c r="G755" i="4"/>
  <c r="H755" i="4" s="1"/>
  <c r="I755" i="4" s="1"/>
  <c r="E755" i="4" s="1"/>
  <c r="G3416" i="5" s="1"/>
  <c r="G756" i="4"/>
  <c r="H756" i="4" s="1"/>
  <c r="I756" i="4" s="1"/>
  <c r="E756" i="4" s="1"/>
  <c r="G5068" i="5" s="1"/>
  <c r="G757" i="4"/>
  <c r="H757" i="4" s="1"/>
  <c r="I757" i="4" s="1"/>
  <c r="E757" i="4" s="1"/>
  <c r="G758" i="4"/>
  <c r="H758" i="4" s="1"/>
  <c r="I758" i="4" s="1"/>
  <c r="E758" i="4" s="1"/>
  <c r="G759" i="4"/>
  <c r="H759" i="4" s="1"/>
  <c r="I759" i="4" s="1"/>
  <c r="E759" i="4" s="1"/>
  <c r="G760" i="4"/>
  <c r="H760" i="4" s="1"/>
  <c r="I760" i="4" s="1"/>
  <c r="E760" i="4" s="1"/>
  <c r="G3878" i="5" s="1"/>
  <c r="G761" i="4"/>
  <c r="H761" i="4" s="1"/>
  <c r="I761" i="4" s="1"/>
  <c r="E761" i="4" s="1"/>
  <c r="G762" i="4"/>
  <c r="H762" i="4" s="1"/>
  <c r="I762" i="4" s="1"/>
  <c r="E762" i="4" s="1"/>
  <c r="G763" i="4"/>
  <c r="H763" i="4" s="1"/>
  <c r="I763" i="4" s="1"/>
  <c r="E763" i="4" s="1"/>
  <c r="G764" i="4"/>
  <c r="H764" i="4" s="1"/>
  <c r="I764" i="4" s="1"/>
  <c r="E764" i="4" s="1"/>
  <c r="G4099" i="5" s="1"/>
  <c r="G765" i="4"/>
  <c r="H765" i="4" s="1"/>
  <c r="I765" i="4" s="1"/>
  <c r="E765" i="4" s="1"/>
  <c r="G4333" i="5" s="1"/>
  <c r="G766" i="4"/>
  <c r="H766" i="4" s="1"/>
  <c r="I766" i="4" s="1"/>
  <c r="E766" i="4" s="1"/>
  <c r="G767" i="4"/>
  <c r="H767" i="4" s="1"/>
  <c r="I767" i="4" s="1"/>
  <c r="E767" i="4" s="1"/>
  <c r="G768" i="4"/>
  <c r="H768" i="4" s="1"/>
  <c r="I768" i="4" s="1"/>
  <c r="E768" i="4" s="1"/>
  <c r="G769" i="4"/>
  <c r="H769" i="4" s="1"/>
  <c r="I769" i="4" s="1"/>
  <c r="E769" i="4" s="1"/>
  <c r="G770" i="4"/>
  <c r="H770" i="4" s="1"/>
  <c r="I770" i="4" s="1"/>
  <c r="E770" i="4" s="1"/>
  <c r="G771" i="4"/>
  <c r="H771" i="4" s="1"/>
  <c r="I771" i="4" s="1"/>
  <c r="E771" i="4" s="1"/>
  <c r="G772" i="4"/>
  <c r="H772" i="4" s="1"/>
  <c r="I772" i="4" s="1"/>
  <c r="E772" i="4" s="1"/>
  <c r="G773" i="4"/>
  <c r="H773" i="4" s="1"/>
  <c r="I773" i="4" s="1"/>
  <c r="E773" i="4" s="1"/>
  <c r="G3203" i="5" s="1"/>
  <c r="G774" i="4"/>
  <c r="H774" i="4" s="1"/>
  <c r="I774" i="4" s="1"/>
  <c r="E774" i="4" s="1"/>
  <c r="G775" i="4"/>
  <c r="H775" i="4" s="1"/>
  <c r="I775" i="4" s="1"/>
  <c r="E775" i="4" s="1"/>
  <c r="G4284" i="5" s="1"/>
  <c r="G776" i="4"/>
  <c r="H776" i="4" s="1"/>
  <c r="I776" i="4" s="1"/>
  <c r="E776" i="4" s="1"/>
  <c r="G777" i="4"/>
  <c r="H777" i="4" s="1"/>
  <c r="I777" i="4" s="1"/>
  <c r="E777" i="4" s="1"/>
  <c r="G778" i="4"/>
  <c r="H778" i="4" s="1"/>
  <c r="I778" i="4" s="1"/>
  <c r="E778" i="4" s="1"/>
  <c r="G779" i="4"/>
  <c r="H779" i="4" s="1"/>
  <c r="I779" i="4" s="1"/>
  <c r="E779" i="4" s="1"/>
  <c r="G4716" i="5" s="1"/>
  <c r="G780" i="4"/>
  <c r="H780" i="4" s="1"/>
  <c r="I780" i="4" s="1"/>
  <c r="E780" i="4" s="1"/>
  <c r="G781" i="4"/>
  <c r="H781" i="4" s="1"/>
  <c r="I781" i="4" s="1"/>
  <c r="E781" i="4" s="1"/>
  <c r="G782" i="4"/>
  <c r="H782" i="4" s="1"/>
  <c r="I782" i="4" s="1"/>
  <c r="E782" i="4" s="1"/>
  <c r="G783" i="4"/>
  <c r="H783" i="4" s="1"/>
  <c r="I783" i="4" s="1"/>
  <c r="E783" i="4" s="1"/>
  <c r="G784" i="4"/>
  <c r="H784" i="4" s="1"/>
  <c r="I784" i="4" s="1"/>
  <c r="E784" i="4" s="1"/>
  <c r="G785" i="4"/>
  <c r="H785" i="4" s="1"/>
  <c r="I785" i="4" s="1"/>
  <c r="E785" i="4" s="1"/>
  <c r="G786" i="4"/>
  <c r="H786" i="4" s="1"/>
  <c r="I786" i="4" s="1"/>
  <c r="E786" i="4" s="1"/>
  <c r="G787" i="4"/>
  <c r="H787" i="4" s="1"/>
  <c r="I787" i="4" s="1"/>
  <c r="E787" i="4" s="1"/>
  <c r="G3279" i="5" s="1"/>
  <c r="G788" i="4"/>
  <c r="H788" i="4" s="1"/>
  <c r="I788" i="4" s="1"/>
  <c r="E788" i="4" s="1"/>
  <c r="G4745" i="5" s="1"/>
  <c r="G789" i="4"/>
  <c r="H789" i="4" s="1"/>
  <c r="I789" i="4" s="1"/>
  <c r="E789" i="4" s="1"/>
  <c r="G790" i="4"/>
  <c r="H790" i="4" s="1"/>
  <c r="I790" i="4" s="1"/>
  <c r="E790" i="4" s="1"/>
  <c r="G3293" i="5" s="1"/>
  <c r="G791" i="4"/>
  <c r="H791" i="4" s="1"/>
  <c r="I791" i="4" s="1"/>
  <c r="E791" i="4" s="1"/>
  <c r="G792" i="4"/>
  <c r="H792" i="4" s="1"/>
  <c r="I792" i="4" s="1"/>
  <c r="E792" i="4" s="1"/>
  <c r="G793" i="4"/>
  <c r="H793" i="4" s="1"/>
  <c r="I793" i="4" s="1"/>
  <c r="E793" i="4" s="1"/>
  <c r="G794" i="4"/>
  <c r="H794" i="4" s="1"/>
  <c r="I794" i="4" s="1"/>
  <c r="E794" i="4" s="1"/>
  <c r="G3525" i="5" s="1"/>
  <c r="G795" i="4"/>
  <c r="H795" i="4" s="1"/>
  <c r="I795" i="4" s="1"/>
  <c r="E795" i="4" s="1"/>
  <c r="G796" i="4"/>
  <c r="H796" i="4" s="1"/>
  <c r="I796" i="4" s="1"/>
  <c r="E796" i="4" s="1"/>
  <c r="G3336" i="5" s="1"/>
  <c r="G797" i="4"/>
  <c r="H797" i="4" s="1"/>
  <c r="I797" i="4" s="1"/>
  <c r="E797" i="4" s="1"/>
  <c r="G3331" i="5" s="1"/>
  <c r="G798" i="4"/>
  <c r="H798" i="4" s="1"/>
  <c r="I798" i="4" s="1"/>
  <c r="E798" i="4" s="1"/>
  <c r="G799" i="4"/>
  <c r="H799" i="4" s="1"/>
  <c r="I799" i="4" s="1"/>
  <c r="E799" i="4" s="1"/>
  <c r="G800" i="4"/>
  <c r="H800" i="4" s="1"/>
  <c r="I800" i="4" s="1"/>
  <c r="E800" i="4" s="1"/>
  <c r="G4320" i="5" s="1"/>
  <c r="G801" i="4"/>
  <c r="H801" i="4" s="1"/>
  <c r="I801" i="4" s="1"/>
  <c r="E801" i="4" s="1"/>
  <c r="G802" i="4"/>
  <c r="H802" i="4" s="1"/>
  <c r="I802" i="4" s="1"/>
  <c r="E802" i="4" s="1"/>
  <c r="G803" i="4"/>
  <c r="H803" i="4" s="1"/>
  <c r="I803" i="4" s="1"/>
  <c r="E803" i="4" s="1"/>
  <c r="G804" i="4"/>
  <c r="H804" i="4" s="1"/>
  <c r="I804" i="4" s="1"/>
  <c r="E804" i="4" s="1"/>
  <c r="G3887" i="5" s="1"/>
  <c r="G805" i="4"/>
  <c r="H805" i="4" s="1"/>
  <c r="I805" i="4" s="1"/>
  <c r="E805" i="4" s="1"/>
  <c r="G806" i="4"/>
  <c r="H806" i="4" s="1"/>
  <c r="I806" i="4" s="1"/>
  <c r="E806" i="4" s="1"/>
  <c r="G3402" i="5" s="1"/>
  <c r="G807" i="4"/>
  <c r="H807" i="4" s="1"/>
  <c r="I807" i="4" s="1"/>
  <c r="E807" i="4" s="1"/>
  <c r="G808" i="4"/>
  <c r="H808" i="4" s="1"/>
  <c r="I808" i="4" s="1"/>
  <c r="E808" i="4" s="1"/>
  <c r="G809" i="4"/>
  <c r="H809" i="4" s="1"/>
  <c r="I809" i="4" s="1"/>
  <c r="E809" i="4" s="1"/>
  <c r="G4345" i="5" s="1"/>
  <c r="G810" i="4"/>
  <c r="H810" i="4" s="1"/>
  <c r="I810" i="4" s="1"/>
  <c r="E810" i="4" s="1"/>
  <c r="G811" i="4"/>
  <c r="H811" i="4" s="1"/>
  <c r="I811" i="4" s="1"/>
  <c r="E811" i="4" s="1"/>
  <c r="G4059" i="5" s="1"/>
  <c r="G812" i="4"/>
  <c r="H812" i="4" s="1"/>
  <c r="I812" i="4" s="1"/>
  <c r="E812" i="4" s="1"/>
  <c r="G813" i="4"/>
  <c r="H813" i="4" s="1"/>
  <c r="I813" i="4" s="1"/>
  <c r="E813" i="4" s="1"/>
  <c r="G814" i="4"/>
  <c r="H814" i="4" s="1"/>
  <c r="I814" i="4" s="1"/>
  <c r="E814" i="4" s="1"/>
  <c r="G815" i="4"/>
  <c r="H815" i="4" s="1"/>
  <c r="I815" i="4" s="1"/>
  <c r="E815" i="4" s="1"/>
  <c r="G816" i="4"/>
  <c r="H816" i="4" s="1"/>
  <c r="I816" i="4" s="1"/>
  <c r="E816" i="4" s="1"/>
  <c r="G817" i="4"/>
  <c r="H817" i="4" s="1"/>
  <c r="I817" i="4" s="1"/>
  <c r="E817" i="4" s="1"/>
  <c r="G818" i="4"/>
  <c r="H818" i="4" s="1"/>
  <c r="I818" i="4" s="1"/>
  <c r="E818" i="4" s="1"/>
  <c r="G819" i="4"/>
  <c r="H819" i="4" s="1"/>
  <c r="I819" i="4" s="1"/>
  <c r="E819" i="4" s="1"/>
  <c r="G820" i="4"/>
  <c r="H820" i="4" s="1"/>
  <c r="I820" i="4" s="1"/>
  <c r="E820" i="4" s="1"/>
  <c r="G4979" i="5" s="1"/>
  <c r="G821" i="4"/>
  <c r="H821" i="4" s="1"/>
  <c r="I821" i="4" s="1"/>
  <c r="E821" i="4" s="1"/>
  <c r="E822" i="4"/>
  <c r="G4744" i="5" s="1"/>
  <c r="G823" i="4"/>
  <c r="H823" i="4" s="1"/>
  <c r="I823" i="4" s="1"/>
  <c r="E823" i="4" s="1"/>
  <c r="G824" i="4"/>
  <c r="H824" i="4" s="1"/>
  <c r="I824" i="4" s="1"/>
  <c r="E824" i="4" s="1"/>
  <c r="G825" i="4"/>
  <c r="H825" i="4" s="1"/>
  <c r="I825" i="4" s="1"/>
  <c r="E825" i="4" s="1"/>
  <c r="G826" i="4"/>
  <c r="H826" i="4" s="1"/>
  <c r="I826" i="4" s="1"/>
  <c r="E826" i="4" s="1"/>
  <c r="G827" i="4"/>
  <c r="H827" i="4" s="1"/>
  <c r="I827" i="4" s="1"/>
  <c r="E827" i="4" s="1"/>
  <c r="G828" i="4"/>
  <c r="H828" i="4" s="1"/>
  <c r="I828" i="4" s="1"/>
  <c r="E828" i="4" s="1"/>
  <c r="G829" i="4"/>
  <c r="H829" i="4" s="1"/>
  <c r="I829" i="4" s="1"/>
  <c r="E829" i="4" s="1"/>
  <c r="G830" i="4"/>
  <c r="H830" i="4" s="1"/>
  <c r="I830" i="4" s="1"/>
  <c r="E830" i="4" s="1"/>
  <c r="G831" i="4"/>
  <c r="H831" i="4" s="1"/>
  <c r="I831" i="4" s="1"/>
  <c r="E831" i="4" s="1"/>
  <c r="G832" i="4"/>
  <c r="H832" i="4" s="1"/>
  <c r="I832" i="4" s="1"/>
  <c r="E832" i="4" s="1"/>
  <c r="G833" i="4"/>
  <c r="H833" i="4" s="1"/>
  <c r="I833" i="4" s="1"/>
  <c r="E833" i="4" s="1"/>
  <c r="G834" i="4"/>
  <c r="H834" i="4" s="1"/>
  <c r="I834" i="4" s="1"/>
  <c r="E834" i="4" s="1"/>
  <c r="G835" i="4"/>
  <c r="H835" i="4" s="1"/>
  <c r="I835" i="4" s="1"/>
  <c r="E835" i="4" s="1"/>
  <c r="G836" i="4"/>
  <c r="H836" i="4" s="1"/>
  <c r="I836" i="4" s="1"/>
  <c r="E836" i="4" s="1"/>
  <c r="G3873" i="5" s="1"/>
  <c r="G837" i="4"/>
  <c r="H837" i="4" s="1"/>
  <c r="I837" i="4" s="1"/>
  <c r="E837" i="4" s="1"/>
  <c r="G3757" i="5" s="1"/>
  <c r="G838" i="4"/>
  <c r="H838" i="4" s="1"/>
  <c r="I838" i="4" s="1"/>
  <c r="E838" i="4" s="1"/>
  <c r="G4640" i="5" s="1"/>
  <c r="G839" i="4"/>
  <c r="H839" i="4" s="1"/>
  <c r="I839" i="4" s="1"/>
  <c r="E839" i="4" s="1"/>
  <c r="G3750" i="5" s="1"/>
  <c r="G840" i="4"/>
  <c r="H840" i="4" s="1"/>
  <c r="I840" i="4" s="1"/>
  <c r="E840" i="4" s="1"/>
  <c r="G841" i="4"/>
  <c r="H841" i="4" s="1"/>
  <c r="I841" i="4" s="1"/>
  <c r="E841" i="4" s="1"/>
  <c r="G842" i="4"/>
  <c r="H842" i="4" s="1"/>
  <c r="I842" i="4" s="1"/>
  <c r="E842" i="4" s="1"/>
  <c r="G843" i="4"/>
  <c r="H843" i="4" s="1"/>
  <c r="I843" i="4" s="1"/>
  <c r="E843" i="4" s="1"/>
  <c r="G844" i="4"/>
  <c r="H844" i="4" s="1"/>
  <c r="I844" i="4" s="1"/>
  <c r="E844" i="4" s="1"/>
  <c r="G845" i="4"/>
  <c r="H845" i="4" s="1"/>
  <c r="I845" i="4" s="1"/>
  <c r="E845" i="4" s="1"/>
  <c r="G846" i="4"/>
  <c r="H846" i="4" s="1"/>
  <c r="I846" i="4" s="1"/>
  <c r="E846" i="4" s="1"/>
  <c r="G847" i="4"/>
  <c r="H847" i="4" s="1"/>
  <c r="I847" i="4" s="1"/>
  <c r="E847" i="4" s="1"/>
  <c r="G3401" i="5" s="1"/>
  <c r="G848" i="4"/>
  <c r="H848" i="4" s="1"/>
  <c r="I848" i="4" s="1"/>
  <c r="E848" i="4" s="1"/>
  <c r="G3544" i="5" s="1"/>
  <c r="G849" i="4"/>
  <c r="H849" i="4" s="1"/>
  <c r="I849" i="4" s="1"/>
  <c r="E849" i="4" s="1"/>
  <c r="G850" i="4"/>
  <c r="H850" i="4" s="1"/>
  <c r="I850" i="4" s="1"/>
  <c r="E850" i="4" s="1"/>
  <c r="G851" i="4"/>
  <c r="H851" i="4" s="1"/>
  <c r="I851" i="4" s="1"/>
  <c r="E851" i="4" s="1"/>
  <c r="G3314" i="5" s="1"/>
  <c r="G852" i="4"/>
  <c r="H852" i="4" s="1"/>
  <c r="I852" i="4" s="1"/>
  <c r="E852" i="4" s="1"/>
  <c r="G853" i="4"/>
  <c r="H853" i="4" s="1"/>
  <c r="I853" i="4" s="1"/>
  <c r="E853" i="4" s="1"/>
  <c r="G3838" i="5" s="1"/>
  <c r="G854" i="4"/>
  <c r="H854" i="4" s="1"/>
  <c r="I854" i="4" s="1"/>
  <c r="E854" i="4" s="1"/>
  <c r="G3847" i="5" s="1"/>
  <c r="G855" i="4"/>
  <c r="H855" i="4" s="1"/>
  <c r="I855" i="4" s="1"/>
  <c r="E855" i="4" s="1"/>
  <c r="G3783" i="5" s="1"/>
  <c r="G856" i="4"/>
  <c r="H856" i="4" s="1"/>
  <c r="I856" i="4" s="1"/>
  <c r="E856" i="4" s="1"/>
  <c r="G857" i="4"/>
  <c r="H857" i="4" s="1"/>
  <c r="I857" i="4" s="1"/>
  <c r="E857" i="4" s="1"/>
  <c r="G858" i="4"/>
  <c r="H858" i="4" s="1"/>
  <c r="I858" i="4" s="1"/>
  <c r="E858" i="4" s="1"/>
  <c r="G859" i="4"/>
  <c r="H859" i="4" s="1"/>
  <c r="I859" i="4" s="1"/>
  <c r="E859" i="4" s="1"/>
  <c r="G3655" i="5" s="1"/>
  <c r="G860" i="4"/>
  <c r="H860" i="4" s="1"/>
  <c r="I860" i="4" s="1"/>
  <c r="E860" i="4" s="1"/>
  <c r="G3364" i="5" s="1"/>
  <c r="G861" i="4"/>
  <c r="H861" i="4" s="1"/>
  <c r="I861" i="4" s="1"/>
  <c r="E861" i="4" s="1"/>
  <c r="G862" i="4"/>
  <c r="H862" i="4" s="1"/>
  <c r="I862" i="4" s="1"/>
  <c r="E862" i="4" s="1"/>
  <c r="G863" i="4"/>
  <c r="H863" i="4" s="1"/>
  <c r="I863" i="4" s="1"/>
  <c r="E863" i="4" s="1"/>
  <c r="G864" i="4"/>
  <c r="H864" i="4" s="1"/>
  <c r="I864" i="4" s="1"/>
  <c r="E864" i="4" s="1"/>
  <c r="G3771" i="5" s="1"/>
  <c r="G865" i="4"/>
  <c r="H865" i="4" s="1"/>
  <c r="I865" i="4" s="1"/>
  <c r="E865" i="4" s="1"/>
  <c r="G866" i="4"/>
  <c r="H866" i="4" s="1"/>
  <c r="I866" i="4" s="1"/>
  <c r="E866" i="4" s="1"/>
  <c r="G867" i="4"/>
  <c r="H867" i="4" s="1"/>
  <c r="I867" i="4" s="1"/>
  <c r="E867" i="4" s="1"/>
  <c r="G868" i="4"/>
  <c r="H868" i="4" s="1"/>
  <c r="I868" i="4" s="1"/>
  <c r="E868" i="4" s="1"/>
  <c r="G869" i="4"/>
  <c r="H869" i="4" s="1"/>
  <c r="I869" i="4" s="1"/>
  <c r="E869" i="4" s="1"/>
  <c r="G870" i="4"/>
  <c r="H870" i="4" s="1"/>
  <c r="I870" i="4" s="1"/>
  <c r="E870" i="4" s="1"/>
  <c r="G871" i="4"/>
  <c r="H871" i="4" s="1"/>
  <c r="I871" i="4" s="1"/>
  <c r="E871" i="4" s="1"/>
  <c r="G872" i="4"/>
  <c r="H872" i="4" s="1"/>
  <c r="I872" i="4" s="1"/>
  <c r="E872" i="4" s="1"/>
  <c r="G3936" i="5" s="1"/>
  <c r="G873" i="4"/>
  <c r="H873" i="4" s="1"/>
  <c r="I873" i="4" s="1"/>
  <c r="E873" i="4" s="1"/>
  <c r="G874" i="4"/>
  <c r="H874" i="4" s="1"/>
  <c r="I874" i="4" s="1"/>
  <c r="E874" i="4" s="1"/>
  <c r="G875" i="4"/>
  <c r="H875" i="4" s="1"/>
  <c r="I875" i="4" s="1"/>
  <c r="E875" i="4" s="1"/>
  <c r="G876" i="4"/>
  <c r="H876" i="4" s="1"/>
  <c r="I876" i="4" s="1"/>
  <c r="E876" i="4" s="1"/>
  <c r="G4055" i="5" s="1"/>
  <c r="G877" i="4"/>
  <c r="H877" i="4" s="1"/>
  <c r="I877" i="4" s="1"/>
  <c r="E877" i="4" s="1"/>
  <c r="G878" i="4"/>
  <c r="H878" i="4" s="1"/>
  <c r="I878" i="4" s="1"/>
  <c r="E878" i="4" s="1"/>
  <c r="G879" i="4"/>
  <c r="H879" i="4" s="1"/>
  <c r="I879" i="4" s="1"/>
  <c r="E879" i="4" s="1"/>
  <c r="G3390" i="5" s="1"/>
  <c r="G880" i="4"/>
  <c r="H880" i="4" s="1"/>
  <c r="I880" i="4" s="1"/>
  <c r="E880" i="4" s="1"/>
  <c r="G4281" i="5" s="1"/>
  <c r="G881" i="4"/>
  <c r="H881" i="4" s="1"/>
  <c r="I881" i="4" s="1"/>
  <c r="E881" i="4" s="1"/>
  <c r="G882" i="4"/>
  <c r="H882" i="4" s="1"/>
  <c r="I882" i="4" s="1"/>
  <c r="E882" i="4" s="1"/>
  <c r="G883" i="4"/>
  <c r="H883" i="4" s="1"/>
  <c r="I883" i="4" s="1"/>
  <c r="E883" i="4" s="1"/>
  <c r="G3665" i="5" s="1"/>
  <c r="G884" i="4"/>
  <c r="H884" i="4" s="1"/>
  <c r="I884" i="4" s="1"/>
  <c r="E884" i="4" s="1"/>
  <c r="G885" i="4"/>
  <c r="H885" i="4" s="1"/>
  <c r="I885" i="4" s="1"/>
  <c r="E885" i="4" s="1"/>
  <c r="G886" i="4"/>
  <c r="H886" i="4" s="1"/>
  <c r="I886" i="4" s="1"/>
  <c r="E886" i="4" s="1"/>
  <c r="G4536" i="5" s="1"/>
  <c r="G887" i="4"/>
  <c r="H887" i="4" s="1"/>
  <c r="I887" i="4" s="1"/>
  <c r="E887" i="4" s="1"/>
  <c r="G4418" i="5" l="1"/>
  <c r="G5010" i="5"/>
  <c r="G4137" i="5"/>
  <c r="G5014" i="5"/>
  <c r="G5055" i="5"/>
  <c r="G5056" i="5"/>
  <c r="G4453" i="5"/>
  <c r="G5003" i="5"/>
  <c r="G4346" i="5"/>
  <c r="G5053" i="5"/>
  <c r="G5054" i="5"/>
  <c r="G5051" i="5"/>
  <c r="G5052" i="5"/>
  <c r="G3970" i="5"/>
  <c r="G4953" i="5"/>
  <c r="G4446" i="5"/>
  <c r="G4980" i="5"/>
  <c r="G4421" i="5"/>
  <c r="G5017" i="5"/>
  <c r="G5018" i="5"/>
  <c r="G4977" i="5"/>
  <c r="G4973" i="5"/>
  <c r="G4962" i="5"/>
  <c r="G4959" i="5"/>
  <c r="G4956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442" i="5"/>
  <c r="G4981" i="5"/>
  <c r="G4982" i="5"/>
  <c r="G4983" i="5"/>
  <c r="G3981" i="5"/>
  <c r="G4941" i="5"/>
  <c r="G4427" i="5"/>
  <c r="G5006" i="5"/>
  <c r="G4383" i="5"/>
  <c r="G5050" i="5"/>
  <c r="G4978" i="5"/>
  <c r="G4964" i="5"/>
  <c r="G4960" i="5"/>
  <c r="G4994" i="5"/>
  <c r="G4995" i="5"/>
  <c r="G4420" i="5"/>
  <c r="G5046" i="5"/>
  <c r="G4452" i="5"/>
  <c r="G5008" i="5"/>
  <c r="G4105" i="5"/>
  <c r="G5059" i="5"/>
  <c r="G5060" i="5"/>
  <c r="G5021" i="5"/>
  <c r="G5022" i="5"/>
  <c r="G4431" i="5"/>
  <c r="G4984" i="5"/>
  <c r="G4985" i="5"/>
  <c r="G4148" i="5"/>
  <c r="G5000" i="5"/>
  <c r="G4448" i="5"/>
  <c r="G4996" i="5"/>
  <c r="G4997" i="5"/>
  <c r="G4450" i="5"/>
  <c r="G5005" i="5"/>
  <c r="G4419" i="5"/>
  <c r="G5047" i="5"/>
  <c r="G5019" i="5"/>
  <c r="G5020" i="5"/>
  <c r="G5038" i="5"/>
  <c r="G5039" i="5"/>
  <c r="G4381" i="5"/>
  <c r="G5062" i="5"/>
  <c r="G4407" i="5"/>
  <c r="G5030" i="5"/>
  <c r="G5032" i="5"/>
  <c r="G5033" i="5"/>
  <c r="G3748" i="5"/>
  <c r="G5065" i="5"/>
  <c r="G5057" i="5"/>
  <c r="G5058" i="5"/>
  <c r="G3636" i="5"/>
  <c r="G5034" i="5"/>
  <c r="G5035" i="5"/>
  <c r="G4958" i="5"/>
  <c r="G4425" i="5"/>
  <c r="G5004" i="5"/>
  <c r="G4480" i="5"/>
  <c r="G4925" i="5"/>
  <c r="G4916" i="5"/>
  <c r="G4149" i="5"/>
  <c r="G4992" i="5"/>
  <c r="G4416" i="5"/>
  <c r="G5044" i="5"/>
  <c r="G5024" i="5"/>
  <c r="G5025" i="5"/>
  <c r="G5026" i="5"/>
  <c r="G5027" i="5"/>
  <c r="G5028" i="5"/>
  <c r="G5029" i="5"/>
  <c r="G4449" i="5"/>
  <c r="G5002" i="5"/>
  <c r="G4417" i="5"/>
  <c r="G5045" i="5"/>
  <c r="G3521" i="5"/>
  <c r="G4940" i="5"/>
  <c r="G4443" i="5"/>
  <c r="G4986" i="5"/>
  <c r="G4943" i="5"/>
  <c r="G3744" i="5"/>
  <c r="G5066" i="5"/>
  <c r="G4445" i="5"/>
  <c r="G4988" i="5"/>
  <c r="G4409" i="5"/>
  <c r="G5013" i="5"/>
  <c r="G4426" i="5"/>
  <c r="G5001" i="5"/>
  <c r="G4989" i="5"/>
  <c r="G4990" i="5"/>
  <c r="G4991" i="5"/>
  <c r="G4454" i="5"/>
  <c r="G4993" i="5"/>
  <c r="G4923" i="5"/>
  <c r="G4917" i="5"/>
  <c r="G4924" i="5"/>
  <c r="G4918" i="5"/>
  <c r="G4919" i="5"/>
  <c r="G4947" i="5"/>
  <c r="G4921" i="5"/>
  <c r="G4951" i="5"/>
  <c r="G4915" i="5"/>
  <c r="G4879" i="5"/>
  <c r="G4864" i="5"/>
  <c r="G4920" i="5"/>
  <c r="G4942" i="5"/>
  <c r="G4876" i="5"/>
  <c r="G4870" i="5"/>
  <c r="G4869" i="5"/>
  <c r="G4868" i="5"/>
  <c r="G4922" i="5"/>
  <c r="G4914" i="5"/>
  <c r="G4913" i="5"/>
  <c r="G4912" i="5"/>
  <c r="G4911" i="5"/>
  <c r="G4909" i="5"/>
  <c r="G4908" i="5"/>
  <c r="G4906" i="5"/>
  <c r="G4944" i="5"/>
  <c r="G4877" i="5"/>
  <c r="G4866" i="5"/>
  <c r="G4865" i="5"/>
  <c r="G4794" i="5"/>
  <c r="G4901" i="5"/>
  <c r="G4796" i="5"/>
  <c r="G4905" i="5"/>
  <c r="G4904" i="5"/>
  <c r="G4903" i="5"/>
  <c r="G4902" i="5"/>
  <c r="G4885" i="5"/>
  <c r="G4884" i="5"/>
  <c r="G4883" i="5"/>
  <c r="G4882" i="5"/>
  <c r="G4881" i="5"/>
  <c r="G4880" i="5"/>
  <c r="G4773" i="5"/>
  <c r="G4772" i="5"/>
  <c r="G4771" i="5"/>
  <c r="G4770" i="5"/>
  <c r="G4769" i="5"/>
  <c r="G4767" i="5"/>
  <c r="G4875" i="5"/>
  <c r="G4873" i="5"/>
  <c r="G4871" i="5"/>
  <c r="G4888" i="5"/>
  <c r="G4891" i="5"/>
  <c r="G4890" i="5"/>
  <c r="G4789" i="5"/>
  <c r="G4788" i="5"/>
  <c r="G4787" i="5"/>
  <c r="G4786" i="5"/>
  <c r="G4785" i="5"/>
  <c r="G4784" i="5"/>
  <c r="G4783" i="5"/>
  <c r="G4782" i="5"/>
  <c r="G4781" i="5"/>
  <c r="G4780" i="5"/>
  <c r="G4779" i="5"/>
  <c r="G4778" i="5"/>
  <c r="G4777" i="5"/>
  <c r="G4776" i="5"/>
  <c r="G4874" i="5"/>
  <c r="G4872" i="5"/>
  <c r="G4867" i="5"/>
  <c r="G4900" i="5"/>
  <c r="G4899" i="5"/>
  <c r="G4898" i="5"/>
  <c r="G4897" i="5"/>
  <c r="G4896" i="5"/>
  <c r="G4893" i="5"/>
  <c r="G4792" i="5"/>
  <c r="G4791" i="5"/>
  <c r="G4859" i="5"/>
  <c r="G4858" i="5"/>
  <c r="G4857" i="5"/>
  <c r="G4856" i="5"/>
  <c r="G4855" i="5"/>
  <c r="G4854" i="5"/>
  <c r="G4853" i="5"/>
  <c r="G4852" i="5"/>
  <c r="G4851" i="5"/>
  <c r="G4850" i="5"/>
  <c r="G4849" i="5"/>
  <c r="G4848" i="5"/>
  <c r="G4847" i="5"/>
  <c r="G4846" i="5"/>
  <c r="G4845" i="5"/>
  <c r="G4844" i="5"/>
  <c r="G4843" i="5"/>
  <c r="G4842" i="5"/>
  <c r="G4841" i="5"/>
  <c r="G4840" i="5"/>
  <c r="G4839" i="5"/>
  <c r="G4838" i="5"/>
  <c r="G4837" i="5"/>
  <c r="G4836" i="5"/>
  <c r="G4835" i="5"/>
  <c r="G4834" i="5"/>
  <c r="G4833" i="5"/>
  <c r="G4832" i="5"/>
  <c r="G4831" i="5"/>
  <c r="G4830" i="5"/>
  <c r="G4829" i="5"/>
  <c r="G4828" i="5"/>
  <c r="G4827" i="5"/>
  <c r="G4826" i="5"/>
  <c r="G4825" i="5"/>
  <c r="G4824" i="5"/>
  <c r="G4823" i="5"/>
  <c r="G4822" i="5"/>
  <c r="G4821" i="5"/>
  <c r="G4820" i="5"/>
  <c r="G4819" i="5"/>
  <c r="G4818" i="5"/>
  <c r="G4817" i="5"/>
  <c r="G4816" i="5"/>
  <c r="G4815" i="5"/>
  <c r="G4814" i="5"/>
  <c r="G4813" i="5"/>
  <c r="G4812" i="5"/>
  <c r="G4811" i="5"/>
  <c r="G4810" i="5"/>
  <c r="G4809" i="5"/>
  <c r="G4808" i="5"/>
  <c r="G4807" i="5"/>
  <c r="G4806" i="5"/>
  <c r="G4805" i="5"/>
  <c r="G4804" i="5"/>
  <c r="G4803" i="5"/>
  <c r="G4802" i="5"/>
  <c r="G4801" i="5"/>
  <c r="G4800" i="5"/>
  <c r="G4799" i="5"/>
  <c r="G4798" i="5"/>
  <c r="G4795" i="5"/>
  <c r="G4862" i="5"/>
  <c r="G4861" i="5"/>
  <c r="G4886" i="5"/>
  <c r="G4793" i="5"/>
  <c r="G4774" i="5"/>
  <c r="G4892" i="5"/>
  <c r="G4887" i="5"/>
  <c r="G4725" i="5"/>
  <c r="G4889" i="5"/>
  <c r="G4775" i="5"/>
  <c r="G4753" i="5"/>
  <c r="G4752" i="5"/>
  <c r="G4751" i="5"/>
  <c r="G4863" i="5"/>
  <c r="G4754" i="5"/>
  <c r="G4797" i="5"/>
  <c r="G4755" i="5"/>
  <c r="G4860" i="5"/>
  <c r="G4790" i="5"/>
  <c r="G4756" i="5"/>
  <c r="G4766" i="5"/>
  <c r="G4763" i="5"/>
  <c r="G4762" i="5"/>
  <c r="G4761" i="5"/>
  <c r="G4760" i="5"/>
  <c r="G4759" i="5"/>
  <c r="G4758" i="5"/>
  <c r="G4757" i="5"/>
  <c r="G4729" i="5"/>
  <c r="G4728" i="5"/>
  <c r="G4718" i="5"/>
  <c r="G4717" i="5"/>
  <c r="G4733" i="5"/>
  <c r="G4732" i="5"/>
  <c r="G4743" i="5"/>
  <c r="G4742" i="5"/>
  <c r="G4741" i="5"/>
  <c r="G4740" i="5"/>
  <c r="G4739" i="5"/>
  <c r="G4738" i="5"/>
  <c r="G4737" i="5"/>
  <c r="G4735" i="5"/>
  <c r="G4722" i="5"/>
  <c r="G4730" i="5"/>
  <c r="G4727" i="5"/>
  <c r="G4724" i="5"/>
  <c r="G4721" i="5"/>
  <c r="G4749" i="5"/>
  <c r="G4748" i="5"/>
  <c r="G4747" i="5"/>
  <c r="G4746" i="5"/>
  <c r="G4734" i="5"/>
  <c r="G4726" i="5"/>
  <c r="G4723" i="5"/>
  <c r="G4709" i="5"/>
  <c r="G4682" i="5"/>
  <c r="G4692" i="5"/>
  <c r="G4690" i="5"/>
  <c r="G4689" i="5"/>
  <c r="G4687" i="5"/>
  <c r="G4686" i="5"/>
  <c r="G4685" i="5"/>
  <c r="G4684" i="5"/>
  <c r="G4668" i="5"/>
  <c r="G4667" i="5"/>
  <c r="G4666" i="5"/>
  <c r="G4665" i="5"/>
  <c r="G4664" i="5"/>
  <c r="G4691" i="5"/>
  <c r="G4688" i="5"/>
  <c r="G4698" i="5"/>
  <c r="G4697" i="5"/>
  <c r="G4696" i="5"/>
  <c r="G4695" i="5"/>
  <c r="G4715" i="5"/>
  <c r="G4714" i="5"/>
  <c r="G4713" i="5"/>
  <c r="G4712" i="5"/>
  <c r="G4711" i="5"/>
  <c r="G4710" i="5"/>
  <c r="G4708" i="5"/>
  <c r="G4707" i="5"/>
  <c r="G4706" i="5"/>
  <c r="G4705" i="5"/>
  <c r="G4704" i="5"/>
  <c r="G4703" i="5"/>
  <c r="G4702" i="5"/>
  <c r="G4701" i="5"/>
  <c r="G4700" i="5"/>
  <c r="G4699" i="5"/>
  <c r="G4694" i="5"/>
  <c r="G4683" i="5"/>
  <c r="G4681" i="5"/>
  <c r="G4669" i="5"/>
  <c r="G4671" i="5"/>
  <c r="G4680" i="5"/>
  <c r="G4679" i="5"/>
  <c r="G4678" i="5"/>
  <c r="G4677" i="5"/>
  <c r="G4676" i="5"/>
  <c r="G4675" i="5"/>
  <c r="G4674" i="5"/>
  <c r="G4673" i="5"/>
  <c r="G4672" i="5"/>
  <c r="G4670" i="5"/>
  <c r="G4652" i="5"/>
  <c r="G4660" i="5"/>
  <c r="G4659" i="5"/>
  <c r="G4658" i="5"/>
  <c r="G4657" i="5"/>
  <c r="G4656" i="5"/>
  <c r="G4655" i="5"/>
  <c r="G4651" i="5"/>
  <c r="G4650" i="5"/>
  <c r="G4649" i="5"/>
  <c r="G4648" i="5"/>
  <c r="G4647" i="5"/>
  <c r="G4646" i="5"/>
  <c r="G4645" i="5"/>
  <c r="G4644" i="5"/>
  <c r="G4643" i="5"/>
  <c r="G4642" i="5"/>
  <c r="G4639" i="5"/>
  <c r="G4638" i="5"/>
  <c r="G4637" i="5"/>
  <c r="G4635" i="5"/>
  <c r="G4634" i="5"/>
  <c r="G4633" i="5"/>
  <c r="G4632" i="5"/>
  <c r="G4631" i="5"/>
  <c r="G4630" i="5"/>
  <c r="G4629" i="5"/>
  <c r="G4628" i="5"/>
  <c r="G4627" i="5"/>
  <c r="G4626" i="5"/>
  <c r="G4625" i="5"/>
  <c r="G4624" i="5"/>
  <c r="G4623" i="5"/>
  <c r="G4619" i="5"/>
  <c r="G4618" i="5"/>
  <c r="G4617" i="5"/>
  <c r="G4616" i="5"/>
  <c r="G4615" i="5"/>
  <c r="G4614" i="5"/>
  <c r="G4613" i="5"/>
  <c r="G4612" i="5"/>
  <c r="G4611" i="5"/>
  <c r="G4610" i="5"/>
  <c r="G4609" i="5"/>
  <c r="G4608" i="5"/>
  <c r="G4607" i="5"/>
  <c r="G4605" i="5"/>
  <c r="G4604" i="5"/>
  <c r="G4603" i="5"/>
  <c r="G4602" i="5"/>
  <c r="G4601" i="5"/>
  <c r="G4600" i="5"/>
  <c r="G4599" i="5"/>
  <c r="G4598" i="5"/>
  <c r="G4597" i="5"/>
  <c r="G4595" i="5"/>
  <c r="G4594" i="5"/>
  <c r="G4593" i="5"/>
  <c r="G4592" i="5"/>
  <c r="G4591" i="5"/>
  <c r="G4590" i="5"/>
  <c r="G4589" i="5"/>
  <c r="G4588" i="5"/>
  <c r="G4528" i="5"/>
  <c r="G4527" i="5"/>
  <c r="G4526" i="5"/>
  <c r="G4537" i="5"/>
  <c r="G4535" i="5"/>
  <c r="G4534" i="5"/>
  <c r="G4533" i="5"/>
  <c r="G4532" i="5"/>
  <c r="G4662" i="5"/>
  <c r="G4661" i="5"/>
  <c r="G4540" i="5"/>
  <c r="G4653" i="5"/>
  <c r="G4586" i="5"/>
  <c r="G4585" i="5"/>
  <c r="G4584" i="5"/>
  <c r="G4583" i="5"/>
  <c r="G4582" i="5"/>
  <c r="G4581" i="5"/>
  <c r="G4580" i="5"/>
  <c r="G4579" i="5"/>
  <c r="G4578" i="5"/>
  <c r="G4577" i="5"/>
  <c r="G4576" i="5"/>
  <c r="G4575" i="5"/>
  <c r="G4574" i="5"/>
  <c r="G4573" i="5"/>
  <c r="G4572" i="5"/>
  <c r="G4571" i="5"/>
  <c r="G4570" i="5"/>
  <c r="G4569" i="5"/>
  <c r="G4568" i="5"/>
  <c r="G4567" i="5"/>
  <c r="G4566" i="5"/>
  <c r="G4565" i="5"/>
  <c r="G4564" i="5"/>
  <c r="G4563" i="5"/>
  <c r="G4562" i="5"/>
  <c r="G4561" i="5"/>
  <c r="G4560" i="5"/>
  <c r="G4559" i="5"/>
  <c r="G4558" i="5"/>
  <c r="G4557" i="5"/>
  <c r="G4556" i="5"/>
  <c r="G4555" i="5"/>
  <c r="G4554" i="5"/>
  <c r="G4553" i="5"/>
  <c r="G4552" i="5"/>
  <c r="G4551" i="5"/>
  <c r="G4550" i="5"/>
  <c r="G4549" i="5"/>
  <c r="G4548" i="5"/>
  <c r="G4547" i="5"/>
  <c r="G4546" i="5"/>
  <c r="G4545" i="5"/>
  <c r="G4544" i="5"/>
  <c r="G4543" i="5"/>
  <c r="G4542" i="5"/>
  <c r="G4587" i="5"/>
  <c r="G4541" i="5"/>
  <c r="G4539" i="5"/>
  <c r="G4538" i="5"/>
  <c r="G4531" i="5"/>
  <c r="G4530" i="5"/>
  <c r="G4529" i="5"/>
  <c r="G4525" i="5"/>
  <c r="G4523" i="5"/>
  <c r="G4522" i="5"/>
  <c r="G4521" i="5"/>
  <c r="G4520" i="5"/>
  <c r="G4519" i="5"/>
  <c r="G4518" i="5"/>
  <c r="G4517" i="5"/>
  <c r="G4516" i="5"/>
  <c r="G4515" i="5"/>
  <c r="G4514" i="5"/>
  <c r="G4513" i="5"/>
  <c r="G4512" i="5"/>
  <c r="G4511" i="5"/>
  <c r="G4510" i="5"/>
  <c r="G4509" i="5"/>
  <c r="G4508" i="5"/>
  <c r="G4507" i="5"/>
  <c r="G4506" i="5"/>
  <c r="G4505" i="5"/>
  <c r="G4504" i="5"/>
  <c r="G4503" i="5"/>
  <c r="G4502" i="5"/>
  <c r="G4501" i="5"/>
  <c r="G4500" i="5"/>
  <c r="G4499" i="5"/>
  <c r="G4498" i="5"/>
  <c r="G4497" i="5"/>
  <c r="G4496" i="5"/>
  <c r="G4495" i="5"/>
  <c r="G4524" i="5"/>
  <c r="G4410" i="5"/>
  <c r="G4411" i="5"/>
  <c r="G4412" i="5"/>
  <c r="G4413" i="5"/>
  <c r="G4091" i="5"/>
  <c r="G4376" i="5"/>
  <c r="G4377" i="5"/>
  <c r="G4389" i="5"/>
  <c r="G4390" i="5"/>
  <c r="G3556" i="5"/>
  <c r="G4462" i="5"/>
  <c r="G4463" i="5"/>
  <c r="G4464" i="5"/>
  <c r="G4098" i="5"/>
  <c r="G4379" i="5"/>
  <c r="G4380" i="5"/>
  <c r="G4354" i="5"/>
  <c r="G4355" i="5"/>
  <c r="G3674" i="5"/>
  <c r="G4384" i="5"/>
  <c r="G4385" i="5"/>
  <c r="G4387" i="5"/>
  <c r="G4428" i="5"/>
  <c r="G4429" i="5"/>
  <c r="G4430" i="5"/>
  <c r="G4397" i="5"/>
  <c r="G4398" i="5"/>
  <c r="G4399" i="5"/>
  <c r="G3502" i="5"/>
  <c r="G4460" i="5"/>
  <c r="G3533" i="5"/>
  <c r="G4465" i="5"/>
  <c r="G4466" i="5"/>
  <c r="G4467" i="5"/>
  <c r="G4468" i="5"/>
  <c r="G4138" i="5"/>
  <c r="G4388" i="5"/>
  <c r="G4358" i="5"/>
  <c r="G4359" i="5"/>
  <c r="G4360" i="5"/>
  <c r="G3518" i="5"/>
  <c r="G4457" i="5"/>
  <c r="G4436" i="5"/>
  <c r="G4437" i="5"/>
  <c r="G4438" i="5"/>
  <c r="G4400" i="5"/>
  <c r="G4401" i="5"/>
  <c r="G4402" i="5"/>
  <c r="G4403" i="5"/>
  <c r="G4404" i="5"/>
  <c r="G4356" i="5"/>
  <c r="G4357" i="5"/>
  <c r="G4391" i="5"/>
  <c r="G4392" i="5"/>
  <c r="G4393" i="5"/>
  <c r="G4394" i="5"/>
  <c r="G4395" i="5"/>
  <c r="G4351" i="5"/>
  <c r="G4352" i="5"/>
  <c r="G4353" i="5"/>
  <c r="G3623" i="5"/>
  <c r="G4451" i="5"/>
  <c r="G4439" i="5"/>
  <c r="G4440" i="5"/>
  <c r="G4441" i="5"/>
  <c r="G4070" i="5"/>
  <c r="G4372" i="5"/>
  <c r="G4373" i="5"/>
  <c r="G4374" i="5"/>
  <c r="G4375" i="5"/>
  <c r="G3576" i="5"/>
  <c r="G4471" i="5"/>
  <c r="G3506" i="5"/>
  <c r="G4458" i="5"/>
  <c r="G4459" i="5"/>
  <c r="G3749" i="5"/>
  <c r="G4455" i="5"/>
  <c r="G4432" i="5"/>
  <c r="G4433" i="5"/>
  <c r="G4434" i="5"/>
  <c r="G4435" i="5"/>
  <c r="G4369" i="5"/>
  <c r="G4370" i="5"/>
  <c r="G4371" i="5"/>
  <c r="G4347" i="5"/>
  <c r="G4348" i="5"/>
  <c r="G3624" i="5"/>
  <c r="G4447" i="5"/>
  <c r="G4145" i="5"/>
  <c r="G4423" i="5"/>
  <c r="G4424" i="5"/>
  <c r="G3697" i="5"/>
  <c r="G4349" i="5"/>
  <c r="G3517" i="5"/>
  <c r="G4470" i="5"/>
  <c r="G3682" i="5"/>
  <c r="G4408" i="5"/>
  <c r="G3510" i="5"/>
  <c r="G4461" i="5"/>
  <c r="G4108" i="5"/>
  <c r="G4378" i="5"/>
  <c r="G4366" i="5"/>
  <c r="G4367" i="5"/>
  <c r="G4048" i="5"/>
  <c r="G4405" i="5"/>
  <c r="G3972" i="5"/>
  <c r="G4469" i="5"/>
  <c r="G3724" i="5"/>
  <c r="G4361" i="5"/>
  <c r="G4362" i="5"/>
  <c r="G4363" i="5"/>
  <c r="G4364" i="5"/>
  <c r="G4365" i="5"/>
  <c r="G4494" i="5"/>
  <c r="G4493" i="5"/>
  <c r="G4492" i="5"/>
  <c r="G4491" i="5"/>
  <c r="G4490" i="5"/>
  <c r="G4489" i="5"/>
  <c r="G4488" i="5"/>
  <c r="G4487" i="5"/>
  <c r="G4485" i="5"/>
  <c r="G4484" i="5"/>
  <c r="G4483" i="5"/>
  <c r="G4482" i="5"/>
  <c r="G4479" i="5"/>
  <c r="G4478" i="5"/>
  <c r="G4477" i="5"/>
  <c r="G4476" i="5"/>
  <c r="G4475" i="5"/>
  <c r="G4474" i="5"/>
  <c r="G4473" i="5"/>
  <c r="G4472" i="5"/>
  <c r="G4386" i="5"/>
  <c r="G4221" i="5"/>
  <c r="G4220" i="5"/>
  <c r="G4219" i="5"/>
  <c r="G4218" i="5"/>
  <c r="G4223" i="5"/>
  <c r="G4235" i="5"/>
  <c r="G4234" i="5"/>
  <c r="G4233" i="5"/>
  <c r="G4232" i="5"/>
  <c r="G4231" i="5"/>
  <c r="G4230" i="5"/>
  <c r="G4229" i="5"/>
  <c r="G4228" i="5"/>
  <c r="G4227" i="5"/>
  <c r="G4226" i="5"/>
  <c r="G4237" i="5"/>
  <c r="G4335" i="5"/>
  <c r="G4344" i="5"/>
  <c r="G4343" i="5"/>
  <c r="G4342" i="5"/>
  <c r="G4340" i="5"/>
  <c r="G4339" i="5"/>
  <c r="G4338" i="5"/>
  <c r="G4337" i="5"/>
  <c r="G4336" i="5"/>
  <c r="G4251" i="5"/>
  <c r="G4250" i="5"/>
  <c r="G4249" i="5"/>
  <c r="G4248" i="5"/>
  <c r="G4247" i="5"/>
  <c r="G4246" i="5"/>
  <c r="G4245" i="5"/>
  <c r="G4244" i="5"/>
  <c r="G4243" i="5"/>
  <c r="G4242" i="5"/>
  <c r="G4241" i="5"/>
  <c r="G4236" i="5"/>
  <c r="G4224" i="5"/>
  <c r="G4222" i="5"/>
  <c r="G4257" i="5"/>
  <c r="G4255" i="5"/>
  <c r="G4263" i="5"/>
  <c r="G4262" i="5"/>
  <c r="G4261" i="5"/>
  <c r="G4260" i="5"/>
  <c r="G4259" i="5"/>
  <c r="G4203" i="5"/>
  <c r="G4202" i="5"/>
  <c r="G4201" i="5"/>
  <c r="G4200" i="5"/>
  <c r="G4199" i="5"/>
  <c r="G4198" i="5"/>
  <c r="G4197" i="5"/>
  <c r="G4196" i="5"/>
  <c r="G4195" i="5"/>
  <c r="G4194" i="5"/>
  <c r="G4193" i="5"/>
  <c r="G4192" i="5"/>
  <c r="G4191" i="5"/>
  <c r="G4190" i="5"/>
  <c r="G4189" i="5"/>
  <c r="G4188" i="5"/>
  <c r="G4187" i="5"/>
  <c r="G4186" i="5"/>
  <c r="G4185" i="5"/>
  <c r="G4184" i="5"/>
  <c r="G4183" i="5"/>
  <c r="G4332" i="5"/>
  <c r="G4331" i="5"/>
  <c r="G4330" i="5"/>
  <c r="G4329" i="5"/>
  <c r="G4328" i="5"/>
  <c r="G4327" i="5"/>
  <c r="G4326" i="5"/>
  <c r="G4325" i="5"/>
  <c r="G4324" i="5"/>
  <c r="G4323" i="5"/>
  <c r="G4321" i="5"/>
  <c r="G4319" i="5"/>
  <c r="G4318" i="5"/>
  <c r="G4317" i="5"/>
  <c r="G4316" i="5"/>
  <c r="G4315" i="5"/>
  <c r="G4314" i="5"/>
  <c r="G4313" i="5"/>
  <c r="G4312" i="5"/>
  <c r="G4311" i="5"/>
  <c r="G4310" i="5"/>
  <c r="G4309" i="5"/>
  <c r="G4308" i="5"/>
  <c r="G4307" i="5"/>
  <c r="G4306" i="5"/>
  <c r="G4305" i="5"/>
  <c r="G4304" i="5"/>
  <c r="G4303" i="5"/>
  <c r="G4302" i="5"/>
  <c r="G4301" i="5"/>
  <c r="G4300" i="5"/>
  <c r="G4299" i="5"/>
  <c r="G4298" i="5"/>
  <c r="G4297" i="5"/>
  <c r="G4296" i="5"/>
  <c r="G4295" i="5"/>
  <c r="G4294" i="5"/>
  <c r="G4292" i="5"/>
  <c r="G4291" i="5"/>
  <c r="G4290" i="5"/>
  <c r="G4288" i="5"/>
  <c r="G4287" i="5"/>
  <c r="G4286" i="5"/>
  <c r="G4285" i="5"/>
  <c r="G4283" i="5"/>
  <c r="G4278" i="5"/>
  <c r="G4277" i="5"/>
  <c r="G4276" i="5"/>
  <c r="G4275" i="5"/>
  <c r="G4273" i="5"/>
  <c r="G4271" i="5"/>
  <c r="G4269" i="5"/>
  <c r="G4267" i="5"/>
  <c r="G4266" i="5"/>
  <c r="G4265" i="5"/>
  <c r="G4215" i="5"/>
  <c r="G4214" i="5"/>
  <c r="G4213" i="5"/>
  <c r="G4212" i="5"/>
  <c r="G4211" i="5"/>
  <c r="G4210" i="5"/>
  <c r="G4209" i="5"/>
  <c r="G4208" i="5"/>
  <c r="G4207" i="5"/>
  <c r="G4206" i="5"/>
  <c r="G4205" i="5"/>
  <c r="G4238" i="5"/>
  <c r="G4258" i="5"/>
  <c r="G4216" i="5"/>
  <c r="G4253" i="5"/>
  <c r="G4217" i="5"/>
  <c r="G3739" i="5"/>
  <c r="G4103" i="5"/>
  <c r="G3676" i="5"/>
  <c r="G4133" i="5"/>
  <c r="G3568" i="5"/>
  <c r="G4166" i="5"/>
  <c r="G4167" i="5"/>
  <c r="G4168" i="5"/>
  <c r="G4049" i="5"/>
  <c r="G4129" i="5"/>
  <c r="G3675" i="5"/>
  <c r="G4115" i="5"/>
  <c r="G3735" i="5"/>
  <c r="G4096" i="5"/>
  <c r="G3599" i="5"/>
  <c r="G4164" i="5"/>
  <c r="G3588" i="5"/>
  <c r="G4140" i="5"/>
  <c r="G3663" i="5"/>
  <c r="G4122" i="5"/>
  <c r="G4011" i="5"/>
  <c r="G4147" i="5"/>
  <c r="G3615" i="5"/>
  <c r="G4160" i="5"/>
  <c r="G4043" i="5"/>
  <c r="G4112" i="5"/>
  <c r="G3631" i="5"/>
  <c r="G4123" i="5"/>
  <c r="G3719" i="5"/>
  <c r="G4107" i="5"/>
  <c r="G3580" i="5"/>
  <c r="G4165" i="5"/>
  <c r="G3681" i="5"/>
  <c r="G4116" i="5"/>
  <c r="G3585" i="5"/>
  <c r="G4143" i="5"/>
  <c r="G3693" i="5"/>
  <c r="G4110" i="5"/>
  <c r="G3625" i="5"/>
  <c r="G4162" i="5"/>
  <c r="G3695" i="5"/>
  <c r="G4130" i="5"/>
  <c r="G3626" i="5"/>
  <c r="G4161" i="5"/>
  <c r="G4088" i="5"/>
  <c r="G4102" i="5"/>
  <c r="G3711" i="5"/>
  <c r="G4106" i="5"/>
  <c r="G3635" i="5"/>
  <c r="G4113" i="5"/>
  <c r="G4114" i="5"/>
  <c r="G3647" i="5"/>
  <c r="G4127" i="5"/>
  <c r="G3687" i="5"/>
  <c r="G4134" i="5"/>
  <c r="G3581" i="5"/>
  <c r="G4139" i="5"/>
  <c r="G3678" i="5"/>
  <c r="G4126" i="5"/>
  <c r="G4016" i="5"/>
  <c r="G4153" i="5"/>
  <c r="G3684" i="5"/>
  <c r="G4120" i="5"/>
  <c r="G4008" i="5"/>
  <c r="G4150" i="5"/>
  <c r="G4182" i="5"/>
  <c r="G4181" i="5"/>
  <c r="G4180" i="5"/>
  <c r="G4179" i="5"/>
  <c r="G4178" i="5"/>
  <c r="G4177" i="5"/>
  <c r="G4176" i="5"/>
  <c r="G4175" i="5"/>
  <c r="G4174" i="5"/>
  <c r="G3609" i="5"/>
  <c r="G4156" i="5"/>
  <c r="G4050" i="5"/>
  <c r="G4117" i="5"/>
  <c r="G3686" i="5"/>
  <c r="G4136" i="5"/>
  <c r="G3786" i="5"/>
  <c r="G4097" i="5"/>
  <c r="G3591" i="5"/>
  <c r="G4141" i="5"/>
  <c r="G3727" i="5"/>
  <c r="G4094" i="5"/>
  <c r="G3694" i="5"/>
  <c r="G4132" i="5"/>
  <c r="G3583" i="5"/>
  <c r="G4151" i="5"/>
  <c r="G3700" i="5"/>
  <c r="G4092" i="5"/>
  <c r="G4093" i="5"/>
  <c r="G3703" i="5"/>
  <c r="G4095" i="5"/>
  <c r="G3633" i="5"/>
  <c r="G4131" i="5"/>
  <c r="G3790" i="5"/>
  <c r="G4104" i="5"/>
  <c r="G4025" i="5"/>
  <c r="G4142" i="5"/>
  <c r="G3578" i="5"/>
  <c r="G4159" i="5"/>
  <c r="G3639" i="5"/>
  <c r="G4118" i="5"/>
  <c r="G4119" i="5"/>
  <c r="G3593" i="5"/>
  <c r="G4152" i="5"/>
  <c r="G3543" i="5"/>
  <c r="G4170" i="5"/>
  <c r="G4171" i="5"/>
  <c r="G4172" i="5"/>
  <c r="G4173" i="5"/>
  <c r="G3607" i="5"/>
  <c r="G4157" i="5"/>
  <c r="G3590" i="5"/>
  <c r="G4163" i="5"/>
  <c r="G3612" i="5"/>
  <c r="G4144" i="5"/>
  <c r="G3732" i="5"/>
  <c r="G4090" i="5"/>
  <c r="G3679" i="5"/>
  <c r="G4135" i="5"/>
  <c r="G3740" i="5"/>
  <c r="G4111" i="5"/>
  <c r="G3680" i="5"/>
  <c r="G4121" i="5"/>
  <c r="G3622" i="5"/>
  <c r="G4155" i="5"/>
  <c r="G3745" i="5"/>
  <c r="G4101" i="5"/>
  <c r="G3643" i="5"/>
  <c r="G4109" i="5"/>
  <c r="G3614" i="5"/>
  <c r="G4158" i="5"/>
  <c r="G4079" i="5"/>
  <c r="G4100" i="5"/>
  <c r="G3627" i="5"/>
  <c r="G4154" i="5"/>
  <c r="G3691" i="5"/>
  <c r="G4124" i="5"/>
  <c r="G3551" i="5"/>
  <c r="G4169" i="5"/>
  <c r="G3692" i="5"/>
  <c r="G4125" i="5"/>
  <c r="G3621" i="5"/>
  <c r="G4146" i="5"/>
  <c r="G3685" i="5"/>
  <c r="G4128" i="5"/>
  <c r="G4089" i="5"/>
  <c r="G4086" i="5"/>
  <c r="G4078" i="5"/>
  <c r="G4062" i="5"/>
  <c r="G4054" i="5"/>
  <c r="G4046" i="5"/>
  <c r="G4038" i="5"/>
  <c r="G4030" i="5"/>
  <c r="G4022" i="5"/>
  <c r="G4014" i="5"/>
  <c r="G4006" i="5"/>
  <c r="G3998" i="5"/>
  <c r="G3990" i="5"/>
  <c r="G3982" i="5"/>
  <c r="G3974" i="5"/>
  <c r="G3966" i="5"/>
  <c r="G3958" i="5"/>
  <c r="G3950" i="5"/>
  <c r="G3942" i="5"/>
  <c r="G4081" i="5"/>
  <c r="G4073" i="5"/>
  <c r="G4065" i="5"/>
  <c r="G4057" i="5"/>
  <c r="G4041" i="5"/>
  <c r="G4033" i="5"/>
  <c r="G4017" i="5"/>
  <c r="G4009" i="5"/>
  <c r="G4001" i="5"/>
  <c r="G3985" i="5"/>
  <c r="G3977" i="5"/>
  <c r="G3969" i="5"/>
  <c r="G3961" i="5"/>
  <c r="G3945" i="5"/>
  <c r="G3937" i="5"/>
  <c r="G4084" i="5"/>
  <c r="G4076" i="5"/>
  <c r="G4068" i="5"/>
  <c r="G4060" i="5"/>
  <c r="G4052" i="5"/>
  <c r="G4044" i="5"/>
  <c r="G4036" i="5"/>
  <c r="G4028" i="5"/>
  <c r="G4020" i="5"/>
  <c r="G4012" i="5"/>
  <c r="G4004" i="5"/>
  <c r="G3996" i="5"/>
  <c r="G3988" i="5"/>
  <c r="G3964" i="5"/>
  <c r="G3956" i="5"/>
  <c r="G3948" i="5"/>
  <c r="G3940" i="5"/>
  <c r="G3902" i="5"/>
  <c r="G4071" i="5"/>
  <c r="G4063" i="5"/>
  <c r="G4047" i="5"/>
  <c r="G4039" i="5"/>
  <c r="G4031" i="5"/>
  <c r="G4023" i="5"/>
  <c r="G4015" i="5"/>
  <c r="G4007" i="5"/>
  <c r="G3999" i="5"/>
  <c r="G3991" i="5"/>
  <c r="G3983" i="5"/>
  <c r="G3975" i="5"/>
  <c r="G3967" i="5"/>
  <c r="G3959" i="5"/>
  <c r="G3951" i="5"/>
  <c r="G3943" i="5"/>
  <c r="G4082" i="5"/>
  <c r="G4074" i="5"/>
  <c r="G4066" i="5"/>
  <c r="G4058" i="5"/>
  <c r="G4042" i="5"/>
  <c r="G4034" i="5"/>
  <c r="G4026" i="5"/>
  <c r="G4018" i="5"/>
  <c r="G4010" i="5"/>
  <c r="G4002" i="5"/>
  <c r="G3994" i="5"/>
  <c r="G3986" i="5"/>
  <c r="G3978" i="5"/>
  <c r="G3962" i="5"/>
  <c r="G3954" i="5"/>
  <c r="G3946" i="5"/>
  <c r="G3938" i="5"/>
  <c r="G3905" i="5"/>
  <c r="G4085" i="5"/>
  <c r="G4077" i="5"/>
  <c r="G4069" i="5"/>
  <c r="G4061" i="5"/>
  <c r="G4053" i="5"/>
  <c r="G4045" i="5"/>
  <c r="G4037" i="5"/>
  <c r="G4029" i="5"/>
  <c r="G4021" i="5"/>
  <c r="G4013" i="5"/>
  <c r="G4005" i="5"/>
  <c r="G3997" i="5"/>
  <c r="G3989" i="5"/>
  <c r="G3973" i="5"/>
  <c r="G3965" i="5"/>
  <c r="G3957" i="5"/>
  <c r="G3949" i="5"/>
  <c r="G4080" i="5"/>
  <c r="G4072" i="5"/>
  <c r="G4064" i="5"/>
  <c r="G4056" i="5"/>
  <c r="G4040" i="5"/>
  <c r="G4032" i="5"/>
  <c r="G4024" i="5"/>
  <c r="G4000" i="5"/>
  <c r="G3992" i="5"/>
  <c r="G3976" i="5"/>
  <c r="G3960" i="5"/>
  <c r="G3952" i="5"/>
  <c r="G3944" i="5"/>
  <c r="G4083" i="5"/>
  <c r="G4075" i="5"/>
  <c r="G4067" i="5"/>
  <c r="G4051" i="5"/>
  <c r="G4035" i="5"/>
  <c r="G4027" i="5"/>
  <c r="G4019" i="5"/>
  <c r="G4003" i="5"/>
  <c r="G3995" i="5"/>
  <c r="G3987" i="5"/>
  <c r="G3979" i="5"/>
  <c r="G3971" i="5"/>
  <c r="G3955" i="5"/>
  <c r="G3947" i="5"/>
  <c r="G3939" i="5"/>
  <c r="G3906" i="5"/>
  <c r="G3879" i="5"/>
  <c r="G3933" i="5"/>
  <c r="G3932" i="5"/>
  <c r="G3931" i="5"/>
  <c r="G3930" i="5"/>
  <c r="G3929" i="5"/>
  <c r="G3928" i="5"/>
  <c r="G3927" i="5"/>
  <c r="G3926" i="5"/>
  <c r="G3925" i="5"/>
  <c r="G3881" i="5"/>
  <c r="G3884" i="5"/>
  <c r="G3865" i="5"/>
  <c r="G3864" i="5"/>
  <c r="G3875" i="5"/>
  <c r="G3919" i="5"/>
  <c r="G3918" i="5"/>
  <c r="G3917" i="5"/>
  <c r="G3916" i="5"/>
  <c r="G3915" i="5"/>
  <c r="G3914" i="5"/>
  <c r="G3912" i="5"/>
  <c r="G3911" i="5"/>
  <c r="G3910" i="5"/>
  <c r="G3909" i="5"/>
  <c r="G3908" i="5"/>
  <c r="G3907" i="5"/>
  <c r="G3900" i="5"/>
  <c r="G3899" i="5"/>
  <c r="G3898" i="5"/>
  <c r="G3897" i="5"/>
  <c r="G3896" i="5"/>
  <c r="G3895" i="5"/>
  <c r="G3894" i="5"/>
  <c r="G3893" i="5"/>
  <c r="G3891" i="5"/>
  <c r="G3890" i="5"/>
  <c r="G3889" i="5"/>
  <c r="G3922" i="5"/>
  <c r="G3921" i="5"/>
  <c r="G3882" i="5"/>
  <c r="G3880" i="5"/>
  <c r="G3874" i="5"/>
  <c r="G3871" i="5"/>
  <c r="G3870" i="5"/>
  <c r="G3869" i="5"/>
  <c r="G3868" i="5"/>
  <c r="G3867" i="5"/>
  <c r="G3866" i="5"/>
  <c r="G3863" i="5"/>
  <c r="G3862" i="5"/>
  <c r="G3923" i="5"/>
  <c r="G3935" i="5"/>
  <c r="G3934" i="5"/>
  <c r="G3920" i="5"/>
  <c r="G3885" i="5"/>
  <c r="G3883" i="5"/>
  <c r="G3852" i="5"/>
  <c r="G3851" i="5"/>
  <c r="G3752" i="5"/>
  <c r="G3751" i="5"/>
  <c r="G3772" i="5"/>
  <c r="G3844" i="5"/>
  <c r="G3843" i="5"/>
  <c r="G3842" i="5"/>
  <c r="G3841" i="5"/>
  <c r="G3840" i="5"/>
  <c r="G3829" i="5"/>
  <c r="G3848" i="5"/>
  <c r="G3770" i="5"/>
  <c r="G3858" i="5"/>
  <c r="G3857" i="5"/>
  <c r="G3856" i="5"/>
  <c r="G3855" i="5"/>
  <c r="G3853" i="5"/>
  <c r="G3850" i="5"/>
  <c r="G3849" i="5"/>
  <c r="G3846" i="5"/>
  <c r="G3845" i="5"/>
  <c r="G3839" i="5"/>
  <c r="G3837" i="5"/>
  <c r="G3836" i="5"/>
  <c r="G3835" i="5"/>
  <c r="G3834" i="5"/>
  <c r="G3832" i="5"/>
  <c r="G3831" i="5"/>
  <c r="G3830" i="5"/>
  <c r="G3828" i="5"/>
  <c r="G3826" i="5"/>
  <c r="G3824" i="5"/>
  <c r="G3822" i="5"/>
  <c r="G3821" i="5"/>
  <c r="G3820" i="5"/>
  <c r="G3814" i="5"/>
  <c r="G3813" i="5"/>
  <c r="G3812" i="5"/>
  <c r="G3811" i="5"/>
  <c r="G3809" i="5"/>
  <c r="G3808" i="5"/>
  <c r="G3807" i="5"/>
  <c r="G3806" i="5"/>
  <c r="G3805" i="5"/>
  <c r="G3803" i="5"/>
  <c r="G3802" i="5"/>
  <c r="G3801" i="5"/>
  <c r="G3800" i="5"/>
  <c r="G3799" i="5"/>
  <c r="G3798" i="5"/>
  <c r="G3797" i="5"/>
  <c r="G3796" i="5"/>
  <c r="G3795" i="5"/>
  <c r="G3788" i="5"/>
  <c r="G3785" i="5"/>
  <c r="G3755" i="5"/>
  <c r="G3763" i="5"/>
  <c r="G3761" i="5"/>
  <c r="G3738" i="5"/>
  <c r="G3730" i="5"/>
  <c r="G3722" i="5"/>
  <c r="G3714" i="5"/>
  <c r="G3706" i="5"/>
  <c r="G3698" i="5"/>
  <c r="G3666" i="5"/>
  <c r="G3658" i="5"/>
  <c r="G3650" i="5"/>
  <c r="G3642" i="5"/>
  <c r="G3634" i="5"/>
  <c r="G3618" i="5"/>
  <c r="G3610" i="5"/>
  <c r="G3602" i="5"/>
  <c r="G3594" i="5"/>
  <c r="G3586" i="5"/>
  <c r="G3741" i="5"/>
  <c r="G3733" i="5"/>
  <c r="G3725" i="5"/>
  <c r="G3717" i="5"/>
  <c r="G3709" i="5"/>
  <c r="G3701" i="5"/>
  <c r="G3677" i="5"/>
  <c r="G3669" i="5"/>
  <c r="G3661" i="5"/>
  <c r="G3653" i="5"/>
  <c r="G3645" i="5"/>
  <c r="G3637" i="5"/>
  <c r="G3629" i="5"/>
  <c r="G3613" i="5"/>
  <c r="G3605" i="5"/>
  <c r="G3597" i="5"/>
  <c r="G3589" i="5"/>
  <c r="G3736" i="5"/>
  <c r="G3728" i="5"/>
  <c r="G3712" i="5"/>
  <c r="G3704" i="5"/>
  <c r="G3696" i="5"/>
  <c r="G3672" i="5"/>
  <c r="G3664" i="5"/>
  <c r="G3656" i="5"/>
  <c r="G3648" i="5"/>
  <c r="G3640" i="5"/>
  <c r="G3632" i="5"/>
  <c r="G3616" i="5"/>
  <c r="G3608" i="5"/>
  <c r="G3600" i="5"/>
  <c r="G3592" i="5"/>
  <c r="G3584" i="5"/>
  <c r="G3731" i="5"/>
  <c r="G3723" i="5"/>
  <c r="G3715" i="5"/>
  <c r="G3707" i="5"/>
  <c r="G3699" i="5"/>
  <c r="G3667" i="5"/>
  <c r="G3651" i="5"/>
  <c r="G3619" i="5"/>
  <c r="G3611" i="5"/>
  <c r="G3595" i="5"/>
  <c r="G3587" i="5"/>
  <c r="G3579" i="5"/>
  <c r="G3742" i="5"/>
  <c r="G3734" i="5"/>
  <c r="G3726" i="5"/>
  <c r="G3718" i="5"/>
  <c r="G3710" i="5"/>
  <c r="G3702" i="5"/>
  <c r="G3670" i="5"/>
  <c r="G3662" i="5"/>
  <c r="G3654" i="5"/>
  <c r="G3646" i="5"/>
  <c r="G3638" i="5"/>
  <c r="G3630" i="5"/>
  <c r="G3606" i="5"/>
  <c r="G3598" i="5"/>
  <c r="G3737" i="5"/>
  <c r="G3729" i="5"/>
  <c r="G3721" i="5"/>
  <c r="G3713" i="5"/>
  <c r="G3705" i="5"/>
  <c r="G3673" i="5"/>
  <c r="G3657" i="5"/>
  <c r="G3649" i="5"/>
  <c r="G3641" i="5"/>
  <c r="G3617" i="5"/>
  <c r="G3716" i="5"/>
  <c r="G3708" i="5"/>
  <c r="G3668" i="5"/>
  <c r="G3652" i="5"/>
  <c r="G3644" i="5"/>
  <c r="G3628" i="5"/>
  <c r="G3596" i="5"/>
  <c r="G3548" i="5"/>
  <c r="G3547" i="5"/>
  <c r="G3563" i="5"/>
  <c r="G3557" i="5"/>
  <c r="G3558" i="5"/>
  <c r="G3542" i="5"/>
  <c r="G3541" i="5"/>
  <c r="G3540" i="5"/>
  <c r="G3539" i="5"/>
  <c r="G3536" i="5"/>
  <c r="G3534" i="5"/>
  <c r="G3532" i="5"/>
  <c r="G3530" i="5"/>
  <c r="G3528" i="5"/>
  <c r="G3527" i="5"/>
  <c r="G3526" i="5"/>
  <c r="G3560" i="5"/>
  <c r="G3549" i="5"/>
  <c r="G3546" i="5"/>
  <c r="G3545" i="5"/>
  <c r="G3559" i="5"/>
  <c r="G3561" i="5"/>
  <c r="G3553" i="5"/>
  <c r="G3552" i="5"/>
  <c r="G3554" i="5"/>
  <c r="G3562" i="5"/>
  <c r="G3555" i="5"/>
  <c r="G3514" i="5"/>
  <c r="G3469" i="5"/>
  <c r="G3479" i="5"/>
  <c r="G3461" i="5"/>
  <c r="G3498" i="5"/>
  <c r="G3497" i="5"/>
  <c r="G3511" i="5"/>
  <c r="G3457" i="5"/>
  <c r="G3499" i="5"/>
  <c r="G3448" i="5"/>
  <c r="G3447" i="5"/>
  <c r="G3446" i="5"/>
  <c r="G3445" i="5"/>
  <c r="G3444" i="5"/>
  <c r="G3512" i="5"/>
  <c r="G3500" i="5"/>
  <c r="G3492" i="5"/>
  <c r="G3491" i="5"/>
  <c r="G3489" i="5"/>
  <c r="G3487" i="5"/>
  <c r="G3486" i="5"/>
  <c r="G3484" i="5"/>
  <c r="G3482" i="5"/>
  <c r="G3480" i="5"/>
  <c r="G3476" i="5"/>
  <c r="G3475" i="5"/>
  <c r="G3474" i="5"/>
  <c r="G3473" i="5"/>
  <c r="G3472" i="5"/>
  <c r="G3470" i="5"/>
  <c r="G3464" i="5"/>
  <c r="G3463" i="5"/>
  <c r="G3462" i="5"/>
  <c r="G3458" i="5"/>
  <c r="G3449" i="5"/>
  <c r="G3515" i="5"/>
  <c r="G3501" i="5"/>
  <c r="G3465" i="5"/>
  <c r="G3450" i="5"/>
  <c r="G3504" i="5"/>
  <c r="G3503" i="5"/>
  <c r="G3477" i="5"/>
  <c r="G3466" i="5"/>
  <c r="G3459" i="5"/>
  <c r="G3455" i="5"/>
  <c r="G3454" i="5"/>
  <c r="G3453" i="5"/>
  <c r="G3452" i="5"/>
  <c r="G3513" i="5"/>
  <c r="G3505" i="5"/>
  <c r="G3467" i="5"/>
  <c r="G3524" i="5"/>
  <c r="G3523" i="5"/>
  <c r="G3520" i="5"/>
  <c r="G3519" i="5"/>
  <c r="G3516" i="5"/>
  <c r="G3509" i="5"/>
  <c r="G3508" i="5"/>
  <c r="G3460" i="5"/>
  <c r="G3420" i="5"/>
  <c r="G3340" i="5"/>
  <c r="G3339" i="5"/>
  <c r="G3337" i="5"/>
  <c r="G3426" i="5"/>
  <c r="G3370" i="5"/>
  <c r="G3432" i="5"/>
  <c r="G3424" i="5"/>
  <c r="G3353" i="5"/>
  <c r="G3349" i="5"/>
  <c r="G3435" i="5"/>
  <c r="G3410" i="5"/>
  <c r="G3409" i="5"/>
  <c r="G3408" i="5"/>
  <c r="G3403" i="5"/>
  <c r="G3400" i="5"/>
  <c r="G3394" i="5"/>
  <c r="G3393" i="5"/>
  <c r="G3392" i="5"/>
  <c r="G3374" i="5"/>
  <c r="G3367" i="5"/>
  <c r="G3366" i="5"/>
  <c r="G3363" i="5"/>
  <c r="G3362" i="5"/>
  <c r="G3361" i="5"/>
  <c r="G3356" i="5"/>
  <c r="G3350" i="5"/>
  <c r="G3343" i="5"/>
  <c r="G3334" i="5"/>
  <c r="G3333" i="5"/>
  <c r="G3332" i="5"/>
  <c r="G3330" i="5"/>
  <c r="G3329" i="5"/>
  <c r="G3327" i="5"/>
  <c r="G3326" i="5"/>
  <c r="G3325" i="5"/>
  <c r="G3441" i="5"/>
  <c r="G3440" i="5"/>
  <c r="G3438" i="5"/>
  <c r="G3425" i="5"/>
  <c r="G3418" i="5"/>
  <c r="G3417" i="5"/>
  <c r="G3415" i="5"/>
  <c r="G3414" i="5"/>
  <c r="G3411" i="5"/>
  <c r="G3395" i="5"/>
  <c r="G3386" i="5"/>
  <c r="G3385" i="5"/>
  <c r="G3384" i="5"/>
  <c r="G3380" i="5"/>
  <c r="G3379" i="5"/>
  <c r="G3368" i="5"/>
  <c r="G3335" i="5"/>
  <c r="G3433" i="5"/>
  <c r="G3419" i="5"/>
  <c r="G3397" i="5"/>
  <c r="G3396" i="5"/>
  <c r="G3377" i="5"/>
  <c r="G3375" i="5"/>
  <c r="G3369" i="5"/>
  <c r="G3354" i="5"/>
  <c r="G3351" i="5"/>
  <c r="G3344" i="5"/>
  <c r="G3436" i="5"/>
  <c r="G3421" i="5"/>
  <c r="G3398" i="5"/>
  <c r="G3371" i="5"/>
  <c r="G3352" i="5"/>
  <c r="G3345" i="5"/>
  <c r="G3341" i="5"/>
  <c r="G3434" i="5"/>
  <c r="G3431" i="5"/>
  <c r="G3430" i="5"/>
  <c r="G3429" i="5"/>
  <c r="G3428" i="5"/>
  <c r="G3427" i="5"/>
  <c r="G3422" i="5"/>
  <c r="G3372" i="5"/>
  <c r="G3355" i="5"/>
  <c r="G3348" i="5"/>
  <c r="G3346" i="5"/>
  <c r="G3219" i="5"/>
  <c r="G3287" i="5"/>
  <c r="G3282" i="5"/>
  <c r="G3280" i="5"/>
  <c r="G3251" i="5"/>
  <c r="G3244" i="5"/>
  <c r="G3232" i="5"/>
  <c r="G3231" i="5"/>
  <c r="G3230" i="5"/>
  <c r="G3227" i="5"/>
  <c r="G3225" i="5"/>
  <c r="G3302" i="5"/>
  <c r="G3266" i="5"/>
  <c r="G3265" i="5"/>
  <c r="G3264" i="5"/>
  <c r="G3263" i="5"/>
  <c r="G3262" i="5"/>
  <c r="G3261" i="5"/>
  <c r="G3233" i="5"/>
  <c r="G3308" i="5"/>
  <c r="G3307" i="5"/>
  <c r="G3272" i="5"/>
  <c r="G3267" i="5"/>
  <c r="G3252" i="5"/>
  <c r="G3245" i="5"/>
  <c r="G3234" i="5"/>
  <c r="G3309" i="5"/>
  <c r="G3306" i="5"/>
  <c r="G3305" i="5"/>
  <c r="G3303" i="5"/>
  <c r="G3310" i="5"/>
  <c r="G3253" i="5"/>
  <c r="G3248" i="5"/>
  <c r="G3247" i="5"/>
  <c r="G3246" i="5"/>
  <c r="G3319" i="5"/>
  <c r="G3316" i="5"/>
  <c r="G3313" i="5"/>
  <c r="G3299" i="5"/>
  <c r="G3298" i="5"/>
  <c r="G3249" i="5"/>
  <c r="G3242" i="5"/>
  <c r="G3241" i="5"/>
  <c r="G3300" i="5"/>
  <c r="G3254" i="5"/>
  <c r="G3224" i="5"/>
  <c r="G3223" i="5"/>
  <c r="G3222" i="5"/>
  <c r="G3220" i="5"/>
  <c r="G3217" i="5"/>
  <c r="G3215" i="5"/>
  <c r="G3214" i="5"/>
  <c r="G3213" i="5"/>
  <c r="G3211" i="5"/>
  <c r="G3210" i="5"/>
  <c r="G3209" i="5"/>
  <c r="G3208" i="5"/>
  <c r="G3207" i="5"/>
  <c r="G3206" i="5"/>
  <c r="G3205" i="5"/>
  <c r="G3204" i="5"/>
  <c r="E2500" i="5"/>
  <c r="F2500" i="5"/>
  <c r="H2500" i="5"/>
  <c r="L2500" i="5"/>
  <c r="M2500" i="5" s="1"/>
  <c r="E2501" i="5"/>
  <c r="F2501" i="5"/>
  <c r="H2501" i="5"/>
  <c r="L2501" i="5"/>
  <c r="M2501" i="5" s="1"/>
  <c r="E2502" i="5"/>
  <c r="F2502" i="5"/>
  <c r="H2502" i="5"/>
  <c r="L2502" i="5"/>
  <c r="M2502" i="5" s="1"/>
  <c r="E2503" i="5"/>
  <c r="F2503" i="5"/>
  <c r="H2503" i="5"/>
  <c r="L2503" i="5"/>
  <c r="M2503" i="5" s="1"/>
  <c r="E2504" i="5"/>
  <c r="F2504" i="5"/>
  <c r="H2504" i="5"/>
  <c r="L2504" i="5"/>
  <c r="M2504" i="5" s="1"/>
  <c r="E2505" i="5"/>
  <c r="F2505" i="5"/>
  <c r="H2505" i="5"/>
  <c r="L2505" i="5"/>
  <c r="M2505" i="5" s="1"/>
  <c r="E2506" i="5"/>
  <c r="F2506" i="5"/>
  <c r="H2506" i="5"/>
  <c r="L2506" i="5"/>
  <c r="M2506" i="5" s="1"/>
  <c r="E2507" i="5"/>
  <c r="F2507" i="5"/>
  <c r="H2507" i="5"/>
  <c r="L2507" i="5"/>
  <c r="M2507" i="5" s="1"/>
  <c r="E2508" i="5"/>
  <c r="F2508" i="5"/>
  <c r="H2508" i="5"/>
  <c r="L2508" i="5"/>
  <c r="M2508" i="5" s="1"/>
  <c r="E2509" i="5"/>
  <c r="F2509" i="5"/>
  <c r="H2509" i="5"/>
  <c r="L2509" i="5"/>
  <c r="M2509" i="5" s="1"/>
  <c r="E2510" i="5"/>
  <c r="F2510" i="5"/>
  <c r="H2510" i="5"/>
  <c r="L2510" i="5"/>
  <c r="M2510" i="5" s="1"/>
  <c r="E2511" i="5"/>
  <c r="F2511" i="5"/>
  <c r="H2511" i="5"/>
  <c r="L2511" i="5"/>
  <c r="M2511" i="5" s="1"/>
  <c r="E2512" i="5"/>
  <c r="F2512" i="5"/>
  <c r="H2512" i="5"/>
  <c r="L2512" i="5"/>
  <c r="M2512" i="5" s="1"/>
  <c r="E2513" i="5"/>
  <c r="F2513" i="5"/>
  <c r="H2513" i="5"/>
  <c r="L2513" i="5"/>
  <c r="M2513" i="5" s="1"/>
  <c r="E2514" i="5"/>
  <c r="F2514" i="5"/>
  <c r="H2514" i="5"/>
  <c r="L2514" i="5"/>
  <c r="M2514" i="5" s="1"/>
  <c r="E2515" i="5"/>
  <c r="F2515" i="5"/>
  <c r="H2515" i="5"/>
  <c r="L2515" i="5"/>
  <c r="M2515" i="5" s="1"/>
  <c r="E2516" i="5"/>
  <c r="F2516" i="5"/>
  <c r="H2516" i="5"/>
  <c r="L2516" i="5"/>
  <c r="M2516" i="5" s="1"/>
  <c r="E2517" i="5"/>
  <c r="F2517" i="5"/>
  <c r="H2517" i="5"/>
  <c r="L2517" i="5"/>
  <c r="M2517" i="5" s="1"/>
  <c r="E2518" i="5"/>
  <c r="F2518" i="5"/>
  <c r="H2518" i="5"/>
  <c r="L2518" i="5"/>
  <c r="M2518" i="5" s="1"/>
  <c r="E2519" i="5"/>
  <c r="F2519" i="5"/>
  <c r="H2519" i="5"/>
  <c r="L2519" i="5"/>
  <c r="M2519" i="5" s="1"/>
  <c r="E2520" i="5"/>
  <c r="F2520" i="5"/>
  <c r="H2520" i="5"/>
  <c r="L2520" i="5"/>
  <c r="M2520" i="5" s="1"/>
  <c r="E2521" i="5"/>
  <c r="F2521" i="5"/>
  <c r="H2521" i="5"/>
  <c r="L2521" i="5"/>
  <c r="M2521" i="5" s="1"/>
  <c r="E2522" i="5"/>
  <c r="F2522" i="5"/>
  <c r="H2522" i="5"/>
  <c r="L2522" i="5"/>
  <c r="M2522" i="5" s="1"/>
  <c r="E2523" i="5"/>
  <c r="F2523" i="5"/>
  <c r="H2523" i="5"/>
  <c r="L2523" i="5"/>
  <c r="M2523" i="5" s="1"/>
  <c r="E2524" i="5"/>
  <c r="F2524" i="5"/>
  <c r="H2524" i="5"/>
  <c r="L2524" i="5"/>
  <c r="M2524" i="5" s="1"/>
  <c r="E2525" i="5"/>
  <c r="F2525" i="5"/>
  <c r="H2525" i="5"/>
  <c r="L2525" i="5"/>
  <c r="M2525" i="5" s="1"/>
  <c r="E2526" i="5"/>
  <c r="F2526" i="5"/>
  <c r="H2526" i="5"/>
  <c r="L2526" i="5"/>
  <c r="M2526" i="5" s="1"/>
  <c r="E2527" i="5"/>
  <c r="F2527" i="5"/>
  <c r="H2527" i="5"/>
  <c r="L2527" i="5"/>
  <c r="M2527" i="5" s="1"/>
  <c r="E2528" i="5"/>
  <c r="F2528" i="5"/>
  <c r="H2528" i="5"/>
  <c r="L2528" i="5"/>
  <c r="M2528" i="5" s="1"/>
  <c r="E2529" i="5"/>
  <c r="F2529" i="5"/>
  <c r="H2529" i="5"/>
  <c r="L2529" i="5"/>
  <c r="M2529" i="5" s="1"/>
  <c r="E2530" i="5"/>
  <c r="F2530" i="5"/>
  <c r="H2530" i="5"/>
  <c r="L2530" i="5"/>
  <c r="M2530" i="5" s="1"/>
  <c r="E2531" i="5"/>
  <c r="F2531" i="5"/>
  <c r="H2531" i="5"/>
  <c r="L2531" i="5"/>
  <c r="M2531" i="5" s="1"/>
  <c r="E2532" i="5"/>
  <c r="F2532" i="5"/>
  <c r="H2532" i="5"/>
  <c r="L2532" i="5"/>
  <c r="M2532" i="5" s="1"/>
  <c r="E2533" i="5"/>
  <c r="F2533" i="5"/>
  <c r="H2533" i="5"/>
  <c r="L2533" i="5"/>
  <c r="M2533" i="5" s="1"/>
  <c r="E2534" i="5"/>
  <c r="F2534" i="5"/>
  <c r="H2534" i="5"/>
  <c r="L2534" i="5"/>
  <c r="M2534" i="5" s="1"/>
  <c r="E2535" i="5"/>
  <c r="F2535" i="5"/>
  <c r="H2535" i="5"/>
  <c r="L2535" i="5"/>
  <c r="M2535" i="5" s="1"/>
  <c r="E2536" i="5"/>
  <c r="F2536" i="5"/>
  <c r="H2536" i="5"/>
  <c r="L2536" i="5"/>
  <c r="M2536" i="5" s="1"/>
  <c r="E2537" i="5"/>
  <c r="F2537" i="5"/>
  <c r="H2537" i="5"/>
  <c r="L2537" i="5"/>
  <c r="M2537" i="5" s="1"/>
  <c r="E2538" i="5"/>
  <c r="F2538" i="5"/>
  <c r="H2538" i="5"/>
  <c r="L2538" i="5"/>
  <c r="M2538" i="5" s="1"/>
  <c r="E2539" i="5"/>
  <c r="F2539" i="5"/>
  <c r="H2539" i="5"/>
  <c r="L2539" i="5"/>
  <c r="M2539" i="5" s="1"/>
  <c r="E2540" i="5"/>
  <c r="F2540" i="5"/>
  <c r="H2540" i="5"/>
  <c r="L2540" i="5"/>
  <c r="M2540" i="5" s="1"/>
  <c r="E2541" i="5"/>
  <c r="F2541" i="5"/>
  <c r="H2541" i="5"/>
  <c r="L2541" i="5"/>
  <c r="M2541" i="5" s="1"/>
  <c r="E2542" i="5"/>
  <c r="F2542" i="5"/>
  <c r="H2542" i="5"/>
  <c r="L2542" i="5"/>
  <c r="M2542" i="5" s="1"/>
  <c r="E2543" i="5"/>
  <c r="F2543" i="5"/>
  <c r="H2543" i="5"/>
  <c r="L2543" i="5"/>
  <c r="M2543" i="5" s="1"/>
  <c r="E2544" i="5"/>
  <c r="F2544" i="5"/>
  <c r="H2544" i="5"/>
  <c r="L2544" i="5"/>
  <c r="M2544" i="5" s="1"/>
  <c r="E2545" i="5"/>
  <c r="F2545" i="5"/>
  <c r="H2545" i="5"/>
  <c r="L2545" i="5"/>
  <c r="M2545" i="5" s="1"/>
  <c r="E2546" i="5"/>
  <c r="F2546" i="5"/>
  <c r="H2546" i="5"/>
  <c r="L2546" i="5"/>
  <c r="M2546" i="5" s="1"/>
  <c r="E2547" i="5"/>
  <c r="F2547" i="5"/>
  <c r="H2547" i="5"/>
  <c r="L2547" i="5"/>
  <c r="M2547" i="5" s="1"/>
  <c r="E2548" i="5"/>
  <c r="F2548" i="5"/>
  <c r="H2548" i="5"/>
  <c r="L2548" i="5"/>
  <c r="M2548" i="5" s="1"/>
  <c r="E2549" i="5"/>
  <c r="F2549" i="5"/>
  <c r="H2549" i="5"/>
  <c r="L2549" i="5"/>
  <c r="M2549" i="5" s="1"/>
  <c r="E2550" i="5"/>
  <c r="F2550" i="5"/>
  <c r="H2550" i="5"/>
  <c r="L2550" i="5"/>
  <c r="M2550" i="5" s="1"/>
  <c r="E2551" i="5"/>
  <c r="F2551" i="5"/>
  <c r="H2551" i="5"/>
  <c r="L2551" i="5"/>
  <c r="M2551" i="5" s="1"/>
  <c r="E2552" i="5"/>
  <c r="F2552" i="5"/>
  <c r="H2552" i="5"/>
  <c r="L2552" i="5"/>
  <c r="M2552" i="5" s="1"/>
  <c r="E2553" i="5"/>
  <c r="F2553" i="5"/>
  <c r="H2553" i="5"/>
  <c r="L2553" i="5"/>
  <c r="M2553" i="5" s="1"/>
  <c r="E2554" i="5"/>
  <c r="F2554" i="5"/>
  <c r="H2554" i="5"/>
  <c r="L2554" i="5"/>
  <c r="M2554" i="5" s="1"/>
  <c r="E2555" i="5"/>
  <c r="F2555" i="5"/>
  <c r="H2555" i="5"/>
  <c r="L2555" i="5"/>
  <c r="M2555" i="5" s="1"/>
  <c r="E2556" i="5"/>
  <c r="F2556" i="5"/>
  <c r="H2556" i="5"/>
  <c r="L2556" i="5"/>
  <c r="M2556" i="5" s="1"/>
  <c r="E2557" i="5"/>
  <c r="F2557" i="5"/>
  <c r="H2557" i="5"/>
  <c r="L2557" i="5"/>
  <c r="M2557" i="5" s="1"/>
  <c r="E2558" i="5"/>
  <c r="F2558" i="5"/>
  <c r="H2558" i="5"/>
  <c r="L2558" i="5"/>
  <c r="M2558" i="5" s="1"/>
  <c r="E2559" i="5"/>
  <c r="F2559" i="5"/>
  <c r="H2559" i="5"/>
  <c r="L2559" i="5"/>
  <c r="M2559" i="5" s="1"/>
  <c r="E2560" i="5"/>
  <c r="F2560" i="5"/>
  <c r="H2560" i="5"/>
  <c r="L2560" i="5"/>
  <c r="M2560" i="5" s="1"/>
  <c r="E2561" i="5"/>
  <c r="F2561" i="5"/>
  <c r="H2561" i="5"/>
  <c r="L2561" i="5"/>
  <c r="M2561" i="5" s="1"/>
  <c r="E2562" i="5"/>
  <c r="F2562" i="5"/>
  <c r="H2562" i="5"/>
  <c r="L2562" i="5"/>
  <c r="M2562" i="5" s="1"/>
  <c r="E2563" i="5"/>
  <c r="F2563" i="5"/>
  <c r="H2563" i="5"/>
  <c r="L2563" i="5"/>
  <c r="M2563" i="5" s="1"/>
  <c r="E2564" i="5"/>
  <c r="F2564" i="5"/>
  <c r="H2564" i="5"/>
  <c r="L2564" i="5"/>
  <c r="M2564" i="5" s="1"/>
  <c r="E2565" i="5"/>
  <c r="F2565" i="5"/>
  <c r="H2565" i="5"/>
  <c r="L2565" i="5"/>
  <c r="M2565" i="5" s="1"/>
  <c r="E2566" i="5"/>
  <c r="F2566" i="5"/>
  <c r="H2566" i="5"/>
  <c r="L2566" i="5"/>
  <c r="M2566" i="5" s="1"/>
  <c r="E2567" i="5"/>
  <c r="F2567" i="5"/>
  <c r="H2567" i="5"/>
  <c r="L2567" i="5"/>
  <c r="M2567" i="5" s="1"/>
  <c r="E2568" i="5"/>
  <c r="F2568" i="5"/>
  <c r="H2568" i="5"/>
  <c r="L2568" i="5"/>
  <c r="M2568" i="5" s="1"/>
  <c r="E2569" i="5"/>
  <c r="F2569" i="5"/>
  <c r="H2569" i="5"/>
  <c r="L2569" i="5"/>
  <c r="M2569" i="5" s="1"/>
  <c r="E2570" i="5"/>
  <c r="F2570" i="5"/>
  <c r="H2570" i="5"/>
  <c r="L2570" i="5"/>
  <c r="M2570" i="5" s="1"/>
  <c r="E2571" i="5"/>
  <c r="F2571" i="5"/>
  <c r="H2571" i="5"/>
  <c r="L2571" i="5"/>
  <c r="M2571" i="5" s="1"/>
  <c r="E2572" i="5"/>
  <c r="F2572" i="5"/>
  <c r="H2572" i="5"/>
  <c r="L2572" i="5"/>
  <c r="M2572" i="5" s="1"/>
  <c r="E2573" i="5"/>
  <c r="F2573" i="5"/>
  <c r="H2573" i="5"/>
  <c r="L2573" i="5"/>
  <c r="M2573" i="5" s="1"/>
  <c r="E2574" i="5"/>
  <c r="F2574" i="5"/>
  <c r="H2574" i="5"/>
  <c r="L2574" i="5"/>
  <c r="M2574" i="5" s="1"/>
  <c r="E2575" i="5"/>
  <c r="F2575" i="5"/>
  <c r="H2575" i="5"/>
  <c r="L2575" i="5"/>
  <c r="M2575" i="5" s="1"/>
  <c r="E2576" i="5"/>
  <c r="F2576" i="5"/>
  <c r="H2576" i="5"/>
  <c r="L2576" i="5"/>
  <c r="M2576" i="5" s="1"/>
  <c r="E2577" i="5"/>
  <c r="F2577" i="5"/>
  <c r="H2577" i="5"/>
  <c r="L2577" i="5"/>
  <c r="M2577" i="5" s="1"/>
  <c r="E2578" i="5"/>
  <c r="F2578" i="5"/>
  <c r="H2578" i="5"/>
  <c r="L2578" i="5"/>
  <c r="M2578" i="5" s="1"/>
  <c r="E2579" i="5"/>
  <c r="F2579" i="5"/>
  <c r="H2579" i="5"/>
  <c r="L2579" i="5"/>
  <c r="M2579" i="5" s="1"/>
  <c r="E2580" i="5"/>
  <c r="F2580" i="5"/>
  <c r="H2580" i="5"/>
  <c r="L2580" i="5"/>
  <c r="M2580" i="5" s="1"/>
  <c r="E2581" i="5"/>
  <c r="F2581" i="5"/>
  <c r="H2581" i="5"/>
  <c r="L2581" i="5"/>
  <c r="M2581" i="5" s="1"/>
  <c r="E2582" i="5"/>
  <c r="F2582" i="5"/>
  <c r="H2582" i="5"/>
  <c r="L2582" i="5"/>
  <c r="M2582" i="5" s="1"/>
  <c r="E2583" i="5"/>
  <c r="F2583" i="5"/>
  <c r="H2583" i="5"/>
  <c r="L2583" i="5"/>
  <c r="M2583" i="5" s="1"/>
  <c r="E2584" i="5"/>
  <c r="F2584" i="5"/>
  <c r="H2584" i="5"/>
  <c r="L2584" i="5"/>
  <c r="M2584" i="5" s="1"/>
  <c r="E2585" i="5"/>
  <c r="F2585" i="5"/>
  <c r="H2585" i="5"/>
  <c r="L2585" i="5"/>
  <c r="M2585" i="5" s="1"/>
  <c r="E2586" i="5"/>
  <c r="F2586" i="5"/>
  <c r="H2586" i="5"/>
  <c r="L2586" i="5"/>
  <c r="M2586" i="5" s="1"/>
  <c r="E2587" i="5"/>
  <c r="F2587" i="5"/>
  <c r="H2587" i="5"/>
  <c r="L2587" i="5"/>
  <c r="M2587" i="5" s="1"/>
  <c r="E2588" i="5"/>
  <c r="F2588" i="5"/>
  <c r="H2588" i="5"/>
  <c r="L2588" i="5"/>
  <c r="M2588" i="5" s="1"/>
  <c r="E2589" i="5"/>
  <c r="F2589" i="5"/>
  <c r="H2589" i="5"/>
  <c r="L2589" i="5"/>
  <c r="M2589" i="5" s="1"/>
  <c r="E2590" i="5"/>
  <c r="F2590" i="5"/>
  <c r="H2590" i="5"/>
  <c r="L2590" i="5"/>
  <c r="M2590" i="5" s="1"/>
  <c r="E2591" i="5"/>
  <c r="F2591" i="5"/>
  <c r="H2591" i="5"/>
  <c r="L2591" i="5"/>
  <c r="M2591" i="5" s="1"/>
  <c r="E2592" i="5"/>
  <c r="F2592" i="5"/>
  <c r="H2592" i="5"/>
  <c r="L2592" i="5"/>
  <c r="M2592" i="5" s="1"/>
  <c r="E2593" i="5"/>
  <c r="F2593" i="5"/>
  <c r="H2593" i="5"/>
  <c r="L2593" i="5"/>
  <c r="M2593" i="5" s="1"/>
  <c r="E2594" i="5"/>
  <c r="F2594" i="5"/>
  <c r="H2594" i="5"/>
  <c r="L2594" i="5"/>
  <c r="M2594" i="5" s="1"/>
  <c r="E2595" i="5"/>
  <c r="F2595" i="5"/>
  <c r="H2595" i="5"/>
  <c r="L2595" i="5"/>
  <c r="M2595" i="5" s="1"/>
  <c r="E2596" i="5"/>
  <c r="F2596" i="5"/>
  <c r="H2596" i="5"/>
  <c r="L2596" i="5"/>
  <c r="M2596" i="5" s="1"/>
  <c r="E2597" i="5"/>
  <c r="F2597" i="5"/>
  <c r="H2597" i="5"/>
  <c r="L2597" i="5"/>
  <c r="M2597" i="5" s="1"/>
  <c r="E2598" i="5"/>
  <c r="F2598" i="5"/>
  <c r="H2598" i="5"/>
  <c r="L2598" i="5"/>
  <c r="M2598" i="5" s="1"/>
  <c r="E2599" i="5"/>
  <c r="F2599" i="5"/>
  <c r="H2599" i="5"/>
  <c r="L2599" i="5"/>
  <c r="M2599" i="5" s="1"/>
  <c r="E2600" i="5"/>
  <c r="F2600" i="5"/>
  <c r="H2600" i="5"/>
  <c r="L2600" i="5"/>
  <c r="M2600" i="5" s="1"/>
  <c r="E2601" i="5"/>
  <c r="F2601" i="5"/>
  <c r="H2601" i="5"/>
  <c r="L2601" i="5"/>
  <c r="M2601" i="5" s="1"/>
  <c r="E2602" i="5"/>
  <c r="F2602" i="5"/>
  <c r="H2602" i="5"/>
  <c r="L2602" i="5"/>
  <c r="M2602" i="5" s="1"/>
  <c r="E2603" i="5"/>
  <c r="F2603" i="5"/>
  <c r="H2603" i="5"/>
  <c r="L2603" i="5"/>
  <c r="M2603" i="5" s="1"/>
  <c r="E2604" i="5"/>
  <c r="F2604" i="5"/>
  <c r="H2604" i="5"/>
  <c r="L2604" i="5"/>
  <c r="M2604" i="5" s="1"/>
  <c r="E2605" i="5"/>
  <c r="F2605" i="5"/>
  <c r="H2605" i="5"/>
  <c r="L2605" i="5"/>
  <c r="M2605" i="5" s="1"/>
  <c r="E2606" i="5"/>
  <c r="F2606" i="5"/>
  <c r="H2606" i="5"/>
  <c r="L2606" i="5"/>
  <c r="M2606" i="5" s="1"/>
  <c r="E2607" i="5"/>
  <c r="F2607" i="5"/>
  <c r="H2607" i="5"/>
  <c r="L2607" i="5"/>
  <c r="M2607" i="5" s="1"/>
  <c r="E2608" i="5"/>
  <c r="F2608" i="5"/>
  <c r="H2608" i="5"/>
  <c r="L2608" i="5"/>
  <c r="M2608" i="5" s="1"/>
  <c r="E2609" i="5"/>
  <c r="F2609" i="5"/>
  <c r="H2609" i="5"/>
  <c r="L2609" i="5"/>
  <c r="M2609" i="5" s="1"/>
  <c r="E2610" i="5"/>
  <c r="F2610" i="5"/>
  <c r="H2610" i="5"/>
  <c r="L2610" i="5"/>
  <c r="M2610" i="5" s="1"/>
  <c r="E2611" i="5"/>
  <c r="F2611" i="5"/>
  <c r="H2611" i="5"/>
  <c r="L2611" i="5"/>
  <c r="M2611" i="5" s="1"/>
  <c r="E2612" i="5"/>
  <c r="F2612" i="5"/>
  <c r="H2612" i="5"/>
  <c r="L2612" i="5"/>
  <c r="M2612" i="5" s="1"/>
  <c r="E2613" i="5"/>
  <c r="F2613" i="5"/>
  <c r="H2613" i="5"/>
  <c r="L2613" i="5"/>
  <c r="M2613" i="5" s="1"/>
  <c r="E2614" i="5"/>
  <c r="F2614" i="5"/>
  <c r="H2614" i="5"/>
  <c r="L2614" i="5"/>
  <c r="M2614" i="5" s="1"/>
  <c r="E2615" i="5"/>
  <c r="F2615" i="5"/>
  <c r="H2615" i="5"/>
  <c r="L2615" i="5"/>
  <c r="M2615" i="5" s="1"/>
  <c r="E2616" i="5"/>
  <c r="F2616" i="5"/>
  <c r="H2616" i="5"/>
  <c r="L2616" i="5"/>
  <c r="M2616" i="5" s="1"/>
  <c r="E2617" i="5"/>
  <c r="F2617" i="5"/>
  <c r="H2617" i="5"/>
  <c r="L2617" i="5"/>
  <c r="M2617" i="5" s="1"/>
  <c r="E2618" i="5"/>
  <c r="F2618" i="5"/>
  <c r="H2618" i="5"/>
  <c r="L2618" i="5"/>
  <c r="M2618" i="5" s="1"/>
  <c r="E2619" i="5"/>
  <c r="F2619" i="5"/>
  <c r="H2619" i="5"/>
  <c r="L2619" i="5"/>
  <c r="M2619" i="5" s="1"/>
  <c r="E2620" i="5"/>
  <c r="F2620" i="5"/>
  <c r="H2620" i="5"/>
  <c r="L2620" i="5"/>
  <c r="M2620" i="5" s="1"/>
  <c r="E2621" i="5"/>
  <c r="F2621" i="5"/>
  <c r="H2621" i="5"/>
  <c r="L2621" i="5"/>
  <c r="M2621" i="5" s="1"/>
  <c r="E2622" i="5"/>
  <c r="F2622" i="5"/>
  <c r="H2622" i="5"/>
  <c r="L2622" i="5"/>
  <c r="M2622" i="5" s="1"/>
  <c r="E2623" i="5"/>
  <c r="F2623" i="5"/>
  <c r="H2623" i="5"/>
  <c r="L2623" i="5"/>
  <c r="M2623" i="5" s="1"/>
  <c r="E2624" i="5"/>
  <c r="F2624" i="5"/>
  <c r="H2624" i="5"/>
  <c r="L2624" i="5"/>
  <c r="M2624" i="5" s="1"/>
  <c r="E2625" i="5"/>
  <c r="F2625" i="5"/>
  <c r="H2625" i="5"/>
  <c r="L2625" i="5"/>
  <c r="M2625" i="5" s="1"/>
  <c r="E2626" i="5"/>
  <c r="F2626" i="5"/>
  <c r="H2626" i="5"/>
  <c r="L2626" i="5"/>
  <c r="M2626" i="5" s="1"/>
  <c r="E2627" i="5"/>
  <c r="F2627" i="5"/>
  <c r="H2627" i="5"/>
  <c r="L2627" i="5"/>
  <c r="M2627" i="5" s="1"/>
  <c r="E2628" i="5"/>
  <c r="F2628" i="5"/>
  <c r="H2628" i="5"/>
  <c r="L2628" i="5"/>
  <c r="M2628" i="5" s="1"/>
  <c r="E2629" i="5"/>
  <c r="F2629" i="5"/>
  <c r="H2629" i="5"/>
  <c r="L2629" i="5"/>
  <c r="M2629" i="5" s="1"/>
  <c r="A2630" i="5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B2630" i="5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C2630" i="5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E2630" i="5"/>
  <c r="F2630" i="5"/>
  <c r="H2630" i="5"/>
  <c r="L2630" i="5"/>
  <c r="M2630" i="5" s="1"/>
  <c r="E2631" i="5"/>
  <c r="F2631" i="5"/>
  <c r="H2631" i="5"/>
  <c r="L2631" i="5"/>
  <c r="M2631" i="5" s="1"/>
  <c r="E2632" i="5"/>
  <c r="F2632" i="5"/>
  <c r="H2632" i="5"/>
  <c r="L2632" i="5"/>
  <c r="M2632" i="5" s="1"/>
  <c r="E2633" i="5"/>
  <c r="F2633" i="5"/>
  <c r="H2633" i="5"/>
  <c r="L2633" i="5"/>
  <c r="M2633" i="5" s="1"/>
  <c r="E2634" i="5"/>
  <c r="F2634" i="5"/>
  <c r="H2634" i="5"/>
  <c r="L2634" i="5"/>
  <c r="M2634" i="5" s="1"/>
  <c r="E2635" i="5"/>
  <c r="F2635" i="5"/>
  <c r="H2635" i="5"/>
  <c r="L2635" i="5"/>
  <c r="M2635" i="5" s="1"/>
  <c r="E2636" i="5"/>
  <c r="F2636" i="5"/>
  <c r="H2636" i="5"/>
  <c r="L2636" i="5"/>
  <c r="M2636" i="5" s="1"/>
  <c r="E2637" i="5"/>
  <c r="F2637" i="5"/>
  <c r="H2637" i="5"/>
  <c r="L2637" i="5"/>
  <c r="M2637" i="5" s="1"/>
  <c r="E2638" i="5"/>
  <c r="F2638" i="5"/>
  <c r="H2638" i="5"/>
  <c r="L2638" i="5"/>
  <c r="M2638" i="5" s="1"/>
  <c r="E2639" i="5"/>
  <c r="F2639" i="5"/>
  <c r="H2639" i="5"/>
  <c r="L2639" i="5"/>
  <c r="M2639" i="5" s="1"/>
  <c r="E2640" i="5"/>
  <c r="F2640" i="5"/>
  <c r="H2640" i="5"/>
  <c r="L2640" i="5"/>
  <c r="M2640" i="5" s="1"/>
  <c r="E2641" i="5"/>
  <c r="F2641" i="5"/>
  <c r="H2641" i="5"/>
  <c r="L2641" i="5"/>
  <c r="M2641" i="5" s="1"/>
  <c r="E2642" i="5"/>
  <c r="F2642" i="5"/>
  <c r="H2642" i="5"/>
  <c r="L2642" i="5"/>
  <c r="M2642" i="5" s="1"/>
  <c r="E2643" i="5"/>
  <c r="F2643" i="5"/>
  <c r="H2643" i="5"/>
  <c r="L2643" i="5"/>
  <c r="M2643" i="5" s="1"/>
  <c r="E2644" i="5"/>
  <c r="F2644" i="5"/>
  <c r="H2644" i="5"/>
  <c r="L2644" i="5"/>
  <c r="M2644" i="5" s="1"/>
  <c r="E2645" i="5"/>
  <c r="F2645" i="5"/>
  <c r="H2645" i="5"/>
  <c r="L2645" i="5"/>
  <c r="M2645" i="5" s="1"/>
  <c r="E2646" i="5"/>
  <c r="F2646" i="5"/>
  <c r="H2646" i="5"/>
  <c r="L2646" i="5"/>
  <c r="M2646" i="5" s="1"/>
  <c r="E2647" i="5"/>
  <c r="F2647" i="5"/>
  <c r="H2647" i="5"/>
  <c r="L2647" i="5"/>
  <c r="M2647" i="5" s="1"/>
  <c r="E2648" i="5"/>
  <c r="F2648" i="5"/>
  <c r="H2648" i="5"/>
  <c r="L2648" i="5"/>
  <c r="M2648" i="5" s="1"/>
  <c r="E2649" i="5"/>
  <c r="F2649" i="5"/>
  <c r="H2649" i="5"/>
  <c r="L2649" i="5"/>
  <c r="M2649" i="5" s="1"/>
  <c r="E2650" i="5"/>
  <c r="F2650" i="5"/>
  <c r="H2650" i="5"/>
  <c r="L2650" i="5"/>
  <c r="M2650" i="5" s="1"/>
  <c r="E2651" i="5"/>
  <c r="F2651" i="5"/>
  <c r="H2651" i="5"/>
  <c r="L2651" i="5"/>
  <c r="M2651" i="5" s="1"/>
  <c r="E2652" i="5"/>
  <c r="F2652" i="5"/>
  <c r="H2652" i="5"/>
  <c r="L2652" i="5"/>
  <c r="M2652" i="5" s="1"/>
  <c r="E2653" i="5"/>
  <c r="F2653" i="5"/>
  <c r="H2653" i="5"/>
  <c r="L2653" i="5"/>
  <c r="M2653" i="5" s="1"/>
  <c r="E2654" i="5"/>
  <c r="F2654" i="5"/>
  <c r="H2654" i="5"/>
  <c r="L2654" i="5"/>
  <c r="M2654" i="5" s="1"/>
  <c r="E2655" i="5"/>
  <c r="F2655" i="5"/>
  <c r="H2655" i="5"/>
  <c r="L2655" i="5"/>
  <c r="M2655" i="5" s="1"/>
  <c r="E2656" i="5"/>
  <c r="F2656" i="5"/>
  <c r="H2656" i="5"/>
  <c r="L2656" i="5"/>
  <c r="M2656" i="5" s="1"/>
  <c r="E2657" i="5"/>
  <c r="F2657" i="5"/>
  <c r="H2657" i="5"/>
  <c r="L2657" i="5"/>
  <c r="M2657" i="5" s="1"/>
  <c r="E2658" i="5"/>
  <c r="F2658" i="5"/>
  <c r="H2658" i="5"/>
  <c r="L2658" i="5"/>
  <c r="M2658" i="5" s="1"/>
  <c r="E2659" i="5"/>
  <c r="F2659" i="5"/>
  <c r="H2659" i="5"/>
  <c r="L2659" i="5"/>
  <c r="M2659" i="5" s="1"/>
  <c r="E2660" i="5"/>
  <c r="F2660" i="5"/>
  <c r="H2660" i="5"/>
  <c r="L2660" i="5"/>
  <c r="M2660" i="5" s="1"/>
  <c r="E2661" i="5"/>
  <c r="F2661" i="5"/>
  <c r="H2661" i="5"/>
  <c r="L2661" i="5"/>
  <c r="M2661" i="5" s="1"/>
  <c r="E2662" i="5"/>
  <c r="F2662" i="5"/>
  <c r="H2662" i="5"/>
  <c r="L2662" i="5"/>
  <c r="M2662" i="5" s="1"/>
  <c r="E2663" i="5"/>
  <c r="F2663" i="5"/>
  <c r="H2663" i="5"/>
  <c r="L2663" i="5"/>
  <c r="M2663" i="5" s="1"/>
  <c r="E2664" i="5"/>
  <c r="F2664" i="5"/>
  <c r="H2664" i="5"/>
  <c r="L2664" i="5"/>
  <c r="M2664" i="5" s="1"/>
  <c r="E2665" i="5"/>
  <c r="F2665" i="5"/>
  <c r="H2665" i="5"/>
  <c r="L2665" i="5"/>
  <c r="M2665" i="5" s="1"/>
  <c r="E2666" i="5"/>
  <c r="F2666" i="5"/>
  <c r="H2666" i="5"/>
  <c r="L2666" i="5"/>
  <c r="M2666" i="5" s="1"/>
  <c r="E2667" i="5"/>
  <c r="F2667" i="5"/>
  <c r="H2667" i="5"/>
  <c r="L2667" i="5"/>
  <c r="M2667" i="5" s="1"/>
  <c r="E2668" i="5"/>
  <c r="F2668" i="5"/>
  <c r="H2668" i="5"/>
  <c r="L2668" i="5"/>
  <c r="M2668" i="5" s="1"/>
  <c r="E2669" i="5"/>
  <c r="F2669" i="5"/>
  <c r="H2669" i="5"/>
  <c r="L2669" i="5"/>
  <c r="M2669" i="5" s="1"/>
  <c r="E2670" i="5"/>
  <c r="F2670" i="5"/>
  <c r="H2670" i="5"/>
  <c r="L2670" i="5"/>
  <c r="M2670" i="5" s="1"/>
  <c r="E2671" i="5"/>
  <c r="F2671" i="5"/>
  <c r="H2671" i="5"/>
  <c r="L2671" i="5"/>
  <c r="M2671" i="5" s="1"/>
  <c r="E2672" i="5"/>
  <c r="F2672" i="5"/>
  <c r="H2672" i="5"/>
  <c r="L2672" i="5"/>
  <c r="M2672" i="5" s="1"/>
  <c r="E2673" i="5"/>
  <c r="F2673" i="5"/>
  <c r="H2673" i="5"/>
  <c r="L2673" i="5"/>
  <c r="M2673" i="5" s="1"/>
  <c r="E2674" i="5"/>
  <c r="F2674" i="5"/>
  <c r="H2674" i="5"/>
  <c r="L2674" i="5"/>
  <c r="M2674" i="5" s="1"/>
  <c r="E2675" i="5"/>
  <c r="F2675" i="5"/>
  <c r="H2675" i="5"/>
  <c r="L2675" i="5"/>
  <c r="M2675" i="5" s="1"/>
  <c r="E2676" i="5"/>
  <c r="F2676" i="5"/>
  <c r="H2676" i="5"/>
  <c r="L2676" i="5"/>
  <c r="M2676" i="5" s="1"/>
  <c r="E2677" i="5"/>
  <c r="F2677" i="5"/>
  <c r="H2677" i="5"/>
  <c r="L2677" i="5"/>
  <c r="M2677" i="5" s="1"/>
  <c r="E2678" i="5"/>
  <c r="F2678" i="5"/>
  <c r="H2678" i="5"/>
  <c r="L2678" i="5"/>
  <c r="M2678" i="5" s="1"/>
  <c r="E2679" i="5"/>
  <c r="F2679" i="5"/>
  <c r="H2679" i="5"/>
  <c r="L2679" i="5"/>
  <c r="M2679" i="5" s="1"/>
  <c r="E2680" i="5"/>
  <c r="F2680" i="5"/>
  <c r="H2680" i="5"/>
  <c r="L2680" i="5"/>
  <c r="M2680" i="5" s="1"/>
  <c r="E2681" i="5"/>
  <c r="F2681" i="5"/>
  <c r="H2681" i="5"/>
  <c r="L2681" i="5"/>
  <c r="M2681" i="5" s="1"/>
  <c r="E2682" i="5"/>
  <c r="F2682" i="5"/>
  <c r="H2682" i="5"/>
  <c r="L2682" i="5"/>
  <c r="M2682" i="5" s="1"/>
  <c r="E2683" i="5"/>
  <c r="F2683" i="5"/>
  <c r="H2683" i="5"/>
  <c r="L2683" i="5"/>
  <c r="M2683" i="5" s="1"/>
  <c r="E2684" i="5"/>
  <c r="F2684" i="5"/>
  <c r="H2684" i="5"/>
  <c r="L2684" i="5"/>
  <c r="M2684" i="5" s="1"/>
  <c r="E2685" i="5"/>
  <c r="F2685" i="5"/>
  <c r="H2685" i="5"/>
  <c r="L2685" i="5"/>
  <c r="M2685" i="5" s="1"/>
  <c r="E2686" i="5"/>
  <c r="F2686" i="5"/>
  <c r="H2686" i="5"/>
  <c r="L2686" i="5"/>
  <c r="M2686" i="5" s="1"/>
  <c r="E2687" i="5"/>
  <c r="F2687" i="5"/>
  <c r="H2687" i="5"/>
  <c r="L2687" i="5"/>
  <c r="M2687" i="5" s="1"/>
  <c r="E2688" i="5"/>
  <c r="F2688" i="5"/>
  <c r="H2688" i="5"/>
  <c r="L2688" i="5"/>
  <c r="M2688" i="5" s="1"/>
  <c r="E2689" i="5"/>
  <c r="F2689" i="5"/>
  <c r="H2689" i="5"/>
  <c r="L2689" i="5"/>
  <c r="M2689" i="5" s="1"/>
  <c r="E2690" i="5"/>
  <c r="F2690" i="5"/>
  <c r="H2690" i="5"/>
  <c r="L2690" i="5"/>
  <c r="M2690" i="5" s="1"/>
  <c r="E2691" i="5"/>
  <c r="F2691" i="5"/>
  <c r="H2691" i="5"/>
  <c r="L2691" i="5"/>
  <c r="M2691" i="5" s="1"/>
  <c r="E2692" i="5"/>
  <c r="F2692" i="5"/>
  <c r="H2692" i="5"/>
  <c r="L2692" i="5"/>
  <c r="M2692" i="5" s="1"/>
  <c r="E2693" i="5"/>
  <c r="F2693" i="5"/>
  <c r="H2693" i="5"/>
  <c r="L2693" i="5"/>
  <c r="M2693" i="5" s="1"/>
  <c r="E2694" i="5"/>
  <c r="F2694" i="5"/>
  <c r="H2694" i="5"/>
  <c r="L2694" i="5"/>
  <c r="M2694" i="5" s="1"/>
  <c r="E2695" i="5"/>
  <c r="F2695" i="5"/>
  <c r="H2695" i="5"/>
  <c r="L2695" i="5"/>
  <c r="M2695" i="5" s="1"/>
  <c r="E2696" i="5"/>
  <c r="F2696" i="5"/>
  <c r="H2696" i="5"/>
  <c r="L2696" i="5"/>
  <c r="M2696" i="5" s="1"/>
  <c r="E2697" i="5"/>
  <c r="F2697" i="5"/>
  <c r="H2697" i="5"/>
  <c r="L2697" i="5"/>
  <c r="M2697" i="5" s="1"/>
  <c r="E2698" i="5"/>
  <c r="F2698" i="5"/>
  <c r="H2698" i="5"/>
  <c r="L2698" i="5"/>
  <c r="M2698" i="5" s="1"/>
  <c r="E2699" i="5"/>
  <c r="F2699" i="5"/>
  <c r="H2699" i="5"/>
  <c r="L2699" i="5"/>
  <c r="M2699" i="5" s="1"/>
  <c r="E2700" i="5"/>
  <c r="F2700" i="5"/>
  <c r="H2700" i="5"/>
  <c r="L2700" i="5"/>
  <c r="M2700" i="5" s="1"/>
  <c r="E2701" i="5"/>
  <c r="F2701" i="5"/>
  <c r="H2701" i="5"/>
  <c r="L2701" i="5"/>
  <c r="M2701" i="5" s="1"/>
  <c r="E2702" i="5"/>
  <c r="F2702" i="5"/>
  <c r="H2702" i="5"/>
  <c r="L2702" i="5"/>
  <c r="M2702" i="5" s="1"/>
  <c r="E2703" i="5"/>
  <c r="F2703" i="5"/>
  <c r="H2703" i="5"/>
  <c r="L2703" i="5"/>
  <c r="M2703" i="5" s="1"/>
  <c r="E2704" i="5"/>
  <c r="F2704" i="5"/>
  <c r="H2704" i="5"/>
  <c r="L2704" i="5"/>
  <c r="M2704" i="5" s="1"/>
  <c r="E2705" i="5"/>
  <c r="F2705" i="5"/>
  <c r="H2705" i="5"/>
  <c r="L2705" i="5"/>
  <c r="M2705" i="5" s="1"/>
  <c r="E2706" i="5"/>
  <c r="F2706" i="5"/>
  <c r="H2706" i="5"/>
  <c r="L2706" i="5"/>
  <c r="M2706" i="5" s="1"/>
  <c r="E2707" i="5"/>
  <c r="F2707" i="5"/>
  <c r="H2707" i="5"/>
  <c r="L2707" i="5"/>
  <c r="M2707" i="5" s="1"/>
  <c r="E2708" i="5"/>
  <c r="F2708" i="5"/>
  <c r="H2708" i="5"/>
  <c r="L2708" i="5"/>
  <c r="M2708" i="5" s="1"/>
  <c r="E2709" i="5"/>
  <c r="F2709" i="5"/>
  <c r="H2709" i="5"/>
  <c r="L2709" i="5"/>
  <c r="M2709" i="5" s="1"/>
  <c r="E2710" i="5"/>
  <c r="F2710" i="5"/>
  <c r="H2710" i="5"/>
  <c r="L2710" i="5"/>
  <c r="M2710" i="5" s="1"/>
  <c r="E2711" i="5"/>
  <c r="F2711" i="5"/>
  <c r="H2711" i="5"/>
  <c r="L2711" i="5"/>
  <c r="M2711" i="5" s="1"/>
  <c r="E2712" i="5"/>
  <c r="F2712" i="5"/>
  <c r="H2712" i="5"/>
  <c r="L2712" i="5"/>
  <c r="M2712" i="5" s="1"/>
  <c r="E2713" i="5"/>
  <c r="F2713" i="5"/>
  <c r="H2713" i="5"/>
  <c r="L2713" i="5"/>
  <c r="M2713" i="5" s="1"/>
  <c r="E2714" i="5"/>
  <c r="F2714" i="5"/>
  <c r="H2714" i="5"/>
  <c r="L2714" i="5"/>
  <c r="M2714" i="5" s="1"/>
  <c r="E2715" i="5"/>
  <c r="F2715" i="5"/>
  <c r="H2715" i="5"/>
  <c r="L2715" i="5"/>
  <c r="M2715" i="5" s="1"/>
  <c r="E2716" i="5"/>
  <c r="F2716" i="5"/>
  <c r="H2716" i="5"/>
  <c r="L2716" i="5"/>
  <c r="M2716" i="5" s="1"/>
  <c r="E2717" i="5"/>
  <c r="F2717" i="5"/>
  <c r="H2717" i="5"/>
  <c r="L2717" i="5"/>
  <c r="M2717" i="5" s="1"/>
  <c r="E2718" i="5"/>
  <c r="F2718" i="5"/>
  <c r="H2718" i="5"/>
  <c r="L2718" i="5"/>
  <c r="M2718" i="5" s="1"/>
  <c r="E2719" i="5"/>
  <c r="F2719" i="5"/>
  <c r="H2719" i="5"/>
  <c r="L2719" i="5"/>
  <c r="M2719" i="5" s="1"/>
  <c r="E2720" i="5"/>
  <c r="F2720" i="5"/>
  <c r="H2720" i="5"/>
  <c r="L2720" i="5"/>
  <c r="M2720" i="5" s="1"/>
  <c r="E2721" i="5"/>
  <c r="F2721" i="5"/>
  <c r="H2721" i="5"/>
  <c r="L2721" i="5"/>
  <c r="M2721" i="5" s="1"/>
  <c r="E2722" i="5"/>
  <c r="F2722" i="5"/>
  <c r="H2722" i="5"/>
  <c r="L2722" i="5"/>
  <c r="M2722" i="5" s="1"/>
  <c r="E2723" i="5"/>
  <c r="F2723" i="5"/>
  <c r="H2723" i="5"/>
  <c r="L2723" i="5"/>
  <c r="M2723" i="5" s="1"/>
  <c r="E2724" i="5"/>
  <c r="F2724" i="5"/>
  <c r="H2724" i="5"/>
  <c r="L2724" i="5"/>
  <c r="M2724" i="5" s="1"/>
  <c r="E2725" i="5"/>
  <c r="F2725" i="5"/>
  <c r="H2725" i="5"/>
  <c r="L2725" i="5"/>
  <c r="M2725" i="5" s="1"/>
  <c r="E2726" i="5"/>
  <c r="F2726" i="5"/>
  <c r="H2726" i="5"/>
  <c r="L2726" i="5"/>
  <c r="M2726" i="5" s="1"/>
  <c r="E2727" i="5"/>
  <c r="F2727" i="5"/>
  <c r="H2727" i="5"/>
  <c r="L2727" i="5"/>
  <c r="M2727" i="5" s="1"/>
  <c r="E2728" i="5"/>
  <c r="F2728" i="5"/>
  <c r="H2728" i="5"/>
  <c r="L2728" i="5"/>
  <c r="M2728" i="5" s="1"/>
  <c r="E2729" i="5"/>
  <c r="F2729" i="5"/>
  <c r="H2729" i="5"/>
  <c r="L2729" i="5"/>
  <c r="M2729" i="5" s="1"/>
  <c r="E2730" i="5"/>
  <c r="F2730" i="5"/>
  <c r="H2730" i="5"/>
  <c r="L2730" i="5"/>
  <c r="M2730" i="5" s="1"/>
  <c r="E2731" i="5"/>
  <c r="F2731" i="5"/>
  <c r="H2731" i="5"/>
  <c r="L2731" i="5"/>
  <c r="M2731" i="5" s="1"/>
  <c r="E2732" i="5"/>
  <c r="F2732" i="5"/>
  <c r="H2732" i="5"/>
  <c r="L2732" i="5"/>
  <c r="M2732" i="5" s="1"/>
  <c r="E2733" i="5"/>
  <c r="F2733" i="5"/>
  <c r="H2733" i="5"/>
  <c r="L2733" i="5"/>
  <c r="M2733" i="5" s="1"/>
  <c r="E2734" i="5"/>
  <c r="F2734" i="5"/>
  <c r="H2734" i="5"/>
  <c r="L2734" i="5"/>
  <c r="M2734" i="5" s="1"/>
  <c r="E2735" i="5"/>
  <c r="F2735" i="5"/>
  <c r="H2735" i="5"/>
  <c r="L2735" i="5"/>
  <c r="M2735" i="5" s="1"/>
  <c r="E2736" i="5"/>
  <c r="F2736" i="5"/>
  <c r="H2736" i="5"/>
  <c r="L2736" i="5"/>
  <c r="M2736" i="5" s="1"/>
  <c r="E2737" i="5"/>
  <c r="F2737" i="5"/>
  <c r="H2737" i="5"/>
  <c r="L2737" i="5"/>
  <c r="M2737" i="5" s="1"/>
  <c r="E2738" i="5"/>
  <c r="F2738" i="5"/>
  <c r="H2738" i="5"/>
  <c r="L2738" i="5"/>
  <c r="M2738" i="5" s="1"/>
  <c r="E2739" i="5"/>
  <c r="F2739" i="5"/>
  <c r="H2739" i="5"/>
  <c r="L2739" i="5"/>
  <c r="M2739" i="5" s="1"/>
  <c r="E2740" i="5"/>
  <c r="F2740" i="5"/>
  <c r="H2740" i="5"/>
  <c r="L2740" i="5"/>
  <c r="M2740" i="5" s="1"/>
  <c r="E2741" i="5"/>
  <c r="F2741" i="5"/>
  <c r="H2741" i="5"/>
  <c r="L2741" i="5"/>
  <c r="M2741" i="5" s="1"/>
  <c r="E2742" i="5"/>
  <c r="F2742" i="5"/>
  <c r="H2742" i="5"/>
  <c r="L2742" i="5"/>
  <c r="M2742" i="5" s="1"/>
  <c r="E2743" i="5"/>
  <c r="F2743" i="5"/>
  <c r="H2743" i="5"/>
  <c r="L2743" i="5"/>
  <c r="M2743" i="5" s="1"/>
  <c r="E2744" i="5"/>
  <c r="F2744" i="5"/>
  <c r="H2744" i="5"/>
  <c r="L2744" i="5"/>
  <c r="M2744" i="5" s="1"/>
  <c r="E2745" i="5"/>
  <c r="F2745" i="5"/>
  <c r="H2745" i="5"/>
  <c r="L2745" i="5"/>
  <c r="M2745" i="5" s="1"/>
  <c r="E2746" i="5"/>
  <c r="F2746" i="5"/>
  <c r="H2746" i="5"/>
  <c r="L2746" i="5"/>
  <c r="M2746" i="5" s="1"/>
  <c r="E2747" i="5"/>
  <c r="F2747" i="5"/>
  <c r="H2747" i="5"/>
  <c r="L2747" i="5"/>
  <c r="M2747" i="5" s="1"/>
  <c r="E2748" i="5"/>
  <c r="F2748" i="5"/>
  <c r="H2748" i="5"/>
  <c r="L2748" i="5"/>
  <c r="M2748" i="5" s="1"/>
  <c r="E2749" i="5"/>
  <c r="F2749" i="5"/>
  <c r="H2749" i="5"/>
  <c r="L2749" i="5"/>
  <c r="M2749" i="5" s="1"/>
  <c r="E2750" i="5"/>
  <c r="F2750" i="5"/>
  <c r="H2750" i="5"/>
  <c r="L2750" i="5"/>
  <c r="M2750" i="5" s="1"/>
  <c r="E2751" i="5"/>
  <c r="F2751" i="5"/>
  <c r="H2751" i="5"/>
  <c r="L2751" i="5"/>
  <c r="M2751" i="5" s="1"/>
  <c r="E2752" i="5"/>
  <c r="F2752" i="5"/>
  <c r="H2752" i="5"/>
  <c r="L2752" i="5"/>
  <c r="M2752" i="5" s="1"/>
  <c r="E2753" i="5"/>
  <c r="F2753" i="5"/>
  <c r="H2753" i="5"/>
  <c r="L2753" i="5"/>
  <c r="M2753" i="5" s="1"/>
  <c r="E2754" i="5"/>
  <c r="F2754" i="5"/>
  <c r="H2754" i="5"/>
  <c r="L2754" i="5"/>
  <c r="M2754" i="5" s="1"/>
  <c r="E2755" i="5"/>
  <c r="F2755" i="5"/>
  <c r="H2755" i="5"/>
  <c r="L2755" i="5"/>
  <c r="M2755" i="5" s="1"/>
  <c r="E2756" i="5"/>
  <c r="F2756" i="5"/>
  <c r="H2756" i="5"/>
  <c r="L2756" i="5"/>
  <c r="M2756" i="5" s="1"/>
  <c r="E2757" i="5"/>
  <c r="F2757" i="5"/>
  <c r="H2757" i="5"/>
  <c r="L2757" i="5"/>
  <c r="M2757" i="5" s="1"/>
  <c r="E2758" i="5"/>
  <c r="F2758" i="5"/>
  <c r="H2758" i="5"/>
  <c r="L2758" i="5"/>
  <c r="M2758" i="5" s="1"/>
  <c r="E2759" i="5"/>
  <c r="F2759" i="5"/>
  <c r="H2759" i="5"/>
  <c r="L2759" i="5"/>
  <c r="M2759" i="5" s="1"/>
  <c r="E2760" i="5"/>
  <c r="F2760" i="5"/>
  <c r="H2760" i="5"/>
  <c r="L2760" i="5"/>
  <c r="M2760" i="5" s="1"/>
  <c r="E2761" i="5"/>
  <c r="F2761" i="5"/>
  <c r="H2761" i="5"/>
  <c r="L2761" i="5"/>
  <c r="M2761" i="5" s="1"/>
  <c r="E2762" i="5"/>
  <c r="F2762" i="5"/>
  <c r="H2762" i="5"/>
  <c r="L2762" i="5"/>
  <c r="M2762" i="5" s="1"/>
  <c r="E2763" i="5"/>
  <c r="F2763" i="5"/>
  <c r="H2763" i="5"/>
  <c r="L2763" i="5"/>
  <c r="M2763" i="5" s="1"/>
  <c r="E2764" i="5"/>
  <c r="F2764" i="5"/>
  <c r="H2764" i="5"/>
  <c r="L2764" i="5"/>
  <c r="M2764" i="5" s="1"/>
  <c r="E2765" i="5"/>
  <c r="F2765" i="5"/>
  <c r="H2765" i="5"/>
  <c r="L2765" i="5"/>
  <c r="M2765" i="5" s="1"/>
  <c r="E2766" i="5"/>
  <c r="F2766" i="5"/>
  <c r="H2766" i="5"/>
  <c r="L2766" i="5"/>
  <c r="M2766" i="5" s="1"/>
  <c r="E2767" i="5"/>
  <c r="F2767" i="5"/>
  <c r="H2767" i="5"/>
  <c r="L2767" i="5"/>
  <c r="M2767" i="5" s="1"/>
  <c r="E2768" i="5"/>
  <c r="F2768" i="5"/>
  <c r="H2768" i="5"/>
  <c r="L2768" i="5"/>
  <c r="M2768" i="5" s="1"/>
  <c r="E2769" i="5"/>
  <c r="F2769" i="5"/>
  <c r="H2769" i="5"/>
  <c r="L2769" i="5"/>
  <c r="M2769" i="5" s="1"/>
  <c r="E2770" i="5"/>
  <c r="F2770" i="5"/>
  <c r="H2770" i="5"/>
  <c r="L2770" i="5"/>
  <c r="M2770" i="5" s="1"/>
  <c r="E2771" i="5"/>
  <c r="F2771" i="5"/>
  <c r="H2771" i="5"/>
  <c r="L2771" i="5"/>
  <c r="M2771" i="5" s="1"/>
  <c r="E2772" i="5"/>
  <c r="F2772" i="5"/>
  <c r="H2772" i="5"/>
  <c r="L2772" i="5"/>
  <c r="M2772" i="5" s="1"/>
  <c r="E2773" i="5"/>
  <c r="F2773" i="5"/>
  <c r="H2773" i="5"/>
  <c r="L2773" i="5"/>
  <c r="M2773" i="5" s="1"/>
  <c r="E2774" i="5"/>
  <c r="F2774" i="5"/>
  <c r="H2774" i="5"/>
  <c r="L2774" i="5"/>
  <c r="M2774" i="5" s="1"/>
  <c r="E2775" i="5"/>
  <c r="F2775" i="5"/>
  <c r="H2775" i="5"/>
  <c r="L2775" i="5"/>
  <c r="M2775" i="5" s="1"/>
  <c r="E2776" i="5"/>
  <c r="F2776" i="5"/>
  <c r="H2776" i="5"/>
  <c r="L2776" i="5"/>
  <c r="M2776" i="5" s="1"/>
  <c r="E2777" i="5"/>
  <c r="F2777" i="5"/>
  <c r="H2777" i="5"/>
  <c r="L2777" i="5"/>
  <c r="M2777" i="5" s="1"/>
  <c r="E2778" i="5"/>
  <c r="F2778" i="5"/>
  <c r="H2778" i="5"/>
  <c r="L2778" i="5"/>
  <c r="M2778" i="5" s="1"/>
  <c r="E2779" i="5"/>
  <c r="F2779" i="5"/>
  <c r="H2779" i="5"/>
  <c r="L2779" i="5"/>
  <c r="M2779" i="5" s="1"/>
  <c r="E2780" i="5"/>
  <c r="F2780" i="5"/>
  <c r="H2780" i="5"/>
  <c r="L2780" i="5"/>
  <c r="M2780" i="5" s="1"/>
  <c r="E2781" i="5"/>
  <c r="F2781" i="5"/>
  <c r="H2781" i="5"/>
  <c r="L2781" i="5"/>
  <c r="M2781" i="5" s="1"/>
  <c r="E2782" i="5"/>
  <c r="F2782" i="5"/>
  <c r="H2782" i="5"/>
  <c r="L2782" i="5"/>
  <c r="M2782" i="5" s="1"/>
  <c r="E2783" i="5"/>
  <c r="F2783" i="5"/>
  <c r="H2783" i="5"/>
  <c r="L2783" i="5"/>
  <c r="M2783" i="5" s="1"/>
  <c r="E2784" i="5"/>
  <c r="F2784" i="5"/>
  <c r="H2784" i="5"/>
  <c r="L2784" i="5"/>
  <c r="M2784" i="5" s="1"/>
  <c r="E2785" i="5"/>
  <c r="F2785" i="5"/>
  <c r="H2785" i="5"/>
  <c r="L2785" i="5"/>
  <c r="M2785" i="5" s="1"/>
  <c r="E2786" i="5"/>
  <c r="F2786" i="5"/>
  <c r="H2786" i="5"/>
  <c r="L2786" i="5"/>
  <c r="M2786" i="5" s="1"/>
  <c r="E2787" i="5"/>
  <c r="F2787" i="5"/>
  <c r="H2787" i="5"/>
  <c r="L2787" i="5"/>
  <c r="M2787" i="5" s="1"/>
  <c r="E2788" i="5"/>
  <c r="F2788" i="5"/>
  <c r="H2788" i="5"/>
  <c r="L2788" i="5"/>
  <c r="M2788" i="5" s="1"/>
  <c r="E2789" i="5"/>
  <c r="F2789" i="5"/>
  <c r="H2789" i="5"/>
  <c r="L2789" i="5"/>
  <c r="M2789" i="5" s="1"/>
  <c r="E2790" i="5"/>
  <c r="F2790" i="5"/>
  <c r="H2790" i="5"/>
  <c r="L2790" i="5"/>
  <c r="M2790" i="5" s="1"/>
  <c r="E2791" i="5"/>
  <c r="F2791" i="5"/>
  <c r="H2791" i="5"/>
  <c r="L2791" i="5"/>
  <c r="M2791" i="5" s="1"/>
  <c r="E2792" i="5"/>
  <c r="F2792" i="5"/>
  <c r="H2792" i="5"/>
  <c r="L2792" i="5"/>
  <c r="M2792" i="5" s="1"/>
  <c r="E2793" i="5"/>
  <c r="F2793" i="5"/>
  <c r="H2793" i="5"/>
  <c r="L2793" i="5"/>
  <c r="M2793" i="5" s="1"/>
  <c r="E2794" i="5"/>
  <c r="F2794" i="5"/>
  <c r="H2794" i="5"/>
  <c r="L2794" i="5"/>
  <c r="M2794" i="5" s="1"/>
  <c r="E2795" i="5"/>
  <c r="F2795" i="5"/>
  <c r="H2795" i="5"/>
  <c r="L2795" i="5"/>
  <c r="M2795" i="5" s="1"/>
  <c r="E2796" i="5"/>
  <c r="F2796" i="5"/>
  <c r="H2796" i="5"/>
  <c r="L2796" i="5"/>
  <c r="M2796" i="5" s="1"/>
  <c r="E2797" i="5"/>
  <c r="F2797" i="5"/>
  <c r="H2797" i="5"/>
  <c r="L2797" i="5"/>
  <c r="M2797" i="5" s="1"/>
  <c r="E2798" i="5"/>
  <c r="F2798" i="5"/>
  <c r="H2798" i="5"/>
  <c r="L2798" i="5"/>
  <c r="M2798" i="5" s="1"/>
  <c r="E2799" i="5"/>
  <c r="F2799" i="5"/>
  <c r="H2799" i="5"/>
  <c r="L2799" i="5"/>
  <c r="M2799" i="5" s="1"/>
  <c r="E2800" i="5"/>
  <c r="F2800" i="5"/>
  <c r="H2800" i="5"/>
  <c r="L2800" i="5"/>
  <c r="M2800" i="5" s="1"/>
  <c r="E2801" i="5"/>
  <c r="F2801" i="5"/>
  <c r="H2801" i="5"/>
  <c r="L2801" i="5"/>
  <c r="M2801" i="5" s="1"/>
  <c r="E2802" i="5"/>
  <c r="F2802" i="5"/>
  <c r="H2802" i="5"/>
  <c r="L2802" i="5"/>
  <c r="M2802" i="5" s="1"/>
  <c r="E2803" i="5"/>
  <c r="F2803" i="5"/>
  <c r="H2803" i="5"/>
  <c r="L2803" i="5"/>
  <c r="M2803" i="5" s="1"/>
  <c r="E2804" i="5"/>
  <c r="F2804" i="5"/>
  <c r="H2804" i="5"/>
  <c r="L2804" i="5"/>
  <c r="M2804" i="5" s="1"/>
  <c r="E2805" i="5"/>
  <c r="F2805" i="5"/>
  <c r="H2805" i="5"/>
  <c r="L2805" i="5"/>
  <c r="M2805" i="5" s="1"/>
  <c r="E2806" i="5"/>
  <c r="F2806" i="5"/>
  <c r="H2806" i="5"/>
  <c r="L2806" i="5"/>
  <c r="M2806" i="5" s="1"/>
  <c r="E2807" i="5"/>
  <c r="F2807" i="5"/>
  <c r="H2807" i="5"/>
  <c r="L2807" i="5"/>
  <c r="M2807" i="5" s="1"/>
  <c r="E2808" i="5"/>
  <c r="F2808" i="5"/>
  <c r="H2808" i="5"/>
  <c r="L2808" i="5"/>
  <c r="M2808" i="5" s="1"/>
  <c r="E2809" i="5"/>
  <c r="F2809" i="5"/>
  <c r="H2809" i="5"/>
  <c r="L2809" i="5"/>
  <c r="M2809" i="5" s="1"/>
  <c r="E2810" i="5"/>
  <c r="F2810" i="5"/>
  <c r="H2810" i="5"/>
  <c r="L2810" i="5"/>
  <c r="M2810" i="5" s="1"/>
  <c r="E2811" i="5"/>
  <c r="F2811" i="5"/>
  <c r="H2811" i="5"/>
  <c r="L2811" i="5"/>
  <c r="M2811" i="5" s="1"/>
  <c r="E2812" i="5"/>
  <c r="F2812" i="5"/>
  <c r="H2812" i="5"/>
  <c r="L2812" i="5"/>
  <c r="M2812" i="5" s="1"/>
  <c r="E2813" i="5"/>
  <c r="F2813" i="5"/>
  <c r="H2813" i="5"/>
  <c r="L2813" i="5"/>
  <c r="M2813" i="5" s="1"/>
  <c r="E2814" i="5"/>
  <c r="F2814" i="5"/>
  <c r="H2814" i="5"/>
  <c r="L2814" i="5"/>
  <c r="M2814" i="5" s="1"/>
  <c r="E2815" i="5"/>
  <c r="F2815" i="5"/>
  <c r="H2815" i="5"/>
  <c r="L2815" i="5"/>
  <c r="M2815" i="5" s="1"/>
  <c r="E2816" i="5"/>
  <c r="F2816" i="5"/>
  <c r="H2816" i="5"/>
  <c r="L2816" i="5"/>
  <c r="M2816" i="5" s="1"/>
  <c r="E2817" i="5"/>
  <c r="F2817" i="5"/>
  <c r="H2817" i="5"/>
  <c r="L2817" i="5"/>
  <c r="M2817" i="5" s="1"/>
  <c r="E2818" i="5"/>
  <c r="F2818" i="5"/>
  <c r="H2818" i="5"/>
  <c r="L2818" i="5"/>
  <c r="M2818" i="5" s="1"/>
  <c r="E2819" i="5"/>
  <c r="F2819" i="5"/>
  <c r="H2819" i="5"/>
  <c r="L2819" i="5"/>
  <c r="M2819" i="5" s="1"/>
  <c r="E2820" i="5"/>
  <c r="F2820" i="5"/>
  <c r="H2820" i="5"/>
  <c r="L2820" i="5"/>
  <c r="M2820" i="5" s="1"/>
  <c r="E2821" i="5"/>
  <c r="F2821" i="5"/>
  <c r="H2821" i="5"/>
  <c r="L2821" i="5"/>
  <c r="M2821" i="5" s="1"/>
  <c r="E2822" i="5"/>
  <c r="F2822" i="5"/>
  <c r="H2822" i="5"/>
  <c r="L2822" i="5"/>
  <c r="M2822" i="5" s="1"/>
  <c r="E2823" i="5"/>
  <c r="F2823" i="5"/>
  <c r="H2823" i="5"/>
  <c r="L2823" i="5"/>
  <c r="M2823" i="5" s="1"/>
  <c r="E2824" i="5"/>
  <c r="F2824" i="5"/>
  <c r="H2824" i="5"/>
  <c r="L2824" i="5"/>
  <c r="M2824" i="5" s="1"/>
  <c r="E2825" i="5"/>
  <c r="F2825" i="5"/>
  <c r="H2825" i="5"/>
  <c r="L2825" i="5"/>
  <c r="M2825" i="5" s="1"/>
  <c r="A2826" i="5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B2826" i="5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B2870" i="5" s="1"/>
  <c r="B2871" i="5" s="1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C2826" i="5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C2870" i="5" s="1"/>
  <c r="C2871" i="5" s="1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E2826" i="5"/>
  <c r="F2826" i="5"/>
  <c r="H2826" i="5"/>
  <c r="L2826" i="5"/>
  <c r="M2826" i="5" s="1"/>
  <c r="E2827" i="5"/>
  <c r="F2827" i="5"/>
  <c r="H2827" i="5"/>
  <c r="L2827" i="5"/>
  <c r="M2827" i="5" s="1"/>
  <c r="E2828" i="5"/>
  <c r="F2828" i="5"/>
  <c r="H2828" i="5"/>
  <c r="L2828" i="5"/>
  <c r="M2828" i="5" s="1"/>
  <c r="E2829" i="5"/>
  <c r="F2829" i="5"/>
  <c r="H2829" i="5"/>
  <c r="L2829" i="5"/>
  <c r="M2829" i="5" s="1"/>
  <c r="E2830" i="5"/>
  <c r="F2830" i="5"/>
  <c r="H2830" i="5"/>
  <c r="L2830" i="5"/>
  <c r="M2830" i="5" s="1"/>
  <c r="E2831" i="5"/>
  <c r="F2831" i="5"/>
  <c r="H2831" i="5"/>
  <c r="L2831" i="5"/>
  <c r="M2831" i="5" s="1"/>
  <c r="E2832" i="5"/>
  <c r="F2832" i="5"/>
  <c r="H2832" i="5"/>
  <c r="L2832" i="5"/>
  <c r="M2832" i="5" s="1"/>
  <c r="E2833" i="5"/>
  <c r="F2833" i="5"/>
  <c r="H2833" i="5"/>
  <c r="L2833" i="5"/>
  <c r="M2833" i="5" s="1"/>
  <c r="E2834" i="5"/>
  <c r="F2834" i="5"/>
  <c r="H2834" i="5"/>
  <c r="L2834" i="5"/>
  <c r="M2834" i="5" s="1"/>
  <c r="E2835" i="5"/>
  <c r="F2835" i="5"/>
  <c r="H2835" i="5"/>
  <c r="L2835" i="5"/>
  <c r="M2835" i="5" s="1"/>
  <c r="E2836" i="5"/>
  <c r="F2836" i="5"/>
  <c r="H2836" i="5"/>
  <c r="L2836" i="5"/>
  <c r="M2836" i="5" s="1"/>
  <c r="E2837" i="5"/>
  <c r="F2837" i="5"/>
  <c r="H2837" i="5"/>
  <c r="L2837" i="5"/>
  <c r="M2837" i="5" s="1"/>
  <c r="E2838" i="5"/>
  <c r="F2838" i="5"/>
  <c r="H2838" i="5"/>
  <c r="L2838" i="5"/>
  <c r="M2838" i="5" s="1"/>
  <c r="E2839" i="5"/>
  <c r="F2839" i="5"/>
  <c r="H2839" i="5"/>
  <c r="L2839" i="5"/>
  <c r="M2839" i="5" s="1"/>
  <c r="E2840" i="5"/>
  <c r="F2840" i="5"/>
  <c r="H2840" i="5"/>
  <c r="L2840" i="5"/>
  <c r="M2840" i="5" s="1"/>
  <c r="E2841" i="5"/>
  <c r="F2841" i="5"/>
  <c r="H2841" i="5"/>
  <c r="L2841" i="5"/>
  <c r="M2841" i="5" s="1"/>
  <c r="E2842" i="5"/>
  <c r="F2842" i="5"/>
  <c r="H2842" i="5"/>
  <c r="L2842" i="5"/>
  <c r="M2842" i="5" s="1"/>
  <c r="E2843" i="5"/>
  <c r="F2843" i="5"/>
  <c r="H2843" i="5"/>
  <c r="L2843" i="5"/>
  <c r="M2843" i="5" s="1"/>
  <c r="E2844" i="5"/>
  <c r="F2844" i="5"/>
  <c r="H2844" i="5"/>
  <c r="L2844" i="5"/>
  <c r="M2844" i="5" s="1"/>
  <c r="E2845" i="5"/>
  <c r="F2845" i="5"/>
  <c r="H2845" i="5"/>
  <c r="L2845" i="5"/>
  <c r="M2845" i="5" s="1"/>
  <c r="E2846" i="5"/>
  <c r="F2846" i="5"/>
  <c r="H2846" i="5"/>
  <c r="L2846" i="5"/>
  <c r="M2846" i="5" s="1"/>
  <c r="E2847" i="5"/>
  <c r="F2847" i="5"/>
  <c r="H2847" i="5"/>
  <c r="L2847" i="5"/>
  <c r="M2847" i="5" s="1"/>
  <c r="E2848" i="5"/>
  <c r="F2848" i="5"/>
  <c r="H2848" i="5"/>
  <c r="L2848" i="5"/>
  <c r="M2848" i="5" s="1"/>
  <c r="E2849" i="5"/>
  <c r="F2849" i="5"/>
  <c r="H2849" i="5"/>
  <c r="L2849" i="5"/>
  <c r="M2849" i="5" s="1"/>
  <c r="E2850" i="5"/>
  <c r="F2850" i="5"/>
  <c r="H2850" i="5"/>
  <c r="L2850" i="5"/>
  <c r="M2850" i="5" s="1"/>
  <c r="E2851" i="5"/>
  <c r="F2851" i="5"/>
  <c r="H2851" i="5"/>
  <c r="L2851" i="5"/>
  <c r="M2851" i="5" s="1"/>
  <c r="E2852" i="5"/>
  <c r="F2852" i="5"/>
  <c r="H2852" i="5"/>
  <c r="L2852" i="5"/>
  <c r="M2852" i="5" s="1"/>
  <c r="E2853" i="5"/>
  <c r="F2853" i="5"/>
  <c r="H2853" i="5"/>
  <c r="L2853" i="5"/>
  <c r="M2853" i="5" s="1"/>
  <c r="E2854" i="5"/>
  <c r="F2854" i="5"/>
  <c r="H2854" i="5"/>
  <c r="L2854" i="5"/>
  <c r="M2854" i="5" s="1"/>
  <c r="E2855" i="5"/>
  <c r="F2855" i="5"/>
  <c r="H2855" i="5"/>
  <c r="L2855" i="5"/>
  <c r="M2855" i="5" s="1"/>
  <c r="E2856" i="5"/>
  <c r="F2856" i="5"/>
  <c r="H2856" i="5"/>
  <c r="L2856" i="5"/>
  <c r="M2856" i="5" s="1"/>
  <c r="E2857" i="5"/>
  <c r="F2857" i="5"/>
  <c r="H2857" i="5"/>
  <c r="L2857" i="5"/>
  <c r="M2857" i="5" s="1"/>
  <c r="E2858" i="5"/>
  <c r="F2858" i="5"/>
  <c r="H2858" i="5"/>
  <c r="L2858" i="5"/>
  <c r="M2858" i="5" s="1"/>
  <c r="E2859" i="5"/>
  <c r="F2859" i="5"/>
  <c r="H2859" i="5"/>
  <c r="L2859" i="5"/>
  <c r="M2859" i="5" s="1"/>
  <c r="E2860" i="5"/>
  <c r="F2860" i="5"/>
  <c r="H2860" i="5"/>
  <c r="L2860" i="5"/>
  <c r="M2860" i="5" s="1"/>
  <c r="E2861" i="5"/>
  <c r="F2861" i="5"/>
  <c r="H2861" i="5"/>
  <c r="L2861" i="5"/>
  <c r="M2861" i="5" s="1"/>
  <c r="E2862" i="5"/>
  <c r="F2862" i="5"/>
  <c r="H2862" i="5"/>
  <c r="L2862" i="5"/>
  <c r="M2862" i="5" s="1"/>
  <c r="E2863" i="5"/>
  <c r="F2863" i="5"/>
  <c r="H2863" i="5"/>
  <c r="L2863" i="5"/>
  <c r="M2863" i="5" s="1"/>
  <c r="E2864" i="5"/>
  <c r="F2864" i="5"/>
  <c r="H2864" i="5"/>
  <c r="L2864" i="5"/>
  <c r="M2864" i="5" s="1"/>
  <c r="E2865" i="5"/>
  <c r="F2865" i="5"/>
  <c r="H2865" i="5"/>
  <c r="L2865" i="5"/>
  <c r="M2865" i="5" s="1"/>
  <c r="E2866" i="5"/>
  <c r="F2866" i="5"/>
  <c r="H2866" i="5"/>
  <c r="L2866" i="5"/>
  <c r="M2866" i="5" s="1"/>
  <c r="E2867" i="5"/>
  <c r="F2867" i="5"/>
  <c r="H2867" i="5"/>
  <c r="L2867" i="5"/>
  <c r="M2867" i="5" s="1"/>
  <c r="E2868" i="5"/>
  <c r="F2868" i="5"/>
  <c r="H2868" i="5"/>
  <c r="L2868" i="5"/>
  <c r="M2868" i="5" s="1"/>
  <c r="E2869" i="5"/>
  <c r="F2869" i="5"/>
  <c r="H2869" i="5"/>
  <c r="L2869" i="5"/>
  <c r="M2869" i="5" s="1"/>
  <c r="E2870" i="5"/>
  <c r="F2870" i="5"/>
  <c r="H2870" i="5"/>
  <c r="L2870" i="5"/>
  <c r="M2870" i="5" s="1"/>
  <c r="E2871" i="5"/>
  <c r="F2871" i="5"/>
  <c r="H2871" i="5"/>
  <c r="L2871" i="5"/>
  <c r="M2871" i="5" s="1"/>
  <c r="E2872" i="5"/>
  <c r="F2872" i="5"/>
  <c r="H2872" i="5"/>
  <c r="L2872" i="5"/>
  <c r="M2872" i="5" s="1"/>
  <c r="E2873" i="5"/>
  <c r="F2873" i="5"/>
  <c r="H2873" i="5"/>
  <c r="L2873" i="5"/>
  <c r="M2873" i="5" s="1"/>
  <c r="E2874" i="5"/>
  <c r="F2874" i="5"/>
  <c r="H2874" i="5"/>
  <c r="L2874" i="5"/>
  <c r="M2874" i="5" s="1"/>
  <c r="E2875" i="5"/>
  <c r="F2875" i="5"/>
  <c r="H2875" i="5"/>
  <c r="L2875" i="5"/>
  <c r="M2875" i="5" s="1"/>
  <c r="E2876" i="5"/>
  <c r="F2876" i="5"/>
  <c r="H2876" i="5"/>
  <c r="L2876" i="5"/>
  <c r="M2876" i="5" s="1"/>
  <c r="E2877" i="5"/>
  <c r="F2877" i="5"/>
  <c r="H2877" i="5"/>
  <c r="L2877" i="5"/>
  <c r="M2877" i="5" s="1"/>
  <c r="E2878" i="5"/>
  <c r="F2878" i="5"/>
  <c r="H2878" i="5"/>
  <c r="L2878" i="5"/>
  <c r="M2878" i="5" s="1"/>
  <c r="E2879" i="5"/>
  <c r="F2879" i="5"/>
  <c r="H2879" i="5"/>
  <c r="L2879" i="5"/>
  <c r="M2879" i="5" s="1"/>
  <c r="E2880" i="5"/>
  <c r="F2880" i="5"/>
  <c r="H2880" i="5"/>
  <c r="L2880" i="5"/>
  <c r="M2880" i="5" s="1"/>
  <c r="E2881" i="5"/>
  <c r="F2881" i="5"/>
  <c r="H2881" i="5"/>
  <c r="L2881" i="5"/>
  <c r="M2881" i="5" s="1"/>
  <c r="E2882" i="5"/>
  <c r="F2882" i="5"/>
  <c r="H2882" i="5"/>
  <c r="L2882" i="5"/>
  <c r="M2882" i="5" s="1"/>
  <c r="E2883" i="5"/>
  <c r="F2883" i="5"/>
  <c r="H2883" i="5"/>
  <c r="L2883" i="5"/>
  <c r="M2883" i="5" s="1"/>
  <c r="E2884" i="5"/>
  <c r="F2884" i="5"/>
  <c r="H2884" i="5"/>
  <c r="L2884" i="5"/>
  <c r="M2884" i="5" s="1"/>
  <c r="E2885" i="5"/>
  <c r="F2885" i="5"/>
  <c r="H2885" i="5"/>
  <c r="L2885" i="5"/>
  <c r="M2885" i="5" s="1"/>
  <c r="E2886" i="5"/>
  <c r="F2886" i="5"/>
  <c r="H2886" i="5"/>
  <c r="L2886" i="5"/>
  <c r="M2886" i="5" s="1"/>
  <c r="E2887" i="5"/>
  <c r="F2887" i="5"/>
  <c r="H2887" i="5"/>
  <c r="L2887" i="5"/>
  <c r="M2887" i="5" s="1"/>
  <c r="E2888" i="5"/>
  <c r="F2888" i="5"/>
  <c r="H2888" i="5"/>
  <c r="L2888" i="5"/>
  <c r="M2888" i="5" s="1"/>
  <c r="E2889" i="5"/>
  <c r="F2889" i="5"/>
  <c r="H2889" i="5"/>
  <c r="L2889" i="5"/>
  <c r="M2889" i="5" s="1"/>
  <c r="E2890" i="5"/>
  <c r="F2890" i="5"/>
  <c r="H2890" i="5"/>
  <c r="L2890" i="5"/>
  <c r="M2890" i="5" s="1"/>
  <c r="E2891" i="5"/>
  <c r="F2891" i="5"/>
  <c r="H2891" i="5"/>
  <c r="L2891" i="5"/>
  <c r="M2891" i="5" s="1"/>
  <c r="E2892" i="5"/>
  <c r="F2892" i="5"/>
  <c r="H2892" i="5"/>
  <c r="L2892" i="5"/>
  <c r="M2892" i="5" s="1"/>
  <c r="E2893" i="5"/>
  <c r="F2893" i="5"/>
  <c r="H2893" i="5"/>
  <c r="L2893" i="5"/>
  <c r="M2893" i="5" s="1"/>
  <c r="E2894" i="5"/>
  <c r="F2894" i="5"/>
  <c r="H2894" i="5"/>
  <c r="L2894" i="5"/>
  <c r="M2894" i="5" s="1"/>
  <c r="E2895" i="5"/>
  <c r="F2895" i="5"/>
  <c r="H2895" i="5"/>
  <c r="L2895" i="5"/>
  <c r="M2895" i="5" s="1"/>
  <c r="E2896" i="5"/>
  <c r="F2896" i="5"/>
  <c r="H2896" i="5"/>
  <c r="L2896" i="5"/>
  <c r="M2896" i="5" s="1"/>
  <c r="E2897" i="5"/>
  <c r="F2897" i="5"/>
  <c r="H2897" i="5"/>
  <c r="L2897" i="5"/>
  <c r="M2897" i="5" s="1"/>
  <c r="E2898" i="5"/>
  <c r="F2898" i="5"/>
  <c r="H2898" i="5"/>
  <c r="L2898" i="5"/>
  <c r="M2898" i="5" s="1"/>
  <c r="E2899" i="5"/>
  <c r="F2899" i="5"/>
  <c r="H2899" i="5"/>
  <c r="L2899" i="5"/>
  <c r="M2899" i="5" s="1"/>
  <c r="E2900" i="5"/>
  <c r="F2900" i="5"/>
  <c r="H2900" i="5"/>
  <c r="L2900" i="5"/>
  <c r="M2900" i="5" s="1"/>
  <c r="E2901" i="5"/>
  <c r="F2901" i="5"/>
  <c r="H2901" i="5"/>
  <c r="L2901" i="5"/>
  <c r="M2901" i="5" s="1"/>
  <c r="E2902" i="5"/>
  <c r="F2902" i="5"/>
  <c r="H2902" i="5"/>
  <c r="L2902" i="5"/>
  <c r="M2902" i="5" s="1"/>
  <c r="E2903" i="5"/>
  <c r="F2903" i="5"/>
  <c r="H2903" i="5"/>
  <c r="L2903" i="5"/>
  <c r="M2903" i="5" s="1"/>
  <c r="E2904" i="5"/>
  <c r="F2904" i="5"/>
  <c r="H2904" i="5"/>
  <c r="L2904" i="5"/>
  <c r="M2904" i="5" s="1"/>
  <c r="E2905" i="5"/>
  <c r="F2905" i="5"/>
  <c r="H2905" i="5"/>
  <c r="L2905" i="5"/>
  <c r="M2905" i="5" s="1"/>
  <c r="E2906" i="5"/>
  <c r="F2906" i="5"/>
  <c r="H2906" i="5"/>
  <c r="L2906" i="5"/>
  <c r="M2906" i="5" s="1"/>
  <c r="E2907" i="5"/>
  <c r="F2907" i="5"/>
  <c r="H2907" i="5"/>
  <c r="L2907" i="5"/>
  <c r="M2907" i="5" s="1"/>
  <c r="E2908" i="5"/>
  <c r="F2908" i="5"/>
  <c r="H2908" i="5"/>
  <c r="L2908" i="5"/>
  <c r="M2908" i="5" s="1"/>
  <c r="E2909" i="5"/>
  <c r="F2909" i="5"/>
  <c r="H2909" i="5"/>
  <c r="L2909" i="5"/>
  <c r="M2909" i="5" s="1"/>
  <c r="E2910" i="5"/>
  <c r="F2910" i="5"/>
  <c r="H2910" i="5"/>
  <c r="L2910" i="5"/>
  <c r="M2910" i="5" s="1"/>
  <c r="E2911" i="5"/>
  <c r="F2911" i="5"/>
  <c r="H2911" i="5"/>
  <c r="L2911" i="5"/>
  <c r="M2911" i="5" s="1"/>
  <c r="E2912" i="5"/>
  <c r="F2912" i="5"/>
  <c r="H2912" i="5"/>
  <c r="L2912" i="5"/>
  <c r="M2912" i="5" s="1"/>
  <c r="E2913" i="5"/>
  <c r="F2913" i="5"/>
  <c r="H2913" i="5"/>
  <c r="L2913" i="5"/>
  <c r="M2913" i="5" s="1"/>
  <c r="E2914" i="5"/>
  <c r="F2914" i="5"/>
  <c r="H2914" i="5"/>
  <c r="L2914" i="5"/>
  <c r="M2914" i="5" s="1"/>
  <c r="E2915" i="5"/>
  <c r="F2915" i="5"/>
  <c r="H2915" i="5"/>
  <c r="L2915" i="5"/>
  <c r="M2915" i="5" s="1"/>
  <c r="E2916" i="5"/>
  <c r="F2916" i="5"/>
  <c r="H2916" i="5"/>
  <c r="L2916" i="5"/>
  <c r="M2916" i="5" s="1"/>
  <c r="E2917" i="5"/>
  <c r="F2917" i="5"/>
  <c r="H2917" i="5"/>
  <c r="L2917" i="5"/>
  <c r="M2917" i="5" s="1"/>
  <c r="E2918" i="5"/>
  <c r="F2918" i="5"/>
  <c r="H2918" i="5"/>
  <c r="L2918" i="5"/>
  <c r="M2918" i="5" s="1"/>
  <c r="E2919" i="5"/>
  <c r="F2919" i="5"/>
  <c r="H2919" i="5"/>
  <c r="L2919" i="5"/>
  <c r="M2919" i="5" s="1"/>
  <c r="E2920" i="5"/>
  <c r="F2920" i="5"/>
  <c r="H2920" i="5"/>
  <c r="L2920" i="5"/>
  <c r="M2920" i="5" s="1"/>
  <c r="E2921" i="5"/>
  <c r="F2921" i="5"/>
  <c r="H2921" i="5"/>
  <c r="L2921" i="5"/>
  <c r="M2921" i="5" s="1"/>
  <c r="E2922" i="5"/>
  <c r="F2922" i="5"/>
  <c r="H2922" i="5"/>
  <c r="L2922" i="5"/>
  <c r="M2922" i="5" s="1"/>
  <c r="E2923" i="5"/>
  <c r="F2923" i="5"/>
  <c r="H2923" i="5"/>
  <c r="L2923" i="5"/>
  <c r="M2923" i="5" s="1"/>
  <c r="E2924" i="5"/>
  <c r="F2924" i="5"/>
  <c r="H2924" i="5"/>
  <c r="L2924" i="5"/>
  <c r="M2924" i="5" s="1"/>
  <c r="E2925" i="5"/>
  <c r="F2925" i="5"/>
  <c r="H2925" i="5"/>
  <c r="L2925" i="5"/>
  <c r="M2925" i="5" s="1"/>
  <c r="E2926" i="5"/>
  <c r="F2926" i="5"/>
  <c r="H2926" i="5"/>
  <c r="L2926" i="5"/>
  <c r="M2926" i="5" s="1"/>
  <c r="E2927" i="5"/>
  <c r="F2927" i="5"/>
  <c r="H2927" i="5"/>
  <c r="L2927" i="5"/>
  <c r="M2927" i="5" s="1"/>
  <c r="E2928" i="5"/>
  <c r="F2928" i="5"/>
  <c r="H2928" i="5"/>
  <c r="L2928" i="5"/>
  <c r="M2928" i="5" s="1"/>
  <c r="E2929" i="5"/>
  <c r="F2929" i="5"/>
  <c r="H2929" i="5"/>
  <c r="L2929" i="5"/>
  <c r="M2929" i="5" s="1"/>
  <c r="E2930" i="5"/>
  <c r="F2930" i="5"/>
  <c r="H2930" i="5"/>
  <c r="L2930" i="5"/>
  <c r="M2930" i="5" s="1"/>
  <c r="E2931" i="5"/>
  <c r="F2931" i="5"/>
  <c r="H2931" i="5"/>
  <c r="L2931" i="5"/>
  <c r="M2931" i="5" s="1"/>
  <c r="E2932" i="5"/>
  <c r="F2932" i="5"/>
  <c r="H2932" i="5"/>
  <c r="L2932" i="5"/>
  <c r="M2932" i="5" s="1"/>
  <c r="E2933" i="5"/>
  <c r="F2933" i="5"/>
  <c r="H2933" i="5"/>
  <c r="L2933" i="5"/>
  <c r="M2933" i="5" s="1"/>
  <c r="E2934" i="5"/>
  <c r="F2934" i="5"/>
  <c r="H2934" i="5"/>
  <c r="L2934" i="5"/>
  <c r="M2934" i="5" s="1"/>
  <c r="E2935" i="5"/>
  <c r="F2935" i="5"/>
  <c r="H2935" i="5"/>
  <c r="L2935" i="5"/>
  <c r="M2935" i="5" s="1"/>
  <c r="E2936" i="5"/>
  <c r="F2936" i="5"/>
  <c r="H2936" i="5"/>
  <c r="L2936" i="5"/>
  <c r="M2936" i="5" s="1"/>
  <c r="E2937" i="5"/>
  <c r="F2937" i="5"/>
  <c r="H2937" i="5"/>
  <c r="L2937" i="5"/>
  <c r="M2937" i="5" s="1"/>
  <c r="E2938" i="5"/>
  <c r="F2938" i="5"/>
  <c r="H2938" i="5"/>
  <c r="L2938" i="5"/>
  <c r="M2938" i="5" s="1"/>
  <c r="E2939" i="5"/>
  <c r="F2939" i="5"/>
  <c r="H2939" i="5"/>
  <c r="L2939" i="5"/>
  <c r="M2939" i="5" s="1"/>
  <c r="E2940" i="5"/>
  <c r="F2940" i="5"/>
  <c r="H2940" i="5"/>
  <c r="L2940" i="5"/>
  <c r="M2940" i="5" s="1"/>
  <c r="E2941" i="5"/>
  <c r="F2941" i="5"/>
  <c r="H2941" i="5"/>
  <c r="L2941" i="5"/>
  <c r="M2941" i="5" s="1"/>
  <c r="E2942" i="5"/>
  <c r="F2942" i="5"/>
  <c r="H2942" i="5"/>
  <c r="L2942" i="5"/>
  <c r="M2942" i="5" s="1"/>
  <c r="E2943" i="5"/>
  <c r="F2943" i="5"/>
  <c r="H2943" i="5"/>
  <c r="L2943" i="5"/>
  <c r="M2943" i="5" s="1"/>
  <c r="E2944" i="5"/>
  <c r="F2944" i="5"/>
  <c r="H2944" i="5"/>
  <c r="L2944" i="5"/>
  <c r="M2944" i="5" s="1"/>
  <c r="E2945" i="5"/>
  <c r="F2945" i="5"/>
  <c r="H2945" i="5"/>
  <c r="L2945" i="5"/>
  <c r="M2945" i="5" s="1"/>
  <c r="E2946" i="5"/>
  <c r="F2946" i="5"/>
  <c r="H2946" i="5"/>
  <c r="L2946" i="5"/>
  <c r="M2946" i="5" s="1"/>
  <c r="E2947" i="5"/>
  <c r="F2947" i="5"/>
  <c r="H2947" i="5"/>
  <c r="L2947" i="5"/>
  <c r="M2947" i="5" s="1"/>
  <c r="E2948" i="5"/>
  <c r="F2948" i="5"/>
  <c r="H2948" i="5"/>
  <c r="L2948" i="5"/>
  <c r="M2948" i="5" s="1"/>
  <c r="E2949" i="5"/>
  <c r="F2949" i="5"/>
  <c r="H2949" i="5"/>
  <c r="L2949" i="5"/>
  <c r="M2949" i="5" s="1"/>
  <c r="E2950" i="5"/>
  <c r="F2950" i="5"/>
  <c r="H2950" i="5"/>
  <c r="L2950" i="5"/>
  <c r="M2950" i="5" s="1"/>
  <c r="E2951" i="5"/>
  <c r="F2951" i="5"/>
  <c r="H2951" i="5"/>
  <c r="L2951" i="5"/>
  <c r="M2951" i="5" s="1"/>
  <c r="E2952" i="5"/>
  <c r="F2952" i="5"/>
  <c r="H2952" i="5"/>
  <c r="L2952" i="5"/>
  <c r="M2952" i="5" s="1"/>
  <c r="E2953" i="5"/>
  <c r="F2953" i="5"/>
  <c r="H2953" i="5"/>
  <c r="L2953" i="5"/>
  <c r="M2953" i="5" s="1"/>
  <c r="E2954" i="5"/>
  <c r="F2954" i="5"/>
  <c r="H2954" i="5"/>
  <c r="L2954" i="5"/>
  <c r="M2954" i="5" s="1"/>
  <c r="E2955" i="5"/>
  <c r="F2955" i="5"/>
  <c r="H2955" i="5"/>
  <c r="L2955" i="5"/>
  <c r="M2955" i="5" s="1"/>
  <c r="E2956" i="5"/>
  <c r="F2956" i="5"/>
  <c r="H2956" i="5"/>
  <c r="L2956" i="5"/>
  <c r="M2956" i="5" s="1"/>
  <c r="E2957" i="5"/>
  <c r="F2957" i="5"/>
  <c r="H2957" i="5"/>
  <c r="L2957" i="5"/>
  <c r="M2957" i="5" s="1"/>
  <c r="E2958" i="5"/>
  <c r="F2958" i="5"/>
  <c r="H2958" i="5"/>
  <c r="L2958" i="5"/>
  <c r="M2958" i="5" s="1"/>
  <c r="E2959" i="5"/>
  <c r="F2959" i="5"/>
  <c r="H2959" i="5"/>
  <c r="L2959" i="5"/>
  <c r="M2959" i="5" s="1"/>
  <c r="E2960" i="5"/>
  <c r="F2960" i="5"/>
  <c r="H2960" i="5"/>
  <c r="L2960" i="5"/>
  <c r="M2960" i="5" s="1"/>
  <c r="E2961" i="5"/>
  <c r="F2961" i="5"/>
  <c r="H2961" i="5"/>
  <c r="L2961" i="5"/>
  <c r="M2961" i="5" s="1"/>
  <c r="E2962" i="5"/>
  <c r="F2962" i="5"/>
  <c r="H2962" i="5"/>
  <c r="L2962" i="5"/>
  <c r="M2962" i="5" s="1"/>
  <c r="E2963" i="5"/>
  <c r="F2963" i="5"/>
  <c r="H2963" i="5"/>
  <c r="L2963" i="5"/>
  <c r="M2963" i="5" s="1"/>
  <c r="E2964" i="5"/>
  <c r="F2964" i="5"/>
  <c r="H2964" i="5"/>
  <c r="L2964" i="5"/>
  <c r="M2964" i="5" s="1"/>
  <c r="E2965" i="5"/>
  <c r="F2965" i="5"/>
  <c r="H2965" i="5"/>
  <c r="L2965" i="5"/>
  <c r="M2965" i="5" s="1"/>
  <c r="E2966" i="5"/>
  <c r="F2966" i="5"/>
  <c r="H2966" i="5"/>
  <c r="L2966" i="5"/>
  <c r="M2966" i="5" s="1"/>
  <c r="E2967" i="5"/>
  <c r="F2967" i="5"/>
  <c r="H2967" i="5"/>
  <c r="L2967" i="5"/>
  <c r="M2967" i="5" s="1"/>
  <c r="E2968" i="5"/>
  <c r="F2968" i="5"/>
  <c r="H2968" i="5"/>
  <c r="L2968" i="5"/>
  <c r="M2968" i="5" s="1"/>
  <c r="E2969" i="5"/>
  <c r="F2969" i="5"/>
  <c r="H2969" i="5"/>
  <c r="L2969" i="5"/>
  <c r="M2969" i="5" s="1"/>
  <c r="E2970" i="5"/>
  <c r="F2970" i="5"/>
  <c r="H2970" i="5"/>
  <c r="L2970" i="5"/>
  <c r="M2970" i="5" s="1"/>
  <c r="E2971" i="5"/>
  <c r="F2971" i="5"/>
  <c r="H2971" i="5"/>
  <c r="L2971" i="5"/>
  <c r="M2971" i="5" s="1"/>
  <c r="E2972" i="5"/>
  <c r="F2972" i="5"/>
  <c r="H2972" i="5"/>
  <c r="L2972" i="5"/>
  <c r="M2972" i="5" s="1"/>
  <c r="E2973" i="5"/>
  <c r="F2973" i="5"/>
  <c r="H2973" i="5"/>
  <c r="L2973" i="5"/>
  <c r="M2973" i="5" s="1"/>
  <c r="E2974" i="5"/>
  <c r="F2974" i="5"/>
  <c r="H2974" i="5"/>
  <c r="L2974" i="5"/>
  <c r="M2974" i="5" s="1"/>
  <c r="E2975" i="5"/>
  <c r="F2975" i="5"/>
  <c r="H2975" i="5"/>
  <c r="L2975" i="5"/>
  <c r="M2975" i="5" s="1"/>
  <c r="E2976" i="5"/>
  <c r="F2976" i="5"/>
  <c r="H2976" i="5"/>
  <c r="L2976" i="5"/>
  <c r="M2976" i="5" s="1"/>
  <c r="E2977" i="5"/>
  <c r="F2977" i="5"/>
  <c r="H2977" i="5"/>
  <c r="L2977" i="5"/>
  <c r="M2977" i="5" s="1"/>
  <c r="E2978" i="5"/>
  <c r="F2978" i="5"/>
  <c r="H2978" i="5"/>
  <c r="L2978" i="5"/>
  <c r="M2978" i="5" s="1"/>
  <c r="E2979" i="5"/>
  <c r="F2979" i="5"/>
  <c r="H2979" i="5"/>
  <c r="L2979" i="5"/>
  <c r="M2979" i="5" s="1"/>
  <c r="E2980" i="5"/>
  <c r="F2980" i="5"/>
  <c r="H2980" i="5"/>
  <c r="L2980" i="5"/>
  <c r="M2980" i="5" s="1"/>
  <c r="E2981" i="5"/>
  <c r="F2981" i="5"/>
  <c r="H2981" i="5"/>
  <c r="L2981" i="5"/>
  <c r="M2981" i="5" s="1"/>
  <c r="E2982" i="5"/>
  <c r="F2982" i="5"/>
  <c r="H2982" i="5"/>
  <c r="L2982" i="5"/>
  <c r="M2982" i="5" s="1"/>
  <c r="E2983" i="5"/>
  <c r="F2983" i="5"/>
  <c r="H2983" i="5"/>
  <c r="L2983" i="5"/>
  <c r="M2983" i="5" s="1"/>
  <c r="E2984" i="5"/>
  <c r="F2984" i="5"/>
  <c r="H2984" i="5"/>
  <c r="L2984" i="5"/>
  <c r="M2984" i="5" s="1"/>
  <c r="E2985" i="5"/>
  <c r="F2985" i="5"/>
  <c r="H2985" i="5"/>
  <c r="L2985" i="5"/>
  <c r="M2985" i="5" s="1"/>
  <c r="E2986" i="5"/>
  <c r="F2986" i="5"/>
  <c r="H2986" i="5"/>
  <c r="L2986" i="5"/>
  <c r="M2986" i="5" s="1"/>
  <c r="E2987" i="5"/>
  <c r="F2987" i="5"/>
  <c r="H2987" i="5"/>
  <c r="L2987" i="5"/>
  <c r="M2987" i="5" s="1"/>
  <c r="E2988" i="5"/>
  <c r="F2988" i="5"/>
  <c r="H2988" i="5"/>
  <c r="L2988" i="5"/>
  <c r="M2988" i="5" s="1"/>
  <c r="E2989" i="5"/>
  <c r="F2989" i="5"/>
  <c r="H2989" i="5"/>
  <c r="L2989" i="5"/>
  <c r="M2989" i="5" s="1"/>
  <c r="E2990" i="5"/>
  <c r="F2990" i="5"/>
  <c r="H2990" i="5"/>
  <c r="L2990" i="5"/>
  <c r="M2990" i="5" s="1"/>
  <c r="E2991" i="5"/>
  <c r="F2991" i="5"/>
  <c r="H2991" i="5"/>
  <c r="L2991" i="5"/>
  <c r="M2991" i="5" s="1"/>
  <c r="E2992" i="5"/>
  <c r="F2992" i="5"/>
  <c r="H2992" i="5"/>
  <c r="L2992" i="5"/>
  <c r="M2992" i="5" s="1"/>
  <c r="E2993" i="5"/>
  <c r="F2993" i="5"/>
  <c r="H2993" i="5"/>
  <c r="L2993" i="5"/>
  <c r="M2993" i="5" s="1"/>
  <c r="E2994" i="5"/>
  <c r="F2994" i="5"/>
  <c r="H2994" i="5"/>
  <c r="L2994" i="5"/>
  <c r="M2994" i="5" s="1"/>
  <c r="E2995" i="5"/>
  <c r="F2995" i="5"/>
  <c r="H2995" i="5"/>
  <c r="L2995" i="5"/>
  <c r="M2995" i="5" s="1"/>
  <c r="E2996" i="5"/>
  <c r="F2996" i="5"/>
  <c r="H2996" i="5"/>
  <c r="L2996" i="5"/>
  <c r="M2996" i="5" s="1"/>
  <c r="E2997" i="5"/>
  <c r="F2997" i="5"/>
  <c r="H2997" i="5"/>
  <c r="L2997" i="5"/>
  <c r="M2997" i="5" s="1"/>
  <c r="E2998" i="5"/>
  <c r="F2998" i="5"/>
  <c r="H2998" i="5"/>
  <c r="L2998" i="5"/>
  <c r="M2998" i="5" s="1"/>
  <c r="E2999" i="5"/>
  <c r="F2999" i="5"/>
  <c r="H2999" i="5"/>
  <c r="L2999" i="5"/>
  <c r="M2999" i="5" s="1"/>
  <c r="E3000" i="5"/>
  <c r="F3000" i="5"/>
  <c r="H3000" i="5"/>
  <c r="L3000" i="5"/>
  <c r="M3000" i="5" s="1"/>
  <c r="E3001" i="5"/>
  <c r="F3001" i="5"/>
  <c r="H3001" i="5"/>
  <c r="L3001" i="5"/>
  <c r="M3001" i="5" s="1"/>
  <c r="E3002" i="5"/>
  <c r="F3002" i="5"/>
  <c r="H3002" i="5"/>
  <c r="L3002" i="5"/>
  <c r="M3002" i="5" s="1"/>
  <c r="E3003" i="5"/>
  <c r="F3003" i="5"/>
  <c r="H3003" i="5"/>
  <c r="L3003" i="5"/>
  <c r="M3003" i="5" s="1"/>
  <c r="E3004" i="5"/>
  <c r="F3004" i="5"/>
  <c r="H3004" i="5"/>
  <c r="L3004" i="5"/>
  <c r="M3004" i="5" s="1"/>
  <c r="E3005" i="5"/>
  <c r="F3005" i="5"/>
  <c r="H3005" i="5"/>
  <c r="L3005" i="5"/>
  <c r="M3005" i="5" s="1"/>
  <c r="E3006" i="5"/>
  <c r="F3006" i="5"/>
  <c r="H3006" i="5"/>
  <c r="L3006" i="5"/>
  <c r="M3006" i="5" s="1"/>
  <c r="E3007" i="5"/>
  <c r="F3007" i="5"/>
  <c r="H3007" i="5"/>
  <c r="L3007" i="5"/>
  <c r="M3007" i="5" s="1"/>
  <c r="E3008" i="5"/>
  <c r="F3008" i="5"/>
  <c r="H3008" i="5"/>
  <c r="L3008" i="5"/>
  <c r="M3008" i="5" s="1"/>
  <c r="E3009" i="5"/>
  <c r="F3009" i="5"/>
  <c r="H3009" i="5"/>
  <c r="L3009" i="5"/>
  <c r="M3009" i="5" s="1"/>
  <c r="E3010" i="5"/>
  <c r="F3010" i="5"/>
  <c r="H3010" i="5"/>
  <c r="L3010" i="5"/>
  <c r="M3010" i="5" s="1"/>
  <c r="E3011" i="5"/>
  <c r="F3011" i="5"/>
  <c r="H3011" i="5"/>
  <c r="L3011" i="5"/>
  <c r="M3011" i="5" s="1"/>
  <c r="E3012" i="5"/>
  <c r="F3012" i="5"/>
  <c r="H3012" i="5"/>
  <c r="L3012" i="5"/>
  <c r="M3012" i="5" s="1"/>
  <c r="E3013" i="5"/>
  <c r="F3013" i="5"/>
  <c r="H3013" i="5"/>
  <c r="L3013" i="5"/>
  <c r="M3013" i="5" s="1"/>
  <c r="E3014" i="5"/>
  <c r="F3014" i="5"/>
  <c r="H3014" i="5"/>
  <c r="L3014" i="5"/>
  <c r="M3014" i="5" s="1"/>
  <c r="E3015" i="5"/>
  <c r="F3015" i="5"/>
  <c r="H3015" i="5"/>
  <c r="L3015" i="5"/>
  <c r="M3015" i="5" s="1"/>
  <c r="E3016" i="5"/>
  <c r="F3016" i="5"/>
  <c r="H3016" i="5"/>
  <c r="L3016" i="5"/>
  <c r="M3016" i="5" s="1"/>
  <c r="E3017" i="5"/>
  <c r="F3017" i="5"/>
  <c r="H3017" i="5"/>
  <c r="L3017" i="5"/>
  <c r="M3017" i="5" s="1"/>
  <c r="E3018" i="5"/>
  <c r="F3018" i="5"/>
  <c r="H3018" i="5"/>
  <c r="L3018" i="5"/>
  <c r="M3018" i="5" s="1"/>
  <c r="E3019" i="5"/>
  <c r="F3019" i="5"/>
  <c r="H3019" i="5"/>
  <c r="L3019" i="5"/>
  <c r="M3019" i="5" s="1"/>
  <c r="E3020" i="5"/>
  <c r="F3020" i="5"/>
  <c r="H3020" i="5"/>
  <c r="L3020" i="5"/>
  <c r="M3020" i="5" s="1"/>
  <c r="E3021" i="5"/>
  <c r="F3021" i="5"/>
  <c r="H3021" i="5"/>
  <c r="L3021" i="5"/>
  <c r="M3021" i="5" s="1"/>
  <c r="E3022" i="5"/>
  <c r="F3022" i="5"/>
  <c r="H3022" i="5"/>
  <c r="L3022" i="5"/>
  <c r="M3022" i="5" s="1"/>
  <c r="E3023" i="5"/>
  <c r="F3023" i="5"/>
  <c r="H3023" i="5"/>
  <c r="L3023" i="5"/>
  <c r="M3023" i="5" s="1"/>
  <c r="E3024" i="5"/>
  <c r="F3024" i="5"/>
  <c r="H3024" i="5"/>
  <c r="L3024" i="5"/>
  <c r="M3024" i="5" s="1"/>
  <c r="E3025" i="5"/>
  <c r="F3025" i="5"/>
  <c r="H3025" i="5"/>
  <c r="L3025" i="5"/>
  <c r="M3025" i="5" s="1"/>
  <c r="E3026" i="5"/>
  <c r="F3026" i="5"/>
  <c r="H3026" i="5"/>
  <c r="L3026" i="5"/>
  <c r="M3026" i="5" s="1"/>
  <c r="E3027" i="5"/>
  <c r="F3027" i="5"/>
  <c r="H3027" i="5"/>
  <c r="L3027" i="5"/>
  <c r="M3027" i="5" s="1"/>
  <c r="E3028" i="5"/>
  <c r="F3028" i="5"/>
  <c r="H3028" i="5"/>
  <c r="L3028" i="5"/>
  <c r="M3028" i="5" s="1"/>
  <c r="E3029" i="5"/>
  <c r="F3029" i="5"/>
  <c r="H3029" i="5"/>
  <c r="L3029" i="5"/>
  <c r="M3029" i="5" s="1"/>
  <c r="E3030" i="5"/>
  <c r="F3030" i="5"/>
  <c r="H3030" i="5"/>
  <c r="L3030" i="5"/>
  <c r="M3030" i="5" s="1"/>
  <c r="E3031" i="5"/>
  <c r="F3031" i="5"/>
  <c r="H3031" i="5"/>
  <c r="L3031" i="5"/>
  <c r="M3031" i="5" s="1"/>
  <c r="E3032" i="5"/>
  <c r="F3032" i="5"/>
  <c r="H3032" i="5"/>
  <c r="L3032" i="5"/>
  <c r="M3032" i="5" s="1"/>
  <c r="E3033" i="5"/>
  <c r="F3033" i="5"/>
  <c r="H3033" i="5"/>
  <c r="L3033" i="5"/>
  <c r="M3033" i="5" s="1"/>
  <c r="E3034" i="5"/>
  <c r="F3034" i="5"/>
  <c r="H3034" i="5"/>
  <c r="L3034" i="5"/>
  <c r="M3034" i="5" s="1"/>
  <c r="E3035" i="5"/>
  <c r="F3035" i="5"/>
  <c r="H3035" i="5"/>
  <c r="L3035" i="5"/>
  <c r="M3035" i="5" s="1"/>
  <c r="E3036" i="5"/>
  <c r="F3036" i="5"/>
  <c r="H3036" i="5"/>
  <c r="L3036" i="5"/>
  <c r="M3036" i="5" s="1"/>
  <c r="E3037" i="5"/>
  <c r="F3037" i="5"/>
  <c r="H3037" i="5"/>
  <c r="L3037" i="5"/>
  <c r="M3037" i="5" s="1"/>
  <c r="E3038" i="5"/>
  <c r="F3038" i="5"/>
  <c r="H3038" i="5"/>
  <c r="L3038" i="5"/>
  <c r="M3038" i="5" s="1"/>
  <c r="E3039" i="5"/>
  <c r="F3039" i="5"/>
  <c r="H3039" i="5"/>
  <c r="L3039" i="5"/>
  <c r="M3039" i="5" s="1"/>
  <c r="E3040" i="5"/>
  <c r="F3040" i="5"/>
  <c r="H3040" i="5"/>
  <c r="L3040" i="5"/>
  <c r="M3040" i="5" s="1"/>
  <c r="E3041" i="5"/>
  <c r="F3041" i="5"/>
  <c r="H3041" i="5"/>
  <c r="L3041" i="5"/>
  <c r="M3041" i="5" s="1"/>
  <c r="E3042" i="5"/>
  <c r="F3042" i="5"/>
  <c r="H3042" i="5"/>
  <c r="L3042" i="5"/>
  <c r="M3042" i="5" s="1"/>
  <c r="E3043" i="5"/>
  <c r="F3043" i="5"/>
  <c r="H3043" i="5"/>
  <c r="L3043" i="5"/>
  <c r="M3043" i="5" s="1"/>
  <c r="E3044" i="5"/>
  <c r="F3044" i="5"/>
  <c r="H3044" i="5"/>
  <c r="L3044" i="5"/>
  <c r="M3044" i="5" s="1"/>
  <c r="E3045" i="5"/>
  <c r="F3045" i="5"/>
  <c r="H3045" i="5"/>
  <c r="L3045" i="5"/>
  <c r="M3045" i="5" s="1"/>
  <c r="E3046" i="5"/>
  <c r="F3046" i="5"/>
  <c r="H3046" i="5"/>
  <c r="L3046" i="5"/>
  <c r="M3046" i="5" s="1"/>
  <c r="E3047" i="5"/>
  <c r="F3047" i="5"/>
  <c r="H3047" i="5"/>
  <c r="L3047" i="5"/>
  <c r="M3047" i="5" s="1"/>
  <c r="E3048" i="5"/>
  <c r="F3048" i="5"/>
  <c r="H3048" i="5"/>
  <c r="L3048" i="5"/>
  <c r="M3048" i="5" s="1"/>
  <c r="E3049" i="5"/>
  <c r="F3049" i="5"/>
  <c r="H3049" i="5"/>
  <c r="L3049" i="5"/>
  <c r="M3049" i="5" s="1"/>
  <c r="E3050" i="5"/>
  <c r="F3050" i="5"/>
  <c r="H3050" i="5"/>
  <c r="L3050" i="5"/>
  <c r="M3050" i="5" s="1"/>
  <c r="E3051" i="5"/>
  <c r="F3051" i="5"/>
  <c r="H3051" i="5"/>
  <c r="L3051" i="5"/>
  <c r="M3051" i="5" s="1"/>
  <c r="E3052" i="5"/>
  <c r="F3052" i="5"/>
  <c r="H3052" i="5"/>
  <c r="L3052" i="5"/>
  <c r="M3052" i="5" s="1"/>
  <c r="E3053" i="5"/>
  <c r="F3053" i="5"/>
  <c r="H3053" i="5"/>
  <c r="L3053" i="5"/>
  <c r="M3053" i="5" s="1"/>
  <c r="E3054" i="5"/>
  <c r="F3054" i="5"/>
  <c r="H3054" i="5"/>
  <c r="L3054" i="5"/>
  <c r="M3054" i="5" s="1"/>
  <c r="E3055" i="5"/>
  <c r="F3055" i="5"/>
  <c r="H3055" i="5"/>
  <c r="L3055" i="5"/>
  <c r="M3055" i="5" s="1"/>
  <c r="E3056" i="5"/>
  <c r="F3056" i="5"/>
  <c r="H3056" i="5"/>
  <c r="L3056" i="5"/>
  <c r="M3056" i="5" s="1"/>
  <c r="E3057" i="5"/>
  <c r="F3057" i="5"/>
  <c r="H3057" i="5"/>
  <c r="L3057" i="5"/>
  <c r="M3057" i="5" s="1"/>
  <c r="E3058" i="5"/>
  <c r="F3058" i="5"/>
  <c r="H3058" i="5"/>
  <c r="L3058" i="5"/>
  <c r="M3058" i="5" s="1"/>
  <c r="E3059" i="5"/>
  <c r="F3059" i="5"/>
  <c r="H3059" i="5"/>
  <c r="L3059" i="5"/>
  <c r="M3059" i="5" s="1"/>
  <c r="E3060" i="5"/>
  <c r="F3060" i="5"/>
  <c r="H3060" i="5"/>
  <c r="L3060" i="5"/>
  <c r="M3060" i="5" s="1"/>
  <c r="E3061" i="5"/>
  <c r="F3061" i="5"/>
  <c r="H3061" i="5"/>
  <c r="L3061" i="5"/>
  <c r="M3061" i="5" s="1"/>
  <c r="E3062" i="5"/>
  <c r="F3062" i="5"/>
  <c r="H3062" i="5"/>
  <c r="L3062" i="5"/>
  <c r="M3062" i="5" s="1"/>
  <c r="E3063" i="5"/>
  <c r="F3063" i="5"/>
  <c r="H3063" i="5"/>
  <c r="L3063" i="5"/>
  <c r="M3063" i="5" s="1"/>
  <c r="E3064" i="5"/>
  <c r="F3064" i="5"/>
  <c r="H3064" i="5"/>
  <c r="L3064" i="5"/>
  <c r="M3064" i="5" s="1"/>
  <c r="E3065" i="5"/>
  <c r="F3065" i="5"/>
  <c r="H3065" i="5"/>
  <c r="L3065" i="5"/>
  <c r="M3065" i="5" s="1"/>
  <c r="E3066" i="5"/>
  <c r="F3066" i="5"/>
  <c r="H3066" i="5"/>
  <c r="L3066" i="5"/>
  <c r="M3066" i="5" s="1"/>
  <c r="E3067" i="5"/>
  <c r="F3067" i="5"/>
  <c r="H3067" i="5"/>
  <c r="L3067" i="5"/>
  <c r="M3067" i="5" s="1"/>
  <c r="E3068" i="5"/>
  <c r="F3068" i="5"/>
  <c r="H3068" i="5"/>
  <c r="L3068" i="5"/>
  <c r="M3068" i="5" s="1"/>
  <c r="E3069" i="5"/>
  <c r="F3069" i="5"/>
  <c r="H3069" i="5"/>
  <c r="L3069" i="5"/>
  <c r="M3069" i="5" s="1"/>
  <c r="E3070" i="5"/>
  <c r="F3070" i="5"/>
  <c r="H3070" i="5"/>
  <c r="L3070" i="5"/>
  <c r="M3070" i="5" s="1"/>
  <c r="E3071" i="5"/>
  <c r="F3071" i="5"/>
  <c r="H3071" i="5"/>
  <c r="L3071" i="5"/>
  <c r="M3071" i="5" s="1"/>
  <c r="E3072" i="5"/>
  <c r="F3072" i="5"/>
  <c r="H3072" i="5"/>
  <c r="L3072" i="5"/>
  <c r="M3072" i="5" s="1"/>
  <c r="E3073" i="5"/>
  <c r="F3073" i="5"/>
  <c r="H3073" i="5"/>
  <c r="L3073" i="5"/>
  <c r="M3073" i="5" s="1"/>
  <c r="E3074" i="5"/>
  <c r="F3074" i="5"/>
  <c r="H3074" i="5"/>
  <c r="L3074" i="5"/>
  <c r="M3074" i="5" s="1"/>
  <c r="E3075" i="5"/>
  <c r="F3075" i="5"/>
  <c r="H3075" i="5"/>
  <c r="L3075" i="5"/>
  <c r="M3075" i="5" s="1"/>
  <c r="E3076" i="5"/>
  <c r="F3076" i="5"/>
  <c r="H3076" i="5"/>
  <c r="L3076" i="5"/>
  <c r="M3076" i="5" s="1"/>
  <c r="E3077" i="5"/>
  <c r="F3077" i="5"/>
  <c r="H3077" i="5"/>
  <c r="L3077" i="5"/>
  <c r="M3077" i="5" s="1"/>
  <c r="E3078" i="5"/>
  <c r="F3078" i="5"/>
  <c r="H3078" i="5"/>
  <c r="L3078" i="5"/>
  <c r="M3078" i="5" s="1"/>
  <c r="E3079" i="5"/>
  <c r="F3079" i="5"/>
  <c r="H3079" i="5"/>
  <c r="L3079" i="5"/>
  <c r="M3079" i="5" s="1"/>
  <c r="E3080" i="5"/>
  <c r="F3080" i="5"/>
  <c r="H3080" i="5"/>
  <c r="L3080" i="5"/>
  <c r="M3080" i="5" s="1"/>
  <c r="E3081" i="5"/>
  <c r="F3081" i="5"/>
  <c r="H3081" i="5"/>
  <c r="L3081" i="5"/>
  <c r="M3081" i="5" s="1"/>
  <c r="E3082" i="5"/>
  <c r="F3082" i="5"/>
  <c r="H3082" i="5"/>
  <c r="L3082" i="5"/>
  <c r="M3082" i="5" s="1"/>
  <c r="E3083" i="5"/>
  <c r="F3083" i="5"/>
  <c r="H3083" i="5"/>
  <c r="L3083" i="5"/>
  <c r="M3083" i="5" s="1"/>
  <c r="E3084" i="5"/>
  <c r="F3084" i="5"/>
  <c r="H3084" i="5"/>
  <c r="L3084" i="5"/>
  <c r="M3084" i="5" s="1"/>
  <c r="E3085" i="5"/>
  <c r="F3085" i="5"/>
  <c r="H3085" i="5"/>
  <c r="L3085" i="5"/>
  <c r="M3085" i="5" s="1"/>
  <c r="E3086" i="5"/>
  <c r="F3086" i="5"/>
  <c r="H3086" i="5"/>
  <c r="L3086" i="5"/>
  <c r="M3086" i="5" s="1"/>
  <c r="E3087" i="5"/>
  <c r="F3087" i="5"/>
  <c r="H3087" i="5"/>
  <c r="L3087" i="5"/>
  <c r="M3087" i="5" s="1"/>
  <c r="E3088" i="5"/>
  <c r="F3088" i="5"/>
  <c r="H3088" i="5"/>
  <c r="L3088" i="5"/>
  <c r="M3088" i="5" s="1"/>
  <c r="E3089" i="5"/>
  <c r="F3089" i="5"/>
  <c r="H3089" i="5"/>
  <c r="L3089" i="5"/>
  <c r="M3089" i="5" s="1"/>
  <c r="E3090" i="5"/>
  <c r="F3090" i="5"/>
  <c r="H3090" i="5"/>
  <c r="L3090" i="5"/>
  <c r="M3090" i="5" s="1"/>
  <c r="E3091" i="5"/>
  <c r="F3091" i="5"/>
  <c r="H3091" i="5"/>
  <c r="L3091" i="5"/>
  <c r="M3091" i="5" s="1"/>
  <c r="E3092" i="5"/>
  <c r="F3092" i="5"/>
  <c r="H3092" i="5"/>
  <c r="L3092" i="5"/>
  <c r="M3092" i="5" s="1"/>
  <c r="E3093" i="5"/>
  <c r="F3093" i="5"/>
  <c r="H3093" i="5"/>
  <c r="L3093" i="5"/>
  <c r="M3093" i="5" s="1"/>
  <c r="E3094" i="5"/>
  <c r="F3094" i="5"/>
  <c r="H3094" i="5"/>
  <c r="L3094" i="5"/>
  <c r="M3094" i="5" s="1"/>
  <c r="E3095" i="5"/>
  <c r="F3095" i="5"/>
  <c r="H3095" i="5"/>
  <c r="L3095" i="5"/>
  <c r="M3095" i="5" s="1"/>
  <c r="E3096" i="5"/>
  <c r="F3096" i="5"/>
  <c r="H3096" i="5"/>
  <c r="L3096" i="5"/>
  <c r="M3096" i="5" s="1"/>
  <c r="E3097" i="5"/>
  <c r="F3097" i="5"/>
  <c r="H3097" i="5"/>
  <c r="L3097" i="5"/>
  <c r="M3097" i="5" s="1"/>
  <c r="E3098" i="5"/>
  <c r="F3098" i="5"/>
  <c r="H3098" i="5"/>
  <c r="L3098" i="5"/>
  <c r="M3098" i="5" s="1"/>
  <c r="E3099" i="5"/>
  <c r="F3099" i="5"/>
  <c r="H3099" i="5"/>
  <c r="L3099" i="5"/>
  <c r="M3099" i="5" s="1"/>
  <c r="E3100" i="5"/>
  <c r="F3100" i="5"/>
  <c r="H3100" i="5"/>
  <c r="L3100" i="5"/>
  <c r="M3100" i="5" s="1"/>
  <c r="E3101" i="5"/>
  <c r="F3101" i="5"/>
  <c r="H3101" i="5"/>
  <c r="L3101" i="5"/>
  <c r="M3101" i="5" s="1"/>
  <c r="E3102" i="5"/>
  <c r="F3102" i="5"/>
  <c r="H3102" i="5"/>
  <c r="L3102" i="5"/>
  <c r="M3102" i="5" s="1"/>
  <c r="E3103" i="5"/>
  <c r="F3103" i="5"/>
  <c r="H3103" i="5"/>
  <c r="L3103" i="5"/>
  <c r="M3103" i="5" s="1"/>
  <c r="E3104" i="5"/>
  <c r="F3104" i="5"/>
  <c r="H3104" i="5"/>
  <c r="L3104" i="5"/>
  <c r="M3104" i="5" s="1"/>
  <c r="E3105" i="5"/>
  <c r="F3105" i="5"/>
  <c r="H3105" i="5"/>
  <c r="L3105" i="5"/>
  <c r="M3105" i="5" s="1"/>
  <c r="E3106" i="5"/>
  <c r="F3106" i="5"/>
  <c r="H3106" i="5"/>
  <c r="L3106" i="5"/>
  <c r="M3106" i="5" s="1"/>
  <c r="E3107" i="5"/>
  <c r="F3107" i="5"/>
  <c r="H3107" i="5"/>
  <c r="L3107" i="5"/>
  <c r="M3107" i="5" s="1"/>
  <c r="E3108" i="5"/>
  <c r="F3108" i="5"/>
  <c r="H3108" i="5"/>
  <c r="L3108" i="5"/>
  <c r="M3108" i="5" s="1"/>
  <c r="E3109" i="5"/>
  <c r="F3109" i="5"/>
  <c r="H3109" i="5"/>
  <c r="L3109" i="5"/>
  <c r="M3109" i="5" s="1"/>
  <c r="E3110" i="5"/>
  <c r="F3110" i="5"/>
  <c r="H3110" i="5"/>
  <c r="L3110" i="5"/>
  <c r="M3110" i="5" s="1"/>
  <c r="E3111" i="5"/>
  <c r="F3111" i="5"/>
  <c r="H3111" i="5"/>
  <c r="L3111" i="5"/>
  <c r="M3111" i="5" s="1"/>
  <c r="E3112" i="5"/>
  <c r="F3112" i="5"/>
  <c r="G3112" i="5"/>
  <c r="H3112" i="5"/>
  <c r="L3112" i="5"/>
  <c r="M3112" i="5" s="1"/>
  <c r="A3113" i="5"/>
  <c r="B3113" i="5"/>
  <c r="C3113" i="5"/>
  <c r="E3113" i="5"/>
  <c r="F3113" i="5"/>
  <c r="G3113" i="5"/>
  <c r="H3113" i="5"/>
  <c r="L3113" i="5"/>
  <c r="M3113" i="5" s="1"/>
  <c r="A3114" i="5"/>
  <c r="B3114" i="5"/>
  <c r="C3114" i="5"/>
  <c r="E3114" i="5"/>
  <c r="F3114" i="5"/>
  <c r="G3114" i="5"/>
  <c r="H3114" i="5"/>
  <c r="L3114" i="5"/>
  <c r="M3114" i="5" s="1"/>
  <c r="A3115" i="5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B3115" i="5"/>
  <c r="C3115" i="5"/>
  <c r="E3115" i="5"/>
  <c r="F3115" i="5"/>
  <c r="G3115" i="5"/>
  <c r="H3115" i="5"/>
  <c r="L3115" i="5"/>
  <c r="M3115" i="5" s="1"/>
  <c r="B3116" i="5"/>
  <c r="C3116" i="5"/>
  <c r="E3116" i="5"/>
  <c r="F3116" i="5"/>
  <c r="G3116" i="5"/>
  <c r="H3116" i="5"/>
  <c r="L3116" i="5"/>
  <c r="M3116" i="5" s="1"/>
  <c r="B3117" i="5"/>
  <c r="C3117" i="5"/>
  <c r="E3117" i="5"/>
  <c r="F3117" i="5"/>
  <c r="G3117" i="5"/>
  <c r="H3117" i="5"/>
  <c r="L3117" i="5"/>
  <c r="M3117" i="5" s="1"/>
  <c r="B3118" i="5"/>
  <c r="C3118" i="5"/>
  <c r="E3118" i="5"/>
  <c r="F3118" i="5"/>
  <c r="G3118" i="5"/>
  <c r="H3118" i="5"/>
  <c r="L3118" i="5"/>
  <c r="M3118" i="5" s="1"/>
  <c r="B3119" i="5"/>
  <c r="B3120" i="5" s="1"/>
  <c r="B3121" i="5" s="1"/>
  <c r="B3122" i="5" s="1"/>
  <c r="B3123" i="5" s="1"/>
  <c r="B3124" i="5" s="1"/>
  <c r="B3125" i="5" s="1"/>
  <c r="B3126" i="5" s="1"/>
  <c r="B3127" i="5" s="1"/>
  <c r="B3128" i="5" s="1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B3372" i="5" s="1"/>
  <c r="B3373" i="5" s="1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B3670" i="5" s="1"/>
  <c r="B3671" i="5" s="1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C3119" i="5"/>
  <c r="C3120" i="5" s="1"/>
  <c r="C3121" i="5" s="1"/>
  <c r="C3122" i="5" s="1"/>
  <c r="C3123" i="5" s="1"/>
  <c r="C3124" i="5" s="1"/>
  <c r="C3125" i="5" s="1"/>
  <c r="C3126" i="5" s="1"/>
  <c r="C3127" i="5" s="1"/>
  <c r="C3128" i="5" s="1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C3372" i="5" s="1"/>
  <c r="C3373" i="5" s="1"/>
  <c r="C3374" i="5" s="1"/>
  <c r="C3375" i="5" s="1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670" i="5" s="1"/>
  <c r="C3671" i="5" s="1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E3119" i="5"/>
  <c r="F3119" i="5"/>
  <c r="G3119" i="5"/>
  <c r="H3119" i="5"/>
  <c r="L3119" i="5"/>
  <c r="M3119" i="5" s="1"/>
  <c r="E3120" i="5"/>
  <c r="F3120" i="5"/>
  <c r="G3120" i="5"/>
  <c r="H3120" i="5"/>
  <c r="L3120" i="5"/>
  <c r="M3120" i="5" s="1"/>
  <c r="E3121" i="5"/>
  <c r="F3121" i="5"/>
  <c r="G3121" i="5"/>
  <c r="H3121" i="5"/>
  <c r="L3121" i="5"/>
  <c r="M3121" i="5" s="1"/>
  <c r="E3122" i="5"/>
  <c r="F3122" i="5"/>
  <c r="G3122" i="5"/>
  <c r="H3122" i="5"/>
  <c r="L3122" i="5"/>
  <c r="M3122" i="5" s="1"/>
  <c r="E3123" i="5"/>
  <c r="F3123" i="5"/>
  <c r="G3123" i="5"/>
  <c r="H3123" i="5"/>
  <c r="L3123" i="5"/>
  <c r="M3123" i="5" s="1"/>
  <c r="E3124" i="5"/>
  <c r="F3124" i="5"/>
  <c r="G3124" i="5"/>
  <c r="H3124" i="5"/>
  <c r="L3124" i="5"/>
  <c r="M3124" i="5" s="1"/>
  <c r="E3125" i="5"/>
  <c r="F3125" i="5"/>
  <c r="G3125" i="5"/>
  <c r="H3125" i="5"/>
  <c r="L3125" i="5"/>
  <c r="M3125" i="5" s="1"/>
  <c r="E3126" i="5"/>
  <c r="F3126" i="5"/>
  <c r="G3126" i="5"/>
  <c r="H3126" i="5"/>
  <c r="L3126" i="5"/>
  <c r="M3126" i="5" s="1"/>
  <c r="E3127" i="5"/>
  <c r="F3127" i="5"/>
  <c r="G3127" i="5"/>
  <c r="H3127" i="5"/>
  <c r="L3127" i="5"/>
  <c r="M3127" i="5" s="1"/>
  <c r="E3128" i="5"/>
  <c r="F3128" i="5"/>
  <c r="G3128" i="5"/>
  <c r="H3128" i="5"/>
  <c r="L3128" i="5"/>
  <c r="M3128" i="5" s="1"/>
  <c r="E3129" i="5"/>
  <c r="F3129" i="5"/>
  <c r="G3129" i="5"/>
  <c r="H3129" i="5"/>
  <c r="L3129" i="5"/>
  <c r="M3129" i="5" s="1"/>
  <c r="E3130" i="5"/>
  <c r="F3130" i="5"/>
  <c r="G3130" i="5"/>
  <c r="H3130" i="5"/>
  <c r="L3130" i="5"/>
  <c r="M3130" i="5" s="1"/>
  <c r="E3131" i="5"/>
  <c r="F3131" i="5"/>
  <c r="G3131" i="5"/>
  <c r="H3131" i="5"/>
  <c r="L3131" i="5"/>
  <c r="M3131" i="5" s="1"/>
  <c r="E3132" i="5"/>
  <c r="F3132" i="5"/>
  <c r="G3132" i="5"/>
  <c r="H3132" i="5"/>
  <c r="L3132" i="5"/>
  <c r="M3132" i="5" s="1"/>
  <c r="E3133" i="5"/>
  <c r="F3133" i="5"/>
  <c r="G3133" i="5"/>
  <c r="H3133" i="5"/>
  <c r="L3133" i="5"/>
  <c r="M3133" i="5" s="1"/>
  <c r="E3134" i="5"/>
  <c r="F3134" i="5"/>
  <c r="G3134" i="5"/>
  <c r="H3134" i="5"/>
  <c r="L3134" i="5"/>
  <c r="M3134" i="5" s="1"/>
  <c r="E3135" i="5"/>
  <c r="F3135" i="5"/>
  <c r="G3135" i="5"/>
  <c r="H3135" i="5"/>
  <c r="L3135" i="5"/>
  <c r="M3135" i="5" s="1"/>
  <c r="E3136" i="5"/>
  <c r="F3136" i="5"/>
  <c r="G3136" i="5"/>
  <c r="H3136" i="5"/>
  <c r="L3136" i="5"/>
  <c r="M3136" i="5" s="1"/>
  <c r="E3137" i="5"/>
  <c r="F3137" i="5"/>
  <c r="G3137" i="5"/>
  <c r="H3137" i="5"/>
  <c r="L3137" i="5"/>
  <c r="M3137" i="5" s="1"/>
  <c r="E3138" i="5"/>
  <c r="F3138" i="5"/>
  <c r="G3138" i="5"/>
  <c r="H3138" i="5"/>
  <c r="L3138" i="5"/>
  <c r="M3138" i="5" s="1"/>
  <c r="E3139" i="5"/>
  <c r="F3139" i="5"/>
  <c r="G3139" i="5"/>
  <c r="H3139" i="5"/>
  <c r="L3139" i="5"/>
  <c r="M3139" i="5" s="1"/>
  <c r="E3140" i="5"/>
  <c r="F3140" i="5"/>
  <c r="G3140" i="5"/>
  <c r="H3140" i="5"/>
  <c r="L3140" i="5"/>
  <c r="M3140" i="5" s="1"/>
  <c r="E3141" i="5"/>
  <c r="F3141" i="5"/>
  <c r="G3141" i="5"/>
  <c r="H3141" i="5"/>
  <c r="L3141" i="5"/>
  <c r="M3141" i="5" s="1"/>
  <c r="E3142" i="5"/>
  <c r="F3142" i="5"/>
  <c r="G3142" i="5"/>
  <c r="H3142" i="5"/>
  <c r="L3142" i="5"/>
  <c r="M3142" i="5" s="1"/>
  <c r="E3143" i="5"/>
  <c r="F3143" i="5"/>
  <c r="G3143" i="5"/>
  <c r="H3143" i="5"/>
  <c r="L3143" i="5"/>
  <c r="M3143" i="5" s="1"/>
  <c r="E3144" i="5"/>
  <c r="F3144" i="5"/>
  <c r="G3144" i="5"/>
  <c r="H3144" i="5"/>
  <c r="L3144" i="5"/>
  <c r="M3144" i="5" s="1"/>
  <c r="E3145" i="5"/>
  <c r="F3145" i="5"/>
  <c r="G3145" i="5"/>
  <c r="H3145" i="5"/>
  <c r="L3145" i="5"/>
  <c r="M3145" i="5" s="1"/>
  <c r="E3146" i="5"/>
  <c r="F3146" i="5"/>
  <c r="G3146" i="5"/>
  <c r="H3146" i="5"/>
  <c r="L3146" i="5"/>
  <c r="M3146" i="5" s="1"/>
  <c r="E3147" i="5"/>
  <c r="F3147" i="5"/>
  <c r="G3147" i="5"/>
  <c r="H3147" i="5"/>
  <c r="L3147" i="5"/>
  <c r="M3147" i="5" s="1"/>
  <c r="E3148" i="5"/>
  <c r="F3148" i="5"/>
  <c r="G3148" i="5"/>
  <c r="H3148" i="5"/>
  <c r="L3148" i="5"/>
  <c r="M3148" i="5" s="1"/>
  <c r="E3149" i="5"/>
  <c r="F3149" i="5"/>
  <c r="G3149" i="5"/>
  <c r="H3149" i="5"/>
  <c r="L3149" i="5"/>
  <c r="M3149" i="5" s="1"/>
  <c r="E3150" i="5"/>
  <c r="F3150" i="5"/>
  <c r="G3150" i="5"/>
  <c r="H3150" i="5"/>
  <c r="L3150" i="5"/>
  <c r="M3150" i="5" s="1"/>
  <c r="E3151" i="5"/>
  <c r="F3151" i="5"/>
  <c r="G3151" i="5"/>
  <c r="H3151" i="5"/>
  <c r="L3151" i="5"/>
  <c r="M3151" i="5" s="1"/>
  <c r="E3152" i="5"/>
  <c r="F3152" i="5"/>
  <c r="G3152" i="5"/>
  <c r="H3152" i="5"/>
  <c r="L3152" i="5"/>
  <c r="M3152" i="5" s="1"/>
  <c r="E3153" i="5"/>
  <c r="F3153" i="5"/>
  <c r="G3153" i="5"/>
  <c r="H3153" i="5"/>
  <c r="L3153" i="5"/>
  <c r="M3153" i="5" s="1"/>
  <c r="E3154" i="5"/>
  <c r="F3154" i="5"/>
  <c r="G3154" i="5"/>
  <c r="H3154" i="5"/>
  <c r="L3154" i="5"/>
  <c r="M3154" i="5" s="1"/>
  <c r="E3155" i="5"/>
  <c r="F3155" i="5"/>
  <c r="G3155" i="5"/>
  <c r="H3155" i="5"/>
  <c r="L3155" i="5"/>
  <c r="M3155" i="5" s="1"/>
  <c r="E3156" i="5"/>
  <c r="F3156" i="5"/>
  <c r="G3156" i="5"/>
  <c r="H3156" i="5"/>
  <c r="L3156" i="5"/>
  <c r="M3156" i="5" s="1"/>
  <c r="E3157" i="5"/>
  <c r="F3157" i="5"/>
  <c r="G3157" i="5"/>
  <c r="H3157" i="5"/>
  <c r="L3157" i="5"/>
  <c r="M3157" i="5" s="1"/>
  <c r="E3158" i="5"/>
  <c r="F3158" i="5"/>
  <c r="G3158" i="5"/>
  <c r="H3158" i="5"/>
  <c r="L3158" i="5"/>
  <c r="M3158" i="5" s="1"/>
  <c r="E3159" i="5"/>
  <c r="F3159" i="5"/>
  <c r="G3159" i="5"/>
  <c r="H3159" i="5"/>
  <c r="L3159" i="5"/>
  <c r="M3159" i="5" s="1"/>
  <c r="E3160" i="5"/>
  <c r="F3160" i="5"/>
  <c r="G3160" i="5"/>
  <c r="H3160" i="5"/>
  <c r="L3160" i="5"/>
  <c r="M3160" i="5" s="1"/>
  <c r="E3161" i="5"/>
  <c r="F3161" i="5"/>
  <c r="G3161" i="5"/>
  <c r="H3161" i="5"/>
  <c r="L3161" i="5"/>
  <c r="M3161" i="5" s="1"/>
  <c r="E3162" i="5"/>
  <c r="F3162" i="5"/>
  <c r="G3162" i="5"/>
  <c r="H3162" i="5"/>
  <c r="L3162" i="5"/>
  <c r="M3162" i="5" s="1"/>
  <c r="E3163" i="5"/>
  <c r="F3163" i="5"/>
  <c r="G3163" i="5"/>
  <c r="H3163" i="5"/>
  <c r="L3163" i="5"/>
  <c r="M3163" i="5" s="1"/>
  <c r="E3164" i="5"/>
  <c r="F3164" i="5"/>
  <c r="G3164" i="5"/>
  <c r="H3164" i="5"/>
  <c r="L3164" i="5"/>
  <c r="M3164" i="5" s="1"/>
  <c r="E3165" i="5"/>
  <c r="F3165" i="5"/>
  <c r="G3165" i="5"/>
  <c r="H3165" i="5"/>
  <c r="L3165" i="5"/>
  <c r="M3165" i="5" s="1"/>
  <c r="E3166" i="5"/>
  <c r="F3166" i="5"/>
  <c r="G3166" i="5"/>
  <c r="H3166" i="5"/>
  <c r="L3166" i="5"/>
  <c r="M3166" i="5" s="1"/>
  <c r="E3167" i="5"/>
  <c r="F3167" i="5"/>
  <c r="G3167" i="5"/>
  <c r="H3167" i="5"/>
  <c r="L3167" i="5"/>
  <c r="M3167" i="5" s="1"/>
  <c r="E3168" i="5"/>
  <c r="F3168" i="5"/>
  <c r="G3168" i="5"/>
  <c r="H3168" i="5"/>
  <c r="L3168" i="5"/>
  <c r="M3168" i="5" s="1"/>
  <c r="E3169" i="5"/>
  <c r="F3169" i="5"/>
  <c r="G3169" i="5"/>
  <c r="H3169" i="5"/>
  <c r="L3169" i="5"/>
  <c r="M3169" i="5" s="1"/>
  <c r="E3170" i="5"/>
  <c r="F3170" i="5"/>
  <c r="G3170" i="5"/>
  <c r="H3170" i="5"/>
  <c r="L3170" i="5"/>
  <c r="M3170" i="5" s="1"/>
  <c r="E3171" i="5"/>
  <c r="F3171" i="5"/>
  <c r="G3171" i="5"/>
  <c r="H3171" i="5"/>
  <c r="L3171" i="5"/>
  <c r="M3171" i="5" s="1"/>
  <c r="E3172" i="5"/>
  <c r="F3172" i="5"/>
  <c r="G3172" i="5"/>
  <c r="H3172" i="5"/>
  <c r="L3172" i="5"/>
  <c r="M3172" i="5" s="1"/>
  <c r="E3173" i="5"/>
  <c r="F3173" i="5"/>
  <c r="G3173" i="5"/>
  <c r="H3173" i="5"/>
  <c r="L3173" i="5"/>
  <c r="M3173" i="5" s="1"/>
  <c r="E3174" i="5"/>
  <c r="F3174" i="5"/>
  <c r="G3174" i="5"/>
  <c r="H3174" i="5"/>
  <c r="L3174" i="5"/>
  <c r="M3174" i="5" s="1"/>
  <c r="E3175" i="5"/>
  <c r="F3175" i="5"/>
  <c r="G3175" i="5"/>
  <c r="H3175" i="5"/>
  <c r="L3175" i="5"/>
  <c r="M3175" i="5" s="1"/>
  <c r="E3176" i="5"/>
  <c r="F3176" i="5"/>
  <c r="G3176" i="5"/>
  <c r="H3176" i="5"/>
  <c r="L3176" i="5"/>
  <c r="M3176" i="5" s="1"/>
  <c r="E3177" i="5"/>
  <c r="F3177" i="5"/>
  <c r="G3177" i="5"/>
  <c r="H3177" i="5"/>
  <c r="L3177" i="5"/>
  <c r="M3177" i="5" s="1"/>
  <c r="E3178" i="5"/>
  <c r="F3178" i="5"/>
  <c r="G3178" i="5"/>
  <c r="H3178" i="5"/>
  <c r="L3178" i="5"/>
  <c r="M3178" i="5" s="1"/>
  <c r="E3179" i="5"/>
  <c r="F3179" i="5"/>
  <c r="G3179" i="5"/>
  <c r="H3179" i="5"/>
  <c r="L3179" i="5"/>
  <c r="M3179" i="5" s="1"/>
  <c r="E3180" i="5"/>
  <c r="F3180" i="5"/>
  <c r="G3180" i="5"/>
  <c r="H3180" i="5"/>
  <c r="L3180" i="5"/>
  <c r="M3180" i="5" s="1"/>
  <c r="E3181" i="5"/>
  <c r="F3181" i="5"/>
  <c r="G3181" i="5"/>
  <c r="H3181" i="5"/>
  <c r="L3181" i="5"/>
  <c r="M3181" i="5" s="1"/>
  <c r="E3182" i="5"/>
  <c r="F3182" i="5"/>
  <c r="G3182" i="5"/>
  <c r="H3182" i="5"/>
  <c r="L3182" i="5"/>
  <c r="M3182" i="5" s="1"/>
  <c r="E3183" i="5"/>
  <c r="F3183" i="5"/>
  <c r="G3183" i="5"/>
  <c r="H3183" i="5"/>
  <c r="L3183" i="5"/>
  <c r="M3183" i="5" s="1"/>
  <c r="E3184" i="5"/>
  <c r="F3184" i="5"/>
  <c r="G3184" i="5"/>
  <c r="H3184" i="5"/>
  <c r="L3184" i="5"/>
  <c r="M3184" i="5" s="1"/>
  <c r="E3185" i="5"/>
  <c r="F3185" i="5"/>
  <c r="G3185" i="5"/>
  <c r="H3185" i="5"/>
  <c r="L3185" i="5"/>
  <c r="M3185" i="5" s="1"/>
  <c r="E3186" i="5"/>
  <c r="F3186" i="5"/>
  <c r="G3186" i="5"/>
  <c r="H3186" i="5"/>
  <c r="L3186" i="5"/>
  <c r="M3186" i="5" s="1"/>
  <c r="E3187" i="5"/>
  <c r="F3187" i="5"/>
  <c r="G3187" i="5"/>
  <c r="H3187" i="5"/>
  <c r="L3187" i="5"/>
  <c r="M3187" i="5" s="1"/>
  <c r="E3188" i="5"/>
  <c r="F3188" i="5"/>
  <c r="G3188" i="5"/>
  <c r="H3188" i="5"/>
  <c r="L3188" i="5"/>
  <c r="M3188" i="5" s="1"/>
  <c r="E3189" i="5"/>
  <c r="F3189" i="5"/>
  <c r="G3189" i="5"/>
  <c r="H3189" i="5"/>
  <c r="L3189" i="5"/>
  <c r="M3189" i="5" s="1"/>
  <c r="E3190" i="5"/>
  <c r="F3190" i="5"/>
  <c r="G3190" i="5"/>
  <c r="H3190" i="5"/>
  <c r="L3190" i="5"/>
  <c r="M3190" i="5" s="1"/>
  <c r="E3191" i="5"/>
  <c r="F3191" i="5"/>
  <c r="G3191" i="5"/>
  <c r="H3191" i="5"/>
  <c r="L3191" i="5"/>
  <c r="M3191" i="5" s="1"/>
  <c r="E3192" i="5"/>
  <c r="F3192" i="5"/>
  <c r="G3192" i="5"/>
  <c r="H3192" i="5"/>
  <c r="L3192" i="5"/>
  <c r="M3192" i="5" s="1"/>
  <c r="E3193" i="5"/>
  <c r="F3193" i="5"/>
  <c r="G3193" i="5"/>
  <c r="H3193" i="5"/>
  <c r="L3193" i="5"/>
  <c r="M3193" i="5" s="1"/>
  <c r="E3194" i="5"/>
  <c r="F3194" i="5"/>
  <c r="G3194" i="5"/>
  <c r="H3194" i="5"/>
  <c r="L3194" i="5"/>
  <c r="M3194" i="5" s="1"/>
  <c r="E3195" i="5"/>
  <c r="F3195" i="5"/>
  <c r="G3195" i="5"/>
  <c r="H3195" i="5"/>
  <c r="L3195" i="5"/>
  <c r="M3195" i="5" s="1"/>
  <c r="E3196" i="5"/>
  <c r="F3196" i="5"/>
  <c r="G3196" i="5"/>
  <c r="H3196" i="5"/>
  <c r="L3196" i="5"/>
  <c r="M3196" i="5" s="1"/>
  <c r="E3197" i="5"/>
  <c r="F3197" i="5"/>
  <c r="G3197" i="5"/>
  <c r="H3197" i="5"/>
  <c r="L3197" i="5"/>
  <c r="M3197" i="5" s="1"/>
  <c r="E3198" i="5"/>
  <c r="F3198" i="5"/>
  <c r="G3198" i="5"/>
  <c r="H3198" i="5"/>
  <c r="L3198" i="5"/>
  <c r="M3198" i="5" s="1"/>
  <c r="E3199" i="5"/>
  <c r="F3199" i="5"/>
  <c r="G3199" i="5"/>
  <c r="H3199" i="5"/>
  <c r="L3199" i="5"/>
  <c r="M3199" i="5" s="1"/>
  <c r="E3200" i="5"/>
  <c r="F3200" i="5"/>
  <c r="G3200" i="5"/>
  <c r="H3200" i="5"/>
  <c r="L3200" i="5"/>
  <c r="M3200" i="5" s="1"/>
  <c r="E3201" i="5"/>
  <c r="F3201" i="5"/>
  <c r="G3201" i="5"/>
  <c r="H3201" i="5"/>
  <c r="L3201" i="5"/>
  <c r="M3201" i="5" s="1"/>
  <c r="E3202" i="5"/>
  <c r="F3202" i="5"/>
  <c r="G3202" i="5"/>
  <c r="H3202" i="5"/>
  <c r="L3202" i="5"/>
  <c r="M32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 s="1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A2375" i="5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B2375" i="5"/>
  <c r="B2376" i="5" s="1"/>
  <c r="B2377" i="5" s="1"/>
  <c r="B2378" i="5" s="1"/>
  <c r="B2379" i="5" s="1"/>
  <c r="B2380" i="5" s="1"/>
  <c r="B2381" i="5" s="1"/>
  <c r="B2382" i="5" s="1"/>
  <c r="B2383" i="5" s="1"/>
  <c r="B2384" i="5" s="1"/>
  <c r="B2385" i="5" s="1"/>
  <c r="B2386" i="5" s="1"/>
  <c r="B2387" i="5" s="1"/>
  <c r="B2388" i="5" s="1"/>
  <c r="B2389" i="5" s="1"/>
  <c r="B2390" i="5" s="1"/>
  <c r="B2391" i="5" s="1"/>
  <c r="B2392" i="5" s="1"/>
  <c r="B2393" i="5" s="1"/>
  <c r="B2394" i="5" s="1"/>
  <c r="B2395" i="5" s="1"/>
  <c r="B2396" i="5" s="1"/>
  <c r="B2397" i="5" s="1"/>
  <c r="B2398" i="5" s="1"/>
  <c r="B2399" i="5" s="1"/>
  <c r="B2400" i="5" s="1"/>
  <c r="B2401" i="5" s="1"/>
  <c r="B2402" i="5" s="1"/>
  <c r="B2403" i="5" s="1"/>
  <c r="B2404" i="5" s="1"/>
  <c r="B2405" i="5" s="1"/>
  <c r="B2406" i="5" s="1"/>
  <c r="B2407" i="5" s="1"/>
  <c r="B2408" i="5" s="1"/>
  <c r="B2409" i="5" s="1"/>
  <c r="B2410" i="5" s="1"/>
  <c r="B2411" i="5" s="1"/>
  <c r="B2412" i="5" s="1"/>
  <c r="B2413" i="5" s="1"/>
  <c r="B2414" i="5" s="1"/>
  <c r="B2415" i="5" s="1"/>
  <c r="B2416" i="5" s="1"/>
  <c r="B2417" i="5" s="1"/>
  <c r="B2418" i="5" s="1"/>
  <c r="B2419" i="5" s="1"/>
  <c r="B2420" i="5" s="1"/>
  <c r="B2421" i="5" s="1"/>
  <c r="B2422" i="5" s="1"/>
  <c r="B2423" i="5" s="1"/>
  <c r="B2424" i="5" s="1"/>
  <c r="B2425" i="5" s="1"/>
  <c r="B2426" i="5" s="1"/>
  <c r="B2427" i="5" s="1"/>
  <c r="B2428" i="5" s="1"/>
  <c r="B2429" i="5" s="1"/>
  <c r="B2430" i="5" s="1"/>
  <c r="B2431" i="5" s="1"/>
  <c r="B2432" i="5" s="1"/>
  <c r="B2433" i="5" s="1"/>
  <c r="B2434" i="5" s="1"/>
  <c r="B2435" i="5" s="1"/>
  <c r="B2436" i="5" s="1"/>
  <c r="B2437" i="5" s="1"/>
  <c r="B2438" i="5" s="1"/>
  <c r="B2439" i="5" s="1"/>
  <c r="B2440" i="5" s="1"/>
  <c r="B2441" i="5" s="1"/>
  <c r="B2442" i="5" s="1"/>
  <c r="B2443" i="5" s="1"/>
  <c r="B2444" i="5" s="1"/>
  <c r="B2445" i="5" s="1"/>
  <c r="B2446" i="5" s="1"/>
  <c r="B2447" i="5" s="1"/>
  <c r="B2448" i="5" s="1"/>
  <c r="B2449" i="5" s="1"/>
  <c r="B2450" i="5" s="1"/>
  <c r="B2451" i="5" s="1"/>
  <c r="B2452" i="5" s="1"/>
  <c r="B2453" i="5" s="1"/>
  <c r="B2454" i="5" s="1"/>
  <c r="B2455" i="5" s="1"/>
  <c r="B2456" i="5" s="1"/>
  <c r="B2457" i="5" s="1"/>
  <c r="B2458" i="5" s="1"/>
  <c r="B2459" i="5" s="1"/>
  <c r="B2460" i="5" s="1"/>
  <c r="B2461" i="5" s="1"/>
  <c r="B2462" i="5" s="1"/>
  <c r="B2463" i="5" s="1"/>
  <c r="B2464" i="5" s="1"/>
  <c r="B2465" i="5" s="1"/>
  <c r="B2466" i="5" s="1"/>
  <c r="B2467" i="5" s="1"/>
  <c r="B2468" i="5" s="1"/>
  <c r="B2469" i="5" s="1"/>
  <c r="B2470" i="5" s="1"/>
  <c r="B2471" i="5" s="1"/>
  <c r="B2472" i="5" s="1"/>
  <c r="B2473" i="5" s="1"/>
  <c r="B2474" i="5" s="1"/>
  <c r="B2475" i="5" s="1"/>
  <c r="B2476" i="5" s="1"/>
  <c r="B2477" i="5" s="1"/>
  <c r="B2478" i="5" s="1"/>
  <c r="B2479" i="5" s="1"/>
  <c r="B2480" i="5" s="1"/>
  <c r="B2481" i="5" s="1"/>
  <c r="B2482" i="5" s="1"/>
  <c r="B2483" i="5" s="1"/>
  <c r="B2484" i="5" s="1"/>
  <c r="B2485" i="5" s="1"/>
  <c r="B2486" i="5" s="1"/>
  <c r="B2487" i="5" s="1"/>
  <c r="B2488" i="5" s="1"/>
  <c r="B2489" i="5" s="1"/>
  <c r="B2490" i="5" s="1"/>
  <c r="B2491" i="5" s="1"/>
  <c r="B2492" i="5" s="1"/>
  <c r="B2493" i="5" s="1"/>
  <c r="B2494" i="5" s="1"/>
  <c r="B2495" i="5" s="1"/>
  <c r="B2496" i="5" s="1"/>
  <c r="B2497" i="5" s="1"/>
  <c r="B2498" i="5" s="1"/>
  <c r="B2499" i="5" s="1"/>
  <c r="B2500" i="5" s="1"/>
  <c r="B2501" i="5" s="1"/>
  <c r="B2502" i="5" s="1"/>
  <c r="B2503" i="5" s="1"/>
  <c r="B2504" i="5" s="1"/>
  <c r="B2505" i="5" s="1"/>
  <c r="B2506" i="5" s="1"/>
  <c r="B2507" i="5" s="1"/>
  <c r="B2508" i="5" s="1"/>
  <c r="B2509" i="5" s="1"/>
  <c r="B2510" i="5" s="1"/>
  <c r="B2511" i="5" s="1"/>
  <c r="B2512" i="5" s="1"/>
  <c r="B2513" i="5" s="1"/>
  <c r="B2514" i="5" s="1"/>
  <c r="B2515" i="5" s="1"/>
  <c r="B2516" i="5" s="1"/>
  <c r="B2517" i="5" s="1"/>
  <c r="B2518" i="5" s="1"/>
  <c r="B2519" i="5" s="1"/>
  <c r="B2520" i="5" s="1"/>
  <c r="B2521" i="5" s="1"/>
  <c r="B2522" i="5" s="1"/>
  <c r="B2523" i="5" s="1"/>
  <c r="B2524" i="5" s="1"/>
  <c r="B2525" i="5" s="1"/>
  <c r="B2526" i="5" s="1"/>
  <c r="B2527" i="5" s="1"/>
  <c r="B2528" i="5" s="1"/>
  <c r="B2529" i="5" s="1"/>
  <c r="B2530" i="5" s="1"/>
  <c r="B2531" i="5" s="1"/>
  <c r="B2532" i="5" s="1"/>
  <c r="B2533" i="5" s="1"/>
  <c r="B2534" i="5" s="1"/>
  <c r="B2535" i="5" s="1"/>
  <c r="B2536" i="5" s="1"/>
  <c r="B2537" i="5" s="1"/>
  <c r="B2538" i="5" s="1"/>
  <c r="B2539" i="5" s="1"/>
  <c r="B2540" i="5" s="1"/>
  <c r="B2541" i="5" s="1"/>
  <c r="B2542" i="5" s="1"/>
  <c r="B2543" i="5" s="1"/>
  <c r="B2544" i="5" s="1"/>
  <c r="B2545" i="5" s="1"/>
  <c r="B2546" i="5" s="1"/>
  <c r="B2547" i="5" s="1"/>
  <c r="B2548" i="5" s="1"/>
  <c r="B2549" i="5" s="1"/>
  <c r="B2550" i="5" s="1"/>
  <c r="B2551" i="5" s="1"/>
  <c r="B2552" i="5" s="1"/>
  <c r="B2553" i="5" s="1"/>
  <c r="B2554" i="5" s="1"/>
  <c r="B2555" i="5" s="1"/>
  <c r="B2556" i="5" s="1"/>
  <c r="B2557" i="5" s="1"/>
  <c r="B2558" i="5" s="1"/>
  <c r="B2559" i="5" s="1"/>
  <c r="B2560" i="5" s="1"/>
  <c r="B2561" i="5" s="1"/>
  <c r="B2562" i="5" s="1"/>
  <c r="B2563" i="5" s="1"/>
  <c r="B2564" i="5" s="1"/>
  <c r="B2565" i="5" s="1"/>
  <c r="B2566" i="5" s="1"/>
  <c r="B2567" i="5" s="1"/>
  <c r="B2568" i="5" s="1"/>
  <c r="B2569" i="5" s="1"/>
  <c r="B2570" i="5" s="1"/>
  <c r="B2571" i="5" s="1"/>
  <c r="B2572" i="5" s="1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C2375" i="5"/>
  <c r="C2376" i="5" s="1"/>
  <c r="C2377" i="5" s="1"/>
  <c r="C2378" i="5" s="1"/>
  <c r="C2379" i="5" s="1"/>
  <c r="C2380" i="5" s="1"/>
  <c r="C2381" i="5" s="1"/>
  <c r="C2382" i="5" s="1"/>
  <c r="C2383" i="5" s="1"/>
  <c r="C2384" i="5" s="1"/>
  <c r="C2385" i="5" s="1"/>
  <c r="C2386" i="5" s="1"/>
  <c r="C2387" i="5" s="1"/>
  <c r="C2388" i="5" s="1"/>
  <c r="C2389" i="5" s="1"/>
  <c r="C2390" i="5" s="1"/>
  <c r="C2391" i="5" s="1"/>
  <c r="C2392" i="5" s="1"/>
  <c r="C2393" i="5" s="1"/>
  <c r="C2394" i="5" s="1"/>
  <c r="C2395" i="5" s="1"/>
  <c r="C2396" i="5" s="1"/>
  <c r="C2397" i="5" s="1"/>
  <c r="C2398" i="5" s="1"/>
  <c r="C2399" i="5" s="1"/>
  <c r="C2400" i="5" s="1"/>
  <c r="C2401" i="5" s="1"/>
  <c r="C2402" i="5" s="1"/>
  <c r="C2403" i="5" s="1"/>
  <c r="C2404" i="5" s="1"/>
  <c r="C2405" i="5" s="1"/>
  <c r="C2406" i="5" s="1"/>
  <c r="C2407" i="5" s="1"/>
  <c r="C2408" i="5" s="1"/>
  <c r="C2409" i="5" s="1"/>
  <c r="C2410" i="5" s="1"/>
  <c r="C2411" i="5" s="1"/>
  <c r="C2412" i="5" s="1"/>
  <c r="C2413" i="5" s="1"/>
  <c r="C2414" i="5" s="1"/>
  <c r="C2415" i="5" s="1"/>
  <c r="C2416" i="5" s="1"/>
  <c r="C2417" i="5" s="1"/>
  <c r="C2418" i="5" s="1"/>
  <c r="C2419" i="5" s="1"/>
  <c r="C2420" i="5" s="1"/>
  <c r="C2421" i="5" s="1"/>
  <c r="C2422" i="5" s="1"/>
  <c r="C2423" i="5" s="1"/>
  <c r="C2424" i="5" s="1"/>
  <c r="C2425" i="5" s="1"/>
  <c r="C2426" i="5" s="1"/>
  <c r="C2427" i="5" s="1"/>
  <c r="C2428" i="5" s="1"/>
  <c r="C2429" i="5" s="1"/>
  <c r="C2430" i="5" s="1"/>
  <c r="C2431" i="5" s="1"/>
  <c r="C2432" i="5" s="1"/>
  <c r="C2433" i="5" s="1"/>
  <c r="C2434" i="5" s="1"/>
  <c r="C2435" i="5" s="1"/>
  <c r="C2436" i="5" s="1"/>
  <c r="C2437" i="5" s="1"/>
  <c r="C2438" i="5" s="1"/>
  <c r="C2439" i="5" s="1"/>
  <c r="C2440" i="5" s="1"/>
  <c r="C2441" i="5" s="1"/>
  <c r="C2442" i="5" s="1"/>
  <c r="C2443" i="5" s="1"/>
  <c r="C2444" i="5" s="1"/>
  <c r="C2445" i="5" s="1"/>
  <c r="C2446" i="5" s="1"/>
  <c r="C2447" i="5" s="1"/>
  <c r="C2448" i="5" s="1"/>
  <c r="C2449" i="5" s="1"/>
  <c r="C2450" i="5" s="1"/>
  <c r="C2451" i="5" s="1"/>
  <c r="C2452" i="5" s="1"/>
  <c r="C2453" i="5" s="1"/>
  <c r="C2454" i="5" s="1"/>
  <c r="C2455" i="5" s="1"/>
  <c r="C2456" i="5" s="1"/>
  <c r="C2457" i="5" s="1"/>
  <c r="C2458" i="5" s="1"/>
  <c r="C2459" i="5" s="1"/>
  <c r="C2460" i="5" s="1"/>
  <c r="C2461" i="5" s="1"/>
  <c r="C2462" i="5" s="1"/>
  <c r="C2463" i="5" s="1"/>
  <c r="C2464" i="5" s="1"/>
  <c r="C2465" i="5" s="1"/>
  <c r="C2466" i="5" s="1"/>
  <c r="C2467" i="5" s="1"/>
  <c r="C2468" i="5" s="1"/>
  <c r="C2469" i="5" s="1"/>
  <c r="C2470" i="5" s="1"/>
  <c r="C2471" i="5" s="1"/>
  <c r="C2472" i="5" s="1"/>
  <c r="C2473" i="5" s="1"/>
  <c r="C2474" i="5" s="1"/>
  <c r="C2475" i="5" s="1"/>
  <c r="C2476" i="5" s="1"/>
  <c r="C2477" i="5" s="1"/>
  <c r="C2478" i="5" s="1"/>
  <c r="C2479" i="5" s="1"/>
  <c r="C2480" i="5" s="1"/>
  <c r="C2481" i="5" s="1"/>
  <c r="C2482" i="5" s="1"/>
  <c r="C2483" i="5" s="1"/>
  <c r="C2484" i="5" s="1"/>
  <c r="C2485" i="5" s="1"/>
  <c r="C2486" i="5" s="1"/>
  <c r="C2487" i="5" s="1"/>
  <c r="C2488" i="5" s="1"/>
  <c r="C2489" i="5" s="1"/>
  <c r="C2490" i="5" s="1"/>
  <c r="C2491" i="5" s="1"/>
  <c r="C2492" i="5" s="1"/>
  <c r="C2493" i="5" s="1"/>
  <c r="C2494" i="5" s="1"/>
  <c r="C2495" i="5" s="1"/>
  <c r="C2496" i="5" s="1"/>
  <c r="C2497" i="5" s="1"/>
  <c r="C2498" i="5" s="1"/>
  <c r="C2499" i="5" s="1"/>
  <c r="C2500" i="5" s="1"/>
  <c r="C2501" i="5" s="1"/>
  <c r="C2502" i="5" s="1"/>
  <c r="C2503" i="5" s="1"/>
  <c r="C2504" i="5" s="1"/>
  <c r="C2505" i="5" s="1"/>
  <c r="C2506" i="5" s="1"/>
  <c r="C2507" i="5" s="1"/>
  <c r="C2508" i="5" s="1"/>
  <c r="C2509" i="5" s="1"/>
  <c r="C2510" i="5" s="1"/>
  <c r="C2511" i="5" s="1"/>
  <c r="C2512" i="5" s="1"/>
  <c r="C2513" i="5" s="1"/>
  <c r="C2514" i="5" s="1"/>
  <c r="C2515" i="5" s="1"/>
  <c r="C2516" i="5" s="1"/>
  <c r="C2517" i="5" s="1"/>
  <c r="C2518" i="5" s="1"/>
  <c r="C2519" i="5" s="1"/>
  <c r="C2520" i="5" s="1"/>
  <c r="C2521" i="5" s="1"/>
  <c r="C2522" i="5" s="1"/>
  <c r="C2523" i="5" s="1"/>
  <c r="C2524" i="5" s="1"/>
  <c r="C2525" i="5" s="1"/>
  <c r="C2526" i="5" s="1"/>
  <c r="C2527" i="5" s="1"/>
  <c r="C2528" i="5" s="1"/>
  <c r="C2529" i="5" s="1"/>
  <c r="C2530" i="5" s="1"/>
  <c r="C2531" i="5" s="1"/>
  <c r="C2532" i="5" s="1"/>
  <c r="C2533" i="5" s="1"/>
  <c r="C2534" i="5" s="1"/>
  <c r="C2535" i="5" s="1"/>
  <c r="C2536" i="5" s="1"/>
  <c r="C2537" i="5" s="1"/>
  <c r="C2538" i="5" s="1"/>
  <c r="C2539" i="5" s="1"/>
  <c r="C2540" i="5" s="1"/>
  <c r="C2541" i="5" s="1"/>
  <c r="C2542" i="5" s="1"/>
  <c r="C2543" i="5" s="1"/>
  <c r="C2544" i="5" s="1"/>
  <c r="C2545" i="5" s="1"/>
  <c r="C2546" i="5" s="1"/>
  <c r="C2547" i="5" s="1"/>
  <c r="C2548" i="5" s="1"/>
  <c r="C2549" i="5" s="1"/>
  <c r="C2550" i="5" s="1"/>
  <c r="C2551" i="5" s="1"/>
  <c r="C2552" i="5" s="1"/>
  <c r="C2553" i="5" s="1"/>
  <c r="C2554" i="5" s="1"/>
  <c r="C2555" i="5" s="1"/>
  <c r="C2556" i="5" s="1"/>
  <c r="C2557" i="5" s="1"/>
  <c r="C2558" i="5" s="1"/>
  <c r="C2559" i="5" s="1"/>
  <c r="C2560" i="5" s="1"/>
  <c r="C2561" i="5" s="1"/>
  <c r="C2562" i="5" s="1"/>
  <c r="C2563" i="5" s="1"/>
  <c r="C2564" i="5" s="1"/>
  <c r="C2565" i="5" s="1"/>
  <c r="C2566" i="5" s="1"/>
  <c r="C2567" i="5" s="1"/>
  <c r="C2568" i="5" s="1"/>
  <c r="C2569" i="5" s="1"/>
  <c r="C2570" i="5" s="1"/>
  <c r="C2571" i="5" s="1"/>
  <c r="C2572" i="5" s="1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1225" i="5" l="1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L1247" i="5"/>
  <c r="M1247" i="5" s="1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E1304" i="5"/>
  <c r="F1304" i="5"/>
  <c r="H1304" i="5"/>
  <c r="L1304" i="5"/>
  <c r="M1304" i="5" s="1"/>
  <c r="E1305" i="5"/>
  <c r="F1305" i="5"/>
  <c r="H1305" i="5"/>
  <c r="L1305" i="5"/>
  <c r="M1305" i="5" s="1"/>
  <c r="E1306" i="5"/>
  <c r="F1306" i="5"/>
  <c r="H1306" i="5"/>
  <c r="L1306" i="5"/>
  <c r="M1306" i="5" s="1"/>
  <c r="E1307" i="5"/>
  <c r="F1307" i="5"/>
  <c r="H1307" i="5"/>
  <c r="L1307" i="5"/>
  <c r="M1307" i="5" s="1"/>
  <c r="E1308" i="5"/>
  <c r="F1308" i="5"/>
  <c r="H1308" i="5"/>
  <c r="L1308" i="5"/>
  <c r="M1308" i="5" s="1"/>
  <c r="E1309" i="5"/>
  <c r="F1309" i="5"/>
  <c r="H1309" i="5"/>
  <c r="L1309" i="5"/>
  <c r="M1309" i="5" s="1"/>
  <c r="E1310" i="5"/>
  <c r="F1310" i="5"/>
  <c r="H1310" i="5"/>
  <c r="L1310" i="5"/>
  <c r="M1310" i="5" s="1"/>
  <c r="E1311" i="5"/>
  <c r="F1311" i="5"/>
  <c r="H1311" i="5"/>
  <c r="L1311" i="5"/>
  <c r="M1311" i="5" s="1"/>
  <c r="E1312" i="5"/>
  <c r="F1312" i="5"/>
  <c r="H1312" i="5"/>
  <c r="L1312" i="5"/>
  <c r="M1312" i="5" s="1"/>
  <c r="E1313" i="5"/>
  <c r="F1313" i="5"/>
  <c r="H1313" i="5"/>
  <c r="L1313" i="5"/>
  <c r="M1313" i="5" s="1"/>
  <c r="E1314" i="5"/>
  <c r="F1314" i="5"/>
  <c r="H1314" i="5"/>
  <c r="L1314" i="5"/>
  <c r="M1314" i="5" s="1"/>
  <c r="E1315" i="5"/>
  <c r="F1315" i="5"/>
  <c r="H1315" i="5"/>
  <c r="L1315" i="5"/>
  <c r="M1315" i="5" s="1"/>
  <c r="E1316" i="5"/>
  <c r="F1316" i="5"/>
  <c r="H1316" i="5"/>
  <c r="L1316" i="5"/>
  <c r="M1316" i="5" s="1"/>
  <c r="E1317" i="5"/>
  <c r="F1317" i="5"/>
  <c r="H1317" i="5"/>
  <c r="L1317" i="5"/>
  <c r="M1317" i="5" s="1"/>
  <c r="E1318" i="5"/>
  <c r="F1318" i="5"/>
  <c r="H1318" i="5"/>
  <c r="L1318" i="5"/>
  <c r="M1318" i="5" s="1"/>
  <c r="E1319" i="5"/>
  <c r="F1319" i="5"/>
  <c r="H1319" i="5"/>
  <c r="L1319" i="5"/>
  <c r="M1319" i="5" s="1"/>
  <c r="E1320" i="5"/>
  <c r="F1320" i="5"/>
  <c r="H1320" i="5"/>
  <c r="L1320" i="5"/>
  <c r="M1320" i="5" s="1"/>
  <c r="E1321" i="5"/>
  <c r="F1321" i="5"/>
  <c r="H1321" i="5"/>
  <c r="L1321" i="5"/>
  <c r="M1321" i="5" s="1"/>
  <c r="E1322" i="5"/>
  <c r="F1322" i="5"/>
  <c r="H1322" i="5"/>
  <c r="L1322" i="5"/>
  <c r="M1322" i="5" s="1"/>
  <c r="E1323" i="5"/>
  <c r="F1323" i="5"/>
  <c r="H1323" i="5"/>
  <c r="L1323" i="5"/>
  <c r="M1323" i="5" s="1"/>
  <c r="E1324" i="5"/>
  <c r="F1324" i="5"/>
  <c r="H1324" i="5"/>
  <c r="L1324" i="5"/>
  <c r="M1324" i="5" s="1"/>
  <c r="E1325" i="5"/>
  <c r="F1325" i="5"/>
  <c r="H1325" i="5"/>
  <c r="L1325" i="5"/>
  <c r="M1325" i="5" s="1"/>
  <c r="E1326" i="5"/>
  <c r="F1326" i="5"/>
  <c r="H1326" i="5"/>
  <c r="L1326" i="5"/>
  <c r="M1326" i="5" s="1"/>
  <c r="E1327" i="5"/>
  <c r="F1327" i="5"/>
  <c r="H1327" i="5"/>
  <c r="L1327" i="5"/>
  <c r="M1327" i="5" s="1"/>
  <c r="E1328" i="5"/>
  <c r="F1328" i="5"/>
  <c r="H1328" i="5"/>
  <c r="L1328" i="5"/>
  <c r="M1328" i="5" s="1"/>
  <c r="E1329" i="5"/>
  <c r="F1329" i="5"/>
  <c r="H1329" i="5"/>
  <c r="L1329" i="5"/>
  <c r="M1329" i="5" s="1"/>
  <c r="E1330" i="5"/>
  <c r="F1330" i="5"/>
  <c r="H1330" i="5"/>
  <c r="L1330" i="5"/>
  <c r="M1330" i="5" s="1"/>
  <c r="E1331" i="5"/>
  <c r="F1331" i="5"/>
  <c r="H1331" i="5"/>
  <c r="L1331" i="5"/>
  <c r="M1331" i="5" s="1"/>
  <c r="E1332" i="5"/>
  <c r="F1332" i="5"/>
  <c r="H1332" i="5"/>
  <c r="L1332" i="5"/>
  <c r="M1332" i="5" s="1"/>
  <c r="E1333" i="5"/>
  <c r="F1333" i="5"/>
  <c r="H1333" i="5"/>
  <c r="L1333" i="5"/>
  <c r="M1333" i="5" s="1"/>
  <c r="E1334" i="5"/>
  <c r="F1334" i="5"/>
  <c r="H1334" i="5"/>
  <c r="L1334" i="5"/>
  <c r="M1334" i="5" s="1"/>
  <c r="E1335" i="5"/>
  <c r="F1335" i="5"/>
  <c r="H1335" i="5"/>
  <c r="L1335" i="5"/>
  <c r="M1335" i="5" s="1"/>
  <c r="E1336" i="5"/>
  <c r="F1336" i="5"/>
  <c r="H1336" i="5"/>
  <c r="L1336" i="5"/>
  <c r="M1336" i="5" s="1"/>
  <c r="E1337" i="5"/>
  <c r="F1337" i="5"/>
  <c r="H1337" i="5"/>
  <c r="L1337" i="5"/>
  <c r="M1337" i="5" s="1"/>
  <c r="E1338" i="5"/>
  <c r="F1338" i="5"/>
  <c r="H1338" i="5"/>
  <c r="L1338" i="5"/>
  <c r="M1338" i="5" s="1"/>
  <c r="E1339" i="5"/>
  <c r="F1339" i="5"/>
  <c r="H1339" i="5"/>
  <c r="L1339" i="5"/>
  <c r="M1339" i="5" s="1"/>
  <c r="E1340" i="5"/>
  <c r="F1340" i="5"/>
  <c r="H1340" i="5"/>
  <c r="L1340" i="5"/>
  <c r="M1340" i="5" s="1"/>
  <c r="E1341" i="5"/>
  <c r="F1341" i="5"/>
  <c r="H1341" i="5"/>
  <c r="L1341" i="5"/>
  <c r="M1341" i="5" s="1"/>
  <c r="E1342" i="5"/>
  <c r="F1342" i="5"/>
  <c r="H1342" i="5"/>
  <c r="L1342" i="5"/>
  <c r="M1342" i="5" s="1"/>
  <c r="E1343" i="5"/>
  <c r="F1343" i="5"/>
  <c r="H1343" i="5"/>
  <c r="L1343" i="5"/>
  <c r="M1343" i="5" s="1"/>
  <c r="E1344" i="5"/>
  <c r="F1344" i="5"/>
  <c r="H1344" i="5"/>
  <c r="L1344" i="5"/>
  <c r="M1344" i="5" s="1"/>
  <c r="E1345" i="5"/>
  <c r="F1345" i="5"/>
  <c r="H1345" i="5"/>
  <c r="L1345" i="5"/>
  <c r="M1345" i="5" s="1"/>
  <c r="E1346" i="5"/>
  <c r="F1346" i="5"/>
  <c r="H1346" i="5"/>
  <c r="L1346" i="5"/>
  <c r="M1346" i="5" s="1"/>
  <c r="E1347" i="5"/>
  <c r="F1347" i="5"/>
  <c r="H1347" i="5"/>
  <c r="L1347" i="5"/>
  <c r="M1347" i="5" s="1"/>
  <c r="E1348" i="5"/>
  <c r="F1348" i="5"/>
  <c r="H1348" i="5"/>
  <c r="L1348" i="5"/>
  <c r="M1348" i="5" s="1"/>
  <c r="E1349" i="5"/>
  <c r="F1349" i="5"/>
  <c r="H1349" i="5"/>
  <c r="L1349" i="5"/>
  <c r="M1349" i="5" s="1"/>
  <c r="E1350" i="5"/>
  <c r="F1350" i="5"/>
  <c r="H1350" i="5"/>
  <c r="L1350" i="5"/>
  <c r="M1350" i="5" s="1"/>
  <c r="E1351" i="5"/>
  <c r="F1351" i="5"/>
  <c r="H1351" i="5"/>
  <c r="L1351" i="5"/>
  <c r="M1351" i="5" s="1"/>
  <c r="E1352" i="5"/>
  <c r="F1352" i="5"/>
  <c r="H1352" i="5"/>
  <c r="L1352" i="5"/>
  <c r="M1352" i="5" s="1"/>
  <c r="E1353" i="5"/>
  <c r="F1353" i="5"/>
  <c r="H1353" i="5"/>
  <c r="L1353" i="5"/>
  <c r="M1353" i="5" s="1"/>
  <c r="E1354" i="5"/>
  <c r="F1354" i="5"/>
  <c r="H1354" i="5"/>
  <c r="L1354" i="5"/>
  <c r="M1354" i="5" s="1"/>
  <c r="E1355" i="5"/>
  <c r="F1355" i="5"/>
  <c r="H1355" i="5"/>
  <c r="L1355" i="5"/>
  <c r="M1355" i="5" s="1"/>
  <c r="E1356" i="5"/>
  <c r="F1356" i="5"/>
  <c r="H1356" i="5"/>
  <c r="L1356" i="5"/>
  <c r="M1356" i="5" s="1"/>
  <c r="E1357" i="5"/>
  <c r="F1357" i="5"/>
  <c r="H1357" i="5"/>
  <c r="L1357" i="5"/>
  <c r="M1357" i="5" s="1"/>
  <c r="E1358" i="5"/>
  <c r="F1358" i="5"/>
  <c r="H1358" i="5"/>
  <c r="L1358" i="5"/>
  <c r="M1358" i="5" s="1"/>
  <c r="E1359" i="5"/>
  <c r="F1359" i="5"/>
  <c r="H1359" i="5"/>
  <c r="L1359" i="5"/>
  <c r="M1359" i="5" s="1"/>
  <c r="E1360" i="5"/>
  <c r="F1360" i="5"/>
  <c r="H1360" i="5"/>
  <c r="L1360" i="5"/>
  <c r="M1360" i="5" s="1"/>
  <c r="E1361" i="5"/>
  <c r="F1361" i="5"/>
  <c r="H1361" i="5"/>
  <c r="L1361" i="5"/>
  <c r="M1361" i="5" s="1"/>
  <c r="E1362" i="5"/>
  <c r="F1362" i="5"/>
  <c r="H1362" i="5"/>
  <c r="L1362" i="5"/>
  <c r="M1362" i="5" s="1"/>
  <c r="E1363" i="5"/>
  <c r="F1363" i="5"/>
  <c r="H1363" i="5"/>
  <c r="L1363" i="5"/>
  <c r="M1363" i="5" s="1"/>
  <c r="E1364" i="5"/>
  <c r="F1364" i="5"/>
  <c r="H1364" i="5"/>
  <c r="L1364" i="5"/>
  <c r="M1364" i="5" s="1"/>
  <c r="E1365" i="5"/>
  <c r="F1365" i="5"/>
  <c r="H1365" i="5"/>
  <c r="L1365" i="5"/>
  <c r="M1365" i="5" s="1"/>
  <c r="E1366" i="5"/>
  <c r="F1366" i="5"/>
  <c r="H1366" i="5"/>
  <c r="L1366" i="5"/>
  <c r="M1366" i="5" s="1"/>
  <c r="E1367" i="5"/>
  <c r="F1367" i="5"/>
  <c r="H1367" i="5"/>
  <c r="L1367" i="5"/>
  <c r="M1367" i="5" s="1"/>
  <c r="E1368" i="5"/>
  <c r="F1368" i="5"/>
  <c r="H1368" i="5"/>
  <c r="L1368" i="5"/>
  <c r="M1368" i="5" s="1"/>
  <c r="E1369" i="5"/>
  <c r="F1369" i="5"/>
  <c r="H1369" i="5"/>
  <c r="L1369" i="5"/>
  <c r="M1369" i="5" s="1"/>
  <c r="E1370" i="5"/>
  <c r="F1370" i="5"/>
  <c r="H1370" i="5"/>
  <c r="L1370" i="5"/>
  <c r="M1370" i="5" s="1"/>
  <c r="E1371" i="5"/>
  <c r="F1371" i="5"/>
  <c r="H1371" i="5"/>
  <c r="L1371" i="5"/>
  <c r="M1371" i="5" s="1"/>
  <c r="E1372" i="5"/>
  <c r="F1372" i="5"/>
  <c r="H1372" i="5"/>
  <c r="L1372" i="5"/>
  <c r="M1372" i="5" s="1"/>
  <c r="E1373" i="5"/>
  <c r="F1373" i="5"/>
  <c r="H1373" i="5"/>
  <c r="L1373" i="5"/>
  <c r="M1373" i="5" s="1"/>
  <c r="E1374" i="5"/>
  <c r="F1374" i="5"/>
  <c r="H1374" i="5"/>
  <c r="L1374" i="5"/>
  <c r="M1374" i="5" s="1"/>
  <c r="E1375" i="5"/>
  <c r="F1375" i="5"/>
  <c r="H1375" i="5"/>
  <c r="L1375" i="5"/>
  <c r="M1375" i="5" s="1"/>
  <c r="E1376" i="5"/>
  <c r="F1376" i="5"/>
  <c r="H1376" i="5"/>
  <c r="L1376" i="5"/>
  <c r="M1376" i="5" s="1"/>
  <c r="E1377" i="5"/>
  <c r="F1377" i="5"/>
  <c r="H1377" i="5"/>
  <c r="L1377" i="5"/>
  <c r="M1377" i="5" s="1"/>
  <c r="E1378" i="5"/>
  <c r="F1378" i="5"/>
  <c r="H1378" i="5"/>
  <c r="L1378" i="5"/>
  <c r="M1378" i="5" s="1"/>
  <c r="E1379" i="5"/>
  <c r="F1379" i="5"/>
  <c r="H1379" i="5"/>
  <c r="L1379" i="5"/>
  <c r="M1379" i="5" s="1"/>
  <c r="E1380" i="5"/>
  <c r="F1380" i="5"/>
  <c r="H1380" i="5"/>
  <c r="L1380" i="5"/>
  <c r="M1380" i="5" s="1"/>
  <c r="E1381" i="5"/>
  <c r="F1381" i="5"/>
  <c r="H1381" i="5"/>
  <c r="L1381" i="5"/>
  <c r="M1381" i="5" s="1"/>
  <c r="E1382" i="5"/>
  <c r="F1382" i="5"/>
  <c r="H1382" i="5"/>
  <c r="L1382" i="5"/>
  <c r="M1382" i="5" s="1"/>
  <c r="E1383" i="5"/>
  <c r="F1383" i="5"/>
  <c r="H1383" i="5"/>
  <c r="L1383" i="5"/>
  <c r="M1383" i="5" s="1"/>
  <c r="E1384" i="5"/>
  <c r="F1384" i="5"/>
  <c r="H1384" i="5"/>
  <c r="L1384" i="5"/>
  <c r="M1384" i="5" s="1"/>
  <c r="E1385" i="5"/>
  <c r="F1385" i="5"/>
  <c r="H1385" i="5"/>
  <c r="L1385" i="5"/>
  <c r="M1385" i="5" s="1"/>
  <c r="E1386" i="5"/>
  <c r="F1386" i="5"/>
  <c r="H1386" i="5"/>
  <c r="L1386" i="5"/>
  <c r="M1386" i="5" s="1"/>
  <c r="E1387" i="5"/>
  <c r="F1387" i="5"/>
  <c r="H1387" i="5"/>
  <c r="L1387" i="5"/>
  <c r="M1387" i="5" s="1"/>
  <c r="E1388" i="5"/>
  <c r="F1388" i="5"/>
  <c r="H1388" i="5"/>
  <c r="L1388" i="5"/>
  <c r="M1388" i="5" s="1"/>
  <c r="E1389" i="5"/>
  <c r="F1389" i="5"/>
  <c r="H1389" i="5"/>
  <c r="L1389" i="5"/>
  <c r="M1389" i="5" s="1"/>
  <c r="E1390" i="5"/>
  <c r="F1390" i="5"/>
  <c r="H1390" i="5"/>
  <c r="L1390" i="5"/>
  <c r="M1390" i="5" s="1"/>
  <c r="E1391" i="5"/>
  <c r="F1391" i="5"/>
  <c r="H1391" i="5"/>
  <c r="L1391" i="5"/>
  <c r="M1391" i="5" s="1"/>
  <c r="E1392" i="5"/>
  <c r="F1392" i="5"/>
  <c r="H1392" i="5"/>
  <c r="L1392" i="5"/>
  <c r="M1392" i="5" s="1"/>
  <c r="E1393" i="5"/>
  <c r="F1393" i="5"/>
  <c r="H1393" i="5"/>
  <c r="L1393" i="5"/>
  <c r="M1393" i="5" s="1"/>
  <c r="E1394" i="5"/>
  <c r="F1394" i="5"/>
  <c r="H1394" i="5"/>
  <c r="L1394" i="5"/>
  <c r="M1394" i="5" s="1"/>
  <c r="E1395" i="5"/>
  <c r="F1395" i="5"/>
  <c r="H1395" i="5"/>
  <c r="L1395" i="5"/>
  <c r="M1395" i="5" s="1"/>
  <c r="E1396" i="5"/>
  <c r="F1396" i="5"/>
  <c r="H1396" i="5"/>
  <c r="L1396" i="5"/>
  <c r="M1396" i="5" s="1"/>
  <c r="E1397" i="5"/>
  <c r="F1397" i="5"/>
  <c r="H1397" i="5"/>
  <c r="L1397" i="5"/>
  <c r="M1397" i="5" s="1"/>
  <c r="E1398" i="5"/>
  <c r="F1398" i="5"/>
  <c r="H1398" i="5"/>
  <c r="L1398" i="5"/>
  <c r="M1398" i="5" s="1"/>
  <c r="E1399" i="5"/>
  <c r="F1399" i="5"/>
  <c r="H1399" i="5"/>
  <c r="L1399" i="5"/>
  <c r="M1399" i="5" s="1"/>
  <c r="E1400" i="5"/>
  <c r="F1400" i="5"/>
  <c r="H1400" i="5"/>
  <c r="L1400" i="5"/>
  <c r="M1400" i="5" s="1"/>
  <c r="E1401" i="5"/>
  <c r="F1401" i="5"/>
  <c r="H1401" i="5"/>
  <c r="L1401" i="5"/>
  <c r="M1401" i="5" s="1"/>
  <c r="E1402" i="5"/>
  <c r="F1402" i="5"/>
  <c r="H1402" i="5"/>
  <c r="L1402" i="5"/>
  <c r="M1402" i="5" s="1"/>
  <c r="E1403" i="5"/>
  <c r="F1403" i="5"/>
  <c r="H1403" i="5"/>
  <c r="L1403" i="5"/>
  <c r="M1403" i="5" s="1"/>
  <c r="E1404" i="5"/>
  <c r="F1404" i="5"/>
  <c r="H1404" i="5"/>
  <c r="L1404" i="5"/>
  <c r="M1404" i="5" s="1"/>
  <c r="E1405" i="5"/>
  <c r="F1405" i="5"/>
  <c r="H1405" i="5"/>
  <c r="L1405" i="5"/>
  <c r="M1405" i="5" s="1"/>
  <c r="E1406" i="5"/>
  <c r="F1406" i="5"/>
  <c r="H1406" i="5"/>
  <c r="L1406" i="5"/>
  <c r="M1406" i="5" s="1"/>
  <c r="E1407" i="5"/>
  <c r="F1407" i="5"/>
  <c r="H1407" i="5"/>
  <c r="L1407" i="5"/>
  <c r="M1407" i="5" s="1"/>
  <c r="E1408" i="5"/>
  <c r="F1408" i="5"/>
  <c r="H1408" i="5"/>
  <c r="L1408" i="5"/>
  <c r="M1408" i="5" s="1"/>
  <c r="E1409" i="5"/>
  <c r="F1409" i="5"/>
  <c r="H1409" i="5"/>
  <c r="L1409" i="5"/>
  <c r="M1409" i="5" s="1"/>
  <c r="E1410" i="5"/>
  <c r="F1410" i="5"/>
  <c r="H1410" i="5"/>
  <c r="L1410" i="5"/>
  <c r="M1410" i="5" s="1"/>
  <c r="E1411" i="5"/>
  <c r="F1411" i="5"/>
  <c r="H1411" i="5"/>
  <c r="L1411" i="5"/>
  <c r="M1411" i="5" s="1"/>
  <c r="E1412" i="5"/>
  <c r="F1412" i="5"/>
  <c r="H1412" i="5"/>
  <c r="L1412" i="5"/>
  <c r="M1412" i="5" s="1"/>
  <c r="E1413" i="5"/>
  <c r="F1413" i="5"/>
  <c r="H1413" i="5"/>
  <c r="L1413" i="5"/>
  <c r="M1413" i="5" s="1"/>
  <c r="E1414" i="5"/>
  <c r="F1414" i="5"/>
  <c r="H1414" i="5"/>
  <c r="L1414" i="5"/>
  <c r="M1414" i="5" s="1"/>
  <c r="E1415" i="5"/>
  <c r="F1415" i="5"/>
  <c r="H1415" i="5"/>
  <c r="L1415" i="5"/>
  <c r="M1415" i="5" s="1"/>
  <c r="E1416" i="5"/>
  <c r="F1416" i="5"/>
  <c r="H1416" i="5"/>
  <c r="L1416" i="5"/>
  <c r="M1416" i="5" s="1"/>
  <c r="E1417" i="5"/>
  <c r="F1417" i="5"/>
  <c r="H1417" i="5"/>
  <c r="L1417" i="5"/>
  <c r="M1417" i="5" s="1"/>
  <c r="E1418" i="5"/>
  <c r="F1418" i="5"/>
  <c r="H1418" i="5"/>
  <c r="L1418" i="5"/>
  <c r="M1418" i="5" s="1"/>
  <c r="E1419" i="5"/>
  <c r="F1419" i="5"/>
  <c r="H1419" i="5"/>
  <c r="L1419" i="5"/>
  <c r="M1419" i="5" s="1"/>
  <c r="E1420" i="5"/>
  <c r="F1420" i="5"/>
  <c r="H1420" i="5"/>
  <c r="L1420" i="5"/>
  <c r="M1420" i="5" s="1"/>
  <c r="E1421" i="5"/>
  <c r="F1421" i="5"/>
  <c r="H1421" i="5"/>
  <c r="L1421" i="5"/>
  <c r="M1421" i="5" s="1"/>
  <c r="E1422" i="5"/>
  <c r="F1422" i="5"/>
  <c r="H1422" i="5"/>
  <c r="L1422" i="5"/>
  <c r="M1422" i="5" s="1"/>
  <c r="E1423" i="5"/>
  <c r="F1423" i="5"/>
  <c r="H1423" i="5"/>
  <c r="L1423" i="5"/>
  <c r="M1423" i="5" s="1"/>
  <c r="E1424" i="5"/>
  <c r="F1424" i="5"/>
  <c r="H1424" i="5"/>
  <c r="L1424" i="5"/>
  <c r="M1424" i="5" s="1"/>
  <c r="E1425" i="5"/>
  <c r="F1425" i="5"/>
  <c r="H1425" i="5"/>
  <c r="L1425" i="5"/>
  <c r="M1425" i="5" s="1"/>
  <c r="E1426" i="5"/>
  <c r="F1426" i="5"/>
  <c r="H1426" i="5"/>
  <c r="L1426" i="5"/>
  <c r="M1426" i="5" s="1"/>
  <c r="E1427" i="5"/>
  <c r="F1427" i="5"/>
  <c r="H1427" i="5"/>
  <c r="L1427" i="5"/>
  <c r="M1427" i="5" s="1"/>
  <c r="E1428" i="5"/>
  <c r="F1428" i="5"/>
  <c r="H1428" i="5"/>
  <c r="L1428" i="5"/>
  <c r="M1428" i="5" s="1"/>
  <c r="E1429" i="5"/>
  <c r="F1429" i="5"/>
  <c r="H1429" i="5"/>
  <c r="L1429" i="5"/>
  <c r="M1429" i="5" s="1"/>
  <c r="E1430" i="5"/>
  <c r="F1430" i="5"/>
  <c r="H1430" i="5"/>
  <c r="L1430" i="5"/>
  <c r="M1430" i="5" s="1"/>
  <c r="E1431" i="5"/>
  <c r="F1431" i="5"/>
  <c r="H1431" i="5"/>
  <c r="L1431" i="5"/>
  <c r="M1431" i="5" s="1"/>
  <c r="E1432" i="5"/>
  <c r="F1432" i="5"/>
  <c r="H1432" i="5"/>
  <c r="L1432" i="5"/>
  <c r="M1432" i="5" s="1"/>
  <c r="E1433" i="5"/>
  <c r="F1433" i="5"/>
  <c r="H1433" i="5"/>
  <c r="L1433" i="5"/>
  <c r="M1433" i="5" s="1"/>
  <c r="E1434" i="5"/>
  <c r="F1434" i="5"/>
  <c r="H1434" i="5"/>
  <c r="L1434" i="5"/>
  <c r="M1434" i="5" s="1"/>
  <c r="E1435" i="5"/>
  <c r="F1435" i="5"/>
  <c r="H1435" i="5"/>
  <c r="L1435" i="5"/>
  <c r="M1435" i="5" s="1"/>
  <c r="E1436" i="5"/>
  <c r="F1436" i="5"/>
  <c r="H1436" i="5"/>
  <c r="L1436" i="5"/>
  <c r="M1436" i="5" s="1"/>
  <c r="E1437" i="5"/>
  <c r="F1437" i="5"/>
  <c r="H1437" i="5"/>
  <c r="L1437" i="5"/>
  <c r="M1437" i="5" s="1"/>
  <c r="E1438" i="5"/>
  <c r="F1438" i="5"/>
  <c r="H1438" i="5"/>
  <c r="L1438" i="5"/>
  <c r="M1438" i="5" s="1"/>
  <c r="E1439" i="5"/>
  <c r="F1439" i="5"/>
  <c r="H1439" i="5"/>
  <c r="L1439" i="5"/>
  <c r="M1439" i="5" s="1"/>
  <c r="E1440" i="5"/>
  <c r="F1440" i="5"/>
  <c r="H1440" i="5"/>
  <c r="L1440" i="5"/>
  <c r="M1440" i="5" s="1"/>
  <c r="E1441" i="5"/>
  <c r="F1441" i="5"/>
  <c r="H1441" i="5"/>
  <c r="L1441" i="5"/>
  <c r="M1441" i="5" s="1"/>
  <c r="E1442" i="5"/>
  <c r="F1442" i="5"/>
  <c r="H1442" i="5"/>
  <c r="L1442" i="5"/>
  <c r="M1442" i="5" s="1"/>
  <c r="E1443" i="5"/>
  <c r="F1443" i="5"/>
  <c r="H1443" i="5"/>
  <c r="L1443" i="5"/>
  <c r="M1443" i="5" s="1"/>
  <c r="E1444" i="5"/>
  <c r="F1444" i="5"/>
  <c r="H1444" i="5"/>
  <c r="L1444" i="5"/>
  <c r="M1444" i="5" s="1"/>
  <c r="E1445" i="5"/>
  <c r="F1445" i="5"/>
  <c r="H1445" i="5"/>
  <c r="L1445" i="5"/>
  <c r="M1445" i="5" s="1"/>
  <c r="E1446" i="5"/>
  <c r="F1446" i="5"/>
  <c r="H1446" i="5"/>
  <c r="L1446" i="5"/>
  <c r="M1446" i="5" s="1"/>
  <c r="E1447" i="5"/>
  <c r="F1447" i="5"/>
  <c r="H1447" i="5"/>
  <c r="L1447" i="5"/>
  <c r="M1447" i="5" s="1"/>
  <c r="E1448" i="5"/>
  <c r="F1448" i="5"/>
  <c r="H1448" i="5"/>
  <c r="L1448" i="5"/>
  <c r="M1448" i="5" s="1"/>
  <c r="E1449" i="5"/>
  <c r="F1449" i="5"/>
  <c r="H1449" i="5"/>
  <c r="L1449" i="5"/>
  <c r="M1449" i="5" s="1"/>
  <c r="E1450" i="5"/>
  <c r="F1450" i="5"/>
  <c r="H1450" i="5"/>
  <c r="L1450" i="5"/>
  <c r="M1450" i="5" s="1"/>
  <c r="E1451" i="5"/>
  <c r="F1451" i="5"/>
  <c r="H1451" i="5"/>
  <c r="L1451" i="5"/>
  <c r="M1451" i="5" s="1"/>
  <c r="E1452" i="5"/>
  <c r="F1452" i="5"/>
  <c r="H1452" i="5"/>
  <c r="L1452" i="5"/>
  <c r="M1452" i="5" s="1"/>
  <c r="E1453" i="5"/>
  <c r="F1453" i="5"/>
  <c r="H1453" i="5"/>
  <c r="L1453" i="5"/>
  <c r="M1453" i="5" s="1"/>
  <c r="E1454" i="5"/>
  <c r="F1454" i="5"/>
  <c r="H1454" i="5"/>
  <c r="L1454" i="5"/>
  <c r="M1454" i="5" s="1"/>
  <c r="E1455" i="5"/>
  <c r="F1455" i="5"/>
  <c r="H1455" i="5"/>
  <c r="L1455" i="5"/>
  <c r="M1455" i="5" s="1"/>
  <c r="E1456" i="5"/>
  <c r="F1456" i="5"/>
  <c r="H1456" i="5"/>
  <c r="L1456" i="5"/>
  <c r="M1456" i="5" s="1"/>
  <c r="E1457" i="5"/>
  <c r="F1457" i="5"/>
  <c r="H1457" i="5"/>
  <c r="L1457" i="5"/>
  <c r="M1457" i="5" s="1"/>
  <c r="E1458" i="5"/>
  <c r="F1458" i="5"/>
  <c r="H1458" i="5"/>
  <c r="L1458" i="5"/>
  <c r="M1458" i="5" s="1"/>
  <c r="E1459" i="5"/>
  <c r="F1459" i="5"/>
  <c r="H1459" i="5"/>
  <c r="L1459" i="5"/>
  <c r="M1459" i="5" s="1"/>
  <c r="E1460" i="5"/>
  <c r="F1460" i="5"/>
  <c r="H1460" i="5"/>
  <c r="L1460" i="5"/>
  <c r="M1460" i="5" s="1"/>
  <c r="E1461" i="5"/>
  <c r="F1461" i="5"/>
  <c r="H1461" i="5"/>
  <c r="L1461" i="5"/>
  <c r="M1461" i="5" s="1"/>
  <c r="E1462" i="5"/>
  <c r="F1462" i="5"/>
  <c r="H1462" i="5"/>
  <c r="L1462" i="5"/>
  <c r="M1462" i="5" s="1"/>
  <c r="E1463" i="5"/>
  <c r="F1463" i="5"/>
  <c r="H1463" i="5"/>
  <c r="L1463" i="5"/>
  <c r="M1463" i="5" s="1"/>
  <c r="E1464" i="5"/>
  <c r="F1464" i="5"/>
  <c r="H1464" i="5"/>
  <c r="L1464" i="5"/>
  <c r="M1464" i="5" s="1"/>
  <c r="E1465" i="5"/>
  <c r="F1465" i="5"/>
  <c r="H1465" i="5"/>
  <c r="L1465" i="5"/>
  <c r="M1465" i="5" s="1"/>
  <c r="E1466" i="5"/>
  <c r="F1466" i="5"/>
  <c r="H1466" i="5"/>
  <c r="L1466" i="5"/>
  <c r="M1466" i="5" s="1"/>
  <c r="E1467" i="5"/>
  <c r="F1467" i="5"/>
  <c r="H1467" i="5"/>
  <c r="L1467" i="5"/>
  <c r="M1467" i="5" s="1"/>
  <c r="E1468" i="5"/>
  <c r="F1468" i="5"/>
  <c r="H1468" i="5"/>
  <c r="L1468" i="5"/>
  <c r="M1468" i="5" s="1"/>
  <c r="E1469" i="5"/>
  <c r="F1469" i="5"/>
  <c r="H1469" i="5"/>
  <c r="L1469" i="5"/>
  <c r="M1469" i="5" s="1"/>
  <c r="E1470" i="5"/>
  <c r="F1470" i="5"/>
  <c r="H1470" i="5"/>
  <c r="L1470" i="5"/>
  <c r="M1470" i="5" s="1"/>
  <c r="E1471" i="5"/>
  <c r="F1471" i="5"/>
  <c r="H1471" i="5"/>
  <c r="L1471" i="5"/>
  <c r="M1471" i="5" s="1"/>
  <c r="E1472" i="5"/>
  <c r="F1472" i="5"/>
  <c r="H1472" i="5"/>
  <c r="L1472" i="5"/>
  <c r="M1472" i="5" s="1"/>
  <c r="E1473" i="5"/>
  <c r="F1473" i="5"/>
  <c r="H1473" i="5"/>
  <c r="L1473" i="5"/>
  <c r="M1473" i="5" s="1"/>
  <c r="E1474" i="5"/>
  <c r="F1474" i="5"/>
  <c r="H1474" i="5"/>
  <c r="L1474" i="5"/>
  <c r="M1474" i="5" s="1"/>
  <c r="E1475" i="5"/>
  <c r="F1475" i="5"/>
  <c r="H1475" i="5"/>
  <c r="L1475" i="5"/>
  <c r="M1475" i="5" s="1"/>
  <c r="E1476" i="5"/>
  <c r="F1476" i="5"/>
  <c r="H1476" i="5"/>
  <c r="L1476" i="5"/>
  <c r="M1476" i="5" s="1"/>
  <c r="E1477" i="5"/>
  <c r="F1477" i="5"/>
  <c r="H1477" i="5"/>
  <c r="L1477" i="5"/>
  <c r="M1477" i="5" s="1"/>
  <c r="E1478" i="5"/>
  <c r="F1478" i="5"/>
  <c r="H1478" i="5"/>
  <c r="L1478" i="5"/>
  <c r="M1478" i="5" s="1"/>
  <c r="E1479" i="5"/>
  <c r="F1479" i="5"/>
  <c r="H1479" i="5"/>
  <c r="L1479" i="5"/>
  <c r="M1479" i="5" s="1"/>
  <c r="E1480" i="5"/>
  <c r="F1480" i="5"/>
  <c r="H1480" i="5"/>
  <c r="L1480" i="5"/>
  <c r="M1480" i="5" s="1"/>
  <c r="E1481" i="5"/>
  <c r="F1481" i="5"/>
  <c r="H1481" i="5"/>
  <c r="L1481" i="5"/>
  <c r="M1481" i="5" s="1"/>
  <c r="E1482" i="5"/>
  <c r="F1482" i="5"/>
  <c r="H1482" i="5"/>
  <c r="L1482" i="5"/>
  <c r="M1482" i="5" s="1"/>
  <c r="E1483" i="5"/>
  <c r="F1483" i="5"/>
  <c r="H1483" i="5"/>
  <c r="L1483" i="5"/>
  <c r="M1483" i="5" s="1"/>
  <c r="E1484" i="5"/>
  <c r="F1484" i="5"/>
  <c r="H1484" i="5"/>
  <c r="L1484" i="5"/>
  <c r="M1484" i="5" s="1"/>
  <c r="E1485" i="5"/>
  <c r="F1485" i="5"/>
  <c r="H1485" i="5"/>
  <c r="L1485" i="5"/>
  <c r="M1485" i="5" s="1"/>
  <c r="E1486" i="5"/>
  <c r="F1486" i="5"/>
  <c r="H1486" i="5"/>
  <c r="L1486" i="5"/>
  <c r="M1486" i="5" s="1"/>
  <c r="E1487" i="5"/>
  <c r="F1487" i="5"/>
  <c r="H1487" i="5"/>
  <c r="L1487" i="5"/>
  <c r="M1487" i="5" s="1"/>
  <c r="E1488" i="5"/>
  <c r="F1488" i="5"/>
  <c r="H1488" i="5"/>
  <c r="L1488" i="5"/>
  <c r="M1488" i="5" s="1"/>
  <c r="E1489" i="5"/>
  <c r="F1489" i="5"/>
  <c r="H1489" i="5"/>
  <c r="L1489" i="5"/>
  <c r="M1489" i="5" s="1"/>
  <c r="E1490" i="5"/>
  <c r="F1490" i="5"/>
  <c r="H1490" i="5"/>
  <c r="L1490" i="5"/>
  <c r="M1490" i="5" s="1"/>
  <c r="E1491" i="5"/>
  <c r="F1491" i="5"/>
  <c r="H1491" i="5"/>
  <c r="L1491" i="5"/>
  <c r="M1491" i="5" s="1"/>
  <c r="E1492" i="5"/>
  <c r="F1492" i="5"/>
  <c r="H1492" i="5"/>
  <c r="L1492" i="5"/>
  <c r="M1492" i="5" s="1"/>
  <c r="E1493" i="5"/>
  <c r="F1493" i="5"/>
  <c r="H1493" i="5"/>
  <c r="L1493" i="5"/>
  <c r="M1493" i="5" s="1"/>
  <c r="E1494" i="5"/>
  <c r="F1494" i="5"/>
  <c r="H1494" i="5"/>
  <c r="L1494" i="5"/>
  <c r="M1494" i="5" s="1"/>
  <c r="E1495" i="5"/>
  <c r="F1495" i="5"/>
  <c r="H1495" i="5"/>
  <c r="L1495" i="5"/>
  <c r="M1495" i="5" s="1"/>
  <c r="E1496" i="5"/>
  <c r="F1496" i="5"/>
  <c r="H1496" i="5"/>
  <c r="L1496" i="5"/>
  <c r="M1496" i="5" s="1"/>
  <c r="E1497" i="5"/>
  <c r="F1497" i="5"/>
  <c r="H1497" i="5"/>
  <c r="L1497" i="5"/>
  <c r="M1497" i="5" s="1"/>
  <c r="E1498" i="5"/>
  <c r="F1498" i="5"/>
  <c r="H1498" i="5"/>
  <c r="L1498" i="5"/>
  <c r="M1498" i="5" s="1"/>
  <c r="E1499" i="5"/>
  <c r="F1499" i="5"/>
  <c r="H1499" i="5"/>
  <c r="L1499" i="5"/>
  <c r="M1499" i="5" s="1"/>
  <c r="E1500" i="5"/>
  <c r="F1500" i="5"/>
  <c r="H1500" i="5"/>
  <c r="L1500" i="5"/>
  <c r="M1500" i="5" s="1"/>
  <c r="E1501" i="5"/>
  <c r="F1501" i="5"/>
  <c r="H1501" i="5"/>
  <c r="L1501" i="5"/>
  <c r="M1501" i="5" s="1"/>
  <c r="E1502" i="5"/>
  <c r="F1502" i="5"/>
  <c r="H1502" i="5"/>
  <c r="L1502" i="5"/>
  <c r="M1502" i="5" s="1"/>
  <c r="E1503" i="5"/>
  <c r="F1503" i="5"/>
  <c r="H1503" i="5"/>
  <c r="L1503" i="5"/>
  <c r="M1503" i="5" s="1"/>
  <c r="E1504" i="5"/>
  <c r="F1504" i="5"/>
  <c r="H1504" i="5"/>
  <c r="L1504" i="5"/>
  <c r="M1504" i="5" s="1"/>
  <c r="E1505" i="5"/>
  <c r="F1505" i="5"/>
  <c r="H1505" i="5"/>
  <c r="L1505" i="5"/>
  <c r="M1505" i="5" s="1"/>
  <c r="E1506" i="5"/>
  <c r="F1506" i="5"/>
  <c r="H1506" i="5"/>
  <c r="L1506" i="5"/>
  <c r="M1506" i="5" s="1"/>
  <c r="E1507" i="5"/>
  <c r="F1507" i="5"/>
  <c r="H1507" i="5"/>
  <c r="L1507" i="5"/>
  <c r="M1507" i="5" s="1"/>
  <c r="E1508" i="5"/>
  <c r="F1508" i="5"/>
  <c r="H1508" i="5"/>
  <c r="L1508" i="5"/>
  <c r="M1508" i="5" s="1"/>
  <c r="E1509" i="5"/>
  <c r="F1509" i="5"/>
  <c r="H1509" i="5"/>
  <c r="L1509" i="5"/>
  <c r="M1509" i="5" s="1"/>
  <c r="E1510" i="5"/>
  <c r="F1510" i="5"/>
  <c r="H1510" i="5"/>
  <c r="L1510" i="5"/>
  <c r="M1510" i="5" s="1"/>
  <c r="E1511" i="5"/>
  <c r="F1511" i="5"/>
  <c r="H1511" i="5"/>
  <c r="L1511" i="5"/>
  <c r="M1511" i="5" s="1"/>
  <c r="E1512" i="5"/>
  <c r="F1512" i="5"/>
  <c r="H1512" i="5"/>
  <c r="L1512" i="5"/>
  <c r="M1512" i="5" s="1"/>
  <c r="E1513" i="5"/>
  <c r="F1513" i="5"/>
  <c r="H1513" i="5"/>
  <c r="L1513" i="5"/>
  <c r="M1513" i="5" s="1"/>
  <c r="E1514" i="5"/>
  <c r="F1514" i="5"/>
  <c r="H1514" i="5"/>
  <c r="L1514" i="5"/>
  <c r="M1514" i="5" s="1"/>
  <c r="E1515" i="5"/>
  <c r="F1515" i="5"/>
  <c r="H1515" i="5"/>
  <c r="L1515" i="5"/>
  <c r="M1515" i="5" s="1"/>
  <c r="E1516" i="5"/>
  <c r="F1516" i="5"/>
  <c r="H1516" i="5"/>
  <c r="L1516" i="5"/>
  <c r="M1516" i="5" s="1"/>
  <c r="E1517" i="5"/>
  <c r="F1517" i="5"/>
  <c r="H1517" i="5"/>
  <c r="L1517" i="5"/>
  <c r="M1517" i="5" s="1"/>
  <c r="E1518" i="5"/>
  <c r="F1518" i="5"/>
  <c r="H1518" i="5"/>
  <c r="L1518" i="5"/>
  <c r="M1518" i="5" s="1"/>
  <c r="E1519" i="5"/>
  <c r="F1519" i="5"/>
  <c r="H1519" i="5"/>
  <c r="L1519" i="5"/>
  <c r="M1519" i="5" s="1"/>
  <c r="E1520" i="5"/>
  <c r="F1520" i="5"/>
  <c r="H1520" i="5"/>
  <c r="L1520" i="5"/>
  <c r="M1520" i="5" s="1"/>
  <c r="E1521" i="5"/>
  <c r="F1521" i="5"/>
  <c r="H1521" i="5"/>
  <c r="L1521" i="5"/>
  <c r="M1521" i="5" s="1"/>
  <c r="E1522" i="5"/>
  <c r="F1522" i="5"/>
  <c r="H1522" i="5"/>
  <c r="L1522" i="5"/>
  <c r="M1522" i="5" s="1"/>
  <c r="E1523" i="5"/>
  <c r="F1523" i="5"/>
  <c r="H1523" i="5"/>
  <c r="L1523" i="5"/>
  <c r="M1523" i="5" s="1"/>
  <c r="E1524" i="5"/>
  <c r="F1524" i="5"/>
  <c r="H1524" i="5"/>
  <c r="L1524" i="5"/>
  <c r="M1524" i="5" s="1"/>
  <c r="E1525" i="5"/>
  <c r="F1525" i="5"/>
  <c r="H1525" i="5"/>
  <c r="L1525" i="5"/>
  <c r="M1525" i="5" s="1"/>
  <c r="E1526" i="5"/>
  <c r="F1526" i="5"/>
  <c r="H1526" i="5"/>
  <c r="L1526" i="5"/>
  <c r="M1526" i="5" s="1"/>
  <c r="E1527" i="5"/>
  <c r="F1527" i="5"/>
  <c r="H1527" i="5"/>
  <c r="L1527" i="5"/>
  <c r="M1527" i="5" s="1"/>
  <c r="E1528" i="5"/>
  <c r="F1528" i="5"/>
  <c r="H1528" i="5"/>
  <c r="L1528" i="5"/>
  <c r="M1528" i="5" s="1"/>
  <c r="E1529" i="5"/>
  <c r="F1529" i="5"/>
  <c r="H1529" i="5"/>
  <c r="L1529" i="5"/>
  <c r="M1529" i="5" s="1"/>
  <c r="E1530" i="5"/>
  <c r="F1530" i="5"/>
  <c r="H1530" i="5"/>
  <c r="L1530" i="5"/>
  <c r="M1530" i="5" s="1"/>
  <c r="E1531" i="5"/>
  <c r="F1531" i="5"/>
  <c r="H1531" i="5"/>
  <c r="L1531" i="5"/>
  <c r="M1531" i="5" s="1"/>
  <c r="E1532" i="5"/>
  <c r="F1532" i="5"/>
  <c r="H1532" i="5"/>
  <c r="L1532" i="5"/>
  <c r="M1532" i="5" s="1"/>
  <c r="E1533" i="5"/>
  <c r="F1533" i="5"/>
  <c r="H1533" i="5"/>
  <c r="L1533" i="5"/>
  <c r="M1533" i="5" s="1"/>
  <c r="E1534" i="5"/>
  <c r="F1534" i="5"/>
  <c r="H1534" i="5"/>
  <c r="L1534" i="5"/>
  <c r="M1534" i="5" s="1"/>
  <c r="E1535" i="5"/>
  <c r="F1535" i="5"/>
  <c r="H1535" i="5"/>
  <c r="L1535" i="5"/>
  <c r="M1535" i="5" s="1"/>
  <c r="E1536" i="5"/>
  <c r="F1536" i="5"/>
  <c r="H1536" i="5"/>
  <c r="L1536" i="5"/>
  <c r="M1536" i="5" s="1"/>
  <c r="E1537" i="5"/>
  <c r="F1537" i="5"/>
  <c r="H1537" i="5"/>
  <c r="L1537" i="5"/>
  <c r="M1537" i="5" s="1"/>
  <c r="E1538" i="5"/>
  <c r="F1538" i="5"/>
  <c r="H1538" i="5"/>
  <c r="L1538" i="5"/>
  <c r="M1538" i="5" s="1"/>
  <c r="E1539" i="5"/>
  <c r="F1539" i="5"/>
  <c r="H1539" i="5"/>
  <c r="L1539" i="5"/>
  <c r="M1539" i="5" s="1"/>
  <c r="E1540" i="5"/>
  <c r="F1540" i="5"/>
  <c r="H1540" i="5"/>
  <c r="L1540" i="5"/>
  <c r="M1540" i="5" s="1"/>
  <c r="E1541" i="5"/>
  <c r="F1541" i="5"/>
  <c r="H1541" i="5"/>
  <c r="L1541" i="5"/>
  <c r="M1541" i="5" s="1"/>
  <c r="E1542" i="5"/>
  <c r="F1542" i="5"/>
  <c r="H1542" i="5"/>
  <c r="L1542" i="5"/>
  <c r="M1542" i="5" s="1"/>
  <c r="E1543" i="5"/>
  <c r="F1543" i="5"/>
  <c r="H1543" i="5"/>
  <c r="L1543" i="5"/>
  <c r="M1543" i="5" s="1"/>
  <c r="E1544" i="5"/>
  <c r="F1544" i="5"/>
  <c r="H1544" i="5"/>
  <c r="L1544" i="5"/>
  <c r="M1544" i="5" s="1"/>
  <c r="E1545" i="5"/>
  <c r="F1545" i="5"/>
  <c r="H1545" i="5"/>
  <c r="L1545" i="5"/>
  <c r="M1545" i="5" s="1"/>
  <c r="E1546" i="5"/>
  <c r="F1546" i="5"/>
  <c r="H1546" i="5"/>
  <c r="L1546" i="5"/>
  <c r="M1546" i="5" s="1"/>
  <c r="E1547" i="5"/>
  <c r="F1547" i="5"/>
  <c r="H1547" i="5"/>
  <c r="L1547" i="5"/>
  <c r="M1547" i="5" s="1"/>
  <c r="E1548" i="5"/>
  <c r="F1548" i="5"/>
  <c r="H1548" i="5"/>
  <c r="L1548" i="5"/>
  <c r="M1548" i="5" s="1"/>
  <c r="E1549" i="5"/>
  <c r="F1549" i="5"/>
  <c r="H1549" i="5"/>
  <c r="L1549" i="5"/>
  <c r="M1549" i="5" s="1"/>
  <c r="E1550" i="5"/>
  <c r="F1550" i="5"/>
  <c r="H1550" i="5"/>
  <c r="L1550" i="5"/>
  <c r="M1550" i="5" s="1"/>
  <c r="E1551" i="5"/>
  <c r="F1551" i="5"/>
  <c r="H1551" i="5"/>
  <c r="L1551" i="5"/>
  <c r="M1551" i="5" s="1"/>
  <c r="E1552" i="5"/>
  <c r="F1552" i="5"/>
  <c r="H1552" i="5"/>
  <c r="L1552" i="5"/>
  <c r="M1552" i="5" s="1"/>
  <c r="E1553" i="5"/>
  <c r="F1553" i="5"/>
  <c r="H1553" i="5"/>
  <c r="L1553" i="5"/>
  <c r="M1553" i="5" s="1"/>
  <c r="E1554" i="5"/>
  <c r="F1554" i="5"/>
  <c r="H1554" i="5"/>
  <c r="L1554" i="5"/>
  <c r="M1554" i="5" s="1"/>
  <c r="E1555" i="5"/>
  <c r="F1555" i="5"/>
  <c r="H1555" i="5"/>
  <c r="L1555" i="5"/>
  <c r="M1555" i="5" s="1"/>
  <c r="E1556" i="5"/>
  <c r="F1556" i="5"/>
  <c r="H1556" i="5"/>
  <c r="L1556" i="5"/>
  <c r="M1556" i="5" s="1"/>
  <c r="E1557" i="5"/>
  <c r="F1557" i="5"/>
  <c r="H1557" i="5"/>
  <c r="L1557" i="5"/>
  <c r="M1557" i="5" s="1"/>
  <c r="E1558" i="5"/>
  <c r="F1558" i="5"/>
  <c r="H1558" i="5"/>
  <c r="L1558" i="5"/>
  <c r="M1558" i="5" s="1"/>
  <c r="E1559" i="5"/>
  <c r="F1559" i="5"/>
  <c r="H1559" i="5"/>
  <c r="L1559" i="5"/>
  <c r="M1559" i="5" s="1"/>
  <c r="E1560" i="5"/>
  <c r="F1560" i="5"/>
  <c r="H1560" i="5"/>
  <c r="L1560" i="5"/>
  <c r="M1560" i="5" s="1"/>
  <c r="E1561" i="5"/>
  <c r="F1561" i="5"/>
  <c r="H1561" i="5"/>
  <c r="L1561" i="5"/>
  <c r="M1561" i="5" s="1"/>
  <c r="E1562" i="5"/>
  <c r="F1562" i="5"/>
  <c r="H1562" i="5"/>
  <c r="L1562" i="5"/>
  <c r="M1562" i="5" s="1"/>
  <c r="E1563" i="5"/>
  <c r="F1563" i="5"/>
  <c r="H1563" i="5"/>
  <c r="L1563" i="5"/>
  <c r="M1563" i="5" s="1"/>
  <c r="E1564" i="5"/>
  <c r="F1564" i="5"/>
  <c r="H1564" i="5"/>
  <c r="L1564" i="5"/>
  <c r="M1564" i="5" s="1"/>
  <c r="E1565" i="5"/>
  <c r="F1565" i="5"/>
  <c r="H1565" i="5"/>
  <c r="L1565" i="5"/>
  <c r="M1565" i="5" s="1"/>
  <c r="E1566" i="5"/>
  <c r="F1566" i="5"/>
  <c r="H1566" i="5"/>
  <c r="L1566" i="5"/>
  <c r="M1566" i="5" s="1"/>
  <c r="E1567" i="5"/>
  <c r="F1567" i="5"/>
  <c r="H1567" i="5"/>
  <c r="L1567" i="5"/>
  <c r="M1567" i="5" s="1"/>
  <c r="E1568" i="5"/>
  <c r="F1568" i="5"/>
  <c r="H1568" i="5"/>
  <c r="L1568" i="5"/>
  <c r="M1568" i="5" s="1"/>
  <c r="E1569" i="5"/>
  <c r="F1569" i="5"/>
  <c r="H1569" i="5"/>
  <c r="L1569" i="5"/>
  <c r="M1569" i="5" s="1"/>
  <c r="E1570" i="5"/>
  <c r="F1570" i="5"/>
  <c r="H1570" i="5"/>
  <c r="L1570" i="5"/>
  <c r="M1570" i="5" s="1"/>
  <c r="E1571" i="5"/>
  <c r="F1571" i="5"/>
  <c r="H1571" i="5"/>
  <c r="L1571" i="5"/>
  <c r="M1571" i="5" s="1"/>
  <c r="E1572" i="5"/>
  <c r="F1572" i="5"/>
  <c r="H1572" i="5"/>
  <c r="L1572" i="5"/>
  <c r="M1572" i="5" s="1"/>
  <c r="E1573" i="5"/>
  <c r="F1573" i="5"/>
  <c r="H1573" i="5"/>
  <c r="L1573" i="5"/>
  <c r="M1573" i="5" s="1"/>
  <c r="E1574" i="5"/>
  <c r="F1574" i="5"/>
  <c r="H1574" i="5"/>
  <c r="L1574" i="5"/>
  <c r="M1574" i="5" s="1"/>
  <c r="E1575" i="5"/>
  <c r="F1575" i="5"/>
  <c r="H1575" i="5"/>
  <c r="L1575" i="5"/>
  <c r="M1575" i="5" s="1"/>
  <c r="E1576" i="5"/>
  <c r="F1576" i="5"/>
  <c r="H1576" i="5"/>
  <c r="L1576" i="5"/>
  <c r="M1576" i="5" s="1"/>
  <c r="E1577" i="5"/>
  <c r="F1577" i="5"/>
  <c r="H1577" i="5"/>
  <c r="L1577" i="5"/>
  <c r="M1577" i="5" s="1"/>
  <c r="E1578" i="5"/>
  <c r="F1578" i="5"/>
  <c r="H1578" i="5"/>
  <c r="L1578" i="5"/>
  <c r="M1578" i="5" s="1"/>
  <c r="E1579" i="5"/>
  <c r="F1579" i="5"/>
  <c r="H1579" i="5"/>
  <c r="L1579" i="5"/>
  <c r="M1579" i="5" s="1"/>
  <c r="E1580" i="5"/>
  <c r="F1580" i="5"/>
  <c r="H1580" i="5"/>
  <c r="L1580" i="5"/>
  <c r="M1580" i="5" s="1"/>
  <c r="E1581" i="5"/>
  <c r="F1581" i="5"/>
  <c r="H1581" i="5"/>
  <c r="L1581" i="5"/>
  <c r="M1581" i="5" s="1"/>
  <c r="E1582" i="5"/>
  <c r="F1582" i="5"/>
  <c r="H1582" i="5"/>
  <c r="L1582" i="5"/>
  <c r="M1582" i="5" s="1"/>
  <c r="E1583" i="5"/>
  <c r="F1583" i="5"/>
  <c r="H1583" i="5"/>
  <c r="L1583" i="5"/>
  <c r="M1583" i="5" s="1"/>
  <c r="E1584" i="5"/>
  <c r="F1584" i="5"/>
  <c r="H1584" i="5"/>
  <c r="L1584" i="5"/>
  <c r="M1584" i="5" s="1"/>
  <c r="E1585" i="5"/>
  <c r="F1585" i="5"/>
  <c r="H1585" i="5"/>
  <c r="L1585" i="5"/>
  <c r="M1585" i="5" s="1"/>
  <c r="E1586" i="5"/>
  <c r="F1586" i="5"/>
  <c r="H1586" i="5"/>
  <c r="L1586" i="5"/>
  <c r="M1586" i="5" s="1"/>
  <c r="E1587" i="5"/>
  <c r="F1587" i="5"/>
  <c r="H1587" i="5"/>
  <c r="L1587" i="5"/>
  <c r="M1587" i="5" s="1"/>
  <c r="E1588" i="5"/>
  <c r="F1588" i="5"/>
  <c r="H1588" i="5"/>
  <c r="L1588" i="5"/>
  <c r="M1588" i="5" s="1"/>
  <c r="E1589" i="5"/>
  <c r="F1589" i="5"/>
  <c r="H1589" i="5"/>
  <c r="L1589" i="5"/>
  <c r="M1589" i="5" s="1"/>
  <c r="E1590" i="5"/>
  <c r="F1590" i="5"/>
  <c r="H1590" i="5"/>
  <c r="L1590" i="5"/>
  <c r="M1590" i="5" s="1"/>
  <c r="E1591" i="5"/>
  <c r="F1591" i="5"/>
  <c r="H1591" i="5"/>
  <c r="L1591" i="5"/>
  <c r="M1591" i="5" s="1"/>
  <c r="E1592" i="5"/>
  <c r="F1592" i="5"/>
  <c r="H1592" i="5"/>
  <c r="L1592" i="5"/>
  <c r="M1592" i="5" s="1"/>
  <c r="E1593" i="5"/>
  <c r="F1593" i="5"/>
  <c r="H1593" i="5"/>
  <c r="L1593" i="5"/>
  <c r="M1593" i="5" s="1"/>
  <c r="E1594" i="5"/>
  <c r="F1594" i="5"/>
  <c r="H1594" i="5"/>
  <c r="L1594" i="5"/>
  <c r="M1594" i="5" s="1"/>
  <c r="E1595" i="5"/>
  <c r="F1595" i="5"/>
  <c r="H1595" i="5"/>
  <c r="L1595" i="5"/>
  <c r="M1595" i="5" s="1"/>
  <c r="E1596" i="5"/>
  <c r="F1596" i="5"/>
  <c r="H1596" i="5"/>
  <c r="L1596" i="5"/>
  <c r="M1596" i="5" s="1"/>
  <c r="E1597" i="5"/>
  <c r="F1597" i="5"/>
  <c r="H1597" i="5"/>
  <c r="L1597" i="5"/>
  <c r="M1597" i="5" s="1"/>
  <c r="E1598" i="5"/>
  <c r="F1598" i="5"/>
  <c r="H1598" i="5"/>
  <c r="L1598" i="5"/>
  <c r="M1598" i="5" s="1"/>
  <c r="E1599" i="5"/>
  <c r="F1599" i="5"/>
  <c r="H1599" i="5"/>
  <c r="L1599" i="5"/>
  <c r="M1599" i="5" s="1"/>
  <c r="E1600" i="5"/>
  <c r="F1600" i="5"/>
  <c r="H1600" i="5"/>
  <c r="L1600" i="5"/>
  <c r="M1600" i="5" s="1"/>
  <c r="E1601" i="5"/>
  <c r="F1601" i="5"/>
  <c r="H1601" i="5"/>
  <c r="L1601" i="5"/>
  <c r="M1601" i="5" s="1"/>
  <c r="E1602" i="5"/>
  <c r="F1602" i="5"/>
  <c r="H1602" i="5"/>
  <c r="L1602" i="5"/>
  <c r="M1602" i="5" s="1"/>
  <c r="E1603" i="5"/>
  <c r="F1603" i="5"/>
  <c r="H1603" i="5"/>
  <c r="L1603" i="5"/>
  <c r="M1603" i="5" s="1"/>
  <c r="E1604" i="5"/>
  <c r="F1604" i="5"/>
  <c r="H1604" i="5"/>
  <c r="L1604" i="5"/>
  <c r="M1604" i="5" s="1"/>
  <c r="E1605" i="5"/>
  <c r="F1605" i="5"/>
  <c r="H1605" i="5"/>
  <c r="L1605" i="5"/>
  <c r="M1605" i="5" s="1"/>
  <c r="E1606" i="5"/>
  <c r="F1606" i="5"/>
  <c r="H1606" i="5"/>
  <c r="L1606" i="5"/>
  <c r="M1606" i="5" s="1"/>
  <c r="E1607" i="5"/>
  <c r="F1607" i="5"/>
  <c r="H1607" i="5"/>
  <c r="L1607" i="5"/>
  <c r="M1607" i="5" s="1"/>
  <c r="E1608" i="5"/>
  <c r="F1608" i="5"/>
  <c r="H1608" i="5"/>
  <c r="L1608" i="5"/>
  <c r="M1608" i="5" s="1"/>
  <c r="E1609" i="5"/>
  <c r="F1609" i="5"/>
  <c r="H1609" i="5"/>
  <c r="L1609" i="5"/>
  <c r="M1609" i="5" s="1"/>
  <c r="E1610" i="5"/>
  <c r="F1610" i="5"/>
  <c r="H1610" i="5"/>
  <c r="L1610" i="5"/>
  <c r="M1610" i="5" s="1"/>
  <c r="E1611" i="5"/>
  <c r="F1611" i="5"/>
  <c r="H1611" i="5"/>
  <c r="L1611" i="5"/>
  <c r="M1611" i="5" s="1"/>
  <c r="E1612" i="5"/>
  <c r="F1612" i="5"/>
  <c r="H1612" i="5"/>
  <c r="L1612" i="5"/>
  <c r="M1612" i="5" s="1"/>
  <c r="E1613" i="5"/>
  <c r="F1613" i="5"/>
  <c r="H1613" i="5"/>
  <c r="L1613" i="5"/>
  <c r="M1613" i="5" s="1"/>
  <c r="E1614" i="5"/>
  <c r="F1614" i="5"/>
  <c r="H1614" i="5"/>
  <c r="L1614" i="5"/>
  <c r="M1614" i="5" s="1"/>
  <c r="E1615" i="5"/>
  <c r="F1615" i="5"/>
  <c r="H1615" i="5"/>
  <c r="L1615" i="5"/>
  <c r="M1615" i="5" s="1"/>
  <c r="E1616" i="5"/>
  <c r="F1616" i="5"/>
  <c r="H1616" i="5"/>
  <c r="L1616" i="5"/>
  <c r="M1616" i="5" s="1"/>
  <c r="E1617" i="5"/>
  <c r="F1617" i="5"/>
  <c r="H1617" i="5"/>
  <c r="L1617" i="5"/>
  <c r="M1617" i="5" s="1"/>
  <c r="E1618" i="5"/>
  <c r="F1618" i="5"/>
  <c r="H1618" i="5"/>
  <c r="L1618" i="5"/>
  <c r="M1618" i="5" s="1"/>
  <c r="E1619" i="5"/>
  <c r="F1619" i="5"/>
  <c r="H1619" i="5"/>
  <c r="L1619" i="5"/>
  <c r="M1619" i="5" s="1"/>
  <c r="E1620" i="5"/>
  <c r="F1620" i="5"/>
  <c r="H1620" i="5"/>
  <c r="L1620" i="5"/>
  <c r="M1620" i="5" s="1"/>
  <c r="E1621" i="5"/>
  <c r="F1621" i="5"/>
  <c r="H1621" i="5"/>
  <c r="L1621" i="5"/>
  <c r="M1621" i="5" s="1"/>
  <c r="E1622" i="5"/>
  <c r="F1622" i="5"/>
  <c r="H1622" i="5"/>
  <c r="L1622" i="5"/>
  <c r="M1622" i="5" s="1"/>
  <c r="E1623" i="5"/>
  <c r="F1623" i="5"/>
  <c r="H1623" i="5"/>
  <c r="L1623" i="5"/>
  <c r="M1623" i="5" s="1"/>
  <c r="E1624" i="5"/>
  <c r="F1624" i="5"/>
  <c r="H1624" i="5"/>
  <c r="L1624" i="5"/>
  <c r="M1624" i="5" s="1"/>
  <c r="E1625" i="5"/>
  <c r="F1625" i="5"/>
  <c r="H1625" i="5"/>
  <c r="L1625" i="5"/>
  <c r="M1625" i="5" s="1"/>
  <c r="E1626" i="5"/>
  <c r="F1626" i="5"/>
  <c r="H1626" i="5"/>
  <c r="L1626" i="5"/>
  <c r="M1626" i="5" s="1"/>
  <c r="E1627" i="5"/>
  <c r="F1627" i="5"/>
  <c r="H1627" i="5"/>
  <c r="L1627" i="5"/>
  <c r="M1627" i="5" s="1"/>
  <c r="E1628" i="5"/>
  <c r="F1628" i="5"/>
  <c r="H1628" i="5"/>
  <c r="L1628" i="5"/>
  <c r="M1628" i="5" s="1"/>
  <c r="E1629" i="5"/>
  <c r="F1629" i="5"/>
  <c r="H1629" i="5"/>
  <c r="L1629" i="5"/>
  <c r="M1629" i="5" s="1"/>
  <c r="E1630" i="5"/>
  <c r="F1630" i="5"/>
  <c r="H1630" i="5"/>
  <c r="L1630" i="5"/>
  <c r="M1630" i="5" s="1"/>
  <c r="E1631" i="5"/>
  <c r="F1631" i="5"/>
  <c r="H1631" i="5"/>
  <c r="L1631" i="5"/>
  <c r="M1631" i="5" s="1"/>
  <c r="E1632" i="5"/>
  <c r="F1632" i="5"/>
  <c r="H1632" i="5"/>
  <c r="L1632" i="5"/>
  <c r="M1632" i="5" s="1"/>
  <c r="E1633" i="5"/>
  <c r="F1633" i="5"/>
  <c r="H1633" i="5"/>
  <c r="L1633" i="5"/>
  <c r="M1633" i="5" s="1"/>
  <c r="E1634" i="5"/>
  <c r="F1634" i="5"/>
  <c r="H1634" i="5"/>
  <c r="L1634" i="5"/>
  <c r="M1634" i="5" s="1"/>
  <c r="E1635" i="5"/>
  <c r="F1635" i="5"/>
  <c r="H1635" i="5"/>
  <c r="L1635" i="5"/>
  <c r="M1635" i="5" s="1"/>
  <c r="E1636" i="5"/>
  <c r="F1636" i="5"/>
  <c r="H1636" i="5"/>
  <c r="L1636" i="5"/>
  <c r="M1636" i="5" s="1"/>
  <c r="E1637" i="5"/>
  <c r="F1637" i="5"/>
  <c r="H1637" i="5"/>
  <c r="L1637" i="5"/>
  <c r="M1637" i="5" s="1"/>
  <c r="E1638" i="5"/>
  <c r="F1638" i="5"/>
  <c r="H1638" i="5"/>
  <c r="L1638" i="5"/>
  <c r="M1638" i="5" s="1"/>
  <c r="E1639" i="5"/>
  <c r="F1639" i="5"/>
  <c r="H1639" i="5"/>
  <c r="L1639" i="5"/>
  <c r="M1639" i="5" s="1"/>
  <c r="E1640" i="5"/>
  <c r="F1640" i="5"/>
  <c r="H1640" i="5"/>
  <c r="L1640" i="5"/>
  <c r="M1640" i="5" s="1"/>
  <c r="E1641" i="5"/>
  <c r="F1641" i="5"/>
  <c r="H1641" i="5"/>
  <c r="L1641" i="5"/>
  <c r="M1641" i="5" s="1"/>
  <c r="E1642" i="5"/>
  <c r="F1642" i="5"/>
  <c r="H1642" i="5"/>
  <c r="L1642" i="5"/>
  <c r="M1642" i="5" s="1"/>
  <c r="E1643" i="5"/>
  <c r="F1643" i="5"/>
  <c r="H1643" i="5"/>
  <c r="L1643" i="5"/>
  <c r="M1643" i="5" s="1"/>
  <c r="E1644" i="5"/>
  <c r="F1644" i="5"/>
  <c r="H1644" i="5"/>
  <c r="L1644" i="5"/>
  <c r="M1644" i="5" s="1"/>
  <c r="E1645" i="5"/>
  <c r="F1645" i="5"/>
  <c r="H1645" i="5"/>
  <c r="L1645" i="5"/>
  <c r="M1645" i="5" s="1"/>
  <c r="E1646" i="5"/>
  <c r="F1646" i="5"/>
  <c r="H1646" i="5"/>
  <c r="L1646" i="5"/>
  <c r="M1646" i="5" s="1"/>
  <c r="E1647" i="5"/>
  <c r="F1647" i="5"/>
  <c r="H1647" i="5"/>
  <c r="L1647" i="5"/>
  <c r="M1647" i="5" s="1"/>
  <c r="E1648" i="5"/>
  <c r="F1648" i="5"/>
  <c r="H1648" i="5"/>
  <c r="L1648" i="5"/>
  <c r="M1648" i="5" s="1"/>
  <c r="E1649" i="5"/>
  <c r="F1649" i="5"/>
  <c r="H1649" i="5"/>
  <c r="L1649" i="5"/>
  <c r="M1649" i="5" s="1"/>
  <c r="E1650" i="5"/>
  <c r="F1650" i="5"/>
  <c r="H1650" i="5"/>
  <c r="L1650" i="5"/>
  <c r="M1650" i="5" s="1"/>
  <c r="E1651" i="5"/>
  <c r="F1651" i="5"/>
  <c r="H1651" i="5"/>
  <c r="L1651" i="5"/>
  <c r="M1651" i="5" s="1"/>
  <c r="E1652" i="5"/>
  <c r="F1652" i="5"/>
  <c r="H1652" i="5"/>
  <c r="L1652" i="5"/>
  <c r="M1652" i="5" s="1"/>
  <c r="E1653" i="5"/>
  <c r="F1653" i="5"/>
  <c r="H1653" i="5"/>
  <c r="L1653" i="5"/>
  <c r="M1653" i="5" s="1"/>
  <c r="E1654" i="5"/>
  <c r="F1654" i="5"/>
  <c r="H1654" i="5"/>
  <c r="L1654" i="5"/>
  <c r="M1654" i="5" s="1"/>
  <c r="E1655" i="5"/>
  <c r="F1655" i="5"/>
  <c r="H1655" i="5"/>
  <c r="L1655" i="5"/>
  <c r="M1655" i="5" s="1"/>
  <c r="E1656" i="5"/>
  <c r="F1656" i="5"/>
  <c r="H1656" i="5"/>
  <c r="L1656" i="5"/>
  <c r="M1656" i="5" s="1"/>
  <c r="E1657" i="5"/>
  <c r="F1657" i="5"/>
  <c r="H1657" i="5"/>
  <c r="L1657" i="5"/>
  <c r="M1657" i="5" s="1"/>
  <c r="E1658" i="5"/>
  <c r="F1658" i="5"/>
  <c r="H1658" i="5"/>
  <c r="L1658" i="5"/>
  <c r="M1658" i="5" s="1"/>
  <c r="E1659" i="5"/>
  <c r="F1659" i="5"/>
  <c r="H1659" i="5"/>
  <c r="L1659" i="5"/>
  <c r="M1659" i="5" s="1"/>
  <c r="E1660" i="5"/>
  <c r="F1660" i="5"/>
  <c r="H1660" i="5"/>
  <c r="L1660" i="5"/>
  <c r="M1660" i="5" s="1"/>
  <c r="E1661" i="5"/>
  <c r="F1661" i="5"/>
  <c r="H1661" i="5"/>
  <c r="L1661" i="5"/>
  <c r="M1661" i="5" s="1"/>
  <c r="E1662" i="5"/>
  <c r="F1662" i="5"/>
  <c r="H1662" i="5"/>
  <c r="L1662" i="5"/>
  <c r="M1662" i="5" s="1"/>
  <c r="E1663" i="5"/>
  <c r="F1663" i="5"/>
  <c r="H1663" i="5"/>
  <c r="L1663" i="5"/>
  <c r="M1663" i="5" s="1"/>
  <c r="E1664" i="5"/>
  <c r="F1664" i="5"/>
  <c r="H1664" i="5"/>
  <c r="L1664" i="5"/>
  <c r="M1664" i="5" s="1"/>
  <c r="E1665" i="5"/>
  <c r="F1665" i="5"/>
  <c r="H1665" i="5"/>
  <c r="L1665" i="5"/>
  <c r="M1665" i="5" s="1"/>
  <c r="E1666" i="5"/>
  <c r="F1666" i="5"/>
  <c r="H1666" i="5"/>
  <c r="L1666" i="5"/>
  <c r="M1666" i="5" s="1"/>
  <c r="E1667" i="5"/>
  <c r="F1667" i="5"/>
  <c r="H1667" i="5"/>
  <c r="L1667" i="5"/>
  <c r="M1667" i="5" s="1"/>
  <c r="E1668" i="5"/>
  <c r="F1668" i="5"/>
  <c r="H1668" i="5"/>
  <c r="L1668" i="5"/>
  <c r="M1668" i="5" s="1"/>
  <c r="E1669" i="5"/>
  <c r="F1669" i="5"/>
  <c r="H1669" i="5"/>
  <c r="L1669" i="5"/>
  <c r="M1669" i="5" s="1"/>
  <c r="E1670" i="5"/>
  <c r="F1670" i="5"/>
  <c r="H1670" i="5"/>
  <c r="L1670" i="5"/>
  <c r="M1670" i="5" s="1"/>
  <c r="E1671" i="5"/>
  <c r="F1671" i="5"/>
  <c r="H1671" i="5"/>
  <c r="L1671" i="5"/>
  <c r="M1671" i="5" s="1"/>
  <c r="E1672" i="5"/>
  <c r="F1672" i="5"/>
  <c r="H1672" i="5"/>
  <c r="L1672" i="5"/>
  <c r="M1672" i="5" s="1"/>
  <c r="E1673" i="5"/>
  <c r="F1673" i="5"/>
  <c r="H1673" i="5"/>
  <c r="L1673" i="5"/>
  <c r="M1673" i="5" s="1"/>
  <c r="E1674" i="5"/>
  <c r="F1674" i="5"/>
  <c r="H1674" i="5"/>
  <c r="L1674" i="5"/>
  <c r="M1674" i="5" s="1"/>
  <c r="E1675" i="5"/>
  <c r="F1675" i="5"/>
  <c r="H1675" i="5"/>
  <c r="L1675" i="5"/>
  <c r="M1675" i="5" s="1"/>
  <c r="E1676" i="5"/>
  <c r="F1676" i="5"/>
  <c r="H1676" i="5"/>
  <c r="L1676" i="5"/>
  <c r="M1676" i="5" s="1"/>
  <c r="E1677" i="5"/>
  <c r="F1677" i="5"/>
  <c r="H1677" i="5"/>
  <c r="L1677" i="5"/>
  <c r="M1677" i="5" s="1"/>
  <c r="E1678" i="5"/>
  <c r="F1678" i="5"/>
  <c r="H1678" i="5"/>
  <c r="L1678" i="5"/>
  <c r="M1678" i="5" s="1"/>
  <c r="E1679" i="5"/>
  <c r="F1679" i="5"/>
  <c r="H1679" i="5"/>
  <c r="L1679" i="5"/>
  <c r="M1679" i="5" s="1"/>
  <c r="E1680" i="5"/>
  <c r="F1680" i="5"/>
  <c r="H1680" i="5"/>
  <c r="L1680" i="5"/>
  <c r="M1680" i="5" s="1"/>
  <c r="E1681" i="5"/>
  <c r="F1681" i="5"/>
  <c r="H1681" i="5"/>
  <c r="L1681" i="5"/>
  <c r="M1681" i="5" s="1"/>
  <c r="E1682" i="5"/>
  <c r="F1682" i="5"/>
  <c r="H1682" i="5"/>
  <c r="L1682" i="5"/>
  <c r="M1682" i="5" s="1"/>
  <c r="E1683" i="5"/>
  <c r="F1683" i="5"/>
  <c r="H1683" i="5"/>
  <c r="L1683" i="5"/>
  <c r="M1683" i="5" s="1"/>
  <c r="E1684" i="5"/>
  <c r="F1684" i="5"/>
  <c r="H1684" i="5"/>
  <c r="L1684" i="5"/>
  <c r="M1684" i="5" s="1"/>
  <c r="E1685" i="5"/>
  <c r="F1685" i="5"/>
  <c r="H1685" i="5"/>
  <c r="L1685" i="5"/>
  <c r="M1685" i="5" s="1"/>
  <c r="E1686" i="5"/>
  <c r="F1686" i="5"/>
  <c r="H1686" i="5"/>
  <c r="L1686" i="5"/>
  <c r="M1686" i="5" s="1"/>
  <c r="E1687" i="5"/>
  <c r="F1687" i="5"/>
  <c r="H1687" i="5"/>
  <c r="L1687" i="5"/>
  <c r="M1687" i="5" s="1"/>
  <c r="E1688" i="5"/>
  <c r="F1688" i="5"/>
  <c r="H1688" i="5"/>
  <c r="L1688" i="5"/>
  <c r="M1688" i="5" s="1"/>
  <c r="E1689" i="5"/>
  <c r="F1689" i="5"/>
  <c r="H1689" i="5"/>
  <c r="L1689" i="5"/>
  <c r="M1689" i="5" s="1"/>
  <c r="E1690" i="5"/>
  <c r="F1690" i="5"/>
  <c r="H1690" i="5"/>
  <c r="L1690" i="5"/>
  <c r="M1690" i="5" s="1"/>
  <c r="E1691" i="5"/>
  <c r="F1691" i="5"/>
  <c r="H1691" i="5"/>
  <c r="L1691" i="5"/>
  <c r="M1691" i="5" s="1"/>
  <c r="E1692" i="5"/>
  <c r="F1692" i="5"/>
  <c r="H1692" i="5"/>
  <c r="L1692" i="5"/>
  <c r="M1692" i="5" s="1"/>
  <c r="E1693" i="5"/>
  <c r="F1693" i="5"/>
  <c r="H1693" i="5"/>
  <c r="L1693" i="5"/>
  <c r="M1693" i="5" s="1"/>
  <c r="E1694" i="5"/>
  <c r="F1694" i="5"/>
  <c r="H1694" i="5"/>
  <c r="L1694" i="5"/>
  <c r="M1694" i="5" s="1"/>
  <c r="E1695" i="5"/>
  <c r="F1695" i="5"/>
  <c r="H1695" i="5"/>
  <c r="L1695" i="5"/>
  <c r="M1695" i="5" s="1"/>
  <c r="E1696" i="5"/>
  <c r="F1696" i="5"/>
  <c r="H1696" i="5"/>
  <c r="L1696" i="5"/>
  <c r="M1696" i="5" s="1"/>
  <c r="E1697" i="5"/>
  <c r="F1697" i="5"/>
  <c r="H1697" i="5"/>
  <c r="L1697" i="5"/>
  <c r="M1697" i="5" s="1"/>
  <c r="E1698" i="5"/>
  <c r="F1698" i="5"/>
  <c r="H1698" i="5"/>
  <c r="L1698" i="5"/>
  <c r="M1698" i="5" s="1"/>
  <c r="E1699" i="5"/>
  <c r="F1699" i="5"/>
  <c r="H1699" i="5"/>
  <c r="L1699" i="5"/>
  <c r="M1699" i="5" s="1"/>
  <c r="E1700" i="5"/>
  <c r="F1700" i="5"/>
  <c r="H1700" i="5"/>
  <c r="L1700" i="5"/>
  <c r="M1700" i="5" s="1"/>
  <c r="E1701" i="5"/>
  <c r="F1701" i="5"/>
  <c r="H1701" i="5"/>
  <c r="L1701" i="5"/>
  <c r="M1701" i="5" s="1"/>
  <c r="E1702" i="5"/>
  <c r="F1702" i="5"/>
  <c r="H1702" i="5"/>
  <c r="L1702" i="5"/>
  <c r="M1702" i="5" s="1"/>
  <c r="E1703" i="5"/>
  <c r="F1703" i="5"/>
  <c r="H1703" i="5"/>
  <c r="L1703" i="5"/>
  <c r="M1703" i="5" s="1"/>
  <c r="E1704" i="5"/>
  <c r="F1704" i="5"/>
  <c r="H1704" i="5"/>
  <c r="L1704" i="5"/>
  <c r="M1704" i="5" s="1"/>
  <c r="E1705" i="5"/>
  <c r="F1705" i="5"/>
  <c r="H1705" i="5"/>
  <c r="L1705" i="5"/>
  <c r="M1705" i="5" s="1"/>
  <c r="E1706" i="5"/>
  <c r="F1706" i="5"/>
  <c r="H1706" i="5"/>
  <c r="L1706" i="5"/>
  <c r="M1706" i="5" s="1"/>
  <c r="E1707" i="5"/>
  <c r="F1707" i="5"/>
  <c r="H1707" i="5"/>
  <c r="L1707" i="5"/>
  <c r="M1707" i="5" s="1"/>
  <c r="E1708" i="5"/>
  <c r="F1708" i="5"/>
  <c r="H1708" i="5"/>
  <c r="L1708" i="5"/>
  <c r="M1708" i="5" s="1"/>
  <c r="E1709" i="5"/>
  <c r="F1709" i="5"/>
  <c r="H1709" i="5"/>
  <c r="L1709" i="5"/>
  <c r="M1709" i="5" s="1"/>
  <c r="E1710" i="5"/>
  <c r="F1710" i="5"/>
  <c r="H1710" i="5"/>
  <c r="L1710" i="5"/>
  <c r="M1710" i="5" s="1"/>
  <c r="E1711" i="5"/>
  <c r="F1711" i="5"/>
  <c r="H1711" i="5"/>
  <c r="L1711" i="5"/>
  <c r="M1711" i="5" s="1"/>
  <c r="E1712" i="5"/>
  <c r="F1712" i="5"/>
  <c r="H1712" i="5"/>
  <c r="L1712" i="5"/>
  <c r="M1712" i="5" s="1"/>
  <c r="E1713" i="5"/>
  <c r="F1713" i="5"/>
  <c r="H1713" i="5"/>
  <c r="L1713" i="5"/>
  <c r="M1713" i="5" s="1"/>
  <c r="E1714" i="5"/>
  <c r="F1714" i="5"/>
  <c r="H1714" i="5"/>
  <c r="L1714" i="5"/>
  <c r="M1714" i="5" s="1"/>
  <c r="E1715" i="5"/>
  <c r="F1715" i="5"/>
  <c r="H1715" i="5"/>
  <c r="L1715" i="5"/>
  <c r="M1715" i="5" s="1"/>
  <c r="E1716" i="5"/>
  <c r="F1716" i="5"/>
  <c r="H1716" i="5"/>
  <c r="L1716" i="5"/>
  <c r="M1716" i="5" s="1"/>
  <c r="E1717" i="5"/>
  <c r="F1717" i="5"/>
  <c r="H1717" i="5"/>
  <c r="L1717" i="5"/>
  <c r="M1717" i="5" s="1"/>
  <c r="E1718" i="5"/>
  <c r="F1718" i="5"/>
  <c r="H1718" i="5"/>
  <c r="L1718" i="5"/>
  <c r="M1718" i="5" s="1"/>
  <c r="E1719" i="5"/>
  <c r="F1719" i="5"/>
  <c r="H1719" i="5"/>
  <c r="L1719" i="5"/>
  <c r="M1719" i="5" s="1"/>
  <c r="E1720" i="5"/>
  <c r="F1720" i="5"/>
  <c r="H1720" i="5"/>
  <c r="L1720" i="5"/>
  <c r="M1720" i="5" s="1"/>
  <c r="E1721" i="5"/>
  <c r="F1721" i="5"/>
  <c r="H1721" i="5"/>
  <c r="L1721" i="5"/>
  <c r="M1721" i="5" s="1"/>
  <c r="E1722" i="5"/>
  <c r="F1722" i="5"/>
  <c r="H1722" i="5"/>
  <c r="L1722" i="5"/>
  <c r="M1722" i="5" s="1"/>
  <c r="E1723" i="5"/>
  <c r="F1723" i="5"/>
  <c r="H1723" i="5"/>
  <c r="L1723" i="5"/>
  <c r="M1723" i="5" s="1"/>
  <c r="E1724" i="5"/>
  <c r="F1724" i="5"/>
  <c r="H1724" i="5"/>
  <c r="L1724" i="5"/>
  <c r="M1724" i="5" s="1"/>
  <c r="E1725" i="5"/>
  <c r="F1725" i="5"/>
  <c r="H1725" i="5"/>
  <c r="L1725" i="5"/>
  <c r="M1725" i="5" s="1"/>
  <c r="E1726" i="5"/>
  <c r="F1726" i="5"/>
  <c r="H1726" i="5"/>
  <c r="L1726" i="5"/>
  <c r="M1726" i="5" s="1"/>
  <c r="E1727" i="5"/>
  <c r="F1727" i="5"/>
  <c r="H1727" i="5"/>
  <c r="L1727" i="5"/>
  <c r="M1727" i="5" s="1"/>
  <c r="E1728" i="5"/>
  <c r="F1728" i="5"/>
  <c r="H1728" i="5"/>
  <c r="L1728" i="5"/>
  <c r="M1728" i="5" s="1"/>
  <c r="E1729" i="5"/>
  <c r="F1729" i="5"/>
  <c r="H1729" i="5"/>
  <c r="L1729" i="5"/>
  <c r="M1729" i="5" s="1"/>
  <c r="E1730" i="5"/>
  <c r="F1730" i="5"/>
  <c r="H1730" i="5"/>
  <c r="L1730" i="5"/>
  <c r="M1730" i="5" s="1"/>
  <c r="E1731" i="5"/>
  <c r="F1731" i="5"/>
  <c r="H1731" i="5"/>
  <c r="L1731" i="5"/>
  <c r="M1731" i="5" s="1"/>
  <c r="E1732" i="5"/>
  <c r="F1732" i="5"/>
  <c r="H1732" i="5"/>
  <c r="L1732" i="5"/>
  <c r="M1732" i="5" s="1"/>
  <c r="E1733" i="5"/>
  <c r="F1733" i="5"/>
  <c r="H1733" i="5"/>
  <c r="L1733" i="5"/>
  <c r="M1733" i="5" s="1"/>
  <c r="E1734" i="5"/>
  <c r="F1734" i="5"/>
  <c r="H1734" i="5"/>
  <c r="L1734" i="5"/>
  <c r="M1734" i="5" s="1"/>
  <c r="E1735" i="5"/>
  <c r="F1735" i="5"/>
  <c r="H1735" i="5"/>
  <c r="L1735" i="5"/>
  <c r="M1735" i="5" s="1"/>
  <c r="E1736" i="5"/>
  <c r="F1736" i="5"/>
  <c r="H1736" i="5"/>
  <c r="L1736" i="5"/>
  <c r="M1736" i="5" s="1"/>
  <c r="E1737" i="5"/>
  <c r="F1737" i="5"/>
  <c r="H1737" i="5"/>
  <c r="L1737" i="5"/>
  <c r="M1737" i="5" s="1"/>
  <c r="E1738" i="5"/>
  <c r="F1738" i="5"/>
  <c r="H1738" i="5"/>
  <c r="L1738" i="5"/>
  <c r="M1738" i="5" s="1"/>
  <c r="E1739" i="5"/>
  <c r="F1739" i="5"/>
  <c r="H1739" i="5"/>
  <c r="L1739" i="5"/>
  <c r="M1739" i="5" s="1"/>
  <c r="E1740" i="5"/>
  <c r="F1740" i="5"/>
  <c r="H1740" i="5"/>
  <c r="L1740" i="5"/>
  <c r="M1740" i="5" s="1"/>
  <c r="E1741" i="5"/>
  <c r="F1741" i="5"/>
  <c r="H1741" i="5"/>
  <c r="L1741" i="5"/>
  <c r="M1741" i="5" s="1"/>
  <c r="E1742" i="5"/>
  <c r="F1742" i="5"/>
  <c r="H1742" i="5"/>
  <c r="L1742" i="5"/>
  <c r="M1742" i="5" s="1"/>
  <c r="E1743" i="5"/>
  <c r="F1743" i="5"/>
  <c r="H1743" i="5"/>
  <c r="L1743" i="5"/>
  <c r="M1743" i="5" s="1"/>
  <c r="E1744" i="5"/>
  <c r="F1744" i="5"/>
  <c r="H1744" i="5"/>
  <c r="L1744" i="5"/>
  <c r="M1744" i="5" s="1"/>
  <c r="E1745" i="5"/>
  <c r="F1745" i="5"/>
  <c r="H1745" i="5"/>
  <c r="L1745" i="5"/>
  <c r="M1745" i="5" s="1"/>
  <c r="E1746" i="5"/>
  <c r="F1746" i="5"/>
  <c r="H1746" i="5"/>
  <c r="L1746" i="5"/>
  <c r="M1746" i="5" s="1"/>
  <c r="E1747" i="5"/>
  <c r="F1747" i="5"/>
  <c r="H1747" i="5"/>
  <c r="L1747" i="5"/>
  <c r="M1747" i="5" s="1"/>
  <c r="A1748" i="5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B1748" i="5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C1748" i="5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E1748" i="5"/>
  <c r="F1748" i="5"/>
  <c r="H1748" i="5"/>
  <c r="L1748" i="5"/>
  <c r="M1748" i="5" s="1"/>
  <c r="E1749" i="5"/>
  <c r="F1749" i="5"/>
  <c r="H1749" i="5"/>
  <c r="L1749" i="5"/>
  <c r="M1749" i="5" s="1"/>
  <c r="E1750" i="5"/>
  <c r="F1750" i="5"/>
  <c r="H1750" i="5"/>
  <c r="L1750" i="5"/>
  <c r="M1750" i="5" s="1"/>
  <c r="E1751" i="5"/>
  <c r="F1751" i="5"/>
  <c r="H1751" i="5"/>
  <c r="L1751" i="5"/>
  <c r="M1751" i="5" s="1"/>
  <c r="E1752" i="5"/>
  <c r="F1752" i="5"/>
  <c r="H1752" i="5"/>
  <c r="L1752" i="5"/>
  <c r="M1752" i="5" s="1"/>
  <c r="E1753" i="5"/>
  <c r="F1753" i="5"/>
  <c r="H1753" i="5"/>
  <c r="L1753" i="5"/>
  <c r="M1753" i="5" s="1"/>
  <c r="E1754" i="5"/>
  <c r="F1754" i="5"/>
  <c r="H1754" i="5"/>
  <c r="L1754" i="5"/>
  <c r="M1754" i="5" s="1"/>
  <c r="E1755" i="5"/>
  <c r="F1755" i="5"/>
  <c r="H1755" i="5"/>
  <c r="L1755" i="5"/>
  <c r="M1755" i="5" s="1"/>
  <c r="E1756" i="5"/>
  <c r="F1756" i="5"/>
  <c r="H1756" i="5"/>
  <c r="L1756" i="5"/>
  <c r="M1756" i="5" s="1"/>
  <c r="E1757" i="5"/>
  <c r="F1757" i="5"/>
  <c r="H1757" i="5"/>
  <c r="L1757" i="5"/>
  <c r="M1757" i="5" s="1"/>
  <c r="E1758" i="5"/>
  <c r="F1758" i="5"/>
  <c r="H1758" i="5"/>
  <c r="L1758" i="5"/>
  <c r="M1758" i="5" s="1"/>
  <c r="E1759" i="5"/>
  <c r="F1759" i="5"/>
  <c r="H1759" i="5"/>
  <c r="L1759" i="5"/>
  <c r="M1759" i="5" s="1"/>
  <c r="E1760" i="5"/>
  <c r="F1760" i="5"/>
  <c r="H1760" i="5"/>
  <c r="L1760" i="5"/>
  <c r="M1760" i="5" s="1"/>
  <c r="E1761" i="5"/>
  <c r="F1761" i="5"/>
  <c r="H1761" i="5"/>
  <c r="L1761" i="5"/>
  <c r="M1761" i="5" s="1"/>
  <c r="E1762" i="5"/>
  <c r="F1762" i="5"/>
  <c r="H1762" i="5"/>
  <c r="L1762" i="5"/>
  <c r="M1762" i="5" s="1"/>
  <c r="E1763" i="5"/>
  <c r="F1763" i="5"/>
  <c r="H1763" i="5"/>
  <c r="L1763" i="5"/>
  <c r="M1763" i="5" s="1"/>
  <c r="E1764" i="5"/>
  <c r="F1764" i="5"/>
  <c r="H1764" i="5"/>
  <c r="L1764" i="5"/>
  <c r="M1764" i="5" s="1"/>
  <c r="E1765" i="5"/>
  <c r="F1765" i="5"/>
  <c r="H1765" i="5"/>
  <c r="L1765" i="5"/>
  <c r="M1765" i="5" s="1"/>
  <c r="E1766" i="5"/>
  <c r="F1766" i="5"/>
  <c r="H1766" i="5"/>
  <c r="L1766" i="5"/>
  <c r="M1766" i="5" s="1"/>
  <c r="E1767" i="5"/>
  <c r="F1767" i="5"/>
  <c r="H1767" i="5"/>
  <c r="L1767" i="5"/>
  <c r="M1767" i="5" s="1"/>
  <c r="E1768" i="5"/>
  <c r="F1768" i="5"/>
  <c r="H1768" i="5"/>
  <c r="L1768" i="5"/>
  <c r="M1768" i="5" s="1"/>
  <c r="E1769" i="5"/>
  <c r="F1769" i="5"/>
  <c r="H1769" i="5"/>
  <c r="L1769" i="5"/>
  <c r="M1769" i="5" s="1"/>
  <c r="E1770" i="5"/>
  <c r="F1770" i="5"/>
  <c r="H1770" i="5"/>
  <c r="L1770" i="5"/>
  <c r="M1770" i="5" s="1"/>
  <c r="E1771" i="5"/>
  <c r="F1771" i="5"/>
  <c r="H1771" i="5"/>
  <c r="L1771" i="5"/>
  <c r="M1771" i="5" s="1"/>
  <c r="E1772" i="5"/>
  <c r="F1772" i="5"/>
  <c r="H1772" i="5"/>
  <c r="L1772" i="5"/>
  <c r="M1772" i="5" s="1"/>
  <c r="E1773" i="5"/>
  <c r="F1773" i="5"/>
  <c r="H1773" i="5"/>
  <c r="L1773" i="5"/>
  <c r="M1773" i="5" s="1"/>
  <c r="E1774" i="5"/>
  <c r="F1774" i="5"/>
  <c r="H1774" i="5"/>
  <c r="L1774" i="5"/>
  <c r="M1774" i="5" s="1"/>
  <c r="E1775" i="5"/>
  <c r="F1775" i="5"/>
  <c r="H1775" i="5"/>
  <c r="L1775" i="5"/>
  <c r="M1775" i="5" s="1"/>
  <c r="E1776" i="5"/>
  <c r="F1776" i="5"/>
  <c r="H1776" i="5"/>
  <c r="L1776" i="5"/>
  <c r="M1776" i="5" s="1"/>
  <c r="E1777" i="5"/>
  <c r="F1777" i="5"/>
  <c r="H1777" i="5"/>
  <c r="L1777" i="5"/>
  <c r="M1777" i="5" s="1"/>
  <c r="E1778" i="5"/>
  <c r="F1778" i="5"/>
  <c r="H1778" i="5"/>
  <c r="L1778" i="5"/>
  <c r="M1778" i="5" s="1"/>
  <c r="E1779" i="5"/>
  <c r="F1779" i="5"/>
  <c r="H1779" i="5"/>
  <c r="L1779" i="5"/>
  <c r="M1779" i="5" s="1"/>
  <c r="E1780" i="5"/>
  <c r="F1780" i="5"/>
  <c r="H1780" i="5"/>
  <c r="L1780" i="5"/>
  <c r="M1780" i="5" s="1"/>
  <c r="E1781" i="5"/>
  <c r="F1781" i="5"/>
  <c r="H1781" i="5"/>
  <c r="L1781" i="5"/>
  <c r="M1781" i="5" s="1"/>
  <c r="E1782" i="5"/>
  <c r="F1782" i="5"/>
  <c r="H1782" i="5"/>
  <c r="L1782" i="5"/>
  <c r="M1782" i="5" s="1"/>
  <c r="E1783" i="5"/>
  <c r="F1783" i="5"/>
  <c r="H1783" i="5"/>
  <c r="L1783" i="5"/>
  <c r="M1783" i="5" s="1"/>
  <c r="E1784" i="5"/>
  <c r="F1784" i="5"/>
  <c r="H1784" i="5"/>
  <c r="L1784" i="5"/>
  <c r="M1784" i="5" s="1"/>
  <c r="E1785" i="5"/>
  <c r="F1785" i="5"/>
  <c r="H1785" i="5"/>
  <c r="L1785" i="5"/>
  <c r="M1785" i="5" s="1"/>
  <c r="E1786" i="5"/>
  <c r="F1786" i="5"/>
  <c r="H1786" i="5"/>
  <c r="L1786" i="5"/>
  <c r="M1786" i="5" s="1"/>
  <c r="E1787" i="5"/>
  <c r="F1787" i="5"/>
  <c r="H1787" i="5"/>
  <c r="L1787" i="5"/>
  <c r="M1787" i="5" s="1"/>
  <c r="E1788" i="5"/>
  <c r="F1788" i="5"/>
  <c r="H1788" i="5"/>
  <c r="L1788" i="5"/>
  <c r="M1788" i="5" s="1"/>
  <c r="E1789" i="5"/>
  <c r="F1789" i="5"/>
  <c r="H1789" i="5"/>
  <c r="L1789" i="5"/>
  <c r="M1789" i="5" s="1"/>
  <c r="E1790" i="5"/>
  <c r="F1790" i="5"/>
  <c r="H1790" i="5"/>
  <c r="L1790" i="5"/>
  <c r="M1790" i="5" s="1"/>
  <c r="E1791" i="5"/>
  <c r="F1791" i="5"/>
  <c r="H1791" i="5"/>
  <c r="L1791" i="5"/>
  <c r="M1791" i="5" s="1"/>
  <c r="E1792" i="5"/>
  <c r="F1792" i="5"/>
  <c r="H1792" i="5"/>
  <c r="L1792" i="5"/>
  <c r="M1792" i="5" s="1"/>
  <c r="E1793" i="5"/>
  <c r="F1793" i="5"/>
  <c r="H1793" i="5"/>
  <c r="L1793" i="5"/>
  <c r="M1793" i="5" s="1"/>
  <c r="E1794" i="5"/>
  <c r="F1794" i="5"/>
  <c r="H1794" i="5"/>
  <c r="L1794" i="5"/>
  <c r="M1794" i="5" s="1"/>
  <c r="E1795" i="5"/>
  <c r="F1795" i="5"/>
  <c r="H1795" i="5"/>
  <c r="L1795" i="5"/>
  <c r="M1795" i="5" s="1"/>
  <c r="E1796" i="5"/>
  <c r="F1796" i="5"/>
  <c r="H1796" i="5"/>
  <c r="L1796" i="5"/>
  <c r="M1796" i="5" s="1"/>
  <c r="E1797" i="5"/>
  <c r="F1797" i="5"/>
  <c r="H1797" i="5"/>
  <c r="L1797" i="5"/>
  <c r="M1797" i="5" s="1"/>
  <c r="E1798" i="5"/>
  <c r="F1798" i="5"/>
  <c r="H1798" i="5"/>
  <c r="L1798" i="5"/>
  <c r="M1798" i="5" s="1"/>
  <c r="E1799" i="5"/>
  <c r="F1799" i="5"/>
  <c r="H1799" i="5"/>
  <c r="L1799" i="5"/>
  <c r="M1799" i="5" s="1"/>
  <c r="E1800" i="5"/>
  <c r="F1800" i="5"/>
  <c r="H1800" i="5"/>
  <c r="L1800" i="5"/>
  <c r="M1800" i="5" s="1"/>
  <c r="E1801" i="5"/>
  <c r="F1801" i="5"/>
  <c r="H1801" i="5"/>
  <c r="L1801" i="5"/>
  <c r="M1801" i="5" s="1"/>
  <c r="E1802" i="5"/>
  <c r="F1802" i="5"/>
  <c r="H1802" i="5"/>
  <c r="L1802" i="5"/>
  <c r="M1802" i="5" s="1"/>
  <c r="E1803" i="5"/>
  <c r="F1803" i="5"/>
  <c r="H1803" i="5"/>
  <c r="L1803" i="5"/>
  <c r="M1803" i="5" s="1"/>
  <c r="E1804" i="5"/>
  <c r="F1804" i="5"/>
  <c r="H1804" i="5"/>
  <c r="L1804" i="5"/>
  <c r="M1804" i="5" s="1"/>
  <c r="E1805" i="5"/>
  <c r="F1805" i="5"/>
  <c r="H1805" i="5"/>
  <c r="L1805" i="5"/>
  <c r="M1805" i="5" s="1"/>
  <c r="E1806" i="5"/>
  <c r="F1806" i="5"/>
  <c r="H1806" i="5"/>
  <c r="L1806" i="5"/>
  <c r="M1806" i="5" s="1"/>
  <c r="E1807" i="5"/>
  <c r="F1807" i="5"/>
  <c r="H1807" i="5"/>
  <c r="L1807" i="5"/>
  <c r="M1807" i="5" s="1"/>
  <c r="E1808" i="5"/>
  <c r="F1808" i="5"/>
  <c r="H1808" i="5"/>
  <c r="L1808" i="5"/>
  <c r="M1808" i="5" s="1"/>
  <c r="E1809" i="5"/>
  <c r="F1809" i="5"/>
  <c r="H1809" i="5"/>
  <c r="L1809" i="5"/>
  <c r="M1809" i="5" s="1"/>
  <c r="E1810" i="5"/>
  <c r="F1810" i="5"/>
  <c r="H1810" i="5"/>
  <c r="L1810" i="5"/>
  <c r="M1810" i="5" s="1"/>
  <c r="E1811" i="5"/>
  <c r="F1811" i="5"/>
  <c r="H1811" i="5"/>
  <c r="L1811" i="5"/>
  <c r="M1811" i="5" s="1"/>
  <c r="E1812" i="5"/>
  <c r="F1812" i="5"/>
  <c r="H1812" i="5"/>
  <c r="L1812" i="5"/>
  <c r="M1812" i="5" s="1"/>
  <c r="E1813" i="5"/>
  <c r="F1813" i="5"/>
  <c r="H1813" i="5"/>
  <c r="L1813" i="5"/>
  <c r="M1813" i="5" s="1"/>
  <c r="E1814" i="5"/>
  <c r="F1814" i="5"/>
  <c r="H1814" i="5"/>
  <c r="L1814" i="5"/>
  <c r="M1814" i="5" s="1"/>
  <c r="E1815" i="5"/>
  <c r="F1815" i="5"/>
  <c r="H1815" i="5"/>
  <c r="L1815" i="5"/>
  <c r="M1815" i="5" s="1"/>
  <c r="E1816" i="5"/>
  <c r="F1816" i="5"/>
  <c r="H1816" i="5"/>
  <c r="L1816" i="5"/>
  <c r="M1816" i="5" s="1"/>
  <c r="E1817" i="5"/>
  <c r="F1817" i="5"/>
  <c r="H1817" i="5"/>
  <c r="L1817" i="5"/>
  <c r="M1817" i="5" s="1"/>
  <c r="E1818" i="5"/>
  <c r="F1818" i="5"/>
  <c r="H1818" i="5"/>
  <c r="L1818" i="5"/>
  <c r="M1818" i="5" s="1"/>
  <c r="E1819" i="5"/>
  <c r="F1819" i="5"/>
  <c r="H1819" i="5"/>
  <c r="L1819" i="5"/>
  <c r="M1819" i="5" s="1"/>
  <c r="E1820" i="5"/>
  <c r="F1820" i="5"/>
  <c r="H1820" i="5"/>
  <c r="L1820" i="5"/>
  <c r="M1820" i="5" s="1"/>
  <c r="E1821" i="5"/>
  <c r="F1821" i="5"/>
  <c r="H1821" i="5"/>
  <c r="L1821" i="5"/>
  <c r="M1821" i="5" s="1"/>
  <c r="E1822" i="5"/>
  <c r="F1822" i="5"/>
  <c r="H1822" i="5"/>
  <c r="L1822" i="5"/>
  <c r="M1822" i="5" s="1"/>
  <c r="E1823" i="5"/>
  <c r="F1823" i="5"/>
  <c r="H1823" i="5"/>
  <c r="L1823" i="5"/>
  <c r="M1823" i="5" s="1"/>
  <c r="E1824" i="5"/>
  <c r="F1824" i="5"/>
  <c r="H1824" i="5"/>
  <c r="L1824" i="5"/>
  <c r="M1824" i="5" s="1"/>
  <c r="E1825" i="5"/>
  <c r="F1825" i="5"/>
  <c r="H1825" i="5"/>
  <c r="L1825" i="5"/>
  <c r="M1825" i="5" s="1"/>
  <c r="E1826" i="5"/>
  <c r="F1826" i="5"/>
  <c r="H1826" i="5"/>
  <c r="L1826" i="5"/>
  <c r="M1826" i="5" s="1"/>
  <c r="E1827" i="5"/>
  <c r="F1827" i="5"/>
  <c r="H1827" i="5"/>
  <c r="L1827" i="5"/>
  <c r="M1827" i="5" s="1"/>
  <c r="E1828" i="5"/>
  <c r="F1828" i="5"/>
  <c r="H1828" i="5"/>
  <c r="L1828" i="5"/>
  <c r="M1828" i="5" s="1"/>
  <c r="E1829" i="5"/>
  <c r="F1829" i="5"/>
  <c r="H1829" i="5"/>
  <c r="L1829" i="5"/>
  <c r="M1829" i="5" s="1"/>
  <c r="E1830" i="5"/>
  <c r="F1830" i="5"/>
  <c r="H1830" i="5"/>
  <c r="L1830" i="5"/>
  <c r="M1830" i="5" s="1"/>
  <c r="E1831" i="5"/>
  <c r="F1831" i="5"/>
  <c r="H1831" i="5"/>
  <c r="L1831" i="5"/>
  <c r="M1831" i="5" s="1"/>
  <c r="E1832" i="5"/>
  <c r="F1832" i="5"/>
  <c r="H1832" i="5"/>
  <c r="L1832" i="5"/>
  <c r="M1832" i="5" s="1"/>
  <c r="E1833" i="5"/>
  <c r="F1833" i="5"/>
  <c r="H1833" i="5"/>
  <c r="L1833" i="5"/>
  <c r="M1833" i="5" s="1"/>
  <c r="E1834" i="5"/>
  <c r="F1834" i="5"/>
  <c r="H1834" i="5"/>
  <c r="L1834" i="5"/>
  <c r="M1834" i="5" s="1"/>
  <c r="E1835" i="5"/>
  <c r="F1835" i="5"/>
  <c r="H1835" i="5"/>
  <c r="L1835" i="5"/>
  <c r="M1835" i="5" s="1"/>
  <c r="E1836" i="5"/>
  <c r="F1836" i="5"/>
  <c r="H1836" i="5"/>
  <c r="L1836" i="5"/>
  <c r="M1836" i="5" s="1"/>
  <c r="E1837" i="5"/>
  <c r="F1837" i="5"/>
  <c r="H1837" i="5"/>
  <c r="L1837" i="5"/>
  <c r="M1837" i="5" s="1"/>
  <c r="E1838" i="5"/>
  <c r="F1838" i="5"/>
  <c r="H1838" i="5"/>
  <c r="L1838" i="5"/>
  <c r="M1838" i="5" s="1"/>
  <c r="E1839" i="5"/>
  <c r="F1839" i="5"/>
  <c r="H1839" i="5"/>
  <c r="L1839" i="5"/>
  <c r="M1839" i="5" s="1"/>
  <c r="E1840" i="5"/>
  <c r="F1840" i="5"/>
  <c r="H1840" i="5"/>
  <c r="L1840" i="5"/>
  <c r="M1840" i="5" s="1"/>
  <c r="E1841" i="5"/>
  <c r="F1841" i="5"/>
  <c r="H1841" i="5"/>
  <c r="L1841" i="5"/>
  <c r="M1841" i="5" s="1"/>
  <c r="E1842" i="5"/>
  <c r="F1842" i="5"/>
  <c r="H1842" i="5"/>
  <c r="L1842" i="5"/>
  <c r="M1842" i="5" s="1"/>
  <c r="E1843" i="5"/>
  <c r="F1843" i="5"/>
  <c r="H1843" i="5"/>
  <c r="L1843" i="5"/>
  <c r="M1843" i="5" s="1"/>
  <c r="E1844" i="5"/>
  <c r="F1844" i="5"/>
  <c r="H1844" i="5"/>
  <c r="L1844" i="5"/>
  <c r="M1844" i="5" s="1"/>
  <c r="E1845" i="5"/>
  <c r="F1845" i="5"/>
  <c r="H1845" i="5"/>
  <c r="L1845" i="5"/>
  <c r="M1845" i="5" s="1"/>
  <c r="E1846" i="5"/>
  <c r="F1846" i="5"/>
  <c r="H1846" i="5"/>
  <c r="L1846" i="5"/>
  <c r="M1846" i="5" s="1"/>
  <c r="E1847" i="5"/>
  <c r="F1847" i="5"/>
  <c r="H1847" i="5"/>
  <c r="L1847" i="5"/>
  <c r="M1847" i="5" s="1"/>
  <c r="E1848" i="5"/>
  <c r="F1848" i="5"/>
  <c r="H1848" i="5"/>
  <c r="L1848" i="5"/>
  <c r="M1848" i="5" s="1"/>
  <c r="E1849" i="5"/>
  <c r="F1849" i="5"/>
  <c r="H1849" i="5"/>
  <c r="L1849" i="5"/>
  <c r="M1849" i="5" s="1"/>
  <c r="E1850" i="5"/>
  <c r="F1850" i="5"/>
  <c r="H1850" i="5"/>
  <c r="L1850" i="5"/>
  <c r="M1850" i="5" s="1"/>
  <c r="E1851" i="5"/>
  <c r="F1851" i="5"/>
  <c r="H1851" i="5"/>
  <c r="L1851" i="5"/>
  <c r="M1851" i="5" s="1"/>
  <c r="E1852" i="5"/>
  <c r="F1852" i="5"/>
  <c r="H1852" i="5"/>
  <c r="L1852" i="5"/>
  <c r="M1852" i="5" s="1"/>
  <c r="E1853" i="5"/>
  <c r="F1853" i="5"/>
  <c r="H1853" i="5"/>
  <c r="L1853" i="5"/>
  <c r="M1853" i="5" s="1"/>
  <c r="E1854" i="5"/>
  <c r="F1854" i="5"/>
  <c r="H1854" i="5"/>
  <c r="L1854" i="5"/>
  <c r="M1854" i="5" s="1"/>
  <c r="E1855" i="5"/>
  <c r="F1855" i="5"/>
  <c r="H1855" i="5"/>
  <c r="L1855" i="5"/>
  <c r="M1855" i="5" s="1"/>
  <c r="E1856" i="5"/>
  <c r="F1856" i="5"/>
  <c r="H1856" i="5"/>
  <c r="L1856" i="5"/>
  <c r="M1856" i="5" s="1"/>
  <c r="E1857" i="5"/>
  <c r="F1857" i="5"/>
  <c r="H1857" i="5"/>
  <c r="L1857" i="5"/>
  <c r="M1857" i="5" s="1"/>
  <c r="E1858" i="5"/>
  <c r="F1858" i="5"/>
  <c r="H1858" i="5"/>
  <c r="L1858" i="5"/>
  <c r="M1858" i="5" s="1"/>
  <c r="E1859" i="5"/>
  <c r="F1859" i="5"/>
  <c r="H1859" i="5"/>
  <c r="L1859" i="5"/>
  <c r="M1859" i="5" s="1"/>
  <c r="E1860" i="5"/>
  <c r="F1860" i="5"/>
  <c r="H1860" i="5"/>
  <c r="L1860" i="5"/>
  <c r="M1860" i="5" s="1"/>
  <c r="E1861" i="5"/>
  <c r="F1861" i="5"/>
  <c r="H1861" i="5"/>
  <c r="L1861" i="5"/>
  <c r="M1861" i="5" s="1"/>
  <c r="E1862" i="5"/>
  <c r="F1862" i="5"/>
  <c r="H1862" i="5"/>
  <c r="L1862" i="5"/>
  <c r="M1862" i="5" s="1"/>
  <c r="E1863" i="5"/>
  <c r="F1863" i="5"/>
  <c r="H1863" i="5"/>
  <c r="L1863" i="5"/>
  <c r="M1863" i="5" s="1"/>
  <c r="E1864" i="5"/>
  <c r="F1864" i="5"/>
  <c r="H1864" i="5"/>
  <c r="L1864" i="5"/>
  <c r="M1864" i="5" s="1"/>
  <c r="E1865" i="5"/>
  <c r="F1865" i="5"/>
  <c r="H1865" i="5"/>
  <c r="L1865" i="5"/>
  <c r="M1865" i="5" s="1"/>
  <c r="E1866" i="5"/>
  <c r="F1866" i="5"/>
  <c r="H1866" i="5"/>
  <c r="L1866" i="5"/>
  <c r="M1866" i="5" s="1"/>
  <c r="E1867" i="5"/>
  <c r="F1867" i="5"/>
  <c r="H1867" i="5"/>
  <c r="L1867" i="5"/>
  <c r="M1867" i="5" s="1"/>
  <c r="E1868" i="5"/>
  <c r="F1868" i="5"/>
  <c r="H1868" i="5"/>
  <c r="L1868" i="5"/>
  <c r="M1868" i="5" s="1"/>
  <c r="E1869" i="5"/>
  <c r="F1869" i="5"/>
  <c r="H1869" i="5"/>
  <c r="L1869" i="5"/>
  <c r="M1869" i="5" s="1"/>
  <c r="E1870" i="5"/>
  <c r="F1870" i="5"/>
  <c r="H1870" i="5"/>
  <c r="L1870" i="5"/>
  <c r="M1870" i="5" s="1"/>
  <c r="E1871" i="5"/>
  <c r="F1871" i="5"/>
  <c r="H1871" i="5"/>
  <c r="L1871" i="5"/>
  <c r="M1871" i="5" s="1"/>
  <c r="E1872" i="5"/>
  <c r="F1872" i="5"/>
  <c r="H1872" i="5"/>
  <c r="L1872" i="5"/>
  <c r="M1872" i="5" s="1"/>
  <c r="E1873" i="5"/>
  <c r="F1873" i="5"/>
  <c r="H1873" i="5"/>
  <c r="L1873" i="5"/>
  <c r="M1873" i="5" s="1"/>
  <c r="E1874" i="5"/>
  <c r="F1874" i="5"/>
  <c r="H1874" i="5"/>
  <c r="L1874" i="5"/>
  <c r="M1874" i="5" s="1"/>
  <c r="E1875" i="5"/>
  <c r="F1875" i="5"/>
  <c r="H1875" i="5"/>
  <c r="L1875" i="5"/>
  <c r="M1875" i="5" s="1"/>
  <c r="E1876" i="5"/>
  <c r="F1876" i="5"/>
  <c r="H1876" i="5"/>
  <c r="L1876" i="5"/>
  <c r="M1876" i="5" s="1"/>
  <c r="E1877" i="5"/>
  <c r="F1877" i="5"/>
  <c r="H1877" i="5"/>
  <c r="L1877" i="5"/>
  <c r="M1877" i="5" s="1"/>
  <c r="E1878" i="5"/>
  <c r="F1878" i="5"/>
  <c r="H1878" i="5"/>
  <c r="L1878" i="5"/>
  <c r="M1878" i="5" s="1"/>
  <c r="E1879" i="5"/>
  <c r="F1879" i="5"/>
  <c r="H1879" i="5"/>
  <c r="L1879" i="5"/>
  <c r="M1879" i="5" s="1"/>
  <c r="E1880" i="5"/>
  <c r="F1880" i="5"/>
  <c r="H1880" i="5"/>
  <c r="L1880" i="5"/>
  <c r="M1880" i="5" s="1"/>
  <c r="E1881" i="5"/>
  <c r="F1881" i="5"/>
  <c r="H1881" i="5"/>
  <c r="L1881" i="5"/>
  <c r="M1881" i="5" s="1"/>
  <c r="E1882" i="5"/>
  <c r="F1882" i="5"/>
  <c r="H1882" i="5"/>
  <c r="L1882" i="5"/>
  <c r="M1882" i="5" s="1"/>
  <c r="E1883" i="5"/>
  <c r="F1883" i="5"/>
  <c r="H1883" i="5"/>
  <c r="L1883" i="5"/>
  <c r="M1883" i="5" s="1"/>
  <c r="E1884" i="5"/>
  <c r="F1884" i="5"/>
  <c r="H1884" i="5"/>
  <c r="L1884" i="5"/>
  <c r="M1884" i="5" s="1"/>
  <c r="E1885" i="5"/>
  <c r="F1885" i="5"/>
  <c r="H1885" i="5"/>
  <c r="L1885" i="5"/>
  <c r="M1885" i="5" s="1"/>
  <c r="E1886" i="5"/>
  <c r="F1886" i="5"/>
  <c r="H1886" i="5"/>
  <c r="L1886" i="5"/>
  <c r="M1886" i="5" s="1"/>
  <c r="E1887" i="5"/>
  <c r="F1887" i="5"/>
  <c r="H1887" i="5"/>
  <c r="L1887" i="5"/>
  <c r="M1887" i="5" s="1"/>
  <c r="E1888" i="5"/>
  <c r="F1888" i="5"/>
  <c r="H1888" i="5"/>
  <c r="L1888" i="5"/>
  <c r="M1888" i="5" s="1"/>
  <c r="E1889" i="5"/>
  <c r="F1889" i="5"/>
  <c r="H1889" i="5"/>
  <c r="L1889" i="5"/>
  <c r="M1889" i="5" s="1"/>
  <c r="E1890" i="5"/>
  <c r="F1890" i="5"/>
  <c r="H1890" i="5"/>
  <c r="L1890" i="5"/>
  <c r="M1890" i="5" s="1"/>
  <c r="E1891" i="5"/>
  <c r="F1891" i="5"/>
  <c r="H1891" i="5"/>
  <c r="L1891" i="5"/>
  <c r="M1891" i="5" s="1"/>
  <c r="E1892" i="5"/>
  <c r="F1892" i="5"/>
  <c r="H1892" i="5"/>
  <c r="L1892" i="5"/>
  <c r="M1892" i="5" s="1"/>
  <c r="E1893" i="5"/>
  <c r="F1893" i="5"/>
  <c r="H1893" i="5"/>
  <c r="L1893" i="5"/>
  <c r="M1893" i="5" s="1"/>
  <c r="E1894" i="5"/>
  <c r="F1894" i="5"/>
  <c r="H1894" i="5"/>
  <c r="L1894" i="5"/>
  <c r="M1894" i="5" s="1"/>
  <c r="E1895" i="5"/>
  <c r="F1895" i="5"/>
  <c r="H1895" i="5"/>
  <c r="L1895" i="5"/>
  <c r="M1895" i="5" s="1"/>
  <c r="E1896" i="5"/>
  <c r="F1896" i="5"/>
  <c r="H1896" i="5"/>
  <c r="L1896" i="5"/>
  <c r="M1896" i="5" s="1"/>
  <c r="E1897" i="5"/>
  <c r="F1897" i="5"/>
  <c r="H1897" i="5"/>
  <c r="L1897" i="5"/>
  <c r="M1897" i="5" s="1"/>
  <c r="E1898" i="5"/>
  <c r="F1898" i="5"/>
  <c r="H1898" i="5"/>
  <c r="L1898" i="5"/>
  <c r="M1898" i="5" s="1"/>
  <c r="E1899" i="5"/>
  <c r="F1899" i="5"/>
  <c r="H1899" i="5"/>
  <c r="L1899" i="5"/>
  <c r="M1899" i="5" s="1"/>
  <c r="E1900" i="5"/>
  <c r="F1900" i="5"/>
  <c r="H1900" i="5"/>
  <c r="L1900" i="5"/>
  <c r="M1900" i="5" s="1"/>
  <c r="E1901" i="5"/>
  <c r="F1901" i="5"/>
  <c r="H1901" i="5"/>
  <c r="L1901" i="5"/>
  <c r="M1901" i="5" s="1"/>
  <c r="E1902" i="5"/>
  <c r="F1902" i="5"/>
  <c r="H1902" i="5"/>
  <c r="L1902" i="5"/>
  <c r="M1902" i="5" s="1"/>
  <c r="E1903" i="5"/>
  <c r="F1903" i="5"/>
  <c r="H1903" i="5"/>
  <c r="L1903" i="5"/>
  <c r="M1903" i="5" s="1"/>
  <c r="E1904" i="5"/>
  <c r="F1904" i="5"/>
  <c r="H1904" i="5"/>
  <c r="L1904" i="5"/>
  <c r="M1904" i="5" s="1"/>
  <c r="E1905" i="5"/>
  <c r="F1905" i="5"/>
  <c r="H1905" i="5"/>
  <c r="L1905" i="5"/>
  <c r="M1905" i="5" s="1"/>
  <c r="E1906" i="5"/>
  <c r="F1906" i="5"/>
  <c r="H1906" i="5"/>
  <c r="L1906" i="5"/>
  <c r="M1906" i="5" s="1"/>
  <c r="E1907" i="5"/>
  <c r="F1907" i="5"/>
  <c r="H1907" i="5"/>
  <c r="L1907" i="5"/>
  <c r="M1907" i="5" s="1"/>
  <c r="E1908" i="5"/>
  <c r="F1908" i="5"/>
  <c r="H1908" i="5"/>
  <c r="L1908" i="5"/>
  <c r="M1908" i="5" s="1"/>
  <c r="E1909" i="5"/>
  <c r="F1909" i="5"/>
  <c r="H1909" i="5"/>
  <c r="L1909" i="5"/>
  <c r="M1909" i="5" s="1"/>
  <c r="E1910" i="5"/>
  <c r="F1910" i="5"/>
  <c r="H1910" i="5"/>
  <c r="L1910" i="5"/>
  <c r="M1910" i="5" s="1"/>
  <c r="E1911" i="5"/>
  <c r="F1911" i="5"/>
  <c r="H1911" i="5"/>
  <c r="L1911" i="5"/>
  <c r="M1911" i="5" s="1"/>
  <c r="E1912" i="5"/>
  <c r="F1912" i="5"/>
  <c r="H1912" i="5"/>
  <c r="L1912" i="5"/>
  <c r="M1912" i="5" s="1"/>
  <c r="E1913" i="5"/>
  <c r="F1913" i="5"/>
  <c r="H1913" i="5"/>
  <c r="L1913" i="5"/>
  <c r="M1913" i="5" s="1"/>
  <c r="E1914" i="5"/>
  <c r="F1914" i="5"/>
  <c r="H1914" i="5"/>
  <c r="L1914" i="5"/>
  <c r="M1914" i="5" s="1"/>
  <c r="E1915" i="5"/>
  <c r="F1915" i="5"/>
  <c r="H1915" i="5"/>
  <c r="L1915" i="5"/>
  <c r="M1915" i="5" s="1"/>
  <c r="E1916" i="5"/>
  <c r="F1916" i="5"/>
  <c r="H1916" i="5"/>
  <c r="L1916" i="5"/>
  <c r="M1916" i="5" s="1"/>
  <c r="E1917" i="5"/>
  <c r="F1917" i="5"/>
  <c r="H1917" i="5"/>
  <c r="L1917" i="5"/>
  <c r="M1917" i="5" s="1"/>
  <c r="E1918" i="5"/>
  <c r="F1918" i="5"/>
  <c r="H1918" i="5"/>
  <c r="L1918" i="5"/>
  <c r="M1918" i="5" s="1"/>
  <c r="E1919" i="5"/>
  <c r="F1919" i="5"/>
  <c r="H1919" i="5"/>
  <c r="L1919" i="5"/>
  <c r="M1919" i="5" s="1"/>
  <c r="E1920" i="5"/>
  <c r="F1920" i="5"/>
  <c r="H1920" i="5"/>
  <c r="L1920" i="5"/>
  <c r="M1920" i="5" s="1"/>
  <c r="E1921" i="5"/>
  <c r="F1921" i="5"/>
  <c r="H1921" i="5"/>
  <c r="L1921" i="5"/>
  <c r="M1921" i="5" s="1"/>
  <c r="E1922" i="5"/>
  <c r="F1922" i="5"/>
  <c r="H1922" i="5"/>
  <c r="L1922" i="5"/>
  <c r="M1922" i="5" s="1"/>
  <c r="E1923" i="5"/>
  <c r="F1923" i="5"/>
  <c r="H1923" i="5"/>
  <c r="L1923" i="5"/>
  <c r="M1923" i="5" s="1"/>
  <c r="E1924" i="5"/>
  <c r="F1924" i="5"/>
  <c r="H1924" i="5"/>
  <c r="L1924" i="5"/>
  <c r="M1924" i="5" s="1"/>
  <c r="E1925" i="5"/>
  <c r="F1925" i="5"/>
  <c r="H1925" i="5"/>
  <c r="L1925" i="5"/>
  <c r="M1925" i="5" s="1"/>
  <c r="E1926" i="5"/>
  <c r="F1926" i="5"/>
  <c r="H1926" i="5"/>
  <c r="L1926" i="5"/>
  <c r="M1926" i="5" s="1"/>
  <c r="E1927" i="5"/>
  <c r="F1927" i="5"/>
  <c r="H1927" i="5"/>
  <c r="L1927" i="5"/>
  <c r="M1927" i="5" s="1"/>
  <c r="E1928" i="5"/>
  <c r="F1928" i="5"/>
  <c r="H1928" i="5"/>
  <c r="L1928" i="5"/>
  <c r="M1928" i="5" s="1"/>
  <c r="E1929" i="5"/>
  <c r="F1929" i="5"/>
  <c r="H1929" i="5"/>
  <c r="L1929" i="5"/>
  <c r="M1929" i="5" s="1"/>
  <c r="E1930" i="5"/>
  <c r="F1930" i="5"/>
  <c r="H1930" i="5"/>
  <c r="L1930" i="5"/>
  <c r="M1930" i="5" s="1"/>
  <c r="E1931" i="5"/>
  <c r="F1931" i="5"/>
  <c r="H1931" i="5"/>
  <c r="L1931" i="5"/>
  <c r="M1931" i="5" s="1"/>
  <c r="E1932" i="5"/>
  <c r="F1932" i="5"/>
  <c r="H1932" i="5"/>
  <c r="L1932" i="5"/>
  <c r="M1932" i="5" s="1"/>
  <c r="E1933" i="5"/>
  <c r="F1933" i="5"/>
  <c r="H1933" i="5"/>
  <c r="L1933" i="5"/>
  <c r="M1933" i="5" s="1"/>
  <c r="E1934" i="5"/>
  <c r="F1934" i="5"/>
  <c r="H1934" i="5"/>
  <c r="L1934" i="5"/>
  <c r="M1934" i="5" s="1"/>
  <c r="E1935" i="5"/>
  <c r="F1935" i="5"/>
  <c r="H1935" i="5"/>
  <c r="L1935" i="5"/>
  <c r="M1935" i="5" s="1"/>
  <c r="E1936" i="5"/>
  <c r="F1936" i="5"/>
  <c r="H1936" i="5"/>
  <c r="L1936" i="5"/>
  <c r="M1936" i="5" s="1"/>
  <c r="E1937" i="5"/>
  <c r="F1937" i="5"/>
  <c r="H1937" i="5"/>
  <c r="L1937" i="5"/>
  <c r="M1937" i="5" s="1"/>
  <c r="E1938" i="5"/>
  <c r="F1938" i="5"/>
  <c r="H1938" i="5"/>
  <c r="L1938" i="5"/>
  <c r="M1938" i="5" s="1"/>
  <c r="E1939" i="5"/>
  <c r="F1939" i="5"/>
  <c r="H1939" i="5"/>
  <c r="L1939" i="5"/>
  <c r="M1939" i="5" s="1"/>
  <c r="E1940" i="5"/>
  <c r="F1940" i="5"/>
  <c r="H1940" i="5"/>
  <c r="L1940" i="5"/>
  <c r="M1940" i="5" s="1"/>
  <c r="E1941" i="5"/>
  <c r="F1941" i="5"/>
  <c r="H1941" i="5"/>
  <c r="L1941" i="5"/>
  <c r="M1941" i="5" s="1"/>
  <c r="E1942" i="5"/>
  <c r="F1942" i="5"/>
  <c r="H1942" i="5"/>
  <c r="L1942" i="5"/>
  <c r="M1942" i="5" s="1"/>
  <c r="E1943" i="5"/>
  <c r="F1943" i="5"/>
  <c r="H1943" i="5"/>
  <c r="L1943" i="5"/>
  <c r="M1943" i="5" s="1"/>
  <c r="E1944" i="5"/>
  <c r="F1944" i="5"/>
  <c r="H1944" i="5"/>
  <c r="L1944" i="5"/>
  <c r="M1944" i="5" s="1"/>
  <c r="E1945" i="5"/>
  <c r="F1945" i="5"/>
  <c r="H1945" i="5"/>
  <c r="L1945" i="5"/>
  <c r="M1945" i="5" s="1"/>
  <c r="E1946" i="5"/>
  <c r="F1946" i="5"/>
  <c r="H1946" i="5"/>
  <c r="L1946" i="5"/>
  <c r="M1946" i="5" s="1"/>
  <c r="E1947" i="5"/>
  <c r="F1947" i="5"/>
  <c r="H1947" i="5"/>
  <c r="L1947" i="5"/>
  <c r="M1947" i="5" s="1"/>
  <c r="E1948" i="5"/>
  <c r="F1948" i="5"/>
  <c r="H1948" i="5"/>
  <c r="L1948" i="5"/>
  <c r="M1948" i="5" s="1"/>
  <c r="E1949" i="5"/>
  <c r="F1949" i="5"/>
  <c r="H1949" i="5"/>
  <c r="L1949" i="5"/>
  <c r="M1949" i="5" s="1"/>
  <c r="E1950" i="5"/>
  <c r="F1950" i="5"/>
  <c r="H1950" i="5"/>
  <c r="L1950" i="5"/>
  <c r="M1950" i="5" s="1"/>
  <c r="E1951" i="5"/>
  <c r="F1951" i="5"/>
  <c r="H1951" i="5"/>
  <c r="L1951" i="5"/>
  <c r="M1951" i="5" s="1"/>
  <c r="E1952" i="5"/>
  <c r="F1952" i="5"/>
  <c r="H1952" i="5"/>
  <c r="L1952" i="5"/>
  <c r="M1952" i="5" s="1"/>
  <c r="E1953" i="5"/>
  <c r="F1953" i="5"/>
  <c r="H1953" i="5"/>
  <c r="L1953" i="5"/>
  <c r="M1953" i="5" s="1"/>
  <c r="E1954" i="5"/>
  <c r="F1954" i="5"/>
  <c r="H1954" i="5"/>
  <c r="L1954" i="5"/>
  <c r="M1954" i="5" s="1"/>
  <c r="E1955" i="5"/>
  <c r="F1955" i="5"/>
  <c r="H1955" i="5"/>
  <c r="L1955" i="5"/>
  <c r="M1955" i="5" s="1"/>
  <c r="E1956" i="5"/>
  <c r="F1956" i="5"/>
  <c r="H1956" i="5"/>
  <c r="L1956" i="5"/>
  <c r="M1956" i="5" s="1"/>
  <c r="E1957" i="5"/>
  <c r="F1957" i="5"/>
  <c r="H1957" i="5"/>
  <c r="L1957" i="5"/>
  <c r="M1957" i="5" s="1"/>
  <c r="E1958" i="5"/>
  <c r="F1958" i="5"/>
  <c r="H1958" i="5"/>
  <c r="L1958" i="5"/>
  <c r="M1958" i="5" s="1"/>
  <c r="E1959" i="5"/>
  <c r="F1959" i="5"/>
  <c r="H1959" i="5"/>
  <c r="L1959" i="5"/>
  <c r="M1959" i="5" s="1"/>
  <c r="E1960" i="5"/>
  <c r="F1960" i="5"/>
  <c r="H1960" i="5"/>
  <c r="L1960" i="5"/>
  <c r="M1960" i="5" s="1"/>
  <c r="E1961" i="5"/>
  <c r="F1961" i="5"/>
  <c r="H1961" i="5"/>
  <c r="L1961" i="5"/>
  <c r="M1961" i="5" s="1"/>
  <c r="E1962" i="5"/>
  <c r="F1962" i="5"/>
  <c r="H1962" i="5"/>
  <c r="L1962" i="5"/>
  <c r="M1962" i="5" s="1"/>
  <c r="E1963" i="5"/>
  <c r="F1963" i="5"/>
  <c r="H1963" i="5"/>
  <c r="L1963" i="5"/>
  <c r="M1963" i="5" s="1"/>
  <c r="E1964" i="5"/>
  <c r="F1964" i="5"/>
  <c r="H1964" i="5"/>
  <c r="L1964" i="5"/>
  <c r="M1964" i="5" s="1"/>
  <c r="E1965" i="5"/>
  <c r="F1965" i="5"/>
  <c r="H1965" i="5"/>
  <c r="L1965" i="5"/>
  <c r="M1965" i="5" s="1"/>
  <c r="E1966" i="5"/>
  <c r="F1966" i="5"/>
  <c r="H1966" i="5"/>
  <c r="L1966" i="5"/>
  <c r="M1966" i="5" s="1"/>
  <c r="E1967" i="5"/>
  <c r="F1967" i="5"/>
  <c r="H1967" i="5"/>
  <c r="L1967" i="5"/>
  <c r="M1967" i="5" s="1"/>
  <c r="E1968" i="5"/>
  <c r="F1968" i="5"/>
  <c r="H1968" i="5"/>
  <c r="L1968" i="5"/>
  <c r="M1968" i="5" s="1"/>
  <c r="E1969" i="5"/>
  <c r="F1969" i="5"/>
  <c r="H1969" i="5"/>
  <c r="L1969" i="5"/>
  <c r="M1969" i="5" s="1"/>
  <c r="E1970" i="5"/>
  <c r="F1970" i="5"/>
  <c r="H1970" i="5"/>
  <c r="L1970" i="5"/>
  <c r="M1970" i="5" s="1"/>
  <c r="E1971" i="5"/>
  <c r="F1971" i="5"/>
  <c r="H1971" i="5"/>
  <c r="L1971" i="5"/>
  <c r="M1971" i="5" s="1"/>
  <c r="E1972" i="5"/>
  <c r="F1972" i="5"/>
  <c r="H1972" i="5"/>
  <c r="L1972" i="5"/>
  <c r="M1972" i="5" s="1"/>
  <c r="E1973" i="5"/>
  <c r="F1973" i="5"/>
  <c r="H1973" i="5"/>
  <c r="L1973" i="5"/>
  <c r="M1973" i="5" s="1"/>
  <c r="E1974" i="5"/>
  <c r="F1974" i="5"/>
  <c r="H1974" i="5"/>
  <c r="L1974" i="5"/>
  <c r="M1974" i="5" s="1"/>
  <c r="E1975" i="5"/>
  <c r="F1975" i="5"/>
  <c r="H1975" i="5"/>
  <c r="L1975" i="5"/>
  <c r="M1975" i="5" s="1"/>
  <c r="E1976" i="5"/>
  <c r="F1976" i="5"/>
  <c r="H1976" i="5"/>
  <c r="L1976" i="5"/>
  <c r="M1976" i="5" s="1"/>
  <c r="E1977" i="5"/>
  <c r="F1977" i="5"/>
  <c r="H1977" i="5"/>
  <c r="L1977" i="5"/>
  <c r="M1977" i="5" s="1"/>
  <c r="E1978" i="5"/>
  <c r="F1978" i="5"/>
  <c r="H1978" i="5"/>
  <c r="L1978" i="5"/>
  <c r="M1978" i="5" s="1"/>
  <c r="E1979" i="5"/>
  <c r="F1979" i="5"/>
  <c r="H1979" i="5"/>
  <c r="L1979" i="5"/>
  <c r="M1979" i="5" s="1"/>
  <c r="E1980" i="5"/>
  <c r="F1980" i="5"/>
  <c r="H1980" i="5"/>
  <c r="L1980" i="5"/>
  <c r="M1980" i="5" s="1"/>
  <c r="E1981" i="5"/>
  <c r="F1981" i="5"/>
  <c r="H1981" i="5"/>
  <c r="L1981" i="5"/>
  <c r="M1981" i="5" s="1"/>
  <c r="E1982" i="5"/>
  <c r="F1982" i="5"/>
  <c r="H1982" i="5"/>
  <c r="L1982" i="5"/>
  <c r="M1982" i="5" s="1"/>
  <c r="E1983" i="5"/>
  <c r="F1983" i="5"/>
  <c r="H1983" i="5"/>
  <c r="L1983" i="5"/>
  <c r="M1983" i="5" s="1"/>
  <c r="E1984" i="5"/>
  <c r="F1984" i="5"/>
  <c r="H1984" i="5"/>
  <c r="L1984" i="5"/>
  <c r="M1984" i="5" s="1"/>
  <c r="E1985" i="5"/>
  <c r="F1985" i="5"/>
  <c r="H1985" i="5"/>
  <c r="L1985" i="5"/>
  <c r="M1985" i="5" s="1"/>
  <c r="E1986" i="5"/>
  <c r="F1986" i="5"/>
  <c r="H1986" i="5"/>
  <c r="L1986" i="5"/>
  <c r="M1986" i="5" s="1"/>
  <c r="E1987" i="5"/>
  <c r="F1987" i="5"/>
  <c r="H1987" i="5"/>
  <c r="L1987" i="5"/>
  <c r="M1987" i="5" s="1"/>
  <c r="E1988" i="5"/>
  <c r="F1988" i="5"/>
  <c r="H1988" i="5"/>
  <c r="L1988" i="5"/>
  <c r="M1988" i="5" s="1"/>
  <c r="E1989" i="5"/>
  <c r="F1989" i="5"/>
  <c r="H1989" i="5"/>
  <c r="L1989" i="5"/>
  <c r="M1989" i="5" s="1"/>
  <c r="E1990" i="5"/>
  <c r="F1990" i="5"/>
  <c r="H1990" i="5"/>
  <c r="L1990" i="5"/>
  <c r="M1990" i="5" s="1"/>
  <c r="E1991" i="5"/>
  <c r="F1991" i="5"/>
  <c r="H1991" i="5"/>
  <c r="L1991" i="5"/>
  <c r="M1991" i="5" s="1"/>
  <c r="E1992" i="5"/>
  <c r="F1992" i="5"/>
  <c r="H1992" i="5"/>
  <c r="L1992" i="5"/>
  <c r="M1992" i="5" s="1"/>
  <c r="E1993" i="5"/>
  <c r="F1993" i="5"/>
  <c r="H1993" i="5"/>
  <c r="L1993" i="5"/>
  <c r="M1993" i="5" s="1"/>
  <c r="E1994" i="5"/>
  <c r="F1994" i="5"/>
  <c r="H1994" i="5"/>
  <c r="L1994" i="5"/>
  <c r="M1994" i="5" s="1"/>
  <c r="E1995" i="5"/>
  <c r="F1995" i="5"/>
  <c r="H1995" i="5"/>
  <c r="L1995" i="5"/>
  <c r="M1995" i="5" s="1"/>
  <c r="E1996" i="5"/>
  <c r="F1996" i="5"/>
  <c r="H1996" i="5"/>
  <c r="L1996" i="5"/>
  <c r="M1996" i="5" s="1"/>
  <c r="E1997" i="5"/>
  <c r="F1997" i="5"/>
  <c r="H1997" i="5"/>
  <c r="L1997" i="5"/>
  <c r="M1997" i="5" s="1"/>
  <c r="E1998" i="5"/>
  <c r="F1998" i="5"/>
  <c r="H1998" i="5"/>
  <c r="L1998" i="5"/>
  <c r="M1998" i="5" s="1"/>
  <c r="E1999" i="5"/>
  <c r="F1999" i="5"/>
  <c r="H1999" i="5"/>
  <c r="L1999" i="5"/>
  <c r="M1999" i="5" s="1"/>
  <c r="E2000" i="5"/>
  <c r="F2000" i="5"/>
  <c r="H2000" i="5"/>
  <c r="L2000" i="5"/>
  <c r="M2000" i="5" s="1"/>
  <c r="E2001" i="5"/>
  <c r="F2001" i="5"/>
  <c r="H2001" i="5"/>
  <c r="L2001" i="5"/>
  <c r="M2001" i="5" s="1"/>
  <c r="E2002" i="5"/>
  <c r="F2002" i="5"/>
  <c r="H2002" i="5"/>
  <c r="L2002" i="5"/>
  <c r="M2002" i="5" s="1"/>
  <c r="E2003" i="5"/>
  <c r="F2003" i="5"/>
  <c r="H2003" i="5"/>
  <c r="L2003" i="5"/>
  <c r="M2003" i="5" s="1"/>
  <c r="E2004" i="5"/>
  <c r="F2004" i="5"/>
  <c r="H2004" i="5"/>
  <c r="L2004" i="5"/>
  <c r="M2004" i="5" s="1"/>
  <c r="E2005" i="5"/>
  <c r="F2005" i="5"/>
  <c r="H2005" i="5"/>
  <c r="L2005" i="5"/>
  <c r="M2005" i="5" s="1"/>
  <c r="E2006" i="5"/>
  <c r="F2006" i="5"/>
  <c r="H2006" i="5"/>
  <c r="L2006" i="5"/>
  <c r="M2006" i="5" s="1"/>
  <c r="E2007" i="5"/>
  <c r="F2007" i="5"/>
  <c r="H2007" i="5"/>
  <c r="L2007" i="5"/>
  <c r="M2007" i="5" s="1"/>
  <c r="E2008" i="5"/>
  <c r="F2008" i="5"/>
  <c r="H2008" i="5"/>
  <c r="L2008" i="5"/>
  <c r="M2008" i="5" s="1"/>
  <c r="E2009" i="5"/>
  <c r="F2009" i="5"/>
  <c r="H2009" i="5"/>
  <c r="L2009" i="5"/>
  <c r="M2009" i="5" s="1"/>
  <c r="E2010" i="5"/>
  <c r="F2010" i="5"/>
  <c r="H2010" i="5"/>
  <c r="L2010" i="5"/>
  <c r="M2010" i="5" s="1"/>
  <c r="E2011" i="5"/>
  <c r="F2011" i="5"/>
  <c r="H2011" i="5"/>
  <c r="L2011" i="5"/>
  <c r="M2011" i="5" s="1"/>
  <c r="E2012" i="5"/>
  <c r="F2012" i="5"/>
  <c r="H2012" i="5"/>
  <c r="L2012" i="5"/>
  <c r="M2012" i="5" s="1"/>
  <c r="E2013" i="5"/>
  <c r="F2013" i="5"/>
  <c r="H2013" i="5"/>
  <c r="L2013" i="5"/>
  <c r="M2013" i="5" s="1"/>
  <c r="E2014" i="5"/>
  <c r="F2014" i="5"/>
  <c r="H2014" i="5"/>
  <c r="L2014" i="5"/>
  <c r="M2014" i="5" s="1"/>
  <c r="E2015" i="5"/>
  <c r="F2015" i="5"/>
  <c r="H2015" i="5"/>
  <c r="L2015" i="5"/>
  <c r="M2015" i="5" s="1"/>
  <c r="E2016" i="5"/>
  <c r="F2016" i="5"/>
  <c r="H2016" i="5"/>
  <c r="L2016" i="5"/>
  <c r="M2016" i="5" s="1"/>
  <c r="E2017" i="5"/>
  <c r="F2017" i="5"/>
  <c r="H2017" i="5"/>
  <c r="L2017" i="5"/>
  <c r="M2017" i="5" s="1"/>
  <c r="E2018" i="5"/>
  <c r="F2018" i="5"/>
  <c r="H2018" i="5"/>
  <c r="L2018" i="5"/>
  <c r="M2018" i="5" s="1"/>
  <c r="E2019" i="5"/>
  <c r="F2019" i="5"/>
  <c r="H2019" i="5"/>
  <c r="L2019" i="5"/>
  <c r="M2019" i="5" s="1"/>
  <c r="E2020" i="5"/>
  <c r="F2020" i="5"/>
  <c r="H2020" i="5"/>
  <c r="L2020" i="5"/>
  <c r="M2020" i="5" s="1"/>
  <c r="E2021" i="5"/>
  <c r="F2021" i="5"/>
  <c r="H2021" i="5"/>
  <c r="L2021" i="5"/>
  <c r="M2021" i="5" s="1"/>
  <c r="E2022" i="5"/>
  <c r="F2022" i="5"/>
  <c r="H2022" i="5"/>
  <c r="L2022" i="5"/>
  <c r="M2022" i="5" s="1"/>
  <c r="E2023" i="5"/>
  <c r="F2023" i="5"/>
  <c r="H2023" i="5"/>
  <c r="L2023" i="5"/>
  <c r="M2023" i="5" s="1"/>
  <c r="E2024" i="5"/>
  <c r="F2024" i="5"/>
  <c r="H2024" i="5"/>
  <c r="L2024" i="5"/>
  <c r="M2024" i="5" s="1"/>
  <c r="E2025" i="5"/>
  <c r="F2025" i="5"/>
  <c r="H2025" i="5"/>
  <c r="L2025" i="5"/>
  <c r="M2025" i="5" s="1"/>
  <c r="E2026" i="5"/>
  <c r="F2026" i="5"/>
  <c r="H2026" i="5"/>
  <c r="L2026" i="5"/>
  <c r="M2026" i="5" s="1"/>
  <c r="E2027" i="5"/>
  <c r="F2027" i="5"/>
  <c r="H2027" i="5"/>
  <c r="L2027" i="5"/>
  <c r="M2027" i="5" s="1"/>
  <c r="E2028" i="5"/>
  <c r="F2028" i="5"/>
  <c r="H2028" i="5"/>
  <c r="L2028" i="5"/>
  <c r="M2028" i="5" s="1"/>
  <c r="E2029" i="5"/>
  <c r="F2029" i="5"/>
  <c r="H2029" i="5"/>
  <c r="L2029" i="5"/>
  <c r="M2029" i="5" s="1"/>
  <c r="E2030" i="5"/>
  <c r="F2030" i="5"/>
  <c r="H2030" i="5"/>
  <c r="L2030" i="5"/>
  <c r="M2030" i="5" s="1"/>
  <c r="E2031" i="5"/>
  <c r="F2031" i="5"/>
  <c r="H2031" i="5"/>
  <c r="L2031" i="5"/>
  <c r="M2031" i="5" s="1"/>
  <c r="E2032" i="5"/>
  <c r="F2032" i="5"/>
  <c r="H2032" i="5"/>
  <c r="L2032" i="5"/>
  <c r="M2032" i="5" s="1"/>
  <c r="E2033" i="5"/>
  <c r="F2033" i="5"/>
  <c r="H2033" i="5"/>
  <c r="L2033" i="5"/>
  <c r="M2033" i="5" s="1"/>
  <c r="E2034" i="5"/>
  <c r="F2034" i="5"/>
  <c r="H2034" i="5"/>
  <c r="L2034" i="5"/>
  <c r="M2034" i="5" s="1"/>
  <c r="E2035" i="5"/>
  <c r="F2035" i="5"/>
  <c r="H2035" i="5"/>
  <c r="L2035" i="5"/>
  <c r="M2035" i="5" s="1"/>
  <c r="E2036" i="5"/>
  <c r="F2036" i="5"/>
  <c r="H2036" i="5"/>
  <c r="L2036" i="5"/>
  <c r="M2036" i="5" s="1"/>
  <c r="E2037" i="5"/>
  <c r="F2037" i="5"/>
  <c r="H2037" i="5"/>
  <c r="L2037" i="5"/>
  <c r="M2037" i="5" s="1"/>
  <c r="E2038" i="5"/>
  <c r="F2038" i="5"/>
  <c r="H2038" i="5"/>
  <c r="L2038" i="5"/>
  <c r="M2038" i="5" s="1"/>
  <c r="E2039" i="5"/>
  <c r="F2039" i="5"/>
  <c r="H2039" i="5"/>
  <c r="L2039" i="5"/>
  <c r="M2039" i="5" s="1"/>
  <c r="E2040" i="5"/>
  <c r="F2040" i="5"/>
  <c r="H2040" i="5"/>
  <c r="L2040" i="5"/>
  <c r="M2040" i="5" s="1"/>
  <c r="E2041" i="5"/>
  <c r="F2041" i="5"/>
  <c r="H2041" i="5"/>
  <c r="L2041" i="5"/>
  <c r="M2041" i="5" s="1"/>
  <c r="E2042" i="5"/>
  <c r="F2042" i="5"/>
  <c r="H2042" i="5"/>
  <c r="L2042" i="5"/>
  <c r="M2042" i="5" s="1"/>
  <c r="E2043" i="5"/>
  <c r="F2043" i="5"/>
  <c r="H2043" i="5"/>
  <c r="L2043" i="5"/>
  <c r="M2043" i="5" s="1"/>
  <c r="E2044" i="5"/>
  <c r="F2044" i="5"/>
  <c r="H2044" i="5"/>
  <c r="L2044" i="5"/>
  <c r="M2044" i="5" s="1"/>
  <c r="E2045" i="5"/>
  <c r="F2045" i="5"/>
  <c r="H2045" i="5"/>
  <c r="L2045" i="5"/>
  <c r="M2045" i="5" s="1"/>
  <c r="E2046" i="5"/>
  <c r="F2046" i="5"/>
  <c r="H2046" i="5"/>
  <c r="L2046" i="5"/>
  <c r="M2046" i="5" s="1"/>
  <c r="E2047" i="5"/>
  <c r="F2047" i="5"/>
  <c r="H2047" i="5"/>
  <c r="L2047" i="5"/>
  <c r="M2047" i="5" s="1"/>
  <c r="E2048" i="5"/>
  <c r="F2048" i="5"/>
  <c r="H2048" i="5"/>
  <c r="L2048" i="5"/>
  <c r="M2048" i="5" s="1"/>
  <c r="E2049" i="5"/>
  <c r="F2049" i="5"/>
  <c r="H2049" i="5"/>
  <c r="L2049" i="5"/>
  <c r="M2049" i="5" s="1"/>
  <c r="E2050" i="5"/>
  <c r="F2050" i="5"/>
  <c r="H2050" i="5"/>
  <c r="L2050" i="5"/>
  <c r="M2050" i="5" s="1"/>
  <c r="E2051" i="5"/>
  <c r="F2051" i="5"/>
  <c r="H2051" i="5"/>
  <c r="L2051" i="5"/>
  <c r="M2051" i="5" s="1"/>
  <c r="E2052" i="5"/>
  <c r="F2052" i="5"/>
  <c r="H2052" i="5"/>
  <c r="L2052" i="5"/>
  <c r="M2052" i="5" s="1"/>
  <c r="E2053" i="5"/>
  <c r="F2053" i="5"/>
  <c r="H2053" i="5"/>
  <c r="L2053" i="5"/>
  <c r="M2053" i="5" s="1"/>
  <c r="E2054" i="5"/>
  <c r="F2054" i="5"/>
  <c r="H2054" i="5"/>
  <c r="L2054" i="5"/>
  <c r="M2054" i="5" s="1"/>
  <c r="E2055" i="5"/>
  <c r="F2055" i="5"/>
  <c r="H2055" i="5"/>
  <c r="L2055" i="5"/>
  <c r="M2055" i="5" s="1"/>
  <c r="E2056" i="5"/>
  <c r="F2056" i="5"/>
  <c r="H2056" i="5"/>
  <c r="L2056" i="5"/>
  <c r="M2056" i="5" s="1"/>
  <c r="E2057" i="5"/>
  <c r="F2057" i="5"/>
  <c r="H2057" i="5"/>
  <c r="L2057" i="5"/>
  <c r="M2057" i="5" s="1"/>
  <c r="E2058" i="5"/>
  <c r="F2058" i="5"/>
  <c r="H2058" i="5"/>
  <c r="L2058" i="5"/>
  <c r="M2058" i="5" s="1"/>
  <c r="E2059" i="5"/>
  <c r="F2059" i="5"/>
  <c r="H2059" i="5"/>
  <c r="L2059" i="5"/>
  <c r="M2059" i="5" s="1"/>
  <c r="E2060" i="5"/>
  <c r="F2060" i="5"/>
  <c r="H2060" i="5"/>
  <c r="L2060" i="5"/>
  <c r="M2060" i="5" s="1"/>
  <c r="E2061" i="5"/>
  <c r="F2061" i="5"/>
  <c r="H2061" i="5"/>
  <c r="L2061" i="5"/>
  <c r="M2061" i="5" s="1"/>
  <c r="E2062" i="5"/>
  <c r="F2062" i="5"/>
  <c r="H2062" i="5"/>
  <c r="L2062" i="5"/>
  <c r="M2062" i="5" s="1"/>
  <c r="E2063" i="5"/>
  <c r="F2063" i="5"/>
  <c r="H2063" i="5"/>
  <c r="L2063" i="5"/>
  <c r="M2063" i="5" s="1"/>
  <c r="E2064" i="5"/>
  <c r="F2064" i="5"/>
  <c r="H2064" i="5"/>
  <c r="L2064" i="5"/>
  <c r="M2064" i="5" s="1"/>
  <c r="E2065" i="5"/>
  <c r="F2065" i="5"/>
  <c r="H2065" i="5"/>
  <c r="L2065" i="5"/>
  <c r="M2065" i="5" s="1"/>
  <c r="E2066" i="5"/>
  <c r="F2066" i="5"/>
  <c r="H2066" i="5"/>
  <c r="L2066" i="5"/>
  <c r="M2066" i="5" s="1"/>
  <c r="A2067" i="5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B2067" i="5"/>
  <c r="B2068" i="5" s="1"/>
  <c r="B2069" i="5" s="1"/>
  <c r="B2070" i="5" s="1"/>
  <c r="B2071" i="5" s="1"/>
  <c r="B2072" i="5" s="1"/>
  <c r="B2073" i="5" s="1"/>
  <c r="B2074" i="5" s="1"/>
  <c r="B2075" i="5" s="1"/>
  <c r="B2076" i="5" s="1"/>
  <c r="B2077" i="5" s="1"/>
  <c r="B2078" i="5" s="1"/>
  <c r="B2079" i="5" s="1"/>
  <c r="B2080" i="5" s="1"/>
  <c r="B2081" i="5" s="1"/>
  <c r="B2082" i="5" s="1"/>
  <c r="B2083" i="5" s="1"/>
  <c r="B2084" i="5" s="1"/>
  <c r="B2085" i="5" s="1"/>
  <c r="B2086" i="5" s="1"/>
  <c r="B2087" i="5" s="1"/>
  <c r="B2088" i="5" s="1"/>
  <c r="B2089" i="5" s="1"/>
  <c r="B2090" i="5" s="1"/>
  <c r="B2091" i="5" s="1"/>
  <c r="B2092" i="5" s="1"/>
  <c r="B2093" i="5" s="1"/>
  <c r="B2094" i="5" s="1"/>
  <c r="B2095" i="5" s="1"/>
  <c r="B2096" i="5" s="1"/>
  <c r="B2097" i="5" s="1"/>
  <c r="B2098" i="5" s="1"/>
  <c r="B2099" i="5" s="1"/>
  <c r="B2100" i="5" s="1"/>
  <c r="B2101" i="5" s="1"/>
  <c r="B2102" i="5" s="1"/>
  <c r="B2103" i="5" s="1"/>
  <c r="B2104" i="5" s="1"/>
  <c r="B2105" i="5" s="1"/>
  <c r="B2106" i="5" s="1"/>
  <c r="B2107" i="5" s="1"/>
  <c r="B2108" i="5" s="1"/>
  <c r="B2109" i="5" s="1"/>
  <c r="B2110" i="5" s="1"/>
  <c r="B2111" i="5" s="1"/>
  <c r="B2112" i="5" s="1"/>
  <c r="B2113" i="5" s="1"/>
  <c r="B2114" i="5" s="1"/>
  <c r="B2115" i="5" s="1"/>
  <c r="B2116" i="5" s="1"/>
  <c r="B2117" i="5" s="1"/>
  <c r="B2118" i="5" s="1"/>
  <c r="B2119" i="5" s="1"/>
  <c r="B2120" i="5" s="1"/>
  <c r="B2121" i="5" s="1"/>
  <c r="B2122" i="5" s="1"/>
  <c r="B2123" i="5" s="1"/>
  <c r="B2124" i="5" s="1"/>
  <c r="B2125" i="5" s="1"/>
  <c r="B2126" i="5" s="1"/>
  <c r="B2127" i="5" s="1"/>
  <c r="B2128" i="5" s="1"/>
  <c r="B2129" i="5" s="1"/>
  <c r="B2130" i="5" s="1"/>
  <c r="B2131" i="5" s="1"/>
  <c r="B2132" i="5" s="1"/>
  <c r="B2133" i="5" s="1"/>
  <c r="B2134" i="5" s="1"/>
  <c r="B2135" i="5" s="1"/>
  <c r="B2136" i="5" s="1"/>
  <c r="B2137" i="5" s="1"/>
  <c r="B2138" i="5" s="1"/>
  <c r="B2139" i="5" s="1"/>
  <c r="B2140" i="5" s="1"/>
  <c r="B2141" i="5" s="1"/>
  <c r="B2142" i="5" s="1"/>
  <c r="B2143" i="5" s="1"/>
  <c r="B2144" i="5" s="1"/>
  <c r="B2145" i="5" s="1"/>
  <c r="B2146" i="5" s="1"/>
  <c r="B2147" i="5" s="1"/>
  <c r="B2148" i="5" s="1"/>
  <c r="B2149" i="5" s="1"/>
  <c r="B2150" i="5" s="1"/>
  <c r="B2151" i="5" s="1"/>
  <c r="B2152" i="5" s="1"/>
  <c r="B2153" i="5" s="1"/>
  <c r="B2154" i="5" s="1"/>
  <c r="B2155" i="5" s="1"/>
  <c r="B2156" i="5" s="1"/>
  <c r="B2157" i="5" s="1"/>
  <c r="B2158" i="5" s="1"/>
  <c r="B2159" i="5" s="1"/>
  <c r="B2160" i="5" s="1"/>
  <c r="B2161" i="5" s="1"/>
  <c r="B2162" i="5" s="1"/>
  <c r="B2163" i="5" s="1"/>
  <c r="B2164" i="5" s="1"/>
  <c r="B2165" i="5" s="1"/>
  <c r="B2166" i="5" s="1"/>
  <c r="B2167" i="5" s="1"/>
  <c r="B2168" i="5" s="1"/>
  <c r="B2169" i="5" s="1"/>
  <c r="B2170" i="5" s="1"/>
  <c r="B2171" i="5" s="1"/>
  <c r="B2172" i="5" s="1"/>
  <c r="B2173" i="5" s="1"/>
  <c r="B2174" i="5" s="1"/>
  <c r="B2175" i="5" s="1"/>
  <c r="B2176" i="5" s="1"/>
  <c r="B2177" i="5" s="1"/>
  <c r="B2178" i="5" s="1"/>
  <c r="B2179" i="5" s="1"/>
  <c r="B2180" i="5" s="1"/>
  <c r="B2181" i="5" s="1"/>
  <c r="B2182" i="5" s="1"/>
  <c r="B2183" i="5" s="1"/>
  <c r="B2184" i="5" s="1"/>
  <c r="B2185" i="5" s="1"/>
  <c r="B2186" i="5" s="1"/>
  <c r="B2187" i="5" s="1"/>
  <c r="B2188" i="5" s="1"/>
  <c r="B2189" i="5" s="1"/>
  <c r="B2190" i="5" s="1"/>
  <c r="B2191" i="5" s="1"/>
  <c r="B2192" i="5" s="1"/>
  <c r="B2193" i="5" s="1"/>
  <c r="B2194" i="5" s="1"/>
  <c r="B2195" i="5" s="1"/>
  <c r="B2196" i="5" s="1"/>
  <c r="B2197" i="5" s="1"/>
  <c r="B2198" i="5" s="1"/>
  <c r="B2199" i="5" s="1"/>
  <c r="B2200" i="5" s="1"/>
  <c r="B2201" i="5" s="1"/>
  <c r="B2202" i="5" s="1"/>
  <c r="B2203" i="5" s="1"/>
  <c r="B2204" i="5" s="1"/>
  <c r="B2205" i="5" s="1"/>
  <c r="B2206" i="5" s="1"/>
  <c r="B2207" i="5" s="1"/>
  <c r="B2208" i="5" s="1"/>
  <c r="B2209" i="5" s="1"/>
  <c r="B2210" i="5" s="1"/>
  <c r="B2211" i="5" s="1"/>
  <c r="B2212" i="5" s="1"/>
  <c r="B2213" i="5" s="1"/>
  <c r="B2214" i="5" s="1"/>
  <c r="B2215" i="5" s="1"/>
  <c r="B2216" i="5" s="1"/>
  <c r="B2217" i="5" s="1"/>
  <c r="B2218" i="5" s="1"/>
  <c r="B2219" i="5" s="1"/>
  <c r="B2220" i="5" s="1"/>
  <c r="B2221" i="5" s="1"/>
  <c r="B2222" i="5" s="1"/>
  <c r="B2223" i="5" s="1"/>
  <c r="B2224" i="5" s="1"/>
  <c r="B2225" i="5" s="1"/>
  <c r="B2226" i="5" s="1"/>
  <c r="B2227" i="5" s="1"/>
  <c r="B2228" i="5" s="1"/>
  <c r="B2229" i="5" s="1"/>
  <c r="B2230" i="5" s="1"/>
  <c r="B2231" i="5" s="1"/>
  <c r="B2232" i="5" s="1"/>
  <c r="B2233" i="5" s="1"/>
  <c r="B2234" i="5" s="1"/>
  <c r="B2235" i="5" s="1"/>
  <c r="B2236" i="5" s="1"/>
  <c r="B2237" i="5" s="1"/>
  <c r="B2238" i="5" s="1"/>
  <c r="B2239" i="5" s="1"/>
  <c r="B2240" i="5" s="1"/>
  <c r="B2241" i="5" s="1"/>
  <c r="B2242" i="5" s="1"/>
  <c r="B2243" i="5" s="1"/>
  <c r="B2244" i="5" s="1"/>
  <c r="B2245" i="5" s="1"/>
  <c r="B2246" i="5" s="1"/>
  <c r="B2247" i="5" s="1"/>
  <c r="B2248" i="5" s="1"/>
  <c r="B2249" i="5" s="1"/>
  <c r="B2250" i="5" s="1"/>
  <c r="B2251" i="5" s="1"/>
  <c r="B2252" i="5" s="1"/>
  <c r="B2253" i="5" s="1"/>
  <c r="B2254" i="5" s="1"/>
  <c r="B2255" i="5" s="1"/>
  <c r="B2256" i="5" s="1"/>
  <c r="B2257" i="5" s="1"/>
  <c r="B2258" i="5" s="1"/>
  <c r="B2259" i="5" s="1"/>
  <c r="B2260" i="5" s="1"/>
  <c r="B2261" i="5" s="1"/>
  <c r="B2262" i="5" s="1"/>
  <c r="B2263" i="5" s="1"/>
  <c r="B2264" i="5" s="1"/>
  <c r="B2265" i="5" s="1"/>
  <c r="B2266" i="5" s="1"/>
  <c r="B2267" i="5" s="1"/>
  <c r="B2268" i="5" s="1"/>
  <c r="B2269" i="5" s="1"/>
  <c r="B2270" i="5" s="1"/>
  <c r="B2271" i="5" s="1"/>
  <c r="B2272" i="5" s="1"/>
  <c r="B2273" i="5" s="1"/>
  <c r="B2274" i="5" s="1"/>
  <c r="B2275" i="5" s="1"/>
  <c r="B2276" i="5" s="1"/>
  <c r="B2277" i="5" s="1"/>
  <c r="B2278" i="5" s="1"/>
  <c r="B2279" i="5" s="1"/>
  <c r="B2280" i="5" s="1"/>
  <c r="B2281" i="5" s="1"/>
  <c r="B2282" i="5" s="1"/>
  <c r="B2283" i="5" s="1"/>
  <c r="B2284" i="5" s="1"/>
  <c r="B2285" i="5" s="1"/>
  <c r="B2286" i="5" s="1"/>
  <c r="B2287" i="5" s="1"/>
  <c r="B2288" i="5" s="1"/>
  <c r="B2289" i="5" s="1"/>
  <c r="B2290" i="5" s="1"/>
  <c r="B2291" i="5" s="1"/>
  <c r="B2292" i="5" s="1"/>
  <c r="B2293" i="5" s="1"/>
  <c r="B2294" i="5" s="1"/>
  <c r="B2295" i="5" s="1"/>
  <c r="B2296" i="5" s="1"/>
  <c r="B2297" i="5" s="1"/>
  <c r="B2298" i="5" s="1"/>
  <c r="B2299" i="5" s="1"/>
  <c r="B2300" i="5" s="1"/>
  <c r="B2301" i="5" s="1"/>
  <c r="B2302" i="5" s="1"/>
  <c r="B2303" i="5" s="1"/>
  <c r="B2304" i="5" s="1"/>
  <c r="B2305" i="5" s="1"/>
  <c r="B2306" i="5" s="1"/>
  <c r="B2307" i="5" s="1"/>
  <c r="B2308" i="5" s="1"/>
  <c r="B2309" i="5" s="1"/>
  <c r="B2310" i="5" s="1"/>
  <c r="B2311" i="5" s="1"/>
  <c r="B2312" i="5" s="1"/>
  <c r="B2313" i="5" s="1"/>
  <c r="B2314" i="5" s="1"/>
  <c r="B2315" i="5" s="1"/>
  <c r="B2316" i="5" s="1"/>
  <c r="B2317" i="5" s="1"/>
  <c r="B2318" i="5" s="1"/>
  <c r="B2319" i="5" s="1"/>
  <c r="B2320" i="5" s="1"/>
  <c r="B2321" i="5" s="1"/>
  <c r="B2322" i="5" s="1"/>
  <c r="B2323" i="5" s="1"/>
  <c r="B2324" i="5" s="1"/>
  <c r="B2325" i="5" s="1"/>
  <c r="B2326" i="5" s="1"/>
  <c r="B2327" i="5" s="1"/>
  <c r="B2328" i="5" s="1"/>
  <c r="B2329" i="5" s="1"/>
  <c r="B2330" i="5" s="1"/>
  <c r="B2331" i="5" s="1"/>
  <c r="B2332" i="5" s="1"/>
  <c r="B2333" i="5" s="1"/>
  <c r="B2334" i="5" s="1"/>
  <c r="B2335" i="5" s="1"/>
  <c r="B2336" i="5" s="1"/>
  <c r="B2337" i="5" s="1"/>
  <c r="B2338" i="5" s="1"/>
  <c r="B2339" i="5" s="1"/>
  <c r="B2340" i="5" s="1"/>
  <c r="B2341" i="5" s="1"/>
  <c r="B2342" i="5" s="1"/>
  <c r="B2343" i="5" s="1"/>
  <c r="B2344" i="5" s="1"/>
  <c r="B2345" i="5" s="1"/>
  <c r="B2346" i="5" s="1"/>
  <c r="B2347" i="5" s="1"/>
  <c r="B2348" i="5" s="1"/>
  <c r="B2349" i="5" s="1"/>
  <c r="B2350" i="5" s="1"/>
  <c r="B2351" i="5" s="1"/>
  <c r="B2352" i="5" s="1"/>
  <c r="B2353" i="5" s="1"/>
  <c r="B2354" i="5" s="1"/>
  <c r="B2355" i="5" s="1"/>
  <c r="B2356" i="5" s="1"/>
  <c r="B2357" i="5" s="1"/>
  <c r="B2358" i="5" s="1"/>
  <c r="B2359" i="5" s="1"/>
  <c r="B2360" i="5" s="1"/>
  <c r="B2361" i="5" s="1"/>
  <c r="B2362" i="5" s="1"/>
  <c r="B2363" i="5" s="1"/>
  <c r="B2364" i="5" s="1"/>
  <c r="B2365" i="5" s="1"/>
  <c r="B2366" i="5" s="1"/>
  <c r="B2367" i="5" s="1"/>
  <c r="B2368" i="5" s="1"/>
  <c r="B2369" i="5" s="1"/>
  <c r="B2370" i="5" s="1"/>
  <c r="B2371" i="5" s="1"/>
  <c r="B2372" i="5" s="1"/>
  <c r="B2373" i="5" s="1"/>
  <c r="C2067" i="5"/>
  <c r="C2068" i="5" s="1"/>
  <c r="C2069" i="5" s="1"/>
  <c r="C2070" i="5" s="1"/>
  <c r="C2071" i="5" s="1"/>
  <c r="C2072" i="5" s="1"/>
  <c r="C2073" i="5" s="1"/>
  <c r="C2074" i="5" s="1"/>
  <c r="C2075" i="5" s="1"/>
  <c r="C2076" i="5" s="1"/>
  <c r="C2077" i="5" s="1"/>
  <c r="C2078" i="5" s="1"/>
  <c r="C2079" i="5" s="1"/>
  <c r="C2080" i="5" s="1"/>
  <c r="C2081" i="5" s="1"/>
  <c r="C2082" i="5" s="1"/>
  <c r="C2083" i="5" s="1"/>
  <c r="C2084" i="5" s="1"/>
  <c r="C2085" i="5" s="1"/>
  <c r="C2086" i="5" s="1"/>
  <c r="C2087" i="5" s="1"/>
  <c r="C2088" i="5" s="1"/>
  <c r="C2089" i="5" s="1"/>
  <c r="C2090" i="5" s="1"/>
  <c r="C2091" i="5" s="1"/>
  <c r="C2092" i="5" s="1"/>
  <c r="C2093" i="5" s="1"/>
  <c r="C2094" i="5" s="1"/>
  <c r="C2095" i="5" s="1"/>
  <c r="C2096" i="5" s="1"/>
  <c r="C2097" i="5" s="1"/>
  <c r="C2098" i="5" s="1"/>
  <c r="C2099" i="5" s="1"/>
  <c r="C2100" i="5" s="1"/>
  <c r="C2101" i="5" s="1"/>
  <c r="C2102" i="5" s="1"/>
  <c r="C2103" i="5" s="1"/>
  <c r="C2104" i="5" s="1"/>
  <c r="C2105" i="5" s="1"/>
  <c r="C2106" i="5" s="1"/>
  <c r="C2107" i="5" s="1"/>
  <c r="C2108" i="5" s="1"/>
  <c r="C2109" i="5" s="1"/>
  <c r="C2110" i="5" s="1"/>
  <c r="C2111" i="5" s="1"/>
  <c r="C2112" i="5" s="1"/>
  <c r="C2113" i="5" s="1"/>
  <c r="C2114" i="5" s="1"/>
  <c r="C2115" i="5" s="1"/>
  <c r="C2116" i="5" s="1"/>
  <c r="C2117" i="5" s="1"/>
  <c r="C2118" i="5" s="1"/>
  <c r="C2119" i="5" s="1"/>
  <c r="C2120" i="5" s="1"/>
  <c r="C2121" i="5" s="1"/>
  <c r="C2122" i="5" s="1"/>
  <c r="C2123" i="5" s="1"/>
  <c r="C2124" i="5" s="1"/>
  <c r="C2125" i="5" s="1"/>
  <c r="C2126" i="5" s="1"/>
  <c r="C2127" i="5" s="1"/>
  <c r="C2128" i="5" s="1"/>
  <c r="C2129" i="5" s="1"/>
  <c r="C2130" i="5" s="1"/>
  <c r="C2131" i="5" s="1"/>
  <c r="C2132" i="5" s="1"/>
  <c r="C2133" i="5" s="1"/>
  <c r="C2134" i="5" s="1"/>
  <c r="C2135" i="5" s="1"/>
  <c r="C2136" i="5" s="1"/>
  <c r="C2137" i="5" s="1"/>
  <c r="C2138" i="5" s="1"/>
  <c r="C2139" i="5" s="1"/>
  <c r="C2140" i="5" s="1"/>
  <c r="C2141" i="5" s="1"/>
  <c r="C2142" i="5" s="1"/>
  <c r="C2143" i="5" s="1"/>
  <c r="C2144" i="5" s="1"/>
  <c r="C2145" i="5" s="1"/>
  <c r="C2146" i="5" s="1"/>
  <c r="C2147" i="5" s="1"/>
  <c r="C2148" i="5" s="1"/>
  <c r="C2149" i="5" s="1"/>
  <c r="C2150" i="5" s="1"/>
  <c r="C2151" i="5" s="1"/>
  <c r="C2152" i="5" s="1"/>
  <c r="C2153" i="5" s="1"/>
  <c r="C2154" i="5" s="1"/>
  <c r="C2155" i="5" s="1"/>
  <c r="C2156" i="5" s="1"/>
  <c r="C2157" i="5" s="1"/>
  <c r="C2158" i="5" s="1"/>
  <c r="C2159" i="5" s="1"/>
  <c r="C2160" i="5" s="1"/>
  <c r="C2161" i="5" s="1"/>
  <c r="C2162" i="5" s="1"/>
  <c r="C2163" i="5" s="1"/>
  <c r="C2164" i="5" s="1"/>
  <c r="C2165" i="5" s="1"/>
  <c r="C2166" i="5" s="1"/>
  <c r="C2167" i="5" s="1"/>
  <c r="C2168" i="5" s="1"/>
  <c r="C2169" i="5" s="1"/>
  <c r="C2170" i="5" s="1"/>
  <c r="C2171" i="5" s="1"/>
  <c r="C2172" i="5" s="1"/>
  <c r="C2173" i="5" s="1"/>
  <c r="C2174" i="5" s="1"/>
  <c r="C2175" i="5" s="1"/>
  <c r="C2176" i="5" s="1"/>
  <c r="C2177" i="5" s="1"/>
  <c r="C2178" i="5" s="1"/>
  <c r="C2179" i="5" s="1"/>
  <c r="C2180" i="5" s="1"/>
  <c r="C2181" i="5" s="1"/>
  <c r="C2182" i="5" s="1"/>
  <c r="C2183" i="5" s="1"/>
  <c r="C2184" i="5" s="1"/>
  <c r="C2185" i="5" s="1"/>
  <c r="C2186" i="5" s="1"/>
  <c r="C2187" i="5" s="1"/>
  <c r="C2188" i="5" s="1"/>
  <c r="C2189" i="5" s="1"/>
  <c r="C2190" i="5" s="1"/>
  <c r="C2191" i="5" s="1"/>
  <c r="C2192" i="5" s="1"/>
  <c r="C2193" i="5" s="1"/>
  <c r="C2194" i="5" s="1"/>
  <c r="C2195" i="5" s="1"/>
  <c r="C2196" i="5" s="1"/>
  <c r="C2197" i="5" s="1"/>
  <c r="C2198" i="5" s="1"/>
  <c r="C2199" i="5" s="1"/>
  <c r="C2200" i="5" s="1"/>
  <c r="C2201" i="5" s="1"/>
  <c r="C2202" i="5" s="1"/>
  <c r="C2203" i="5" s="1"/>
  <c r="C2204" i="5" s="1"/>
  <c r="C2205" i="5" s="1"/>
  <c r="C2206" i="5" s="1"/>
  <c r="C2207" i="5" s="1"/>
  <c r="C2208" i="5" s="1"/>
  <c r="C2209" i="5" s="1"/>
  <c r="C2210" i="5" s="1"/>
  <c r="C2211" i="5" s="1"/>
  <c r="C2212" i="5" s="1"/>
  <c r="C2213" i="5" s="1"/>
  <c r="C2214" i="5" s="1"/>
  <c r="C2215" i="5" s="1"/>
  <c r="C2216" i="5" s="1"/>
  <c r="C2217" i="5" s="1"/>
  <c r="C2218" i="5" s="1"/>
  <c r="C2219" i="5" s="1"/>
  <c r="C2220" i="5" s="1"/>
  <c r="C2221" i="5" s="1"/>
  <c r="C2222" i="5" s="1"/>
  <c r="C2223" i="5" s="1"/>
  <c r="C2224" i="5" s="1"/>
  <c r="C2225" i="5" s="1"/>
  <c r="C2226" i="5" s="1"/>
  <c r="C2227" i="5" s="1"/>
  <c r="C2228" i="5" s="1"/>
  <c r="C2229" i="5" s="1"/>
  <c r="C2230" i="5" s="1"/>
  <c r="C2231" i="5" s="1"/>
  <c r="C2232" i="5" s="1"/>
  <c r="C2233" i="5" s="1"/>
  <c r="C2234" i="5" s="1"/>
  <c r="C2235" i="5" s="1"/>
  <c r="C2236" i="5" s="1"/>
  <c r="C2237" i="5" s="1"/>
  <c r="C2238" i="5" s="1"/>
  <c r="C2239" i="5" s="1"/>
  <c r="C2240" i="5" s="1"/>
  <c r="C2241" i="5" s="1"/>
  <c r="C2242" i="5" s="1"/>
  <c r="C2243" i="5" s="1"/>
  <c r="C2244" i="5" s="1"/>
  <c r="C2245" i="5" s="1"/>
  <c r="C2246" i="5" s="1"/>
  <c r="C2247" i="5" s="1"/>
  <c r="C2248" i="5" s="1"/>
  <c r="C2249" i="5" s="1"/>
  <c r="C2250" i="5" s="1"/>
  <c r="C2251" i="5" s="1"/>
  <c r="C2252" i="5" s="1"/>
  <c r="C2253" i="5" s="1"/>
  <c r="C2254" i="5" s="1"/>
  <c r="C2255" i="5" s="1"/>
  <c r="C2256" i="5" s="1"/>
  <c r="C2257" i="5" s="1"/>
  <c r="C2258" i="5" s="1"/>
  <c r="C2259" i="5" s="1"/>
  <c r="C2260" i="5" s="1"/>
  <c r="C2261" i="5" s="1"/>
  <c r="C2262" i="5" s="1"/>
  <c r="C2263" i="5" s="1"/>
  <c r="C2264" i="5" s="1"/>
  <c r="C2265" i="5" s="1"/>
  <c r="C2266" i="5" s="1"/>
  <c r="C2267" i="5" s="1"/>
  <c r="C2268" i="5" s="1"/>
  <c r="C2269" i="5" s="1"/>
  <c r="C2270" i="5" s="1"/>
  <c r="C2271" i="5" s="1"/>
  <c r="C2272" i="5" s="1"/>
  <c r="C2273" i="5" s="1"/>
  <c r="C2274" i="5" s="1"/>
  <c r="C2275" i="5" s="1"/>
  <c r="C2276" i="5" s="1"/>
  <c r="C2277" i="5" s="1"/>
  <c r="C2278" i="5" s="1"/>
  <c r="C2279" i="5" s="1"/>
  <c r="C2280" i="5" s="1"/>
  <c r="C2281" i="5" s="1"/>
  <c r="C2282" i="5" s="1"/>
  <c r="C2283" i="5" s="1"/>
  <c r="C2284" i="5" s="1"/>
  <c r="C2285" i="5" s="1"/>
  <c r="C2286" i="5" s="1"/>
  <c r="C2287" i="5" s="1"/>
  <c r="C2288" i="5" s="1"/>
  <c r="C2289" i="5" s="1"/>
  <c r="C2290" i="5" s="1"/>
  <c r="C2291" i="5" s="1"/>
  <c r="C2292" i="5" s="1"/>
  <c r="C2293" i="5" s="1"/>
  <c r="C2294" i="5" s="1"/>
  <c r="C2295" i="5" s="1"/>
  <c r="C2296" i="5" s="1"/>
  <c r="C2297" i="5" s="1"/>
  <c r="C2298" i="5" s="1"/>
  <c r="C2299" i="5" s="1"/>
  <c r="C2300" i="5" s="1"/>
  <c r="C2301" i="5" s="1"/>
  <c r="C2302" i="5" s="1"/>
  <c r="C2303" i="5" s="1"/>
  <c r="C2304" i="5" s="1"/>
  <c r="C2305" i="5" s="1"/>
  <c r="C2306" i="5" s="1"/>
  <c r="C2307" i="5" s="1"/>
  <c r="C2308" i="5" s="1"/>
  <c r="C2309" i="5" s="1"/>
  <c r="C2310" i="5" s="1"/>
  <c r="C2311" i="5" s="1"/>
  <c r="C2312" i="5" s="1"/>
  <c r="C2313" i="5" s="1"/>
  <c r="C2314" i="5" s="1"/>
  <c r="C2315" i="5" s="1"/>
  <c r="C2316" i="5" s="1"/>
  <c r="C2317" i="5" s="1"/>
  <c r="C2318" i="5" s="1"/>
  <c r="C2319" i="5" s="1"/>
  <c r="C2320" i="5" s="1"/>
  <c r="C2321" i="5" s="1"/>
  <c r="C2322" i="5" s="1"/>
  <c r="C2323" i="5" s="1"/>
  <c r="C2324" i="5" s="1"/>
  <c r="C2325" i="5" s="1"/>
  <c r="C2326" i="5" s="1"/>
  <c r="C2327" i="5" s="1"/>
  <c r="C2328" i="5" s="1"/>
  <c r="C2329" i="5" s="1"/>
  <c r="C2330" i="5" s="1"/>
  <c r="C2331" i="5" s="1"/>
  <c r="C2332" i="5" s="1"/>
  <c r="C2333" i="5" s="1"/>
  <c r="C2334" i="5" s="1"/>
  <c r="C2335" i="5" s="1"/>
  <c r="C2336" i="5" s="1"/>
  <c r="C2337" i="5" s="1"/>
  <c r="C2338" i="5" s="1"/>
  <c r="C2339" i="5" s="1"/>
  <c r="C2340" i="5" s="1"/>
  <c r="C2341" i="5" s="1"/>
  <c r="C2342" i="5" s="1"/>
  <c r="C2343" i="5" s="1"/>
  <c r="C2344" i="5" s="1"/>
  <c r="C2345" i="5" s="1"/>
  <c r="C2346" i="5" s="1"/>
  <c r="C2347" i="5" s="1"/>
  <c r="C2348" i="5" s="1"/>
  <c r="C2349" i="5" s="1"/>
  <c r="C2350" i="5" s="1"/>
  <c r="C2351" i="5" s="1"/>
  <c r="C2352" i="5" s="1"/>
  <c r="C2353" i="5" s="1"/>
  <c r="C2354" i="5" s="1"/>
  <c r="C2355" i="5" s="1"/>
  <c r="C2356" i="5" s="1"/>
  <c r="C2357" i="5" s="1"/>
  <c r="C2358" i="5" s="1"/>
  <c r="C2359" i="5" s="1"/>
  <c r="C2360" i="5" s="1"/>
  <c r="C2361" i="5" s="1"/>
  <c r="C2362" i="5" s="1"/>
  <c r="C2363" i="5" s="1"/>
  <c r="C2364" i="5" s="1"/>
  <c r="C2365" i="5" s="1"/>
  <c r="C2366" i="5" s="1"/>
  <c r="C2367" i="5" s="1"/>
  <c r="C2368" i="5" s="1"/>
  <c r="C2369" i="5" s="1"/>
  <c r="C2370" i="5" s="1"/>
  <c r="C2371" i="5" s="1"/>
  <c r="C2372" i="5" s="1"/>
  <c r="C2373" i="5" s="1"/>
  <c r="E2067" i="5"/>
  <c r="F2067" i="5"/>
  <c r="H2067" i="5"/>
  <c r="L2067" i="5"/>
  <c r="M2067" i="5" s="1"/>
  <c r="E2068" i="5"/>
  <c r="F2068" i="5"/>
  <c r="H2068" i="5"/>
  <c r="L2068" i="5"/>
  <c r="M2068" i="5" s="1"/>
  <c r="E2069" i="5"/>
  <c r="F2069" i="5"/>
  <c r="H2069" i="5"/>
  <c r="L2069" i="5"/>
  <c r="M2069" i="5" s="1"/>
  <c r="E2070" i="5"/>
  <c r="F2070" i="5"/>
  <c r="H2070" i="5"/>
  <c r="L2070" i="5"/>
  <c r="M2070" i="5" s="1"/>
  <c r="E2071" i="5"/>
  <c r="F2071" i="5"/>
  <c r="H2071" i="5"/>
  <c r="L2071" i="5"/>
  <c r="M2071" i="5" s="1"/>
  <c r="E2072" i="5"/>
  <c r="F2072" i="5"/>
  <c r="H2072" i="5"/>
  <c r="L2072" i="5"/>
  <c r="M2072" i="5" s="1"/>
  <c r="E2073" i="5"/>
  <c r="F2073" i="5"/>
  <c r="H2073" i="5"/>
  <c r="L2073" i="5"/>
  <c r="M2073" i="5" s="1"/>
  <c r="E2074" i="5"/>
  <c r="F2074" i="5"/>
  <c r="H2074" i="5"/>
  <c r="L2074" i="5"/>
  <c r="M2074" i="5" s="1"/>
  <c r="E2075" i="5"/>
  <c r="F2075" i="5"/>
  <c r="H2075" i="5"/>
  <c r="L2075" i="5"/>
  <c r="M2075" i="5" s="1"/>
  <c r="E2076" i="5"/>
  <c r="F2076" i="5"/>
  <c r="H2076" i="5"/>
  <c r="L2076" i="5"/>
  <c r="M2076" i="5" s="1"/>
  <c r="E2077" i="5"/>
  <c r="F2077" i="5"/>
  <c r="H2077" i="5"/>
  <c r="L2077" i="5"/>
  <c r="M2077" i="5" s="1"/>
  <c r="E2078" i="5"/>
  <c r="F2078" i="5"/>
  <c r="H2078" i="5"/>
  <c r="L2078" i="5"/>
  <c r="M2078" i="5" s="1"/>
  <c r="E2079" i="5"/>
  <c r="F2079" i="5"/>
  <c r="H2079" i="5"/>
  <c r="L2079" i="5"/>
  <c r="M2079" i="5" s="1"/>
  <c r="E2080" i="5"/>
  <c r="F2080" i="5"/>
  <c r="H2080" i="5"/>
  <c r="L2080" i="5"/>
  <c r="M2080" i="5" s="1"/>
  <c r="E2081" i="5"/>
  <c r="F2081" i="5"/>
  <c r="H2081" i="5"/>
  <c r="L2081" i="5"/>
  <c r="M2081" i="5" s="1"/>
  <c r="E2082" i="5"/>
  <c r="F2082" i="5"/>
  <c r="H2082" i="5"/>
  <c r="L2082" i="5"/>
  <c r="M2082" i="5" s="1"/>
  <c r="E2083" i="5"/>
  <c r="F2083" i="5"/>
  <c r="H2083" i="5"/>
  <c r="L2083" i="5"/>
  <c r="M2083" i="5" s="1"/>
  <c r="E2084" i="5"/>
  <c r="F2084" i="5"/>
  <c r="H2084" i="5"/>
  <c r="L2084" i="5"/>
  <c r="M2084" i="5" s="1"/>
  <c r="E2085" i="5"/>
  <c r="F2085" i="5"/>
  <c r="H2085" i="5"/>
  <c r="L2085" i="5"/>
  <c r="M2085" i="5" s="1"/>
  <c r="E2086" i="5"/>
  <c r="F2086" i="5"/>
  <c r="H2086" i="5"/>
  <c r="L2086" i="5"/>
  <c r="M2086" i="5" s="1"/>
  <c r="E2087" i="5"/>
  <c r="F2087" i="5"/>
  <c r="H2087" i="5"/>
  <c r="L2087" i="5"/>
  <c r="M2087" i="5" s="1"/>
  <c r="E2088" i="5"/>
  <c r="F2088" i="5"/>
  <c r="H2088" i="5"/>
  <c r="L2088" i="5"/>
  <c r="M2088" i="5" s="1"/>
  <c r="E2089" i="5"/>
  <c r="F2089" i="5"/>
  <c r="H2089" i="5"/>
  <c r="L2089" i="5"/>
  <c r="M2089" i="5" s="1"/>
  <c r="E2090" i="5"/>
  <c r="F2090" i="5"/>
  <c r="H2090" i="5"/>
  <c r="L2090" i="5"/>
  <c r="M2090" i="5" s="1"/>
  <c r="E2091" i="5"/>
  <c r="F2091" i="5"/>
  <c r="H2091" i="5"/>
  <c r="L2091" i="5"/>
  <c r="M2091" i="5" s="1"/>
  <c r="E2092" i="5"/>
  <c r="F2092" i="5"/>
  <c r="H2092" i="5"/>
  <c r="L2092" i="5"/>
  <c r="M2092" i="5" s="1"/>
  <c r="E2093" i="5"/>
  <c r="F2093" i="5"/>
  <c r="H2093" i="5"/>
  <c r="L2093" i="5"/>
  <c r="M2093" i="5" s="1"/>
  <c r="E2094" i="5"/>
  <c r="F2094" i="5"/>
  <c r="H2094" i="5"/>
  <c r="L2094" i="5"/>
  <c r="M2094" i="5" s="1"/>
  <c r="E2095" i="5"/>
  <c r="F2095" i="5"/>
  <c r="H2095" i="5"/>
  <c r="L2095" i="5"/>
  <c r="M2095" i="5" s="1"/>
  <c r="E2096" i="5"/>
  <c r="F2096" i="5"/>
  <c r="H2096" i="5"/>
  <c r="L2096" i="5"/>
  <c r="M2096" i="5" s="1"/>
  <c r="E2097" i="5"/>
  <c r="F2097" i="5"/>
  <c r="H2097" i="5"/>
  <c r="L2097" i="5"/>
  <c r="M2097" i="5" s="1"/>
  <c r="E2098" i="5"/>
  <c r="F2098" i="5"/>
  <c r="H2098" i="5"/>
  <c r="L2098" i="5"/>
  <c r="M2098" i="5" s="1"/>
  <c r="E2099" i="5"/>
  <c r="F2099" i="5"/>
  <c r="H2099" i="5"/>
  <c r="L2099" i="5"/>
  <c r="M2099" i="5" s="1"/>
  <c r="E2100" i="5"/>
  <c r="F2100" i="5"/>
  <c r="H2100" i="5"/>
  <c r="L2100" i="5"/>
  <c r="M2100" i="5" s="1"/>
  <c r="E2101" i="5"/>
  <c r="F2101" i="5"/>
  <c r="H2101" i="5"/>
  <c r="L2101" i="5"/>
  <c r="M2101" i="5" s="1"/>
  <c r="E2102" i="5"/>
  <c r="F2102" i="5"/>
  <c r="H2102" i="5"/>
  <c r="L2102" i="5"/>
  <c r="M2102" i="5" s="1"/>
  <c r="E2103" i="5"/>
  <c r="F2103" i="5"/>
  <c r="H2103" i="5"/>
  <c r="A1116" i="5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B1116" i="5"/>
  <c r="B1117" i="5" s="1"/>
  <c r="B1118" i="5" s="1"/>
  <c r="B1119" i="5" s="1"/>
  <c r="B1120" i="5" s="1"/>
  <c r="B1121" i="5" s="1"/>
  <c r="B1122" i="5" s="1"/>
  <c r="B1123" i="5" s="1"/>
  <c r="B1124" i="5" s="1"/>
  <c r="B1125" i="5" s="1"/>
  <c r="B1126" i="5" s="1"/>
  <c r="B1127" i="5" s="1"/>
  <c r="B1128" i="5" s="1"/>
  <c r="B1129" i="5" s="1"/>
  <c r="B1130" i="5" s="1"/>
  <c r="B1131" i="5" s="1"/>
  <c r="B1132" i="5" s="1"/>
  <c r="B1133" i="5" s="1"/>
  <c r="B1134" i="5" s="1"/>
  <c r="B1135" i="5" s="1"/>
  <c r="B1136" i="5" s="1"/>
  <c r="B1137" i="5" s="1"/>
  <c r="B1138" i="5" s="1"/>
  <c r="B1139" i="5" s="1"/>
  <c r="B1140" i="5" s="1"/>
  <c r="B1141" i="5" s="1"/>
  <c r="B1142" i="5" s="1"/>
  <c r="B1143" i="5" s="1"/>
  <c r="B1144" i="5" s="1"/>
  <c r="B1145" i="5" s="1"/>
  <c r="B1146" i="5" s="1"/>
  <c r="B1147" i="5" s="1"/>
  <c r="B1148" i="5" s="1"/>
  <c r="B1149" i="5" s="1"/>
  <c r="B1150" i="5" s="1"/>
  <c r="B1151" i="5" s="1"/>
  <c r="B1152" i="5" s="1"/>
  <c r="B1153" i="5" s="1"/>
  <c r="B1154" i="5" s="1"/>
  <c r="B1155" i="5" s="1"/>
  <c r="B1156" i="5" s="1"/>
  <c r="B1157" i="5" s="1"/>
  <c r="B1158" i="5" s="1"/>
  <c r="B1159" i="5" s="1"/>
  <c r="B1160" i="5" s="1"/>
  <c r="B1161" i="5" s="1"/>
  <c r="B1162" i="5" s="1"/>
  <c r="B1163" i="5" s="1"/>
  <c r="B1164" i="5" s="1"/>
  <c r="B1165" i="5" s="1"/>
  <c r="B1166" i="5" s="1"/>
  <c r="B1167" i="5" s="1"/>
  <c r="B1168" i="5" s="1"/>
  <c r="B1169" i="5" s="1"/>
  <c r="B1170" i="5" s="1"/>
  <c r="B1171" i="5" s="1"/>
  <c r="B1172" i="5" s="1"/>
  <c r="B1173" i="5" s="1"/>
  <c r="B1174" i="5" s="1"/>
  <c r="B1175" i="5" s="1"/>
  <c r="B1176" i="5" s="1"/>
  <c r="B1177" i="5" s="1"/>
  <c r="B1178" i="5" s="1"/>
  <c r="B1179" i="5" s="1"/>
  <c r="B1180" i="5" s="1"/>
  <c r="B1181" i="5" s="1"/>
  <c r="B1182" i="5" s="1"/>
  <c r="B1183" i="5" s="1"/>
  <c r="B1184" i="5" s="1"/>
  <c r="B1185" i="5" s="1"/>
  <c r="B1186" i="5" s="1"/>
  <c r="B1187" i="5" s="1"/>
  <c r="B1188" i="5" s="1"/>
  <c r="B1189" i="5" s="1"/>
  <c r="B1190" i="5" s="1"/>
  <c r="B1191" i="5" s="1"/>
  <c r="B1192" i="5" s="1"/>
  <c r="B1193" i="5" s="1"/>
  <c r="B1194" i="5" s="1"/>
  <c r="B1195" i="5" s="1"/>
  <c r="B1196" i="5" s="1"/>
  <c r="B1197" i="5" s="1"/>
  <c r="B1198" i="5" s="1"/>
  <c r="B1199" i="5" s="1"/>
  <c r="B1200" i="5" s="1"/>
  <c r="B1201" i="5" s="1"/>
  <c r="B1202" i="5" s="1"/>
  <c r="B1203" i="5" s="1"/>
  <c r="B1204" i="5" s="1"/>
  <c r="B1205" i="5" s="1"/>
  <c r="B1206" i="5" s="1"/>
  <c r="B1207" i="5" s="1"/>
  <c r="B1208" i="5" s="1"/>
  <c r="B1209" i="5" s="1"/>
  <c r="B1210" i="5" s="1"/>
  <c r="B1211" i="5" s="1"/>
  <c r="B1212" i="5" s="1"/>
  <c r="B1213" i="5" s="1"/>
  <c r="B1214" i="5" s="1"/>
  <c r="B1215" i="5" s="1"/>
  <c r="B1216" i="5" s="1"/>
  <c r="B1217" i="5" s="1"/>
  <c r="B1218" i="5" s="1"/>
  <c r="B1219" i="5" s="1"/>
  <c r="B1220" i="5" s="1"/>
  <c r="B1221" i="5" s="1"/>
  <c r="B1222" i="5" s="1"/>
  <c r="B1223" i="5" s="1"/>
  <c r="B1224" i="5" s="1"/>
  <c r="B1225" i="5" s="1"/>
  <c r="B1226" i="5" s="1"/>
  <c r="B1227" i="5" s="1"/>
  <c r="B1228" i="5" s="1"/>
  <c r="B1229" i="5" s="1"/>
  <c r="B1230" i="5" s="1"/>
  <c r="B1231" i="5" s="1"/>
  <c r="B1232" i="5" s="1"/>
  <c r="B1233" i="5" s="1"/>
  <c r="B1234" i="5" s="1"/>
  <c r="B1235" i="5" s="1"/>
  <c r="B1236" i="5" s="1"/>
  <c r="B1237" i="5" s="1"/>
  <c r="B1238" i="5" s="1"/>
  <c r="B1239" i="5" s="1"/>
  <c r="B1240" i="5" s="1"/>
  <c r="B1241" i="5" s="1"/>
  <c r="B1242" i="5" s="1"/>
  <c r="B1243" i="5" s="1"/>
  <c r="B1244" i="5" s="1"/>
  <c r="B1245" i="5" s="1"/>
  <c r="B1246" i="5" s="1"/>
  <c r="B1247" i="5" s="1"/>
  <c r="B1248" i="5" s="1"/>
  <c r="B1249" i="5" s="1"/>
  <c r="B1250" i="5" s="1"/>
  <c r="B1251" i="5" s="1"/>
  <c r="B1252" i="5" s="1"/>
  <c r="B1253" i="5" s="1"/>
  <c r="B1254" i="5" s="1"/>
  <c r="B1255" i="5" s="1"/>
  <c r="B1256" i="5" s="1"/>
  <c r="B1257" i="5" s="1"/>
  <c r="B1258" i="5" s="1"/>
  <c r="B1259" i="5" s="1"/>
  <c r="B1260" i="5" s="1"/>
  <c r="B1261" i="5" s="1"/>
  <c r="B1262" i="5" s="1"/>
  <c r="B1263" i="5" s="1"/>
  <c r="B1264" i="5" s="1"/>
  <c r="B1265" i="5" s="1"/>
  <c r="B1266" i="5" s="1"/>
  <c r="B1267" i="5" s="1"/>
  <c r="B1268" i="5" s="1"/>
  <c r="B1269" i="5" s="1"/>
  <c r="B1270" i="5" s="1"/>
  <c r="B1271" i="5" s="1"/>
  <c r="B1272" i="5" s="1"/>
  <c r="B1273" i="5" s="1"/>
  <c r="B1274" i="5" s="1"/>
  <c r="B1275" i="5" s="1"/>
  <c r="B1276" i="5" s="1"/>
  <c r="B1277" i="5" s="1"/>
  <c r="B1278" i="5" s="1"/>
  <c r="B1279" i="5" s="1"/>
  <c r="B1280" i="5" s="1"/>
  <c r="B1281" i="5" s="1"/>
  <c r="B1282" i="5" s="1"/>
  <c r="B1283" i="5" s="1"/>
  <c r="B1284" i="5" s="1"/>
  <c r="B1285" i="5" s="1"/>
  <c r="B1286" i="5" s="1"/>
  <c r="B1287" i="5" s="1"/>
  <c r="B1288" i="5" s="1"/>
  <c r="B1289" i="5" s="1"/>
  <c r="B1290" i="5" s="1"/>
  <c r="B1291" i="5" s="1"/>
  <c r="B1292" i="5" s="1"/>
  <c r="B1293" i="5" s="1"/>
  <c r="B1294" i="5" s="1"/>
  <c r="B1295" i="5" s="1"/>
  <c r="B1296" i="5" s="1"/>
  <c r="B1297" i="5" s="1"/>
  <c r="B1298" i="5" s="1"/>
  <c r="B1299" i="5" s="1"/>
  <c r="B1300" i="5" s="1"/>
  <c r="B1301" i="5" s="1"/>
  <c r="B1302" i="5" s="1"/>
  <c r="B1303" i="5" s="1"/>
  <c r="B1304" i="5" s="1"/>
  <c r="B1305" i="5" s="1"/>
  <c r="B1306" i="5" s="1"/>
  <c r="B1307" i="5" s="1"/>
  <c r="B1308" i="5" s="1"/>
  <c r="B1309" i="5" s="1"/>
  <c r="B1310" i="5" s="1"/>
  <c r="B1311" i="5" s="1"/>
  <c r="B1312" i="5" s="1"/>
  <c r="B1313" i="5" s="1"/>
  <c r="B1314" i="5" s="1"/>
  <c r="B1315" i="5" s="1"/>
  <c r="B1316" i="5" s="1"/>
  <c r="B1317" i="5" s="1"/>
  <c r="B1318" i="5" s="1"/>
  <c r="B1319" i="5" s="1"/>
  <c r="B1320" i="5" s="1"/>
  <c r="B1321" i="5" s="1"/>
  <c r="B1322" i="5" s="1"/>
  <c r="B1323" i="5" s="1"/>
  <c r="B1324" i="5" s="1"/>
  <c r="B1325" i="5" s="1"/>
  <c r="B1326" i="5" s="1"/>
  <c r="B1327" i="5" s="1"/>
  <c r="B1328" i="5" s="1"/>
  <c r="B1329" i="5" s="1"/>
  <c r="B1330" i="5" s="1"/>
  <c r="B1331" i="5" s="1"/>
  <c r="B1332" i="5" s="1"/>
  <c r="B1333" i="5" s="1"/>
  <c r="B1334" i="5" s="1"/>
  <c r="B1335" i="5" s="1"/>
  <c r="B1336" i="5" s="1"/>
  <c r="B1337" i="5" s="1"/>
  <c r="B1338" i="5" s="1"/>
  <c r="B1339" i="5" s="1"/>
  <c r="B1340" i="5" s="1"/>
  <c r="B1341" i="5" s="1"/>
  <c r="B1342" i="5" s="1"/>
  <c r="B1343" i="5" s="1"/>
  <c r="B1344" i="5" s="1"/>
  <c r="B1345" i="5" s="1"/>
  <c r="B1346" i="5" s="1"/>
  <c r="B1347" i="5" s="1"/>
  <c r="B1348" i="5" s="1"/>
  <c r="B1349" i="5" s="1"/>
  <c r="B1350" i="5" s="1"/>
  <c r="B1351" i="5" s="1"/>
  <c r="B1352" i="5" s="1"/>
  <c r="B1353" i="5" s="1"/>
  <c r="B1354" i="5" s="1"/>
  <c r="B1355" i="5" s="1"/>
  <c r="B1356" i="5" s="1"/>
  <c r="B1357" i="5" s="1"/>
  <c r="B1358" i="5" s="1"/>
  <c r="B1359" i="5" s="1"/>
  <c r="B1360" i="5" s="1"/>
  <c r="B1361" i="5" s="1"/>
  <c r="B1362" i="5" s="1"/>
  <c r="B1363" i="5" s="1"/>
  <c r="B1364" i="5" s="1"/>
  <c r="B1365" i="5" s="1"/>
  <c r="B1366" i="5" s="1"/>
  <c r="B1367" i="5" s="1"/>
  <c r="B1368" i="5" s="1"/>
  <c r="B1369" i="5" s="1"/>
  <c r="B1370" i="5" s="1"/>
  <c r="B1371" i="5" s="1"/>
  <c r="B1372" i="5" s="1"/>
  <c r="B1373" i="5" s="1"/>
  <c r="B1374" i="5" s="1"/>
  <c r="B1375" i="5" s="1"/>
  <c r="B1376" i="5" s="1"/>
  <c r="B1377" i="5" s="1"/>
  <c r="B1378" i="5" s="1"/>
  <c r="B1379" i="5" s="1"/>
  <c r="B1380" i="5" s="1"/>
  <c r="B1381" i="5" s="1"/>
  <c r="B1382" i="5" s="1"/>
  <c r="B1383" i="5" s="1"/>
  <c r="B1384" i="5" s="1"/>
  <c r="B1385" i="5" s="1"/>
  <c r="B1386" i="5" s="1"/>
  <c r="B1387" i="5" s="1"/>
  <c r="B1388" i="5" s="1"/>
  <c r="B1389" i="5" s="1"/>
  <c r="B1390" i="5" s="1"/>
  <c r="B1391" i="5" s="1"/>
  <c r="B1392" i="5" s="1"/>
  <c r="B1393" i="5" s="1"/>
  <c r="B1394" i="5" s="1"/>
  <c r="B1395" i="5" s="1"/>
  <c r="B1396" i="5" s="1"/>
  <c r="B1397" i="5" s="1"/>
  <c r="B1398" i="5" s="1"/>
  <c r="B1399" i="5" s="1"/>
  <c r="B1400" i="5" s="1"/>
  <c r="B1401" i="5" s="1"/>
  <c r="B1402" i="5" s="1"/>
  <c r="B1403" i="5" s="1"/>
  <c r="B1404" i="5" s="1"/>
  <c r="B1405" i="5" s="1"/>
  <c r="B1406" i="5" s="1"/>
  <c r="B1407" i="5" s="1"/>
  <c r="B1408" i="5" s="1"/>
  <c r="B1409" i="5" s="1"/>
  <c r="B1410" i="5" s="1"/>
  <c r="B1411" i="5" s="1"/>
  <c r="B1412" i="5" s="1"/>
  <c r="B1413" i="5" s="1"/>
  <c r="B1414" i="5" s="1"/>
  <c r="B1415" i="5" s="1"/>
  <c r="B1416" i="5" s="1"/>
  <c r="B1417" i="5" s="1"/>
  <c r="B1418" i="5" s="1"/>
  <c r="B1419" i="5" s="1"/>
  <c r="B1420" i="5" s="1"/>
  <c r="B1421" i="5" s="1"/>
  <c r="B1422" i="5" s="1"/>
  <c r="B1423" i="5" s="1"/>
  <c r="B1424" i="5" s="1"/>
  <c r="B1425" i="5" s="1"/>
  <c r="B1426" i="5" s="1"/>
  <c r="B1427" i="5" s="1"/>
  <c r="B1428" i="5" s="1"/>
  <c r="B1429" i="5" s="1"/>
  <c r="B1430" i="5" s="1"/>
  <c r="B1431" i="5" s="1"/>
  <c r="B1432" i="5" s="1"/>
  <c r="B1433" i="5" s="1"/>
  <c r="B1434" i="5" s="1"/>
  <c r="B1435" i="5" s="1"/>
  <c r="B1436" i="5" s="1"/>
  <c r="B1437" i="5" s="1"/>
  <c r="B1438" i="5" s="1"/>
  <c r="B1439" i="5" s="1"/>
  <c r="B1440" i="5" s="1"/>
  <c r="B1441" i="5" s="1"/>
  <c r="B1442" i="5" s="1"/>
  <c r="B1443" i="5" s="1"/>
  <c r="B1444" i="5" s="1"/>
  <c r="B1445" i="5" s="1"/>
  <c r="B1446" i="5" s="1"/>
  <c r="B1447" i="5" s="1"/>
  <c r="B1448" i="5" s="1"/>
  <c r="B1449" i="5" s="1"/>
  <c r="B1450" i="5" s="1"/>
  <c r="B1451" i="5" s="1"/>
  <c r="B1452" i="5" s="1"/>
  <c r="B1453" i="5" s="1"/>
  <c r="B1454" i="5" s="1"/>
  <c r="B1455" i="5" s="1"/>
  <c r="B1456" i="5" s="1"/>
  <c r="B1457" i="5" s="1"/>
  <c r="B1458" i="5" s="1"/>
  <c r="B1459" i="5" s="1"/>
  <c r="B1460" i="5" s="1"/>
  <c r="B1461" i="5" s="1"/>
  <c r="B1462" i="5" s="1"/>
  <c r="B1463" i="5" s="1"/>
  <c r="B1464" i="5" s="1"/>
  <c r="B1465" i="5" s="1"/>
  <c r="B1466" i="5" s="1"/>
  <c r="B1467" i="5" s="1"/>
  <c r="B1468" i="5" s="1"/>
  <c r="B1469" i="5" s="1"/>
  <c r="B1470" i="5" s="1"/>
  <c r="B1471" i="5" s="1"/>
  <c r="B1472" i="5" s="1"/>
  <c r="B1473" i="5" s="1"/>
  <c r="B1474" i="5" s="1"/>
  <c r="B1475" i="5" s="1"/>
  <c r="B1476" i="5" s="1"/>
  <c r="B1477" i="5" s="1"/>
  <c r="B1478" i="5" s="1"/>
  <c r="B1479" i="5" s="1"/>
  <c r="B1480" i="5" s="1"/>
  <c r="B1481" i="5" s="1"/>
  <c r="B1482" i="5" s="1"/>
  <c r="B1483" i="5" s="1"/>
  <c r="B1484" i="5" s="1"/>
  <c r="B1485" i="5" s="1"/>
  <c r="B1486" i="5" s="1"/>
  <c r="B1487" i="5" s="1"/>
  <c r="B1488" i="5" s="1"/>
  <c r="B1489" i="5" s="1"/>
  <c r="B1490" i="5" s="1"/>
  <c r="B1491" i="5" s="1"/>
  <c r="B1492" i="5" s="1"/>
  <c r="B1493" i="5" s="1"/>
  <c r="B1494" i="5" s="1"/>
  <c r="B1495" i="5" s="1"/>
  <c r="B1496" i="5" s="1"/>
  <c r="B1497" i="5" s="1"/>
  <c r="B1498" i="5" s="1"/>
  <c r="B1499" i="5" s="1"/>
  <c r="B1500" i="5" s="1"/>
  <c r="B1501" i="5" s="1"/>
  <c r="B1502" i="5" s="1"/>
  <c r="B1503" i="5" s="1"/>
  <c r="B1504" i="5" s="1"/>
  <c r="B1505" i="5" s="1"/>
  <c r="B1506" i="5" s="1"/>
  <c r="B1507" i="5" s="1"/>
  <c r="B1508" i="5" s="1"/>
  <c r="B1509" i="5" s="1"/>
  <c r="B1510" i="5" s="1"/>
  <c r="B1511" i="5" s="1"/>
  <c r="B1512" i="5" s="1"/>
  <c r="B1513" i="5" s="1"/>
  <c r="B1514" i="5" s="1"/>
  <c r="B1515" i="5" s="1"/>
  <c r="B1516" i="5" s="1"/>
  <c r="B1517" i="5" s="1"/>
  <c r="B1518" i="5" s="1"/>
  <c r="B1519" i="5" s="1"/>
  <c r="B1520" i="5" s="1"/>
  <c r="B1521" i="5" s="1"/>
  <c r="B1522" i="5" s="1"/>
  <c r="B1523" i="5" s="1"/>
  <c r="B1524" i="5" s="1"/>
  <c r="B1525" i="5" s="1"/>
  <c r="B1526" i="5" s="1"/>
  <c r="B1527" i="5" s="1"/>
  <c r="B1528" i="5" s="1"/>
  <c r="B1529" i="5" s="1"/>
  <c r="B1530" i="5" s="1"/>
  <c r="B1531" i="5" s="1"/>
  <c r="B1532" i="5" s="1"/>
  <c r="B1533" i="5" s="1"/>
  <c r="B1534" i="5" s="1"/>
  <c r="B1535" i="5" s="1"/>
  <c r="B1536" i="5" s="1"/>
  <c r="B1537" i="5" s="1"/>
  <c r="B1538" i="5" s="1"/>
  <c r="B1539" i="5" s="1"/>
  <c r="B1540" i="5" s="1"/>
  <c r="B1541" i="5" s="1"/>
  <c r="B1542" i="5" s="1"/>
  <c r="B1543" i="5" s="1"/>
  <c r="B1544" i="5" s="1"/>
  <c r="B1545" i="5" s="1"/>
  <c r="B1546" i="5" s="1"/>
  <c r="B1547" i="5" s="1"/>
  <c r="B1548" i="5" s="1"/>
  <c r="B1549" i="5" s="1"/>
  <c r="B1550" i="5" s="1"/>
  <c r="B1551" i="5" s="1"/>
  <c r="B1552" i="5" s="1"/>
  <c r="B1553" i="5" s="1"/>
  <c r="B1554" i="5" s="1"/>
  <c r="B1555" i="5" s="1"/>
  <c r="B1556" i="5" s="1"/>
  <c r="B1557" i="5" s="1"/>
  <c r="B1558" i="5" s="1"/>
  <c r="B1559" i="5" s="1"/>
  <c r="B1560" i="5" s="1"/>
  <c r="B1561" i="5" s="1"/>
  <c r="B1562" i="5" s="1"/>
  <c r="B1563" i="5" s="1"/>
  <c r="B1564" i="5" s="1"/>
  <c r="B1565" i="5" s="1"/>
  <c r="B1566" i="5" s="1"/>
  <c r="B1567" i="5" s="1"/>
  <c r="B1568" i="5" s="1"/>
  <c r="B1569" i="5" s="1"/>
  <c r="B1570" i="5" s="1"/>
  <c r="B1571" i="5" s="1"/>
  <c r="B1572" i="5" s="1"/>
  <c r="B1573" i="5" s="1"/>
  <c r="B1574" i="5" s="1"/>
  <c r="B1575" i="5" s="1"/>
  <c r="B1576" i="5" s="1"/>
  <c r="B1577" i="5" s="1"/>
  <c r="B1578" i="5" s="1"/>
  <c r="B1579" i="5" s="1"/>
  <c r="B1580" i="5" s="1"/>
  <c r="B1581" i="5" s="1"/>
  <c r="B1582" i="5" s="1"/>
  <c r="B1583" i="5" s="1"/>
  <c r="B1584" i="5" s="1"/>
  <c r="B1585" i="5" s="1"/>
  <c r="B1586" i="5" s="1"/>
  <c r="B1587" i="5" s="1"/>
  <c r="B1588" i="5" s="1"/>
  <c r="B1589" i="5" s="1"/>
  <c r="B1590" i="5" s="1"/>
  <c r="B1591" i="5" s="1"/>
  <c r="B1592" i="5" s="1"/>
  <c r="B1593" i="5" s="1"/>
  <c r="B1594" i="5" s="1"/>
  <c r="B1595" i="5" s="1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C1116" i="5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L876" i="5" l="1"/>
  <c r="M876" i="5" s="1"/>
  <c r="H876" i="5"/>
  <c r="F876" i="5"/>
  <c r="E876" i="5"/>
  <c r="B876" i="5"/>
  <c r="B877" i="5" s="1"/>
  <c r="B878" i="5" s="1"/>
  <c r="B879" i="5" s="1"/>
  <c r="B880" i="5" s="1"/>
  <c r="B881" i="5" s="1"/>
  <c r="B882" i="5" s="1"/>
  <c r="B883" i="5" s="1"/>
  <c r="B884" i="5" s="1"/>
  <c r="B885" i="5" s="1"/>
  <c r="B886" i="5" s="1"/>
  <c r="B887" i="5" s="1"/>
  <c r="B888" i="5" s="1"/>
  <c r="B889" i="5" s="1"/>
  <c r="B890" i="5" s="1"/>
  <c r="B891" i="5" s="1"/>
  <c r="B892" i="5" s="1"/>
  <c r="B893" i="5" s="1"/>
  <c r="B894" i="5" s="1"/>
  <c r="B895" i="5" s="1"/>
  <c r="B896" i="5" s="1"/>
  <c r="B897" i="5" s="1"/>
  <c r="B898" i="5" s="1"/>
  <c r="B899" i="5" s="1"/>
  <c r="B900" i="5" s="1"/>
  <c r="B901" i="5" s="1"/>
  <c r="B902" i="5" s="1"/>
  <c r="B903" i="5" s="1"/>
  <c r="B904" i="5" s="1"/>
  <c r="B905" i="5" s="1"/>
  <c r="B906" i="5" s="1"/>
  <c r="B907" i="5" s="1"/>
  <c r="B908" i="5" s="1"/>
  <c r="B909" i="5" s="1"/>
  <c r="B910" i="5" s="1"/>
  <c r="B911" i="5" s="1"/>
  <c r="B912" i="5" s="1"/>
  <c r="B913" i="5" s="1"/>
  <c r="B914" i="5" s="1"/>
  <c r="B915" i="5" s="1"/>
  <c r="B916" i="5" s="1"/>
  <c r="B917" i="5" s="1"/>
  <c r="B918" i="5" s="1"/>
  <c r="B919" i="5" s="1"/>
  <c r="B920" i="5" s="1"/>
  <c r="B921" i="5" s="1"/>
  <c r="B922" i="5" s="1"/>
  <c r="B923" i="5" s="1"/>
  <c r="B924" i="5" s="1"/>
  <c r="B925" i="5" s="1"/>
  <c r="B926" i="5" s="1"/>
  <c r="B927" i="5" s="1"/>
  <c r="B928" i="5" s="1"/>
  <c r="B929" i="5" s="1"/>
  <c r="B930" i="5" s="1"/>
  <c r="B931" i="5" s="1"/>
  <c r="B932" i="5" s="1"/>
  <c r="B933" i="5" s="1"/>
  <c r="B934" i="5" s="1"/>
  <c r="B935" i="5" s="1"/>
  <c r="B936" i="5" s="1"/>
  <c r="B937" i="5" s="1"/>
  <c r="B938" i="5" s="1"/>
  <c r="B939" i="5" s="1"/>
  <c r="B940" i="5" s="1"/>
  <c r="B941" i="5" s="1"/>
  <c r="B942" i="5" s="1"/>
  <c r="B943" i="5" s="1"/>
  <c r="B944" i="5" s="1"/>
  <c r="B945" i="5" s="1"/>
  <c r="B946" i="5" s="1"/>
  <c r="B947" i="5" s="1"/>
  <c r="B948" i="5" s="1"/>
  <c r="B949" i="5" s="1"/>
  <c r="B950" i="5" s="1"/>
  <c r="B951" i="5" s="1"/>
  <c r="B952" i="5" s="1"/>
  <c r="B953" i="5" s="1"/>
  <c r="B954" i="5" s="1"/>
  <c r="B955" i="5" s="1"/>
  <c r="B956" i="5" s="1"/>
  <c r="B957" i="5" s="1"/>
  <c r="B958" i="5" s="1"/>
  <c r="B959" i="5" s="1"/>
  <c r="B960" i="5" s="1"/>
  <c r="B961" i="5" s="1"/>
  <c r="B962" i="5" s="1"/>
  <c r="B963" i="5" s="1"/>
  <c r="B964" i="5" s="1"/>
  <c r="B965" i="5" s="1"/>
  <c r="B966" i="5" s="1"/>
  <c r="B967" i="5" s="1"/>
  <c r="B968" i="5" s="1"/>
  <c r="B969" i="5" s="1"/>
  <c r="B970" i="5" s="1"/>
  <c r="B971" i="5" s="1"/>
  <c r="B972" i="5" s="1"/>
  <c r="B973" i="5" s="1"/>
  <c r="B974" i="5" s="1"/>
  <c r="B975" i="5" s="1"/>
  <c r="B976" i="5" s="1"/>
  <c r="B977" i="5" s="1"/>
  <c r="B978" i="5" s="1"/>
  <c r="B979" i="5" s="1"/>
  <c r="B980" i="5" s="1"/>
  <c r="B981" i="5" s="1"/>
  <c r="B982" i="5" s="1"/>
  <c r="B983" i="5" s="1"/>
  <c r="B984" i="5" s="1"/>
  <c r="B985" i="5" s="1"/>
  <c r="B986" i="5" s="1"/>
  <c r="B987" i="5" s="1"/>
  <c r="B988" i="5" s="1"/>
  <c r="B989" i="5" s="1"/>
  <c r="B990" i="5" s="1"/>
  <c r="B991" i="5" s="1"/>
  <c r="B992" i="5" s="1"/>
  <c r="B993" i="5" s="1"/>
  <c r="B994" i="5" s="1"/>
  <c r="B995" i="5" s="1"/>
  <c r="B996" i="5" s="1"/>
  <c r="B997" i="5" s="1"/>
  <c r="B998" i="5" s="1"/>
  <c r="B999" i="5" s="1"/>
  <c r="B1000" i="5" s="1"/>
  <c r="B1001" i="5" s="1"/>
  <c r="B1002" i="5" s="1"/>
  <c r="B1003" i="5" s="1"/>
  <c r="B1004" i="5" s="1"/>
  <c r="B1005" i="5" s="1"/>
  <c r="B1006" i="5" s="1"/>
  <c r="B1007" i="5" s="1"/>
  <c r="B1008" i="5" s="1"/>
  <c r="B1009" i="5" s="1"/>
  <c r="B1010" i="5" s="1"/>
  <c r="B1011" i="5" s="1"/>
  <c r="B1012" i="5" s="1"/>
  <c r="B1013" i="5" s="1"/>
  <c r="B1014" i="5" s="1"/>
  <c r="B1015" i="5" s="1"/>
  <c r="B1016" i="5" s="1"/>
  <c r="B1017" i="5" s="1"/>
  <c r="B1018" i="5" s="1"/>
  <c r="B1019" i="5" s="1"/>
  <c r="B1020" i="5" s="1"/>
  <c r="B1021" i="5" s="1"/>
  <c r="B1022" i="5" s="1"/>
  <c r="B1023" i="5" s="1"/>
  <c r="B1024" i="5" s="1"/>
  <c r="B1025" i="5" s="1"/>
  <c r="B1026" i="5" s="1"/>
  <c r="B1027" i="5" s="1"/>
  <c r="B1028" i="5" s="1"/>
  <c r="B1029" i="5" s="1"/>
  <c r="B1030" i="5" s="1"/>
  <c r="B1031" i="5" s="1"/>
  <c r="B1032" i="5" s="1"/>
  <c r="B1033" i="5" s="1"/>
  <c r="B1034" i="5" s="1"/>
  <c r="B1035" i="5" s="1"/>
  <c r="B1036" i="5" s="1"/>
  <c r="B1037" i="5" s="1"/>
  <c r="B1038" i="5" s="1"/>
  <c r="B1039" i="5" s="1"/>
  <c r="B1040" i="5" s="1"/>
  <c r="B1041" i="5" s="1"/>
  <c r="B1042" i="5" s="1"/>
  <c r="B1043" i="5" s="1"/>
  <c r="B1044" i="5" s="1"/>
  <c r="B1045" i="5" s="1"/>
  <c r="B1046" i="5" s="1"/>
  <c r="B1047" i="5" s="1"/>
  <c r="B1048" i="5" s="1"/>
  <c r="B1049" i="5" s="1"/>
  <c r="B1050" i="5" s="1"/>
  <c r="B1051" i="5" s="1"/>
  <c r="B1052" i="5" s="1"/>
  <c r="B1053" i="5" s="1"/>
  <c r="B1054" i="5" s="1"/>
  <c r="B1055" i="5" s="1"/>
  <c r="B1056" i="5" s="1"/>
  <c r="B1057" i="5" s="1"/>
  <c r="B1058" i="5" s="1"/>
  <c r="B1059" i="5" s="1"/>
  <c r="B1060" i="5" s="1"/>
  <c r="B1061" i="5" s="1"/>
  <c r="B1062" i="5" s="1"/>
  <c r="B1063" i="5" s="1"/>
  <c r="B1064" i="5" s="1"/>
  <c r="B1065" i="5" s="1"/>
  <c r="B1066" i="5" s="1"/>
  <c r="B1067" i="5" s="1"/>
  <c r="B1068" i="5" s="1"/>
  <c r="B1069" i="5" s="1"/>
  <c r="B1070" i="5" s="1"/>
  <c r="B1071" i="5" s="1"/>
  <c r="B1072" i="5" s="1"/>
  <c r="B1073" i="5" s="1"/>
  <c r="B1074" i="5" s="1"/>
  <c r="B1075" i="5" s="1"/>
  <c r="B1076" i="5" s="1"/>
  <c r="B1077" i="5" s="1"/>
  <c r="B1078" i="5" s="1"/>
  <c r="B1079" i="5" s="1"/>
  <c r="B1080" i="5" s="1"/>
  <c r="B1081" i="5" s="1"/>
  <c r="B1082" i="5" s="1"/>
  <c r="B1083" i="5" s="1"/>
  <c r="B1084" i="5" s="1"/>
  <c r="B1085" i="5" s="1"/>
  <c r="B1086" i="5" s="1"/>
  <c r="B1087" i="5" s="1"/>
  <c r="B1088" i="5" s="1"/>
  <c r="B1089" i="5" s="1"/>
  <c r="B1090" i="5" s="1"/>
  <c r="B1091" i="5" s="1"/>
  <c r="B1092" i="5" s="1"/>
  <c r="B1093" i="5" s="1"/>
  <c r="B1094" i="5" s="1"/>
  <c r="B1095" i="5" s="1"/>
  <c r="B1096" i="5" s="1"/>
  <c r="B1097" i="5" s="1"/>
  <c r="B1098" i="5" s="1"/>
  <c r="B1099" i="5" s="1"/>
  <c r="B1100" i="5" s="1"/>
  <c r="B1101" i="5" s="1"/>
  <c r="B1102" i="5" s="1"/>
  <c r="B1103" i="5" s="1"/>
  <c r="B1104" i="5" s="1"/>
  <c r="B1105" i="5" s="1"/>
  <c r="B1106" i="5" s="1"/>
  <c r="B1107" i="5" s="1"/>
  <c r="B1108" i="5" s="1"/>
  <c r="B1109" i="5" s="1"/>
  <c r="B1110" i="5" s="1"/>
  <c r="B1111" i="5" s="1"/>
  <c r="B1112" i="5" s="1"/>
  <c r="B1113" i="5" s="1"/>
  <c r="B1114" i="5" s="1"/>
  <c r="L875" i="5"/>
  <c r="M875" i="5" s="1"/>
  <c r="H875" i="5"/>
  <c r="F875" i="5"/>
  <c r="E875" i="5"/>
  <c r="C876" i="5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C1014" i="5" s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A876" i="5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B659" i="5"/>
  <c r="E604" i="5"/>
  <c r="F604" i="5"/>
  <c r="H604" i="5"/>
  <c r="L604" i="5"/>
  <c r="M604" i="5" s="1"/>
  <c r="E605" i="5"/>
  <c r="F605" i="5"/>
  <c r="H605" i="5"/>
  <c r="L605" i="5"/>
  <c r="M605" i="5" s="1"/>
  <c r="E606" i="5"/>
  <c r="F606" i="5"/>
  <c r="H606" i="5"/>
  <c r="L606" i="5"/>
  <c r="M606" i="5" s="1"/>
  <c r="E607" i="5"/>
  <c r="F607" i="5"/>
  <c r="H607" i="5"/>
  <c r="L607" i="5"/>
  <c r="M607" i="5" s="1"/>
  <c r="E608" i="5"/>
  <c r="F608" i="5"/>
  <c r="H608" i="5"/>
  <c r="L608" i="5"/>
  <c r="M608" i="5" s="1"/>
  <c r="E609" i="5"/>
  <c r="F609" i="5"/>
  <c r="H609" i="5"/>
  <c r="L609" i="5"/>
  <c r="M609" i="5" s="1"/>
  <c r="E610" i="5"/>
  <c r="F610" i="5"/>
  <c r="H610" i="5"/>
  <c r="L610" i="5"/>
  <c r="M610" i="5" s="1"/>
  <c r="E611" i="5"/>
  <c r="F611" i="5"/>
  <c r="H611" i="5"/>
  <c r="L611" i="5"/>
  <c r="M611" i="5" s="1"/>
  <c r="E612" i="5"/>
  <c r="F612" i="5"/>
  <c r="H612" i="5"/>
  <c r="L612" i="5"/>
  <c r="M612" i="5" s="1"/>
  <c r="E613" i="5"/>
  <c r="F613" i="5"/>
  <c r="H613" i="5"/>
  <c r="L613" i="5"/>
  <c r="M613" i="5" s="1"/>
  <c r="E614" i="5"/>
  <c r="F614" i="5"/>
  <c r="H614" i="5"/>
  <c r="L614" i="5"/>
  <c r="M614" i="5" s="1"/>
  <c r="E615" i="5"/>
  <c r="F615" i="5"/>
  <c r="H615" i="5"/>
  <c r="L615" i="5"/>
  <c r="M615" i="5" s="1"/>
  <c r="E616" i="5"/>
  <c r="F616" i="5"/>
  <c r="H616" i="5"/>
  <c r="L616" i="5"/>
  <c r="M616" i="5" s="1"/>
  <c r="E617" i="5"/>
  <c r="F617" i="5"/>
  <c r="H617" i="5"/>
  <c r="L617" i="5"/>
  <c r="M617" i="5" s="1"/>
  <c r="E618" i="5"/>
  <c r="F618" i="5"/>
  <c r="H618" i="5"/>
  <c r="L618" i="5"/>
  <c r="M618" i="5" s="1"/>
  <c r="E619" i="5"/>
  <c r="F619" i="5"/>
  <c r="H619" i="5"/>
  <c r="L619" i="5"/>
  <c r="M619" i="5" s="1"/>
  <c r="E620" i="5"/>
  <c r="F620" i="5"/>
  <c r="H620" i="5"/>
  <c r="L620" i="5"/>
  <c r="M620" i="5" s="1"/>
  <c r="E621" i="5"/>
  <c r="F621" i="5"/>
  <c r="H621" i="5"/>
  <c r="L621" i="5"/>
  <c r="M621" i="5" s="1"/>
  <c r="E622" i="5"/>
  <c r="F622" i="5"/>
  <c r="H622" i="5"/>
  <c r="L622" i="5"/>
  <c r="M622" i="5" s="1"/>
  <c r="E623" i="5"/>
  <c r="F623" i="5"/>
  <c r="H623" i="5"/>
  <c r="L623" i="5"/>
  <c r="M623" i="5" s="1"/>
  <c r="E624" i="5"/>
  <c r="F624" i="5"/>
  <c r="H624" i="5"/>
  <c r="L624" i="5"/>
  <c r="M624" i="5" s="1"/>
  <c r="E625" i="5"/>
  <c r="F625" i="5"/>
  <c r="H625" i="5"/>
  <c r="L625" i="5"/>
  <c r="M625" i="5" s="1"/>
  <c r="E626" i="5"/>
  <c r="F626" i="5"/>
  <c r="H626" i="5"/>
  <c r="L626" i="5"/>
  <c r="M626" i="5" s="1"/>
  <c r="E627" i="5"/>
  <c r="F627" i="5"/>
  <c r="H627" i="5"/>
  <c r="L627" i="5"/>
  <c r="M627" i="5" s="1"/>
  <c r="E628" i="5"/>
  <c r="F628" i="5"/>
  <c r="H628" i="5"/>
  <c r="L628" i="5"/>
  <c r="M628" i="5" s="1"/>
  <c r="E629" i="5"/>
  <c r="F629" i="5"/>
  <c r="H629" i="5"/>
  <c r="L629" i="5"/>
  <c r="M629" i="5" s="1"/>
  <c r="E630" i="5"/>
  <c r="F630" i="5"/>
  <c r="H630" i="5"/>
  <c r="L630" i="5"/>
  <c r="M630" i="5" s="1"/>
  <c r="E631" i="5"/>
  <c r="F631" i="5"/>
  <c r="H631" i="5"/>
  <c r="L631" i="5"/>
  <c r="M631" i="5" s="1"/>
  <c r="E632" i="5"/>
  <c r="F632" i="5"/>
  <c r="H632" i="5"/>
  <c r="L632" i="5"/>
  <c r="M632" i="5" s="1"/>
  <c r="E633" i="5"/>
  <c r="F633" i="5"/>
  <c r="H633" i="5"/>
  <c r="L633" i="5"/>
  <c r="M633" i="5" s="1"/>
  <c r="E634" i="5"/>
  <c r="F634" i="5"/>
  <c r="H634" i="5"/>
  <c r="L634" i="5"/>
  <c r="M634" i="5" s="1"/>
  <c r="E635" i="5"/>
  <c r="F635" i="5"/>
  <c r="H635" i="5"/>
  <c r="L635" i="5"/>
  <c r="M635" i="5" s="1"/>
  <c r="E636" i="5"/>
  <c r="F636" i="5"/>
  <c r="H636" i="5"/>
  <c r="L636" i="5"/>
  <c r="M636" i="5" s="1"/>
  <c r="E637" i="5"/>
  <c r="F637" i="5"/>
  <c r="H637" i="5"/>
  <c r="L637" i="5"/>
  <c r="M637" i="5" s="1"/>
  <c r="E638" i="5"/>
  <c r="F638" i="5"/>
  <c r="H638" i="5"/>
  <c r="L638" i="5"/>
  <c r="M638" i="5" s="1"/>
  <c r="E639" i="5"/>
  <c r="F639" i="5"/>
  <c r="H639" i="5"/>
  <c r="L639" i="5"/>
  <c r="M639" i="5" s="1"/>
  <c r="E640" i="5"/>
  <c r="F640" i="5"/>
  <c r="H640" i="5"/>
  <c r="L640" i="5"/>
  <c r="M640" i="5" s="1"/>
  <c r="E641" i="5"/>
  <c r="F641" i="5"/>
  <c r="H641" i="5"/>
  <c r="L641" i="5"/>
  <c r="M641" i="5" s="1"/>
  <c r="E642" i="5"/>
  <c r="F642" i="5"/>
  <c r="H642" i="5"/>
  <c r="L642" i="5"/>
  <c r="M642" i="5" s="1"/>
  <c r="E643" i="5"/>
  <c r="F643" i="5"/>
  <c r="H643" i="5"/>
  <c r="L643" i="5"/>
  <c r="M643" i="5" s="1"/>
  <c r="E644" i="5"/>
  <c r="F644" i="5"/>
  <c r="H644" i="5"/>
  <c r="L644" i="5"/>
  <c r="M644" i="5" s="1"/>
  <c r="E645" i="5"/>
  <c r="F645" i="5"/>
  <c r="H645" i="5"/>
  <c r="L645" i="5"/>
  <c r="M645" i="5" s="1"/>
  <c r="E646" i="5"/>
  <c r="F646" i="5"/>
  <c r="H646" i="5"/>
  <c r="L646" i="5"/>
  <c r="M646" i="5" s="1"/>
  <c r="E647" i="5"/>
  <c r="F647" i="5"/>
  <c r="H647" i="5"/>
  <c r="L647" i="5"/>
  <c r="M647" i="5" s="1"/>
  <c r="E648" i="5"/>
  <c r="F648" i="5"/>
  <c r="H648" i="5"/>
  <c r="L648" i="5"/>
  <c r="M648" i="5" s="1"/>
  <c r="E649" i="5"/>
  <c r="F649" i="5"/>
  <c r="H649" i="5"/>
  <c r="L649" i="5"/>
  <c r="M649" i="5" s="1"/>
  <c r="E650" i="5"/>
  <c r="F650" i="5"/>
  <c r="H650" i="5"/>
  <c r="L650" i="5"/>
  <c r="M650" i="5" s="1"/>
  <c r="E651" i="5"/>
  <c r="F651" i="5"/>
  <c r="H651" i="5"/>
  <c r="L651" i="5"/>
  <c r="M651" i="5" s="1"/>
  <c r="E652" i="5"/>
  <c r="F652" i="5"/>
  <c r="H652" i="5"/>
  <c r="L652" i="5"/>
  <c r="M652" i="5" s="1"/>
  <c r="E653" i="5"/>
  <c r="F653" i="5"/>
  <c r="H653" i="5"/>
  <c r="L653" i="5"/>
  <c r="M653" i="5" s="1"/>
  <c r="E654" i="5"/>
  <c r="F654" i="5"/>
  <c r="H654" i="5"/>
  <c r="L654" i="5"/>
  <c r="M654" i="5" s="1"/>
  <c r="E655" i="5"/>
  <c r="F655" i="5"/>
  <c r="H655" i="5"/>
  <c r="L655" i="5"/>
  <c r="M655" i="5" s="1"/>
  <c r="E656" i="5"/>
  <c r="F656" i="5"/>
  <c r="H656" i="5"/>
  <c r="L656" i="5"/>
  <c r="M656" i="5" s="1"/>
  <c r="E657" i="5"/>
  <c r="F657" i="5"/>
  <c r="H657" i="5"/>
  <c r="L657" i="5"/>
  <c r="M657" i="5" s="1"/>
  <c r="E658" i="5"/>
  <c r="F658" i="5"/>
  <c r="H658" i="5"/>
  <c r="L658" i="5"/>
  <c r="M658" i="5" s="1"/>
  <c r="A659" i="5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C659" i="5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E659" i="5"/>
  <c r="F659" i="5"/>
  <c r="H659" i="5"/>
  <c r="L659" i="5"/>
  <c r="M659" i="5" s="1"/>
  <c r="B660" i="5"/>
  <c r="B661" i="5" s="1"/>
  <c r="B662" i="5" s="1"/>
  <c r="B663" i="5" s="1"/>
  <c r="B664" i="5" s="1"/>
  <c r="B665" i="5" s="1"/>
  <c r="B666" i="5" s="1"/>
  <c r="B667" i="5" s="1"/>
  <c r="B668" i="5" s="1"/>
  <c r="B669" i="5" s="1"/>
  <c r="B670" i="5" s="1"/>
  <c r="B671" i="5" s="1"/>
  <c r="B672" i="5" s="1"/>
  <c r="B673" i="5" s="1"/>
  <c r="B674" i="5" s="1"/>
  <c r="B675" i="5" s="1"/>
  <c r="B676" i="5" s="1"/>
  <c r="B677" i="5" s="1"/>
  <c r="B678" i="5" s="1"/>
  <c r="B679" i="5" s="1"/>
  <c r="B680" i="5" s="1"/>
  <c r="B681" i="5" s="1"/>
  <c r="B682" i="5" s="1"/>
  <c r="B683" i="5" s="1"/>
  <c r="B684" i="5" s="1"/>
  <c r="B685" i="5" s="1"/>
  <c r="B686" i="5" s="1"/>
  <c r="B687" i="5" s="1"/>
  <c r="B688" i="5" s="1"/>
  <c r="B689" i="5" s="1"/>
  <c r="B690" i="5" s="1"/>
  <c r="B691" i="5" s="1"/>
  <c r="B692" i="5" s="1"/>
  <c r="B693" i="5" s="1"/>
  <c r="B694" i="5" s="1"/>
  <c r="B695" i="5" s="1"/>
  <c r="B696" i="5" s="1"/>
  <c r="B697" i="5" s="1"/>
  <c r="B698" i="5" s="1"/>
  <c r="B699" i="5" s="1"/>
  <c r="B700" i="5" s="1"/>
  <c r="B701" i="5" s="1"/>
  <c r="B702" i="5" s="1"/>
  <c r="B703" i="5" s="1"/>
  <c r="B704" i="5" s="1"/>
  <c r="B705" i="5" s="1"/>
  <c r="B706" i="5" s="1"/>
  <c r="B707" i="5" s="1"/>
  <c r="B708" i="5" s="1"/>
  <c r="B709" i="5" s="1"/>
  <c r="B710" i="5" s="1"/>
  <c r="B711" i="5" s="1"/>
  <c r="B712" i="5" s="1"/>
  <c r="B713" i="5" s="1"/>
  <c r="B714" i="5" s="1"/>
  <c r="B715" i="5" s="1"/>
  <c r="B716" i="5" s="1"/>
  <c r="B717" i="5" s="1"/>
  <c r="B718" i="5" s="1"/>
  <c r="B719" i="5" s="1"/>
  <c r="B720" i="5" s="1"/>
  <c r="B721" i="5" s="1"/>
  <c r="B722" i="5" s="1"/>
  <c r="B723" i="5" s="1"/>
  <c r="B724" i="5" s="1"/>
  <c r="B725" i="5" s="1"/>
  <c r="B726" i="5" s="1"/>
  <c r="B727" i="5" s="1"/>
  <c r="B728" i="5" s="1"/>
  <c r="B729" i="5" s="1"/>
  <c r="B730" i="5" s="1"/>
  <c r="B731" i="5" s="1"/>
  <c r="B732" i="5" s="1"/>
  <c r="B733" i="5" s="1"/>
  <c r="B734" i="5" s="1"/>
  <c r="B735" i="5" s="1"/>
  <c r="B736" i="5" s="1"/>
  <c r="B737" i="5" s="1"/>
  <c r="B738" i="5" s="1"/>
  <c r="B739" i="5" s="1"/>
  <c r="B740" i="5" s="1"/>
  <c r="B741" i="5" s="1"/>
  <c r="B742" i="5" s="1"/>
  <c r="B743" i="5" s="1"/>
  <c r="B744" i="5" s="1"/>
  <c r="B745" i="5" s="1"/>
  <c r="B746" i="5" s="1"/>
  <c r="B747" i="5" s="1"/>
  <c r="B748" i="5" s="1"/>
  <c r="B749" i="5" s="1"/>
  <c r="B750" i="5" s="1"/>
  <c r="B751" i="5" s="1"/>
  <c r="B752" i="5" s="1"/>
  <c r="B753" i="5" s="1"/>
  <c r="B754" i="5" s="1"/>
  <c r="B755" i="5" s="1"/>
  <c r="B756" i="5" s="1"/>
  <c r="B757" i="5" s="1"/>
  <c r="B758" i="5" s="1"/>
  <c r="B759" i="5" s="1"/>
  <c r="B760" i="5" s="1"/>
  <c r="B761" i="5" s="1"/>
  <c r="B762" i="5" s="1"/>
  <c r="B763" i="5" s="1"/>
  <c r="B764" i="5" s="1"/>
  <c r="B765" i="5" s="1"/>
  <c r="B766" i="5" s="1"/>
  <c r="B767" i="5" s="1"/>
  <c r="B768" i="5" s="1"/>
  <c r="B769" i="5" s="1"/>
  <c r="B770" i="5" s="1"/>
  <c r="B771" i="5" s="1"/>
  <c r="B772" i="5" s="1"/>
  <c r="B773" i="5" s="1"/>
  <c r="B774" i="5" s="1"/>
  <c r="B775" i="5" s="1"/>
  <c r="B776" i="5" s="1"/>
  <c r="B777" i="5" s="1"/>
  <c r="B778" i="5" s="1"/>
  <c r="B779" i="5" s="1"/>
  <c r="B780" i="5" s="1"/>
  <c r="B781" i="5" s="1"/>
  <c r="B782" i="5" s="1"/>
  <c r="B783" i="5" s="1"/>
  <c r="B784" i="5" s="1"/>
  <c r="B785" i="5" s="1"/>
  <c r="B786" i="5" s="1"/>
  <c r="B787" i="5" s="1"/>
  <c r="B788" i="5" s="1"/>
  <c r="B789" i="5" s="1"/>
  <c r="B790" i="5" s="1"/>
  <c r="B791" i="5" s="1"/>
  <c r="B792" i="5" s="1"/>
  <c r="B793" i="5" s="1"/>
  <c r="B794" i="5" s="1"/>
  <c r="B795" i="5" s="1"/>
  <c r="B796" i="5" s="1"/>
  <c r="B797" i="5" s="1"/>
  <c r="B798" i="5" s="1"/>
  <c r="B799" i="5" s="1"/>
  <c r="B800" i="5" s="1"/>
  <c r="B801" i="5" s="1"/>
  <c r="B802" i="5" s="1"/>
  <c r="B803" i="5" s="1"/>
  <c r="B804" i="5" s="1"/>
  <c r="B805" i="5" s="1"/>
  <c r="B806" i="5" s="1"/>
  <c r="B807" i="5" s="1"/>
  <c r="B808" i="5" s="1"/>
  <c r="B809" i="5" s="1"/>
  <c r="B810" i="5" s="1"/>
  <c r="B811" i="5" s="1"/>
  <c r="B812" i="5" s="1"/>
  <c r="B813" i="5" s="1"/>
  <c r="B814" i="5" s="1"/>
  <c r="B815" i="5" s="1"/>
  <c r="B816" i="5" s="1"/>
  <c r="B817" i="5" s="1"/>
  <c r="B818" i="5" s="1"/>
  <c r="B819" i="5" s="1"/>
  <c r="B820" i="5" s="1"/>
  <c r="B821" i="5" s="1"/>
  <c r="B822" i="5" s="1"/>
  <c r="B823" i="5" s="1"/>
  <c r="B824" i="5" s="1"/>
  <c r="B825" i="5" s="1"/>
  <c r="B826" i="5" s="1"/>
  <c r="B827" i="5" s="1"/>
  <c r="B828" i="5" s="1"/>
  <c r="B829" i="5" s="1"/>
  <c r="B830" i="5" s="1"/>
  <c r="B831" i="5" s="1"/>
  <c r="B832" i="5" s="1"/>
  <c r="B833" i="5" s="1"/>
  <c r="B834" i="5" s="1"/>
  <c r="B835" i="5" s="1"/>
  <c r="B836" i="5" s="1"/>
  <c r="B837" i="5" s="1"/>
  <c r="B838" i="5" s="1"/>
  <c r="B839" i="5" s="1"/>
  <c r="B840" i="5" s="1"/>
  <c r="B841" i="5" s="1"/>
  <c r="B842" i="5" s="1"/>
  <c r="B843" i="5" s="1"/>
  <c r="B844" i="5" s="1"/>
  <c r="B845" i="5" s="1"/>
  <c r="B846" i="5" s="1"/>
  <c r="B847" i="5" s="1"/>
  <c r="B848" i="5" s="1"/>
  <c r="B849" i="5" s="1"/>
  <c r="B850" i="5" s="1"/>
  <c r="B851" i="5" s="1"/>
  <c r="B852" i="5" s="1"/>
  <c r="B853" i="5" s="1"/>
  <c r="B854" i="5" s="1"/>
  <c r="B855" i="5" s="1"/>
  <c r="B856" i="5" s="1"/>
  <c r="B857" i="5" s="1"/>
  <c r="B858" i="5" s="1"/>
  <c r="B859" i="5" s="1"/>
  <c r="B860" i="5" s="1"/>
  <c r="B861" i="5" s="1"/>
  <c r="B862" i="5" s="1"/>
  <c r="B863" i="5" s="1"/>
  <c r="B864" i="5" s="1"/>
  <c r="B865" i="5" s="1"/>
  <c r="B866" i="5" s="1"/>
  <c r="B867" i="5" s="1"/>
  <c r="B868" i="5" s="1"/>
  <c r="B869" i="5" s="1"/>
  <c r="B870" i="5" s="1"/>
  <c r="B871" i="5" s="1"/>
  <c r="B872" i="5" s="1"/>
  <c r="B873" i="5" s="1"/>
  <c r="B874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H860" i="5"/>
  <c r="L860" i="5"/>
  <c r="M860" i="5" s="1"/>
  <c r="E861" i="5"/>
  <c r="F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503" i="5"/>
  <c r="F503" i="5"/>
  <c r="H503" i="5"/>
  <c r="L503" i="5"/>
  <c r="M503" i="5" s="1"/>
  <c r="E504" i="5"/>
  <c r="F504" i="5"/>
  <c r="H504" i="5"/>
  <c r="L504" i="5"/>
  <c r="M504" i="5" s="1"/>
  <c r="E505" i="5"/>
  <c r="F505" i="5"/>
  <c r="H505" i="5"/>
  <c r="L505" i="5"/>
  <c r="M505" i="5" s="1"/>
  <c r="E506" i="5"/>
  <c r="F506" i="5"/>
  <c r="H506" i="5"/>
  <c r="L506" i="5"/>
  <c r="M506" i="5" s="1"/>
  <c r="E507" i="5"/>
  <c r="F507" i="5"/>
  <c r="H507" i="5"/>
  <c r="L507" i="5"/>
  <c r="M507" i="5" s="1"/>
  <c r="E508" i="5"/>
  <c r="F508" i="5"/>
  <c r="H508" i="5"/>
  <c r="L508" i="5"/>
  <c r="M508" i="5" s="1"/>
  <c r="E509" i="5"/>
  <c r="F509" i="5"/>
  <c r="H509" i="5"/>
  <c r="L509" i="5"/>
  <c r="M509" i="5" s="1"/>
  <c r="E510" i="5"/>
  <c r="F510" i="5"/>
  <c r="H510" i="5"/>
  <c r="L510" i="5"/>
  <c r="M510" i="5" s="1"/>
  <c r="E511" i="5"/>
  <c r="F511" i="5"/>
  <c r="H511" i="5"/>
  <c r="L511" i="5"/>
  <c r="M511" i="5" s="1"/>
  <c r="E512" i="5"/>
  <c r="F512" i="5"/>
  <c r="H512" i="5"/>
  <c r="L512" i="5"/>
  <c r="M512" i="5" s="1"/>
  <c r="E513" i="5"/>
  <c r="F513" i="5"/>
  <c r="H513" i="5"/>
  <c r="L513" i="5"/>
  <c r="M513" i="5" s="1"/>
  <c r="E514" i="5"/>
  <c r="F514" i="5"/>
  <c r="H514" i="5"/>
  <c r="L514" i="5"/>
  <c r="M514" i="5" s="1"/>
  <c r="E515" i="5"/>
  <c r="F515" i="5"/>
  <c r="H515" i="5"/>
  <c r="L515" i="5"/>
  <c r="M515" i="5" s="1"/>
  <c r="E516" i="5"/>
  <c r="F516" i="5"/>
  <c r="H516" i="5"/>
  <c r="L516" i="5"/>
  <c r="M516" i="5" s="1"/>
  <c r="E517" i="5"/>
  <c r="F517" i="5"/>
  <c r="H517" i="5"/>
  <c r="L517" i="5"/>
  <c r="M517" i="5" s="1"/>
  <c r="E518" i="5"/>
  <c r="F518" i="5"/>
  <c r="H518" i="5"/>
  <c r="L518" i="5"/>
  <c r="M518" i="5" s="1"/>
  <c r="E519" i="5"/>
  <c r="F519" i="5"/>
  <c r="H519" i="5"/>
  <c r="L519" i="5"/>
  <c r="M519" i="5" s="1"/>
  <c r="E520" i="5"/>
  <c r="F520" i="5"/>
  <c r="H520" i="5"/>
  <c r="L520" i="5"/>
  <c r="M520" i="5" s="1"/>
  <c r="E521" i="5"/>
  <c r="F521" i="5"/>
  <c r="H521" i="5"/>
  <c r="L521" i="5"/>
  <c r="M521" i="5" s="1"/>
  <c r="E522" i="5"/>
  <c r="F522" i="5"/>
  <c r="H522" i="5"/>
  <c r="L522" i="5"/>
  <c r="M522" i="5" s="1"/>
  <c r="E523" i="5"/>
  <c r="F523" i="5"/>
  <c r="H523" i="5"/>
  <c r="L523" i="5"/>
  <c r="M523" i="5" s="1"/>
  <c r="E524" i="5"/>
  <c r="F524" i="5"/>
  <c r="H524" i="5"/>
  <c r="L524" i="5"/>
  <c r="M524" i="5" s="1"/>
  <c r="E525" i="5"/>
  <c r="F525" i="5"/>
  <c r="H525" i="5"/>
  <c r="L525" i="5"/>
  <c r="M525" i="5" s="1"/>
  <c r="E526" i="5"/>
  <c r="F526" i="5"/>
  <c r="H526" i="5"/>
  <c r="L526" i="5"/>
  <c r="M526" i="5" s="1"/>
  <c r="E527" i="5"/>
  <c r="F527" i="5"/>
  <c r="H527" i="5"/>
  <c r="L527" i="5"/>
  <c r="M527" i="5" s="1"/>
  <c r="E528" i="5"/>
  <c r="F528" i="5"/>
  <c r="H528" i="5"/>
  <c r="L528" i="5"/>
  <c r="M528" i="5" s="1"/>
  <c r="E529" i="5"/>
  <c r="F529" i="5"/>
  <c r="H529" i="5"/>
  <c r="L529" i="5"/>
  <c r="M529" i="5" s="1"/>
  <c r="E530" i="5"/>
  <c r="F530" i="5"/>
  <c r="H530" i="5"/>
  <c r="L530" i="5"/>
  <c r="M530" i="5" s="1"/>
  <c r="E531" i="5"/>
  <c r="F531" i="5"/>
  <c r="H531" i="5"/>
  <c r="L531" i="5"/>
  <c r="M531" i="5" s="1"/>
  <c r="E532" i="5"/>
  <c r="F532" i="5"/>
  <c r="H532" i="5"/>
  <c r="L532" i="5"/>
  <c r="M532" i="5" s="1"/>
  <c r="E533" i="5"/>
  <c r="F533" i="5"/>
  <c r="H533" i="5"/>
  <c r="L533" i="5"/>
  <c r="M533" i="5" s="1"/>
  <c r="E534" i="5"/>
  <c r="F534" i="5"/>
  <c r="H534" i="5"/>
  <c r="L534" i="5"/>
  <c r="M534" i="5" s="1"/>
  <c r="E535" i="5"/>
  <c r="F535" i="5"/>
  <c r="H535" i="5"/>
  <c r="L535" i="5"/>
  <c r="M535" i="5" s="1"/>
  <c r="E536" i="5"/>
  <c r="F536" i="5"/>
  <c r="H536" i="5"/>
  <c r="L536" i="5"/>
  <c r="M536" i="5" s="1"/>
  <c r="E537" i="5"/>
  <c r="F537" i="5"/>
  <c r="H537" i="5"/>
  <c r="L537" i="5"/>
  <c r="M537" i="5" s="1"/>
  <c r="E538" i="5"/>
  <c r="F538" i="5"/>
  <c r="H538" i="5"/>
  <c r="L538" i="5"/>
  <c r="M538" i="5" s="1"/>
  <c r="E539" i="5"/>
  <c r="F539" i="5"/>
  <c r="H539" i="5"/>
  <c r="L539" i="5"/>
  <c r="M539" i="5" s="1"/>
  <c r="E540" i="5"/>
  <c r="F540" i="5"/>
  <c r="H540" i="5"/>
  <c r="L540" i="5"/>
  <c r="M540" i="5" s="1"/>
  <c r="E541" i="5"/>
  <c r="F541" i="5"/>
  <c r="H541" i="5"/>
  <c r="L541" i="5"/>
  <c r="M541" i="5" s="1"/>
  <c r="E542" i="5"/>
  <c r="F542" i="5"/>
  <c r="H542" i="5"/>
  <c r="L542" i="5"/>
  <c r="M542" i="5" s="1"/>
  <c r="E543" i="5"/>
  <c r="F543" i="5"/>
  <c r="H543" i="5"/>
  <c r="L543" i="5"/>
  <c r="M543" i="5" s="1"/>
  <c r="E544" i="5"/>
  <c r="F544" i="5"/>
  <c r="H544" i="5"/>
  <c r="L544" i="5"/>
  <c r="M544" i="5" s="1"/>
  <c r="E545" i="5"/>
  <c r="F545" i="5"/>
  <c r="H545" i="5"/>
  <c r="L545" i="5"/>
  <c r="M545" i="5" s="1"/>
  <c r="E546" i="5"/>
  <c r="F546" i="5"/>
  <c r="H546" i="5"/>
  <c r="L546" i="5"/>
  <c r="M546" i="5" s="1"/>
  <c r="E547" i="5"/>
  <c r="F547" i="5"/>
  <c r="H547" i="5"/>
  <c r="L547" i="5"/>
  <c r="M547" i="5" s="1"/>
  <c r="E548" i="5"/>
  <c r="F548" i="5"/>
  <c r="H548" i="5"/>
  <c r="L548" i="5"/>
  <c r="M548" i="5" s="1"/>
  <c r="E549" i="5"/>
  <c r="F549" i="5"/>
  <c r="H549" i="5"/>
  <c r="L549" i="5"/>
  <c r="M549" i="5" s="1"/>
  <c r="E550" i="5"/>
  <c r="F550" i="5"/>
  <c r="H550" i="5"/>
  <c r="L550" i="5"/>
  <c r="M550" i="5" s="1"/>
  <c r="E551" i="5"/>
  <c r="F551" i="5"/>
  <c r="H551" i="5"/>
  <c r="L551" i="5"/>
  <c r="M551" i="5" s="1"/>
  <c r="E552" i="5"/>
  <c r="F552" i="5"/>
  <c r="H552" i="5"/>
  <c r="L552" i="5"/>
  <c r="M552" i="5" s="1"/>
  <c r="E553" i="5"/>
  <c r="F553" i="5"/>
  <c r="H553" i="5"/>
  <c r="L553" i="5"/>
  <c r="M553" i="5" s="1"/>
  <c r="E554" i="5"/>
  <c r="F554" i="5"/>
  <c r="H554" i="5"/>
  <c r="L554" i="5"/>
  <c r="M554" i="5" s="1"/>
  <c r="E555" i="5"/>
  <c r="F555" i="5"/>
  <c r="H555" i="5"/>
  <c r="L555" i="5"/>
  <c r="M555" i="5" s="1"/>
  <c r="E556" i="5"/>
  <c r="F556" i="5"/>
  <c r="H556" i="5"/>
  <c r="L556" i="5"/>
  <c r="M556" i="5" s="1"/>
  <c r="E557" i="5"/>
  <c r="F557" i="5"/>
  <c r="H557" i="5"/>
  <c r="L557" i="5"/>
  <c r="M557" i="5" s="1"/>
  <c r="E558" i="5"/>
  <c r="F558" i="5"/>
  <c r="H558" i="5"/>
  <c r="L558" i="5"/>
  <c r="M558" i="5" s="1"/>
  <c r="E559" i="5"/>
  <c r="F559" i="5"/>
  <c r="H559" i="5"/>
  <c r="L559" i="5"/>
  <c r="M559" i="5" s="1"/>
  <c r="E560" i="5"/>
  <c r="F560" i="5"/>
  <c r="H560" i="5"/>
  <c r="L560" i="5"/>
  <c r="M560" i="5" s="1"/>
  <c r="E561" i="5"/>
  <c r="F561" i="5"/>
  <c r="H561" i="5"/>
  <c r="L561" i="5"/>
  <c r="M561" i="5" s="1"/>
  <c r="E562" i="5"/>
  <c r="F562" i="5"/>
  <c r="H562" i="5"/>
  <c r="L562" i="5"/>
  <c r="M562" i="5" s="1"/>
  <c r="E563" i="5"/>
  <c r="F563" i="5"/>
  <c r="H563" i="5"/>
  <c r="L563" i="5"/>
  <c r="M563" i="5" s="1"/>
  <c r="E564" i="5"/>
  <c r="F564" i="5"/>
  <c r="H564" i="5"/>
  <c r="L564" i="5"/>
  <c r="M564" i="5" s="1"/>
  <c r="E565" i="5"/>
  <c r="F565" i="5"/>
  <c r="H565" i="5"/>
  <c r="L565" i="5"/>
  <c r="M565" i="5" s="1"/>
  <c r="E566" i="5"/>
  <c r="F566" i="5"/>
  <c r="H566" i="5"/>
  <c r="L566" i="5"/>
  <c r="M566" i="5" s="1"/>
  <c r="E567" i="5"/>
  <c r="F567" i="5"/>
  <c r="H567" i="5"/>
  <c r="L567" i="5"/>
  <c r="M567" i="5" s="1"/>
  <c r="E568" i="5"/>
  <c r="F568" i="5"/>
  <c r="H568" i="5"/>
  <c r="L568" i="5"/>
  <c r="M568" i="5" s="1"/>
  <c r="E569" i="5"/>
  <c r="F569" i="5"/>
  <c r="H569" i="5"/>
  <c r="L569" i="5"/>
  <c r="M569" i="5" s="1"/>
  <c r="E570" i="5"/>
  <c r="F570" i="5"/>
  <c r="H570" i="5"/>
  <c r="L570" i="5"/>
  <c r="M570" i="5" s="1"/>
  <c r="E571" i="5"/>
  <c r="F571" i="5"/>
  <c r="H571" i="5"/>
  <c r="L571" i="5"/>
  <c r="M571" i="5" s="1"/>
  <c r="E572" i="5"/>
  <c r="F572" i="5"/>
  <c r="H572" i="5"/>
  <c r="L572" i="5"/>
  <c r="M572" i="5" s="1"/>
  <c r="E573" i="5"/>
  <c r="F573" i="5"/>
  <c r="H573" i="5"/>
  <c r="L573" i="5"/>
  <c r="M573" i="5" s="1"/>
  <c r="E574" i="5"/>
  <c r="F574" i="5"/>
  <c r="H574" i="5"/>
  <c r="L574" i="5"/>
  <c r="M574" i="5" s="1"/>
  <c r="E575" i="5"/>
  <c r="F575" i="5"/>
  <c r="H575" i="5"/>
  <c r="L575" i="5"/>
  <c r="M575" i="5" s="1"/>
  <c r="E576" i="5"/>
  <c r="F576" i="5"/>
  <c r="H576" i="5"/>
  <c r="L576" i="5"/>
  <c r="M576" i="5" s="1"/>
  <c r="E577" i="5"/>
  <c r="F577" i="5"/>
  <c r="H577" i="5"/>
  <c r="L577" i="5"/>
  <c r="M577" i="5" s="1"/>
  <c r="E578" i="5"/>
  <c r="F578" i="5"/>
  <c r="H578" i="5"/>
  <c r="L578" i="5"/>
  <c r="M578" i="5" s="1"/>
  <c r="E579" i="5"/>
  <c r="F579" i="5"/>
  <c r="H579" i="5"/>
  <c r="L579" i="5"/>
  <c r="M579" i="5" s="1"/>
  <c r="E580" i="5"/>
  <c r="F580" i="5"/>
  <c r="H580" i="5"/>
  <c r="L580" i="5"/>
  <c r="M580" i="5" s="1"/>
  <c r="E581" i="5"/>
  <c r="F581" i="5"/>
  <c r="H581" i="5"/>
  <c r="L581" i="5"/>
  <c r="M581" i="5" s="1"/>
  <c r="E582" i="5"/>
  <c r="F582" i="5"/>
  <c r="H582" i="5"/>
  <c r="L582" i="5"/>
  <c r="M582" i="5" s="1"/>
  <c r="E583" i="5"/>
  <c r="F583" i="5"/>
  <c r="H583" i="5"/>
  <c r="L583" i="5"/>
  <c r="M583" i="5" s="1"/>
  <c r="E584" i="5"/>
  <c r="F584" i="5"/>
  <c r="H584" i="5"/>
  <c r="L584" i="5"/>
  <c r="M584" i="5" s="1"/>
  <c r="E585" i="5"/>
  <c r="F585" i="5"/>
  <c r="H585" i="5"/>
  <c r="L585" i="5"/>
  <c r="M585" i="5" s="1"/>
  <c r="E586" i="5"/>
  <c r="F586" i="5"/>
  <c r="H586" i="5"/>
  <c r="L586" i="5"/>
  <c r="M586" i="5" s="1"/>
  <c r="E587" i="5"/>
  <c r="F587" i="5"/>
  <c r="H587" i="5"/>
  <c r="L587" i="5"/>
  <c r="M587" i="5" s="1"/>
  <c r="E588" i="5"/>
  <c r="F588" i="5"/>
  <c r="H588" i="5"/>
  <c r="L588" i="5"/>
  <c r="M588" i="5" s="1"/>
  <c r="E589" i="5"/>
  <c r="F589" i="5"/>
  <c r="H589" i="5"/>
  <c r="L589" i="5"/>
  <c r="M589" i="5" s="1"/>
  <c r="E590" i="5"/>
  <c r="F590" i="5"/>
  <c r="H590" i="5"/>
  <c r="L590" i="5"/>
  <c r="M590" i="5" s="1"/>
  <c r="E591" i="5"/>
  <c r="F591" i="5"/>
  <c r="H591" i="5"/>
  <c r="L591" i="5"/>
  <c r="M591" i="5" s="1"/>
  <c r="E592" i="5"/>
  <c r="F592" i="5"/>
  <c r="H592" i="5"/>
  <c r="L592" i="5"/>
  <c r="M592" i="5" s="1"/>
  <c r="E593" i="5"/>
  <c r="F593" i="5"/>
  <c r="H593" i="5"/>
  <c r="L593" i="5"/>
  <c r="M593" i="5" s="1"/>
  <c r="E594" i="5"/>
  <c r="F594" i="5"/>
  <c r="H594" i="5"/>
  <c r="L594" i="5"/>
  <c r="M594" i="5" s="1"/>
  <c r="E595" i="5"/>
  <c r="F595" i="5"/>
  <c r="H595" i="5"/>
  <c r="L595" i="5"/>
  <c r="M595" i="5" s="1"/>
  <c r="E596" i="5"/>
  <c r="F596" i="5"/>
  <c r="H596" i="5"/>
  <c r="L596" i="5"/>
  <c r="M596" i="5" s="1"/>
  <c r="E597" i="5"/>
  <c r="F597" i="5"/>
  <c r="H597" i="5"/>
  <c r="L597" i="5"/>
  <c r="M597" i="5" s="1"/>
  <c r="E598" i="5"/>
  <c r="F598" i="5"/>
  <c r="H598" i="5"/>
  <c r="L598" i="5"/>
  <c r="M598" i="5" s="1"/>
  <c r="E599" i="5"/>
  <c r="F599" i="5"/>
  <c r="H599" i="5"/>
  <c r="L599" i="5"/>
  <c r="M599" i="5" s="1"/>
  <c r="E600" i="5"/>
  <c r="F600" i="5"/>
  <c r="H600" i="5"/>
  <c r="L600" i="5"/>
  <c r="M600" i="5" s="1"/>
  <c r="E601" i="5"/>
  <c r="F601" i="5"/>
  <c r="H601" i="5"/>
  <c r="L601" i="5"/>
  <c r="M601" i="5" s="1"/>
  <c r="E602" i="5"/>
  <c r="F602" i="5"/>
  <c r="H602" i="5"/>
  <c r="L602" i="5"/>
  <c r="M602" i="5" s="1"/>
  <c r="E603" i="5"/>
  <c r="F603" i="5"/>
  <c r="H603" i="5"/>
  <c r="L603" i="5"/>
  <c r="M603" i="5" s="1"/>
  <c r="C421" i="5"/>
  <c r="B421" i="5"/>
  <c r="A421" i="5"/>
  <c r="G608" i="5"/>
  <c r="E419" i="5"/>
  <c r="F419" i="5"/>
  <c r="H419" i="5"/>
  <c r="E4" i="5"/>
  <c r="F4" i="5"/>
  <c r="H4" i="5"/>
  <c r="E5" i="5"/>
  <c r="F5" i="5"/>
  <c r="H5" i="5"/>
  <c r="E6" i="5"/>
  <c r="F6" i="5"/>
  <c r="H6" i="5"/>
  <c r="E7" i="5"/>
  <c r="F7" i="5"/>
  <c r="H7" i="5"/>
  <c r="E8" i="5"/>
  <c r="F8" i="5"/>
  <c r="H8" i="5"/>
  <c r="E9" i="5"/>
  <c r="F9" i="5"/>
  <c r="H9" i="5"/>
  <c r="E10" i="5"/>
  <c r="F10" i="5"/>
  <c r="H10" i="5"/>
  <c r="E11" i="5"/>
  <c r="F11" i="5"/>
  <c r="H11" i="5"/>
  <c r="E12" i="5"/>
  <c r="F12" i="5"/>
  <c r="H12" i="5"/>
  <c r="E13" i="5"/>
  <c r="F13" i="5"/>
  <c r="H13" i="5"/>
  <c r="E14" i="5"/>
  <c r="F14" i="5"/>
  <c r="H14" i="5"/>
  <c r="E15" i="5"/>
  <c r="F15" i="5"/>
  <c r="H15" i="5"/>
  <c r="E16" i="5"/>
  <c r="F16" i="5"/>
  <c r="H16" i="5"/>
  <c r="E17" i="5"/>
  <c r="F17" i="5"/>
  <c r="H17" i="5"/>
  <c r="E18" i="5"/>
  <c r="F18" i="5"/>
  <c r="H18" i="5"/>
  <c r="E19" i="5"/>
  <c r="F19" i="5"/>
  <c r="H19" i="5"/>
  <c r="E20" i="5"/>
  <c r="F20" i="5"/>
  <c r="H20" i="5"/>
  <c r="E21" i="5"/>
  <c r="F21" i="5"/>
  <c r="H21" i="5"/>
  <c r="E22" i="5"/>
  <c r="F22" i="5"/>
  <c r="H22" i="5"/>
  <c r="E23" i="5"/>
  <c r="F23" i="5"/>
  <c r="H23" i="5"/>
  <c r="E24" i="5"/>
  <c r="F24" i="5"/>
  <c r="H24" i="5"/>
  <c r="E25" i="5"/>
  <c r="F25" i="5"/>
  <c r="H25" i="5"/>
  <c r="E26" i="5"/>
  <c r="F26" i="5"/>
  <c r="H26" i="5"/>
  <c r="E27" i="5"/>
  <c r="F27" i="5"/>
  <c r="H27" i="5"/>
  <c r="E28" i="5"/>
  <c r="F28" i="5"/>
  <c r="H28" i="5"/>
  <c r="E29" i="5"/>
  <c r="F29" i="5"/>
  <c r="H29" i="5"/>
  <c r="E30" i="5"/>
  <c r="F30" i="5"/>
  <c r="H30" i="5"/>
  <c r="E31" i="5"/>
  <c r="F31" i="5"/>
  <c r="H31" i="5"/>
  <c r="E32" i="5"/>
  <c r="F32" i="5"/>
  <c r="H32" i="5"/>
  <c r="E33" i="5"/>
  <c r="F33" i="5"/>
  <c r="H33" i="5"/>
  <c r="E34" i="5"/>
  <c r="F34" i="5"/>
  <c r="H34" i="5"/>
  <c r="E35" i="5"/>
  <c r="F35" i="5"/>
  <c r="H35" i="5"/>
  <c r="E36" i="5"/>
  <c r="F36" i="5"/>
  <c r="H36" i="5"/>
  <c r="E37" i="5"/>
  <c r="F37" i="5"/>
  <c r="H37" i="5"/>
  <c r="E38" i="5"/>
  <c r="F38" i="5"/>
  <c r="H38" i="5"/>
  <c r="E39" i="5"/>
  <c r="F39" i="5"/>
  <c r="H39" i="5"/>
  <c r="E40" i="5"/>
  <c r="F40" i="5"/>
  <c r="H40" i="5"/>
  <c r="E41" i="5"/>
  <c r="F41" i="5"/>
  <c r="H41" i="5"/>
  <c r="E42" i="5"/>
  <c r="F42" i="5"/>
  <c r="H42" i="5"/>
  <c r="E43" i="5"/>
  <c r="F43" i="5"/>
  <c r="H43" i="5"/>
  <c r="E44" i="5"/>
  <c r="F44" i="5"/>
  <c r="H44" i="5"/>
  <c r="E45" i="5"/>
  <c r="F45" i="5"/>
  <c r="H45" i="5"/>
  <c r="E46" i="5"/>
  <c r="F46" i="5"/>
  <c r="H46" i="5"/>
  <c r="E47" i="5"/>
  <c r="F47" i="5"/>
  <c r="H47" i="5"/>
  <c r="E48" i="5"/>
  <c r="F48" i="5"/>
  <c r="H48" i="5"/>
  <c r="E49" i="5"/>
  <c r="F49" i="5"/>
  <c r="H49" i="5"/>
  <c r="E50" i="5"/>
  <c r="F50" i="5"/>
  <c r="H50" i="5"/>
  <c r="E51" i="5"/>
  <c r="F51" i="5"/>
  <c r="H51" i="5"/>
  <c r="E52" i="5"/>
  <c r="F52" i="5"/>
  <c r="H52" i="5"/>
  <c r="E53" i="5"/>
  <c r="F53" i="5"/>
  <c r="H53" i="5"/>
  <c r="E54" i="5"/>
  <c r="F54" i="5"/>
  <c r="H54" i="5"/>
  <c r="E55" i="5"/>
  <c r="F55" i="5"/>
  <c r="H55" i="5"/>
  <c r="E56" i="5"/>
  <c r="F56" i="5"/>
  <c r="H56" i="5"/>
  <c r="E57" i="5"/>
  <c r="F57" i="5"/>
  <c r="H57" i="5"/>
  <c r="E58" i="5"/>
  <c r="F58" i="5"/>
  <c r="H58" i="5"/>
  <c r="E59" i="5"/>
  <c r="F59" i="5"/>
  <c r="H59" i="5"/>
  <c r="E60" i="5"/>
  <c r="F60" i="5"/>
  <c r="H60" i="5"/>
  <c r="E61" i="5"/>
  <c r="F61" i="5"/>
  <c r="H61" i="5"/>
  <c r="E62" i="5"/>
  <c r="F62" i="5"/>
  <c r="H62" i="5"/>
  <c r="E63" i="5"/>
  <c r="F63" i="5"/>
  <c r="H63" i="5"/>
  <c r="E64" i="5"/>
  <c r="F64" i="5"/>
  <c r="H64" i="5"/>
  <c r="E65" i="5"/>
  <c r="F65" i="5"/>
  <c r="H65" i="5"/>
  <c r="E66" i="5"/>
  <c r="F66" i="5"/>
  <c r="H66" i="5"/>
  <c r="E67" i="5"/>
  <c r="F67" i="5"/>
  <c r="H67" i="5"/>
  <c r="E68" i="5"/>
  <c r="F68" i="5"/>
  <c r="H68" i="5"/>
  <c r="E69" i="5"/>
  <c r="F69" i="5"/>
  <c r="H69" i="5"/>
  <c r="E70" i="5"/>
  <c r="F70" i="5"/>
  <c r="H70" i="5"/>
  <c r="E71" i="5"/>
  <c r="F71" i="5"/>
  <c r="H71" i="5"/>
  <c r="E72" i="5"/>
  <c r="F72" i="5"/>
  <c r="H72" i="5"/>
  <c r="E73" i="5"/>
  <c r="F73" i="5"/>
  <c r="H73" i="5"/>
  <c r="E74" i="5"/>
  <c r="F74" i="5"/>
  <c r="H74" i="5"/>
  <c r="E75" i="5"/>
  <c r="F75" i="5"/>
  <c r="H75" i="5"/>
  <c r="E76" i="5"/>
  <c r="F76" i="5"/>
  <c r="H76" i="5"/>
  <c r="E77" i="5"/>
  <c r="F77" i="5"/>
  <c r="H77" i="5"/>
  <c r="E78" i="5"/>
  <c r="F78" i="5"/>
  <c r="H78" i="5"/>
  <c r="E79" i="5"/>
  <c r="F79" i="5"/>
  <c r="H79" i="5"/>
  <c r="E80" i="5"/>
  <c r="F80" i="5"/>
  <c r="H80" i="5"/>
  <c r="E81" i="5"/>
  <c r="F81" i="5"/>
  <c r="H81" i="5"/>
  <c r="E82" i="5"/>
  <c r="F82" i="5"/>
  <c r="H82" i="5"/>
  <c r="E83" i="5"/>
  <c r="F83" i="5"/>
  <c r="H83" i="5"/>
  <c r="E84" i="5"/>
  <c r="F84" i="5"/>
  <c r="H84" i="5"/>
  <c r="E85" i="5"/>
  <c r="F85" i="5"/>
  <c r="H85" i="5"/>
  <c r="E86" i="5"/>
  <c r="F86" i="5"/>
  <c r="H86" i="5"/>
  <c r="E87" i="5"/>
  <c r="F87" i="5"/>
  <c r="H87" i="5"/>
  <c r="E88" i="5"/>
  <c r="F88" i="5"/>
  <c r="H88" i="5"/>
  <c r="E89" i="5"/>
  <c r="F89" i="5"/>
  <c r="H89" i="5"/>
  <c r="E90" i="5"/>
  <c r="F90" i="5"/>
  <c r="H90" i="5"/>
  <c r="E91" i="5"/>
  <c r="F91" i="5"/>
  <c r="H91" i="5"/>
  <c r="E92" i="5"/>
  <c r="F92" i="5"/>
  <c r="H92" i="5"/>
  <c r="E93" i="5"/>
  <c r="F93" i="5"/>
  <c r="H93" i="5"/>
  <c r="E94" i="5"/>
  <c r="F94" i="5"/>
  <c r="H94" i="5"/>
  <c r="E95" i="5"/>
  <c r="F95" i="5"/>
  <c r="H95" i="5"/>
  <c r="E96" i="5"/>
  <c r="F96" i="5"/>
  <c r="H96" i="5"/>
  <c r="E97" i="5"/>
  <c r="F97" i="5"/>
  <c r="H97" i="5"/>
  <c r="E98" i="5"/>
  <c r="F98" i="5"/>
  <c r="H98" i="5"/>
  <c r="E99" i="5"/>
  <c r="F99" i="5"/>
  <c r="H99" i="5"/>
  <c r="E100" i="5"/>
  <c r="F100" i="5"/>
  <c r="H100" i="5"/>
  <c r="E101" i="5"/>
  <c r="F101" i="5"/>
  <c r="H101" i="5"/>
  <c r="E102" i="5"/>
  <c r="F102" i="5"/>
  <c r="H102" i="5"/>
  <c r="E103" i="5"/>
  <c r="F103" i="5"/>
  <c r="H103" i="5"/>
  <c r="E104" i="5"/>
  <c r="F104" i="5"/>
  <c r="H104" i="5"/>
  <c r="E105" i="5"/>
  <c r="F105" i="5"/>
  <c r="H105" i="5"/>
  <c r="E106" i="5"/>
  <c r="F106" i="5"/>
  <c r="H106" i="5"/>
  <c r="E107" i="5"/>
  <c r="F107" i="5"/>
  <c r="H107" i="5"/>
  <c r="E108" i="5"/>
  <c r="F108" i="5"/>
  <c r="H108" i="5"/>
  <c r="E109" i="5"/>
  <c r="F109" i="5"/>
  <c r="H109" i="5"/>
  <c r="E110" i="5"/>
  <c r="F110" i="5"/>
  <c r="H110" i="5"/>
  <c r="E111" i="5"/>
  <c r="F111" i="5"/>
  <c r="H111" i="5"/>
  <c r="E112" i="5"/>
  <c r="F112" i="5"/>
  <c r="H112" i="5"/>
  <c r="E113" i="5"/>
  <c r="F113" i="5"/>
  <c r="H113" i="5"/>
  <c r="E114" i="5"/>
  <c r="F114" i="5"/>
  <c r="H114" i="5"/>
  <c r="E115" i="5"/>
  <c r="F115" i="5"/>
  <c r="H115" i="5"/>
  <c r="E116" i="5"/>
  <c r="F116" i="5"/>
  <c r="H116" i="5"/>
  <c r="E117" i="5"/>
  <c r="F117" i="5"/>
  <c r="H117" i="5"/>
  <c r="E118" i="5"/>
  <c r="F118" i="5"/>
  <c r="H118" i="5"/>
  <c r="E119" i="5"/>
  <c r="F119" i="5"/>
  <c r="H119" i="5"/>
  <c r="E120" i="5"/>
  <c r="F120" i="5"/>
  <c r="H120" i="5"/>
  <c r="E121" i="5"/>
  <c r="F121" i="5"/>
  <c r="H121" i="5"/>
  <c r="E122" i="5"/>
  <c r="F122" i="5"/>
  <c r="H122" i="5"/>
  <c r="E123" i="5"/>
  <c r="F123" i="5"/>
  <c r="H123" i="5"/>
  <c r="E124" i="5"/>
  <c r="F124" i="5"/>
  <c r="H124" i="5"/>
  <c r="E125" i="5"/>
  <c r="F125" i="5"/>
  <c r="H125" i="5"/>
  <c r="E126" i="5"/>
  <c r="F126" i="5"/>
  <c r="H126" i="5"/>
  <c r="E127" i="5"/>
  <c r="F127" i="5"/>
  <c r="H127" i="5"/>
  <c r="E128" i="5"/>
  <c r="F128" i="5"/>
  <c r="H128" i="5"/>
  <c r="E129" i="5"/>
  <c r="F129" i="5"/>
  <c r="H129" i="5"/>
  <c r="E130" i="5"/>
  <c r="F130" i="5"/>
  <c r="H130" i="5"/>
  <c r="E131" i="5"/>
  <c r="F131" i="5"/>
  <c r="H131" i="5"/>
  <c r="E132" i="5"/>
  <c r="F132" i="5"/>
  <c r="H132" i="5"/>
  <c r="E133" i="5"/>
  <c r="F133" i="5"/>
  <c r="H133" i="5"/>
  <c r="E134" i="5"/>
  <c r="F134" i="5"/>
  <c r="H134" i="5"/>
  <c r="E135" i="5"/>
  <c r="F135" i="5"/>
  <c r="H135" i="5"/>
  <c r="E136" i="5"/>
  <c r="F136" i="5"/>
  <c r="H136" i="5"/>
  <c r="E137" i="5"/>
  <c r="F137" i="5"/>
  <c r="H137" i="5"/>
  <c r="E138" i="5"/>
  <c r="F138" i="5"/>
  <c r="H138" i="5"/>
  <c r="E139" i="5"/>
  <c r="F139" i="5"/>
  <c r="H139" i="5"/>
  <c r="E140" i="5"/>
  <c r="F140" i="5"/>
  <c r="H140" i="5"/>
  <c r="E141" i="5"/>
  <c r="F141" i="5"/>
  <c r="H141" i="5"/>
  <c r="E142" i="5"/>
  <c r="F142" i="5"/>
  <c r="H142" i="5"/>
  <c r="E143" i="5"/>
  <c r="F143" i="5"/>
  <c r="H143" i="5"/>
  <c r="E144" i="5"/>
  <c r="F144" i="5"/>
  <c r="H144" i="5"/>
  <c r="E145" i="5"/>
  <c r="F145" i="5"/>
  <c r="H145" i="5"/>
  <c r="E146" i="5"/>
  <c r="F146" i="5"/>
  <c r="H146" i="5"/>
  <c r="E147" i="5"/>
  <c r="F147" i="5"/>
  <c r="H147" i="5"/>
  <c r="E148" i="5"/>
  <c r="F148" i="5"/>
  <c r="H148" i="5"/>
  <c r="E149" i="5"/>
  <c r="F149" i="5"/>
  <c r="H149" i="5"/>
  <c r="E150" i="5"/>
  <c r="F150" i="5"/>
  <c r="H150" i="5"/>
  <c r="E151" i="5"/>
  <c r="F151" i="5"/>
  <c r="H151" i="5"/>
  <c r="E152" i="5"/>
  <c r="F152" i="5"/>
  <c r="H152" i="5"/>
  <c r="E153" i="5"/>
  <c r="F153" i="5"/>
  <c r="H153" i="5"/>
  <c r="E154" i="5"/>
  <c r="F154" i="5"/>
  <c r="H154" i="5"/>
  <c r="E155" i="5"/>
  <c r="F155" i="5"/>
  <c r="H155" i="5"/>
  <c r="E156" i="5"/>
  <c r="F156" i="5"/>
  <c r="H156" i="5"/>
  <c r="E157" i="5"/>
  <c r="F157" i="5"/>
  <c r="H157" i="5"/>
  <c r="E158" i="5"/>
  <c r="F158" i="5"/>
  <c r="H158" i="5"/>
  <c r="E159" i="5"/>
  <c r="F159" i="5"/>
  <c r="H159" i="5"/>
  <c r="E160" i="5"/>
  <c r="F160" i="5"/>
  <c r="H160" i="5"/>
  <c r="E161" i="5"/>
  <c r="F161" i="5"/>
  <c r="H161" i="5"/>
  <c r="E162" i="5"/>
  <c r="F162" i="5"/>
  <c r="H162" i="5"/>
  <c r="E163" i="5"/>
  <c r="F163" i="5"/>
  <c r="H163" i="5"/>
  <c r="E164" i="5"/>
  <c r="F164" i="5"/>
  <c r="H164" i="5"/>
  <c r="E165" i="5"/>
  <c r="F165" i="5"/>
  <c r="H165" i="5"/>
  <c r="E166" i="5"/>
  <c r="F166" i="5"/>
  <c r="H166" i="5"/>
  <c r="E167" i="5"/>
  <c r="F167" i="5"/>
  <c r="H167" i="5"/>
  <c r="E168" i="5"/>
  <c r="F168" i="5"/>
  <c r="H168" i="5"/>
  <c r="E169" i="5"/>
  <c r="F169" i="5"/>
  <c r="H169" i="5"/>
  <c r="E170" i="5"/>
  <c r="F170" i="5"/>
  <c r="H170" i="5"/>
  <c r="E171" i="5"/>
  <c r="F171" i="5"/>
  <c r="H171" i="5"/>
  <c r="E172" i="5"/>
  <c r="F172" i="5"/>
  <c r="H172" i="5"/>
  <c r="E173" i="5"/>
  <c r="F173" i="5"/>
  <c r="H173" i="5"/>
  <c r="E174" i="5"/>
  <c r="F174" i="5"/>
  <c r="H174" i="5"/>
  <c r="E175" i="5"/>
  <c r="F175" i="5"/>
  <c r="H175" i="5"/>
  <c r="E176" i="5"/>
  <c r="F176" i="5"/>
  <c r="H176" i="5"/>
  <c r="E177" i="5"/>
  <c r="F177" i="5"/>
  <c r="H177" i="5"/>
  <c r="E178" i="5"/>
  <c r="F178" i="5"/>
  <c r="H178" i="5"/>
  <c r="E179" i="5"/>
  <c r="F179" i="5"/>
  <c r="H179" i="5"/>
  <c r="E180" i="5"/>
  <c r="F180" i="5"/>
  <c r="H180" i="5"/>
  <c r="E181" i="5"/>
  <c r="F181" i="5"/>
  <c r="H181" i="5"/>
  <c r="E182" i="5"/>
  <c r="F182" i="5"/>
  <c r="H182" i="5"/>
  <c r="E183" i="5"/>
  <c r="F183" i="5"/>
  <c r="H183" i="5"/>
  <c r="E184" i="5"/>
  <c r="F184" i="5"/>
  <c r="H184" i="5"/>
  <c r="E185" i="5"/>
  <c r="F185" i="5"/>
  <c r="H185" i="5"/>
  <c r="E186" i="5"/>
  <c r="F186" i="5"/>
  <c r="H186" i="5"/>
  <c r="E187" i="5"/>
  <c r="F187" i="5"/>
  <c r="H187" i="5"/>
  <c r="E188" i="5"/>
  <c r="F188" i="5"/>
  <c r="H188" i="5"/>
  <c r="E189" i="5"/>
  <c r="F189" i="5"/>
  <c r="H189" i="5"/>
  <c r="E190" i="5"/>
  <c r="F190" i="5"/>
  <c r="H190" i="5"/>
  <c r="E191" i="5"/>
  <c r="F191" i="5"/>
  <c r="H191" i="5"/>
  <c r="E192" i="5"/>
  <c r="F192" i="5"/>
  <c r="H192" i="5"/>
  <c r="E193" i="5"/>
  <c r="F193" i="5"/>
  <c r="H193" i="5"/>
  <c r="E194" i="5"/>
  <c r="F194" i="5"/>
  <c r="H194" i="5"/>
  <c r="E195" i="5"/>
  <c r="F195" i="5"/>
  <c r="H195" i="5"/>
  <c r="E196" i="5"/>
  <c r="F196" i="5"/>
  <c r="H196" i="5"/>
  <c r="E197" i="5"/>
  <c r="F197" i="5"/>
  <c r="H197" i="5"/>
  <c r="E198" i="5"/>
  <c r="F198" i="5"/>
  <c r="H198" i="5"/>
  <c r="E199" i="5"/>
  <c r="F199" i="5"/>
  <c r="H199" i="5"/>
  <c r="E200" i="5"/>
  <c r="F200" i="5"/>
  <c r="H200" i="5"/>
  <c r="E201" i="5"/>
  <c r="F201" i="5"/>
  <c r="H201" i="5"/>
  <c r="E202" i="5"/>
  <c r="F202" i="5"/>
  <c r="H202" i="5"/>
  <c r="E203" i="5"/>
  <c r="F203" i="5"/>
  <c r="H203" i="5"/>
  <c r="E204" i="5"/>
  <c r="F204" i="5"/>
  <c r="H204" i="5"/>
  <c r="E205" i="5"/>
  <c r="F205" i="5"/>
  <c r="H205" i="5"/>
  <c r="E206" i="5"/>
  <c r="F206" i="5"/>
  <c r="H206" i="5"/>
  <c r="E207" i="5"/>
  <c r="F207" i="5"/>
  <c r="H207" i="5"/>
  <c r="E208" i="5"/>
  <c r="F208" i="5"/>
  <c r="H208" i="5"/>
  <c r="E209" i="5"/>
  <c r="F209" i="5"/>
  <c r="H209" i="5"/>
  <c r="E210" i="5"/>
  <c r="F210" i="5"/>
  <c r="H210" i="5"/>
  <c r="E211" i="5"/>
  <c r="F211" i="5"/>
  <c r="H211" i="5"/>
  <c r="E212" i="5"/>
  <c r="F212" i="5"/>
  <c r="H212" i="5"/>
  <c r="E213" i="5"/>
  <c r="F213" i="5"/>
  <c r="H213" i="5"/>
  <c r="E214" i="5"/>
  <c r="F214" i="5"/>
  <c r="H214" i="5"/>
  <c r="E215" i="5"/>
  <c r="F215" i="5"/>
  <c r="H215" i="5"/>
  <c r="E216" i="5"/>
  <c r="F216" i="5"/>
  <c r="H216" i="5"/>
  <c r="E217" i="5"/>
  <c r="F217" i="5"/>
  <c r="H217" i="5"/>
  <c r="E218" i="5"/>
  <c r="F218" i="5"/>
  <c r="H218" i="5"/>
  <c r="E219" i="5"/>
  <c r="F219" i="5"/>
  <c r="H219" i="5"/>
  <c r="E220" i="5"/>
  <c r="F220" i="5"/>
  <c r="H220" i="5"/>
  <c r="E221" i="5"/>
  <c r="F221" i="5"/>
  <c r="H221" i="5"/>
  <c r="E222" i="5"/>
  <c r="F222" i="5"/>
  <c r="H222" i="5"/>
  <c r="E223" i="5"/>
  <c r="F223" i="5"/>
  <c r="H223" i="5"/>
  <c r="E224" i="5"/>
  <c r="F224" i="5"/>
  <c r="H224" i="5"/>
  <c r="E225" i="5"/>
  <c r="F225" i="5"/>
  <c r="H225" i="5"/>
  <c r="E226" i="5"/>
  <c r="F226" i="5"/>
  <c r="H226" i="5"/>
  <c r="E227" i="5"/>
  <c r="F227" i="5"/>
  <c r="H227" i="5"/>
  <c r="E228" i="5"/>
  <c r="F228" i="5"/>
  <c r="H228" i="5"/>
  <c r="E229" i="5"/>
  <c r="F229" i="5"/>
  <c r="H229" i="5"/>
  <c r="E230" i="5"/>
  <c r="F230" i="5"/>
  <c r="H230" i="5"/>
  <c r="E231" i="5"/>
  <c r="F231" i="5"/>
  <c r="H231" i="5"/>
  <c r="E232" i="5"/>
  <c r="F232" i="5"/>
  <c r="H232" i="5"/>
  <c r="E233" i="5"/>
  <c r="F233" i="5"/>
  <c r="H233" i="5"/>
  <c r="E234" i="5"/>
  <c r="F234" i="5"/>
  <c r="H234" i="5"/>
  <c r="E235" i="5"/>
  <c r="F235" i="5"/>
  <c r="H235" i="5"/>
  <c r="E236" i="5"/>
  <c r="F236" i="5"/>
  <c r="H236" i="5"/>
  <c r="E237" i="5"/>
  <c r="F237" i="5"/>
  <c r="H237" i="5"/>
  <c r="E238" i="5"/>
  <c r="F238" i="5"/>
  <c r="H238" i="5"/>
  <c r="E239" i="5"/>
  <c r="F239" i="5"/>
  <c r="H239" i="5"/>
  <c r="E240" i="5"/>
  <c r="F240" i="5"/>
  <c r="H240" i="5"/>
  <c r="E241" i="5"/>
  <c r="F241" i="5"/>
  <c r="H241" i="5"/>
  <c r="E242" i="5"/>
  <c r="F242" i="5"/>
  <c r="H242" i="5"/>
  <c r="E243" i="5"/>
  <c r="F243" i="5"/>
  <c r="H243" i="5"/>
  <c r="E244" i="5"/>
  <c r="F244" i="5"/>
  <c r="H244" i="5"/>
  <c r="E245" i="5"/>
  <c r="F245" i="5"/>
  <c r="H245" i="5"/>
  <c r="E246" i="5"/>
  <c r="F246" i="5"/>
  <c r="H246" i="5"/>
  <c r="E247" i="5"/>
  <c r="F247" i="5"/>
  <c r="H247" i="5"/>
  <c r="E248" i="5"/>
  <c r="F248" i="5"/>
  <c r="H248" i="5"/>
  <c r="E249" i="5"/>
  <c r="F249" i="5"/>
  <c r="H249" i="5"/>
  <c r="E250" i="5"/>
  <c r="F250" i="5"/>
  <c r="H250" i="5"/>
  <c r="E251" i="5"/>
  <c r="F251" i="5"/>
  <c r="H251" i="5"/>
  <c r="E252" i="5"/>
  <c r="F252" i="5"/>
  <c r="H252" i="5"/>
  <c r="E253" i="5"/>
  <c r="F253" i="5"/>
  <c r="H253" i="5"/>
  <c r="E254" i="5"/>
  <c r="F254" i="5"/>
  <c r="H254" i="5"/>
  <c r="E255" i="5"/>
  <c r="F255" i="5"/>
  <c r="H255" i="5"/>
  <c r="E256" i="5"/>
  <c r="F256" i="5"/>
  <c r="H256" i="5"/>
  <c r="E257" i="5"/>
  <c r="F257" i="5"/>
  <c r="H257" i="5"/>
  <c r="E258" i="5"/>
  <c r="F258" i="5"/>
  <c r="H258" i="5"/>
  <c r="E259" i="5"/>
  <c r="F259" i="5"/>
  <c r="H259" i="5"/>
  <c r="E260" i="5"/>
  <c r="F260" i="5"/>
  <c r="H260" i="5"/>
  <c r="E261" i="5"/>
  <c r="F261" i="5"/>
  <c r="H261" i="5"/>
  <c r="E262" i="5"/>
  <c r="F262" i="5"/>
  <c r="H262" i="5"/>
  <c r="E263" i="5"/>
  <c r="F263" i="5"/>
  <c r="H263" i="5"/>
  <c r="E264" i="5"/>
  <c r="F264" i="5"/>
  <c r="H264" i="5"/>
  <c r="E265" i="5"/>
  <c r="F265" i="5"/>
  <c r="H265" i="5"/>
  <c r="E266" i="5"/>
  <c r="F266" i="5"/>
  <c r="H266" i="5"/>
  <c r="E267" i="5"/>
  <c r="F267" i="5"/>
  <c r="H267" i="5"/>
  <c r="E268" i="5"/>
  <c r="F268" i="5"/>
  <c r="H268" i="5"/>
  <c r="E269" i="5"/>
  <c r="F269" i="5"/>
  <c r="H269" i="5"/>
  <c r="E270" i="5"/>
  <c r="F270" i="5"/>
  <c r="H270" i="5"/>
  <c r="E271" i="5"/>
  <c r="F271" i="5"/>
  <c r="H271" i="5"/>
  <c r="E272" i="5"/>
  <c r="F272" i="5"/>
  <c r="H272" i="5"/>
  <c r="E273" i="5"/>
  <c r="F273" i="5"/>
  <c r="H273" i="5"/>
  <c r="E274" i="5"/>
  <c r="F274" i="5"/>
  <c r="H274" i="5"/>
  <c r="E275" i="5"/>
  <c r="F275" i="5"/>
  <c r="H275" i="5"/>
  <c r="E276" i="5"/>
  <c r="F276" i="5"/>
  <c r="H276" i="5"/>
  <c r="E277" i="5"/>
  <c r="F277" i="5"/>
  <c r="H277" i="5"/>
  <c r="E278" i="5"/>
  <c r="F278" i="5"/>
  <c r="H278" i="5"/>
  <c r="E279" i="5"/>
  <c r="F279" i="5"/>
  <c r="H279" i="5"/>
  <c r="E280" i="5"/>
  <c r="F280" i="5"/>
  <c r="H280" i="5"/>
  <c r="E281" i="5"/>
  <c r="F281" i="5"/>
  <c r="H281" i="5"/>
  <c r="E282" i="5"/>
  <c r="F282" i="5"/>
  <c r="H282" i="5"/>
  <c r="E283" i="5"/>
  <c r="F283" i="5"/>
  <c r="H283" i="5"/>
  <c r="E284" i="5"/>
  <c r="F284" i="5"/>
  <c r="H284" i="5"/>
  <c r="E285" i="5"/>
  <c r="F285" i="5"/>
  <c r="H285" i="5"/>
  <c r="E286" i="5"/>
  <c r="F286" i="5"/>
  <c r="H286" i="5"/>
  <c r="E287" i="5"/>
  <c r="F287" i="5"/>
  <c r="H287" i="5"/>
  <c r="E288" i="5"/>
  <c r="F288" i="5"/>
  <c r="H288" i="5"/>
  <c r="E289" i="5"/>
  <c r="F289" i="5"/>
  <c r="H289" i="5"/>
  <c r="E290" i="5"/>
  <c r="F290" i="5"/>
  <c r="H290" i="5"/>
  <c r="E291" i="5"/>
  <c r="F291" i="5"/>
  <c r="H291" i="5"/>
  <c r="E292" i="5"/>
  <c r="F292" i="5"/>
  <c r="H292" i="5"/>
  <c r="E293" i="5"/>
  <c r="F293" i="5"/>
  <c r="H293" i="5"/>
  <c r="E294" i="5"/>
  <c r="F294" i="5"/>
  <c r="H294" i="5"/>
  <c r="E295" i="5"/>
  <c r="F295" i="5"/>
  <c r="H295" i="5"/>
  <c r="E296" i="5"/>
  <c r="F296" i="5"/>
  <c r="H296" i="5"/>
  <c r="E297" i="5"/>
  <c r="F297" i="5"/>
  <c r="H297" i="5"/>
  <c r="E298" i="5"/>
  <c r="F298" i="5"/>
  <c r="H298" i="5"/>
  <c r="E299" i="5"/>
  <c r="F299" i="5"/>
  <c r="H299" i="5"/>
  <c r="E300" i="5"/>
  <c r="F300" i="5"/>
  <c r="H300" i="5"/>
  <c r="E301" i="5"/>
  <c r="F301" i="5"/>
  <c r="H301" i="5"/>
  <c r="E302" i="5"/>
  <c r="F302" i="5"/>
  <c r="H302" i="5"/>
  <c r="E303" i="5"/>
  <c r="F303" i="5"/>
  <c r="H303" i="5"/>
  <c r="E304" i="5"/>
  <c r="F304" i="5"/>
  <c r="H304" i="5"/>
  <c r="E305" i="5"/>
  <c r="F305" i="5"/>
  <c r="H305" i="5"/>
  <c r="E306" i="5"/>
  <c r="F306" i="5"/>
  <c r="H306" i="5"/>
  <c r="E307" i="5"/>
  <c r="F307" i="5"/>
  <c r="H307" i="5"/>
  <c r="E308" i="5"/>
  <c r="F308" i="5"/>
  <c r="H308" i="5"/>
  <c r="E309" i="5"/>
  <c r="F309" i="5"/>
  <c r="H309" i="5"/>
  <c r="E310" i="5"/>
  <c r="F310" i="5"/>
  <c r="H310" i="5"/>
  <c r="E311" i="5"/>
  <c r="F311" i="5"/>
  <c r="H311" i="5"/>
  <c r="E312" i="5"/>
  <c r="F312" i="5"/>
  <c r="H312" i="5"/>
  <c r="E313" i="5"/>
  <c r="F313" i="5"/>
  <c r="H313" i="5"/>
  <c r="E314" i="5"/>
  <c r="F314" i="5"/>
  <c r="H314" i="5"/>
  <c r="E315" i="5"/>
  <c r="F315" i="5"/>
  <c r="H315" i="5"/>
  <c r="E316" i="5"/>
  <c r="F316" i="5"/>
  <c r="H316" i="5"/>
  <c r="E317" i="5"/>
  <c r="F317" i="5"/>
  <c r="H317" i="5"/>
  <c r="E318" i="5"/>
  <c r="F318" i="5"/>
  <c r="H318" i="5"/>
  <c r="E319" i="5"/>
  <c r="F319" i="5"/>
  <c r="H319" i="5"/>
  <c r="E320" i="5"/>
  <c r="F320" i="5"/>
  <c r="H320" i="5"/>
  <c r="E321" i="5"/>
  <c r="F321" i="5"/>
  <c r="H321" i="5"/>
  <c r="E322" i="5"/>
  <c r="F322" i="5"/>
  <c r="H322" i="5"/>
  <c r="E323" i="5"/>
  <c r="F323" i="5"/>
  <c r="H323" i="5"/>
  <c r="E324" i="5"/>
  <c r="F324" i="5"/>
  <c r="H324" i="5"/>
  <c r="E325" i="5"/>
  <c r="F325" i="5"/>
  <c r="H325" i="5"/>
  <c r="E326" i="5"/>
  <c r="F326" i="5"/>
  <c r="H326" i="5"/>
  <c r="E327" i="5"/>
  <c r="F327" i="5"/>
  <c r="H327" i="5"/>
  <c r="E328" i="5"/>
  <c r="F328" i="5"/>
  <c r="H328" i="5"/>
  <c r="E329" i="5"/>
  <c r="F329" i="5"/>
  <c r="H329" i="5"/>
  <c r="E330" i="5"/>
  <c r="F330" i="5"/>
  <c r="H330" i="5"/>
  <c r="E331" i="5"/>
  <c r="F331" i="5"/>
  <c r="H331" i="5"/>
  <c r="E332" i="5"/>
  <c r="F332" i="5"/>
  <c r="H332" i="5"/>
  <c r="E333" i="5"/>
  <c r="F333" i="5"/>
  <c r="H333" i="5"/>
  <c r="E334" i="5"/>
  <c r="F334" i="5"/>
  <c r="H334" i="5"/>
  <c r="E335" i="5"/>
  <c r="F335" i="5"/>
  <c r="H335" i="5"/>
  <c r="E336" i="5"/>
  <c r="F336" i="5"/>
  <c r="H336" i="5"/>
  <c r="E337" i="5"/>
  <c r="F337" i="5"/>
  <c r="H337" i="5"/>
  <c r="E338" i="5"/>
  <c r="F338" i="5"/>
  <c r="H338" i="5"/>
  <c r="E339" i="5"/>
  <c r="F339" i="5"/>
  <c r="H339" i="5"/>
  <c r="E340" i="5"/>
  <c r="F340" i="5"/>
  <c r="H340" i="5"/>
  <c r="E341" i="5"/>
  <c r="F341" i="5"/>
  <c r="H341" i="5"/>
  <c r="E342" i="5"/>
  <c r="F342" i="5"/>
  <c r="H342" i="5"/>
  <c r="E343" i="5"/>
  <c r="F343" i="5"/>
  <c r="H343" i="5"/>
  <c r="E344" i="5"/>
  <c r="F344" i="5"/>
  <c r="H344" i="5"/>
  <c r="E345" i="5"/>
  <c r="F345" i="5"/>
  <c r="H345" i="5"/>
  <c r="E346" i="5"/>
  <c r="F346" i="5"/>
  <c r="H346" i="5"/>
  <c r="E347" i="5"/>
  <c r="F347" i="5"/>
  <c r="H347" i="5"/>
  <c r="E348" i="5"/>
  <c r="F348" i="5"/>
  <c r="H348" i="5"/>
  <c r="E349" i="5"/>
  <c r="F349" i="5"/>
  <c r="H349" i="5"/>
  <c r="E350" i="5"/>
  <c r="F350" i="5"/>
  <c r="H350" i="5"/>
  <c r="E351" i="5"/>
  <c r="F351" i="5"/>
  <c r="H351" i="5"/>
  <c r="E352" i="5"/>
  <c r="F352" i="5"/>
  <c r="H352" i="5"/>
  <c r="E353" i="5"/>
  <c r="F353" i="5"/>
  <c r="H353" i="5"/>
  <c r="E354" i="5"/>
  <c r="F354" i="5"/>
  <c r="H354" i="5"/>
  <c r="E355" i="5"/>
  <c r="F355" i="5"/>
  <c r="H355" i="5"/>
  <c r="E356" i="5"/>
  <c r="F356" i="5"/>
  <c r="H356" i="5"/>
  <c r="E357" i="5"/>
  <c r="F357" i="5"/>
  <c r="H357" i="5"/>
  <c r="E358" i="5"/>
  <c r="F358" i="5"/>
  <c r="H358" i="5"/>
  <c r="E359" i="5"/>
  <c r="F359" i="5"/>
  <c r="H359" i="5"/>
  <c r="E360" i="5"/>
  <c r="F360" i="5"/>
  <c r="H360" i="5"/>
  <c r="E361" i="5"/>
  <c r="F361" i="5"/>
  <c r="H361" i="5"/>
  <c r="E362" i="5"/>
  <c r="F362" i="5"/>
  <c r="H362" i="5"/>
  <c r="E363" i="5"/>
  <c r="F363" i="5"/>
  <c r="H363" i="5"/>
  <c r="E364" i="5"/>
  <c r="F364" i="5"/>
  <c r="H364" i="5"/>
  <c r="E365" i="5"/>
  <c r="F365" i="5"/>
  <c r="H365" i="5"/>
  <c r="E366" i="5"/>
  <c r="F366" i="5"/>
  <c r="H366" i="5"/>
  <c r="E367" i="5"/>
  <c r="F367" i="5"/>
  <c r="H367" i="5"/>
  <c r="E368" i="5"/>
  <c r="F368" i="5"/>
  <c r="H368" i="5"/>
  <c r="E369" i="5"/>
  <c r="F369" i="5"/>
  <c r="H369" i="5"/>
  <c r="E370" i="5"/>
  <c r="F370" i="5"/>
  <c r="H370" i="5"/>
  <c r="E371" i="5"/>
  <c r="F371" i="5"/>
  <c r="H371" i="5"/>
  <c r="E372" i="5"/>
  <c r="F372" i="5"/>
  <c r="H372" i="5"/>
  <c r="E373" i="5"/>
  <c r="F373" i="5"/>
  <c r="H373" i="5"/>
  <c r="E374" i="5"/>
  <c r="F374" i="5"/>
  <c r="H374" i="5"/>
  <c r="E375" i="5"/>
  <c r="F375" i="5"/>
  <c r="H375" i="5"/>
  <c r="E376" i="5"/>
  <c r="F376" i="5"/>
  <c r="H376" i="5"/>
  <c r="E377" i="5"/>
  <c r="F377" i="5"/>
  <c r="H377" i="5"/>
  <c r="E378" i="5"/>
  <c r="F378" i="5"/>
  <c r="H378" i="5"/>
  <c r="E379" i="5"/>
  <c r="F379" i="5"/>
  <c r="H379" i="5"/>
  <c r="E380" i="5"/>
  <c r="F380" i="5"/>
  <c r="H380" i="5"/>
  <c r="E381" i="5"/>
  <c r="F381" i="5"/>
  <c r="H381" i="5"/>
  <c r="E382" i="5"/>
  <c r="F382" i="5"/>
  <c r="H382" i="5"/>
  <c r="E383" i="5"/>
  <c r="F383" i="5"/>
  <c r="H383" i="5"/>
  <c r="E384" i="5"/>
  <c r="F384" i="5"/>
  <c r="H384" i="5"/>
  <c r="E385" i="5"/>
  <c r="F385" i="5"/>
  <c r="H385" i="5"/>
  <c r="E386" i="5"/>
  <c r="F386" i="5"/>
  <c r="H386" i="5"/>
  <c r="E387" i="5"/>
  <c r="F387" i="5"/>
  <c r="H387" i="5"/>
  <c r="E388" i="5"/>
  <c r="F388" i="5"/>
  <c r="H388" i="5"/>
  <c r="E389" i="5"/>
  <c r="F389" i="5"/>
  <c r="H389" i="5"/>
  <c r="E390" i="5"/>
  <c r="F390" i="5"/>
  <c r="H390" i="5"/>
  <c r="E391" i="5"/>
  <c r="F391" i="5"/>
  <c r="H391" i="5"/>
  <c r="E392" i="5"/>
  <c r="F392" i="5"/>
  <c r="H392" i="5"/>
  <c r="E393" i="5"/>
  <c r="F393" i="5"/>
  <c r="H393" i="5"/>
  <c r="E394" i="5"/>
  <c r="F394" i="5"/>
  <c r="H394" i="5"/>
  <c r="E395" i="5"/>
  <c r="F395" i="5"/>
  <c r="H395" i="5"/>
  <c r="E396" i="5"/>
  <c r="F396" i="5"/>
  <c r="H396" i="5"/>
  <c r="E397" i="5"/>
  <c r="F397" i="5"/>
  <c r="H397" i="5"/>
  <c r="E398" i="5"/>
  <c r="F398" i="5"/>
  <c r="H398" i="5"/>
  <c r="E399" i="5"/>
  <c r="F399" i="5"/>
  <c r="H399" i="5"/>
  <c r="E400" i="5"/>
  <c r="F400" i="5"/>
  <c r="H400" i="5"/>
  <c r="E401" i="5"/>
  <c r="F401" i="5"/>
  <c r="H401" i="5"/>
  <c r="E402" i="5"/>
  <c r="F402" i="5"/>
  <c r="H402" i="5"/>
  <c r="E403" i="5"/>
  <c r="F403" i="5"/>
  <c r="H403" i="5"/>
  <c r="E404" i="5"/>
  <c r="F404" i="5"/>
  <c r="H404" i="5"/>
  <c r="E405" i="5"/>
  <c r="F405" i="5"/>
  <c r="H405" i="5"/>
  <c r="E406" i="5"/>
  <c r="F406" i="5"/>
  <c r="H406" i="5"/>
  <c r="E407" i="5"/>
  <c r="F407" i="5"/>
  <c r="H407" i="5"/>
  <c r="E408" i="5"/>
  <c r="F408" i="5"/>
  <c r="H408" i="5"/>
  <c r="E409" i="5"/>
  <c r="F409" i="5"/>
  <c r="H409" i="5"/>
  <c r="E410" i="5"/>
  <c r="F410" i="5"/>
  <c r="H410" i="5"/>
  <c r="E411" i="5"/>
  <c r="F411" i="5"/>
  <c r="H411" i="5"/>
  <c r="E412" i="5"/>
  <c r="F412" i="5"/>
  <c r="H412" i="5"/>
  <c r="E413" i="5"/>
  <c r="F413" i="5"/>
  <c r="H413" i="5"/>
  <c r="E414" i="5"/>
  <c r="F414" i="5"/>
  <c r="H414" i="5"/>
  <c r="E415" i="5"/>
  <c r="F415" i="5"/>
  <c r="H415" i="5"/>
  <c r="E416" i="5"/>
  <c r="F416" i="5"/>
  <c r="H416" i="5"/>
  <c r="E417" i="5"/>
  <c r="F417" i="5"/>
  <c r="H417" i="5"/>
  <c r="E418" i="5"/>
  <c r="F418" i="5"/>
  <c r="H418" i="5"/>
  <c r="G870" i="5" l="1"/>
  <c r="A422" i="5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B422" i="5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3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B538" i="5" s="1"/>
  <c r="B539" i="5" s="1"/>
  <c r="B540" i="5" s="1"/>
  <c r="B541" i="5" s="1"/>
  <c r="B542" i="5" s="1"/>
  <c r="B543" i="5" s="1"/>
  <c r="B544" i="5" s="1"/>
  <c r="B545" i="5" s="1"/>
  <c r="B546" i="5" s="1"/>
  <c r="B547" i="5" s="1"/>
  <c r="B548" i="5" s="1"/>
  <c r="B549" i="5" s="1"/>
  <c r="B550" i="5" s="1"/>
  <c r="B551" i="5" s="1"/>
  <c r="B552" i="5" s="1"/>
  <c r="B553" i="5" s="1"/>
  <c r="B554" i="5" s="1"/>
  <c r="B555" i="5" s="1"/>
  <c r="B556" i="5" s="1"/>
  <c r="B557" i="5" s="1"/>
  <c r="B558" i="5" s="1"/>
  <c r="B559" i="5" s="1"/>
  <c r="B560" i="5" s="1"/>
  <c r="B561" i="5" s="1"/>
  <c r="B562" i="5" s="1"/>
  <c r="B563" i="5" s="1"/>
  <c r="B564" i="5" s="1"/>
  <c r="B565" i="5" s="1"/>
  <c r="B566" i="5" s="1"/>
  <c r="B567" i="5" s="1"/>
  <c r="B568" i="5" s="1"/>
  <c r="B569" i="5" s="1"/>
  <c r="B570" i="5" s="1"/>
  <c r="B571" i="5" s="1"/>
  <c r="B572" i="5" s="1"/>
  <c r="B573" i="5" s="1"/>
  <c r="B574" i="5" s="1"/>
  <c r="B575" i="5" s="1"/>
  <c r="B576" i="5" s="1"/>
  <c r="B577" i="5" s="1"/>
  <c r="B578" i="5" s="1"/>
  <c r="B579" i="5" s="1"/>
  <c r="B580" i="5" s="1"/>
  <c r="B581" i="5" s="1"/>
  <c r="B582" i="5" s="1"/>
  <c r="B583" i="5" s="1"/>
  <c r="B584" i="5" s="1"/>
  <c r="B585" i="5" s="1"/>
  <c r="B586" i="5" s="1"/>
  <c r="B587" i="5" s="1"/>
  <c r="B588" i="5" s="1"/>
  <c r="B589" i="5" s="1"/>
  <c r="B590" i="5" s="1"/>
  <c r="B591" i="5" s="1"/>
  <c r="B592" i="5" s="1"/>
  <c r="B593" i="5" s="1"/>
  <c r="B594" i="5" s="1"/>
  <c r="B595" i="5" s="1"/>
  <c r="B596" i="5" s="1"/>
  <c r="B597" i="5" s="1"/>
  <c r="B598" i="5" s="1"/>
  <c r="B599" i="5" s="1"/>
  <c r="B600" i="5" s="1"/>
  <c r="B601" i="5" s="1"/>
  <c r="B602" i="5" s="1"/>
  <c r="B603" i="5" s="1"/>
  <c r="B604" i="5" s="1"/>
  <c r="B605" i="5" s="1"/>
  <c r="B606" i="5" s="1"/>
  <c r="B607" i="5" s="1"/>
  <c r="B608" i="5" s="1"/>
  <c r="B609" i="5" s="1"/>
  <c r="B610" i="5" s="1"/>
  <c r="B611" i="5" s="1"/>
  <c r="B612" i="5" s="1"/>
  <c r="B613" i="5" s="1"/>
  <c r="B614" i="5" s="1"/>
  <c r="B615" i="5" s="1"/>
  <c r="B616" i="5" s="1"/>
  <c r="B617" i="5" s="1"/>
  <c r="B618" i="5" s="1"/>
  <c r="B619" i="5" s="1"/>
  <c r="B620" i="5" s="1"/>
  <c r="B621" i="5" s="1"/>
  <c r="B622" i="5" s="1"/>
  <c r="B623" i="5" s="1"/>
  <c r="B624" i="5" s="1"/>
  <c r="B625" i="5" s="1"/>
  <c r="B626" i="5" s="1"/>
  <c r="B627" i="5" s="1"/>
  <c r="B628" i="5" s="1"/>
  <c r="B629" i="5" s="1"/>
  <c r="B630" i="5" s="1"/>
  <c r="B631" i="5" s="1"/>
  <c r="B632" i="5" s="1"/>
  <c r="B633" i="5" s="1"/>
  <c r="B634" i="5" s="1"/>
  <c r="B635" i="5" s="1"/>
  <c r="B636" i="5" s="1"/>
  <c r="B637" i="5" s="1"/>
  <c r="B638" i="5" s="1"/>
  <c r="B639" i="5" s="1"/>
  <c r="B640" i="5" s="1"/>
  <c r="B641" i="5" s="1"/>
  <c r="B642" i="5" s="1"/>
  <c r="B643" i="5" s="1"/>
  <c r="B644" i="5" s="1"/>
  <c r="B645" i="5" s="1"/>
  <c r="B646" i="5" s="1"/>
  <c r="B647" i="5" s="1"/>
  <c r="B648" i="5" s="1"/>
  <c r="B649" i="5" s="1"/>
  <c r="B650" i="5" s="1"/>
  <c r="B651" i="5" s="1"/>
  <c r="B652" i="5" s="1"/>
  <c r="B653" i="5" s="1"/>
  <c r="B654" i="5" s="1"/>
  <c r="B655" i="5" s="1"/>
  <c r="B656" i="5" s="1"/>
  <c r="B657" i="5" s="1"/>
  <c r="C422" i="5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L9" i="5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 s="1"/>
  <c r="L17" i="5"/>
  <c r="M17" i="5" s="1"/>
  <c r="L18" i="5"/>
  <c r="M18" i="5" s="1"/>
  <c r="L19" i="5"/>
  <c r="M19" i="5" s="1"/>
  <c r="L20" i="5"/>
  <c r="M20" i="5" s="1"/>
  <c r="L21" i="5"/>
  <c r="M21" i="5" s="1"/>
  <c r="L22" i="5"/>
  <c r="M22" i="5" s="1"/>
  <c r="L23" i="5"/>
  <c r="M23" i="5" s="1"/>
  <c r="L24" i="5"/>
  <c r="M24" i="5" s="1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6" i="5"/>
  <c r="M36" i="5" s="1"/>
  <c r="L37" i="5"/>
  <c r="M37" i="5" s="1"/>
  <c r="L38" i="5"/>
  <c r="M38" i="5" s="1"/>
  <c r="L39" i="5"/>
  <c r="M39" i="5" s="1"/>
  <c r="L40" i="5"/>
  <c r="M40" i="5" s="1"/>
  <c r="L41" i="5"/>
  <c r="M41" i="5" s="1"/>
  <c r="L42" i="5"/>
  <c r="M42" i="5" s="1"/>
  <c r="L43" i="5"/>
  <c r="M43" i="5" s="1"/>
  <c r="L44" i="5"/>
  <c r="M44" i="5" s="1"/>
  <c r="L45" i="5"/>
  <c r="M45" i="5" s="1"/>
  <c r="L46" i="5"/>
  <c r="M46" i="5" s="1"/>
  <c r="L47" i="5"/>
  <c r="M47" i="5" s="1"/>
  <c r="L48" i="5"/>
  <c r="M48" i="5" s="1"/>
  <c r="L49" i="5"/>
  <c r="M49" i="5" s="1"/>
  <c r="L50" i="5"/>
  <c r="M50" i="5" s="1"/>
  <c r="L51" i="5"/>
  <c r="M51" i="5" s="1"/>
  <c r="L52" i="5"/>
  <c r="M52" i="5" s="1"/>
  <c r="L53" i="5"/>
  <c r="M53" i="5" s="1"/>
  <c r="L54" i="5"/>
  <c r="M54" i="5" s="1"/>
  <c r="L55" i="5"/>
  <c r="M55" i="5" s="1"/>
  <c r="L56" i="5"/>
  <c r="M56" i="5" s="1"/>
  <c r="L57" i="5"/>
  <c r="M57" i="5" s="1"/>
  <c r="L58" i="5"/>
  <c r="M58" i="5" s="1"/>
  <c r="L59" i="5"/>
  <c r="M59" i="5" s="1"/>
  <c r="L60" i="5"/>
  <c r="M60" i="5" s="1"/>
  <c r="L61" i="5"/>
  <c r="M61" i="5" s="1"/>
  <c r="L62" i="5"/>
  <c r="M62" i="5" s="1"/>
  <c r="L63" i="5"/>
  <c r="M63" i="5" s="1"/>
  <c r="L64" i="5"/>
  <c r="M64" i="5" s="1"/>
  <c r="L65" i="5"/>
  <c r="M65" i="5" s="1"/>
  <c r="L66" i="5"/>
  <c r="M66" i="5" s="1"/>
  <c r="L67" i="5"/>
  <c r="M67" i="5" s="1"/>
  <c r="L68" i="5"/>
  <c r="M68" i="5" s="1"/>
  <c r="L69" i="5"/>
  <c r="M69" i="5" s="1"/>
  <c r="L70" i="5"/>
  <c r="M70" i="5" s="1"/>
  <c r="L71" i="5"/>
  <c r="M71" i="5" s="1"/>
  <c r="L72" i="5"/>
  <c r="M72" i="5" s="1"/>
  <c r="L73" i="5"/>
  <c r="M73" i="5" s="1"/>
  <c r="L74" i="5"/>
  <c r="M74" i="5" s="1"/>
  <c r="L75" i="5"/>
  <c r="M75" i="5" s="1"/>
  <c r="L76" i="5"/>
  <c r="M76" i="5" s="1"/>
  <c r="L77" i="5"/>
  <c r="M77" i="5" s="1"/>
  <c r="L78" i="5"/>
  <c r="M78" i="5" s="1"/>
  <c r="L79" i="5"/>
  <c r="M79" i="5" s="1"/>
  <c r="L80" i="5"/>
  <c r="M80" i="5" s="1"/>
  <c r="L81" i="5"/>
  <c r="M81" i="5" s="1"/>
  <c r="L82" i="5"/>
  <c r="M82" i="5" s="1"/>
  <c r="L83" i="5"/>
  <c r="M83" i="5" s="1"/>
  <c r="L84" i="5"/>
  <c r="M84" i="5" s="1"/>
  <c r="L85" i="5"/>
  <c r="M85" i="5" s="1"/>
  <c r="L86" i="5"/>
  <c r="M86" i="5" s="1"/>
  <c r="L87" i="5"/>
  <c r="M87" i="5" s="1"/>
  <c r="L88" i="5"/>
  <c r="M88" i="5" s="1"/>
  <c r="L89" i="5"/>
  <c r="M89" i="5" s="1"/>
  <c r="L90" i="5"/>
  <c r="M90" i="5" s="1"/>
  <c r="L91" i="5"/>
  <c r="M91" i="5" s="1"/>
  <c r="L92" i="5"/>
  <c r="M92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0" i="5"/>
  <c r="M100" i="5" s="1"/>
  <c r="L101" i="5"/>
  <c r="M101" i="5" s="1"/>
  <c r="L102" i="5"/>
  <c r="M102" i="5" s="1"/>
  <c r="L103" i="5"/>
  <c r="M103" i="5" s="1"/>
  <c r="L104" i="5"/>
  <c r="M104" i="5" s="1"/>
  <c r="L105" i="5"/>
  <c r="M105" i="5" s="1"/>
  <c r="L106" i="5"/>
  <c r="M106" i="5" s="1"/>
  <c r="L107" i="5"/>
  <c r="M107" i="5" s="1"/>
  <c r="L108" i="5"/>
  <c r="M108" i="5" s="1"/>
  <c r="L109" i="5"/>
  <c r="M109" i="5" s="1"/>
  <c r="L110" i="5"/>
  <c r="M110" i="5" s="1"/>
  <c r="L111" i="5"/>
  <c r="M111" i="5" s="1"/>
  <c r="L112" i="5"/>
  <c r="M112" i="5" s="1"/>
  <c r="L113" i="5"/>
  <c r="M113" i="5" s="1"/>
  <c r="L114" i="5"/>
  <c r="M114" i="5" s="1"/>
  <c r="L115" i="5"/>
  <c r="M115" i="5" s="1"/>
  <c r="L116" i="5"/>
  <c r="M116" i="5" s="1"/>
  <c r="L117" i="5"/>
  <c r="M117" i="5" s="1"/>
  <c r="L118" i="5"/>
  <c r="M118" i="5" s="1"/>
  <c r="L119" i="5"/>
  <c r="M119" i="5" s="1"/>
  <c r="L120" i="5"/>
  <c r="M120" i="5" s="1"/>
  <c r="L121" i="5"/>
  <c r="M121" i="5" s="1"/>
  <c r="L122" i="5"/>
  <c r="M122" i="5" s="1"/>
  <c r="L123" i="5"/>
  <c r="M123" i="5" s="1"/>
  <c r="L124" i="5"/>
  <c r="M124" i="5" s="1"/>
  <c r="L125" i="5"/>
  <c r="M125" i="5" s="1"/>
  <c r="L126" i="5"/>
  <c r="M126" i="5" s="1"/>
  <c r="L127" i="5"/>
  <c r="M127" i="5" s="1"/>
  <c r="L128" i="5"/>
  <c r="M128" i="5" s="1"/>
  <c r="L129" i="5"/>
  <c r="M129" i="5" s="1"/>
  <c r="L130" i="5"/>
  <c r="M130" i="5" s="1"/>
  <c r="L131" i="5"/>
  <c r="M131" i="5" s="1"/>
  <c r="L132" i="5"/>
  <c r="M132" i="5" s="1"/>
  <c r="L133" i="5"/>
  <c r="M133" i="5" s="1"/>
  <c r="L134" i="5"/>
  <c r="M134" i="5" s="1"/>
  <c r="L135" i="5"/>
  <c r="M135" i="5" s="1"/>
  <c r="L136" i="5"/>
  <c r="M136" i="5" s="1"/>
  <c r="L137" i="5"/>
  <c r="M137" i="5" s="1"/>
  <c r="L138" i="5"/>
  <c r="M138" i="5" s="1"/>
  <c r="L139" i="5"/>
  <c r="M139" i="5" s="1"/>
  <c r="L140" i="5"/>
  <c r="M140" i="5" s="1"/>
  <c r="L141" i="5"/>
  <c r="M141" i="5" s="1"/>
  <c r="L142" i="5"/>
  <c r="M142" i="5" s="1"/>
  <c r="L143" i="5"/>
  <c r="M143" i="5" s="1"/>
  <c r="L144" i="5"/>
  <c r="M144" i="5" s="1"/>
  <c r="L145" i="5"/>
  <c r="M145" i="5" s="1"/>
  <c r="L146" i="5"/>
  <c r="M146" i="5" s="1"/>
  <c r="L147" i="5"/>
  <c r="M147" i="5" s="1"/>
  <c r="L148" i="5"/>
  <c r="M148" i="5" s="1"/>
  <c r="L149" i="5"/>
  <c r="M149" i="5" s="1"/>
  <c r="L150" i="5"/>
  <c r="M150" i="5" s="1"/>
  <c r="L151" i="5"/>
  <c r="M151" i="5" s="1"/>
  <c r="L152" i="5"/>
  <c r="M152" i="5" s="1"/>
  <c r="L153" i="5"/>
  <c r="M153" i="5" s="1"/>
  <c r="L154" i="5"/>
  <c r="M154" i="5" s="1"/>
  <c r="L155" i="5"/>
  <c r="M155" i="5" s="1"/>
  <c r="L156" i="5"/>
  <c r="M156" i="5" s="1"/>
  <c r="L157" i="5"/>
  <c r="M157" i="5" s="1"/>
  <c r="L158" i="5"/>
  <c r="M158" i="5" s="1"/>
  <c r="L159" i="5"/>
  <c r="M159" i="5" s="1"/>
  <c r="L160" i="5"/>
  <c r="M160" i="5" s="1"/>
  <c r="L161" i="5"/>
  <c r="M161" i="5" s="1"/>
  <c r="L162" i="5"/>
  <c r="M162" i="5" s="1"/>
  <c r="L163" i="5"/>
  <c r="M163" i="5" s="1"/>
  <c r="L164" i="5"/>
  <c r="M164" i="5" s="1"/>
  <c r="L165" i="5"/>
  <c r="M165" i="5" s="1"/>
  <c r="L166" i="5"/>
  <c r="M166" i="5" s="1"/>
  <c r="L167" i="5"/>
  <c r="M167" i="5" s="1"/>
  <c r="L168" i="5"/>
  <c r="M168" i="5" s="1"/>
  <c r="L169" i="5"/>
  <c r="M169" i="5" s="1"/>
  <c r="L170" i="5"/>
  <c r="M170" i="5" s="1"/>
  <c r="L171" i="5"/>
  <c r="M171" i="5" s="1"/>
  <c r="L172" i="5"/>
  <c r="M172" i="5" s="1"/>
  <c r="L173" i="5"/>
  <c r="M173" i="5" s="1"/>
  <c r="L174" i="5"/>
  <c r="M174" i="5" s="1"/>
  <c r="L175" i="5"/>
  <c r="M175" i="5" s="1"/>
  <c r="L176" i="5"/>
  <c r="M176" i="5" s="1"/>
  <c r="L177" i="5"/>
  <c r="M177" i="5" s="1"/>
  <c r="L178" i="5"/>
  <c r="M178" i="5" s="1"/>
  <c r="L179" i="5"/>
  <c r="M179" i="5" s="1"/>
  <c r="L180" i="5"/>
  <c r="M180" i="5" s="1"/>
  <c r="L181" i="5"/>
  <c r="M181" i="5" s="1"/>
  <c r="L182" i="5"/>
  <c r="M182" i="5" s="1"/>
  <c r="L183" i="5"/>
  <c r="M183" i="5" s="1"/>
  <c r="L184" i="5"/>
  <c r="M184" i="5" s="1"/>
  <c r="L185" i="5"/>
  <c r="M185" i="5" s="1"/>
  <c r="L186" i="5"/>
  <c r="M186" i="5" s="1"/>
  <c r="L187" i="5"/>
  <c r="M187" i="5" s="1"/>
  <c r="L188" i="5"/>
  <c r="M188" i="5" s="1"/>
  <c r="L189" i="5"/>
  <c r="M189" i="5" s="1"/>
  <c r="L190" i="5"/>
  <c r="M190" i="5" s="1"/>
  <c r="L191" i="5"/>
  <c r="M191" i="5" s="1"/>
  <c r="L192" i="5"/>
  <c r="M192" i="5" s="1"/>
  <c r="L193" i="5"/>
  <c r="M193" i="5" s="1"/>
  <c r="L194" i="5"/>
  <c r="M194" i="5" s="1"/>
  <c r="L195" i="5"/>
  <c r="M195" i="5" s="1"/>
  <c r="L196" i="5"/>
  <c r="M196" i="5" s="1"/>
  <c r="L197" i="5"/>
  <c r="M197" i="5" s="1"/>
  <c r="L198" i="5"/>
  <c r="M198" i="5" s="1"/>
  <c r="L199" i="5"/>
  <c r="M199" i="5" s="1"/>
  <c r="L200" i="5"/>
  <c r="M200" i="5" s="1"/>
  <c r="L201" i="5"/>
  <c r="M201" i="5" s="1"/>
  <c r="L202" i="5"/>
  <c r="M202" i="5" s="1"/>
  <c r="L203" i="5"/>
  <c r="M203" i="5" s="1"/>
  <c r="L204" i="5"/>
  <c r="M204" i="5" s="1"/>
  <c r="L205" i="5"/>
  <c r="M205" i="5" s="1"/>
  <c r="L206" i="5"/>
  <c r="M206" i="5" s="1"/>
  <c r="L207" i="5"/>
  <c r="M207" i="5" s="1"/>
  <c r="L208" i="5"/>
  <c r="M208" i="5" s="1"/>
  <c r="L209" i="5"/>
  <c r="M209" i="5" s="1"/>
  <c r="L210" i="5"/>
  <c r="M210" i="5" s="1"/>
  <c r="L211" i="5"/>
  <c r="M211" i="5" s="1"/>
  <c r="L212" i="5"/>
  <c r="M212" i="5" s="1"/>
  <c r="L213" i="5"/>
  <c r="M213" i="5" s="1"/>
  <c r="L214" i="5"/>
  <c r="M214" i="5" s="1"/>
  <c r="L215" i="5"/>
  <c r="M215" i="5" s="1"/>
  <c r="L216" i="5"/>
  <c r="M216" i="5" s="1"/>
  <c r="L217" i="5"/>
  <c r="M217" i="5" s="1"/>
  <c r="L218" i="5"/>
  <c r="M218" i="5" s="1"/>
  <c r="L219" i="5"/>
  <c r="M219" i="5" s="1"/>
  <c r="L220" i="5"/>
  <c r="M220" i="5" s="1"/>
  <c r="L221" i="5"/>
  <c r="M221" i="5" s="1"/>
  <c r="L222" i="5"/>
  <c r="M222" i="5" s="1"/>
  <c r="L223" i="5"/>
  <c r="M223" i="5" s="1"/>
  <c r="L224" i="5"/>
  <c r="M224" i="5" s="1"/>
  <c r="L225" i="5"/>
  <c r="M225" i="5" s="1"/>
  <c r="L226" i="5"/>
  <c r="M226" i="5" s="1"/>
  <c r="L227" i="5"/>
  <c r="M227" i="5" s="1"/>
  <c r="L228" i="5"/>
  <c r="M228" i="5" s="1"/>
  <c r="L229" i="5"/>
  <c r="M229" i="5" s="1"/>
  <c r="L230" i="5"/>
  <c r="M230" i="5" s="1"/>
  <c r="L231" i="5"/>
  <c r="M231" i="5" s="1"/>
  <c r="L232" i="5"/>
  <c r="M232" i="5" s="1"/>
  <c r="L233" i="5"/>
  <c r="M233" i="5" s="1"/>
  <c r="L234" i="5"/>
  <c r="M234" i="5" s="1"/>
  <c r="L235" i="5"/>
  <c r="M235" i="5" s="1"/>
  <c r="L236" i="5"/>
  <c r="M236" i="5" s="1"/>
  <c r="L237" i="5"/>
  <c r="M237" i="5" s="1"/>
  <c r="L238" i="5"/>
  <c r="M238" i="5" s="1"/>
  <c r="L239" i="5"/>
  <c r="M239" i="5" s="1"/>
  <c r="L240" i="5"/>
  <c r="M240" i="5" s="1"/>
  <c r="L241" i="5"/>
  <c r="M241" i="5" s="1"/>
  <c r="L242" i="5"/>
  <c r="M242" i="5" s="1"/>
  <c r="L243" i="5"/>
  <c r="M243" i="5" s="1"/>
  <c r="L244" i="5"/>
  <c r="M244" i="5" s="1"/>
  <c r="L245" i="5"/>
  <c r="M245" i="5" s="1"/>
  <c r="L246" i="5"/>
  <c r="M246" i="5" s="1"/>
  <c r="L247" i="5"/>
  <c r="M247" i="5" s="1"/>
  <c r="L248" i="5"/>
  <c r="M248" i="5" s="1"/>
  <c r="L249" i="5"/>
  <c r="M249" i="5" s="1"/>
  <c r="L250" i="5"/>
  <c r="M250" i="5" s="1"/>
  <c r="L251" i="5"/>
  <c r="M251" i="5" s="1"/>
  <c r="L252" i="5"/>
  <c r="M252" i="5" s="1"/>
  <c r="L253" i="5"/>
  <c r="M253" i="5" s="1"/>
  <c r="L254" i="5"/>
  <c r="M254" i="5" s="1"/>
  <c r="L255" i="5"/>
  <c r="M255" i="5" s="1"/>
  <c r="L256" i="5"/>
  <c r="M256" i="5" s="1"/>
  <c r="L257" i="5"/>
  <c r="M257" i="5" s="1"/>
  <c r="L258" i="5"/>
  <c r="M258" i="5" s="1"/>
  <c r="L259" i="5"/>
  <c r="M259" i="5" s="1"/>
  <c r="L260" i="5"/>
  <c r="M260" i="5" s="1"/>
  <c r="L261" i="5"/>
  <c r="M261" i="5" s="1"/>
  <c r="L262" i="5"/>
  <c r="M262" i="5" s="1"/>
  <c r="L263" i="5"/>
  <c r="M263" i="5" s="1"/>
  <c r="L264" i="5"/>
  <c r="M264" i="5" s="1"/>
  <c r="L265" i="5"/>
  <c r="M265" i="5" s="1"/>
  <c r="L266" i="5"/>
  <c r="M266" i="5" s="1"/>
  <c r="L267" i="5"/>
  <c r="M267" i="5" s="1"/>
  <c r="L268" i="5"/>
  <c r="M268" i="5" s="1"/>
  <c r="L269" i="5"/>
  <c r="M269" i="5" s="1"/>
  <c r="L270" i="5"/>
  <c r="M270" i="5" s="1"/>
  <c r="L271" i="5"/>
  <c r="M271" i="5" s="1"/>
  <c r="L272" i="5"/>
  <c r="M272" i="5" s="1"/>
  <c r="L273" i="5"/>
  <c r="M273" i="5" s="1"/>
  <c r="L274" i="5"/>
  <c r="M274" i="5" s="1"/>
  <c r="L275" i="5"/>
  <c r="M275" i="5" s="1"/>
  <c r="L276" i="5"/>
  <c r="M276" i="5" s="1"/>
  <c r="L277" i="5"/>
  <c r="M277" i="5" s="1"/>
  <c r="L278" i="5"/>
  <c r="M278" i="5" s="1"/>
  <c r="L279" i="5"/>
  <c r="M279" i="5" s="1"/>
  <c r="L280" i="5"/>
  <c r="M280" i="5" s="1"/>
  <c r="L281" i="5"/>
  <c r="M281" i="5" s="1"/>
  <c r="L282" i="5"/>
  <c r="M282" i="5" s="1"/>
  <c r="L283" i="5"/>
  <c r="M283" i="5" s="1"/>
  <c r="L284" i="5"/>
  <c r="M284" i="5" s="1"/>
  <c r="L285" i="5"/>
  <c r="M285" i="5" s="1"/>
  <c r="L286" i="5"/>
  <c r="M286" i="5" s="1"/>
  <c r="L287" i="5"/>
  <c r="M287" i="5" s="1"/>
  <c r="L288" i="5"/>
  <c r="M288" i="5" s="1"/>
  <c r="L289" i="5"/>
  <c r="M289" i="5" s="1"/>
  <c r="L290" i="5"/>
  <c r="M290" i="5" s="1"/>
  <c r="L291" i="5"/>
  <c r="M291" i="5" s="1"/>
  <c r="L292" i="5"/>
  <c r="M292" i="5" s="1"/>
  <c r="L293" i="5"/>
  <c r="M293" i="5" s="1"/>
  <c r="L294" i="5"/>
  <c r="M294" i="5" s="1"/>
  <c r="L295" i="5"/>
  <c r="M295" i="5" s="1"/>
  <c r="L296" i="5"/>
  <c r="M296" i="5" s="1"/>
  <c r="L297" i="5"/>
  <c r="M297" i="5" s="1"/>
  <c r="L298" i="5"/>
  <c r="M298" i="5" s="1"/>
  <c r="L299" i="5"/>
  <c r="M299" i="5" s="1"/>
  <c r="L300" i="5"/>
  <c r="M300" i="5" s="1"/>
  <c r="L301" i="5"/>
  <c r="M301" i="5" s="1"/>
  <c r="L302" i="5"/>
  <c r="M302" i="5" s="1"/>
  <c r="L303" i="5"/>
  <c r="M303" i="5" s="1"/>
  <c r="L304" i="5"/>
  <c r="M304" i="5" s="1"/>
  <c r="L305" i="5"/>
  <c r="M305" i="5" s="1"/>
  <c r="L306" i="5"/>
  <c r="M306" i="5" s="1"/>
  <c r="L307" i="5"/>
  <c r="M307" i="5" s="1"/>
  <c r="L308" i="5"/>
  <c r="M308" i="5" s="1"/>
  <c r="L309" i="5"/>
  <c r="M309" i="5" s="1"/>
  <c r="L310" i="5"/>
  <c r="M310" i="5" s="1"/>
  <c r="L311" i="5"/>
  <c r="M311" i="5" s="1"/>
  <c r="L312" i="5"/>
  <c r="M312" i="5" s="1"/>
  <c r="L313" i="5"/>
  <c r="M313" i="5" s="1"/>
  <c r="L314" i="5"/>
  <c r="M314" i="5" s="1"/>
  <c r="L315" i="5"/>
  <c r="M315" i="5" s="1"/>
  <c r="L316" i="5"/>
  <c r="M316" i="5" s="1"/>
  <c r="L317" i="5"/>
  <c r="M317" i="5" s="1"/>
  <c r="L318" i="5"/>
  <c r="M318" i="5" s="1"/>
  <c r="L319" i="5"/>
  <c r="M319" i="5" s="1"/>
  <c r="L320" i="5"/>
  <c r="M320" i="5" s="1"/>
  <c r="L321" i="5"/>
  <c r="M321" i="5" s="1"/>
  <c r="L322" i="5"/>
  <c r="M322" i="5" s="1"/>
  <c r="L323" i="5"/>
  <c r="M323" i="5" s="1"/>
  <c r="L324" i="5"/>
  <c r="M324" i="5" s="1"/>
  <c r="L325" i="5"/>
  <c r="M325" i="5" s="1"/>
  <c r="L326" i="5"/>
  <c r="M326" i="5" s="1"/>
  <c r="L327" i="5"/>
  <c r="M327" i="5" s="1"/>
  <c r="L328" i="5"/>
  <c r="M328" i="5" s="1"/>
  <c r="L329" i="5"/>
  <c r="M329" i="5" s="1"/>
  <c r="L330" i="5"/>
  <c r="M330" i="5" s="1"/>
  <c r="L331" i="5"/>
  <c r="M331" i="5" s="1"/>
  <c r="L332" i="5"/>
  <c r="M332" i="5" s="1"/>
  <c r="L333" i="5"/>
  <c r="M333" i="5" s="1"/>
  <c r="L334" i="5"/>
  <c r="M334" i="5" s="1"/>
  <c r="L335" i="5"/>
  <c r="M335" i="5" s="1"/>
  <c r="L336" i="5"/>
  <c r="M336" i="5" s="1"/>
  <c r="L337" i="5"/>
  <c r="M337" i="5" s="1"/>
  <c r="L338" i="5"/>
  <c r="M338" i="5" s="1"/>
  <c r="L339" i="5"/>
  <c r="M339" i="5" s="1"/>
  <c r="L340" i="5"/>
  <c r="M340" i="5" s="1"/>
  <c r="L341" i="5"/>
  <c r="M341" i="5" s="1"/>
  <c r="L342" i="5"/>
  <c r="M342" i="5" s="1"/>
  <c r="L343" i="5"/>
  <c r="M343" i="5" s="1"/>
  <c r="L344" i="5"/>
  <c r="M344" i="5" s="1"/>
  <c r="L345" i="5"/>
  <c r="M345" i="5" s="1"/>
  <c r="L346" i="5"/>
  <c r="M346" i="5" s="1"/>
  <c r="L347" i="5"/>
  <c r="M347" i="5" s="1"/>
  <c r="L348" i="5"/>
  <c r="M348" i="5" s="1"/>
  <c r="L349" i="5"/>
  <c r="M349" i="5" s="1"/>
  <c r="L350" i="5"/>
  <c r="M350" i="5" s="1"/>
  <c r="L351" i="5"/>
  <c r="M351" i="5" s="1"/>
  <c r="L352" i="5"/>
  <c r="M352" i="5" s="1"/>
  <c r="L353" i="5"/>
  <c r="M353" i="5" s="1"/>
  <c r="L354" i="5"/>
  <c r="M354" i="5" s="1"/>
  <c r="L355" i="5"/>
  <c r="M355" i="5" s="1"/>
  <c r="L356" i="5"/>
  <c r="M356" i="5" s="1"/>
  <c r="L357" i="5"/>
  <c r="M357" i="5" s="1"/>
  <c r="L358" i="5"/>
  <c r="M358" i="5" s="1"/>
  <c r="L359" i="5"/>
  <c r="M359" i="5" s="1"/>
  <c r="L360" i="5"/>
  <c r="M360" i="5" s="1"/>
  <c r="L361" i="5"/>
  <c r="M361" i="5" s="1"/>
  <c r="L362" i="5"/>
  <c r="M362" i="5" s="1"/>
  <c r="L363" i="5"/>
  <c r="M363" i="5" s="1"/>
  <c r="L364" i="5"/>
  <c r="M364" i="5" s="1"/>
  <c r="L365" i="5"/>
  <c r="M365" i="5" s="1"/>
  <c r="L366" i="5"/>
  <c r="M366" i="5" s="1"/>
  <c r="L367" i="5"/>
  <c r="M367" i="5" s="1"/>
  <c r="L368" i="5"/>
  <c r="M368" i="5" s="1"/>
  <c r="L369" i="5"/>
  <c r="M369" i="5" s="1"/>
  <c r="L370" i="5"/>
  <c r="M370" i="5" s="1"/>
  <c r="L371" i="5"/>
  <c r="M371" i="5" s="1"/>
  <c r="L372" i="5"/>
  <c r="M372" i="5" s="1"/>
  <c r="L373" i="5"/>
  <c r="M373" i="5" s="1"/>
  <c r="L374" i="5"/>
  <c r="M374" i="5" s="1"/>
  <c r="L375" i="5"/>
  <c r="M375" i="5" s="1"/>
  <c r="L376" i="5"/>
  <c r="M376" i="5" s="1"/>
  <c r="L377" i="5"/>
  <c r="M377" i="5" s="1"/>
  <c r="L378" i="5"/>
  <c r="M378" i="5" s="1"/>
  <c r="L379" i="5"/>
  <c r="M379" i="5" s="1"/>
  <c r="L380" i="5"/>
  <c r="M380" i="5" s="1"/>
  <c r="L381" i="5"/>
  <c r="M381" i="5" s="1"/>
  <c r="L382" i="5"/>
  <c r="M382" i="5" s="1"/>
  <c r="L383" i="5"/>
  <c r="M383" i="5" s="1"/>
  <c r="L384" i="5"/>
  <c r="M384" i="5" s="1"/>
  <c r="L385" i="5"/>
  <c r="M385" i="5" s="1"/>
  <c r="L386" i="5"/>
  <c r="M386" i="5" s="1"/>
  <c r="L387" i="5"/>
  <c r="M387" i="5" s="1"/>
  <c r="L388" i="5"/>
  <c r="M388" i="5" s="1"/>
  <c r="L389" i="5"/>
  <c r="M389" i="5" s="1"/>
  <c r="L390" i="5"/>
  <c r="M390" i="5" s="1"/>
  <c r="L391" i="5"/>
  <c r="M391" i="5" s="1"/>
  <c r="L392" i="5"/>
  <c r="M392" i="5" s="1"/>
  <c r="L393" i="5"/>
  <c r="M393" i="5" s="1"/>
  <c r="L394" i="5"/>
  <c r="M394" i="5" s="1"/>
  <c r="L395" i="5"/>
  <c r="M395" i="5" s="1"/>
  <c r="L396" i="5"/>
  <c r="M396" i="5" s="1"/>
  <c r="L397" i="5"/>
  <c r="M397" i="5" s="1"/>
  <c r="L398" i="5"/>
  <c r="M398" i="5" s="1"/>
  <c r="L399" i="5"/>
  <c r="M399" i="5" s="1"/>
  <c r="L400" i="5"/>
  <c r="M400" i="5" s="1"/>
  <c r="L401" i="5"/>
  <c r="M401" i="5" s="1"/>
  <c r="L402" i="5"/>
  <c r="M402" i="5" s="1"/>
  <c r="L403" i="5"/>
  <c r="M403" i="5" s="1"/>
  <c r="L404" i="5"/>
  <c r="M404" i="5" s="1"/>
  <c r="L405" i="5"/>
  <c r="M405" i="5" s="1"/>
  <c r="L406" i="5"/>
  <c r="M406" i="5" s="1"/>
  <c r="L407" i="5"/>
  <c r="M407" i="5" s="1"/>
  <c r="L408" i="5"/>
  <c r="M408" i="5" s="1"/>
  <c r="L409" i="5"/>
  <c r="M409" i="5" s="1"/>
  <c r="L410" i="5"/>
  <c r="M410" i="5" s="1"/>
  <c r="L411" i="5"/>
  <c r="M411" i="5" s="1"/>
  <c r="L412" i="5"/>
  <c r="M412" i="5" s="1"/>
  <c r="L413" i="5"/>
  <c r="M413" i="5" s="1"/>
  <c r="L414" i="5"/>
  <c r="M414" i="5" s="1"/>
  <c r="L415" i="5"/>
  <c r="M415" i="5" s="1"/>
  <c r="L416" i="5"/>
  <c r="M416" i="5" s="1"/>
  <c r="L417" i="5"/>
  <c r="M417" i="5" s="1"/>
  <c r="L418" i="5"/>
  <c r="M418" i="5" s="1"/>
  <c r="L419" i="5"/>
  <c r="M419" i="5" s="1"/>
  <c r="L420" i="5"/>
  <c r="M420" i="5" s="1"/>
  <c r="L421" i="5"/>
  <c r="M421" i="5" s="1"/>
  <c r="L422" i="5"/>
  <c r="M422" i="5" s="1"/>
  <c r="L423" i="5"/>
  <c r="M423" i="5" s="1"/>
  <c r="L424" i="5"/>
  <c r="M424" i="5" s="1"/>
  <c r="L425" i="5"/>
  <c r="M425" i="5" s="1"/>
  <c r="L426" i="5"/>
  <c r="M426" i="5" s="1"/>
  <c r="L427" i="5"/>
  <c r="M427" i="5" s="1"/>
  <c r="L428" i="5"/>
  <c r="M428" i="5" s="1"/>
  <c r="L429" i="5"/>
  <c r="M429" i="5" s="1"/>
  <c r="L430" i="5"/>
  <c r="M430" i="5" s="1"/>
  <c r="L431" i="5"/>
  <c r="M431" i="5" s="1"/>
  <c r="L432" i="5"/>
  <c r="M432" i="5" s="1"/>
  <c r="L433" i="5"/>
  <c r="M433" i="5" s="1"/>
  <c r="L434" i="5"/>
  <c r="M434" i="5" s="1"/>
  <c r="L435" i="5"/>
  <c r="M435" i="5" s="1"/>
  <c r="L436" i="5"/>
  <c r="M436" i="5" s="1"/>
  <c r="L437" i="5"/>
  <c r="M437" i="5" s="1"/>
  <c r="L438" i="5"/>
  <c r="M438" i="5" s="1"/>
  <c r="L439" i="5"/>
  <c r="M439" i="5" s="1"/>
  <c r="L440" i="5"/>
  <c r="M440" i="5" s="1"/>
  <c r="L441" i="5"/>
  <c r="M441" i="5" s="1"/>
  <c r="L442" i="5"/>
  <c r="M442" i="5" s="1"/>
  <c r="L443" i="5"/>
  <c r="M443" i="5" s="1"/>
  <c r="L444" i="5"/>
  <c r="M444" i="5" s="1"/>
  <c r="L445" i="5"/>
  <c r="M445" i="5" s="1"/>
  <c r="L446" i="5"/>
  <c r="M446" i="5" s="1"/>
  <c r="L447" i="5"/>
  <c r="M447" i="5" s="1"/>
  <c r="L448" i="5"/>
  <c r="M448" i="5" s="1"/>
  <c r="L449" i="5"/>
  <c r="M449" i="5" s="1"/>
  <c r="L450" i="5"/>
  <c r="M450" i="5" s="1"/>
  <c r="L451" i="5"/>
  <c r="M451" i="5" s="1"/>
  <c r="L452" i="5"/>
  <c r="M452" i="5" s="1"/>
  <c r="L453" i="5"/>
  <c r="M453" i="5" s="1"/>
  <c r="L454" i="5"/>
  <c r="M454" i="5" s="1"/>
  <c r="L455" i="5"/>
  <c r="M455" i="5" s="1"/>
  <c r="L456" i="5"/>
  <c r="M456" i="5" s="1"/>
  <c r="L457" i="5"/>
  <c r="M457" i="5" s="1"/>
  <c r="L458" i="5"/>
  <c r="M458" i="5" s="1"/>
  <c r="L459" i="5"/>
  <c r="M459" i="5" s="1"/>
  <c r="L460" i="5"/>
  <c r="M460" i="5" s="1"/>
  <c r="L461" i="5"/>
  <c r="M461" i="5" s="1"/>
  <c r="L462" i="5"/>
  <c r="M462" i="5" s="1"/>
  <c r="L463" i="5"/>
  <c r="M463" i="5" s="1"/>
  <c r="L464" i="5"/>
  <c r="M464" i="5" s="1"/>
  <c r="L465" i="5"/>
  <c r="M465" i="5" s="1"/>
  <c r="L466" i="5"/>
  <c r="M466" i="5" s="1"/>
  <c r="L467" i="5"/>
  <c r="M467" i="5" s="1"/>
  <c r="L468" i="5"/>
  <c r="M468" i="5" s="1"/>
  <c r="L469" i="5"/>
  <c r="M469" i="5" s="1"/>
  <c r="L470" i="5"/>
  <c r="M470" i="5" s="1"/>
  <c r="L471" i="5"/>
  <c r="M471" i="5" s="1"/>
  <c r="L472" i="5"/>
  <c r="M472" i="5" s="1"/>
  <c r="L473" i="5"/>
  <c r="M473" i="5" s="1"/>
  <c r="L474" i="5"/>
  <c r="M474" i="5" s="1"/>
  <c r="L475" i="5"/>
  <c r="M475" i="5" s="1"/>
  <c r="L476" i="5"/>
  <c r="M476" i="5" s="1"/>
  <c r="L477" i="5"/>
  <c r="M477" i="5" s="1"/>
  <c r="L478" i="5"/>
  <c r="M478" i="5" s="1"/>
  <c r="L479" i="5"/>
  <c r="M479" i="5" s="1"/>
  <c r="L480" i="5"/>
  <c r="M480" i="5" s="1"/>
  <c r="L481" i="5"/>
  <c r="M481" i="5" s="1"/>
  <c r="L482" i="5"/>
  <c r="M482" i="5" s="1"/>
  <c r="L483" i="5"/>
  <c r="M483" i="5" s="1"/>
  <c r="L484" i="5"/>
  <c r="M484" i="5" s="1"/>
  <c r="L485" i="5"/>
  <c r="M485" i="5" s="1"/>
  <c r="L486" i="5"/>
  <c r="M486" i="5" s="1"/>
  <c r="L487" i="5"/>
  <c r="M487" i="5" s="1"/>
  <c r="L488" i="5"/>
  <c r="M488" i="5" s="1"/>
  <c r="L489" i="5"/>
  <c r="M489" i="5" s="1"/>
  <c r="L490" i="5"/>
  <c r="M490" i="5" s="1"/>
  <c r="L491" i="5"/>
  <c r="M491" i="5" s="1"/>
  <c r="L492" i="5"/>
  <c r="M492" i="5" s="1"/>
  <c r="L493" i="5"/>
  <c r="M493" i="5" s="1"/>
  <c r="L494" i="5"/>
  <c r="M494" i="5" s="1"/>
  <c r="L495" i="5"/>
  <c r="M495" i="5" s="1"/>
  <c r="L496" i="5"/>
  <c r="M496" i="5" s="1"/>
  <c r="L497" i="5"/>
  <c r="M497" i="5" s="1"/>
  <c r="L498" i="5"/>
  <c r="M498" i="5" s="1"/>
  <c r="L499" i="5"/>
  <c r="M499" i="5" s="1"/>
  <c r="L500" i="5"/>
  <c r="M500" i="5" s="1"/>
  <c r="L501" i="5"/>
  <c r="M501" i="5" s="1"/>
  <c r="L502" i="5"/>
  <c r="M502" i="5" s="1"/>
  <c r="E420" i="5"/>
  <c r="F420" i="5"/>
  <c r="H420" i="5"/>
  <c r="E421" i="5"/>
  <c r="F421" i="5"/>
  <c r="H421" i="5"/>
  <c r="E422" i="5"/>
  <c r="F422" i="5"/>
  <c r="H422" i="5"/>
  <c r="E423" i="5"/>
  <c r="F423" i="5"/>
  <c r="H423" i="5"/>
  <c r="E424" i="5"/>
  <c r="F424" i="5"/>
  <c r="H424" i="5"/>
  <c r="E425" i="5"/>
  <c r="F425" i="5"/>
  <c r="H425" i="5"/>
  <c r="E426" i="5"/>
  <c r="F426" i="5"/>
  <c r="H426" i="5"/>
  <c r="E427" i="5"/>
  <c r="F427" i="5"/>
  <c r="H427" i="5"/>
  <c r="E428" i="5"/>
  <c r="F428" i="5"/>
  <c r="H428" i="5"/>
  <c r="E429" i="5"/>
  <c r="F429" i="5"/>
  <c r="H429" i="5"/>
  <c r="E430" i="5"/>
  <c r="F430" i="5"/>
  <c r="H430" i="5"/>
  <c r="E431" i="5"/>
  <c r="F431" i="5"/>
  <c r="H431" i="5"/>
  <c r="E432" i="5"/>
  <c r="F432" i="5"/>
  <c r="H432" i="5"/>
  <c r="E433" i="5"/>
  <c r="F433" i="5"/>
  <c r="H433" i="5"/>
  <c r="E434" i="5"/>
  <c r="F434" i="5"/>
  <c r="H434" i="5"/>
  <c r="E435" i="5"/>
  <c r="F435" i="5"/>
  <c r="H435" i="5"/>
  <c r="E436" i="5"/>
  <c r="F436" i="5"/>
  <c r="H436" i="5"/>
  <c r="E437" i="5"/>
  <c r="F437" i="5"/>
  <c r="H437" i="5"/>
  <c r="E438" i="5"/>
  <c r="F438" i="5"/>
  <c r="H438" i="5"/>
  <c r="E439" i="5"/>
  <c r="F439" i="5"/>
  <c r="H439" i="5"/>
  <c r="E440" i="5"/>
  <c r="F440" i="5"/>
  <c r="H440" i="5"/>
  <c r="E441" i="5"/>
  <c r="F441" i="5"/>
  <c r="H441" i="5"/>
  <c r="E442" i="5"/>
  <c r="F442" i="5"/>
  <c r="H442" i="5"/>
  <c r="E443" i="5"/>
  <c r="F443" i="5"/>
  <c r="H443" i="5"/>
  <c r="E444" i="5"/>
  <c r="F444" i="5"/>
  <c r="H444" i="5"/>
  <c r="E445" i="5"/>
  <c r="F445" i="5"/>
  <c r="H445" i="5"/>
  <c r="E446" i="5"/>
  <c r="F446" i="5"/>
  <c r="H446" i="5"/>
  <c r="E447" i="5"/>
  <c r="F447" i="5"/>
  <c r="H447" i="5"/>
  <c r="E448" i="5"/>
  <c r="F448" i="5"/>
  <c r="H448" i="5"/>
  <c r="E449" i="5"/>
  <c r="F449" i="5"/>
  <c r="H449" i="5"/>
  <c r="E450" i="5"/>
  <c r="F450" i="5"/>
  <c r="H450" i="5"/>
  <c r="E451" i="5"/>
  <c r="F451" i="5"/>
  <c r="H451" i="5"/>
  <c r="E452" i="5"/>
  <c r="F452" i="5"/>
  <c r="H452" i="5"/>
  <c r="E453" i="5"/>
  <c r="F453" i="5"/>
  <c r="H453" i="5"/>
  <c r="E454" i="5"/>
  <c r="F454" i="5"/>
  <c r="H454" i="5"/>
  <c r="E455" i="5"/>
  <c r="F455" i="5"/>
  <c r="H455" i="5"/>
  <c r="E456" i="5"/>
  <c r="F456" i="5"/>
  <c r="H456" i="5"/>
  <c r="E457" i="5"/>
  <c r="F457" i="5"/>
  <c r="H457" i="5"/>
  <c r="E458" i="5"/>
  <c r="F458" i="5"/>
  <c r="H458" i="5"/>
  <c r="E459" i="5"/>
  <c r="F459" i="5"/>
  <c r="H459" i="5"/>
  <c r="E460" i="5"/>
  <c r="F460" i="5"/>
  <c r="H460" i="5"/>
  <c r="E461" i="5"/>
  <c r="F461" i="5"/>
  <c r="H461" i="5"/>
  <c r="E462" i="5"/>
  <c r="F462" i="5"/>
  <c r="H462" i="5"/>
  <c r="E463" i="5"/>
  <c r="F463" i="5"/>
  <c r="H463" i="5"/>
  <c r="E464" i="5"/>
  <c r="F464" i="5"/>
  <c r="H464" i="5"/>
  <c r="E465" i="5"/>
  <c r="F465" i="5"/>
  <c r="H465" i="5"/>
  <c r="E466" i="5"/>
  <c r="F466" i="5"/>
  <c r="H466" i="5"/>
  <c r="E467" i="5"/>
  <c r="F467" i="5"/>
  <c r="H467" i="5"/>
  <c r="E468" i="5"/>
  <c r="F468" i="5"/>
  <c r="H468" i="5"/>
  <c r="E469" i="5"/>
  <c r="F469" i="5"/>
  <c r="H469" i="5"/>
  <c r="E470" i="5"/>
  <c r="F470" i="5"/>
  <c r="H470" i="5"/>
  <c r="E471" i="5"/>
  <c r="F471" i="5"/>
  <c r="H471" i="5"/>
  <c r="E472" i="5"/>
  <c r="F472" i="5"/>
  <c r="H472" i="5"/>
  <c r="E473" i="5"/>
  <c r="F473" i="5"/>
  <c r="H473" i="5"/>
  <c r="E474" i="5"/>
  <c r="F474" i="5"/>
  <c r="H474" i="5"/>
  <c r="E475" i="5"/>
  <c r="F475" i="5"/>
  <c r="H475" i="5"/>
  <c r="E476" i="5"/>
  <c r="F476" i="5"/>
  <c r="H476" i="5"/>
  <c r="E477" i="5"/>
  <c r="F477" i="5"/>
  <c r="H477" i="5"/>
  <c r="E478" i="5"/>
  <c r="F478" i="5"/>
  <c r="H478" i="5"/>
  <c r="E479" i="5"/>
  <c r="F479" i="5"/>
  <c r="H479" i="5"/>
  <c r="E480" i="5"/>
  <c r="F480" i="5"/>
  <c r="H480" i="5"/>
  <c r="E481" i="5"/>
  <c r="F481" i="5"/>
  <c r="H481" i="5"/>
  <c r="E482" i="5"/>
  <c r="F482" i="5"/>
  <c r="H482" i="5"/>
  <c r="E483" i="5"/>
  <c r="F483" i="5"/>
  <c r="H483" i="5"/>
  <c r="E484" i="5"/>
  <c r="F484" i="5"/>
  <c r="H484" i="5"/>
  <c r="E485" i="5"/>
  <c r="F485" i="5"/>
  <c r="H485" i="5"/>
  <c r="E486" i="5"/>
  <c r="F486" i="5"/>
  <c r="H486" i="5"/>
  <c r="E487" i="5"/>
  <c r="F487" i="5"/>
  <c r="H487" i="5"/>
  <c r="E488" i="5"/>
  <c r="F488" i="5"/>
  <c r="H488" i="5"/>
  <c r="E489" i="5"/>
  <c r="F489" i="5"/>
  <c r="H489" i="5"/>
  <c r="E490" i="5"/>
  <c r="F490" i="5"/>
  <c r="H490" i="5"/>
  <c r="E491" i="5"/>
  <c r="F491" i="5"/>
  <c r="H491" i="5"/>
  <c r="E492" i="5"/>
  <c r="F492" i="5"/>
  <c r="H492" i="5"/>
  <c r="E493" i="5"/>
  <c r="F493" i="5"/>
  <c r="H493" i="5"/>
  <c r="E494" i="5"/>
  <c r="F494" i="5"/>
  <c r="H494" i="5"/>
  <c r="E495" i="5"/>
  <c r="F495" i="5"/>
  <c r="H495" i="5"/>
  <c r="E496" i="5"/>
  <c r="F496" i="5"/>
  <c r="H496" i="5"/>
  <c r="E497" i="5"/>
  <c r="F497" i="5"/>
  <c r="H497" i="5"/>
  <c r="E498" i="5"/>
  <c r="F498" i="5"/>
  <c r="H498" i="5"/>
  <c r="E499" i="5"/>
  <c r="F499" i="5"/>
  <c r="H499" i="5"/>
  <c r="E500" i="5"/>
  <c r="F500" i="5"/>
  <c r="H500" i="5"/>
  <c r="E501" i="5"/>
  <c r="F501" i="5"/>
  <c r="H501" i="5"/>
  <c r="E502" i="5"/>
  <c r="F502" i="5"/>
  <c r="H502" i="5"/>
  <c r="C3" i="5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B3" i="5"/>
  <c r="B4" i="5" s="1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L2" i="5" l="1"/>
  <c r="M2" i="5" s="1"/>
  <c r="L3" i="5"/>
  <c r="M3" i="5" s="1"/>
  <c r="L4" i="5"/>
  <c r="M4" i="5" s="1"/>
  <c r="L5" i="5"/>
  <c r="M5" i="5" s="1"/>
  <c r="L6" i="5"/>
  <c r="M6" i="5" s="1"/>
  <c r="L7" i="5"/>
  <c r="M7" i="5" s="1"/>
  <c r="L8" i="5"/>
  <c r="M8" i="5" s="1"/>
  <c r="E2" i="5"/>
  <c r="F2" i="5"/>
  <c r="H2" i="5"/>
  <c r="E3" i="5"/>
  <c r="F3" i="5"/>
  <c r="H3" i="5"/>
  <c r="G3085" i="5" l="1"/>
  <c r="G3068" i="5"/>
  <c r="G2613" i="5"/>
  <c r="G3096" i="5"/>
  <c r="G1990" i="5" l="1"/>
  <c r="G3035" i="5"/>
  <c r="G2534" i="5"/>
  <c r="G3032" i="5"/>
  <c r="G2756" i="5"/>
  <c r="G3007" i="5"/>
  <c r="G2906" i="5"/>
  <c r="G2907" i="5"/>
  <c r="G2908" i="5"/>
  <c r="G2674" i="5"/>
  <c r="G2918" i="5"/>
  <c r="G2608" i="5"/>
  <c r="G2790" i="5"/>
  <c r="G2451" i="5"/>
  <c r="G2678" i="5"/>
  <c r="G2083" i="5"/>
  <c r="G2694" i="5"/>
  <c r="G2532" i="5"/>
  <c r="G2582" i="5"/>
  <c r="G2159" i="5"/>
  <c r="G2449" i="5"/>
  <c r="G7" i="5"/>
  <c r="G2329" i="5"/>
  <c r="G1881" i="5"/>
  <c r="G2150" i="5"/>
  <c r="G2042" i="5"/>
  <c r="G2351" i="5"/>
  <c r="G2350" i="5"/>
  <c r="G974" i="5"/>
  <c r="G2295" i="5"/>
  <c r="G1932" i="5"/>
  <c r="G2226" i="5"/>
  <c r="G1134" i="5"/>
  <c r="G1760" i="5"/>
  <c r="G964" i="5"/>
  <c r="G1614" i="5"/>
  <c r="G1653" i="5"/>
  <c r="G1654" i="5"/>
  <c r="G1010" i="5"/>
  <c r="G1638" i="5"/>
  <c r="G1320" i="5"/>
  <c r="G1321" i="5"/>
  <c r="G1322" i="5"/>
  <c r="G1080" i="5"/>
  <c r="G1343" i="5"/>
  <c r="G1328" i="5"/>
  <c r="G1329" i="5"/>
  <c r="G734" i="5"/>
  <c r="G1073" i="5"/>
  <c r="G735" i="5"/>
  <c r="G1005" i="5"/>
  <c r="G879" i="5"/>
  <c r="G880" i="5"/>
  <c r="G881" i="5"/>
  <c r="G741" i="5"/>
  <c r="G742" i="5"/>
  <c r="G743" i="5"/>
  <c r="G655" i="5"/>
  <c r="G751" i="5"/>
  <c r="G752" i="5"/>
  <c r="G122" i="5"/>
  <c r="G675" i="5"/>
  <c r="G218" i="5"/>
  <c r="G653" i="5"/>
  <c r="G208" i="5"/>
  <c r="G656" i="5"/>
  <c r="G217" i="5"/>
  <c r="G657" i="5"/>
  <c r="G307" i="5"/>
  <c r="G602" i="5"/>
  <c r="G206" i="5"/>
  <c r="G207" i="5"/>
  <c r="H5" i="4"/>
  <c r="D4" i="13"/>
  <c r="D3" i="24"/>
  <c r="D3" i="16"/>
  <c r="C2" i="51"/>
  <c r="C2" i="48"/>
  <c r="C2" i="50"/>
  <c r="C2" i="39"/>
  <c r="C2" i="47"/>
  <c r="C2" i="46"/>
  <c r="C1" i="53"/>
  <c r="D2" i="54"/>
  <c r="C2" i="49" s="1"/>
  <c r="B15" i="53"/>
  <c r="B8" i="53"/>
  <c r="B14" i="53"/>
  <c r="B10" i="53"/>
  <c r="B6" i="53"/>
  <c r="B9" i="53"/>
  <c r="B5" i="53"/>
  <c r="B11" i="53"/>
  <c r="B16" i="53"/>
  <c r="B7" i="53"/>
  <c r="B12" i="53"/>
  <c r="B17" i="53"/>
  <c r="B13" i="53"/>
  <c r="K7" i="54"/>
  <c r="K8" i="54" s="1"/>
  <c r="K9" i="54" s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K276" i="54" s="1"/>
  <c r="K277" i="54" s="1"/>
  <c r="K278" i="54" s="1"/>
  <c r="K279" i="54" s="1"/>
  <c r="K280" i="54" s="1"/>
  <c r="K281" i="54" s="1"/>
  <c r="K282" i="54" s="1"/>
  <c r="K283" i="54" s="1"/>
  <c r="K284" i="54" s="1"/>
  <c r="K285" i="54" s="1"/>
  <c r="K286" i="54" s="1"/>
  <c r="K287" i="54" s="1"/>
  <c r="K288" i="54" s="1"/>
  <c r="K289" i="54" s="1"/>
  <c r="K290" i="54" s="1"/>
  <c r="K291" i="54" s="1"/>
  <c r="K292" i="54" s="1"/>
  <c r="K293" i="54" s="1"/>
  <c r="K294" i="54" s="1"/>
  <c r="K295" i="54" s="1"/>
  <c r="K296" i="54" s="1"/>
  <c r="K297" i="54" s="1"/>
  <c r="K298" i="54" s="1"/>
  <c r="K299" i="54" s="1"/>
  <c r="K300" i="54" s="1"/>
  <c r="K301" i="54" s="1"/>
  <c r="K302" i="54" s="1"/>
  <c r="K303" i="54" s="1"/>
  <c r="K304" i="54" s="1"/>
  <c r="K305" i="54" s="1"/>
  <c r="K306" i="54" s="1"/>
  <c r="K307" i="54" s="1"/>
  <c r="K308" i="54" s="1"/>
  <c r="K309" i="54" s="1"/>
  <c r="K310" i="54" s="1"/>
  <c r="K311" i="54" s="1"/>
  <c r="K312" i="54" s="1"/>
  <c r="J7" i="54"/>
  <c r="J8" i="54" l="1"/>
  <c r="J9" i="54" s="1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J276" i="54" s="1"/>
  <c r="J277" i="54" s="1"/>
  <c r="J278" i="54" s="1"/>
  <c r="J279" i="54" s="1"/>
  <c r="J280" i="54" s="1"/>
  <c r="J281" i="54" s="1"/>
  <c r="J282" i="54" s="1"/>
  <c r="J283" i="54" s="1"/>
  <c r="J284" i="54" s="1"/>
  <c r="J285" i="54" s="1"/>
  <c r="J286" i="54" s="1"/>
  <c r="J287" i="54" s="1"/>
  <c r="J288" i="54" s="1"/>
  <c r="J289" i="54" s="1"/>
  <c r="J290" i="54" s="1"/>
  <c r="J291" i="54" s="1"/>
  <c r="J292" i="54" s="1"/>
  <c r="J293" i="54" s="1"/>
  <c r="J294" i="54" s="1"/>
  <c r="J295" i="54" s="1"/>
  <c r="J296" i="54" s="1"/>
  <c r="J297" i="54" s="1"/>
  <c r="J298" i="54" s="1"/>
  <c r="J299" i="54" s="1"/>
  <c r="J300" i="54" s="1"/>
  <c r="J301" i="54" s="1"/>
  <c r="J302" i="54" s="1"/>
  <c r="J303" i="54" s="1"/>
  <c r="J304" i="54" s="1"/>
  <c r="J305" i="54" s="1"/>
  <c r="J306" i="54" s="1"/>
  <c r="J307" i="54" s="1"/>
  <c r="J308" i="54" s="1"/>
  <c r="J309" i="54" s="1"/>
  <c r="J310" i="54" s="1"/>
  <c r="J311" i="54" s="1"/>
  <c r="J312" i="54" s="1"/>
  <c r="E891" i="4" l="1"/>
  <c r="E890" i="4"/>
  <c r="E889" i="4"/>
  <c r="E888" i="4"/>
  <c r="G2414" i="5"/>
  <c r="G544" i="5"/>
  <c r="G1008" i="5"/>
  <c r="G3090" i="5"/>
  <c r="G2187" i="5"/>
  <c r="G2132" i="5"/>
  <c r="G2080" i="5"/>
  <c r="G3089" i="5"/>
  <c r="G625" i="5"/>
  <c r="G2138" i="5"/>
  <c r="G2395" i="5"/>
  <c r="G2831" i="5"/>
  <c r="G3027" i="5"/>
  <c r="G2280" i="5"/>
  <c r="G2643" i="5"/>
  <c r="G2961" i="5"/>
  <c r="G2781" i="5"/>
  <c r="G2460" i="5"/>
  <c r="G1903" i="5"/>
  <c r="G1633" i="5"/>
  <c r="G1632" i="5"/>
  <c r="G2868" i="5"/>
  <c r="G3072" i="5"/>
  <c r="G333" i="5"/>
  <c r="G2576" i="5"/>
  <c r="G2743" i="5"/>
  <c r="G2881" i="5"/>
  <c r="G2968" i="5"/>
  <c r="G903" i="5"/>
  <c r="G3056" i="5"/>
  <c r="G3030" i="5"/>
  <c r="G975" i="5"/>
  <c r="G976" i="5"/>
  <c r="G2894" i="5"/>
  <c r="G2856" i="5"/>
  <c r="G2946" i="5"/>
  <c r="G2854" i="5"/>
  <c r="G6" i="4"/>
  <c r="I5" i="4"/>
  <c r="E5" i="4" s="1"/>
  <c r="D2" i="52"/>
  <c r="C35" i="53"/>
  <c r="D35" i="53"/>
  <c r="E35" i="53"/>
  <c r="E32" i="53"/>
  <c r="E33" i="53"/>
  <c r="E23" i="53"/>
  <c r="E28" i="53"/>
  <c r="E34" i="53"/>
  <c r="E30" i="53"/>
  <c r="E26" i="53"/>
  <c r="E24" i="53"/>
  <c r="E25" i="53"/>
  <c r="E27" i="53"/>
  <c r="E22" i="53"/>
  <c r="C3" i="53"/>
  <c r="L79" i="52"/>
  <c r="K79" i="52"/>
  <c r="L71" i="52"/>
  <c r="D8" i="53" s="1"/>
  <c r="K71" i="52"/>
  <c r="C8" i="53" s="1"/>
  <c r="L65" i="52"/>
  <c r="K65" i="52"/>
  <c r="D34" i="53"/>
  <c r="C34" i="53"/>
  <c r="L59" i="52"/>
  <c r="D10" i="53" s="1"/>
  <c r="K59" i="52"/>
  <c r="C10" i="53" s="1"/>
  <c r="L53" i="52"/>
  <c r="D6" i="53" s="1"/>
  <c r="K53" i="52"/>
  <c r="C6" i="53" s="1"/>
  <c r="L47" i="52"/>
  <c r="D9" i="53" s="1"/>
  <c r="D28" i="53" s="1"/>
  <c r="K47" i="52"/>
  <c r="C9" i="53" s="1"/>
  <c r="C28" i="53" s="1"/>
  <c r="L41" i="52"/>
  <c r="D5" i="53" s="1"/>
  <c r="D32" i="53" s="1"/>
  <c r="K41" i="52"/>
  <c r="C5" i="53" s="1"/>
  <c r="C32" i="53" s="1"/>
  <c r="L35" i="52"/>
  <c r="D11" i="53" s="1"/>
  <c r="D27" i="53" s="1"/>
  <c r="K35" i="52"/>
  <c r="C11" i="53" s="1"/>
  <c r="C27" i="53" s="1"/>
  <c r="L29" i="52"/>
  <c r="D16" i="53" s="1"/>
  <c r="K29" i="52"/>
  <c r="C16" i="53" s="1"/>
  <c r="L23" i="52"/>
  <c r="D7" i="53" s="1"/>
  <c r="K23" i="52"/>
  <c r="C7" i="53" s="1"/>
  <c r="L17" i="52"/>
  <c r="D12" i="53" s="1"/>
  <c r="K17" i="52"/>
  <c r="C12" i="53" s="1"/>
  <c r="K11" i="52"/>
  <c r="K5" i="52"/>
  <c r="J7" i="51"/>
  <c r="J8" i="51" s="1"/>
  <c r="J9" i="51" s="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J31" i="51" s="1"/>
  <c r="J32" i="51" s="1"/>
  <c r="J33" i="51" s="1"/>
  <c r="J34" i="51" s="1"/>
  <c r="J35" i="51" s="1"/>
  <c r="J36" i="51" s="1"/>
  <c r="J37" i="51" s="1"/>
  <c r="J38" i="51" s="1"/>
  <c r="J39" i="51" s="1"/>
  <c r="J40" i="51" s="1"/>
  <c r="J41" i="51" s="1"/>
  <c r="J42" i="51" s="1"/>
  <c r="J43" i="51" s="1"/>
  <c r="J44" i="51" s="1"/>
  <c r="J45" i="51" s="1"/>
  <c r="J46" i="51" s="1"/>
  <c r="J47" i="51" s="1"/>
  <c r="J48" i="51" s="1"/>
  <c r="J49" i="51" s="1"/>
  <c r="J50" i="51" s="1"/>
  <c r="J51" i="51" s="1"/>
  <c r="J52" i="51" s="1"/>
  <c r="J53" i="51" s="1"/>
  <c r="J54" i="51" s="1"/>
  <c r="J55" i="51" s="1"/>
  <c r="J56" i="51" s="1"/>
  <c r="J57" i="51" s="1"/>
  <c r="J58" i="51" s="1"/>
  <c r="J59" i="51" s="1"/>
  <c r="J60" i="51" s="1"/>
  <c r="J61" i="51" s="1"/>
  <c r="J62" i="51" s="1"/>
  <c r="J63" i="51" s="1"/>
  <c r="J64" i="51" s="1"/>
  <c r="J65" i="51" s="1"/>
  <c r="J66" i="51" s="1"/>
  <c r="J67" i="51" s="1"/>
  <c r="J68" i="51" s="1"/>
  <c r="I7" i="51"/>
  <c r="J7" i="50"/>
  <c r="J8" i="50" s="1"/>
  <c r="J9" i="50" s="1"/>
  <c r="J10" i="50" s="1"/>
  <c r="J11" i="50" s="1"/>
  <c r="J12" i="50" s="1"/>
  <c r="J13" i="50" s="1"/>
  <c r="J14" i="50" s="1"/>
  <c r="J15" i="50" s="1"/>
  <c r="J16" i="50" s="1"/>
  <c r="J17" i="50" s="1"/>
  <c r="J18" i="50" s="1"/>
  <c r="J19" i="50" s="1"/>
  <c r="J20" i="50" s="1"/>
  <c r="J21" i="50" s="1"/>
  <c r="J22" i="50" s="1"/>
  <c r="J23" i="50" s="1"/>
  <c r="J24" i="50" s="1"/>
  <c r="J25" i="50" s="1"/>
  <c r="J26" i="50" s="1"/>
  <c r="J27" i="50" s="1"/>
  <c r="J28" i="50" s="1"/>
  <c r="J29" i="50" s="1"/>
  <c r="J30" i="50" s="1"/>
  <c r="J31" i="50" s="1"/>
  <c r="J32" i="50" s="1"/>
  <c r="J33" i="50" s="1"/>
  <c r="J34" i="50" s="1"/>
  <c r="J35" i="50" s="1"/>
  <c r="J36" i="50" s="1"/>
  <c r="J37" i="50" s="1"/>
  <c r="J38" i="50" s="1"/>
  <c r="J39" i="50" s="1"/>
  <c r="J40" i="50" s="1"/>
  <c r="J41" i="50" s="1"/>
  <c r="J42" i="50" s="1"/>
  <c r="J43" i="50" s="1"/>
  <c r="J44" i="50" s="1"/>
  <c r="J45" i="50" s="1"/>
  <c r="J46" i="50" s="1"/>
  <c r="J47" i="50" s="1"/>
  <c r="J48" i="50" s="1"/>
  <c r="J49" i="50" s="1"/>
  <c r="J50" i="50" s="1"/>
  <c r="J51" i="50" s="1"/>
  <c r="J52" i="50" s="1"/>
  <c r="J53" i="50" s="1"/>
  <c r="J54" i="50" s="1"/>
  <c r="J55" i="50" s="1"/>
  <c r="J56" i="50" s="1"/>
  <c r="J57" i="50" s="1"/>
  <c r="J58" i="50" s="1"/>
  <c r="J59" i="50" s="1"/>
  <c r="J60" i="50" s="1"/>
  <c r="J61" i="50" s="1"/>
  <c r="J62" i="50" s="1"/>
  <c r="J63" i="50" s="1"/>
  <c r="J64" i="50" s="1"/>
  <c r="J65" i="50" s="1"/>
  <c r="J66" i="50" s="1"/>
  <c r="J67" i="50" s="1"/>
  <c r="J68" i="50" s="1"/>
  <c r="I7" i="50"/>
  <c r="J7" i="49"/>
  <c r="J8" i="49" s="1"/>
  <c r="J9" i="49" s="1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J32" i="49" s="1"/>
  <c r="J33" i="49" s="1"/>
  <c r="J34" i="49" s="1"/>
  <c r="J35" i="49" s="1"/>
  <c r="J36" i="49" s="1"/>
  <c r="J37" i="49" s="1"/>
  <c r="J38" i="49" s="1"/>
  <c r="J39" i="49" s="1"/>
  <c r="J40" i="49" s="1"/>
  <c r="J41" i="49" s="1"/>
  <c r="J42" i="49" s="1"/>
  <c r="J43" i="49" s="1"/>
  <c r="J44" i="49" s="1"/>
  <c r="J45" i="49" s="1"/>
  <c r="J46" i="49" s="1"/>
  <c r="J47" i="49" s="1"/>
  <c r="J48" i="49" s="1"/>
  <c r="J49" i="49" s="1"/>
  <c r="J50" i="49" s="1"/>
  <c r="J51" i="49" s="1"/>
  <c r="J52" i="49" s="1"/>
  <c r="J53" i="49" s="1"/>
  <c r="J54" i="49" s="1"/>
  <c r="J55" i="49" s="1"/>
  <c r="J56" i="49" s="1"/>
  <c r="J57" i="49" s="1"/>
  <c r="J58" i="49" s="1"/>
  <c r="J59" i="49" s="1"/>
  <c r="J60" i="49" s="1"/>
  <c r="J61" i="49" s="1"/>
  <c r="J62" i="49" s="1"/>
  <c r="J63" i="49" s="1"/>
  <c r="J64" i="49" s="1"/>
  <c r="J65" i="49" s="1"/>
  <c r="J66" i="49" s="1"/>
  <c r="J67" i="49" s="1"/>
  <c r="J68" i="49" s="1"/>
  <c r="J69" i="49" s="1"/>
  <c r="J70" i="49" s="1"/>
  <c r="J71" i="49" s="1"/>
  <c r="J72" i="49" s="1"/>
  <c r="J73" i="49" s="1"/>
  <c r="J74" i="49" s="1"/>
  <c r="J75" i="49" s="1"/>
  <c r="J76" i="49" s="1"/>
  <c r="J77" i="49" s="1"/>
  <c r="J78" i="49" s="1"/>
  <c r="J79" i="49" s="1"/>
  <c r="J80" i="49" s="1"/>
  <c r="J81" i="49" s="1"/>
  <c r="J82" i="49" s="1"/>
  <c r="J83" i="49" s="1"/>
  <c r="J84" i="49" s="1"/>
  <c r="J85" i="49" s="1"/>
  <c r="J86" i="49" s="1"/>
  <c r="J87" i="49" s="1"/>
  <c r="J88" i="49" s="1"/>
  <c r="J89" i="49" s="1"/>
  <c r="J90" i="49" s="1"/>
  <c r="J91" i="49" s="1"/>
  <c r="J92" i="49" s="1"/>
  <c r="J93" i="49" s="1"/>
  <c r="J94" i="49" s="1"/>
  <c r="J95" i="49" s="1"/>
  <c r="J96" i="49" s="1"/>
  <c r="J97" i="49" s="1"/>
  <c r="J98" i="49" s="1"/>
  <c r="J99" i="49" s="1"/>
  <c r="J100" i="49" s="1"/>
  <c r="J101" i="49" s="1"/>
  <c r="J102" i="49" s="1"/>
  <c r="J103" i="49" s="1"/>
  <c r="J104" i="49" s="1"/>
  <c r="J105" i="49" s="1"/>
  <c r="J106" i="49" s="1"/>
  <c r="J107" i="49" s="1"/>
  <c r="J108" i="49" s="1"/>
  <c r="J109" i="49" s="1"/>
  <c r="J110" i="49" s="1"/>
  <c r="J111" i="49" s="1"/>
  <c r="J112" i="49" s="1"/>
  <c r="J113" i="49" s="1"/>
  <c r="J114" i="49" s="1"/>
  <c r="J115" i="49" s="1"/>
  <c r="J116" i="49" s="1"/>
  <c r="J117" i="49" s="1"/>
  <c r="J118" i="49" s="1"/>
  <c r="J119" i="49" s="1"/>
  <c r="J120" i="49" s="1"/>
  <c r="J121" i="49" s="1"/>
  <c r="J122" i="49" s="1"/>
  <c r="J123" i="49" s="1"/>
  <c r="J124" i="49" s="1"/>
  <c r="J125" i="49" s="1"/>
  <c r="J126" i="49" s="1"/>
  <c r="J127" i="49" s="1"/>
  <c r="J128" i="49" s="1"/>
  <c r="J129" i="49" s="1"/>
  <c r="J130" i="49" s="1"/>
  <c r="J131" i="49" s="1"/>
  <c r="J132" i="49" s="1"/>
  <c r="J133" i="49" s="1"/>
  <c r="J134" i="49" s="1"/>
  <c r="J135" i="49" s="1"/>
  <c r="J136" i="49" s="1"/>
  <c r="J137" i="49" s="1"/>
  <c r="J138" i="49" s="1"/>
  <c r="J139" i="49" s="1"/>
  <c r="J140" i="49" s="1"/>
  <c r="J141" i="49" s="1"/>
  <c r="J142" i="49" s="1"/>
  <c r="J143" i="49" s="1"/>
  <c r="J144" i="49" s="1"/>
  <c r="J145" i="49" s="1"/>
  <c r="J146" i="49" s="1"/>
  <c r="J147" i="49" s="1"/>
  <c r="J148" i="49" s="1"/>
  <c r="J149" i="49" s="1"/>
  <c r="J150" i="49" s="1"/>
  <c r="J151" i="49" s="1"/>
  <c r="J152" i="49" s="1"/>
  <c r="J153" i="49" s="1"/>
  <c r="J154" i="49" s="1"/>
  <c r="J155" i="49" s="1"/>
  <c r="J156" i="49" s="1"/>
  <c r="J157" i="49" s="1"/>
  <c r="J158" i="49" s="1"/>
  <c r="J159" i="49" s="1"/>
  <c r="J160" i="49" s="1"/>
  <c r="J161" i="49" s="1"/>
  <c r="J162" i="49" s="1"/>
  <c r="J163" i="49" s="1"/>
  <c r="J164" i="49" s="1"/>
  <c r="J165" i="49" s="1"/>
  <c r="J166" i="49" s="1"/>
  <c r="J167" i="49" s="1"/>
  <c r="J168" i="49" s="1"/>
  <c r="J169" i="49" s="1"/>
  <c r="J170" i="49" s="1"/>
  <c r="J171" i="49" s="1"/>
  <c r="J172" i="49" s="1"/>
  <c r="J173" i="49" s="1"/>
  <c r="J174" i="49" s="1"/>
  <c r="J175" i="49" s="1"/>
  <c r="J176" i="49" s="1"/>
  <c r="J177" i="49" s="1"/>
  <c r="J178" i="49" s="1"/>
  <c r="J179" i="49" s="1"/>
  <c r="J180" i="49" s="1"/>
  <c r="J181" i="49" s="1"/>
  <c r="J182" i="49" s="1"/>
  <c r="J183" i="49" s="1"/>
  <c r="J184" i="49" s="1"/>
  <c r="J185" i="49" s="1"/>
  <c r="J186" i="49" s="1"/>
  <c r="J187" i="49" s="1"/>
  <c r="J188" i="49" s="1"/>
  <c r="J189" i="49" s="1"/>
  <c r="J190" i="49" s="1"/>
  <c r="J191" i="49" s="1"/>
  <c r="J192" i="49" s="1"/>
  <c r="J193" i="49" s="1"/>
  <c r="J194" i="49" s="1"/>
  <c r="J195" i="49" s="1"/>
  <c r="J196" i="49" s="1"/>
  <c r="J197" i="49" s="1"/>
  <c r="J198" i="49" s="1"/>
  <c r="J199" i="49" s="1"/>
  <c r="J200" i="49" s="1"/>
  <c r="J201" i="49" s="1"/>
  <c r="J202" i="49" s="1"/>
  <c r="J203" i="49" s="1"/>
  <c r="J204" i="49" s="1"/>
  <c r="J205" i="49" s="1"/>
  <c r="J206" i="49" s="1"/>
  <c r="J207" i="49" s="1"/>
  <c r="J208" i="49" s="1"/>
  <c r="J209" i="49" s="1"/>
  <c r="J210" i="49" s="1"/>
  <c r="J211" i="49" s="1"/>
  <c r="J212" i="49" s="1"/>
  <c r="J213" i="49" s="1"/>
  <c r="J214" i="49" s="1"/>
  <c r="J215" i="49" s="1"/>
  <c r="J216" i="49" s="1"/>
  <c r="J217" i="49" s="1"/>
  <c r="J218" i="49" s="1"/>
  <c r="J219" i="49" s="1"/>
  <c r="J220" i="49" s="1"/>
  <c r="J221" i="49" s="1"/>
  <c r="J222" i="49" s="1"/>
  <c r="J223" i="49" s="1"/>
  <c r="J224" i="49" s="1"/>
  <c r="J225" i="49" s="1"/>
  <c r="J226" i="49" s="1"/>
  <c r="J227" i="49" s="1"/>
  <c r="J228" i="49" s="1"/>
  <c r="J229" i="49" s="1"/>
  <c r="J230" i="49" s="1"/>
  <c r="J231" i="49" s="1"/>
  <c r="J232" i="49" s="1"/>
  <c r="J233" i="49" s="1"/>
  <c r="J234" i="49" s="1"/>
  <c r="J235" i="49" s="1"/>
  <c r="J236" i="49" s="1"/>
  <c r="J237" i="49" s="1"/>
  <c r="J238" i="49" s="1"/>
  <c r="J239" i="49" s="1"/>
  <c r="J240" i="49" s="1"/>
  <c r="J241" i="49" s="1"/>
  <c r="J242" i="49" s="1"/>
  <c r="J243" i="49" s="1"/>
  <c r="J244" i="49" s="1"/>
  <c r="J245" i="49" s="1"/>
  <c r="J246" i="49" s="1"/>
  <c r="J247" i="49" s="1"/>
  <c r="J248" i="49" s="1"/>
  <c r="J249" i="49" s="1"/>
  <c r="J250" i="49" s="1"/>
  <c r="J251" i="49" s="1"/>
  <c r="J252" i="49" s="1"/>
  <c r="J253" i="49" s="1"/>
  <c r="J254" i="49" s="1"/>
  <c r="J255" i="49" s="1"/>
  <c r="J256" i="49" s="1"/>
  <c r="J257" i="49" s="1"/>
  <c r="J258" i="49" s="1"/>
  <c r="J259" i="49" s="1"/>
  <c r="J260" i="49" s="1"/>
  <c r="J261" i="49" s="1"/>
  <c r="J262" i="49" s="1"/>
  <c r="J263" i="49" s="1"/>
  <c r="J264" i="49" s="1"/>
  <c r="J265" i="49" s="1"/>
  <c r="J266" i="49" s="1"/>
  <c r="J267" i="49" s="1"/>
  <c r="I7" i="49"/>
  <c r="J7" i="48"/>
  <c r="J8" i="48" s="1"/>
  <c r="J9" i="48" s="1"/>
  <c r="J10" i="48" s="1"/>
  <c r="J11" i="48" s="1"/>
  <c r="J12" i="48" s="1"/>
  <c r="J13" i="48" s="1"/>
  <c r="J14" i="48" s="1"/>
  <c r="J15" i="48" s="1"/>
  <c r="J16" i="48" s="1"/>
  <c r="J17" i="48" s="1"/>
  <c r="J18" i="48" s="1"/>
  <c r="J19" i="48" s="1"/>
  <c r="J20" i="48" s="1"/>
  <c r="J21" i="48" s="1"/>
  <c r="J22" i="48" s="1"/>
  <c r="J23" i="48" s="1"/>
  <c r="J24" i="48" s="1"/>
  <c r="J25" i="48" s="1"/>
  <c r="J26" i="48" s="1"/>
  <c r="J27" i="48" s="1"/>
  <c r="J28" i="48" s="1"/>
  <c r="J29" i="48" s="1"/>
  <c r="J30" i="48" s="1"/>
  <c r="J31" i="48" s="1"/>
  <c r="J32" i="48" s="1"/>
  <c r="J33" i="48" s="1"/>
  <c r="J34" i="48" s="1"/>
  <c r="J35" i="48" s="1"/>
  <c r="J36" i="48" s="1"/>
  <c r="J37" i="48" s="1"/>
  <c r="J38" i="48" s="1"/>
  <c r="J39" i="48" s="1"/>
  <c r="J40" i="48" s="1"/>
  <c r="J41" i="48" s="1"/>
  <c r="J42" i="48" s="1"/>
  <c r="J43" i="48" s="1"/>
  <c r="J44" i="48" s="1"/>
  <c r="J45" i="48" s="1"/>
  <c r="J46" i="48" s="1"/>
  <c r="J47" i="48" s="1"/>
  <c r="J48" i="48" s="1"/>
  <c r="J49" i="48" s="1"/>
  <c r="J50" i="48" s="1"/>
  <c r="J51" i="48" s="1"/>
  <c r="J52" i="48" s="1"/>
  <c r="J53" i="48" s="1"/>
  <c r="J54" i="48" s="1"/>
  <c r="J55" i="48" s="1"/>
  <c r="J56" i="48" s="1"/>
  <c r="J57" i="48" s="1"/>
  <c r="J58" i="48" s="1"/>
  <c r="J59" i="48" s="1"/>
  <c r="J60" i="48" s="1"/>
  <c r="J61" i="48" s="1"/>
  <c r="J62" i="48" s="1"/>
  <c r="J63" i="48" s="1"/>
  <c r="J64" i="48" s="1"/>
  <c r="J65" i="48" s="1"/>
  <c r="J66" i="48" s="1"/>
  <c r="J67" i="48" s="1"/>
  <c r="J68" i="48" s="1"/>
  <c r="I7" i="48"/>
  <c r="J7" i="47"/>
  <c r="J8" i="47" s="1"/>
  <c r="J9" i="47" s="1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J32" i="47" s="1"/>
  <c r="J33" i="47" s="1"/>
  <c r="J34" i="47" s="1"/>
  <c r="J35" i="47" s="1"/>
  <c r="J36" i="47" s="1"/>
  <c r="J37" i="47" s="1"/>
  <c r="J38" i="47" s="1"/>
  <c r="J39" i="47" s="1"/>
  <c r="J40" i="47" s="1"/>
  <c r="J41" i="47" s="1"/>
  <c r="J42" i="47" s="1"/>
  <c r="J43" i="47" s="1"/>
  <c r="J44" i="47" s="1"/>
  <c r="J45" i="47" s="1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J65" i="47" s="1"/>
  <c r="J66" i="47" s="1"/>
  <c r="J67" i="47" s="1"/>
  <c r="J68" i="47" s="1"/>
  <c r="I7" i="47"/>
  <c r="J7" i="46"/>
  <c r="J8" i="46" s="1"/>
  <c r="J9" i="46" s="1"/>
  <c r="J10" i="46" s="1"/>
  <c r="J11" i="46" s="1"/>
  <c r="J12" i="46" s="1"/>
  <c r="J13" i="46" s="1"/>
  <c r="J14" i="46" s="1"/>
  <c r="J15" i="46" s="1"/>
  <c r="J16" i="46" s="1"/>
  <c r="J17" i="46" s="1"/>
  <c r="J18" i="46" s="1"/>
  <c r="J19" i="46" s="1"/>
  <c r="J20" i="46" s="1"/>
  <c r="J21" i="46" s="1"/>
  <c r="J22" i="46" s="1"/>
  <c r="J23" i="46" s="1"/>
  <c r="J24" i="46" s="1"/>
  <c r="J25" i="46" s="1"/>
  <c r="J26" i="46" s="1"/>
  <c r="J27" i="46" s="1"/>
  <c r="J28" i="46" s="1"/>
  <c r="J29" i="46" s="1"/>
  <c r="J30" i="46" s="1"/>
  <c r="J31" i="46" s="1"/>
  <c r="J32" i="46" s="1"/>
  <c r="J33" i="46" s="1"/>
  <c r="J34" i="46" s="1"/>
  <c r="J35" i="46" s="1"/>
  <c r="J36" i="46" s="1"/>
  <c r="J37" i="46" s="1"/>
  <c r="J38" i="46" s="1"/>
  <c r="J39" i="46" s="1"/>
  <c r="J40" i="46" s="1"/>
  <c r="J41" i="46" s="1"/>
  <c r="J42" i="46" s="1"/>
  <c r="J43" i="46" s="1"/>
  <c r="J44" i="46" s="1"/>
  <c r="J45" i="46" s="1"/>
  <c r="J46" i="46" s="1"/>
  <c r="J47" i="46" s="1"/>
  <c r="J48" i="46" s="1"/>
  <c r="J49" i="46" s="1"/>
  <c r="J50" i="46" s="1"/>
  <c r="J51" i="46" s="1"/>
  <c r="J52" i="46" s="1"/>
  <c r="J53" i="46" s="1"/>
  <c r="J54" i="46" s="1"/>
  <c r="J55" i="46" s="1"/>
  <c r="J56" i="46" s="1"/>
  <c r="J57" i="46" s="1"/>
  <c r="J58" i="46" s="1"/>
  <c r="J59" i="46" s="1"/>
  <c r="J60" i="46" s="1"/>
  <c r="J61" i="46" s="1"/>
  <c r="J62" i="46" s="1"/>
  <c r="J63" i="46" s="1"/>
  <c r="J64" i="46" s="1"/>
  <c r="J65" i="46" s="1"/>
  <c r="J66" i="46" s="1"/>
  <c r="J67" i="46" s="1"/>
  <c r="J68" i="46" s="1"/>
  <c r="I7" i="46"/>
  <c r="I7" i="39"/>
  <c r="J7" i="39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J8" i="39"/>
  <c r="J9" i="39" s="1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J40" i="39" s="1"/>
  <c r="J41" i="39" s="1"/>
  <c r="J42" i="39" s="1"/>
  <c r="J43" i="39" s="1"/>
  <c r="J44" i="39" s="1"/>
  <c r="J45" i="39" s="1"/>
  <c r="J46" i="39" s="1"/>
  <c r="J47" i="39" s="1"/>
  <c r="J48" i="39" s="1"/>
  <c r="J49" i="39" s="1"/>
  <c r="J50" i="39" s="1"/>
  <c r="J51" i="39" s="1"/>
  <c r="J52" i="39" s="1"/>
  <c r="J53" i="39" s="1"/>
  <c r="J54" i="39" s="1"/>
  <c r="J55" i="39" s="1"/>
  <c r="J56" i="39" s="1"/>
  <c r="J57" i="39" s="1"/>
  <c r="J58" i="39" s="1"/>
  <c r="J59" i="39" s="1"/>
  <c r="J60" i="39" s="1"/>
  <c r="J61" i="39" s="1"/>
  <c r="J62" i="39" s="1"/>
  <c r="J63" i="39" s="1"/>
  <c r="J64" i="39" s="1"/>
  <c r="J65" i="39" s="1"/>
  <c r="J66" i="39" s="1"/>
  <c r="J67" i="39" s="1"/>
  <c r="J68" i="39" s="1"/>
  <c r="J69" i="39" s="1"/>
  <c r="J70" i="39" s="1"/>
  <c r="J71" i="39" s="1"/>
  <c r="J72" i="39" s="1"/>
  <c r="J73" i="39" s="1"/>
  <c r="J74" i="39" s="1"/>
  <c r="J75" i="39" s="1"/>
  <c r="J76" i="39" s="1"/>
  <c r="J77" i="39" s="1"/>
  <c r="J78" i="39" s="1"/>
  <c r="J79" i="39" s="1"/>
  <c r="J80" i="39" s="1"/>
  <c r="J81" i="39" s="1"/>
  <c r="J82" i="39" s="1"/>
  <c r="J83" i="39" s="1"/>
  <c r="J84" i="39" s="1"/>
  <c r="J85" i="39" s="1"/>
  <c r="J86" i="39" s="1"/>
  <c r="J87" i="39" s="1"/>
  <c r="G4596" i="5" l="1"/>
  <c r="G4736" i="5"/>
  <c r="G3804" i="5"/>
  <c r="G4289" i="5"/>
  <c r="G2878" i="5"/>
  <c r="G3258" i="5"/>
  <c r="G3255" i="5"/>
  <c r="G3256" i="5"/>
  <c r="G3257" i="5"/>
  <c r="G3259" i="5"/>
  <c r="G2777" i="5"/>
  <c r="G3088" i="5"/>
  <c r="G2644" i="5"/>
  <c r="G3058" i="5"/>
  <c r="G2742" i="5"/>
  <c r="G3040" i="5"/>
  <c r="G2279" i="5"/>
  <c r="G3043" i="5"/>
  <c r="G2748" i="5"/>
  <c r="G3041" i="5"/>
  <c r="G2755" i="5"/>
  <c r="G3036" i="5"/>
  <c r="G2762" i="5"/>
  <c r="G2999" i="5"/>
  <c r="G2682" i="5"/>
  <c r="G2882" i="5"/>
  <c r="G2444" i="5"/>
  <c r="G2883" i="5"/>
  <c r="G2847" i="5"/>
  <c r="G2848" i="5"/>
  <c r="G2962" i="5"/>
  <c r="G2963" i="5"/>
  <c r="G2108" i="5"/>
  <c r="G2866" i="5"/>
  <c r="G3001" i="5"/>
  <c r="G3002" i="5"/>
  <c r="G2969" i="5"/>
  <c r="G2970" i="5"/>
  <c r="G2652" i="5"/>
  <c r="G2936" i="5"/>
  <c r="G2817" i="5"/>
  <c r="G2956" i="5"/>
  <c r="G2588" i="5"/>
  <c r="G2787" i="5"/>
  <c r="G2492" i="5"/>
  <c r="G2820" i="5"/>
  <c r="G2360" i="5"/>
  <c r="G2803" i="5"/>
  <c r="G2599" i="5"/>
  <c r="G2784" i="5"/>
  <c r="G2601" i="5"/>
  <c r="G2788" i="5"/>
  <c r="G2483" i="5"/>
  <c r="G2809" i="5"/>
  <c r="G2531" i="5"/>
  <c r="G2758" i="5"/>
  <c r="G2759" i="5"/>
  <c r="G2760" i="5"/>
  <c r="G2761" i="5"/>
  <c r="G2390" i="5"/>
  <c r="G2712" i="5"/>
  <c r="G2581" i="5"/>
  <c r="G2642" i="5"/>
  <c r="G2404" i="5"/>
  <c r="G2723" i="5"/>
  <c r="G2422" i="5"/>
  <c r="G2681" i="5"/>
  <c r="G2100" i="5"/>
  <c r="G2705" i="5"/>
  <c r="G2505" i="5"/>
  <c r="G2662" i="5"/>
  <c r="G2549" i="5"/>
  <c r="G2732" i="5"/>
  <c r="G2504" i="5"/>
  <c r="G2664" i="5"/>
  <c r="G2578" i="5"/>
  <c r="G2634" i="5"/>
  <c r="G2503" i="5"/>
  <c r="G2657" i="5"/>
  <c r="G2397" i="5"/>
  <c r="G2703" i="5"/>
  <c r="G2704" i="5"/>
  <c r="G2275" i="5"/>
  <c r="G2545" i="5"/>
  <c r="G2591" i="5"/>
  <c r="G2592" i="5"/>
  <c r="G2593" i="5"/>
  <c r="G2316" i="5"/>
  <c r="G2570" i="5"/>
  <c r="G2283" i="5"/>
  <c r="G2553" i="5"/>
  <c r="G2310" i="5"/>
  <c r="G2572" i="5"/>
  <c r="G2334" i="5"/>
  <c r="G2603" i="5"/>
  <c r="G2170" i="5"/>
  <c r="G2472" i="5"/>
  <c r="G2509" i="5"/>
  <c r="G2510" i="5"/>
  <c r="G2141" i="5"/>
  <c r="G2441" i="5"/>
  <c r="G2114" i="5"/>
  <c r="G2407" i="5"/>
  <c r="G1853" i="5"/>
  <c r="G2446" i="5"/>
  <c r="G2147" i="5"/>
  <c r="G2443" i="5"/>
  <c r="G1612" i="5"/>
  <c r="G2289" i="5"/>
  <c r="G1816" i="5"/>
  <c r="G2125" i="5"/>
  <c r="G1796" i="5"/>
  <c r="G2090" i="5"/>
  <c r="G2352" i="5"/>
  <c r="G2354" i="5"/>
  <c r="G2353" i="5"/>
  <c r="G1941" i="5"/>
  <c r="G2219" i="5"/>
  <c r="G1804" i="5"/>
  <c r="G2123" i="5"/>
  <c r="G1788" i="5"/>
  <c r="G2092" i="5"/>
  <c r="G1852" i="5"/>
  <c r="G2148" i="5"/>
  <c r="G2036" i="5"/>
  <c r="G2348" i="5"/>
  <c r="G1890" i="5"/>
  <c r="G2202" i="5"/>
  <c r="G1912" i="5"/>
  <c r="G2184" i="5"/>
  <c r="G1919" i="5"/>
  <c r="G2249" i="5"/>
  <c r="G1910" i="5"/>
  <c r="G2195" i="5"/>
  <c r="G1478" i="5"/>
  <c r="G2192" i="5"/>
  <c r="G1981" i="5"/>
  <c r="G2278" i="5"/>
  <c r="G1780" i="5"/>
  <c r="G2096" i="5"/>
  <c r="G1995" i="5"/>
  <c r="G2306" i="5"/>
  <c r="G1948" i="5"/>
  <c r="G2225" i="5"/>
  <c r="G2046" i="5"/>
  <c r="G2328" i="5"/>
  <c r="G2001" i="5"/>
  <c r="G2311" i="5"/>
  <c r="G1987" i="5"/>
  <c r="G2292" i="5"/>
  <c r="G1949" i="5"/>
  <c r="G2224" i="5"/>
  <c r="G2041" i="5"/>
  <c r="G2320" i="5"/>
  <c r="G1908" i="5"/>
  <c r="G2185" i="5"/>
  <c r="G2037" i="5"/>
  <c r="G2349" i="5"/>
  <c r="G1840" i="5"/>
  <c r="G2144" i="5"/>
  <c r="G2243" i="5"/>
  <c r="G2245" i="5"/>
  <c r="G2244" i="5"/>
  <c r="G2242" i="5"/>
  <c r="G2246" i="5"/>
  <c r="G1137" i="5"/>
  <c r="G2079" i="5"/>
  <c r="G869" i="5"/>
  <c r="G2085" i="5"/>
  <c r="G1754" i="5"/>
  <c r="G2081" i="5"/>
  <c r="G47" i="5"/>
  <c r="G2044" i="5"/>
  <c r="G1067" i="5"/>
  <c r="G2051" i="5"/>
  <c r="C17" i="53"/>
  <c r="C13" i="53"/>
  <c r="G1570" i="5"/>
  <c r="G1971" i="5"/>
  <c r="G116" i="5"/>
  <c r="G1984" i="5"/>
  <c r="G1319" i="5"/>
  <c r="G1849" i="5"/>
  <c r="G515" i="5"/>
  <c r="G1892" i="5"/>
  <c r="G1967" i="5"/>
  <c r="G1965" i="5"/>
  <c r="G1968" i="5"/>
  <c r="G1966" i="5"/>
  <c r="G1926" i="5"/>
  <c r="G1927" i="5"/>
  <c r="G1378" i="5"/>
  <c r="G1850" i="5"/>
  <c r="G1030" i="5"/>
  <c r="G1774" i="5"/>
  <c r="G1170" i="5"/>
  <c r="G1782" i="5"/>
  <c r="G1055" i="5"/>
  <c r="G1626" i="5"/>
  <c r="G983" i="5"/>
  <c r="G1609" i="5"/>
  <c r="G1663" i="5"/>
  <c r="G1664" i="5"/>
  <c r="G763" i="5"/>
  <c r="G1627" i="5"/>
  <c r="G784" i="5"/>
  <c r="G1544" i="5"/>
  <c r="G1545" i="5"/>
  <c r="G1546" i="5"/>
  <c r="G1547" i="5"/>
  <c r="G1548" i="5"/>
  <c r="G907" i="5"/>
  <c r="G1457" i="5"/>
  <c r="G1458" i="5"/>
  <c r="G1459" i="5"/>
  <c r="G1499" i="5"/>
  <c r="G1500" i="5"/>
  <c r="G1501" i="5"/>
  <c r="G1502" i="5"/>
  <c r="G912" i="5"/>
  <c r="G1454" i="5"/>
  <c r="G1453" i="5"/>
  <c r="G1456" i="5"/>
  <c r="G1455" i="5"/>
  <c r="G1106" i="5"/>
  <c r="G1368" i="5"/>
  <c r="G1365" i="5"/>
  <c r="G1366" i="5"/>
  <c r="G1367" i="5"/>
  <c r="G1477" i="5"/>
  <c r="G1476" i="5"/>
  <c r="G957" i="5"/>
  <c r="G1244" i="5"/>
  <c r="G1242" i="5"/>
  <c r="G1243" i="5"/>
  <c r="G1308" i="5"/>
  <c r="G1306" i="5"/>
  <c r="G1307" i="5"/>
  <c r="G1311" i="5"/>
  <c r="G1310" i="5"/>
  <c r="G1309" i="5"/>
  <c r="G1075" i="5"/>
  <c r="G1344" i="5"/>
  <c r="G1274" i="5"/>
  <c r="G1273" i="5"/>
  <c r="G1301" i="5"/>
  <c r="G1302" i="5"/>
  <c r="G936" i="5"/>
  <c r="G1295" i="5"/>
  <c r="G810" i="5"/>
  <c r="G1215" i="5"/>
  <c r="G1214" i="5"/>
  <c r="G1213" i="5"/>
  <c r="G1216" i="5"/>
  <c r="G1045" i="5"/>
  <c r="G1152" i="5"/>
  <c r="G1151" i="5"/>
  <c r="G1153" i="5"/>
  <c r="G1047" i="5"/>
  <c r="G1173" i="5"/>
  <c r="G856" i="5"/>
  <c r="G1111" i="5"/>
  <c r="G853" i="5"/>
  <c r="G1108" i="5"/>
  <c r="G713" i="5"/>
  <c r="G918" i="5"/>
  <c r="G848" i="5"/>
  <c r="G933" i="5"/>
  <c r="G851" i="5"/>
  <c r="G938" i="5"/>
  <c r="G785" i="5"/>
  <c r="G1023" i="5"/>
  <c r="G1024" i="5"/>
  <c r="G718" i="5"/>
  <c r="G1042" i="5"/>
  <c r="G711" i="5"/>
  <c r="G913" i="5"/>
  <c r="G316" i="5"/>
  <c r="G1034" i="5"/>
  <c r="G597" i="5"/>
  <c r="G886" i="5"/>
  <c r="G305" i="5"/>
  <c r="G868" i="5"/>
  <c r="G164" i="5"/>
  <c r="G839" i="5"/>
  <c r="G168" i="5"/>
  <c r="G850" i="5"/>
  <c r="G14" i="5"/>
  <c r="G817" i="5"/>
  <c r="G64" i="5"/>
  <c r="G795" i="5"/>
  <c r="G796" i="5"/>
  <c r="G529" i="5"/>
  <c r="G758" i="5"/>
  <c r="G525" i="5"/>
  <c r="G754" i="5"/>
  <c r="G214" i="5"/>
  <c r="G747" i="5"/>
  <c r="G748" i="5"/>
  <c r="G341" i="5"/>
  <c r="G727" i="5"/>
  <c r="G703" i="5"/>
  <c r="G704" i="5"/>
  <c r="G620" i="5"/>
  <c r="G721" i="5"/>
  <c r="G380" i="5"/>
  <c r="G663" i="5"/>
  <c r="G496" i="5"/>
  <c r="G712" i="5"/>
  <c r="G351" i="5"/>
  <c r="G637" i="5"/>
  <c r="G359" i="5"/>
  <c r="G631" i="5"/>
  <c r="G337" i="5"/>
  <c r="G617" i="5"/>
  <c r="G331" i="5"/>
  <c r="G619" i="5"/>
  <c r="G338" i="5"/>
  <c r="G628" i="5"/>
  <c r="G349" i="5"/>
  <c r="G639" i="5"/>
  <c r="G497" i="5"/>
  <c r="G498" i="5"/>
  <c r="G419" i="5"/>
  <c r="G495" i="5"/>
  <c r="G123" i="5"/>
  <c r="G466" i="5"/>
  <c r="G578" i="5"/>
  <c r="G579" i="5"/>
  <c r="G138" i="5"/>
  <c r="G476" i="5"/>
  <c r="G167" i="5"/>
  <c r="G460" i="5"/>
  <c r="G238" i="5"/>
  <c r="G528" i="5"/>
  <c r="G400" i="5"/>
  <c r="G501" i="5"/>
  <c r="G264" i="5"/>
  <c r="G533" i="5"/>
  <c r="G119" i="5"/>
  <c r="G478" i="5"/>
  <c r="G39" i="5"/>
  <c r="G567" i="5"/>
  <c r="G518" i="5"/>
  <c r="G517" i="5"/>
  <c r="G76" i="5"/>
  <c r="G77" i="5"/>
  <c r="G410" i="5"/>
  <c r="G411" i="5"/>
  <c r="G412" i="5"/>
  <c r="G68" i="5"/>
  <c r="G69" i="5"/>
  <c r="G70" i="5"/>
  <c r="G243" i="5"/>
  <c r="G244" i="5"/>
  <c r="G245" i="5"/>
  <c r="G246" i="5"/>
  <c r="G187" i="5"/>
  <c r="G188" i="5"/>
  <c r="G189" i="5"/>
  <c r="C23" i="53"/>
  <c r="D23" i="53"/>
  <c r="C15" i="53"/>
  <c r="D15" i="53"/>
  <c r="C24" i="53"/>
  <c r="C30" i="53"/>
  <c r="D33" i="53"/>
  <c r="D30" i="53"/>
  <c r="C33" i="53"/>
  <c r="C25" i="53"/>
  <c r="C26" i="53"/>
  <c r="C22" i="53"/>
  <c r="D22" i="53"/>
  <c r="G1832" i="5"/>
  <c r="G2939" i="5"/>
  <c r="G438" i="5"/>
  <c r="G3086" i="5"/>
  <c r="G161" i="5"/>
  <c r="G2252" i="5"/>
  <c r="G2976" i="5"/>
  <c r="G1044" i="5"/>
  <c r="G3092" i="5"/>
  <c r="G1838" i="5"/>
  <c r="G2948" i="5"/>
  <c r="G2880" i="5"/>
  <c r="G2864" i="5"/>
  <c r="G360" i="5"/>
  <c r="G3026" i="5"/>
  <c r="G89" i="5"/>
  <c r="G3054" i="5"/>
  <c r="G3055" i="5"/>
  <c r="G1043" i="5"/>
  <c r="G2800" i="5"/>
  <c r="G1914" i="5"/>
  <c r="G955" i="5"/>
  <c r="G2916" i="5"/>
  <c r="H6" i="4"/>
  <c r="I6" i="4" s="1"/>
  <c r="E6" i="4" s="1"/>
  <c r="G2018" i="5"/>
  <c r="G2897" i="5"/>
  <c r="G1907" i="5"/>
  <c r="G2257" i="5"/>
  <c r="G3062" i="5"/>
  <c r="G2540" i="5"/>
  <c r="G2752" i="5"/>
  <c r="G2575" i="5"/>
  <c r="G3048" i="5"/>
  <c r="G3038" i="5"/>
  <c r="G1771" i="5"/>
  <c r="G2281" i="5"/>
  <c r="G3082" i="5"/>
  <c r="G3021" i="5"/>
  <c r="G3009" i="5"/>
  <c r="G3020" i="5"/>
  <c r="G2084" i="5"/>
  <c r="G2314" i="5"/>
  <c r="G1175" i="5"/>
  <c r="G2062" i="5"/>
  <c r="G2849" i="5"/>
  <c r="G2865" i="5"/>
  <c r="G2885" i="5"/>
  <c r="G2927" i="5"/>
  <c r="G1759" i="5"/>
  <c r="G3000" i="5"/>
  <c r="G610" i="5"/>
  <c r="G3081" i="5"/>
  <c r="G2958" i="5"/>
  <c r="G2928" i="5"/>
  <c r="G2120" i="5"/>
  <c r="G866" i="5"/>
  <c r="G1773" i="5"/>
  <c r="G2710" i="5"/>
  <c r="G954" i="5"/>
  <c r="G2913" i="5"/>
  <c r="G2930" i="5"/>
  <c r="G1779" i="5"/>
  <c r="G2251" i="5"/>
  <c r="G3037" i="5"/>
  <c r="G3044" i="5"/>
  <c r="G2699" i="5"/>
  <c r="G2937" i="5"/>
  <c r="G2896" i="5"/>
  <c r="G2222" i="5"/>
  <c r="G952" i="5"/>
  <c r="G2415" i="5"/>
  <c r="G2905" i="5"/>
  <c r="G3109" i="5"/>
  <c r="G3042" i="5"/>
  <c r="G2898" i="5"/>
  <c r="G2940" i="5"/>
  <c r="G774" i="5"/>
  <c r="G2427" i="5"/>
  <c r="G2895" i="5"/>
  <c r="G265" i="5"/>
  <c r="G2902" i="5"/>
  <c r="G2457" i="5"/>
  <c r="G2676" i="5"/>
  <c r="G2024" i="5"/>
  <c r="G3053" i="5"/>
  <c r="G1004" i="5"/>
  <c r="G260" i="5"/>
  <c r="G2954" i="5"/>
  <c r="G2887" i="5"/>
  <c r="G3039" i="5"/>
  <c r="G2568" i="5"/>
  <c r="G100" i="5"/>
  <c r="G2903" i="5"/>
  <c r="G2834" i="5"/>
  <c r="G314" i="5"/>
  <c r="G1789" i="5"/>
  <c r="G2959" i="5"/>
  <c r="G2612" i="5"/>
  <c r="G611" i="5"/>
  <c r="G3005" i="5"/>
  <c r="G3104" i="5"/>
  <c r="G2745" i="5"/>
  <c r="G3061" i="5"/>
  <c r="G2332" i="5"/>
  <c r="G179" i="5"/>
  <c r="G917" i="5"/>
  <c r="G227" i="5"/>
  <c r="G3080" i="5"/>
  <c r="G2858" i="5"/>
  <c r="G2900" i="5"/>
  <c r="G101" i="5"/>
  <c r="G330" i="5"/>
  <c r="G2899" i="5"/>
  <c r="G2650" i="5"/>
  <c r="G3060" i="5"/>
  <c r="G1253" i="5"/>
  <c r="G2941" i="5"/>
  <c r="G2942" i="5"/>
  <c r="G2839" i="5"/>
  <c r="G2552" i="5"/>
  <c r="G2015" i="5"/>
  <c r="G2680" i="5"/>
  <c r="G2649" i="5"/>
  <c r="G59" i="5"/>
  <c r="G2964" i="5"/>
  <c r="G2622" i="5"/>
  <c r="G3074" i="5"/>
  <c r="G2766" i="5"/>
  <c r="G2693" i="5"/>
  <c r="G1993" i="5"/>
  <c r="G3100" i="5"/>
  <c r="G3067" i="5"/>
  <c r="G891" i="5"/>
  <c r="G256" i="5"/>
  <c r="G2975" i="5"/>
  <c r="G2901" i="5"/>
  <c r="G3101" i="5"/>
  <c r="G3091" i="5"/>
  <c r="G45" i="5"/>
  <c r="G2960" i="5"/>
  <c r="G2842" i="5"/>
  <c r="G1895" i="5"/>
  <c r="G2911" i="5"/>
  <c r="G2855" i="5"/>
  <c r="G2972" i="5"/>
  <c r="G1066" i="5"/>
  <c r="G2038" i="5"/>
  <c r="G2955" i="5"/>
  <c r="G2998" i="5"/>
  <c r="G2829" i="5"/>
  <c r="G1960" i="5"/>
  <c r="G3106" i="5"/>
  <c r="G2838" i="5"/>
  <c r="G2795" i="5"/>
  <c r="G3087" i="5"/>
  <c r="G2938" i="5"/>
  <c r="G2926" i="5"/>
  <c r="G2771" i="5"/>
  <c r="G1886" i="5"/>
  <c r="G2846" i="5"/>
  <c r="G2876" i="5"/>
  <c r="G1032" i="5"/>
  <c r="G2888" i="5"/>
  <c r="G3025" i="5"/>
  <c r="G2912" i="5"/>
  <c r="G3111" i="5"/>
  <c r="G2621" i="5"/>
  <c r="G2714" i="5"/>
  <c r="G951" i="5"/>
  <c r="G2859" i="5"/>
  <c r="G3008" i="5"/>
  <c r="G3059" i="5"/>
  <c r="G2843" i="5"/>
  <c r="G144" i="5"/>
  <c r="G531" i="5"/>
  <c r="G3099" i="5"/>
  <c r="G2934" i="5"/>
  <c r="G2409" i="5"/>
  <c r="G3094" i="5"/>
  <c r="G627" i="5"/>
  <c r="G2816" i="5"/>
  <c r="D26" i="53"/>
  <c r="D25" i="53"/>
  <c r="I8" i="50"/>
  <c r="I9" i="50" s="1"/>
  <c r="I10" i="50" s="1"/>
  <c r="I11" i="50" s="1"/>
  <c r="I12" i="50" s="1"/>
  <c r="I13" i="50" s="1"/>
  <c r="I14" i="50" s="1"/>
  <c r="I15" i="50" s="1"/>
  <c r="I16" i="50" s="1"/>
  <c r="I17" i="50" s="1"/>
  <c r="I18" i="50" s="1"/>
  <c r="I19" i="50" s="1"/>
  <c r="I20" i="50" s="1"/>
  <c r="I21" i="50" s="1"/>
  <c r="I22" i="50" s="1"/>
  <c r="I23" i="50" s="1"/>
  <c r="I24" i="50" s="1"/>
  <c r="I25" i="50" s="1"/>
  <c r="I26" i="50" s="1"/>
  <c r="I27" i="50" s="1"/>
  <c r="I28" i="50" s="1"/>
  <c r="I29" i="50" s="1"/>
  <c r="I30" i="50" s="1"/>
  <c r="I31" i="50" s="1"/>
  <c r="I32" i="50" s="1"/>
  <c r="I33" i="50" s="1"/>
  <c r="I34" i="50" s="1"/>
  <c r="I35" i="50" s="1"/>
  <c r="I36" i="50" s="1"/>
  <c r="I37" i="50" s="1"/>
  <c r="I38" i="50" s="1"/>
  <c r="I39" i="50" s="1"/>
  <c r="I40" i="50" s="1"/>
  <c r="I41" i="50" s="1"/>
  <c r="I42" i="50" s="1"/>
  <c r="I43" i="50" s="1"/>
  <c r="I44" i="50" s="1"/>
  <c r="I45" i="50" s="1"/>
  <c r="I46" i="50" s="1"/>
  <c r="I47" i="50" s="1"/>
  <c r="I48" i="50" s="1"/>
  <c r="I49" i="50" s="1"/>
  <c r="I50" i="50" s="1"/>
  <c r="I51" i="50" s="1"/>
  <c r="I52" i="50" s="1"/>
  <c r="I53" i="50" s="1"/>
  <c r="I54" i="50" s="1"/>
  <c r="I55" i="50" s="1"/>
  <c r="I56" i="50" s="1"/>
  <c r="I57" i="50" s="1"/>
  <c r="I58" i="50" s="1"/>
  <c r="I59" i="50" s="1"/>
  <c r="I60" i="50" s="1"/>
  <c r="I61" i="50" s="1"/>
  <c r="I62" i="50" s="1"/>
  <c r="I63" i="50" s="1"/>
  <c r="I64" i="50" s="1"/>
  <c r="I65" i="50" s="1"/>
  <c r="I66" i="50" s="1"/>
  <c r="I67" i="50" s="1"/>
  <c r="I68" i="50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I32" i="49" s="1"/>
  <c r="I33" i="49" s="1"/>
  <c r="I34" i="49" s="1"/>
  <c r="I35" i="49" s="1"/>
  <c r="I36" i="49" s="1"/>
  <c r="I37" i="49" s="1"/>
  <c r="I38" i="49" s="1"/>
  <c r="I39" i="49" s="1"/>
  <c r="I40" i="49" s="1"/>
  <c r="I41" i="49" s="1"/>
  <c r="I42" i="49" s="1"/>
  <c r="I43" i="49" s="1"/>
  <c r="I44" i="49" s="1"/>
  <c r="I45" i="49" s="1"/>
  <c r="I46" i="49" s="1"/>
  <c r="I47" i="49" s="1"/>
  <c r="I48" i="49" s="1"/>
  <c r="I49" i="49" s="1"/>
  <c r="I50" i="49" s="1"/>
  <c r="I51" i="49" s="1"/>
  <c r="I52" i="49" s="1"/>
  <c r="I53" i="49" s="1"/>
  <c r="I54" i="49" s="1"/>
  <c r="I55" i="49" s="1"/>
  <c r="I56" i="49" s="1"/>
  <c r="I57" i="49" s="1"/>
  <c r="I58" i="49" s="1"/>
  <c r="I59" i="49" s="1"/>
  <c r="I60" i="49" s="1"/>
  <c r="I61" i="49" s="1"/>
  <c r="I62" i="49" s="1"/>
  <c r="I63" i="49" s="1"/>
  <c r="I64" i="49" s="1"/>
  <c r="I65" i="49" s="1"/>
  <c r="I66" i="49" s="1"/>
  <c r="I67" i="49" s="1"/>
  <c r="I68" i="49" s="1"/>
  <c r="I69" i="49" s="1"/>
  <c r="I70" i="49" s="1"/>
  <c r="I71" i="49" s="1"/>
  <c r="I72" i="49" s="1"/>
  <c r="I73" i="49" s="1"/>
  <c r="I74" i="49" s="1"/>
  <c r="I75" i="49" s="1"/>
  <c r="I76" i="49" s="1"/>
  <c r="I77" i="49" s="1"/>
  <c r="I78" i="49" s="1"/>
  <c r="I79" i="49" s="1"/>
  <c r="I80" i="49" s="1"/>
  <c r="I81" i="49" s="1"/>
  <c r="I82" i="49" s="1"/>
  <c r="I83" i="49" s="1"/>
  <c r="I84" i="49" s="1"/>
  <c r="I85" i="49" s="1"/>
  <c r="I86" i="49" s="1"/>
  <c r="I87" i="49" s="1"/>
  <c r="I88" i="49" s="1"/>
  <c r="I89" i="49" s="1"/>
  <c r="I90" i="49" s="1"/>
  <c r="I91" i="49" s="1"/>
  <c r="I92" i="49" s="1"/>
  <c r="I93" i="49" s="1"/>
  <c r="I94" i="49" s="1"/>
  <c r="I95" i="49" s="1"/>
  <c r="I96" i="49" s="1"/>
  <c r="I97" i="49" s="1"/>
  <c r="I98" i="49" s="1"/>
  <c r="I99" i="49" s="1"/>
  <c r="I100" i="49" s="1"/>
  <c r="I101" i="49" s="1"/>
  <c r="I102" i="49" s="1"/>
  <c r="I103" i="49" s="1"/>
  <c r="I104" i="49" s="1"/>
  <c r="I105" i="49" s="1"/>
  <c r="I106" i="49" s="1"/>
  <c r="I107" i="49" s="1"/>
  <c r="I108" i="49" s="1"/>
  <c r="I109" i="49" s="1"/>
  <c r="I110" i="49" s="1"/>
  <c r="I111" i="49" s="1"/>
  <c r="I112" i="49" s="1"/>
  <c r="I113" i="49" s="1"/>
  <c r="I114" i="49" s="1"/>
  <c r="I115" i="49" s="1"/>
  <c r="I116" i="49" s="1"/>
  <c r="I117" i="49" s="1"/>
  <c r="I118" i="49" s="1"/>
  <c r="I119" i="49" s="1"/>
  <c r="I120" i="49" s="1"/>
  <c r="I121" i="49" s="1"/>
  <c r="I122" i="49" s="1"/>
  <c r="I123" i="49" s="1"/>
  <c r="I124" i="49" s="1"/>
  <c r="I125" i="49" s="1"/>
  <c r="I126" i="49" s="1"/>
  <c r="I127" i="49" s="1"/>
  <c r="I128" i="49" s="1"/>
  <c r="I129" i="49" s="1"/>
  <c r="I130" i="49" s="1"/>
  <c r="I131" i="49" s="1"/>
  <c r="I132" i="49" s="1"/>
  <c r="I133" i="49" s="1"/>
  <c r="I134" i="49" s="1"/>
  <c r="I135" i="49" s="1"/>
  <c r="I136" i="49" s="1"/>
  <c r="I137" i="49" s="1"/>
  <c r="I138" i="49" s="1"/>
  <c r="I139" i="49" s="1"/>
  <c r="I140" i="49" s="1"/>
  <c r="I141" i="49" s="1"/>
  <c r="I142" i="49" s="1"/>
  <c r="I143" i="49" s="1"/>
  <c r="I144" i="49" s="1"/>
  <c r="I145" i="49" s="1"/>
  <c r="I146" i="49" s="1"/>
  <c r="I147" i="49" s="1"/>
  <c r="I148" i="49" s="1"/>
  <c r="I149" i="49" s="1"/>
  <c r="I150" i="49" s="1"/>
  <c r="I151" i="49" s="1"/>
  <c r="I152" i="49" s="1"/>
  <c r="I153" i="49" s="1"/>
  <c r="I154" i="49" s="1"/>
  <c r="I155" i="49" s="1"/>
  <c r="I156" i="49" s="1"/>
  <c r="I157" i="49" s="1"/>
  <c r="I158" i="49" s="1"/>
  <c r="I159" i="49" s="1"/>
  <c r="I160" i="49" s="1"/>
  <c r="I161" i="49" s="1"/>
  <c r="I162" i="49" s="1"/>
  <c r="I163" i="49" s="1"/>
  <c r="I164" i="49" s="1"/>
  <c r="I165" i="49" s="1"/>
  <c r="I166" i="49" s="1"/>
  <c r="I167" i="49" s="1"/>
  <c r="I168" i="49" s="1"/>
  <c r="I169" i="49" s="1"/>
  <c r="I170" i="49" s="1"/>
  <c r="I171" i="49" s="1"/>
  <c r="I172" i="49" s="1"/>
  <c r="I173" i="49" s="1"/>
  <c r="I174" i="49" s="1"/>
  <c r="I175" i="49" s="1"/>
  <c r="I176" i="49" s="1"/>
  <c r="I177" i="49" s="1"/>
  <c r="I178" i="49" s="1"/>
  <c r="I179" i="49" s="1"/>
  <c r="I180" i="49" s="1"/>
  <c r="I181" i="49" s="1"/>
  <c r="I182" i="49" s="1"/>
  <c r="I183" i="49" s="1"/>
  <c r="I184" i="49" s="1"/>
  <c r="I185" i="49" s="1"/>
  <c r="I186" i="49" s="1"/>
  <c r="I187" i="49" s="1"/>
  <c r="I188" i="49" s="1"/>
  <c r="I189" i="49" s="1"/>
  <c r="I190" i="49" s="1"/>
  <c r="I191" i="49" s="1"/>
  <c r="I192" i="49" s="1"/>
  <c r="I193" i="49" s="1"/>
  <c r="I194" i="49" s="1"/>
  <c r="I195" i="49" s="1"/>
  <c r="I196" i="49" s="1"/>
  <c r="I197" i="49" s="1"/>
  <c r="I198" i="49" s="1"/>
  <c r="I199" i="49" s="1"/>
  <c r="I200" i="49" s="1"/>
  <c r="I201" i="49" s="1"/>
  <c r="I202" i="49" s="1"/>
  <c r="I203" i="49" s="1"/>
  <c r="I204" i="49" s="1"/>
  <c r="I205" i="49" s="1"/>
  <c r="I206" i="49" s="1"/>
  <c r="I207" i="49" s="1"/>
  <c r="I208" i="49" s="1"/>
  <c r="I209" i="49" s="1"/>
  <c r="I210" i="49" s="1"/>
  <c r="I211" i="49" s="1"/>
  <c r="I212" i="49" s="1"/>
  <c r="I213" i="49" s="1"/>
  <c r="I214" i="49" s="1"/>
  <c r="I215" i="49" s="1"/>
  <c r="I216" i="49" s="1"/>
  <c r="I217" i="49" s="1"/>
  <c r="I218" i="49" s="1"/>
  <c r="I219" i="49" s="1"/>
  <c r="I220" i="49" s="1"/>
  <c r="I221" i="49" s="1"/>
  <c r="I222" i="49" s="1"/>
  <c r="I223" i="49" s="1"/>
  <c r="I224" i="49" s="1"/>
  <c r="I225" i="49" s="1"/>
  <c r="I226" i="49" s="1"/>
  <c r="I227" i="49" s="1"/>
  <c r="I228" i="49" s="1"/>
  <c r="I229" i="49" s="1"/>
  <c r="I230" i="49" s="1"/>
  <c r="I231" i="49" s="1"/>
  <c r="I232" i="49" s="1"/>
  <c r="I233" i="49" s="1"/>
  <c r="I234" i="49" s="1"/>
  <c r="I235" i="49" s="1"/>
  <c r="I236" i="49" s="1"/>
  <c r="I237" i="49" s="1"/>
  <c r="I238" i="49" s="1"/>
  <c r="I239" i="49" s="1"/>
  <c r="I240" i="49" s="1"/>
  <c r="I241" i="49" s="1"/>
  <c r="I242" i="49" s="1"/>
  <c r="I243" i="49" s="1"/>
  <c r="I244" i="49" s="1"/>
  <c r="I245" i="49" s="1"/>
  <c r="I246" i="49" s="1"/>
  <c r="I247" i="49" s="1"/>
  <c r="I248" i="49" s="1"/>
  <c r="I249" i="49" s="1"/>
  <c r="I250" i="49" s="1"/>
  <c r="I251" i="49" s="1"/>
  <c r="I252" i="49" s="1"/>
  <c r="I253" i="49" s="1"/>
  <c r="I254" i="49" s="1"/>
  <c r="I255" i="49" s="1"/>
  <c r="I256" i="49" s="1"/>
  <c r="I257" i="49" s="1"/>
  <c r="I258" i="49" s="1"/>
  <c r="I259" i="49" s="1"/>
  <c r="I260" i="49" s="1"/>
  <c r="I261" i="49" s="1"/>
  <c r="I262" i="49" s="1"/>
  <c r="I263" i="49" s="1"/>
  <c r="I264" i="49" s="1"/>
  <c r="I265" i="49" s="1"/>
  <c r="I266" i="49" s="1"/>
  <c r="I267" i="49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I31" i="51" s="1"/>
  <c r="I32" i="51" s="1"/>
  <c r="I33" i="51" s="1"/>
  <c r="I34" i="51" s="1"/>
  <c r="I35" i="51" s="1"/>
  <c r="I36" i="51" s="1"/>
  <c r="I37" i="51" s="1"/>
  <c r="I38" i="51" s="1"/>
  <c r="I39" i="51" s="1"/>
  <c r="I40" i="51" s="1"/>
  <c r="I41" i="51" s="1"/>
  <c r="I42" i="51" s="1"/>
  <c r="I43" i="51" s="1"/>
  <c r="I44" i="51" s="1"/>
  <c r="I45" i="51" s="1"/>
  <c r="I46" i="51" s="1"/>
  <c r="I47" i="51" s="1"/>
  <c r="I48" i="51" s="1"/>
  <c r="I49" i="51" s="1"/>
  <c r="I50" i="51" s="1"/>
  <c r="I51" i="51" s="1"/>
  <c r="I52" i="51" s="1"/>
  <c r="I53" i="51" s="1"/>
  <c r="I54" i="51" s="1"/>
  <c r="I55" i="51" s="1"/>
  <c r="I56" i="51" s="1"/>
  <c r="I57" i="51" s="1"/>
  <c r="I58" i="51" s="1"/>
  <c r="I59" i="51" s="1"/>
  <c r="I60" i="51" s="1"/>
  <c r="I61" i="51" s="1"/>
  <c r="I62" i="51" s="1"/>
  <c r="I63" i="51" s="1"/>
  <c r="I64" i="51" s="1"/>
  <c r="I65" i="51" s="1"/>
  <c r="I66" i="51" s="1"/>
  <c r="I67" i="51" s="1"/>
  <c r="I68" i="51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I32" i="47" s="1"/>
  <c r="I33" i="47" s="1"/>
  <c r="I34" i="47" s="1"/>
  <c r="I35" i="47" s="1"/>
  <c r="I36" i="47" s="1"/>
  <c r="I37" i="47" s="1"/>
  <c r="I38" i="47" s="1"/>
  <c r="I39" i="47" s="1"/>
  <c r="I40" i="47" s="1"/>
  <c r="I41" i="47" s="1"/>
  <c r="I42" i="47" s="1"/>
  <c r="I43" i="47" s="1"/>
  <c r="I44" i="47" s="1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I65" i="47" s="1"/>
  <c r="I66" i="47" s="1"/>
  <c r="I67" i="47" s="1"/>
  <c r="I68" i="47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I40" i="39" s="1"/>
  <c r="I41" i="39" s="1"/>
  <c r="I42" i="39" s="1"/>
  <c r="I43" i="39" s="1"/>
  <c r="I44" i="39" s="1"/>
  <c r="I45" i="39" s="1"/>
  <c r="I46" i="39" s="1"/>
  <c r="I47" i="39" s="1"/>
  <c r="I48" i="39" s="1"/>
  <c r="I49" i="39" s="1"/>
  <c r="I50" i="39" s="1"/>
  <c r="I51" i="39" s="1"/>
  <c r="I52" i="39" s="1"/>
  <c r="I53" i="39" s="1"/>
  <c r="I54" i="39" s="1"/>
  <c r="I55" i="39" s="1"/>
  <c r="I56" i="39" s="1"/>
  <c r="I57" i="39" s="1"/>
  <c r="I58" i="39" s="1"/>
  <c r="I59" i="39" s="1"/>
  <c r="I60" i="39" s="1"/>
  <c r="I61" i="39" s="1"/>
  <c r="I62" i="39" s="1"/>
  <c r="I63" i="39" s="1"/>
  <c r="I64" i="39" s="1"/>
  <c r="I65" i="39" s="1"/>
  <c r="I66" i="39" s="1"/>
  <c r="I67" i="39" s="1"/>
  <c r="I68" i="39" s="1"/>
  <c r="I69" i="39" s="1"/>
  <c r="I70" i="39" s="1"/>
  <c r="I71" i="39" s="1"/>
  <c r="I72" i="39" s="1"/>
  <c r="I73" i="39" s="1"/>
  <c r="I74" i="39" s="1"/>
  <c r="I75" i="39" s="1"/>
  <c r="I76" i="39" s="1"/>
  <c r="I77" i="39" s="1"/>
  <c r="I78" i="39" s="1"/>
  <c r="I79" i="39" s="1"/>
  <c r="I80" i="39" s="1"/>
  <c r="I81" i="39" s="1"/>
  <c r="I82" i="39" s="1"/>
  <c r="I83" i="39" s="1"/>
  <c r="I84" i="39" s="1"/>
  <c r="I85" i="39" s="1"/>
  <c r="I86" i="39" s="1"/>
  <c r="I87" i="39" s="1"/>
  <c r="I8" i="46"/>
  <c r="I9" i="46" s="1"/>
  <c r="I10" i="46" s="1"/>
  <c r="I11" i="46" s="1"/>
  <c r="I12" i="46" s="1"/>
  <c r="I13" i="46" s="1"/>
  <c r="I14" i="46" s="1"/>
  <c r="I15" i="46" s="1"/>
  <c r="I16" i="46" s="1"/>
  <c r="I17" i="46" s="1"/>
  <c r="I18" i="46" s="1"/>
  <c r="I19" i="46" s="1"/>
  <c r="I20" i="46" s="1"/>
  <c r="I21" i="46" s="1"/>
  <c r="I22" i="46" s="1"/>
  <c r="I23" i="46" s="1"/>
  <c r="I24" i="46" s="1"/>
  <c r="I25" i="46" s="1"/>
  <c r="I26" i="46" s="1"/>
  <c r="I27" i="46" s="1"/>
  <c r="I28" i="46" s="1"/>
  <c r="I29" i="46" s="1"/>
  <c r="I30" i="46" s="1"/>
  <c r="I31" i="46" s="1"/>
  <c r="I32" i="46" s="1"/>
  <c r="I33" i="46" s="1"/>
  <c r="I34" i="46" s="1"/>
  <c r="I35" i="46" s="1"/>
  <c r="I36" i="46" s="1"/>
  <c r="I37" i="46" s="1"/>
  <c r="I38" i="46" s="1"/>
  <c r="I39" i="46" s="1"/>
  <c r="I40" i="46" s="1"/>
  <c r="I41" i="46" s="1"/>
  <c r="I42" i="46" s="1"/>
  <c r="I43" i="46" s="1"/>
  <c r="I44" i="46" s="1"/>
  <c r="I45" i="46" s="1"/>
  <c r="I46" i="46" s="1"/>
  <c r="I47" i="46" s="1"/>
  <c r="I48" i="46" s="1"/>
  <c r="I49" i="46" s="1"/>
  <c r="I50" i="46" s="1"/>
  <c r="I51" i="46" s="1"/>
  <c r="I52" i="46" s="1"/>
  <c r="I53" i="46" s="1"/>
  <c r="I54" i="46" s="1"/>
  <c r="I55" i="46" s="1"/>
  <c r="I56" i="46" s="1"/>
  <c r="I57" i="46" s="1"/>
  <c r="I58" i="46" s="1"/>
  <c r="I59" i="46" s="1"/>
  <c r="I60" i="46" s="1"/>
  <c r="I61" i="46" s="1"/>
  <c r="I62" i="46" s="1"/>
  <c r="I63" i="46" s="1"/>
  <c r="I64" i="46" s="1"/>
  <c r="I65" i="46" s="1"/>
  <c r="I66" i="46" s="1"/>
  <c r="I67" i="46" s="1"/>
  <c r="I68" i="46" s="1"/>
  <c r="I8" i="48"/>
  <c r="I9" i="48" s="1"/>
  <c r="I10" i="48" s="1"/>
  <c r="I11" i="48" s="1"/>
  <c r="I12" i="48" s="1"/>
  <c r="I13" i="48" s="1"/>
  <c r="I14" i="48" s="1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60" i="48" s="1"/>
  <c r="I61" i="48" s="1"/>
  <c r="I62" i="48" s="1"/>
  <c r="I63" i="48" s="1"/>
  <c r="I64" i="48" s="1"/>
  <c r="I65" i="48" s="1"/>
  <c r="I66" i="48" s="1"/>
  <c r="I67" i="48" s="1"/>
  <c r="I68" i="48" s="1"/>
  <c r="G4720" i="5" l="1"/>
  <c r="G4719" i="5"/>
  <c r="G4293" i="5"/>
  <c r="G4606" i="5"/>
  <c r="G3815" i="5"/>
  <c r="G3816" i="5"/>
  <c r="G3817" i="5"/>
  <c r="G3818" i="5"/>
  <c r="G3819" i="5"/>
  <c r="G3240" i="5"/>
  <c r="G3239" i="5"/>
  <c r="G3236" i="5"/>
  <c r="G3237" i="5"/>
  <c r="G3238" i="5"/>
  <c r="G3102" i="5"/>
  <c r="G3103" i="5"/>
  <c r="G2370" i="5"/>
  <c r="G3105" i="5"/>
  <c r="G2627" i="5"/>
  <c r="G3107" i="5"/>
  <c r="G2064" i="5"/>
  <c r="G3108" i="5"/>
  <c r="G2804" i="5"/>
  <c r="G3110" i="5"/>
  <c r="G2597" i="5"/>
  <c r="G3093" i="5"/>
  <c r="G240" i="5"/>
  <c r="G3071" i="5"/>
  <c r="G2638" i="5"/>
  <c r="G3051" i="5"/>
  <c r="G2783" i="5"/>
  <c r="G3098" i="5"/>
  <c r="G3075" i="5"/>
  <c r="G3076" i="5"/>
  <c r="G3049" i="5"/>
  <c r="G3050" i="5"/>
  <c r="G2573" i="5"/>
  <c r="G3047" i="5"/>
  <c r="G2630" i="5"/>
  <c r="G3064" i="5"/>
  <c r="G3077" i="5"/>
  <c r="G3078" i="5"/>
  <c r="G2583" i="5"/>
  <c r="G3065" i="5"/>
  <c r="G2637" i="5"/>
  <c r="G3066" i="5"/>
  <c r="G2633" i="5"/>
  <c r="G3070" i="5"/>
  <c r="G3084" i="5"/>
  <c r="G3083" i="5"/>
  <c r="G2639" i="5"/>
  <c r="G3069" i="5"/>
  <c r="G1781" i="5"/>
  <c r="G3046" i="5"/>
  <c r="G2786" i="5"/>
  <c r="G3097" i="5"/>
  <c r="G2641" i="5"/>
  <c r="G3057" i="5"/>
  <c r="G2785" i="5"/>
  <c r="G3073" i="5"/>
  <c r="G2629" i="5"/>
  <c r="G3063" i="5"/>
  <c r="G2646" i="5"/>
  <c r="G3052" i="5"/>
  <c r="G2022" i="5"/>
  <c r="G3079" i="5"/>
  <c r="G2606" i="5"/>
  <c r="G3095" i="5"/>
  <c r="G2754" i="5"/>
  <c r="G3033" i="5"/>
  <c r="G2733" i="5"/>
  <c r="G3034" i="5"/>
  <c r="G2739" i="5"/>
  <c r="G3029" i="5"/>
  <c r="G2544" i="5"/>
  <c r="G3012" i="5"/>
  <c r="G2729" i="5"/>
  <c r="G3023" i="5"/>
  <c r="G2730" i="5"/>
  <c r="G3024" i="5"/>
  <c r="G2751" i="5"/>
  <c r="G3028" i="5"/>
  <c r="G1929" i="5"/>
  <c r="G3003" i="5"/>
  <c r="G2744" i="5"/>
  <c r="G3045" i="5"/>
  <c r="G3017" i="5"/>
  <c r="G3018" i="5"/>
  <c r="G3019" i="5"/>
  <c r="G3013" i="5"/>
  <c r="G3014" i="5"/>
  <c r="G2757" i="5"/>
  <c r="G3010" i="5"/>
  <c r="G2574" i="5"/>
  <c r="G3006" i="5"/>
  <c r="G2737" i="5"/>
  <c r="G3015" i="5"/>
  <c r="G3016" i="5"/>
  <c r="G2736" i="5"/>
  <c r="G3022" i="5"/>
  <c r="G2526" i="5"/>
  <c r="G3004" i="5"/>
  <c r="G1938" i="5"/>
  <c r="G3011" i="5"/>
  <c r="G2750" i="5"/>
  <c r="G3031" i="5"/>
  <c r="G2485" i="5"/>
  <c r="G2945" i="5"/>
  <c r="G2718" i="5"/>
  <c r="G2892" i="5"/>
  <c r="G2893" i="5"/>
  <c r="G2493" i="5"/>
  <c r="G2951" i="5"/>
  <c r="G2952" i="5"/>
  <c r="G2953" i="5"/>
  <c r="G2692" i="5"/>
  <c r="G2833" i="5"/>
  <c r="G2651" i="5"/>
  <c r="G2933" i="5"/>
  <c r="G2654" i="5"/>
  <c r="G2925" i="5"/>
  <c r="G2922" i="5"/>
  <c r="G2920" i="5"/>
  <c r="G2921" i="5"/>
  <c r="G2924" i="5"/>
  <c r="G2923" i="5"/>
  <c r="G2091" i="5"/>
  <c r="G2863" i="5"/>
  <c r="G2871" i="5"/>
  <c r="G2872" i="5"/>
  <c r="G2769" i="5"/>
  <c r="G2994" i="5"/>
  <c r="G2995" i="5"/>
  <c r="G2437" i="5"/>
  <c r="G2879" i="5"/>
  <c r="G2093" i="5"/>
  <c r="G2857" i="5"/>
  <c r="G2689" i="5"/>
  <c r="G2830" i="5"/>
  <c r="G2396" i="5"/>
  <c r="G2860" i="5"/>
  <c r="G2706" i="5"/>
  <c r="G2861" i="5"/>
  <c r="G2392" i="5"/>
  <c r="G2867" i="5"/>
  <c r="G2661" i="5"/>
  <c r="G2971" i="5"/>
  <c r="G2765" i="5"/>
  <c r="G2984" i="5"/>
  <c r="G2981" i="5"/>
  <c r="G2977" i="5"/>
  <c r="G2986" i="5"/>
  <c r="G2978" i="5"/>
  <c r="G2982" i="5"/>
  <c r="G2980" i="5"/>
  <c r="G2983" i="5"/>
  <c r="G2979" i="5"/>
  <c r="G2985" i="5"/>
  <c r="G2696" i="5"/>
  <c r="G2837" i="5"/>
  <c r="G2656" i="5"/>
  <c r="G2965" i="5"/>
  <c r="G2813" i="5"/>
  <c r="G2947" i="5"/>
  <c r="G2828" i="5"/>
  <c r="G2825" i="5"/>
  <c r="G2826" i="5"/>
  <c r="G2827" i="5"/>
  <c r="G2943" i="5"/>
  <c r="G2944" i="5"/>
  <c r="G2160" i="5"/>
  <c r="G2917" i="5"/>
  <c r="G2461" i="5"/>
  <c r="G2919" i="5"/>
  <c r="G1845" i="5"/>
  <c r="G2877" i="5"/>
  <c r="G2869" i="5"/>
  <c r="G2870" i="5"/>
  <c r="G2767" i="5"/>
  <c r="G2992" i="5"/>
  <c r="G2993" i="5"/>
  <c r="G2666" i="5"/>
  <c r="G2966" i="5"/>
  <c r="G2967" i="5"/>
  <c r="G2468" i="5"/>
  <c r="G2931" i="5"/>
  <c r="G2670" i="5"/>
  <c r="G2904" i="5"/>
  <c r="G2410" i="5"/>
  <c r="G2889" i="5"/>
  <c r="G2890" i="5"/>
  <c r="G2891" i="5"/>
  <c r="G2076" i="5"/>
  <c r="G2841" i="5"/>
  <c r="G2463" i="5"/>
  <c r="G2935" i="5"/>
  <c r="G1355" i="5"/>
  <c r="G2929" i="5"/>
  <c r="G1843" i="5"/>
  <c r="G2884" i="5"/>
  <c r="G1945" i="5"/>
  <c r="G2974" i="5"/>
  <c r="G2990" i="5"/>
  <c r="G2987" i="5"/>
  <c r="G2988" i="5"/>
  <c r="G2989" i="5"/>
  <c r="G2686" i="5"/>
  <c r="G2835" i="5"/>
  <c r="G2844" i="5"/>
  <c r="G2845" i="5"/>
  <c r="G2438" i="5"/>
  <c r="G2873" i="5"/>
  <c r="G2874" i="5"/>
  <c r="G2949" i="5"/>
  <c r="G2950" i="5"/>
  <c r="G2475" i="5"/>
  <c r="G2932" i="5"/>
  <c r="G2387" i="5"/>
  <c r="G2840" i="5"/>
  <c r="G2691" i="5"/>
  <c r="G2832" i="5"/>
  <c r="G1844" i="5"/>
  <c r="G2886" i="5"/>
  <c r="G2685" i="5"/>
  <c r="G2836" i="5"/>
  <c r="G2454" i="5"/>
  <c r="G2915" i="5"/>
  <c r="G2663" i="5"/>
  <c r="G2973" i="5"/>
  <c r="G2393" i="5"/>
  <c r="G2853" i="5"/>
  <c r="G2520" i="5"/>
  <c r="G2996" i="5"/>
  <c r="G2997" i="5"/>
  <c r="G2673" i="5"/>
  <c r="G2910" i="5"/>
  <c r="G2909" i="5"/>
  <c r="G2677" i="5"/>
  <c r="G2914" i="5"/>
  <c r="G2773" i="5"/>
  <c r="G2991" i="5"/>
  <c r="G2815" i="5"/>
  <c r="G2957" i="5"/>
  <c r="G1793" i="5"/>
  <c r="G2862" i="5"/>
  <c r="G2850" i="5"/>
  <c r="G2851" i="5"/>
  <c r="G2852" i="5"/>
  <c r="G2433" i="5"/>
  <c r="G2875" i="5"/>
  <c r="G2496" i="5"/>
  <c r="G2806" i="5"/>
  <c r="G2807" i="5"/>
  <c r="G2489" i="5"/>
  <c r="G2811" i="5"/>
  <c r="G2487" i="5"/>
  <c r="G2821" i="5"/>
  <c r="G2609" i="5"/>
  <c r="G2794" i="5"/>
  <c r="G2211" i="5"/>
  <c r="G2812" i="5"/>
  <c r="G2600" i="5"/>
  <c r="G2798" i="5"/>
  <c r="G2615" i="5"/>
  <c r="G2805" i="5"/>
  <c r="G2617" i="5"/>
  <c r="G2802" i="5"/>
  <c r="G2616" i="5"/>
  <c r="G2801" i="5"/>
  <c r="G2605" i="5"/>
  <c r="G2775" i="5"/>
  <c r="G2776" i="5"/>
  <c r="G2585" i="5"/>
  <c r="G2791" i="5"/>
  <c r="G2598" i="5"/>
  <c r="G2792" i="5"/>
  <c r="G2045" i="5"/>
  <c r="G2780" i="5"/>
  <c r="G2590" i="5"/>
  <c r="G2797" i="5"/>
  <c r="G2607" i="5"/>
  <c r="G2799" i="5"/>
  <c r="G2495" i="5"/>
  <c r="G2822" i="5"/>
  <c r="G1920" i="5"/>
  <c r="G2774" i="5"/>
  <c r="G2408" i="5"/>
  <c r="G2819" i="5"/>
  <c r="G2486" i="5"/>
  <c r="G2818" i="5"/>
  <c r="G2330" i="5"/>
  <c r="G2778" i="5"/>
  <c r="G2610" i="5"/>
  <c r="G2793" i="5"/>
  <c r="G2589" i="5"/>
  <c r="G2779" i="5"/>
  <c r="G2584" i="5"/>
  <c r="G2789" i="5"/>
  <c r="G2611" i="5"/>
  <c r="G2782" i="5"/>
  <c r="G2481" i="5"/>
  <c r="G2814" i="5"/>
  <c r="G2491" i="5"/>
  <c r="G2824" i="5"/>
  <c r="G2624" i="5"/>
  <c r="G2796" i="5"/>
  <c r="G2488" i="5"/>
  <c r="G2810" i="5"/>
  <c r="G2490" i="5"/>
  <c r="G2823" i="5"/>
  <c r="G2482" i="5"/>
  <c r="G2808" i="5"/>
  <c r="G2530" i="5"/>
  <c r="G2768" i="5"/>
  <c r="G2513" i="5"/>
  <c r="G2772" i="5"/>
  <c r="G2248" i="5"/>
  <c r="G2770" i="5"/>
  <c r="G2763" i="5"/>
  <c r="G2764" i="5"/>
  <c r="G1943" i="5"/>
  <c r="G2658" i="5"/>
  <c r="G2383" i="5"/>
  <c r="G2688" i="5"/>
  <c r="G2385" i="5"/>
  <c r="G2690" i="5"/>
  <c r="G2541" i="5"/>
  <c r="G2753" i="5"/>
  <c r="G1768" i="5"/>
  <c r="G2687" i="5"/>
  <c r="G2391" i="5"/>
  <c r="G2708" i="5"/>
  <c r="G2551" i="5"/>
  <c r="G2740" i="5"/>
  <c r="G2399" i="5"/>
  <c r="G2707" i="5"/>
  <c r="G2550" i="5"/>
  <c r="G2738" i="5"/>
  <c r="G2561" i="5"/>
  <c r="G2635" i="5"/>
  <c r="G2413" i="5"/>
  <c r="G2722" i="5"/>
  <c r="G2412" i="5"/>
  <c r="G2721" i="5"/>
  <c r="G2374" i="5"/>
  <c r="G2698" i="5"/>
  <c r="G2565" i="5"/>
  <c r="G2636" i="5"/>
  <c r="G2411" i="5"/>
  <c r="G2728" i="5"/>
  <c r="G2398" i="5"/>
  <c r="G2709" i="5"/>
  <c r="G2548" i="5"/>
  <c r="G2749" i="5"/>
  <c r="G2420" i="5"/>
  <c r="G2727" i="5"/>
  <c r="G2508" i="5"/>
  <c r="G2665" i="5"/>
  <c r="G2567" i="5"/>
  <c r="G2640" i="5"/>
  <c r="G2442" i="5"/>
  <c r="G2683" i="5"/>
  <c r="G2459" i="5"/>
  <c r="G2679" i="5"/>
  <c r="G2421" i="5"/>
  <c r="G2715" i="5"/>
  <c r="G2716" i="5"/>
  <c r="G2556" i="5"/>
  <c r="G2734" i="5"/>
  <c r="G2735" i="5"/>
  <c r="G1951" i="5"/>
  <c r="G2659" i="5"/>
  <c r="G2667" i="5"/>
  <c r="G2668" i="5"/>
  <c r="G2389" i="5"/>
  <c r="G2713" i="5"/>
  <c r="G2377" i="5"/>
  <c r="G2697" i="5"/>
  <c r="G2103" i="5"/>
  <c r="G2711" i="5"/>
  <c r="G2417" i="5"/>
  <c r="G2720" i="5"/>
  <c r="G2471" i="5"/>
  <c r="G2653" i="5"/>
  <c r="G2547" i="5"/>
  <c r="G2741" i="5"/>
  <c r="G2507" i="5"/>
  <c r="G2660" i="5"/>
  <c r="G2506" i="5"/>
  <c r="G2655" i="5"/>
  <c r="G2419" i="5"/>
  <c r="G2725" i="5"/>
  <c r="G2400" i="5"/>
  <c r="G2700" i="5"/>
  <c r="G2701" i="5"/>
  <c r="G2702" i="5"/>
  <c r="G2546" i="5"/>
  <c r="G2747" i="5"/>
  <c r="G2537" i="5"/>
  <c r="G2746" i="5"/>
  <c r="G2403" i="5"/>
  <c r="G2726" i="5"/>
  <c r="G2458" i="5"/>
  <c r="G2672" i="5"/>
  <c r="G2406" i="5"/>
  <c r="G2717" i="5"/>
  <c r="G2388" i="5"/>
  <c r="G2695" i="5"/>
  <c r="G2631" i="5"/>
  <c r="G2632" i="5"/>
  <c r="G2282" i="5"/>
  <c r="G2669" i="5"/>
  <c r="G2455" i="5"/>
  <c r="G2675" i="5"/>
  <c r="G2405" i="5"/>
  <c r="G2724" i="5"/>
  <c r="G2288" i="5"/>
  <c r="G2731" i="5"/>
  <c r="G2402" i="5"/>
  <c r="G2719" i="5"/>
  <c r="G2157" i="5"/>
  <c r="G2671" i="5"/>
  <c r="G2469" i="5"/>
  <c r="G2647" i="5"/>
  <c r="G2648" i="5"/>
  <c r="G2577" i="5"/>
  <c r="G2645" i="5"/>
  <c r="G2447" i="5"/>
  <c r="G2684" i="5"/>
  <c r="G2294" i="5"/>
  <c r="G2543" i="5"/>
  <c r="G2542" i="5"/>
  <c r="G2004" i="5"/>
  <c r="G2566" i="5"/>
  <c r="G2357" i="5"/>
  <c r="G2614" i="5"/>
  <c r="G2293" i="5"/>
  <c r="G2533" i="5"/>
  <c r="G2356" i="5"/>
  <c r="G2604" i="5"/>
  <c r="G2302" i="5"/>
  <c r="G2562" i="5"/>
  <c r="G2266" i="5"/>
  <c r="G2536" i="5"/>
  <c r="G2372" i="5"/>
  <c r="G2618" i="5"/>
  <c r="G2620" i="5"/>
  <c r="G2619" i="5"/>
  <c r="G2315" i="5"/>
  <c r="G2569" i="5"/>
  <c r="G2017" i="5"/>
  <c r="G2596" i="5"/>
  <c r="G2538" i="5"/>
  <c r="G2539" i="5"/>
  <c r="G2373" i="5"/>
  <c r="G2625" i="5"/>
  <c r="G2301" i="5"/>
  <c r="G2559" i="5"/>
  <c r="G2594" i="5"/>
  <c r="G2595" i="5"/>
  <c r="G2304" i="5"/>
  <c r="G2557" i="5"/>
  <c r="G2558" i="5"/>
  <c r="G2528" i="5"/>
  <c r="G2313" i="5"/>
  <c r="G2564" i="5"/>
  <c r="G2401" i="5"/>
  <c r="G2579" i="5"/>
  <c r="G2359" i="5"/>
  <c r="G2623" i="5"/>
  <c r="G2298" i="5"/>
  <c r="G2560" i="5"/>
  <c r="G2358" i="5"/>
  <c r="G2626" i="5"/>
  <c r="G2312" i="5"/>
  <c r="G2563" i="5"/>
  <c r="G2285" i="5"/>
  <c r="G2554" i="5"/>
  <c r="G2303" i="5"/>
  <c r="G2580" i="5"/>
  <c r="G2300" i="5"/>
  <c r="G2571" i="5"/>
  <c r="G2335" i="5"/>
  <c r="G2602" i="5"/>
  <c r="G2284" i="5"/>
  <c r="G2555" i="5"/>
  <c r="G2040" i="5"/>
  <c r="G2586" i="5"/>
  <c r="G2587" i="5"/>
  <c r="G1743" i="5"/>
  <c r="G2628" i="5"/>
  <c r="G2274" i="5"/>
  <c r="G2535" i="5"/>
  <c r="G2247" i="5"/>
  <c r="G2529" i="5"/>
  <c r="G1933" i="5"/>
  <c r="G2527" i="5"/>
  <c r="G1934" i="5"/>
  <c r="G2525" i="5"/>
  <c r="G2479" i="5"/>
  <c r="G2478" i="5"/>
  <c r="G2465" i="5"/>
  <c r="G2464" i="5"/>
  <c r="G2168" i="5"/>
  <c r="G2474" i="5"/>
  <c r="G1947" i="5"/>
  <c r="G2501" i="5"/>
  <c r="G2500" i="5"/>
  <c r="G2193" i="5"/>
  <c r="G2484" i="5"/>
  <c r="G1864" i="5"/>
  <c r="G2470" i="5"/>
  <c r="G2511" i="5"/>
  <c r="G2512" i="5"/>
  <c r="G2167" i="5"/>
  <c r="G2466" i="5"/>
  <c r="G1865" i="5"/>
  <c r="G2476" i="5"/>
  <c r="G2524" i="5"/>
  <c r="G2523" i="5"/>
  <c r="G2521" i="5"/>
  <c r="G2522" i="5"/>
  <c r="G2191" i="5"/>
  <c r="G2480" i="5"/>
  <c r="G1871" i="5"/>
  <c r="G2477" i="5"/>
  <c r="G1944" i="5"/>
  <c r="G2502" i="5"/>
  <c r="G1379" i="5"/>
  <c r="G2473" i="5"/>
  <c r="G2181" i="5"/>
  <c r="G2494" i="5"/>
  <c r="G1866" i="5"/>
  <c r="G2467" i="5"/>
  <c r="G2514" i="5"/>
  <c r="G2515" i="5"/>
  <c r="G2519" i="5"/>
  <c r="G2518" i="5"/>
  <c r="G2517" i="5"/>
  <c r="G2516" i="5"/>
  <c r="G2152" i="5"/>
  <c r="G2462" i="5"/>
  <c r="G1946" i="5"/>
  <c r="G2497" i="5"/>
  <c r="G2499" i="5"/>
  <c r="G2498" i="5"/>
  <c r="G2131" i="5"/>
  <c r="G2434" i="5"/>
  <c r="G2435" i="5"/>
  <c r="G2436" i="5"/>
  <c r="G1815" i="5"/>
  <c r="G2416" i="5"/>
  <c r="G2163" i="5"/>
  <c r="G2450" i="5"/>
  <c r="G2140" i="5"/>
  <c r="G2423" i="5"/>
  <c r="G2425" i="5"/>
  <c r="G2424" i="5"/>
  <c r="G2426" i="5"/>
  <c r="G1848" i="5"/>
  <c r="G2445" i="5"/>
  <c r="G2166" i="5"/>
  <c r="G2456" i="5"/>
  <c r="G2154" i="5"/>
  <c r="G2453" i="5"/>
  <c r="G1831" i="5"/>
  <c r="G2439" i="5"/>
  <c r="G2440" i="5"/>
  <c r="G2153" i="5"/>
  <c r="G2452" i="5"/>
  <c r="G2429" i="5"/>
  <c r="G2428" i="5"/>
  <c r="G2128" i="5"/>
  <c r="G2418" i="5"/>
  <c r="G2431" i="5"/>
  <c r="G2430" i="5"/>
  <c r="G2432" i="5"/>
  <c r="G2143" i="5"/>
  <c r="G2448" i="5"/>
  <c r="G2105" i="5"/>
  <c r="G2394" i="5"/>
  <c r="G2072" i="5"/>
  <c r="G2376" i="5"/>
  <c r="G1758" i="5"/>
  <c r="G2375" i="5"/>
  <c r="G2078" i="5"/>
  <c r="G2379" i="5"/>
  <c r="G2086" i="5"/>
  <c r="G2384" i="5"/>
  <c r="G2077" i="5"/>
  <c r="G2378" i="5"/>
  <c r="G1753" i="5"/>
  <c r="G2381" i="5"/>
  <c r="G2071" i="5"/>
  <c r="G2386" i="5"/>
  <c r="G2082" i="5"/>
  <c r="G2380" i="5"/>
  <c r="G1755" i="5"/>
  <c r="G2382" i="5"/>
  <c r="G2050" i="5"/>
  <c r="G2364" i="5"/>
  <c r="G1893" i="5"/>
  <c r="G2177" i="5"/>
  <c r="G2178" i="5"/>
  <c r="G1988" i="5"/>
  <c r="G2286" i="5"/>
  <c r="G1958" i="5"/>
  <c r="G2267" i="5"/>
  <c r="G2268" i="5"/>
  <c r="G1957" i="5"/>
  <c r="G2261" i="5"/>
  <c r="G2263" i="5"/>
  <c r="G2262" i="5"/>
  <c r="G1915" i="5"/>
  <c r="G2194" i="5"/>
  <c r="G1862" i="5"/>
  <c r="G2176" i="5"/>
  <c r="G1841" i="5"/>
  <c r="G2146" i="5"/>
  <c r="G1830" i="5"/>
  <c r="G2135" i="5"/>
  <c r="G2134" i="5"/>
  <c r="G1787" i="5"/>
  <c r="G2107" i="5"/>
  <c r="G2106" i="5"/>
  <c r="G1916" i="5"/>
  <c r="G2186" i="5"/>
  <c r="G1868" i="5"/>
  <c r="G2171" i="5"/>
  <c r="G1806" i="5"/>
  <c r="G2110" i="5"/>
  <c r="G1894" i="5"/>
  <c r="G2210" i="5"/>
  <c r="G1883" i="5"/>
  <c r="G2162" i="5"/>
  <c r="G1918" i="5"/>
  <c r="G2255" i="5"/>
  <c r="G1863" i="5"/>
  <c r="G2175" i="5"/>
  <c r="G1937" i="5"/>
  <c r="G2239" i="5"/>
  <c r="G2241" i="5"/>
  <c r="G2240" i="5"/>
  <c r="G1959" i="5"/>
  <c r="G2290" i="5"/>
  <c r="G1992" i="5"/>
  <c r="G2296" i="5"/>
  <c r="G1942" i="5"/>
  <c r="G2223" i="5"/>
  <c r="G1924" i="5"/>
  <c r="G2254" i="5"/>
  <c r="G1777" i="5"/>
  <c r="G2097" i="5"/>
  <c r="G1813" i="5"/>
  <c r="G2121" i="5"/>
  <c r="G1928" i="5"/>
  <c r="G2250" i="5"/>
  <c r="G1935" i="5"/>
  <c r="G2229" i="5"/>
  <c r="G2231" i="5"/>
  <c r="G2233" i="5"/>
  <c r="G2230" i="5"/>
  <c r="G2232" i="5"/>
  <c r="G1812" i="5"/>
  <c r="G2124" i="5"/>
  <c r="G1867" i="5"/>
  <c r="G2169" i="5"/>
  <c r="G1821" i="5"/>
  <c r="G2119" i="5"/>
  <c r="G2209" i="5"/>
  <c r="G2208" i="5"/>
  <c r="G2063" i="5"/>
  <c r="G2367" i="5"/>
  <c r="G1077" i="5"/>
  <c r="G2164" i="5"/>
  <c r="G2155" i="5"/>
  <c r="G2156" i="5"/>
  <c r="G2034" i="5"/>
  <c r="G2324" i="5"/>
  <c r="G2325" i="5"/>
  <c r="G1917" i="5"/>
  <c r="G2227" i="5"/>
  <c r="G2228" i="5"/>
  <c r="G1994" i="5"/>
  <c r="G2308" i="5"/>
  <c r="G1792" i="5"/>
  <c r="G2104" i="5"/>
  <c r="G84" i="5"/>
  <c r="G2256" i="5"/>
  <c r="G2020" i="5"/>
  <c r="G2323" i="5"/>
  <c r="G2322" i="5"/>
  <c r="G2321" i="5"/>
  <c r="G1909" i="5"/>
  <c r="G2190" i="5"/>
  <c r="G2048" i="5"/>
  <c r="G2327" i="5"/>
  <c r="G1950" i="5"/>
  <c r="G2221" i="5"/>
  <c r="G1807" i="5"/>
  <c r="G2127" i="5"/>
  <c r="G1799" i="5"/>
  <c r="G2095" i="5"/>
  <c r="G462" i="5"/>
  <c r="G2137" i="5"/>
  <c r="G1989" i="5"/>
  <c r="G2276" i="5"/>
  <c r="G1980" i="5"/>
  <c r="G2277" i="5"/>
  <c r="G1978" i="5"/>
  <c r="G2287" i="5"/>
  <c r="G1518" i="5"/>
  <c r="G2258" i="5"/>
  <c r="G1839" i="5"/>
  <c r="G2133" i="5"/>
  <c r="G1795" i="5"/>
  <c r="G2087" i="5"/>
  <c r="G2047" i="5"/>
  <c r="G2342" i="5"/>
  <c r="G1639" i="5"/>
  <c r="G2213" i="5"/>
  <c r="G2212" i="5"/>
  <c r="G2214" i="5"/>
  <c r="G1906" i="5"/>
  <c r="G2201" i="5"/>
  <c r="G2021" i="5"/>
  <c r="G2343" i="5"/>
  <c r="G2013" i="5"/>
  <c r="G2326" i="5"/>
  <c r="G2019" i="5"/>
  <c r="G2215" i="5"/>
  <c r="G2217" i="5"/>
  <c r="G2218" i="5"/>
  <c r="G2216" i="5"/>
  <c r="G1882" i="5"/>
  <c r="G2165" i="5"/>
  <c r="G2259" i="5"/>
  <c r="G2260" i="5"/>
  <c r="G2366" i="5"/>
  <c r="G2365" i="5"/>
  <c r="G1996" i="5"/>
  <c r="G2309" i="5"/>
  <c r="G1798" i="5"/>
  <c r="G2099" i="5"/>
  <c r="G1999" i="5"/>
  <c r="G2297" i="5"/>
  <c r="G1803" i="5"/>
  <c r="G2109" i="5"/>
  <c r="G2056" i="5"/>
  <c r="G2368" i="5"/>
  <c r="G2009" i="5"/>
  <c r="G2307" i="5"/>
  <c r="G1822" i="5"/>
  <c r="G2113" i="5"/>
  <c r="G2318" i="5"/>
  <c r="G2317" i="5"/>
  <c r="G2319" i="5"/>
  <c r="G1808" i="5"/>
  <c r="G2111" i="5"/>
  <c r="G2112" i="5"/>
  <c r="G1874" i="5"/>
  <c r="G2158" i="5"/>
  <c r="G2033" i="5"/>
  <c r="G2333" i="5"/>
  <c r="G2016" i="5"/>
  <c r="G2336" i="5"/>
  <c r="G1805" i="5"/>
  <c r="G2115" i="5"/>
  <c r="G2116" i="5"/>
  <c r="G1891" i="5"/>
  <c r="G2182" i="5"/>
  <c r="G1925" i="5"/>
  <c r="G2253" i="5"/>
  <c r="G1837" i="5"/>
  <c r="G2149" i="5"/>
  <c r="G1847" i="5"/>
  <c r="G2139" i="5"/>
  <c r="G1842" i="5"/>
  <c r="G2145" i="5"/>
  <c r="G1851" i="5"/>
  <c r="G2136" i="5"/>
  <c r="G2012" i="5"/>
  <c r="G2337" i="5"/>
  <c r="G2338" i="5"/>
  <c r="G2008" i="5"/>
  <c r="G2299" i="5"/>
  <c r="G2189" i="5"/>
  <c r="G2188" i="5"/>
  <c r="G1991" i="5"/>
  <c r="G2269" i="5"/>
  <c r="G2271" i="5"/>
  <c r="G2270" i="5"/>
  <c r="G1986" i="5"/>
  <c r="G2291" i="5"/>
  <c r="G1885" i="5"/>
  <c r="G2197" i="5"/>
  <c r="G2199" i="5"/>
  <c r="G2196" i="5"/>
  <c r="G2200" i="5"/>
  <c r="G2198" i="5"/>
  <c r="G1772" i="5"/>
  <c r="G2102" i="5"/>
  <c r="G1820" i="5"/>
  <c r="G2129" i="5"/>
  <c r="G1913" i="5"/>
  <c r="G2183" i="5"/>
  <c r="G2039" i="5"/>
  <c r="G2341" i="5"/>
  <c r="G1835" i="5"/>
  <c r="G2142" i="5"/>
  <c r="G1880" i="5"/>
  <c r="G2151" i="5"/>
  <c r="G2344" i="5"/>
  <c r="G2345" i="5"/>
  <c r="G1854" i="5"/>
  <c r="G2173" i="5"/>
  <c r="G2174" i="5"/>
  <c r="G1819" i="5"/>
  <c r="G2118" i="5"/>
  <c r="G1878" i="5"/>
  <c r="G2161" i="5"/>
  <c r="G1911" i="5"/>
  <c r="G2203" i="5"/>
  <c r="G2065" i="5"/>
  <c r="G2361" i="5"/>
  <c r="G2362" i="5"/>
  <c r="G2363" i="5"/>
  <c r="G1814" i="5"/>
  <c r="G2130" i="5"/>
  <c r="G1817" i="5"/>
  <c r="G2126" i="5"/>
  <c r="G1797" i="5"/>
  <c r="G2101" i="5"/>
  <c r="G2273" i="5"/>
  <c r="G2272" i="5"/>
  <c r="G2060" i="5"/>
  <c r="G2369" i="5"/>
  <c r="G1794" i="5"/>
  <c r="G2088" i="5"/>
  <c r="G2089" i="5"/>
  <c r="G1824" i="5"/>
  <c r="G2122" i="5"/>
  <c r="G1952" i="5"/>
  <c r="G2220" i="5"/>
  <c r="G1823" i="5"/>
  <c r="G2117" i="5"/>
  <c r="G2265" i="5"/>
  <c r="G2264" i="5"/>
  <c r="G1767" i="5"/>
  <c r="G2355" i="5"/>
  <c r="G1905" i="5"/>
  <c r="G2179" i="5"/>
  <c r="G2180" i="5"/>
  <c r="G2061" i="5"/>
  <c r="G2371" i="5"/>
  <c r="G1786" i="5"/>
  <c r="G2094" i="5"/>
  <c r="G1800" i="5"/>
  <c r="G2098" i="5"/>
  <c r="G2014" i="5"/>
  <c r="G2347" i="5"/>
  <c r="G2346" i="5"/>
  <c r="G2023" i="5"/>
  <c r="G2331" i="5"/>
  <c r="G1904" i="5"/>
  <c r="G2205" i="5"/>
  <c r="G2207" i="5"/>
  <c r="G2206" i="5"/>
  <c r="G2204" i="5"/>
  <c r="G1858" i="5"/>
  <c r="G2172" i="5"/>
  <c r="G2007" i="5"/>
  <c r="G2305" i="5"/>
  <c r="G2235" i="5"/>
  <c r="G2237" i="5"/>
  <c r="G2238" i="5"/>
  <c r="G2236" i="5"/>
  <c r="G2234" i="5"/>
  <c r="G2340" i="5"/>
  <c r="G2339" i="5"/>
  <c r="G1750" i="5"/>
  <c r="G2075" i="5"/>
  <c r="G1762" i="5"/>
  <c r="G2068" i="5"/>
  <c r="G1763" i="5"/>
  <c r="G2070" i="5"/>
  <c r="G2069" i="5"/>
  <c r="G1770" i="5"/>
  <c r="G2073" i="5"/>
  <c r="G2074" i="5"/>
  <c r="G1747" i="5"/>
  <c r="G2067" i="5"/>
  <c r="G2066" i="5"/>
  <c r="G1637" i="5"/>
  <c r="G2032" i="5"/>
  <c r="G1069" i="5"/>
  <c r="G2053" i="5"/>
  <c r="G667" i="5"/>
  <c r="G2054" i="5"/>
  <c r="G2030" i="5"/>
  <c r="G2031" i="5"/>
  <c r="G664" i="5"/>
  <c r="G2055" i="5"/>
  <c r="G2025" i="5"/>
  <c r="G2026" i="5"/>
  <c r="G2027" i="5"/>
  <c r="G377" i="5"/>
  <c r="G2058" i="5"/>
  <c r="G665" i="5"/>
  <c r="G2059" i="5"/>
  <c r="G2006" i="5"/>
  <c r="G366" i="5"/>
  <c r="G2057" i="5"/>
  <c r="G1642" i="5"/>
  <c r="G2035" i="5"/>
  <c r="G228" i="5"/>
  <c r="G2010" i="5"/>
  <c r="G1746" i="5"/>
  <c r="G2052" i="5"/>
  <c r="G1059" i="5"/>
  <c r="G2011" i="5"/>
  <c r="G1648" i="5"/>
  <c r="G2043" i="5"/>
  <c r="G30" i="5"/>
  <c r="G2028" i="5"/>
  <c r="G2029" i="5"/>
  <c r="G1643" i="5"/>
  <c r="G2049" i="5"/>
  <c r="G1921" i="5"/>
  <c r="G1922" i="5"/>
  <c r="G1634" i="5"/>
  <c r="G2003" i="5"/>
  <c r="G1898" i="5"/>
  <c r="G1900" i="5"/>
  <c r="G1899" i="5"/>
  <c r="G1896" i="5"/>
  <c r="G1897" i="5"/>
  <c r="G1872" i="5"/>
  <c r="G1873" i="5"/>
  <c r="G1593" i="5"/>
  <c r="G1953" i="5"/>
  <c r="G1566" i="5"/>
  <c r="G1936" i="5"/>
  <c r="G1594" i="5"/>
  <c r="G1956" i="5"/>
  <c r="G1323" i="5"/>
  <c r="G1877" i="5"/>
  <c r="G1615" i="5"/>
  <c r="G2000" i="5"/>
  <c r="G1592" i="5"/>
  <c r="G1977" i="5"/>
  <c r="G1875" i="5"/>
  <c r="G1876" i="5"/>
  <c r="G121" i="5"/>
  <c r="G1979" i="5"/>
  <c r="G354" i="5"/>
  <c r="G1869" i="5"/>
  <c r="G1859" i="5"/>
  <c r="G1860" i="5"/>
  <c r="G1861" i="5"/>
  <c r="G1631" i="5"/>
  <c r="G2005" i="5"/>
  <c r="G1870" i="5"/>
  <c r="G1855" i="5"/>
  <c r="G1856" i="5"/>
  <c r="G1857" i="5"/>
  <c r="G780" i="5"/>
  <c r="G1923" i="5"/>
  <c r="G1318" i="5"/>
  <c r="G1846" i="5"/>
  <c r="G1062" i="5"/>
  <c r="G1982" i="5"/>
  <c r="G1930" i="5"/>
  <c r="G1931" i="5"/>
  <c r="G1940" i="5"/>
  <c r="G1939" i="5"/>
  <c r="G1962" i="5"/>
  <c r="G1961" i="5"/>
  <c r="G1964" i="5"/>
  <c r="G1963" i="5"/>
  <c r="G108" i="5"/>
  <c r="G1985" i="5"/>
  <c r="G1479" i="5"/>
  <c r="G1884" i="5"/>
  <c r="G1955" i="5"/>
  <c r="G1954" i="5"/>
  <c r="G1482" i="5"/>
  <c r="G1901" i="5"/>
  <c r="G1902" i="5"/>
  <c r="G1998" i="5"/>
  <c r="G1997" i="5"/>
  <c r="G1629" i="5"/>
  <c r="G2002" i="5"/>
  <c r="G1887" i="5"/>
  <c r="G1888" i="5"/>
  <c r="G1889" i="5"/>
  <c r="G1972" i="5"/>
  <c r="G1973" i="5"/>
  <c r="G117" i="5"/>
  <c r="G1983" i="5"/>
  <c r="G1974" i="5"/>
  <c r="G1975" i="5"/>
  <c r="G1976" i="5"/>
  <c r="G1970" i="5"/>
  <c r="G1969" i="5"/>
  <c r="G1078" i="5"/>
  <c r="G1879" i="5"/>
  <c r="G1809" i="5"/>
  <c r="G1811" i="5"/>
  <c r="G1810" i="5"/>
  <c r="G1827" i="5"/>
  <c r="G1828" i="5"/>
  <c r="G1829" i="5"/>
  <c r="G1802" i="5"/>
  <c r="G1801" i="5"/>
  <c r="G956" i="5"/>
  <c r="G1818" i="5"/>
  <c r="G931" i="5"/>
  <c r="G1836" i="5"/>
  <c r="G147" i="5"/>
  <c r="G1825" i="5"/>
  <c r="G1826" i="5"/>
  <c r="G1833" i="5"/>
  <c r="G1834" i="5"/>
  <c r="G1171" i="5"/>
  <c r="G1778" i="5"/>
  <c r="G318" i="5"/>
  <c r="G1791" i="5"/>
  <c r="G1156" i="5"/>
  <c r="G1784" i="5"/>
  <c r="G335" i="5"/>
  <c r="G1775" i="5"/>
  <c r="G1169" i="5"/>
  <c r="G1783" i="5"/>
  <c r="G319" i="5"/>
  <c r="G1776" i="5"/>
  <c r="G1163" i="5"/>
  <c r="G1790" i="5"/>
  <c r="G1155" i="5"/>
  <c r="G1785" i="5"/>
  <c r="G894" i="5"/>
  <c r="G1769" i="5"/>
  <c r="G1130" i="5"/>
  <c r="G1757" i="5"/>
  <c r="G1748" i="5"/>
  <c r="G1749" i="5"/>
  <c r="G1141" i="5"/>
  <c r="G1766" i="5"/>
  <c r="G1136" i="5"/>
  <c r="G1764" i="5"/>
  <c r="G1138" i="5"/>
  <c r="G1765" i="5"/>
  <c r="G1131" i="5"/>
  <c r="G1756" i="5"/>
  <c r="G1751" i="5"/>
  <c r="G1761" i="5"/>
  <c r="G1129" i="5"/>
  <c r="G1752" i="5"/>
  <c r="G1622" i="5"/>
  <c r="G1623" i="5"/>
  <c r="G1689" i="5"/>
  <c r="G1688" i="5"/>
  <c r="G1690" i="5"/>
  <c r="G1687" i="5"/>
  <c r="G1691" i="5"/>
  <c r="G1685" i="5"/>
  <c r="G1686" i="5"/>
  <c r="G1014" i="5"/>
  <c r="G1662" i="5"/>
  <c r="G1661" i="5"/>
  <c r="G1658" i="5"/>
  <c r="G1659" i="5"/>
  <c r="G1660" i="5"/>
  <c r="G764" i="5"/>
  <c r="G1630" i="5"/>
  <c r="G1621" i="5"/>
  <c r="G1620" i="5"/>
  <c r="G1618" i="5"/>
  <c r="G1619" i="5"/>
  <c r="G1617" i="5"/>
  <c r="G1616" i="5"/>
  <c r="G673" i="5"/>
  <c r="G1613" i="5"/>
  <c r="G1673" i="5"/>
  <c r="G1674" i="5"/>
  <c r="G1675" i="5"/>
  <c r="G242" i="5"/>
  <c r="G1636" i="5"/>
  <c r="G984" i="5"/>
  <c r="G1702" i="5"/>
  <c r="G1698" i="5"/>
  <c r="G1701" i="5"/>
  <c r="G1697" i="5"/>
  <c r="G1695" i="5"/>
  <c r="G1696" i="5"/>
  <c r="G1699" i="5"/>
  <c r="G1700" i="5"/>
  <c r="G1068" i="5"/>
  <c r="G1742" i="5"/>
  <c r="G1013" i="5"/>
  <c r="G1641" i="5"/>
  <c r="G967" i="5"/>
  <c r="G1610" i="5"/>
  <c r="G1744" i="5"/>
  <c r="G1745" i="5"/>
  <c r="G992" i="5"/>
  <c r="G1652" i="5"/>
  <c r="G1017" i="5"/>
  <c r="G1644" i="5"/>
  <c r="G1645" i="5"/>
  <c r="G1007" i="5"/>
  <c r="G1640" i="5"/>
  <c r="G1019" i="5"/>
  <c r="G1692" i="5"/>
  <c r="G1693" i="5"/>
  <c r="G1694" i="5"/>
  <c r="G1052" i="5"/>
  <c r="G1628" i="5"/>
  <c r="G1061" i="5"/>
  <c r="G1739" i="5"/>
  <c r="G1012" i="5"/>
  <c r="G1655" i="5"/>
  <c r="G1656" i="5"/>
  <c r="G1657" i="5"/>
  <c r="G1679" i="5"/>
  <c r="G1680" i="5"/>
  <c r="G1681" i="5"/>
  <c r="G1665" i="5"/>
  <c r="G1666" i="5"/>
  <c r="G1740" i="5"/>
  <c r="G1741" i="5"/>
  <c r="G1649" i="5"/>
  <c r="G1650" i="5"/>
  <c r="G1651" i="5"/>
  <c r="G1667" i="5"/>
  <c r="G1668" i="5"/>
  <c r="G1669" i="5"/>
  <c r="G1670" i="5"/>
  <c r="G1671" i="5"/>
  <c r="G1672" i="5"/>
  <c r="G1611" i="5"/>
  <c r="G830" i="5"/>
  <c r="G1728" i="5"/>
  <c r="G1727" i="5"/>
  <c r="G1724" i="5"/>
  <c r="G1722" i="5"/>
  <c r="G1726" i="5"/>
  <c r="G1729" i="5"/>
  <c r="G1723" i="5"/>
  <c r="G1725" i="5"/>
  <c r="G1703" i="5"/>
  <c r="G1704" i="5"/>
  <c r="G1705" i="5"/>
  <c r="G1706" i="5"/>
  <c r="G1707" i="5"/>
  <c r="G1708" i="5"/>
  <c r="G1711" i="5"/>
  <c r="G1709" i="5"/>
  <c r="G1710" i="5"/>
  <c r="G1646" i="5"/>
  <c r="G1647" i="5"/>
  <c r="G1003" i="5"/>
  <c r="G1712" i="5"/>
  <c r="G1713" i="5"/>
  <c r="G1714" i="5"/>
  <c r="G1715" i="5"/>
  <c r="G1716" i="5"/>
  <c r="G1721" i="5"/>
  <c r="G1720" i="5"/>
  <c r="G1719" i="5"/>
  <c r="G1718" i="5"/>
  <c r="G1717" i="5"/>
  <c r="G820" i="5"/>
  <c r="G1676" i="5"/>
  <c r="G1677" i="5"/>
  <c r="G1678" i="5"/>
  <c r="G1682" i="5"/>
  <c r="G1683" i="5"/>
  <c r="G1684" i="5"/>
  <c r="G1735" i="5"/>
  <c r="G1734" i="5"/>
  <c r="G1738" i="5"/>
  <c r="G1736" i="5"/>
  <c r="G1733" i="5"/>
  <c r="G1730" i="5"/>
  <c r="G1731" i="5"/>
  <c r="G1732" i="5"/>
  <c r="G1737" i="5"/>
  <c r="G1060" i="5"/>
  <c r="G1635" i="5"/>
  <c r="G1049" i="5"/>
  <c r="G1624" i="5"/>
  <c r="G1625" i="5"/>
  <c r="G1591" i="5"/>
  <c r="G1587" i="5"/>
  <c r="G1589" i="5"/>
  <c r="G1588" i="5"/>
  <c r="G1590" i="5"/>
  <c r="G961" i="5"/>
  <c r="G1568" i="5"/>
  <c r="G1569" i="5"/>
  <c r="G1567" i="5"/>
  <c r="G1095" i="5"/>
  <c r="G1551" i="5"/>
  <c r="G1552" i="5"/>
  <c r="G1553" i="5"/>
  <c r="G977" i="5"/>
  <c r="G1597" i="5"/>
  <c r="G1595" i="5"/>
  <c r="G1596" i="5"/>
  <c r="G96" i="5"/>
  <c r="G1519" i="5"/>
  <c r="G1520" i="5"/>
  <c r="G1571" i="5"/>
  <c r="G1572" i="5"/>
  <c r="G1565" i="5"/>
  <c r="G1558" i="5"/>
  <c r="G1559" i="5"/>
  <c r="G1560" i="5"/>
  <c r="G1561" i="5"/>
  <c r="G1562" i="5"/>
  <c r="G1563" i="5"/>
  <c r="G1564" i="5"/>
  <c r="G1556" i="5"/>
  <c r="G1557" i="5"/>
  <c r="G768" i="5"/>
  <c r="G1526" i="5"/>
  <c r="G1527" i="5"/>
  <c r="G1525" i="5"/>
  <c r="G1524" i="5"/>
  <c r="G1523" i="5"/>
  <c r="G1521" i="5"/>
  <c r="G1522" i="5"/>
  <c r="G978" i="5"/>
  <c r="G1579" i="5"/>
  <c r="G1580" i="5"/>
  <c r="G1577" i="5"/>
  <c r="G1578" i="5"/>
  <c r="G1581" i="5"/>
  <c r="G1583" i="5"/>
  <c r="G1582" i="5"/>
  <c r="G1093" i="5"/>
  <c r="G1541" i="5"/>
  <c r="G1554" i="5"/>
  <c r="G1555" i="5"/>
  <c r="G1576" i="5"/>
  <c r="G1575" i="5"/>
  <c r="G1573" i="5"/>
  <c r="G1574" i="5"/>
  <c r="G972" i="5"/>
  <c r="G1608" i="5"/>
  <c r="G1607" i="5"/>
  <c r="G1604" i="5"/>
  <c r="G1605" i="5"/>
  <c r="G1603" i="5"/>
  <c r="G1606" i="5"/>
  <c r="G973" i="5"/>
  <c r="G1586" i="5"/>
  <c r="G1542" i="5"/>
  <c r="G1543" i="5"/>
  <c r="G1533" i="5"/>
  <c r="G1531" i="5"/>
  <c r="G1532" i="5"/>
  <c r="G1539" i="5"/>
  <c r="G1536" i="5"/>
  <c r="G1535" i="5"/>
  <c r="G1538" i="5"/>
  <c r="G1537" i="5"/>
  <c r="G1534" i="5"/>
  <c r="G1540" i="5"/>
  <c r="G1528" i="5"/>
  <c r="G1529" i="5"/>
  <c r="G1530" i="5"/>
  <c r="G1549" i="5"/>
  <c r="G1550" i="5"/>
  <c r="G1600" i="5"/>
  <c r="G1599" i="5"/>
  <c r="G1598" i="5"/>
  <c r="G1602" i="5"/>
  <c r="G1601" i="5"/>
  <c r="G966" i="5"/>
  <c r="G1585" i="5"/>
  <c r="G1584" i="5"/>
  <c r="G1516" i="5"/>
  <c r="G1515" i="5"/>
  <c r="G1517" i="5"/>
  <c r="G1512" i="5"/>
  <c r="G1513" i="5"/>
  <c r="G1514" i="5"/>
  <c r="G1089" i="5"/>
  <c r="G1509" i="5"/>
  <c r="G1510" i="5"/>
  <c r="G1511" i="5"/>
  <c r="G920" i="5"/>
  <c r="G1475" i="5"/>
  <c r="G1474" i="5"/>
  <c r="G705" i="5"/>
  <c r="G1400" i="5"/>
  <c r="G1401" i="5"/>
  <c r="G1399" i="5"/>
  <c r="G1398" i="5"/>
  <c r="G1397" i="5"/>
  <c r="G1393" i="5"/>
  <c r="G1394" i="5"/>
  <c r="G1395" i="5"/>
  <c r="G1396" i="5"/>
  <c r="G1402" i="5"/>
  <c r="G1361" i="5"/>
  <c r="G1362" i="5"/>
  <c r="G1363" i="5"/>
  <c r="G1364" i="5"/>
  <c r="G1470" i="5"/>
  <c r="G1469" i="5"/>
  <c r="G1471" i="5"/>
  <c r="G262" i="5"/>
  <c r="G1493" i="5"/>
  <c r="G1492" i="5"/>
  <c r="G1466" i="5"/>
  <c r="G1468" i="5"/>
  <c r="G1467" i="5"/>
  <c r="G908" i="5"/>
  <c r="G1460" i="5"/>
  <c r="G1462" i="5"/>
  <c r="G1461" i="5"/>
  <c r="G258" i="5"/>
  <c r="G1494" i="5"/>
  <c r="G1105" i="5"/>
  <c r="G1380" i="5"/>
  <c r="G1503" i="5"/>
  <c r="G1504" i="5"/>
  <c r="G1428" i="5"/>
  <c r="G1425" i="5"/>
  <c r="G1427" i="5"/>
  <c r="G1426" i="5"/>
  <c r="G1431" i="5"/>
  <c r="G1430" i="5"/>
  <c r="G1429" i="5"/>
  <c r="G633" i="5"/>
  <c r="G1377" i="5"/>
  <c r="G921" i="5"/>
  <c r="G1480" i="5"/>
  <c r="G1488" i="5"/>
  <c r="G1484" i="5"/>
  <c r="G1486" i="5"/>
  <c r="G1487" i="5"/>
  <c r="G1485" i="5"/>
  <c r="G902" i="5"/>
  <c r="G1448" i="5"/>
  <c r="G1447" i="5"/>
  <c r="G1446" i="5"/>
  <c r="G1444" i="5"/>
  <c r="G1445" i="5"/>
  <c r="G257" i="5"/>
  <c r="G1495" i="5"/>
  <c r="G1496" i="5"/>
  <c r="G1497" i="5"/>
  <c r="G1498" i="5"/>
  <c r="G919" i="5"/>
  <c r="G1424" i="5"/>
  <c r="G1418" i="5"/>
  <c r="G1419" i="5"/>
  <c r="G1420" i="5"/>
  <c r="G1421" i="5"/>
  <c r="G1422" i="5"/>
  <c r="G1423" i="5"/>
  <c r="G1432" i="5"/>
  <c r="G1437" i="5"/>
  <c r="G1433" i="5"/>
  <c r="G1434" i="5"/>
  <c r="G1435" i="5"/>
  <c r="G1436" i="5"/>
  <c r="G259" i="5"/>
  <c r="G1490" i="5"/>
  <c r="G1489" i="5"/>
  <c r="G493" i="5"/>
  <c r="G1481" i="5"/>
  <c r="G901" i="5"/>
  <c r="G1483" i="5"/>
  <c r="G1102" i="5"/>
  <c r="G1357" i="5"/>
  <c r="G1109" i="5"/>
  <c r="G1369" i="5"/>
  <c r="G1370" i="5"/>
  <c r="G1371" i="5"/>
  <c r="G899" i="5"/>
  <c r="G1451" i="5"/>
  <c r="G1449" i="5"/>
  <c r="G1450" i="5"/>
  <c r="G1452" i="5"/>
  <c r="G353" i="5"/>
  <c r="G1374" i="5"/>
  <c r="G1375" i="5"/>
  <c r="G1372" i="5"/>
  <c r="G1373" i="5"/>
  <c r="G1376" i="5"/>
  <c r="G909" i="5"/>
  <c r="G1464" i="5"/>
  <c r="G1463" i="5"/>
  <c r="G1465" i="5"/>
  <c r="G261" i="5"/>
  <c r="G1491" i="5"/>
  <c r="G1408" i="5"/>
  <c r="G1407" i="5"/>
  <c r="G1406" i="5"/>
  <c r="G1405" i="5"/>
  <c r="G1403" i="5"/>
  <c r="G1404" i="5"/>
  <c r="G1409" i="5"/>
  <c r="G1103" i="5"/>
  <c r="G1358" i="5"/>
  <c r="G1359" i="5"/>
  <c r="G1360" i="5"/>
  <c r="G911" i="5"/>
  <c r="G1472" i="5"/>
  <c r="G1473" i="5"/>
  <c r="G1507" i="5"/>
  <c r="G1508" i="5"/>
  <c r="G1505" i="5"/>
  <c r="G1506" i="5"/>
  <c r="G1438" i="5"/>
  <c r="G1439" i="5"/>
  <c r="G1440" i="5"/>
  <c r="G1441" i="5"/>
  <c r="G1442" i="5"/>
  <c r="G1443" i="5"/>
  <c r="G905" i="5"/>
  <c r="G1417" i="5"/>
  <c r="G1411" i="5"/>
  <c r="G1413" i="5"/>
  <c r="G1415" i="5"/>
  <c r="G1416" i="5"/>
  <c r="G1410" i="5"/>
  <c r="G1412" i="5"/>
  <c r="G1414" i="5"/>
  <c r="G1385" i="5"/>
  <c r="G1386" i="5"/>
  <c r="G1389" i="5"/>
  <c r="G1382" i="5"/>
  <c r="G1384" i="5"/>
  <c r="G1391" i="5"/>
  <c r="G1390" i="5"/>
  <c r="G1388" i="5"/>
  <c r="G1392" i="5"/>
  <c r="G1383" i="5"/>
  <c r="G1381" i="5"/>
  <c r="G1387" i="5"/>
  <c r="G1342" i="5"/>
  <c r="G946" i="5"/>
  <c r="G1252" i="5"/>
  <c r="G1287" i="5"/>
  <c r="G1286" i="5"/>
  <c r="G1285" i="5"/>
  <c r="G1280" i="5"/>
  <c r="G1281" i="5"/>
  <c r="G1282" i="5"/>
  <c r="G1283" i="5"/>
  <c r="G1284" i="5"/>
  <c r="G1238" i="5"/>
  <c r="G1239" i="5"/>
  <c r="G1081" i="5"/>
  <c r="G1326" i="5"/>
  <c r="G1327" i="5"/>
  <c r="G1072" i="5"/>
  <c r="G1332" i="5"/>
  <c r="G1316" i="5"/>
  <c r="G1317" i="5"/>
  <c r="G1354" i="5"/>
  <c r="G1353" i="5"/>
  <c r="G1352" i="5"/>
  <c r="G1351" i="5"/>
  <c r="G1345" i="5"/>
  <c r="G1346" i="5"/>
  <c r="G1347" i="5"/>
  <c r="G1348" i="5"/>
  <c r="G1349" i="5"/>
  <c r="G1350" i="5"/>
  <c r="G1333" i="5"/>
  <c r="G1334" i="5"/>
  <c r="G1335" i="5"/>
  <c r="G1336" i="5"/>
  <c r="G1324" i="5"/>
  <c r="G1325" i="5"/>
  <c r="G1114" i="5"/>
  <c r="G1356" i="5"/>
  <c r="G1294" i="5"/>
  <c r="G1293" i="5"/>
  <c r="G1288" i="5"/>
  <c r="G1289" i="5"/>
  <c r="G1290" i="5"/>
  <c r="G1291" i="5"/>
  <c r="G1292" i="5"/>
  <c r="G1240" i="5"/>
  <c r="G1241" i="5"/>
  <c r="G1245" i="5"/>
  <c r="G1246" i="5"/>
  <c r="G1247" i="5"/>
  <c r="G1248" i="5"/>
  <c r="G1249" i="5"/>
  <c r="G1312" i="5"/>
  <c r="G1313" i="5"/>
  <c r="G1314" i="5"/>
  <c r="G1315" i="5"/>
  <c r="G1339" i="5"/>
  <c r="G1340" i="5"/>
  <c r="G1341" i="5"/>
  <c r="G1271" i="5"/>
  <c r="G1265" i="5"/>
  <c r="G1266" i="5"/>
  <c r="G1267" i="5"/>
  <c r="G1268" i="5"/>
  <c r="G1269" i="5"/>
  <c r="G1270" i="5"/>
  <c r="G1272" i="5"/>
  <c r="G837" i="5"/>
  <c r="G1254" i="5"/>
  <c r="G1255" i="5"/>
  <c r="G1258" i="5"/>
  <c r="G1257" i="5"/>
  <c r="G1256" i="5"/>
  <c r="G1250" i="5"/>
  <c r="G1251" i="5"/>
  <c r="G213" i="5"/>
  <c r="G1337" i="5"/>
  <c r="G1338" i="5"/>
  <c r="G1278" i="5"/>
  <c r="G1275" i="5"/>
  <c r="G1279" i="5"/>
  <c r="G1277" i="5"/>
  <c r="G1276" i="5"/>
  <c r="G937" i="5"/>
  <c r="G1262" i="5"/>
  <c r="G1263" i="5"/>
  <c r="G1264" i="5"/>
  <c r="G1296" i="5"/>
  <c r="G1297" i="5"/>
  <c r="G1298" i="5"/>
  <c r="G1299" i="5"/>
  <c r="G1300" i="5"/>
  <c r="G930" i="5"/>
  <c r="G1303" i="5"/>
  <c r="G1304" i="5"/>
  <c r="G1305" i="5"/>
  <c r="G1076" i="5"/>
  <c r="G1330" i="5"/>
  <c r="G1331" i="5"/>
  <c r="G927" i="5"/>
  <c r="G1259" i="5"/>
  <c r="G1260" i="5"/>
  <c r="G1261" i="5"/>
  <c r="G945" i="5"/>
  <c r="G1226" i="5"/>
  <c r="G1227" i="5"/>
  <c r="G1228" i="5"/>
  <c r="G1232" i="5"/>
  <c r="G1231" i="5"/>
  <c r="G1229" i="5"/>
  <c r="G1230" i="5"/>
  <c r="G1234" i="5"/>
  <c r="G1233" i="5"/>
  <c r="G317" i="5"/>
  <c r="G1166" i="5"/>
  <c r="G1031" i="5"/>
  <c r="G1149" i="5"/>
  <c r="G1185" i="5"/>
  <c r="G1182" i="5"/>
  <c r="G1179" i="5"/>
  <c r="G1184" i="5"/>
  <c r="G1183" i="5"/>
  <c r="G1180" i="5"/>
  <c r="G1178" i="5"/>
  <c r="G1181" i="5"/>
  <c r="G1177" i="5"/>
  <c r="G1027" i="5"/>
  <c r="G1174" i="5"/>
  <c r="G1036" i="5"/>
  <c r="G1172" i="5"/>
  <c r="G1224" i="5"/>
  <c r="G1225" i="5"/>
  <c r="G1223" i="5"/>
  <c r="G1222" i="5"/>
  <c r="G1041" i="5"/>
  <c r="G1158" i="5"/>
  <c r="G1157" i="5"/>
  <c r="G1161" i="5"/>
  <c r="G1160" i="5"/>
  <c r="G1162" i="5"/>
  <c r="G1159" i="5"/>
  <c r="G1033" i="5"/>
  <c r="G1150" i="5"/>
  <c r="G1046" i="5"/>
  <c r="G1154" i="5"/>
  <c r="G1028" i="5"/>
  <c r="G1167" i="5"/>
  <c r="G1168" i="5"/>
  <c r="G1035" i="5"/>
  <c r="G1176" i="5"/>
  <c r="G1186" i="5"/>
  <c r="G1187" i="5"/>
  <c r="G448" i="5"/>
  <c r="G1235" i="5"/>
  <c r="G1236" i="5"/>
  <c r="G1237" i="5"/>
  <c r="G1026" i="5"/>
  <c r="G1165" i="5"/>
  <c r="G1164" i="5"/>
  <c r="G958" i="5"/>
  <c r="G1220" i="5"/>
  <c r="G1219" i="5"/>
  <c r="G1218" i="5"/>
  <c r="G1221" i="5"/>
  <c r="G1217" i="5"/>
  <c r="G1193" i="5"/>
  <c r="G1190" i="5"/>
  <c r="G1195" i="5"/>
  <c r="G1192" i="5"/>
  <c r="G1189" i="5"/>
  <c r="G1197" i="5"/>
  <c r="G1191" i="5"/>
  <c r="G1188" i="5"/>
  <c r="G1194" i="5"/>
  <c r="G1196" i="5"/>
  <c r="G953" i="5"/>
  <c r="G1200" i="5"/>
  <c r="G1208" i="5"/>
  <c r="G1205" i="5"/>
  <c r="G1209" i="5"/>
  <c r="G1199" i="5"/>
  <c r="G1202" i="5"/>
  <c r="G1198" i="5"/>
  <c r="G1207" i="5"/>
  <c r="G1206" i="5"/>
  <c r="G1204" i="5"/>
  <c r="G1203" i="5"/>
  <c r="G1201" i="5"/>
  <c r="G195" i="5"/>
  <c r="G1212" i="5"/>
  <c r="G1211" i="5"/>
  <c r="G1210" i="5"/>
  <c r="G888" i="5"/>
  <c r="G1128" i="5"/>
  <c r="G1124" i="5"/>
  <c r="G1123" i="5"/>
  <c r="G1121" i="5"/>
  <c r="G1122" i="5"/>
  <c r="G1132" i="5"/>
  <c r="G1133" i="5"/>
  <c r="G1119" i="5"/>
  <c r="G1120" i="5"/>
  <c r="G889" i="5"/>
  <c r="G1140" i="5"/>
  <c r="G887" i="5"/>
  <c r="G1125" i="5"/>
  <c r="G1115" i="5"/>
  <c r="G1118" i="5"/>
  <c r="G1117" i="5"/>
  <c r="G1116" i="5"/>
  <c r="G329" i="5"/>
  <c r="G1147" i="5"/>
  <c r="G1144" i="5"/>
  <c r="G1146" i="5"/>
  <c r="G1142" i="5"/>
  <c r="G1145" i="5"/>
  <c r="G1143" i="5"/>
  <c r="G1148" i="5"/>
  <c r="G872" i="5"/>
  <c r="G1135" i="5"/>
  <c r="G1127" i="5"/>
  <c r="G1126" i="5"/>
  <c r="G874" i="5"/>
  <c r="G1139" i="5"/>
  <c r="G760" i="5"/>
  <c r="G1056" i="5"/>
  <c r="G355" i="5"/>
  <c r="G1107" i="5"/>
  <c r="G668" i="5"/>
  <c r="G1064" i="5"/>
  <c r="G761" i="5"/>
  <c r="G1048" i="5"/>
  <c r="G237" i="5"/>
  <c r="G1051" i="5"/>
  <c r="G236" i="5"/>
  <c r="G1057" i="5"/>
  <c r="G854" i="5"/>
  <c r="G1104" i="5"/>
  <c r="G855" i="5"/>
  <c r="G1113" i="5"/>
  <c r="G733" i="5"/>
  <c r="G1074" i="5"/>
  <c r="G591" i="5"/>
  <c r="G1086" i="5"/>
  <c r="G1085" i="5"/>
  <c r="G746" i="5"/>
  <c r="G1070" i="5"/>
  <c r="G773" i="5"/>
  <c r="G1096" i="5"/>
  <c r="G738" i="5"/>
  <c r="G1079" i="5"/>
  <c r="G593" i="5"/>
  <c r="G1091" i="5"/>
  <c r="G1090" i="5"/>
  <c r="G666" i="5"/>
  <c r="G1063" i="5"/>
  <c r="G654" i="5"/>
  <c r="G1071" i="5"/>
  <c r="G777" i="5"/>
  <c r="G1083" i="5"/>
  <c r="G1084" i="5"/>
  <c r="G641" i="5"/>
  <c r="G1112" i="5"/>
  <c r="G745" i="5"/>
  <c r="G1082" i="5"/>
  <c r="G776" i="5"/>
  <c r="G1092" i="5"/>
  <c r="G230" i="5"/>
  <c r="G1058" i="5"/>
  <c r="G662" i="5"/>
  <c r="G1065" i="5"/>
  <c r="G1101" i="5"/>
  <c r="G782" i="5"/>
  <c r="G1088" i="5"/>
  <c r="G1087" i="5"/>
  <c r="G781" i="5"/>
  <c r="G1094" i="5"/>
  <c r="G352" i="5"/>
  <c r="G1110" i="5"/>
  <c r="G757" i="5"/>
  <c r="G1050" i="5"/>
  <c r="G1099" i="5"/>
  <c r="G1098" i="5"/>
  <c r="G1100" i="5"/>
  <c r="G755" i="5"/>
  <c r="G1054" i="5"/>
  <c r="G783" i="5"/>
  <c r="G1097" i="5"/>
  <c r="G759" i="5"/>
  <c r="G1053" i="5"/>
  <c r="G818" i="5"/>
  <c r="G985" i="5"/>
  <c r="G987" i="5"/>
  <c r="G989" i="5"/>
  <c r="G986" i="5"/>
  <c r="G988" i="5"/>
  <c r="G813" i="5"/>
  <c r="G1018" i="5"/>
  <c r="G1020" i="5"/>
  <c r="G1021" i="5"/>
  <c r="G1022" i="5"/>
  <c r="G716" i="5"/>
  <c r="G1037" i="5"/>
  <c r="G806" i="5"/>
  <c r="G949" i="5"/>
  <c r="G836" i="5"/>
  <c r="G934" i="5"/>
  <c r="G622" i="5"/>
  <c r="G1038" i="5"/>
  <c r="G719" i="5"/>
  <c r="G1029" i="5"/>
  <c r="G118" i="5"/>
  <c r="G971" i="5"/>
  <c r="G835" i="5"/>
  <c r="G935" i="5"/>
  <c r="G787" i="5"/>
  <c r="G1025" i="5"/>
  <c r="G825" i="5"/>
  <c r="G999" i="5"/>
  <c r="G802" i="5"/>
  <c r="G939" i="5"/>
  <c r="G401" i="5"/>
  <c r="G904" i="5"/>
  <c r="G834" i="5"/>
  <c r="G1009" i="5"/>
  <c r="G824" i="5"/>
  <c r="G994" i="5"/>
  <c r="G993" i="5"/>
  <c r="G707" i="5"/>
  <c r="G924" i="5"/>
  <c r="G815" i="5"/>
  <c r="G1015" i="5"/>
  <c r="G833" i="5"/>
  <c r="G991" i="5"/>
  <c r="G829" i="5"/>
  <c r="G1011" i="5"/>
  <c r="G695" i="5"/>
  <c r="G916" i="5"/>
  <c r="G823" i="5"/>
  <c r="G1016" i="5"/>
  <c r="G278" i="5"/>
  <c r="G895" i="5"/>
  <c r="G46" i="5"/>
  <c r="G1006" i="5"/>
  <c r="G687" i="5"/>
  <c r="G922" i="5"/>
  <c r="G998" i="5"/>
  <c r="G997" i="5"/>
  <c r="G739" i="5"/>
  <c r="G1002" i="5"/>
  <c r="G801" i="5"/>
  <c r="G948" i="5"/>
  <c r="G684" i="5"/>
  <c r="G970" i="5"/>
  <c r="G799" i="5"/>
  <c r="G943" i="5"/>
  <c r="G672" i="5"/>
  <c r="G980" i="5"/>
  <c r="G676" i="5"/>
  <c r="G965" i="5"/>
  <c r="G112" i="5"/>
  <c r="G981" i="5"/>
  <c r="G708" i="5"/>
  <c r="G897" i="5"/>
  <c r="G898" i="5"/>
  <c r="G794" i="5"/>
  <c r="G942" i="5"/>
  <c r="G472" i="5"/>
  <c r="G914" i="5"/>
  <c r="G793" i="5"/>
  <c r="G947" i="5"/>
  <c r="G804" i="5"/>
  <c r="G944" i="5"/>
  <c r="G681" i="5"/>
  <c r="G979" i="5"/>
  <c r="G669" i="5"/>
  <c r="G959" i="5"/>
  <c r="G960" i="5"/>
  <c r="G677" i="5"/>
  <c r="G962" i="5"/>
  <c r="G724" i="5"/>
  <c r="G1040" i="5"/>
  <c r="G807" i="5"/>
  <c r="G950" i="5"/>
  <c r="G864" i="5"/>
  <c r="G896" i="5"/>
  <c r="G706" i="5"/>
  <c r="G900" i="5"/>
  <c r="G805" i="5"/>
  <c r="G940" i="5"/>
  <c r="G689" i="5"/>
  <c r="G906" i="5"/>
  <c r="G849" i="5"/>
  <c r="G932" i="5"/>
  <c r="G670" i="5"/>
  <c r="G963" i="5"/>
  <c r="G847" i="5"/>
  <c r="G928" i="5"/>
  <c r="G929" i="5"/>
  <c r="G674" i="5"/>
  <c r="G968" i="5"/>
  <c r="G826" i="5"/>
  <c r="G996" i="5"/>
  <c r="G995" i="5"/>
  <c r="G709" i="5"/>
  <c r="G923" i="5"/>
  <c r="G542" i="5"/>
  <c r="G925" i="5"/>
  <c r="G926" i="5"/>
  <c r="G725" i="5"/>
  <c r="G1039" i="5"/>
  <c r="G740" i="5"/>
  <c r="G990" i="5"/>
  <c r="G682" i="5"/>
  <c r="G969" i="5"/>
  <c r="G688" i="5"/>
  <c r="G915" i="5"/>
  <c r="G715" i="5"/>
  <c r="G910" i="5"/>
  <c r="G803" i="5"/>
  <c r="G941" i="5"/>
  <c r="G1000" i="5"/>
  <c r="G1001" i="5"/>
  <c r="G686" i="5"/>
  <c r="G982" i="5"/>
  <c r="G289" i="5"/>
  <c r="G885" i="5"/>
  <c r="G860" i="5"/>
  <c r="G892" i="5"/>
  <c r="G882" i="5"/>
  <c r="G883" i="5"/>
  <c r="G877" i="5"/>
  <c r="G878" i="5"/>
  <c r="G873" i="5"/>
  <c r="G875" i="5"/>
  <c r="G876" i="5"/>
  <c r="G279" i="5"/>
  <c r="G884" i="5"/>
  <c r="G290" i="5"/>
  <c r="G893" i="5"/>
  <c r="G871" i="5"/>
  <c r="G890" i="5"/>
  <c r="G603" i="5"/>
  <c r="G867" i="5"/>
  <c r="G601" i="5"/>
  <c r="G865" i="5"/>
  <c r="G573" i="5"/>
  <c r="G812" i="5"/>
  <c r="G635" i="5"/>
  <c r="G858" i="5"/>
  <c r="G827" i="5"/>
  <c r="G828" i="5"/>
  <c r="G345" i="5"/>
  <c r="G852" i="5"/>
  <c r="G429" i="5"/>
  <c r="G809" i="5"/>
  <c r="G38" i="5"/>
  <c r="G832" i="5"/>
  <c r="G570" i="5"/>
  <c r="G821" i="5"/>
  <c r="G822" i="5"/>
  <c r="G297" i="5"/>
  <c r="G861" i="5"/>
  <c r="G441" i="5"/>
  <c r="G800" i="5"/>
  <c r="G843" i="5"/>
  <c r="G844" i="5"/>
  <c r="G604" i="5"/>
  <c r="G863" i="5"/>
  <c r="G358" i="5"/>
  <c r="G857" i="5"/>
  <c r="G568" i="5"/>
  <c r="G816" i="5"/>
  <c r="G160" i="5"/>
  <c r="G846" i="5"/>
  <c r="G840" i="5"/>
  <c r="G841" i="5"/>
  <c r="G842" i="5"/>
  <c r="G543" i="5"/>
  <c r="G838" i="5"/>
  <c r="G29" i="5"/>
  <c r="G819" i="5"/>
  <c r="G25" i="5"/>
  <c r="G814" i="5"/>
  <c r="G596" i="5"/>
  <c r="G859" i="5"/>
  <c r="G606" i="5"/>
  <c r="G862" i="5"/>
  <c r="G553" i="5"/>
  <c r="G811" i="5"/>
  <c r="G204" i="5"/>
  <c r="G808" i="5"/>
  <c r="G532" i="5"/>
  <c r="G845" i="5"/>
  <c r="G549" i="5"/>
  <c r="G831" i="5"/>
  <c r="G266" i="5"/>
  <c r="G789" i="5"/>
  <c r="G255" i="5"/>
  <c r="G790" i="5"/>
  <c r="G519" i="5"/>
  <c r="G786" i="5"/>
  <c r="G609" i="5"/>
  <c r="G797" i="5"/>
  <c r="G798" i="5"/>
  <c r="G263" i="5"/>
  <c r="G788" i="5"/>
  <c r="G791" i="5"/>
  <c r="G792" i="5"/>
  <c r="G221" i="5"/>
  <c r="G749" i="5"/>
  <c r="G750" i="5"/>
  <c r="G770" i="5"/>
  <c r="G616" i="5"/>
  <c r="G729" i="5"/>
  <c r="G57" i="5"/>
  <c r="G772" i="5"/>
  <c r="G765" i="5"/>
  <c r="G767" i="5"/>
  <c r="G766" i="5"/>
  <c r="G594" i="5"/>
  <c r="G778" i="5"/>
  <c r="G730" i="5"/>
  <c r="G731" i="5"/>
  <c r="G732" i="5"/>
  <c r="G523" i="5"/>
  <c r="G762" i="5"/>
  <c r="G229" i="5"/>
  <c r="G756" i="5"/>
  <c r="G592" i="5"/>
  <c r="G779" i="5"/>
  <c r="G205" i="5"/>
  <c r="G736" i="5"/>
  <c r="G212" i="5"/>
  <c r="G744" i="5"/>
  <c r="G224" i="5"/>
  <c r="G737" i="5"/>
  <c r="G241" i="5"/>
  <c r="G753" i="5"/>
  <c r="G56" i="5"/>
  <c r="G771" i="5"/>
  <c r="G342" i="5"/>
  <c r="G728" i="5"/>
  <c r="G769" i="5"/>
  <c r="G590" i="5"/>
  <c r="G775" i="5"/>
  <c r="G479" i="5"/>
  <c r="G659" i="5"/>
  <c r="G658" i="5"/>
  <c r="G392" i="5"/>
  <c r="G694" i="5"/>
  <c r="G334" i="5"/>
  <c r="G726" i="5"/>
  <c r="G623" i="5"/>
  <c r="G717" i="5"/>
  <c r="G510" i="5"/>
  <c r="G690" i="5"/>
  <c r="G614" i="5"/>
  <c r="G720" i="5"/>
  <c r="G468" i="5"/>
  <c r="G685" i="5"/>
  <c r="G467" i="5"/>
  <c r="G678" i="5"/>
  <c r="G309" i="5"/>
  <c r="G723" i="5"/>
  <c r="G474" i="5"/>
  <c r="G683" i="5"/>
  <c r="G456" i="5"/>
  <c r="G679" i="5"/>
  <c r="G376" i="5"/>
  <c r="G661" i="5"/>
  <c r="G513" i="5"/>
  <c r="G692" i="5"/>
  <c r="G107" i="5"/>
  <c r="G671" i="5"/>
  <c r="G310" i="5"/>
  <c r="G722" i="5"/>
  <c r="G470" i="5"/>
  <c r="G680" i="5"/>
  <c r="G394" i="5"/>
  <c r="G693" i="5"/>
  <c r="G475" i="5"/>
  <c r="G714" i="5"/>
  <c r="G397" i="5"/>
  <c r="G691" i="5"/>
  <c r="G503" i="5"/>
  <c r="G696" i="5"/>
  <c r="G697" i="5"/>
  <c r="G698" i="5"/>
  <c r="G494" i="5"/>
  <c r="G702" i="5"/>
  <c r="G701" i="5"/>
  <c r="G699" i="5"/>
  <c r="G700" i="5"/>
  <c r="G51" i="5"/>
  <c r="G660" i="5"/>
  <c r="G502" i="5"/>
  <c r="G710" i="5"/>
  <c r="G340" i="5"/>
  <c r="G626" i="5"/>
  <c r="G339" i="5"/>
  <c r="G624" i="5"/>
  <c r="G216" i="5"/>
  <c r="G644" i="5"/>
  <c r="G645" i="5"/>
  <c r="G646" i="5"/>
  <c r="G215" i="5"/>
  <c r="G650" i="5"/>
  <c r="G651" i="5"/>
  <c r="G343" i="5"/>
  <c r="G613" i="5"/>
  <c r="G336" i="5"/>
  <c r="G621" i="5"/>
  <c r="G344" i="5"/>
  <c r="G638" i="5"/>
  <c r="G220" i="5"/>
  <c r="G652" i="5"/>
  <c r="G315" i="5"/>
  <c r="G630" i="5"/>
  <c r="G113" i="5"/>
  <c r="G629" i="5"/>
  <c r="G647" i="5"/>
  <c r="G648" i="5"/>
  <c r="G649" i="5"/>
  <c r="G356" i="5"/>
  <c r="G634" i="5"/>
  <c r="G306" i="5"/>
  <c r="G612" i="5"/>
  <c r="G346" i="5"/>
  <c r="G640" i="5"/>
  <c r="G357" i="5"/>
  <c r="G632" i="5"/>
  <c r="G332" i="5"/>
  <c r="G618" i="5"/>
  <c r="G219" i="5"/>
  <c r="G642" i="5"/>
  <c r="G643" i="5"/>
  <c r="G350" i="5"/>
  <c r="G636" i="5"/>
  <c r="G313" i="5"/>
  <c r="G615" i="5"/>
  <c r="G271" i="5"/>
  <c r="G607" i="5"/>
  <c r="G393" i="5"/>
  <c r="G514" i="5"/>
  <c r="G413" i="5"/>
  <c r="G512" i="5"/>
  <c r="G508" i="5"/>
  <c r="G509" i="5"/>
  <c r="G507" i="5"/>
  <c r="G239" i="5"/>
  <c r="G526" i="5"/>
  <c r="G406" i="5"/>
  <c r="G490" i="5"/>
  <c r="G564" i="5"/>
  <c r="G563" i="5"/>
  <c r="G143" i="5"/>
  <c r="G473" i="5"/>
  <c r="G598" i="5"/>
  <c r="G599" i="5"/>
  <c r="G85" i="5"/>
  <c r="G584" i="5"/>
  <c r="G585" i="5"/>
  <c r="G586" i="5"/>
  <c r="G50" i="5"/>
  <c r="G569" i="5"/>
  <c r="G308" i="5"/>
  <c r="G605" i="5"/>
  <c r="G165" i="5"/>
  <c r="G536" i="5"/>
  <c r="G381" i="5"/>
  <c r="G516" i="5"/>
  <c r="G34" i="5"/>
  <c r="G574" i="5"/>
  <c r="G66" i="5"/>
  <c r="G587" i="5"/>
  <c r="G481" i="5"/>
  <c r="G482" i="5"/>
  <c r="G384" i="5"/>
  <c r="G500" i="5"/>
  <c r="G559" i="5"/>
  <c r="G558" i="5"/>
  <c r="G464" i="5"/>
  <c r="G465" i="5"/>
  <c r="G540" i="5"/>
  <c r="G539" i="5"/>
  <c r="G537" i="5"/>
  <c r="G538" i="5"/>
  <c r="G541" i="5"/>
  <c r="G225" i="5"/>
  <c r="G524" i="5"/>
  <c r="G581" i="5"/>
  <c r="G582" i="5"/>
  <c r="G552" i="5"/>
  <c r="G551" i="5"/>
  <c r="G35" i="5"/>
  <c r="G571" i="5"/>
  <c r="G391" i="5"/>
  <c r="G499" i="5"/>
  <c r="G231" i="5"/>
  <c r="G521" i="5"/>
  <c r="G522" i="5"/>
  <c r="G20" i="5"/>
  <c r="G572" i="5"/>
  <c r="G390" i="5"/>
  <c r="G489" i="5"/>
  <c r="G83" i="5"/>
  <c r="G588" i="5"/>
  <c r="G589" i="5"/>
  <c r="G67" i="5"/>
  <c r="G575" i="5"/>
  <c r="G576" i="5"/>
  <c r="G577" i="5"/>
  <c r="G148" i="5"/>
  <c r="G463" i="5"/>
  <c r="G368" i="5"/>
  <c r="G484" i="5"/>
  <c r="G288" i="5"/>
  <c r="G600" i="5"/>
  <c r="G504" i="5"/>
  <c r="G505" i="5"/>
  <c r="G506" i="5"/>
  <c r="G545" i="5"/>
  <c r="G547" i="5"/>
  <c r="G546" i="5"/>
  <c r="G90" i="5"/>
  <c r="G583" i="5"/>
  <c r="G367" i="5"/>
  <c r="G485" i="5"/>
  <c r="G370" i="5"/>
  <c r="G480" i="5"/>
  <c r="G115" i="5"/>
  <c r="G477" i="5"/>
  <c r="G120" i="5"/>
  <c r="G471" i="5"/>
  <c r="G556" i="5"/>
  <c r="G557" i="5"/>
  <c r="G40" i="5"/>
  <c r="G550" i="5"/>
  <c r="G114" i="5"/>
  <c r="G469" i="5"/>
  <c r="G33" i="5"/>
  <c r="G562" i="5"/>
  <c r="G561" i="5"/>
  <c r="G560" i="5"/>
  <c r="G555" i="5"/>
  <c r="G554" i="5"/>
  <c r="G405" i="5"/>
  <c r="G491" i="5"/>
  <c r="G492" i="5"/>
  <c r="G534" i="5"/>
  <c r="G535" i="5"/>
  <c r="G226" i="5"/>
  <c r="G520" i="5"/>
  <c r="G272" i="5"/>
  <c r="G595" i="5"/>
  <c r="G486" i="5"/>
  <c r="G487" i="5"/>
  <c r="G488" i="5"/>
  <c r="G15" i="5"/>
  <c r="G565" i="5"/>
  <c r="G13" i="5"/>
  <c r="G548" i="5"/>
  <c r="G404" i="5"/>
  <c r="G511" i="5"/>
  <c r="G527" i="5"/>
  <c r="G166" i="5"/>
  <c r="G461" i="5"/>
  <c r="G369" i="5"/>
  <c r="G483" i="5"/>
  <c r="G73" i="5"/>
  <c r="G580" i="5"/>
  <c r="G149" i="5"/>
  <c r="G530" i="5"/>
  <c r="G12" i="5"/>
  <c r="G566" i="5"/>
  <c r="G453" i="5"/>
  <c r="G454" i="5"/>
  <c r="G145" i="5"/>
  <c r="G455" i="5"/>
  <c r="G194" i="5"/>
  <c r="G445" i="5"/>
  <c r="G58" i="5"/>
  <c r="G447" i="5"/>
  <c r="G139" i="5"/>
  <c r="G452" i="5"/>
  <c r="G146" i="5"/>
  <c r="G457" i="5"/>
  <c r="G111" i="5"/>
  <c r="G459" i="5"/>
  <c r="G458" i="5"/>
  <c r="G65" i="5"/>
  <c r="G443" i="5"/>
  <c r="G186" i="5"/>
  <c r="G446" i="5"/>
  <c r="G180" i="5"/>
  <c r="G444" i="5"/>
  <c r="G449" i="5"/>
  <c r="G450" i="5"/>
  <c r="G451" i="5"/>
  <c r="G436" i="5"/>
  <c r="G435" i="5"/>
  <c r="G437" i="5"/>
  <c r="G420" i="5"/>
  <c r="G421" i="5"/>
  <c r="G426" i="5"/>
  <c r="G425" i="5"/>
  <c r="G428" i="5"/>
  <c r="G427" i="5"/>
  <c r="G431" i="5"/>
  <c r="G433" i="5"/>
  <c r="G434" i="5"/>
  <c r="G430" i="5"/>
  <c r="G432" i="5"/>
  <c r="G196" i="5"/>
  <c r="G442" i="5"/>
  <c r="G88" i="5"/>
  <c r="G440" i="5"/>
  <c r="G178" i="5"/>
  <c r="G439" i="5"/>
  <c r="G422" i="5"/>
  <c r="G424" i="5"/>
  <c r="G423" i="5"/>
  <c r="G26" i="5"/>
  <c r="G27" i="5"/>
  <c r="G28" i="5"/>
  <c r="G311" i="5"/>
  <c r="G312" i="5"/>
  <c r="G174" i="5"/>
  <c r="G175" i="5"/>
  <c r="G176" i="5"/>
  <c r="G177" i="5"/>
  <c r="G201" i="5"/>
  <c r="G202" i="5"/>
  <c r="G203" i="5"/>
  <c r="G398" i="5"/>
  <c r="G399" i="5"/>
  <c r="G91" i="5"/>
  <c r="G92" i="5"/>
  <c r="G93" i="5"/>
  <c r="G94" i="5"/>
  <c r="G95" i="5"/>
  <c r="G273" i="5"/>
  <c r="G274" i="5"/>
  <c r="G277" i="5"/>
  <c r="G275" i="5"/>
  <c r="G276" i="5"/>
  <c r="G347" i="5"/>
  <c r="G348" i="5"/>
  <c r="G41" i="5"/>
  <c r="G42" i="5"/>
  <c r="G408" i="5"/>
  <c r="G407" i="5"/>
  <c r="G409" i="5"/>
  <c r="G197" i="5"/>
  <c r="G198" i="5"/>
  <c r="G199" i="5"/>
  <c r="G200" i="5"/>
  <c r="G295" i="5"/>
  <c r="G293" i="5"/>
  <c r="G294" i="5"/>
  <c r="G296" i="5"/>
  <c r="G129" i="5"/>
  <c r="G130" i="5"/>
  <c r="G62" i="5"/>
  <c r="G63" i="5"/>
  <c r="G150" i="5"/>
  <c r="G151" i="5"/>
  <c r="G152" i="5"/>
  <c r="G153" i="5"/>
  <c r="G154" i="5"/>
  <c r="G253" i="5"/>
  <c r="G254" i="5"/>
  <c r="G190" i="5"/>
  <c r="G191" i="5"/>
  <c r="G247" i="5"/>
  <c r="G248" i="5"/>
  <c r="G396" i="5"/>
  <c r="G395" i="5"/>
  <c r="G126" i="5"/>
  <c r="G127" i="5"/>
  <c r="G128" i="5"/>
  <c r="G86" i="5"/>
  <c r="G87" i="5"/>
  <c r="G284" i="5"/>
  <c r="G287" i="5"/>
  <c r="G285" i="5"/>
  <c r="G286" i="5"/>
  <c r="G4" i="5"/>
  <c r="G5" i="5"/>
  <c r="G6" i="5"/>
  <c r="G361" i="5"/>
  <c r="G362" i="5"/>
  <c r="G267" i="5"/>
  <c r="G269" i="5"/>
  <c r="G268" i="5"/>
  <c r="G270" i="5"/>
  <c r="G183" i="5"/>
  <c r="G184" i="5"/>
  <c r="G185" i="5"/>
  <c r="G414" i="5"/>
  <c r="G415" i="5"/>
  <c r="G78" i="5"/>
  <c r="G79" i="5"/>
  <c r="G71" i="5"/>
  <c r="G72" i="5"/>
  <c r="G52" i="5"/>
  <c r="G53" i="5"/>
  <c r="G54" i="5"/>
  <c r="G55" i="5"/>
  <c r="G80" i="5"/>
  <c r="G81" i="5"/>
  <c r="G82" i="5"/>
  <c r="G16" i="5"/>
  <c r="G17" i="5"/>
  <c r="G18" i="5"/>
  <c r="G19" i="5"/>
  <c r="G60" i="5"/>
  <c r="G61" i="5"/>
  <c r="G23" i="5"/>
  <c r="G24" i="5"/>
  <c r="G222" i="5"/>
  <c r="G223" i="5"/>
  <c r="G97" i="5"/>
  <c r="G98" i="5"/>
  <c r="G99" i="5"/>
  <c r="G158" i="5"/>
  <c r="G159" i="5"/>
  <c r="G320" i="5"/>
  <c r="G321" i="5"/>
  <c r="G302" i="5"/>
  <c r="G304" i="5"/>
  <c r="G301" i="5"/>
  <c r="G303" i="5"/>
  <c r="G291" i="5"/>
  <c r="G292" i="5"/>
  <c r="G31" i="5"/>
  <c r="G32" i="5"/>
  <c r="G140" i="5"/>
  <c r="G141" i="5"/>
  <c r="G142" i="5"/>
  <c r="G373" i="5"/>
  <c r="G374" i="5"/>
  <c r="G371" i="5"/>
  <c r="G372" i="5"/>
  <c r="G375" i="5"/>
  <c r="G36" i="5"/>
  <c r="G37" i="5"/>
  <c r="G249" i="5"/>
  <c r="G250" i="5"/>
  <c r="G251" i="5"/>
  <c r="G252" i="5"/>
  <c r="G43" i="5"/>
  <c r="G44" i="5"/>
  <c r="G403" i="5"/>
  <c r="G402" i="5"/>
  <c r="G209" i="5"/>
  <c r="G210" i="5"/>
  <c r="G211" i="5"/>
  <c r="G131" i="5"/>
  <c r="G132" i="5"/>
  <c r="G133" i="5"/>
  <c r="G134" i="5"/>
  <c r="G135" i="5"/>
  <c r="G363" i="5"/>
  <c r="G365" i="5"/>
  <c r="G364" i="5"/>
  <c r="G281" i="5"/>
  <c r="G283" i="5"/>
  <c r="G280" i="5"/>
  <c r="G282" i="5"/>
  <c r="G172" i="5"/>
  <c r="G173" i="5"/>
  <c r="G379" i="5"/>
  <c r="G378" i="5"/>
  <c r="G416" i="5"/>
  <c r="G417" i="5"/>
  <c r="G418" i="5"/>
  <c r="G48" i="5"/>
  <c r="G49" i="5"/>
  <c r="G155" i="5"/>
  <c r="G156" i="5"/>
  <c r="G157" i="5"/>
  <c r="G322" i="5"/>
  <c r="G324" i="5"/>
  <c r="G327" i="5"/>
  <c r="G323" i="5"/>
  <c r="G325" i="5"/>
  <c r="G326" i="5"/>
  <c r="G328" i="5"/>
  <c r="G162" i="5"/>
  <c r="G163" i="5"/>
  <c r="G299" i="5"/>
  <c r="G300" i="5"/>
  <c r="G298" i="5"/>
  <c r="G136" i="5"/>
  <c r="G137" i="5"/>
  <c r="G102" i="5"/>
  <c r="G103" i="5"/>
  <c r="G104" i="5"/>
  <c r="G8" i="5"/>
  <c r="G9" i="5"/>
  <c r="G10" i="5"/>
  <c r="G11" i="5"/>
  <c r="G169" i="5"/>
  <c r="G170" i="5"/>
  <c r="G171" i="5"/>
  <c r="G105" i="5"/>
  <c r="G106" i="5"/>
  <c r="G383" i="5"/>
  <c r="G382" i="5"/>
  <c r="G181" i="5"/>
  <c r="G182" i="5"/>
  <c r="G74" i="5"/>
  <c r="G75" i="5"/>
  <c r="G192" i="5"/>
  <c r="G193" i="5"/>
  <c r="G21" i="5"/>
  <c r="G22" i="5"/>
  <c r="G385" i="5"/>
  <c r="G387" i="5"/>
  <c r="G388" i="5"/>
  <c r="G386" i="5"/>
  <c r="G389" i="5"/>
  <c r="G232" i="5"/>
  <c r="G233" i="5"/>
  <c r="G234" i="5"/>
  <c r="G235" i="5"/>
  <c r="G109" i="5"/>
  <c r="G110" i="5"/>
  <c r="G124" i="5"/>
  <c r="G125" i="5"/>
  <c r="G2" i="5"/>
  <c r="G3" i="5"/>
  <c r="L11" i="52"/>
  <c r="L5" i="52" l="1"/>
  <c r="D13" i="53" s="1"/>
  <c r="D24" i="53"/>
  <c r="D17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6" authorId="0" shapeId="0" xr:uid="{61AD76EE-E1FE-4F4C-B0DB-0C6EC2B396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<sst xmlns="http://schemas.openxmlformats.org/spreadsheetml/2006/main" count="17517" uniqueCount="2173">
  <si>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</si>
  <si>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</si>
  <si>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</si>
  <si>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</si>
  <si>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</si>
  <si>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</si>
  <si>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</si>
  <si>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</si>
  <si>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</si>
  <si>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</si>
  <si>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</si>
  <si>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</si>
  <si>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</si>
  <si>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</si>
  <si>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</si>
  <si>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</si>
  <si>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</si>
  <si>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</si>
  <si>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</si>
  <si>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</si>
  <si>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</si>
  <si>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</si>
  <si>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</si>
  <si>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</si>
  <si>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</si>
  <si>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</si>
  <si>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</si>
  <si>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</si>
  <si>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</si>
  <si>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</si>
  <si>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</si>
  <si>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</si>
  <si>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</si>
  <si>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</si>
  <si>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</si>
  <si>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</si>
  <si>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</si>
  <si>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</si>
  <si>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</si>
  <si>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</si>
  <si>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</si>
  <si>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</si>
  <si>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</si>
  <si>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</si>
  <si>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</si>
  <si>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</si>
  <si>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</si>
  <si>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</si>
  <si>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</si>
  <si>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</si>
  <si>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</si>
  <si>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</si>
  <si>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</si>
  <si>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</si>
  <si>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</si>
  <si>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</si>
  <si>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</si>
  <si>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</si>
  <si>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</si>
  <si>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</si>
  <si>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</si>
  <si>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</si>
  <si>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</si>
  <si>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</si>
  <si>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</si>
  <si>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</si>
  <si>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</si>
  <si>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</si>
  <si>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</si>
  <si>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</si>
  <si>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</si>
  <si>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Henry</t>
  </si>
  <si>
    <t>Raymond</t>
  </si>
  <si>
    <t>Duvenhage</t>
  </si>
  <si>
    <t>Louis</t>
  </si>
  <si>
    <t>Nel</t>
  </si>
  <si>
    <t>Walter</t>
  </si>
  <si>
    <t>Pretorius</t>
  </si>
  <si>
    <t>Gabrielsen</t>
  </si>
  <si>
    <t>Coetzee</t>
  </si>
  <si>
    <t>Hennie</t>
  </si>
  <si>
    <t>Roets</t>
  </si>
  <si>
    <t>Attie</t>
  </si>
  <si>
    <t>Von Bosch</t>
  </si>
  <si>
    <t>Malan</t>
  </si>
  <si>
    <t>Shaun</t>
  </si>
  <si>
    <t>Bothma</t>
  </si>
  <si>
    <t>Francois</t>
  </si>
  <si>
    <t>Horn</t>
  </si>
  <si>
    <t>Pieter</t>
  </si>
  <si>
    <t>Deon</t>
  </si>
  <si>
    <t>Anton</t>
  </si>
  <si>
    <t>Jurgen</t>
  </si>
  <si>
    <t>Heimstadt</t>
  </si>
  <si>
    <t>Jaco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</si>
  <si>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</si>
  <si>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</si>
  <si>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</si>
  <si>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</si>
  <si>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</si>
  <si>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</si>
  <si>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</si>
  <si>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</si>
  <si>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</si>
  <si>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</si>
  <si>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</si>
  <si>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</si>
  <si>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</si>
  <si>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</si>
  <si>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Viljoen</t>
  </si>
  <si>
    <t>Wessel</t>
  </si>
  <si>
    <t>Stipp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</si>
  <si>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</si>
  <si>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</si>
  <si>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</si>
  <si>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</si>
  <si>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</si>
  <si>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</si>
  <si>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</si>
  <si>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</si>
  <si>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</si>
  <si>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Eugene</t>
  </si>
  <si>
    <t>Kotze</t>
  </si>
  <si>
    <t>Anderson</t>
  </si>
  <si>
    <t>Derek</t>
  </si>
  <si>
    <t>Prinsloo</t>
  </si>
  <si>
    <t>Bennie</t>
  </si>
  <si>
    <t>Bredenhann</t>
  </si>
  <si>
    <t>Renier</t>
  </si>
  <si>
    <t>De Villiers</t>
  </si>
  <si>
    <t>Porra</t>
  </si>
  <si>
    <t>Dias</t>
  </si>
  <si>
    <t>Diedericks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</si>
  <si>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</si>
  <si>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</si>
  <si>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</si>
  <si>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</si>
  <si>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</si>
  <si>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</si>
  <si>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</si>
  <si>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</si>
  <si>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</si>
  <si>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</si>
  <si>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</si>
  <si>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Joubert</t>
  </si>
  <si>
    <t>Marais</t>
  </si>
  <si>
    <t>Chris</t>
  </si>
  <si>
    <t>Serfontein</t>
  </si>
  <si>
    <t>Aggenbag</t>
  </si>
  <si>
    <t>Paul</t>
  </si>
  <si>
    <t>Goosen</t>
  </si>
  <si>
    <t>Fenaux</t>
  </si>
  <si>
    <t>Dippenaar</t>
  </si>
  <si>
    <t>Arangies</t>
  </si>
  <si>
    <t xml:space="preserve">Emile 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</si>
  <si>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</si>
  <si>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</si>
  <si>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</si>
  <si>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</si>
  <si>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</si>
  <si>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</si>
  <si>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</si>
  <si>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</si>
  <si>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</si>
  <si>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</si>
  <si>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</si>
  <si>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</si>
  <si>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Kiepie</t>
  </si>
  <si>
    <t>Burger</t>
  </si>
  <si>
    <t>Hein</t>
  </si>
  <si>
    <t>Lintvelt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</si>
  <si>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</si>
  <si>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</si>
  <si>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</si>
  <si>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</si>
  <si>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</si>
  <si>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</si>
  <si>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</si>
  <si>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</si>
  <si>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</si>
  <si>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</si>
  <si>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</si>
  <si>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</si>
  <si>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</si>
  <si>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</si>
  <si>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</si>
  <si>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Milne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</si>
  <si>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</si>
  <si>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</si>
  <si>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</si>
  <si>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</si>
  <si>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</si>
  <si>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</si>
  <si>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</si>
  <si>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Garreth</t>
  </si>
  <si>
    <t>Wolfaardt</t>
  </si>
  <si>
    <t>Schickerling</t>
  </si>
  <si>
    <t>Gerrie</t>
  </si>
  <si>
    <t>Jannes</t>
  </si>
  <si>
    <t>Bergh</t>
  </si>
  <si>
    <t>Rossouw</t>
  </si>
  <si>
    <t>Corne</t>
  </si>
  <si>
    <t>Clifford</t>
  </si>
  <si>
    <t>De Witt</t>
  </si>
  <si>
    <t>Bruno</t>
  </si>
  <si>
    <t>Gomes</t>
  </si>
  <si>
    <t>Richard</t>
  </si>
  <si>
    <t>Punzul</t>
  </si>
  <si>
    <t>Viviers</t>
  </si>
  <si>
    <t>Wessels</t>
  </si>
  <si>
    <t>Coston</t>
  </si>
  <si>
    <t>Stephen</t>
  </si>
  <si>
    <t>van Niekerk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</si>
  <si>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</si>
  <si>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</si>
  <si>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</si>
  <si>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</si>
  <si>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</si>
  <si>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</si>
  <si>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</si>
  <si>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</si>
  <si>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</si>
  <si>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</si>
  <si>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</si>
  <si>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</si>
  <si>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</si>
  <si>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</si>
  <si>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</si>
  <si>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</si>
  <si>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</si>
  <si>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</si>
  <si>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</si>
  <si>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</si>
  <si>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</si>
  <si>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</si>
  <si>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</si>
  <si>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</si>
  <si>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</si>
  <si>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</si>
  <si>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</si>
  <si>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</si>
  <si>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</si>
  <si>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</si>
  <si>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</si>
  <si>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</si>
  <si>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</si>
  <si>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</si>
  <si>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</si>
  <si>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</si>
  <si>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</si>
  <si>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</si>
  <si>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</si>
  <si>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</si>
  <si>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</si>
  <si>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</si>
  <si>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</si>
  <si>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</si>
  <si>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</si>
  <si>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</si>
  <si>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</si>
  <si>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</si>
  <si>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</si>
  <si>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</si>
  <si>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</si>
  <si>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</si>
  <si>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</si>
  <si>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</si>
  <si>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</si>
  <si>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</si>
  <si>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</si>
  <si>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</si>
  <si>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</si>
  <si>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</si>
  <si>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</si>
  <si>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</si>
  <si>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</si>
  <si>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</si>
  <si>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</si>
  <si>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</si>
  <si>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</si>
  <si>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</si>
  <si>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</si>
  <si>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</si>
  <si>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</si>
  <si>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Stefan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</si>
  <si>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</si>
  <si>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</si>
  <si>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</si>
  <si>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</si>
  <si>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</si>
  <si>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</si>
  <si>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</si>
  <si>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</si>
  <si>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</si>
  <si>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</si>
  <si>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</si>
  <si>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</si>
  <si>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</si>
  <si>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</si>
  <si>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</si>
  <si>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</si>
  <si>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</si>
  <si>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</si>
  <si>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</si>
  <si>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Harry</t>
  </si>
  <si>
    <t>Durant</t>
  </si>
  <si>
    <t>Heath</t>
  </si>
  <si>
    <t>Muller</t>
  </si>
  <si>
    <t>Opperman</t>
  </si>
  <si>
    <t>Christopher</t>
  </si>
  <si>
    <t>Swanepoel</t>
  </si>
  <si>
    <t>Hansen</t>
  </si>
  <si>
    <t>Adriaan</t>
  </si>
  <si>
    <t>Tian</t>
  </si>
  <si>
    <t>Gert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</si>
  <si>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</si>
  <si>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</si>
  <si>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</si>
  <si>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</si>
  <si>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</si>
  <si>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</si>
  <si>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</si>
  <si>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</si>
  <si>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</si>
  <si>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</si>
  <si>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</si>
  <si>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</si>
  <si>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</si>
  <si>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</si>
  <si>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</si>
  <si>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</si>
  <si>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</si>
  <si>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</si>
  <si>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</si>
  <si>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</si>
  <si>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</si>
  <si>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</si>
  <si>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</si>
  <si>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</si>
  <si>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</si>
  <si>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Jansen v Rensburg</t>
  </si>
  <si>
    <t>Jacques</t>
  </si>
  <si>
    <t>Barnard</t>
  </si>
  <si>
    <t>Gunther</t>
  </si>
  <si>
    <t>Huber</t>
  </si>
  <si>
    <t>Proffit</t>
  </si>
  <si>
    <t>Herbert</t>
  </si>
  <si>
    <t>Lottering</t>
  </si>
  <si>
    <t>Strydom</t>
  </si>
  <si>
    <t>Visser</t>
  </si>
  <si>
    <t>Van Schalkwyk</t>
  </si>
  <si>
    <t>Lu-Andre</t>
  </si>
  <si>
    <t>Cook</t>
  </si>
  <si>
    <t>Steenkamp</t>
  </si>
  <si>
    <t>James</t>
  </si>
  <si>
    <t>Scholtz</t>
  </si>
  <si>
    <t>Ras</t>
  </si>
  <si>
    <t>John-John</t>
  </si>
  <si>
    <t>Warrington</t>
  </si>
  <si>
    <t>Honiball</t>
  </si>
  <si>
    <t>Blaauw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</si>
  <si>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</si>
  <si>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</si>
  <si>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</si>
  <si>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</si>
  <si>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</si>
  <si>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</si>
  <si>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</si>
  <si>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</si>
  <si>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</si>
  <si>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</si>
  <si>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</si>
  <si>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</si>
  <si>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</si>
  <si>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</si>
  <si>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</si>
  <si>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Van Rooyen</t>
  </si>
  <si>
    <t>Bernard</t>
  </si>
  <si>
    <t>Sarah</t>
  </si>
  <si>
    <t>George</t>
  </si>
  <si>
    <t>De Beer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</si>
  <si>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</si>
  <si>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</si>
  <si>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</si>
  <si>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</si>
  <si>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</si>
  <si>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</si>
  <si>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</si>
  <si>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</si>
  <si>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Freddie</t>
  </si>
  <si>
    <t>Milandie</t>
  </si>
  <si>
    <t>Abeigh</t>
  </si>
  <si>
    <t>Nols</t>
  </si>
  <si>
    <t xml:space="preserve">Jaques </t>
  </si>
  <si>
    <t>Jano</t>
  </si>
  <si>
    <t>Immo</t>
  </si>
  <si>
    <t>Loandro</t>
  </si>
  <si>
    <t>Duan</t>
  </si>
  <si>
    <t>Kiaan</t>
  </si>
  <si>
    <t>Kevin</t>
  </si>
  <si>
    <t>Karl Heinz</t>
  </si>
  <si>
    <t>Rowan</t>
  </si>
  <si>
    <t>Kyle</t>
  </si>
  <si>
    <t>Lurock</t>
  </si>
  <si>
    <t>Rian</t>
  </si>
  <si>
    <t>PJ</t>
  </si>
  <si>
    <t>Andries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</si>
  <si>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</si>
  <si>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</si>
  <si>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</si>
  <si>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</si>
  <si>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</si>
  <si>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</si>
  <si>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</si>
  <si>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</si>
  <si>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</si>
  <si>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Sue</t>
  </si>
  <si>
    <t>Mitichia</t>
  </si>
  <si>
    <t>Nicoleen</t>
  </si>
  <si>
    <t>Marina</t>
  </si>
  <si>
    <t>Charmaine</t>
  </si>
  <si>
    <t>Julia</t>
  </si>
  <si>
    <t>Lezelle</t>
  </si>
  <si>
    <t>Carlien</t>
  </si>
  <si>
    <t>Natasha</t>
  </si>
  <si>
    <t>Simen</t>
  </si>
  <si>
    <t>Bertie</t>
  </si>
  <si>
    <t>Jeri</t>
  </si>
  <si>
    <t>Cash</t>
  </si>
  <si>
    <t xml:space="preserve">Gerrit </t>
  </si>
  <si>
    <t>Izak</t>
  </si>
  <si>
    <t>Julian</t>
  </si>
  <si>
    <t>Terence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</si>
  <si>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</si>
  <si>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</si>
  <si>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</si>
  <si>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</si>
  <si>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</si>
  <si>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</si>
  <si>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</si>
  <si>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</si>
  <si>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Grand Total</t>
  </si>
  <si>
    <t>Sum of kg</t>
  </si>
  <si>
    <t>Sum of Points</t>
  </si>
  <si>
    <t>No. Edibles</t>
  </si>
  <si>
    <t>No. Inedibles</t>
  </si>
  <si>
    <t>Values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</si>
  <si>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</si>
  <si>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</si>
  <si>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</si>
  <si>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</si>
  <si>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</si>
  <si>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</si>
  <si>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</si>
  <si>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</si>
  <si>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</si>
  <si>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</si>
  <si>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</si>
  <si>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</si>
  <si>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</si>
  <si>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</si>
  <si>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</si>
  <si>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</si>
  <si>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</si>
  <si>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</si>
  <si>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</si>
  <si>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</si>
  <si>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</si>
  <si>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</si>
  <si>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</si>
  <si>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</si>
  <si>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</si>
  <si>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</si>
  <si>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</si>
  <si>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</si>
  <si>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</si>
  <si>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</si>
  <si>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</si>
  <si>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</si>
  <si>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</si>
  <si>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</si>
  <si>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</si>
  <si>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</si>
  <si>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</si>
  <si>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</si>
  <si>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</si>
  <si>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</si>
  <si>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</si>
  <si>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</si>
  <si>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</si>
  <si>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</si>
  <si>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</si>
  <si>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</si>
  <si>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</si>
  <si>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</si>
  <si>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</si>
  <si>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</si>
  <si>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</si>
  <si>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</si>
  <si>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</si>
  <si>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</si>
  <si>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</si>
  <si>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</si>
  <si>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</si>
  <si>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</si>
  <si>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</si>
  <si>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</si>
  <si>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</si>
  <si>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</si>
  <si>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</si>
  <si>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</si>
  <si>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</si>
  <si>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</si>
  <si>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</si>
  <si>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</si>
  <si>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</si>
  <si>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</si>
  <si>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</si>
  <si>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</si>
  <si>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</si>
  <si>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</si>
  <si>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</si>
  <si>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</si>
  <si>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</si>
  <si>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</si>
  <si>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</si>
  <si>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</si>
  <si>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</si>
  <si>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</si>
  <si>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</si>
  <si>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</si>
  <si>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</si>
  <si>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</si>
  <si>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</si>
  <si>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</si>
  <si>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</si>
  <si>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</si>
  <si>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</si>
  <si>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</si>
  <si>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</si>
  <si>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</si>
  <si>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</si>
  <si>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</si>
  <si>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</si>
  <si>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</si>
  <si>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</si>
  <si>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</si>
  <si>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</si>
  <si>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</si>
  <si>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</si>
  <si>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</si>
  <si>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</si>
  <si>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</si>
  <si>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</si>
  <si>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</si>
  <si>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</si>
  <si>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</si>
  <si>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</si>
  <si>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</si>
  <si>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</si>
  <si>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</si>
  <si>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</si>
  <si>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</si>
  <si>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</si>
  <si>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</si>
  <si>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</si>
  <si>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</si>
  <si>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</si>
  <si>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</si>
  <si>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</si>
  <si>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</si>
  <si>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</si>
  <si>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</si>
  <si>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</si>
  <si>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</si>
  <si>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</si>
  <si>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</si>
  <si>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</si>
  <si>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</si>
  <si>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</si>
  <si>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</si>
  <si>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</si>
  <si>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</si>
  <si>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</si>
  <si>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</si>
  <si>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</si>
  <si>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</si>
  <si>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</si>
  <si>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</si>
  <si>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</si>
  <si>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</si>
  <si>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</si>
  <si>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</si>
  <si>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</si>
  <si>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</si>
  <si>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</si>
  <si>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</si>
  <si>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</si>
  <si>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</si>
  <si>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</si>
  <si>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</si>
  <si>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</si>
  <si>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</si>
  <si>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</si>
  <si>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</si>
  <si>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</si>
  <si>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</si>
  <si>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</si>
  <si>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</si>
  <si>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</si>
  <si>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</si>
  <si>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</si>
  <si>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</si>
  <si>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</si>
  <si>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</si>
  <si>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</si>
  <si>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</si>
  <si>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</si>
  <si>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</si>
  <si>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</si>
  <si>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</si>
  <si>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</si>
  <si>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</si>
  <si>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</si>
  <si>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</si>
  <si>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</si>
  <si>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</si>
  <si>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</si>
  <si>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</si>
  <si>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</si>
  <si>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</si>
  <si>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</si>
  <si>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</si>
  <si>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</si>
  <si>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</si>
  <si>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</si>
  <si>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</si>
  <si>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</si>
  <si>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</si>
  <si>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</si>
  <si>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</si>
  <si>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</si>
  <si>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</si>
  <si>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</si>
  <si>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</si>
  <si>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</si>
  <si>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</si>
  <si>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</si>
  <si>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</si>
  <si>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</si>
  <si>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</si>
  <si>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</si>
  <si>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</si>
  <si>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</si>
  <si>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</si>
  <si>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</si>
  <si>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</si>
  <si>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</si>
  <si>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</si>
  <si>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</si>
  <si>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</si>
  <si>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</si>
  <si>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</si>
  <si>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</si>
  <si>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</si>
  <si>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</si>
  <si>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</si>
  <si>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</si>
  <si>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</si>
  <si>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</si>
  <si>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</si>
  <si>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</si>
  <si>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</si>
  <si>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</si>
  <si>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</si>
  <si>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</si>
  <si>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</si>
  <si>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</si>
  <si>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</si>
  <si>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</si>
  <si>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</si>
  <si>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</si>
  <si>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</si>
  <si>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</si>
  <si>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</si>
  <si>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</si>
  <si>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</si>
  <si>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</si>
  <si>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</si>
  <si>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</si>
  <si>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</si>
  <si>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</si>
  <si>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</si>
  <si>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</si>
  <si>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</si>
  <si>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</si>
  <si>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</si>
  <si>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</si>
  <si>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</si>
  <si>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</si>
  <si>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</si>
  <si>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</si>
  <si>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</si>
  <si>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</si>
  <si>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</si>
  <si>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</si>
  <si>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</si>
  <si>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</si>
  <si>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</si>
  <si>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</si>
  <si>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</si>
  <si>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</si>
  <si>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</si>
  <si>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</si>
  <si>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</si>
  <si>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</si>
  <si>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</si>
  <si>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</si>
  <si>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</si>
  <si>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</si>
  <si>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</si>
  <si>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</si>
  <si>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</si>
  <si>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</si>
  <si>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</si>
  <si>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</si>
  <si>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</si>
  <si>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</si>
  <si>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</si>
  <si>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</si>
  <si>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</si>
  <si>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</si>
  <si>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</si>
  <si>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</si>
  <si>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</si>
  <si>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</si>
  <si>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</si>
  <si>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</si>
  <si>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</si>
  <si>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</si>
  <si>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</si>
  <si>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</si>
  <si>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</si>
  <si>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</si>
  <si>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</si>
  <si>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</si>
  <si>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</si>
  <si>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</si>
  <si>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</si>
  <si>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</si>
  <si>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</si>
  <si>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</si>
  <si>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</si>
  <si>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</si>
  <si>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</si>
  <si>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</si>
  <si>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</si>
  <si>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</si>
  <si>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</si>
  <si>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</si>
  <si>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</si>
  <si>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</si>
  <si>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</si>
  <si>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</si>
  <si>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</si>
  <si>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</si>
  <si>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</si>
  <si>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</si>
  <si>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</si>
  <si>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</si>
  <si>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</si>
  <si>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</si>
  <si>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</si>
  <si>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</si>
  <si>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</si>
  <si>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</si>
  <si>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</si>
  <si>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</si>
  <si>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</si>
  <si>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</si>
  <si>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</si>
  <si>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</si>
  <si>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</si>
  <si>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</si>
  <si>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</si>
  <si>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</si>
  <si>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</si>
  <si>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</si>
  <si>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</si>
  <si>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</si>
  <si>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</si>
  <si>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</si>
  <si>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</si>
  <si>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</si>
  <si>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</si>
  <si>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</si>
  <si>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</si>
  <si>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</si>
  <si>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</si>
  <si>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</si>
  <si>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</si>
  <si>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</si>
  <si>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</si>
  <si>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</si>
  <si>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</si>
  <si>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</si>
  <si>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</si>
  <si>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</si>
  <si>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</si>
  <si>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</si>
  <si>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</si>
  <si>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</si>
  <si>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</si>
  <si>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</si>
  <si>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</si>
  <si>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</si>
  <si>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</si>
  <si>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</si>
  <si>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</si>
  <si>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</si>
  <si>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</si>
  <si>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</si>
  <si>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</si>
  <si>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</si>
  <si>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</si>
  <si>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</si>
  <si>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</si>
  <si>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</si>
  <si>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</si>
  <si>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</si>
  <si>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</si>
  <si>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</si>
  <si>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</si>
  <si>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</si>
  <si>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</si>
  <si>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</si>
  <si>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</si>
  <si>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</si>
  <si>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</si>
  <si>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</si>
  <si>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</si>
  <si>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</si>
  <si>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</si>
  <si>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</si>
  <si>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</si>
  <si>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</si>
  <si>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</si>
  <si>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</si>
  <si>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</si>
  <si>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</si>
  <si>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</si>
  <si>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</si>
  <si>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</si>
  <si>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</si>
  <si>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</si>
  <si>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</si>
  <si>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</si>
  <si>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</si>
  <si>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</si>
  <si>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</si>
  <si>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</si>
  <si>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</si>
  <si>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</si>
  <si>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</si>
  <si>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</si>
  <si>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</si>
  <si>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</si>
  <si>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</si>
  <si>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</si>
  <si>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</si>
  <si>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</si>
  <si>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</si>
  <si>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</si>
  <si>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</si>
  <si>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</si>
  <si>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</si>
  <si>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</si>
  <si>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</si>
  <si>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</si>
  <si>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</si>
  <si>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</si>
  <si>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</si>
  <si>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</si>
  <si>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</si>
  <si>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</si>
  <si>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</si>
  <si>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</si>
  <si>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</si>
  <si>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N0450</t>
  </si>
  <si>
    <t>Barlow</t>
  </si>
  <si>
    <t>N0451</t>
  </si>
  <si>
    <t>Ludwig</t>
  </si>
  <si>
    <t>Binge</t>
  </si>
  <si>
    <t>N0452</t>
  </si>
  <si>
    <t>N0453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</si>
  <si>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</si>
  <si>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</si>
  <si>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</si>
  <si>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</si>
  <si>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</si>
  <si>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</si>
  <si>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</si>
  <si>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</si>
  <si>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</si>
  <si>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</si>
  <si>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</si>
  <si>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</si>
  <si>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</si>
  <si>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</si>
  <si>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</si>
  <si>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</si>
  <si>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</si>
  <si>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</si>
  <si>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</si>
  <si>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</si>
  <si>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</si>
  <si>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</si>
  <si>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</si>
  <si>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</si>
  <si>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</si>
  <si>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</si>
  <si>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</si>
  <si>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</si>
  <si>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</si>
  <si>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</si>
  <si>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</si>
  <si>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</si>
  <si>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</si>
  <si>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</si>
  <si>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</si>
  <si>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</si>
  <si>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</si>
  <si>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</si>
  <si>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</si>
  <si>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</si>
  <si>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</si>
  <si>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</si>
  <si>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</si>
  <si>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</si>
  <si>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</si>
  <si>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</si>
  <si>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</si>
  <si>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</si>
  <si>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</si>
  <si>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</si>
  <si>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</si>
  <si>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</si>
  <si>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</si>
  <si>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</si>
  <si>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</si>
  <si>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</si>
  <si>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</si>
  <si>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</si>
  <si>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</si>
  <si>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</si>
  <si>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</si>
  <si>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</si>
  <si>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</si>
  <si>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</si>
  <si>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</si>
  <si>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</si>
  <si>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</si>
  <si>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</si>
  <si>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</si>
  <si>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</si>
  <si>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</si>
  <si>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</si>
  <si>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</si>
  <si>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</si>
  <si>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</si>
  <si>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</si>
  <si>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</si>
  <si>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</si>
  <si>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</si>
  <si>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</si>
  <si>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</si>
  <si>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</si>
  <si>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XSeagulls WHK</t>
  </si>
  <si>
    <t>XOrca Angling Club</t>
  </si>
  <si>
    <t>Age</t>
  </si>
  <si>
    <t>Date Today</t>
  </si>
  <si>
    <t>Ampie</t>
  </si>
  <si>
    <t>van Aswegen</t>
  </si>
  <si>
    <t>Danny</t>
  </si>
  <si>
    <t>N0502</t>
  </si>
  <si>
    <t>N0503</t>
  </si>
  <si>
    <t>N0504</t>
  </si>
  <si>
    <t>N0505</t>
  </si>
  <si>
    <t>Otto</t>
  </si>
  <si>
    <t>du Toit</t>
  </si>
  <si>
    <t>N0506</t>
  </si>
  <si>
    <t>N0507</t>
  </si>
  <si>
    <t>N0508</t>
  </si>
  <si>
    <t>N0509</t>
  </si>
  <si>
    <t>N0510</t>
  </si>
  <si>
    <t>N0511</t>
  </si>
  <si>
    <t>EDIBLES</t>
  </si>
  <si>
    <t>Heavest</t>
  </si>
  <si>
    <t>INEDIBLES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</si>
  <si>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</si>
  <si>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</si>
  <si>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</si>
  <si>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</si>
  <si>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</si>
  <si>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</si>
  <si>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</si>
  <si>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N0346</t>
  </si>
  <si>
    <t>N0354</t>
  </si>
  <si>
    <t>Boytjie</t>
  </si>
  <si>
    <t>Schikerling</t>
  </si>
  <si>
    <t>N0365</t>
  </si>
  <si>
    <t>N0369</t>
  </si>
  <si>
    <t>N0398</t>
  </si>
  <si>
    <t>N0432</t>
  </si>
  <si>
    <t>XWelwitschia</t>
  </si>
  <si>
    <t>Jörg</t>
  </si>
  <si>
    <t>NO.</t>
  </si>
  <si>
    <t>Total Weight</t>
  </si>
  <si>
    <t>Average Weight</t>
  </si>
  <si>
    <t>SPECIES STATISTICS</t>
  </si>
  <si>
    <t>Heaviest Weight</t>
  </si>
  <si>
    <t>Flippie</t>
  </si>
  <si>
    <t>Hilmar</t>
  </si>
  <si>
    <t>von Lieres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</si>
  <si>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</si>
  <si>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</si>
  <si>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</si>
  <si>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</si>
  <si>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</si>
  <si>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</si>
  <si>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</si>
  <si>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</si>
  <si>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</si>
  <si>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</si>
  <si>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</si>
  <si>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</si>
  <si>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</si>
  <si>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</si>
  <si>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</si>
  <si>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</si>
  <si>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</si>
  <si>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</si>
  <si>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</si>
  <si>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</si>
  <si>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</si>
  <si>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</si>
  <si>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</si>
  <si>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</si>
  <si>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</si>
  <si>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</si>
  <si>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</si>
  <si>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</si>
  <si>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</si>
  <si>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</si>
  <si>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</si>
  <si>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</si>
  <si>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</si>
  <si>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</si>
  <si>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</si>
  <si>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Mills</t>
  </si>
  <si>
    <t>Rudi(Jnr.)</t>
  </si>
  <si>
    <t>N0534</t>
  </si>
  <si>
    <t>N0535</t>
  </si>
  <si>
    <t>N0536</t>
  </si>
  <si>
    <t>Maruis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</si>
  <si>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</si>
  <si>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</si>
  <si>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</si>
  <si>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</si>
  <si>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</si>
  <si>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</si>
  <si>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</si>
  <si>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</si>
  <si>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</si>
  <si>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</si>
  <si>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</si>
  <si>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</si>
  <si>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</si>
  <si>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</si>
  <si>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</si>
  <si>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</si>
  <si>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</si>
  <si>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</si>
  <si>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</si>
  <si>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</si>
  <si>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</si>
  <si>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</si>
  <si>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</si>
  <si>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</si>
  <si>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</si>
  <si>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</si>
  <si>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</si>
  <si>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</si>
  <si>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</si>
  <si>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</si>
  <si>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</si>
  <si>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</si>
  <si>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</si>
  <si>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</si>
  <si>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</si>
  <si>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</si>
  <si>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</si>
  <si>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</si>
  <si>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</si>
  <si>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</si>
  <si>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</si>
  <si>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</si>
  <si>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</si>
  <si>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</si>
  <si>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</si>
  <si>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</si>
  <si>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</si>
  <si>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</si>
  <si>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</si>
  <si>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</si>
  <si>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</si>
  <si>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</si>
  <si>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</si>
  <si>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</si>
  <si>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</si>
  <si>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</si>
  <si>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</si>
  <si>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</si>
  <si>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</si>
  <si>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</si>
  <si>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</si>
  <si>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</si>
  <si>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</si>
  <si>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</si>
  <si>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</si>
  <si>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</si>
  <si>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</si>
  <si>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</si>
  <si>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</si>
  <si>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</si>
  <si>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</si>
  <si>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</si>
  <si>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</si>
  <si>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</si>
  <si>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</si>
  <si>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</si>
  <si>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</si>
  <si>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</si>
  <si>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</si>
  <si>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</si>
  <si>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</si>
  <si>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</si>
  <si>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</si>
  <si>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</si>
  <si>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</si>
  <si>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</si>
  <si>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</si>
  <si>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</si>
  <si>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</si>
  <si>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</si>
  <si>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</si>
  <si>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</si>
  <si>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</si>
  <si>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</si>
  <si>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</si>
  <si>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</si>
  <si>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Redfinger</t>
  </si>
  <si>
    <t>Cordier</t>
  </si>
  <si>
    <t>Henk</t>
  </si>
  <si>
    <t>Van Rhyn</t>
  </si>
  <si>
    <t>Sagner</t>
  </si>
  <si>
    <t>Visher</t>
  </si>
  <si>
    <t>Pieter Jnr.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</si>
  <si>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</si>
  <si>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</si>
  <si>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</si>
  <si>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</si>
  <si>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</si>
  <si>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</si>
  <si>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</si>
  <si>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</si>
  <si>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</si>
  <si>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</si>
  <si>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</si>
  <si>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</si>
  <si>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</si>
  <si>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</si>
  <si>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</si>
  <si>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</si>
  <si>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</si>
  <si>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</si>
  <si>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</si>
  <si>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</si>
  <si>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</si>
  <si>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</si>
  <si>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</si>
  <si>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</si>
  <si>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</si>
  <si>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</si>
  <si>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</si>
  <si>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</si>
  <si>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</si>
  <si>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</si>
  <si>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</si>
  <si>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</si>
  <si>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</si>
  <si>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</si>
  <si>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</si>
  <si>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</si>
  <si>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</si>
  <si>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</si>
  <si>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</si>
  <si>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</si>
  <si>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</si>
  <si>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</si>
  <si>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</si>
  <si>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</si>
  <si>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Du Plooy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</si>
  <si>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</si>
  <si>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</si>
  <si>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</si>
  <si>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</si>
  <si>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</si>
  <si>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</si>
  <si>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</si>
  <si>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</si>
  <si>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</si>
  <si>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</si>
  <si>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</si>
  <si>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</si>
  <si>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</si>
  <si>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</si>
  <si>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</si>
  <si>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</si>
  <si>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</si>
  <si>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</si>
  <si>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</si>
  <si>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</si>
  <si>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</si>
  <si>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</si>
  <si>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</si>
  <si>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</si>
  <si>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</si>
  <si>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</si>
  <si>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</si>
  <si>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</si>
  <si>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</si>
  <si>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</si>
  <si>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</si>
  <si>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</si>
  <si>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</si>
  <si>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</si>
  <si>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</si>
  <si>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</si>
  <si>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</si>
  <si>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</si>
  <si>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</si>
  <si>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</si>
  <si>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</si>
  <si>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</si>
  <si>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</si>
  <si>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</si>
  <si>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</si>
  <si>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</si>
  <si>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</si>
  <si>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</si>
  <si>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</si>
  <si>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</si>
  <si>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</si>
  <si>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</si>
  <si>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</si>
  <si>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</si>
  <si>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</si>
  <si>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</si>
  <si>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</si>
  <si>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</si>
  <si>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</si>
  <si>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</si>
  <si>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</si>
  <si>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</si>
  <si>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</si>
  <si>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</si>
  <si>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</si>
  <si>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</si>
  <si>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</si>
  <si>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</si>
  <si>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</si>
  <si>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</si>
  <si>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</si>
  <si>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</si>
  <si>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</si>
  <si>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</si>
  <si>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</si>
  <si>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</si>
  <si>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</si>
  <si>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</si>
  <si>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</si>
  <si>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</si>
  <si>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</si>
  <si>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</si>
  <si>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</si>
  <si>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</si>
  <si>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</si>
  <si>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</si>
  <si>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</si>
  <si>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</si>
  <si>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</si>
  <si>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</si>
  <si>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</si>
  <si>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</si>
  <si>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Category Points (50)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</si>
  <si>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</si>
  <si>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</si>
  <si>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</si>
  <si>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</si>
  <si>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</si>
  <si>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</si>
  <si>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</si>
  <si>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</si>
  <si>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</si>
  <si>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</si>
  <si>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</si>
  <si>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</si>
  <si>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</si>
  <si>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</si>
  <si>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</si>
  <si>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</si>
  <si>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</si>
  <si>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</si>
  <si>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</si>
  <si>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</si>
  <si>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</si>
  <si>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</si>
  <si>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</si>
  <si>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</si>
  <si>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</si>
  <si>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</si>
  <si>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</si>
  <si>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</si>
  <si>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</si>
  <si>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</si>
  <si>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</si>
  <si>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</si>
  <si>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</si>
  <si>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</si>
  <si>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</si>
  <si>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</si>
  <si>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</si>
  <si>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</si>
  <si>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</si>
  <si>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</si>
  <si>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</si>
  <si>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</si>
  <si>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</si>
  <si>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</si>
  <si>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</si>
  <si>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</si>
  <si>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N0659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</si>
  <si>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</si>
  <si>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</si>
  <si>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</si>
  <si>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</si>
  <si>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</si>
  <si>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</si>
  <si>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</si>
  <si>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</si>
  <si>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N0664</t>
  </si>
  <si>
    <t>Conradie</t>
  </si>
  <si>
    <t>N0665</t>
  </si>
  <si>
    <t xml:space="preserve">Charl </t>
  </si>
  <si>
    <t>De Preez</t>
  </si>
  <si>
    <t>N0666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</si>
  <si>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</si>
  <si>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</si>
  <si>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</si>
  <si>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</si>
  <si>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</si>
  <si>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</si>
  <si>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</si>
  <si>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</si>
  <si>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N0670</t>
  </si>
  <si>
    <t>Neill</t>
  </si>
  <si>
    <t>Category Points (100)</t>
  </si>
  <si>
    <t>Category Points (200)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</si>
  <si>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</si>
  <si>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</si>
  <si>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</si>
  <si>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</si>
  <si>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</si>
  <si>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</si>
  <si>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</si>
  <si>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</si>
  <si>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>N0676</t>
  </si>
  <si>
    <t>N0677</t>
  </si>
  <si>
    <t>Wallace</t>
  </si>
  <si>
    <t>N0678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</si>
  <si>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</si>
  <si>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</si>
  <si>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</si>
  <si>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</si>
  <si>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</si>
  <si>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</si>
  <si>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</si>
  <si>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</si>
  <si>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</si>
  <si>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</si>
  <si>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</si>
  <si>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</si>
  <si>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</si>
  <si>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</si>
  <si>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</si>
  <si>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</si>
  <si>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</si>
  <si>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</si>
  <si>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</si>
  <si>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</si>
  <si>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</si>
  <si>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</si>
  <si>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</si>
  <si>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</si>
  <si>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</si>
  <si>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</si>
  <si>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</si>
  <si>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N0693</t>
  </si>
  <si>
    <t>N0694</t>
  </si>
  <si>
    <t>Angelique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</si>
  <si>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</si>
  <si>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</si>
  <si>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</si>
  <si>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</si>
  <si>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</si>
  <si>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</si>
  <si>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</si>
  <si>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</si>
  <si>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</si>
  <si>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</si>
  <si>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</si>
  <si>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</si>
  <si>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</si>
  <si>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</si>
  <si>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</si>
  <si>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</si>
  <si>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</si>
  <si>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</si>
  <si>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</si>
  <si>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Nam</t>
  </si>
  <si>
    <t>Nadine</t>
  </si>
  <si>
    <t>Brit</t>
  </si>
  <si>
    <t>SA</t>
  </si>
  <si>
    <t>Nationality</t>
  </si>
  <si>
    <t>Ritz</t>
  </si>
  <si>
    <t>Bachran</t>
  </si>
  <si>
    <t>Kay</t>
  </si>
  <si>
    <t>P0333495</t>
  </si>
  <si>
    <t>P0473301</t>
  </si>
  <si>
    <t>XSkeleton Coast</t>
  </si>
  <si>
    <t>P0668678</t>
  </si>
  <si>
    <t>Phillip</t>
  </si>
  <si>
    <t>Belg</t>
  </si>
  <si>
    <t>Sa</t>
  </si>
  <si>
    <t>xWalvis Bay</t>
  </si>
  <si>
    <t>Terblanche</t>
  </si>
  <si>
    <t>N0711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</si>
  <si>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</si>
  <si>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</si>
  <si>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</si>
  <si>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</si>
  <si>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</si>
  <si>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</si>
  <si>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</si>
  <si>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</si>
  <si>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</si>
  <si>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</si>
  <si>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</si>
  <si>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</si>
  <si>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</si>
  <si>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</si>
  <si>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</si>
  <si>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</si>
  <si>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</si>
  <si>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</si>
  <si>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</si>
  <si>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</si>
  <si>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</si>
  <si>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</si>
  <si>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</si>
  <si>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</si>
  <si>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</si>
  <si>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</si>
  <si>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</si>
  <si>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</si>
  <si>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</si>
  <si>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</si>
  <si>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</si>
  <si>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</si>
  <si>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</si>
  <si>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</si>
  <si>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</si>
  <si>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</si>
  <si>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</si>
  <si>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</si>
  <si>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</si>
  <si>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</si>
  <si>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</si>
  <si>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</si>
  <si>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</si>
  <si>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</si>
  <si>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</si>
  <si>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</si>
  <si>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</si>
  <si>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</si>
  <si>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</si>
  <si>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</si>
  <si>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</si>
  <si>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</si>
  <si>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</si>
  <si>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</si>
  <si>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</si>
  <si>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</si>
  <si>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</si>
  <si>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</si>
  <si>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</si>
  <si>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</si>
  <si>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</si>
  <si>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</si>
  <si>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</si>
  <si>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</si>
  <si>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</si>
  <si>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</si>
  <si>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</si>
  <si>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</si>
  <si>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</si>
  <si>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</si>
  <si>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</si>
  <si>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</si>
  <si>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Dirkie</t>
  </si>
  <si>
    <t>Baard</t>
  </si>
  <si>
    <t>Bernatt</t>
  </si>
  <si>
    <t>Geldenhuys</t>
  </si>
  <si>
    <t>Barnett</t>
  </si>
  <si>
    <t>Benjamin</t>
  </si>
  <si>
    <t>Jung</t>
  </si>
  <si>
    <t>(Multiple Items)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</si>
  <si>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</si>
  <si>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</si>
  <si>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</si>
  <si>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</si>
  <si>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</si>
  <si>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</si>
  <si>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</si>
  <si>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</si>
  <si>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</si>
  <si>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</si>
  <si>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</si>
  <si>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</si>
  <si>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</si>
  <si>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</si>
  <si>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</si>
  <si>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</si>
  <si>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</si>
  <si>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</si>
  <si>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</si>
  <si>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</si>
  <si>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</si>
  <si>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</si>
  <si>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</si>
  <si>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</si>
  <si>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</si>
  <si>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</si>
  <si>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</si>
  <si>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</si>
  <si>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</si>
  <si>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</si>
  <si>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</si>
  <si>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</si>
  <si>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</si>
  <si>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</si>
  <si>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</si>
  <si>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</si>
  <si>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</si>
  <si>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</si>
  <si>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</si>
  <si>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</si>
  <si>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</si>
  <si>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</si>
  <si>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</si>
  <si>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</si>
  <si>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</si>
  <si>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</si>
  <si>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</si>
  <si>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</si>
  <si>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</si>
  <si>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</si>
  <si>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</si>
  <si>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</si>
  <si>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</si>
  <si>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</si>
  <si>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</si>
  <si>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</si>
  <si>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</si>
  <si>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</si>
  <si>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</si>
  <si>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</si>
  <si>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</si>
  <si>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</si>
  <si>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</si>
  <si>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</si>
  <si>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</si>
  <si>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</si>
  <si>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</si>
  <si>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</si>
  <si>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</si>
  <si>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</si>
  <si>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</si>
  <si>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</si>
  <si>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</si>
  <si>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</si>
  <si>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</si>
  <si>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</si>
  <si>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</si>
  <si>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</si>
  <si>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</si>
  <si>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</si>
  <si>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</si>
  <si>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</si>
  <si>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</si>
  <si>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</si>
  <si>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</si>
  <si>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</si>
  <si>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</si>
  <si>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</si>
  <si>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</si>
  <si>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</si>
  <si>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</si>
  <si>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</si>
  <si>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</si>
  <si>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</si>
  <si>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</si>
  <si>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</si>
  <si>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</si>
  <si>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</si>
  <si>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</si>
  <si>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</si>
  <si>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</si>
  <si>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</si>
  <si>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</si>
  <si>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</si>
  <si>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</si>
  <si>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</si>
  <si>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</si>
  <si>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</si>
  <si>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</si>
  <si>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</si>
  <si>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</si>
  <si>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</si>
  <si>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8210015061085</t>
  </si>
  <si>
    <t>Francois Jnr</t>
  </si>
  <si>
    <t>Stefni</t>
  </si>
  <si>
    <t>De jager</t>
  </si>
  <si>
    <t>Clinton</t>
  </si>
  <si>
    <t>Barnhard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</si>
  <si>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</si>
  <si>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</si>
  <si>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</si>
  <si>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</si>
  <si>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</si>
  <si>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</si>
  <si>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</si>
  <si>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</si>
  <si>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</si>
  <si>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</si>
  <si>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</si>
  <si>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</si>
  <si>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</si>
  <si>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</si>
  <si>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</si>
  <si>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</si>
  <si>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</si>
  <si>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</si>
  <si>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</si>
  <si>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</si>
  <si>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</si>
  <si>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</si>
  <si>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</si>
  <si>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</si>
  <si>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</si>
  <si>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</si>
  <si>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t>LEAGUE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</si>
  <si>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</si>
  <si>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</si>
  <si>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</si>
  <si>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</si>
  <si>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</si>
  <si>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</si>
  <si>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</si>
  <si>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</si>
  <si>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</si>
  <si>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</si>
  <si>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</si>
  <si>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</si>
  <si>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</si>
  <si>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</si>
  <si>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</si>
  <si>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</si>
  <si>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</si>
  <si>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</si>
  <si>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</si>
  <si>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</si>
  <si>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</si>
  <si>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</si>
  <si>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</si>
  <si>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</si>
  <si>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</si>
  <si>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</si>
  <si>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</si>
  <si>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</si>
  <si>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</si>
  <si>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</si>
  <si>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</si>
  <si>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</si>
  <si>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</si>
  <si>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</si>
  <si>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</si>
  <si>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</si>
  <si>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</si>
  <si>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</si>
  <si>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</si>
  <si>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</si>
  <si>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</si>
  <si>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</si>
  <si>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</si>
  <si>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</si>
  <si>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</si>
  <si>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</si>
  <si>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</si>
  <si>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</si>
  <si>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</si>
  <si>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</si>
  <si>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</si>
  <si>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</si>
  <si>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</si>
  <si>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</si>
  <si>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</si>
  <si>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</si>
  <si>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</si>
  <si>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</si>
  <si>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Smal</t>
  </si>
  <si>
    <t>Adrian</t>
  </si>
  <si>
    <t>TOP 6 ANGLERS</t>
  </si>
  <si>
    <t>kg Top6</t>
  </si>
  <si>
    <t>Top 6 Points</t>
  </si>
  <si>
    <t>a</t>
  </si>
  <si>
    <t>b</t>
  </si>
  <si>
    <t>Copy data from Individuals</t>
  </si>
  <si>
    <t>Mombakkies not counting towards top6 points</t>
  </si>
  <si>
    <t>Club Points</t>
  </si>
  <si>
    <t>Top 6 kg</t>
  </si>
  <si>
    <t>CLUB POSITION</t>
  </si>
  <si>
    <t>Anne-Marie</t>
  </si>
  <si>
    <t>Wise</t>
  </si>
  <si>
    <t>Phillippus</t>
  </si>
  <si>
    <t>Devon</t>
  </si>
  <si>
    <t>Snyders</t>
  </si>
  <si>
    <t>1st Interclub</t>
  </si>
  <si>
    <t>2nd Interclub</t>
  </si>
  <si>
    <t>Steenberg</t>
  </si>
  <si>
    <t>3rd interclub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</si>
  <si>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</si>
  <si>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</si>
  <si>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</si>
  <si>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</si>
  <si>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</si>
  <si>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</si>
  <si>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</si>
  <si>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</si>
  <si>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</si>
  <si>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</si>
  <si>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</si>
  <si>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</si>
  <si>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</si>
  <si>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</si>
  <si>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4th interclub</t>
  </si>
  <si>
    <t>Nicolette</t>
  </si>
  <si>
    <t>Schreuder</t>
  </si>
  <si>
    <t>N0356</t>
  </si>
  <si>
    <t>5th interclub</t>
  </si>
  <si>
    <t>Marco</t>
  </si>
  <si>
    <t>Klein</t>
  </si>
  <si>
    <t>Hoon</t>
  </si>
  <si>
    <t>Japsie</t>
  </si>
  <si>
    <t>Cameron</t>
  </si>
  <si>
    <t>Croza</t>
  </si>
  <si>
    <t>Cecilia</t>
  </si>
  <si>
    <t>Brandt</t>
  </si>
  <si>
    <t>Alessandro</t>
  </si>
  <si>
    <t>Stefan Jnr</t>
  </si>
  <si>
    <t>Reimann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</si>
  <si>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</si>
  <si>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</si>
  <si>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</si>
  <si>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</si>
  <si>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</si>
  <si>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</si>
  <si>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</si>
  <si>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</si>
  <si>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</si>
  <si>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</si>
  <si>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</si>
  <si>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</si>
  <si>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</si>
  <si>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</si>
  <si>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</si>
  <si>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</si>
  <si>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</si>
  <si>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(blank)</t>
  </si>
  <si>
    <t>Knowles</t>
  </si>
  <si>
    <t>Nell</t>
  </si>
  <si>
    <t>Murray</t>
  </si>
  <si>
    <t>Van Staden</t>
  </si>
  <si>
    <t>Bartlett</t>
  </si>
  <si>
    <t>Borruso</t>
  </si>
  <si>
    <t>P0623774</t>
  </si>
  <si>
    <t>Riekert</t>
  </si>
  <si>
    <t>Martins</t>
  </si>
  <si>
    <t>Alexander Albert</t>
  </si>
  <si>
    <t>Joe Imre</t>
  </si>
  <si>
    <t>P1008770</t>
  </si>
  <si>
    <t>Zim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</si>
  <si>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</si>
  <si>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</si>
  <si>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</si>
  <si>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</si>
  <si>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</si>
  <si>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</si>
  <si>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</si>
  <si>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</si>
  <si>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</si>
  <si>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</si>
  <si>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</si>
  <si>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</si>
  <si>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</si>
  <si>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</si>
  <si>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</si>
  <si>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Zandrie</t>
  </si>
  <si>
    <t>Gous</t>
  </si>
  <si>
    <t>Halbich</t>
  </si>
  <si>
    <t>Van Den Heuvel</t>
  </si>
  <si>
    <t>Lian</t>
  </si>
  <si>
    <t>P0538260</t>
  </si>
  <si>
    <t>Tertia</t>
  </si>
  <si>
    <t>Roos</t>
  </si>
  <si>
    <t>Neil</t>
  </si>
  <si>
    <t>Wilfred</t>
  </si>
  <si>
    <t>00121600084</t>
  </si>
  <si>
    <t>Frankie Jnr</t>
  </si>
  <si>
    <t>0201200381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</si>
  <si>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</si>
  <si>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</si>
  <si>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</si>
  <si>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</si>
  <si>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</si>
  <si>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</si>
  <si>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</si>
  <si>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</si>
  <si>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N0883</t>
  </si>
  <si>
    <t>Men Master</t>
  </si>
  <si>
    <t>Men Grand Masters</t>
  </si>
  <si>
    <t>KOB</t>
  </si>
  <si>
    <t>De Vo</t>
  </si>
  <si>
    <t>Jayden</t>
  </si>
  <si>
    <t>Min Length</t>
  </si>
  <si>
    <t>John</t>
  </si>
  <si>
    <t>Longland</t>
  </si>
  <si>
    <t>Lance</t>
  </si>
  <si>
    <t>Harper</t>
  </si>
  <si>
    <t>Cornelius</t>
  </si>
  <si>
    <t>Jani-Mari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</si>
  <si>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</si>
  <si>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</si>
  <si>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</si>
  <si>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</si>
  <si>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</si>
  <si>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</si>
  <si>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</si>
  <si>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</si>
  <si>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</si>
  <si>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Pinaar</t>
  </si>
  <si>
    <t>Sarah-Ann</t>
  </si>
  <si>
    <t>Herbst</t>
  </si>
  <si>
    <t>Ryan</t>
  </si>
  <si>
    <t>Wolmarans</t>
  </si>
  <si>
    <t>Zone 4 - Horingbaai</t>
  </si>
  <si>
    <t>Zone 5 - Blare</t>
  </si>
  <si>
    <t>Carol</t>
  </si>
  <si>
    <t>Thomson</t>
  </si>
  <si>
    <t>Bot</t>
  </si>
  <si>
    <t>Jan Tommy</t>
  </si>
  <si>
    <t>Jurgens</t>
  </si>
  <si>
    <t>Jolene</t>
  </si>
  <si>
    <t>Bampton</t>
  </si>
  <si>
    <t>Jacob</t>
  </si>
  <si>
    <t>Johan Spyker</t>
  </si>
  <si>
    <t>Gregory</t>
  </si>
  <si>
    <t>Dickman</t>
  </si>
  <si>
    <t>Janse Van Vuuren</t>
  </si>
  <si>
    <t>Uwe</t>
  </si>
  <si>
    <t>Hanssen</t>
  </si>
  <si>
    <t>Oosthuysen</t>
  </si>
  <si>
    <t>Andi</t>
  </si>
  <si>
    <t>03032300185</t>
  </si>
  <si>
    <t>02021200353</t>
  </si>
  <si>
    <t>Mac Gillicuddy</t>
  </si>
  <si>
    <t>Luigi</t>
  </si>
  <si>
    <t>Petro</t>
  </si>
  <si>
    <t>Theo</t>
  </si>
  <si>
    <t>Wormsbaecher</t>
  </si>
  <si>
    <t>02031500147</t>
  </si>
  <si>
    <t>Bradd</t>
  </si>
  <si>
    <t>Biller</t>
  </si>
  <si>
    <t>Dean</t>
  </si>
  <si>
    <t>Taryn</t>
  </si>
  <si>
    <t>Estian</t>
  </si>
  <si>
    <t>Anthony</t>
  </si>
  <si>
    <t>Faan</t>
  </si>
  <si>
    <t>03121600125</t>
  </si>
  <si>
    <t>Marius</t>
  </si>
  <si>
    <t>Lensing</t>
  </si>
  <si>
    <t>Phillip Eric</t>
  </si>
  <si>
    <t>Seagull Angling Club</t>
  </si>
  <si>
    <t>xSeagull Angling Club</t>
  </si>
  <si>
    <t>01100100997</t>
  </si>
  <si>
    <t>Pelcher</t>
  </si>
  <si>
    <t>Lorette</t>
  </si>
  <si>
    <t>Koen</t>
  </si>
  <si>
    <t>Weise</t>
  </si>
  <si>
    <t>Manfred</t>
  </si>
  <si>
    <t>Luke</t>
  </si>
  <si>
    <t>Nic</t>
  </si>
  <si>
    <t>Jean Pierre</t>
  </si>
  <si>
    <t>Venessa</t>
  </si>
  <si>
    <t>Knoetze</t>
  </si>
  <si>
    <t>Eteinne</t>
  </si>
  <si>
    <t>Frans J</t>
  </si>
  <si>
    <t>Dania</t>
  </si>
  <si>
    <t>Maas</t>
  </si>
  <si>
    <t>Hennies</t>
  </si>
  <si>
    <t>6009075156088</t>
  </si>
  <si>
    <t>89013000010</t>
  </si>
  <si>
    <t>Kilian</t>
  </si>
  <si>
    <t>Marnus</t>
  </si>
  <si>
    <t>2022-IC-L1</t>
  </si>
  <si>
    <t>Zone 3 - Mile68</t>
  </si>
  <si>
    <t>(All)</t>
  </si>
  <si>
    <t>N0304</t>
  </si>
  <si>
    <t>Casper</t>
  </si>
  <si>
    <t>Mare</t>
  </si>
  <si>
    <t>Pieters</t>
  </si>
  <si>
    <t>Peter Andre</t>
  </si>
  <si>
    <t>Valentino Andre</t>
  </si>
  <si>
    <t>Ray</t>
  </si>
  <si>
    <t>Moody</t>
  </si>
  <si>
    <t>01030600341</t>
  </si>
  <si>
    <t>Fabio</t>
  </si>
  <si>
    <t>Silheu</t>
  </si>
  <si>
    <t>PP-C801253</t>
  </si>
  <si>
    <t>Port</t>
  </si>
  <si>
    <t>2022-IC-L2</t>
  </si>
  <si>
    <t>n0573</t>
  </si>
  <si>
    <t>n0093</t>
  </si>
  <si>
    <t>Van Riet</t>
  </si>
  <si>
    <t>Harvey</t>
  </si>
  <si>
    <t>Boulter</t>
  </si>
  <si>
    <t>Divan</t>
  </si>
  <si>
    <t>Van Vreden</t>
  </si>
  <si>
    <t>02020700441</t>
  </si>
  <si>
    <t>Iwan</t>
  </si>
  <si>
    <t>2022-IC-L3</t>
  </si>
  <si>
    <t>Zone 2 - Black Rock</t>
  </si>
  <si>
    <t>Deecee</t>
  </si>
  <si>
    <t>Hatting</t>
  </si>
  <si>
    <t>Bornman</t>
  </si>
  <si>
    <t>05033000098</t>
  </si>
  <si>
    <t>2022-IC-L4</t>
  </si>
  <si>
    <t>Zone 1 - Mile 14</t>
  </si>
  <si>
    <t>2022-IC-L5</t>
  </si>
  <si>
    <t>Zone 5 - Mile 108</t>
  </si>
  <si>
    <t>Fenwick</t>
  </si>
  <si>
    <t>Axel</t>
  </si>
  <si>
    <t>Parr</t>
  </si>
  <si>
    <t>Marinda</t>
  </si>
  <si>
    <t>Cornelius Coenraad</t>
  </si>
  <si>
    <t>Willem Johannes</t>
  </si>
  <si>
    <t>Ernesto Jeff</t>
  </si>
  <si>
    <t>Xavier</t>
  </si>
  <si>
    <t>Stewert</t>
  </si>
  <si>
    <t>Cristiano</t>
  </si>
  <si>
    <t>Bezuidehoudt</t>
  </si>
  <si>
    <t>Hanno</t>
  </si>
  <si>
    <t>Sandra</t>
  </si>
  <si>
    <t>P0627618</t>
  </si>
  <si>
    <t>Sonita</t>
  </si>
  <si>
    <t>01022000314</t>
  </si>
  <si>
    <t>Ewald J.</t>
  </si>
  <si>
    <t>Jakes</t>
  </si>
  <si>
    <t>Jonandre</t>
  </si>
  <si>
    <t>Tristan</t>
  </si>
  <si>
    <t>Van Bosch</t>
  </si>
  <si>
    <t>Marna</t>
  </si>
  <si>
    <t>Robert Jnr</t>
  </si>
  <si>
    <t>Wiggil</t>
  </si>
  <si>
    <t>Maasdorp</t>
  </si>
  <si>
    <t>91021900613</t>
  </si>
  <si>
    <t>Jandre</t>
  </si>
  <si>
    <t>Van Eck</t>
  </si>
  <si>
    <t>Jacomine</t>
  </si>
  <si>
    <t>Wasserfall</t>
  </si>
  <si>
    <t>Laurence</t>
  </si>
  <si>
    <t>Charlene</t>
  </si>
  <si>
    <t>Adre</t>
  </si>
  <si>
    <t>Desond</t>
  </si>
  <si>
    <t>De Klerk</t>
  </si>
  <si>
    <t>Simone</t>
  </si>
  <si>
    <t>Nicolas</t>
  </si>
  <si>
    <t>Christel</t>
  </si>
  <si>
    <t>Bozidar</t>
  </si>
  <si>
    <t>Jouceski</t>
  </si>
  <si>
    <t xml:space="preserve">Daniel </t>
  </si>
  <si>
    <t>Miguel</t>
  </si>
  <si>
    <t>Strzelecki</t>
  </si>
  <si>
    <t>Jaqi</t>
  </si>
  <si>
    <t>05121200188</t>
  </si>
  <si>
    <t>01110100687</t>
  </si>
  <si>
    <t>P1118247</t>
  </si>
  <si>
    <t>P0992733</t>
  </si>
  <si>
    <t>Hannelie</t>
  </si>
  <si>
    <t>Marvin</t>
  </si>
  <si>
    <t>Miller</t>
  </si>
  <si>
    <t>Hill</t>
  </si>
  <si>
    <t>Ettene</t>
  </si>
  <si>
    <t>Pieterjan</t>
  </si>
  <si>
    <t>Von Wielligh</t>
  </si>
  <si>
    <t>Weigh Master</t>
  </si>
  <si>
    <t>Signature</t>
  </si>
  <si>
    <t>Danie Du Toit</t>
  </si>
  <si>
    <t>Andre Muller</t>
  </si>
  <si>
    <t>Izak Visser</t>
  </si>
  <si>
    <t>Johan Kotze</t>
  </si>
  <si>
    <t>2023-IC-L1</t>
  </si>
  <si>
    <t>Zone 4 - Canopy</t>
  </si>
  <si>
    <t>Heinrich</t>
  </si>
  <si>
    <t>P1085104</t>
  </si>
  <si>
    <t>n0008</t>
  </si>
  <si>
    <t>Gradidge</t>
  </si>
  <si>
    <t>Patricia</t>
  </si>
  <si>
    <t>Zanita</t>
  </si>
  <si>
    <t>2023-IC-L2</t>
  </si>
  <si>
    <t>Ricku</t>
  </si>
  <si>
    <t>Mart-Marie</t>
  </si>
  <si>
    <t>De Haast</t>
  </si>
  <si>
    <t>Calvin</t>
  </si>
  <si>
    <t>01112900225</t>
  </si>
  <si>
    <t>Cruywagen</t>
  </si>
  <si>
    <t>2023-IC-L3</t>
  </si>
  <si>
    <t>Zone 2 - Mile 32</t>
  </si>
  <si>
    <t>Johan Sampie</t>
  </si>
  <si>
    <t>2023-IC-L4</t>
  </si>
  <si>
    <t>AJ</t>
  </si>
  <si>
    <t>Zillan</t>
  </si>
  <si>
    <t>Du Pisani</t>
  </si>
  <si>
    <t>2023-IC-L5</t>
  </si>
  <si>
    <t>n0228</t>
  </si>
  <si>
    <t>n0044</t>
  </si>
  <si>
    <t>n0370</t>
  </si>
  <si>
    <t>Henco</t>
  </si>
  <si>
    <t>A1060161</t>
  </si>
  <si>
    <t>Stehan</t>
  </si>
  <si>
    <t>P0694582</t>
  </si>
  <si>
    <t>Liam</t>
  </si>
  <si>
    <t>A390204</t>
  </si>
  <si>
    <t>John James</t>
  </si>
  <si>
    <t>Gerrit Albertus</t>
  </si>
  <si>
    <t>Clifford Alexander</t>
  </si>
  <si>
    <t>Lisa</t>
  </si>
  <si>
    <t>Mekayla</t>
  </si>
  <si>
    <t>De Lange</t>
  </si>
  <si>
    <t>0409140611081</t>
  </si>
  <si>
    <t>Hazel</t>
  </si>
  <si>
    <t>Boffelli</t>
  </si>
  <si>
    <t>Giovanni</t>
  </si>
  <si>
    <t>Pieterse</t>
  </si>
  <si>
    <t>Laurika</t>
  </si>
  <si>
    <t>Hattingh</t>
  </si>
  <si>
    <t>Michiel</t>
  </si>
  <si>
    <t>Raul</t>
  </si>
  <si>
    <t>Batista</t>
  </si>
  <si>
    <t>Lizanne</t>
  </si>
  <si>
    <t>Sebastian</t>
  </si>
  <si>
    <t>Louis-Allen</t>
  </si>
  <si>
    <t>Roodt</t>
  </si>
  <si>
    <t>Gideon Francois</t>
  </si>
  <si>
    <t>03102900658</t>
  </si>
  <si>
    <t>05032300217</t>
  </si>
  <si>
    <t>03121400401</t>
  </si>
  <si>
    <t>Peter</t>
  </si>
  <si>
    <t>Van Ginkel</t>
  </si>
  <si>
    <t>Janse Van Rensburg</t>
  </si>
  <si>
    <t>Lloyd</t>
  </si>
  <si>
    <t>00082600082</t>
  </si>
  <si>
    <t>Engels</t>
  </si>
  <si>
    <t>Scott</t>
  </si>
  <si>
    <t>P1182346</t>
  </si>
  <si>
    <t>Damian</t>
  </si>
  <si>
    <t>P1104891</t>
  </si>
  <si>
    <t>Charlotte</t>
  </si>
  <si>
    <t>Luca</t>
  </si>
  <si>
    <t>07050300357</t>
  </si>
  <si>
    <t>Bauwer</t>
  </si>
  <si>
    <t>03052500368</t>
  </si>
  <si>
    <t>Niel</t>
  </si>
  <si>
    <t>Boffeli</t>
  </si>
  <si>
    <t>Mark-Anthony</t>
  </si>
  <si>
    <t>Nangoro</t>
  </si>
  <si>
    <t>03091300064</t>
  </si>
  <si>
    <t>Wian</t>
  </si>
  <si>
    <t>Ewan</t>
  </si>
  <si>
    <t>2024-IC-L1</t>
  </si>
  <si>
    <t>Zone 1 - Mile 8</t>
  </si>
  <si>
    <t>Total 2024</t>
  </si>
  <si>
    <t>Archer</t>
  </si>
  <si>
    <t>Keanu</t>
  </si>
  <si>
    <t>Hanru</t>
  </si>
  <si>
    <t>Clemens</t>
  </si>
  <si>
    <t>Deetlefs</t>
  </si>
  <si>
    <t>Van Vuren</t>
  </si>
  <si>
    <t>04021200274</t>
  </si>
  <si>
    <t>Gawie</t>
  </si>
  <si>
    <t>A319941</t>
  </si>
  <si>
    <t>2024-IC-L2</t>
  </si>
  <si>
    <t>Zone 2 - Mile 30</t>
  </si>
  <si>
    <t>Zietsman</t>
  </si>
  <si>
    <t>Barend</t>
  </si>
  <si>
    <t>A1172091</t>
  </si>
  <si>
    <t>Steynberg</t>
  </si>
  <si>
    <t>Vincent</t>
  </si>
  <si>
    <t>Maresch</t>
  </si>
  <si>
    <t>P1040182</t>
  </si>
  <si>
    <t>Sharne</t>
  </si>
  <si>
    <t>Brockman</t>
  </si>
  <si>
    <t>Alwyn</t>
  </si>
  <si>
    <t>Xanthea</t>
  </si>
  <si>
    <t>Thygesen</t>
  </si>
  <si>
    <t>Donald</t>
  </si>
  <si>
    <t>Walker</t>
  </si>
  <si>
    <t>Linde</t>
  </si>
  <si>
    <t>Pieter Schalk</t>
  </si>
  <si>
    <t>De Waal</t>
  </si>
  <si>
    <t>Keyser</t>
  </si>
  <si>
    <t>2024-IC-L3</t>
  </si>
  <si>
    <t>Van Aarde</t>
  </si>
  <si>
    <t>Allan</t>
  </si>
  <si>
    <t>Edibles:</t>
  </si>
  <si>
    <t>Inedibles:</t>
  </si>
  <si>
    <t>Green Eye Spurdog Shark</t>
  </si>
  <si>
    <t>Minimum Lenghts:</t>
  </si>
  <si>
    <t>01092401113</t>
  </si>
  <si>
    <t>2024-IC-L4</t>
  </si>
  <si>
    <t>2024-IC-L5</t>
  </si>
  <si>
    <t>L'Wyk</t>
  </si>
  <si>
    <t>Wheal</t>
  </si>
  <si>
    <t>Mari</t>
  </si>
  <si>
    <t>n0335</t>
  </si>
  <si>
    <t>Joshua</t>
  </si>
  <si>
    <t>Amos</t>
  </si>
  <si>
    <t>00080100104</t>
  </si>
  <si>
    <t>Jacky</t>
  </si>
  <si>
    <t>Inter Club 5th Leg 2024</t>
  </si>
  <si>
    <t>Munhardt Alberts</t>
  </si>
  <si>
    <t>Karel Anton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</si>
</sst>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* #,##0.00_);_(* \(#,##0.00\);_(* &quot;-&quot;??_);_(@_)"/>
    <numFmt numFmtId="165" formatCode="_ * #,##0.00_ ;_ * \-#,##0.00_ ;_ * &quot;-&quot;??_ ;_ @_ "/>
    <numFmt numFmtId="166" formatCode="0.0"/>
    <numFmt numFmtId="167" formatCode="[$-409]d\-mmm\-yy;@"/>
    <numFmt numFmtId="168" formatCode="[$-409]mmm\-yy;@"/>
    <numFmt numFmtId="169" formatCode="_ * #,##0.0_ ;_ * \-#,##0.0_ ;_ * &quot;-&quot;??_ ;_ @_ "/>
    <numFmt numFmtId="170" formatCode="#,##0.0"/>
    <numFmt numFmtId="171" formatCode="[$-409]d/mmm/yy;@"/>
    <numFmt numFmtId="172" formatCode="#,##0_ ;\-#,##0\ "/>
    <numFmt numFmtId="173" formatCode="_ * #,##0_ ;_ * \-#,##0_ ;_ * &quot;-&quot;??_ ;_ @_ "/>
    <numFmt numFmtId="174" formatCode="#,##0.0_ ;\-#,##0.0\ "/>
  </numFmts>
  <fonts count="5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b/>
      <u/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Arial Narrow"/>
      <family val="2"/>
    </font>
    <font>
      <b/>
      <sz val="16"/>
      <color rgb="FFFF0000"/>
      <name val="Arial"/>
      <family val="2"/>
    </font>
    <font>
      <b/>
      <sz val="16"/>
      <color indexed="10"/>
      <name val="Arial"/>
      <family val="2"/>
    </font>
    <font>
      <b/>
      <sz val="14"/>
      <color rgb="FFFF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name val="Arial Narrow"/>
      <family val="2"/>
    </font>
    <font>
      <b/>
      <sz val="10"/>
      <color rgb="FF000099"/>
      <name val="Arial Narrow"/>
      <family val="2"/>
    </font>
    <font>
      <b/>
      <sz val="16"/>
      <color rgb="FFFF0000"/>
      <name val="Arial Narrow"/>
      <family val="2"/>
    </font>
    <font>
      <sz val="20"/>
      <name val="Arial"/>
      <family val="2"/>
    </font>
    <font>
      <b/>
      <u/>
      <sz val="10"/>
      <name val="Arial"/>
      <family val="2"/>
    </font>
    <font>
      <sz val="10"/>
      <name val="Arial Narrow"/>
    </font>
    <font>
      <sz val="9"/>
      <name val="Arial Narrow"/>
    </font>
    <font>
      <b/>
      <sz val="9"/>
      <name val="Arial Narrow"/>
    </font>
    <font>
      <sz val="9"/>
      <color rgb="FF000099"/>
      <name val="Arial Narrow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40">
    <xf numFmtId="0" fontId="0" fillId="0" borderId="0"/>
    <xf numFmtId="0" fontId="10" fillId="0" borderId="0"/>
    <xf numFmtId="164" fontId="10" fillId="0" borderId="0" applyFont="0" applyFill="0" applyBorder="0" applyAlignment="0" applyProtection="0"/>
    <xf numFmtId="0" fontId="11" fillId="0" borderId="0"/>
    <xf numFmtId="0" fontId="12" fillId="0" borderId="0"/>
    <xf numFmtId="0" fontId="8" fillId="0" borderId="0"/>
    <xf numFmtId="165" fontId="8" fillId="0" borderId="0" applyFont="0" applyFill="0" applyBorder="0" applyAlignment="0" applyProtection="0"/>
    <xf numFmtId="0" fontId="13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8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5" fillId="0" borderId="0"/>
    <xf numFmtId="165" fontId="10" fillId="0" borderId="0" applyFon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167" fontId="3" fillId="0" borderId="0"/>
    <xf numFmtId="0" fontId="2" fillId="0" borderId="0"/>
    <xf numFmtId="165" fontId="2" fillId="0" borderId="0" applyFont="0" applyFill="0" applyBorder="0" applyAlignment="0" applyProtection="0"/>
    <xf numFmtId="167" fontId="2" fillId="0" borderId="0"/>
    <xf numFmtId="0" fontId="1" fillId="0" borderId="0"/>
    <xf numFmtId="164" fontId="1" fillId="0" borderId="0" applyFont="0" applyFill="0" applyBorder="0" applyAlignment="0" applyProtection="0"/>
    <xf numFmtId="167" fontId="1" fillId="0" borderId="0"/>
  </cellStyleXfs>
  <cellXfs count="379">
    <xf numFmtId="0" fontId="0" fillId="0" borderId="0" xfId="0"/>
    <xf numFmtId="0" fontId="9" fillId="0" borderId="0" xfId="0" applyFont="1"/>
    <xf numFmtId="0" fontId="14" fillId="0" borderId="0" xfId="0" applyFont="1"/>
    <xf numFmtId="0" fontId="9" fillId="0" borderId="0" xfId="0" applyFont="1" applyAlignment="1">
      <alignment horizontal="center" wrapText="1"/>
    </xf>
    <xf numFmtId="0" fontId="15" fillId="0" borderId="0" xfId="0" applyFont="1"/>
    <xf numFmtId="0" fontId="16" fillId="0" borderId="0" xfId="0" applyFont="1"/>
    <xf numFmtId="1" fontId="15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66" fontId="16" fillId="0" borderId="0" xfId="0" applyNumberFormat="1" applyFont="1"/>
    <xf numFmtId="0" fontId="15" fillId="0" borderId="0" xfId="0" applyFont="1" applyAlignment="1">
      <alignment horizontal="center"/>
    </xf>
    <xf numFmtId="166" fontId="15" fillId="0" borderId="0" xfId="0" applyNumberFormat="1" applyFont="1"/>
    <xf numFmtId="0" fontId="17" fillId="0" borderId="0" xfId="0" applyFont="1"/>
    <xf numFmtId="0" fontId="17" fillId="0" borderId="0" xfId="5" applyFont="1"/>
    <xf numFmtId="0" fontId="24" fillId="0" borderId="0" xfId="5" applyFont="1" applyAlignment="1">
      <alignment horizontal="center"/>
    </xf>
    <xf numFmtId="0" fontId="23" fillId="0" borderId="0" xfId="0" applyFont="1"/>
    <xf numFmtId="1" fontId="14" fillId="0" borderId="0" xfId="0" applyNumberFormat="1" applyFont="1"/>
    <xf numFmtId="0" fontId="0" fillId="0" borderId="0" xfId="0" pivotButton="1"/>
    <xf numFmtId="0" fontId="0" fillId="0" borderId="0" xfId="0" applyAlignment="1">
      <alignment horizontal="center" vertical="top" wrapText="1"/>
    </xf>
    <xf numFmtId="0" fontId="0" fillId="0" borderId="23" xfId="0" applyBorder="1"/>
    <xf numFmtId="0" fontId="0" fillId="2" borderId="0" xfId="0" applyFill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1" fontId="16" fillId="0" borderId="0" xfId="0" applyNumberFormat="1" applyFont="1"/>
    <xf numFmtId="0" fontId="36" fillId="0" borderId="0" xfId="0" applyFont="1" applyAlignment="1">
      <alignment horizontal="center"/>
    </xf>
    <xf numFmtId="168" fontId="21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 vertical="center"/>
    </xf>
    <xf numFmtId="1" fontId="21" fillId="0" borderId="0" xfId="11" applyNumberFormat="1" applyFont="1" applyAlignment="1">
      <alignment horizontal="center" vertical="center"/>
    </xf>
    <xf numFmtId="169" fontId="15" fillId="0" borderId="0" xfId="8" applyNumberFormat="1" applyFont="1"/>
    <xf numFmtId="0" fontId="38" fillId="5" borderId="28" xfId="0" applyFont="1" applyFill="1" applyBorder="1" applyAlignment="1">
      <alignment horizontal="center"/>
    </xf>
    <xf numFmtId="0" fontId="39" fillId="5" borderId="27" xfId="0" applyFont="1" applyFill="1" applyBorder="1"/>
    <xf numFmtId="169" fontId="39" fillId="5" borderId="26" xfId="8" applyNumberFormat="1" applyFont="1" applyFill="1" applyBorder="1"/>
    <xf numFmtId="0" fontId="39" fillId="0" borderId="22" xfId="0" applyFont="1" applyBorder="1"/>
    <xf numFmtId="0" fontId="38" fillId="5" borderId="25" xfId="0" applyFont="1" applyFill="1" applyBorder="1" applyAlignment="1">
      <alignment horizontal="center"/>
    </xf>
    <xf numFmtId="0" fontId="39" fillId="5" borderId="32" xfId="0" applyFont="1" applyFill="1" applyBorder="1"/>
    <xf numFmtId="169" fontId="39" fillId="5" borderId="24" xfId="8" applyNumberFormat="1" applyFont="1" applyFill="1" applyBorder="1"/>
    <xf numFmtId="0" fontId="38" fillId="5" borderId="13" xfId="0" applyFont="1" applyFill="1" applyBorder="1" applyAlignment="1">
      <alignment horizontal="center"/>
    </xf>
    <xf numFmtId="0" fontId="39" fillId="5" borderId="12" xfId="0" applyFont="1" applyFill="1" applyBorder="1"/>
    <xf numFmtId="169" fontId="39" fillId="5" borderId="11" xfId="8" applyNumberFormat="1" applyFont="1" applyFill="1" applyBorder="1"/>
    <xf numFmtId="0" fontId="39" fillId="0" borderId="0" xfId="0" applyFont="1"/>
    <xf numFmtId="0" fontId="38" fillId="0" borderId="0" xfId="0" applyFont="1"/>
    <xf numFmtId="1" fontId="38" fillId="0" borderId="0" xfId="0" applyNumberFormat="1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center" vertical="top" wrapText="1"/>
    </xf>
    <xf numFmtId="169" fontId="39" fillId="0" borderId="0" xfId="8" applyNumberFormat="1" applyFont="1" applyFill="1" applyBorder="1"/>
    <xf numFmtId="0" fontId="19" fillId="0" borderId="36" xfId="5" applyFont="1" applyBorder="1" applyAlignment="1">
      <alignment horizontal="center" vertical="center"/>
    </xf>
    <xf numFmtId="167" fontId="19" fillId="0" borderId="37" xfId="5" applyNumberFormat="1" applyFont="1" applyBorder="1" applyAlignment="1">
      <alignment horizontal="center" vertical="center"/>
    </xf>
    <xf numFmtId="0" fontId="19" fillId="0" borderId="37" xfId="5" applyFont="1" applyBorder="1" applyAlignment="1">
      <alignment horizontal="center" vertical="center"/>
    </xf>
    <xf numFmtId="0" fontId="19" fillId="2" borderId="37" xfId="5" applyFont="1" applyFill="1" applyBorder="1" applyAlignment="1">
      <alignment horizontal="center" vertical="center"/>
    </xf>
    <xf numFmtId="166" fontId="19" fillId="0" borderId="37" xfId="22" applyNumberFormat="1" applyFont="1" applyBorder="1" applyAlignment="1">
      <alignment horizontal="center" vertical="center"/>
    </xf>
    <xf numFmtId="166" fontId="19" fillId="0" borderId="38" xfId="5" applyNumberFormat="1" applyFont="1" applyBorder="1" applyAlignment="1">
      <alignment horizontal="center" vertical="center"/>
    </xf>
    <xf numFmtId="0" fontId="18" fillId="0" borderId="0" xfId="5" applyFont="1" applyAlignment="1">
      <alignment vertical="center"/>
    </xf>
    <xf numFmtId="0" fontId="18" fillId="0" borderId="35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167" fontId="18" fillId="0" borderId="0" xfId="5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166" fontId="15" fillId="0" borderId="0" xfId="0" applyNumberFormat="1" applyFont="1" applyAlignment="1">
      <alignment vertical="center"/>
    </xf>
    <xf numFmtId="169" fontId="15" fillId="0" borderId="0" xfId="8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" fontId="16" fillId="0" borderId="0" xfId="0" applyNumberFormat="1" applyFont="1" applyAlignment="1">
      <alignment vertical="center"/>
    </xf>
    <xf numFmtId="166" fontId="16" fillId="0" borderId="0" xfId="0" applyNumberFormat="1" applyFont="1" applyAlignment="1">
      <alignment vertical="center"/>
    </xf>
    <xf numFmtId="169" fontId="16" fillId="0" borderId="0" xfId="8" applyNumberFormat="1" applyFont="1" applyAlignment="1">
      <alignment vertical="center"/>
    </xf>
    <xf numFmtId="0" fontId="42" fillId="4" borderId="32" xfId="0" applyFont="1" applyFill="1" applyBorder="1" applyAlignment="1">
      <alignment vertical="center"/>
    </xf>
    <xf numFmtId="0" fontId="43" fillId="4" borderId="32" xfId="0" applyFont="1" applyFill="1" applyBorder="1" applyAlignment="1">
      <alignment vertical="center"/>
    </xf>
    <xf numFmtId="0" fontId="16" fillId="0" borderId="0" xfId="0" applyFont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169" fontId="16" fillId="0" borderId="0" xfId="8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0" fillId="0" borderId="23" xfId="0" applyBorder="1" applyAlignment="1">
      <alignment vertical="center"/>
    </xf>
    <xf numFmtId="0" fontId="39" fillId="0" borderId="0" xfId="0" applyFont="1" applyAlignment="1">
      <alignment horizontal="center"/>
    </xf>
    <xf numFmtId="169" fontId="15" fillId="0" borderId="0" xfId="8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8" fillId="2" borderId="35" xfId="5" applyFont="1" applyFill="1" applyBorder="1" applyAlignment="1">
      <alignment horizontal="center" vertical="center"/>
    </xf>
    <xf numFmtId="166" fontId="18" fillId="0" borderId="35" xfId="5" applyNumberFormat="1" applyFont="1" applyBorder="1" applyAlignment="1">
      <alignment horizontal="center" vertical="center"/>
    </xf>
    <xf numFmtId="0" fontId="18" fillId="2" borderId="32" xfId="5" applyFont="1" applyFill="1" applyBorder="1" applyAlignment="1">
      <alignment horizontal="center" vertical="center"/>
    </xf>
    <xf numFmtId="0" fontId="18" fillId="2" borderId="0" xfId="5" applyFont="1" applyFill="1" applyAlignment="1">
      <alignment horizontal="center" vertical="center"/>
    </xf>
    <xf numFmtId="166" fontId="20" fillId="0" borderId="0" xfId="6" applyNumberFormat="1" applyFont="1" applyAlignment="1">
      <alignment horizontal="center" vertical="center"/>
    </xf>
    <xf numFmtId="166" fontId="18" fillId="0" borderId="0" xfId="5" applyNumberFormat="1" applyFont="1" applyAlignment="1">
      <alignment horizontal="center" vertical="center"/>
    </xf>
    <xf numFmtId="170" fontId="0" fillId="0" borderId="0" xfId="0" applyNumberFormat="1"/>
    <xf numFmtId="0" fontId="0" fillId="0" borderId="0" xfId="0" pivotButton="1" applyAlignment="1">
      <alignment horizontal="center" vertical="top" wrapText="1"/>
    </xf>
    <xf numFmtId="0" fontId="0" fillId="0" borderId="0" xfId="0" pivotButton="1" applyAlignment="1">
      <alignment horizontal="center" vertical="center" wrapText="1"/>
    </xf>
    <xf numFmtId="0" fontId="15" fillId="4" borderId="0" xfId="0" applyFont="1" applyFill="1" applyAlignment="1">
      <alignment vertical="center"/>
    </xf>
    <xf numFmtId="0" fontId="15" fillId="4" borderId="0" xfId="0" applyFont="1" applyFill="1" applyAlignment="1">
      <alignment horizontal="center" vertical="center" wrapText="1"/>
    </xf>
    <xf numFmtId="169" fontId="15" fillId="4" borderId="0" xfId="8" applyNumberFormat="1" applyFont="1" applyFill="1" applyAlignment="1">
      <alignment vertical="center"/>
    </xf>
    <xf numFmtId="169" fontId="0" fillId="0" borderId="0" xfId="8" applyNumberFormat="1" applyFont="1" applyAlignment="1">
      <alignment vertical="center"/>
    </xf>
    <xf numFmtId="169" fontId="0" fillId="0" borderId="0" xfId="0" applyNumberFormat="1" applyAlignment="1">
      <alignment horizontal="center" vertical="center" wrapText="1"/>
    </xf>
    <xf numFmtId="169" fontId="16" fillId="4" borderId="0" xfId="8" applyNumberFormat="1" applyFont="1" applyFill="1" applyAlignment="1">
      <alignment vertical="center"/>
    </xf>
    <xf numFmtId="169" fontId="40" fillId="0" borderId="0" xfId="0" applyNumberFormat="1" applyFont="1" applyAlignment="1">
      <alignment horizontal="center" vertical="center" wrapText="1"/>
    </xf>
    <xf numFmtId="169" fontId="40" fillId="0" borderId="0" xfId="8" applyNumberFormat="1" applyFont="1" applyAlignment="1">
      <alignment vertical="center"/>
    </xf>
    <xf numFmtId="0" fontId="9" fillId="4" borderId="0" xfId="0" applyFont="1" applyFill="1" applyAlignment="1">
      <alignment vertical="center"/>
    </xf>
    <xf numFmtId="0" fontId="44" fillId="4" borderId="6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69" fontId="0" fillId="0" borderId="32" xfId="0" applyNumberFormat="1" applyBorder="1" applyAlignment="1">
      <alignment horizontal="center" vertical="center"/>
    </xf>
    <xf numFmtId="169" fontId="40" fillId="0" borderId="32" xfId="0" applyNumberFormat="1" applyFont="1" applyBorder="1" applyAlignment="1">
      <alignment horizontal="center" vertical="center"/>
    </xf>
    <xf numFmtId="173" fontId="15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vertical="center"/>
    </xf>
    <xf numFmtId="173" fontId="16" fillId="0" borderId="0" xfId="8" applyNumberFormat="1" applyFont="1" applyFill="1" applyAlignment="1">
      <alignment horizontal="center" vertical="center" wrapText="1"/>
    </xf>
    <xf numFmtId="173" fontId="17" fillId="0" borderId="32" xfId="8" applyNumberFormat="1" applyFont="1" applyFill="1" applyBorder="1" applyAlignment="1">
      <alignment vertical="center"/>
    </xf>
    <xf numFmtId="173" fontId="17" fillId="0" borderId="7" xfId="8" applyNumberFormat="1" applyFont="1" applyFill="1" applyBorder="1" applyAlignment="1">
      <alignment vertical="center"/>
    </xf>
    <xf numFmtId="1" fontId="14" fillId="4" borderId="0" xfId="0" applyNumberFormat="1" applyFont="1" applyFill="1" applyAlignment="1">
      <alignment vertical="center"/>
    </xf>
    <xf numFmtId="0" fontId="38" fillId="0" borderId="35" xfId="0" applyFont="1" applyBorder="1" applyAlignment="1">
      <alignment horizontal="center"/>
    </xf>
    <xf numFmtId="0" fontId="39" fillId="0" borderId="4" xfId="0" applyFont="1" applyBorder="1"/>
    <xf numFmtId="172" fontId="39" fillId="5" borderId="39" xfId="8" applyNumberFormat="1" applyFont="1" applyFill="1" applyBorder="1"/>
    <xf numFmtId="172" fontId="39" fillId="5" borderId="41" xfId="8" applyNumberFormat="1" applyFont="1" applyFill="1" applyBorder="1"/>
    <xf numFmtId="169" fontId="39" fillId="5" borderId="39" xfId="8" applyNumberFormat="1" applyFont="1" applyFill="1" applyBorder="1"/>
    <xf numFmtId="0" fontId="39" fillId="5" borderId="40" xfId="0" applyFont="1" applyFill="1" applyBorder="1"/>
    <xf numFmtId="0" fontId="38" fillId="5" borderId="41" xfId="0" applyFont="1" applyFill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1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166" fontId="22" fillId="0" borderId="30" xfId="0" applyNumberFormat="1" applyFont="1" applyBorder="1" applyAlignment="1">
      <alignment horizontal="left" vertical="center"/>
    </xf>
    <xf numFmtId="166" fontId="21" fillId="0" borderId="20" xfId="0" applyNumberFormat="1" applyFont="1" applyBorder="1" applyAlignment="1">
      <alignment horizontal="left" vertical="center"/>
    </xf>
    <xf numFmtId="166" fontId="21" fillId="0" borderId="21" xfId="0" applyNumberFormat="1" applyFont="1" applyBorder="1" applyAlignment="1">
      <alignment horizontal="left" vertical="center"/>
    </xf>
    <xf numFmtId="166" fontId="22" fillId="0" borderId="31" xfId="0" applyNumberFormat="1" applyFont="1" applyBorder="1" applyAlignment="1">
      <alignment horizontal="left" vertical="center"/>
    </xf>
    <xf numFmtId="166" fontId="21" fillId="0" borderId="16" xfId="0" applyNumberFormat="1" applyFont="1" applyBorder="1" applyAlignment="1">
      <alignment horizontal="left" vertical="center"/>
    </xf>
    <xf numFmtId="166" fontId="21" fillId="0" borderId="17" xfId="0" applyNumberFormat="1" applyFont="1" applyBorder="1" applyAlignment="1">
      <alignment horizontal="left" vertical="center"/>
    </xf>
    <xf numFmtId="166" fontId="23" fillId="0" borderId="16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166" fontId="22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8" applyNumberFormat="1" applyFont="1" applyBorder="1" applyAlignment="1" applyProtection="1">
      <alignment horizontal="left" vertical="center"/>
      <protection hidden="1"/>
    </xf>
    <xf numFmtId="166" fontId="21" fillId="0" borderId="16" xfId="0" applyNumberFormat="1" applyFont="1" applyBorder="1" applyAlignment="1" applyProtection="1">
      <alignment horizontal="left" vertical="center"/>
      <protection hidden="1"/>
    </xf>
    <xf numFmtId="166" fontId="23" fillId="0" borderId="16" xfId="8" applyNumberFormat="1" applyFont="1" applyBorder="1" applyAlignment="1" applyProtection="1">
      <alignment horizontal="left" vertical="center"/>
      <protection hidden="1"/>
    </xf>
    <xf numFmtId="166" fontId="22" fillId="0" borderId="15" xfId="0" applyNumberFormat="1" applyFont="1" applyBorder="1" applyAlignment="1" applyProtection="1">
      <alignment horizontal="left" vertical="center"/>
      <protection hidden="1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166" fontId="15" fillId="0" borderId="34" xfId="0" applyNumberFormat="1" applyFont="1" applyBorder="1" applyAlignment="1">
      <alignment horizontal="left" vertical="center"/>
    </xf>
    <xf numFmtId="166" fontId="15" fillId="0" borderId="15" xfId="0" applyNumberFormat="1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left" vertical="center"/>
    </xf>
    <xf numFmtId="166" fontId="21" fillId="0" borderId="31" xfId="0" applyNumberFormat="1" applyFont="1" applyBorder="1" applyAlignment="1">
      <alignment horizontal="left" vertical="center"/>
    </xf>
    <xf numFmtId="166" fontId="23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31" xfId="0" applyNumberFormat="1" applyFont="1" applyBorder="1" applyAlignment="1" applyProtection="1">
      <alignment horizontal="left" vertical="center"/>
      <protection hidden="1"/>
    </xf>
    <xf numFmtId="166" fontId="21" fillId="0" borderId="16" xfId="9" applyNumberFormat="1" applyFont="1" applyBorder="1" applyAlignment="1" applyProtection="1">
      <alignment horizontal="left" vertical="center"/>
      <protection hidden="1"/>
    </xf>
    <xf numFmtId="0" fontId="2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6" fontId="23" fillId="0" borderId="20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166" fontId="22" fillId="0" borderId="18" xfId="0" applyNumberFormat="1" applyFont="1" applyBorder="1" applyAlignment="1" applyProtection="1">
      <alignment horizontal="left" vertical="center"/>
      <protection hidden="1"/>
    </xf>
    <xf numFmtId="166" fontId="21" fillId="0" borderId="19" xfId="0" applyNumberFormat="1" applyFont="1" applyBorder="1" applyAlignment="1">
      <alignment horizontal="left" vertical="center"/>
    </xf>
    <xf numFmtId="0" fontId="16" fillId="0" borderId="32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horizontal="center" vertical="center" wrapText="1"/>
    </xf>
    <xf numFmtId="0" fontId="29" fillId="0" borderId="32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left" vertical="center"/>
    </xf>
    <xf numFmtId="0" fontId="20" fillId="0" borderId="35" xfId="0" applyFont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27" fillId="0" borderId="32" xfId="0" applyFont="1" applyBorder="1" applyAlignment="1">
      <alignment horizontal="left" vertical="center"/>
    </xf>
    <xf numFmtId="0" fontId="23" fillId="0" borderId="32" xfId="0" applyFont="1" applyBorder="1" applyAlignment="1">
      <alignment horizontal="left" vertical="center"/>
    </xf>
    <xf numFmtId="173" fontId="17" fillId="0" borderId="32" xfId="8" applyNumberFormat="1" applyFont="1" applyBorder="1" applyAlignment="1">
      <alignment horizontal="center" vertical="center" wrapText="1"/>
    </xf>
    <xf numFmtId="173" fontId="27" fillId="0" borderId="32" xfId="8" applyNumberFormat="1" applyFont="1" applyBorder="1" applyAlignment="1">
      <alignment horizontal="left" vertical="center"/>
    </xf>
    <xf numFmtId="173" fontId="15" fillId="0" borderId="0" xfId="8" applyNumberFormat="1" applyFont="1" applyAlignment="1">
      <alignment horizontal="left" vertical="center"/>
    </xf>
    <xf numFmtId="173" fontId="25" fillId="0" borderId="0" xfId="8" applyNumberFormat="1" applyFont="1" applyAlignment="1">
      <alignment horizontal="left" vertical="center"/>
    </xf>
    <xf numFmtId="173" fontId="0" fillId="0" borderId="0" xfId="8" applyNumberFormat="1" applyFont="1" applyAlignment="1">
      <alignment horizontal="left" vertical="center"/>
    </xf>
    <xf numFmtId="173" fontId="23" fillId="0" borderId="32" xfId="8" applyNumberFormat="1" applyFont="1" applyBorder="1" applyAlignment="1">
      <alignment horizontal="left" vertical="center"/>
    </xf>
    <xf numFmtId="0" fontId="38" fillId="5" borderId="43" xfId="0" applyFont="1" applyFill="1" applyBorder="1" applyAlignment="1">
      <alignment horizontal="center" vertical="top" wrapText="1"/>
    </xf>
    <xf numFmtId="0" fontId="38" fillId="5" borderId="45" xfId="0" applyFont="1" applyFill="1" applyBorder="1" applyAlignment="1">
      <alignment horizontal="center" vertical="top" wrapText="1"/>
    </xf>
    <xf numFmtId="0" fontId="39" fillId="0" borderId="43" xfId="0" applyFont="1" applyBorder="1"/>
    <xf numFmtId="0" fontId="38" fillId="0" borderId="46" xfId="0" applyFont="1" applyBorder="1" applyAlignment="1">
      <alignment vertical="top" wrapText="1"/>
    </xf>
    <xf numFmtId="0" fontId="38" fillId="6" borderId="43" xfId="0" applyFont="1" applyFill="1" applyBorder="1" applyAlignment="1">
      <alignment horizontal="center" vertical="top" wrapText="1"/>
    </xf>
    <xf numFmtId="0" fontId="38" fillId="6" borderId="45" xfId="0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0" fontId="39" fillId="0" borderId="43" xfId="0" applyFont="1" applyBorder="1" applyAlignment="1">
      <alignment horizontal="center"/>
    </xf>
    <xf numFmtId="0" fontId="38" fillId="0" borderId="46" xfId="0" applyFont="1" applyBorder="1" applyAlignment="1">
      <alignment horizontal="center" vertical="top" wrapText="1"/>
    </xf>
    <xf numFmtId="0" fontId="38" fillId="0" borderId="11" xfId="0" applyFont="1" applyBorder="1" applyAlignment="1">
      <alignment horizontal="center"/>
    </xf>
    <xf numFmtId="0" fontId="39" fillId="0" borderId="42" xfId="0" applyFont="1" applyBorder="1"/>
    <xf numFmtId="0" fontId="22" fillId="0" borderId="24" xfId="11" applyFont="1" applyBorder="1" applyAlignment="1">
      <alignment horizontal="center" vertical="center"/>
    </xf>
    <xf numFmtId="0" fontId="21" fillId="0" borderId="32" xfId="11" applyFont="1" applyBorder="1" applyAlignment="1">
      <alignment horizontal="center" vertical="center"/>
    </xf>
    <xf numFmtId="0" fontId="21" fillId="0" borderId="24" xfId="11" applyFont="1" applyBorder="1" applyAlignment="1">
      <alignment horizontal="center" vertical="center"/>
    </xf>
    <xf numFmtId="173" fontId="21" fillId="0" borderId="0" xfId="8" applyNumberFormat="1" applyFont="1" applyAlignment="1">
      <alignment horizontal="center" vertical="center"/>
    </xf>
    <xf numFmtId="168" fontId="21" fillId="0" borderId="32" xfId="0" applyNumberFormat="1" applyFont="1" applyBorder="1" applyAlignment="1">
      <alignment horizontal="center" vertical="center"/>
    </xf>
    <xf numFmtId="1" fontId="21" fillId="0" borderId="32" xfId="11" applyNumberFormat="1" applyFont="1" applyBorder="1" applyAlignment="1">
      <alignment horizontal="center" vertical="center"/>
    </xf>
    <xf numFmtId="168" fontId="21" fillId="0" borderId="32" xfId="11" applyNumberFormat="1" applyFont="1" applyBorder="1" applyAlignment="1">
      <alignment horizontal="center" vertical="center"/>
    </xf>
    <xf numFmtId="14" fontId="21" fillId="0" borderId="32" xfId="11" applyNumberFormat="1" applyFont="1" applyBorder="1" applyAlignment="1">
      <alignment horizontal="center" vertical="center"/>
    </xf>
    <xf numFmtId="171" fontId="21" fillId="0" borderId="32" xfId="11" applyNumberFormat="1" applyFont="1" applyBorder="1" applyAlignment="1">
      <alignment horizontal="center" vertical="center"/>
    </xf>
    <xf numFmtId="0" fontId="21" fillId="0" borderId="25" xfId="11" applyFont="1" applyBorder="1" applyAlignment="1">
      <alignment horizontal="center" vertical="center"/>
    </xf>
    <xf numFmtId="0" fontId="16" fillId="0" borderId="36" xfId="11" applyFont="1" applyBorder="1" applyAlignment="1">
      <alignment horizontal="center" vertical="center"/>
    </xf>
    <xf numFmtId="0" fontId="16" fillId="0" borderId="37" xfId="11" applyFont="1" applyBorder="1" applyAlignment="1">
      <alignment horizontal="center" vertical="center"/>
    </xf>
    <xf numFmtId="0" fontId="16" fillId="3" borderId="37" xfId="11" applyFont="1" applyFill="1" applyBorder="1" applyAlignment="1">
      <alignment horizontal="center" vertical="center"/>
    </xf>
    <xf numFmtId="168" fontId="16" fillId="0" borderId="37" xfId="11" applyNumberFormat="1" applyFont="1" applyBorder="1" applyAlignment="1">
      <alignment horizontal="center" vertical="center"/>
    </xf>
    <xf numFmtId="173" fontId="16" fillId="0" borderId="37" xfId="8" applyNumberFormat="1" applyFont="1" applyBorder="1" applyAlignment="1">
      <alignment horizontal="center" vertical="center"/>
    </xf>
    <xf numFmtId="1" fontId="16" fillId="0" borderId="37" xfId="11" applyNumberFormat="1" applyFont="1" applyBorder="1" applyAlignment="1">
      <alignment horizontal="center" vertical="center"/>
    </xf>
    <xf numFmtId="0" fontId="16" fillId="0" borderId="38" xfId="11" applyFont="1" applyBorder="1" applyAlignment="1">
      <alignment horizontal="center" vertical="center"/>
    </xf>
    <xf numFmtId="0" fontId="15" fillId="0" borderId="0" xfId="11" applyFont="1" applyAlignment="1">
      <alignment horizontal="center" vertical="center"/>
    </xf>
    <xf numFmtId="0" fontId="18" fillId="0" borderId="0" xfId="11" applyFont="1" applyAlignment="1">
      <alignment horizontal="center" vertical="center"/>
    </xf>
    <xf numFmtId="0" fontId="22" fillId="0" borderId="0" xfId="11" applyFont="1" applyAlignment="1">
      <alignment horizontal="center" vertical="center"/>
    </xf>
    <xf numFmtId="0" fontId="22" fillId="0" borderId="47" xfId="11" applyFont="1" applyBorder="1" applyAlignment="1">
      <alignment horizontal="center" vertical="center"/>
    </xf>
    <xf numFmtId="167" fontId="18" fillId="0" borderId="32" xfId="5" applyNumberFormat="1" applyFont="1" applyBorder="1" applyAlignment="1">
      <alignment horizontal="center"/>
    </xf>
    <xf numFmtId="0" fontId="18" fillId="0" borderId="0" xfId="5" applyFont="1" applyAlignment="1">
      <alignment horizontal="center"/>
    </xf>
    <xf numFmtId="0" fontId="18" fillId="2" borderId="27" xfId="5" applyFont="1" applyFill="1" applyBorder="1" applyAlignment="1">
      <alignment horizontal="center" vertical="center"/>
    </xf>
    <xf numFmtId="0" fontId="18" fillId="0" borderId="40" xfId="5" applyFont="1" applyBorder="1" applyAlignment="1">
      <alignment horizontal="center" vertical="center"/>
    </xf>
    <xf numFmtId="166" fontId="18" fillId="0" borderId="40" xfId="5" applyNumberFormat="1" applyFont="1" applyBorder="1" applyAlignment="1">
      <alignment horizontal="center" vertical="center"/>
    </xf>
    <xf numFmtId="0" fontId="15" fillId="4" borderId="32" xfId="0" applyFont="1" applyFill="1" applyBorder="1" applyAlignment="1">
      <alignment vertical="center"/>
    </xf>
    <xf numFmtId="0" fontId="38" fillId="0" borderId="26" xfId="0" applyFont="1" applyBorder="1" applyAlignment="1">
      <alignment horizontal="center"/>
    </xf>
    <xf numFmtId="0" fontId="39" fillId="0" borderId="48" xfId="0" applyFont="1" applyBorder="1"/>
    <xf numFmtId="0" fontId="0" fillId="0" borderId="0" xfId="0" applyAlignment="1">
      <alignment horizontal="center" vertical="top"/>
    </xf>
    <xf numFmtId="167" fontId="18" fillId="0" borderId="7" xfId="5" applyNumberFormat="1" applyFont="1" applyBorder="1" applyAlignment="1">
      <alignment horizontal="center"/>
    </xf>
    <xf numFmtId="0" fontId="18" fillId="2" borderId="7" xfId="5" applyFont="1" applyFill="1" applyBorder="1" applyAlignment="1">
      <alignment horizontal="center" vertical="center"/>
    </xf>
    <xf numFmtId="0" fontId="18" fillId="0" borderId="32" xfId="5" applyFont="1" applyBorder="1" applyAlignment="1">
      <alignment horizontal="center"/>
    </xf>
    <xf numFmtId="167" fontId="18" fillId="0" borderId="27" xfId="5" applyNumberFormat="1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18" fillId="0" borderId="27" xfId="5" applyFont="1" applyBorder="1" applyAlignment="1">
      <alignment horizontal="center" vertical="center"/>
    </xf>
    <xf numFmtId="166" fontId="18" fillId="0" borderId="27" xfId="5" applyNumberFormat="1" applyFont="1" applyBorder="1" applyAlignment="1">
      <alignment horizontal="center" vertical="center"/>
    </xf>
    <xf numFmtId="0" fontId="18" fillId="0" borderId="32" xfId="5" applyFont="1" applyBorder="1" applyAlignment="1">
      <alignment horizontal="center" vertical="center"/>
    </xf>
    <xf numFmtId="0" fontId="18" fillId="0" borderId="35" xfId="5" applyFont="1" applyBorder="1" applyAlignment="1">
      <alignment horizontal="center"/>
    </xf>
    <xf numFmtId="0" fontId="22" fillId="0" borderId="8" xfId="11" applyFont="1" applyBorder="1" applyAlignment="1">
      <alignment horizontal="center" vertical="center"/>
    </xf>
    <xf numFmtId="0" fontId="46" fillId="0" borderId="50" xfId="0" applyFont="1" applyBorder="1" applyAlignment="1">
      <alignment horizontal="left" vertical="center"/>
    </xf>
    <xf numFmtId="0" fontId="46" fillId="0" borderId="47" xfId="0" applyFont="1" applyBorder="1" applyAlignment="1">
      <alignment horizontal="left" vertical="center"/>
    </xf>
    <xf numFmtId="0" fontId="0" fillId="0" borderId="47" xfId="0" applyBorder="1"/>
    <xf numFmtId="0" fontId="0" fillId="0" borderId="50" xfId="0" applyBorder="1"/>
    <xf numFmtId="0" fontId="46" fillId="0" borderId="53" xfId="0" applyFont="1" applyBorder="1" applyAlignment="1">
      <alignment horizontal="left" vertical="center"/>
    </xf>
    <xf numFmtId="0" fontId="20" fillId="0" borderId="50" xfId="0" applyFont="1" applyBorder="1" applyAlignment="1">
      <alignment horizontal="left" vertical="center"/>
    </xf>
    <xf numFmtId="0" fontId="20" fillId="0" borderId="54" xfId="0" applyFont="1" applyBorder="1" applyAlignment="1">
      <alignment horizontal="left" vertical="center"/>
    </xf>
    <xf numFmtId="0" fontId="46" fillId="0" borderId="49" xfId="0" applyFont="1" applyBorder="1" applyAlignment="1">
      <alignment horizontal="left" vertical="center"/>
    </xf>
    <xf numFmtId="0" fontId="20" fillId="0" borderId="47" xfId="0" applyFont="1" applyBorder="1" applyAlignment="1">
      <alignment horizontal="left" vertical="center"/>
    </xf>
    <xf numFmtId="0" fontId="20" fillId="0" borderId="55" xfId="0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38" fillId="4" borderId="43" xfId="0" applyFont="1" applyFill="1" applyBorder="1" applyAlignment="1">
      <alignment horizontal="center" vertical="top" wrapText="1"/>
    </xf>
    <xf numFmtId="0" fontId="38" fillId="4" borderId="44" xfId="0" applyFont="1" applyFill="1" applyBorder="1" applyAlignment="1">
      <alignment horizontal="center" vertical="top" wrapText="1"/>
    </xf>
    <xf numFmtId="0" fontId="38" fillId="4" borderId="45" xfId="0" applyFont="1" applyFill="1" applyBorder="1" applyAlignment="1">
      <alignment horizontal="center" vertical="top" wrapText="1"/>
    </xf>
    <xf numFmtId="169" fontId="39" fillId="5" borderId="0" xfId="8" applyNumberFormat="1" applyFont="1" applyFill="1" applyBorder="1"/>
    <xf numFmtId="0" fontId="38" fillId="5" borderId="0" xfId="0" applyFont="1" applyFill="1" applyAlignment="1">
      <alignment horizontal="center"/>
    </xf>
    <xf numFmtId="0" fontId="0" fillId="0" borderId="55" xfId="0" applyBorder="1"/>
    <xf numFmtId="0" fontId="0" fillId="0" borderId="49" xfId="0" applyBorder="1"/>
    <xf numFmtId="0" fontId="0" fillId="0" borderId="56" xfId="0" applyBorder="1"/>
    <xf numFmtId="0" fontId="0" fillId="0" borderId="57" xfId="0" applyBorder="1"/>
    <xf numFmtId="0" fontId="0" fillId="0" borderId="51" xfId="0" applyBorder="1"/>
    <xf numFmtId="170" fontId="0" fillId="0" borderId="0" xfId="0" applyNumberFormat="1" applyAlignment="1">
      <alignment horizontal="center" vertical="center"/>
    </xf>
    <xf numFmtId="0" fontId="20" fillId="0" borderId="3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27" fillId="0" borderId="32" xfId="0" applyFont="1" applyBorder="1" applyAlignment="1">
      <alignment horizontal="left" vertical="center" wrapText="1"/>
    </xf>
    <xf numFmtId="173" fontId="27" fillId="0" borderId="32" xfId="8" applyNumberFormat="1" applyFont="1" applyBorder="1" applyAlignment="1">
      <alignment horizontal="left" vertical="center" wrapText="1"/>
    </xf>
    <xf numFmtId="0" fontId="23" fillId="0" borderId="32" xfId="0" applyFont="1" applyBorder="1" applyAlignment="1">
      <alignment horizontal="left" vertical="center" wrapText="1"/>
    </xf>
    <xf numFmtId="173" fontId="23" fillId="0" borderId="32" xfId="8" applyNumberFormat="1" applyFont="1" applyBorder="1" applyAlignment="1">
      <alignment horizontal="left" vertical="center" wrapText="1"/>
    </xf>
    <xf numFmtId="166" fontId="22" fillId="0" borderId="29" xfId="0" applyNumberFormat="1" applyFont="1" applyBorder="1" applyAlignment="1">
      <alignment horizontal="left" vertical="center" wrapText="1"/>
    </xf>
    <xf numFmtId="166" fontId="17" fillId="0" borderId="14" xfId="0" applyNumberFormat="1" applyFont="1" applyBorder="1" applyAlignment="1">
      <alignment horizontal="left" vertical="center" wrapText="1"/>
    </xf>
    <xf numFmtId="166" fontId="22" fillId="0" borderId="14" xfId="0" applyNumberFormat="1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1" fontId="21" fillId="0" borderId="32" xfId="11" quotePrefix="1" applyNumberFormat="1" applyFont="1" applyBorder="1" applyAlignment="1">
      <alignment horizontal="center" vertical="center"/>
    </xf>
    <xf numFmtId="0" fontId="16" fillId="0" borderId="11" xfId="11" applyFont="1" applyBorder="1" applyAlignment="1">
      <alignment horizontal="center" vertical="center"/>
    </xf>
    <xf numFmtId="0" fontId="15" fillId="0" borderId="12" xfId="11" applyFont="1" applyBorder="1" applyAlignment="1">
      <alignment horizontal="center" vertical="center"/>
    </xf>
    <xf numFmtId="0" fontId="15" fillId="3" borderId="12" xfId="11" applyFont="1" applyFill="1" applyBorder="1" applyAlignment="1">
      <alignment horizontal="center" vertical="center"/>
    </xf>
    <xf numFmtId="168" fontId="15" fillId="0" borderId="12" xfId="0" applyNumberFormat="1" applyFont="1" applyBorder="1" applyAlignment="1">
      <alignment horizontal="center" vertical="center"/>
    </xf>
    <xf numFmtId="168" fontId="15" fillId="3" borderId="12" xfId="11" applyNumberFormat="1" applyFont="1" applyFill="1" applyBorder="1" applyAlignment="1">
      <alignment horizontal="center" vertical="center"/>
    </xf>
    <xf numFmtId="1" fontId="15" fillId="3" borderId="12" xfId="11" applyNumberFormat="1" applyFont="1" applyFill="1" applyBorder="1" applyAlignment="1">
      <alignment horizontal="center" vertical="center"/>
    </xf>
    <xf numFmtId="1" fontId="15" fillId="0" borderId="12" xfId="11" applyNumberFormat="1" applyFont="1" applyBorder="1" applyAlignment="1">
      <alignment horizontal="center" vertical="center"/>
    </xf>
    <xf numFmtId="0" fontId="15" fillId="0" borderId="13" xfId="11" applyFont="1" applyBorder="1" applyAlignment="1">
      <alignment horizontal="center" vertical="center"/>
    </xf>
    <xf numFmtId="0" fontId="16" fillId="0" borderId="24" xfId="11" applyFont="1" applyBorder="1" applyAlignment="1">
      <alignment horizontal="center" vertical="center"/>
    </xf>
    <xf numFmtId="0" fontId="15" fillId="0" borderId="32" xfId="11" applyFont="1" applyBorder="1" applyAlignment="1">
      <alignment horizontal="center" vertical="center"/>
    </xf>
    <xf numFmtId="0" fontId="15" fillId="3" borderId="32" xfId="11" applyFont="1" applyFill="1" applyBorder="1" applyAlignment="1">
      <alignment horizontal="center" vertical="center"/>
    </xf>
    <xf numFmtId="168" fontId="15" fillId="0" borderId="32" xfId="11" applyNumberFormat="1" applyFont="1" applyBorder="1" applyAlignment="1">
      <alignment horizontal="center" vertical="center"/>
    </xf>
    <xf numFmtId="168" fontId="15" fillId="3" borderId="32" xfId="11" applyNumberFormat="1" applyFont="1" applyFill="1" applyBorder="1" applyAlignment="1">
      <alignment horizontal="center" vertical="center"/>
    </xf>
    <xf numFmtId="1" fontId="15" fillId="3" borderId="32" xfId="11" applyNumberFormat="1" applyFont="1" applyFill="1" applyBorder="1" applyAlignment="1">
      <alignment horizontal="center" vertical="center"/>
    </xf>
    <xf numFmtId="1" fontId="15" fillId="0" borderId="32" xfId="11" applyNumberFormat="1" applyFont="1" applyBorder="1" applyAlignment="1">
      <alignment horizontal="center" vertical="center"/>
    </xf>
    <xf numFmtId="0" fontId="15" fillId="0" borderId="25" xfId="11" applyFont="1" applyBorder="1" applyAlignment="1">
      <alignment horizontal="center" vertical="center"/>
    </xf>
    <xf numFmtId="168" fontId="15" fillId="0" borderId="32" xfId="0" applyNumberFormat="1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1" fontId="15" fillId="0" borderId="32" xfId="11" quotePrefix="1" applyNumberFormat="1" applyFont="1" applyBorder="1" applyAlignment="1">
      <alignment horizontal="center" vertical="center"/>
    </xf>
    <xf numFmtId="1" fontId="15" fillId="0" borderId="25" xfId="11" applyNumberFormat="1" applyFont="1" applyBorder="1" applyAlignment="1">
      <alignment horizontal="center" vertical="center"/>
    </xf>
    <xf numFmtId="0" fontId="16" fillId="0" borderId="26" xfId="11" applyFont="1" applyBorder="1" applyAlignment="1">
      <alignment horizontal="center" vertical="center"/>
    </xf>
    <xf numFmtId="0" fontId="15" fillId="0" borderId="27" xfId="11" applyFont="1" applyBorder="1" applyAlignment="1">
      <alignment horizontal="center" vertical="center"/>
    </xf>
    <xf numFmtId="0" fontId="15" fillId="3" borderId="27" xfId="11" applyFont="1" applyFill="1" applyBorder="1" applyAlignment="1">
      <alignment horizontal="center" vertical="center"/>
    </xf>
    <xf numFmtId="168" fontId="15" fillId="0" borderId="27" xfId="11" applyNumberFormat="1" applyFont="1" applyBorder="1" applyAlignment="1">
      <alignment horizontal="center" vertical="center"/>
    </xf>
    <xf numFmtId="168" fontId="15" fillId="3" borderId="27" xfId="11" applyNumberFormat="1" applyFont="1" applyFill="1" applyBorder="1" applyAlignment="1">
      <alignment horizontal="center" vertical="center"/>
    </xf>
    <xf numFmtId="1" fontId="15" fillId="3" borderId="27" xfId="11" applyNumberFormat="1" applyFont="1" applyFill="1" applyBorder="1" applyAlignment="1">
      <alignment horizontal="center" vertical="center"/>
    </xf>
    <xf numFmtId="1" fontId="15" fillId="0" borderId="27" xfId="11" applyNumberFormat="1" applyFont="1" applyBorder="1" applyAlignment="1">
      <alignment horizontal="center" vertical="center"/>
    </xf>
    <xf numFmtId="0" fontId="15" fillId="0" borderId="28" xfId="11" applyFont="1" applyBorder="1" applyAlignment="1">
      <alignment horizontal="center" vertical="center"/>
    </xf>
    <xf numFmtId="14" fontId="15" fillId="0" borderId="32" xfId="11" applyNumberFormat="1" applyFont="1" applyBorder="1" applyAlignment="1">
      <alignment horizontal="center" vertical="center"/>
    </xf>
    <xf numFmtId="0" fontId="15" fillId="0" borderId="35" xfId="11" applyFont="1" applyBorder="1" applyAlignment="1">
      <alignment horizontal="center" vertical="center"/>
    </xf>
    <xf numFmtId="168" fontId="15" fillId="0" borderId="35" xfId="11" applyNumberFormat="1" applyFont="1" applyBorder="1" applyAlignment="1">
      <alignment horizontal="center" vertical="center"/>
    </xf>
    <xf numFmtId="1" fontId="15" fillId="7" borderId="32" xfId="11" applyNumberFormat="1" applyFont="1" applyFill="1" applyBorder="1" applyAlignment="1">
      <alignment horizontal="center" vertical="center"/>
    </xf>
    <xf numFmtId="0" fontId="15" fillId="7" borderId="25" xfId="11" applyFont="1" applyFill="1" applyBorder="1" applyAlignment="1">
      <alignment horizontal="center" vertical="center"/>
    </xf>
    <xf numFmtId="167" fontId="18" fillId="0" borderId="35" xfId="5" applyNumberFormat="1" applyFont="1" applyBorder="1" applyAlignment="1">
      <alignment horizontal="center"/>
    </xf>
    <xf numFmtId="169" fontId="38" fillId="0" borderId="0" xfId="8" applyNumberFormat="1" applyFont="1"/>
    <xf numFmtId="169" fontId="38" fillId="5" borderId="44" xfId="8" applyNumberFormat="1" applyFont="1" applyFill="1" applyBorder="1" applyAlignment="1">
      <alignment horizontal="center" vertical="top" wrapText="1"/>
    </xf>
    <xf numFmtId="169" fontId="39" fillId="5" borderId="12" xfId="8" applyNumberFormat="1" applyFont="1" applyFill="1" applyBorder="1"/>
    <xf numFmtId="169" fontId="39" fillId="5" borderId="32" xfId="8" applyNumberFormat="1" applyFont="1" applyFill="1" applyBorder="1"/>
    <xf numFmtId="169" fontId="39" fillId="5" borderId="27" xfId="8" applyNumberFormat="1" applyFont="1" applyFill="1" applyBorder="1"/>
    <xf numFmtId="169" fontId="39" fillId="5" borderId="40" xfId="8" applyNumberFormat="1" applyFont="1" applyFill="1" applyBorder="1"/>
    <xf numFmtId="169" fontId="39" fillId="5" borderId="0" xfId="8" applyNumberFormat="1" applyFont="1" applyFill="1"/>
    <xf numFmtId="169" fontId="38" fillId="6" borderId="44" xfId="8" applyNumberFormat="1" applyFont="1" applyFill="1" applyBorder="1" applyAlignment="1">
      <alignment horizontal="center" vertical="top" wrapText="1"/>
    </xf>
    <xf numFmtId="169" fontId="38" fillId="6" borderId="12" xfId="8" applyNumberFormat="1" applyFont="1" applyFill="1" applyBorder="1"/>
    <xf numFmtId="169" fontId="38" fillId="6" borderId="32" xfId="8" applyNumberFormat="1" applyFont="1" applyFill="1" applyBorder="1"/>
    <xf numFmtId="169" fontId="38" fillId="6" borderId="27" xfId="8" applyNumberFormat="1" applyFont="1" applyFill="1" applyBorder="1"/>
    <xf numFmtId="0" fontId="21" fillId="3" borderId="32" xfId="11" applyFont="1" applyFill="1" applyBorder="1" applyAlignment="1">
      <alignment horizontal="center" vertical="center"/>
    </xf>
    <xf numFmtId="168" fontId="21" fillId="3" borderId="32" xfId="11" applyNumberFormat="1" applyFont="1" applyFill="1" applyBorder="1" applyAlignment="1">
      <alignment horizontal="center" vertical="center"/>
    </xf>
    <xf numFmtId="1" fontId="21" fillId="3" borderId="32" xfId="11" applyNumberFormat="1" applyFont="1" applyFill="1" applyBorder="1" applyAlignment="1">
      <alignment horizontal="center" vertical="center"/>
    </xf>
    <xf numFmtId="0" fontId="38" fillId="5" borderId="44" xfId="0" applyFont="1" applyFill="1" applyBorder="1" applyAlignment="1">
      <alignment horizontal="center" vertical="top" wrapText="1"/>
    </xf>
    <xf numFmtId="0" fontId="39" fillId="0" borderId="32" xfId="0" applyFont="1" applyBorder="1"/>
    <xf numFmtId="174" fontId="38" fillId="6" borderId="32" xfId="8" applyNumberFormat="1" applyFont="1" applyFill="1" applyBorder="1"/>
    <xf numFmtId="172" fontId="38" fillId="6" borderId="32" xfId="8" applyNumberFormat="1" applyFont="1" applyFill="1" applyBorder="1"/>
    <xf numFmtId="0" fontId="38" fillId="5" borderId="32" xfId="0" applyFont="1" applyFill="1" applyBorder="1" applyAlignment="1">
      <alignment horizontal="center"/>
    </xf>
    <xf numFmtId="169" fontId="39" fillId="4" borderId="32" xfId="8" applyNumberFormat="1" applyFont="1" applyFill="1" applyBorder="1"/>
    <xf numFmtId="0" fontId="39" fillId="4" borderId="32" xfId="0" applyFont="1" applyFill="1" applyBorder="1"/>
    <xf numFmtId="0" fontId="38" fillId="4" borderId="32" xfId="0" applyFont="1" applyFill="1" applyBorder="1" applyAlignment="1">
      <alignment horizontal="center"/>
    </xf>
    <xf numFmtId="0" fontId="39" fillId="0" borderId="12" xfId="0" applyFont="1" applyBorder="1"/>
    <xf numFmtId="174" fontId="38" fillId="6" borderId="12" xfId="8" applyNumberFormat="1" applyFont="1" applyFill="1" applyBorder="1"/>
    <xf numFmtId="172" fontId="38" fillId="6" borderId="12" xfId="8" applyNumberFormat="1" applyFont="1" applyFill="1" applyBorder="1"/>
    <xf numFmtId="0" fontId="38" fillId="5" borderId="12" xfId="0" applyFont="1" applyFill="1" applyBorder="1" applyAlignment="1">
      <alignment horizontal="center"/>
    </xf>
    <xf numFmtId="169" fontId="39" fillId="4" borderId="12" xfId="8" applyNumberFormat="1" applyFont="1" applyFill="1" applyBorder="1"/>
    <xf numFmtId="0" fontId="39" fillId="4" borderId="12" xfId="0" applyFont="1" applyFill="1" applyBorder="1"/>
    <xf numFmtId="0" fontId="38" fillId="4" borderId="12" xfId="0" applyFont="1" applyFill="1" applyBorder="1" applyAlignment="1">
      <alignment horizontal="center"/>
    </xf>
    <xf numFmtId="0" fontId="39" fillId="0" borderId="27" xfId="0" applyFont="1" applyBorder="1"/>
    <xf numFmtId="174" fontId="38" fillId="6" borderId="27" xfId="8" applyNumberFormat="1" applyFont="1" applyFill="1" applyBorder="1"/>
    <xf numFmtId="172" fontId="38" fillId="6" borderId="27" xfId="8" applyNumberFormat="1" applyFont="1" applyFill="1" applyBorder="1"/>
    <xf numFmtId="0" fontId="38" fillId="5" borderId="27" xfId="0" applyFont="1" applyFill="1" applyBorder="1" applyAlignment="1">
      <alignment horizontal="center"/>
    </xf>
    <xf numFmtId="169" fontId="39" fillId="4" borderId="27" xfId="8" applyNumberFormat="1" applyFont="1" applyFill="1" applyBorder="1"/>
    <xf numFmtId="0" fontId="39" fillId="4" borderId="27" xfId="0" applyFont="1" applyFill="1" applyBorder="1"/>
    <xf numFmtId="0" fontId="38" fillId="4" borderId="27" xfId="0" applyFont="1" applyFill="1" applyBorder="1" applyAlignment="1">
      <alignment horizontal="center"/>
    </xf>
    <xf numFmtId="0" fontId="16" fillId="0" borderId="58" xfId="11" applyFont="1" applyBorder="1" applyAlignment="1">
      <alignment horizontal="center" vertical="center"/>
    </xf>
    <xf numFmtId="0" fontId="15" fillId="3" borderId="35" xfId="11" applyFont="1" applyFill="1" applyBorder="1" applyAlignment="1">
      <alignment horizontal="center" vertical="center"/>
    </xf>
    <xf numFmtId="168" fontId="15" fillId="3" borderId="35" xfId="11" applyNumberFormat="1" applyFont="1" applyFill="1" applyBorder="1" applyAlignment="1">
      <alignment horizontal="center" vertical="center"/>
    </xf>
    <xf numFmtId="1" fontId="15" fillId="3" borderId="35" xfId="11" applyNumberFormat="1" applyFont="1" applyFill="1" applyBorder="1" applyAlignment="1">
      <alignment horizontal="center" vertical="center"/>
    </xf>
    <xf numFmtId="1" fontId="15" fillId="0" borderId="35" xfId="11" applyNumberFormat="1" applyFont="1" applyBorder="1" applyAlignment="1">
      <alignment horizontal="center" vertical="center"/>
    </xf>
    <xf numFmtId="0" fontId="15" fillId="0" borderId="59" xfId="11" applyFont="1" applyBorder="1" applyAlignment="1">
      <alignment horizontal="center" vertical="center"/>
    </xf>
    <xf numFmtId="0" fontId="22" fillId="0" borderId="58" xfId="11" applyFont="1" applyBorder="1" applyAlignment="1">
      <alignment horizontal="center" vertical="center"/>
    </xf>
    <xf numFmtId="0" fontId="21" fillId="0" borderId="35" xfId="11" applyFont="1" applyBorder="1" applyAlignment="1">
      <alignment horizontal="center" vertical="center"/>
    </xf>
    <xf numFmtId="168" fontId="21" fillId="0" borderId="35" xfId="11" applyNumberFormat="1" applyFont="1" applyBorder="1" applyAlignment="1">
      <alignment horizontal="center" vertical="center"/>
    </xf>
    <xf numFmtId="1" fontId="21" fillId="0" borderId="35" xfId="11" applyNumberFormat="1" applyFont="1" applyBorder="1" applyAlignment="1">
      <alignment horizontal="center" vertical="center"/>
    </xf>
    <xf numFmtId="0" fontId="21" fillId="0" borderId="59" xfId="11" applyFont="1" applyBorder="1" applyAlignment="1">
      <alignment horizontal="center" vertical="center"/>
    </xf>
    <xf numFmtId="0" fontId="16" fillId="0" borderId="32" xfId="11" applyFont="1" applyBorder="1" applyAlignment="1">
      <alignment horizontal="center" vertical="center"/>
    </xf>
    <xf numFmtId="0" fontId="47" fillId="0" borderId="0" xfId="0" applyFont="1"/>
    <xf numFmtId="0" fontId="0" fillId="0" borderId="22" xfId="0" applyBorder="1"/>
    <xf numFmtId="0" fontId="0" fillId="0" borderId="29" xfId="0" applyBorder="1"/>
    <xf numFmtId="0" fontId="0" fillId="0" borderId="32" xfId="0" applyBorder="1"/>
    <xf numFmtId="0" fontId="48" fillId="0" borderId="0" xfId="0" pivotButton="1" applyFont="1"/>
    <xf numFmtId="0" fontId="48" fillId="0" borderId="0" xfId="0" applyFont="1"/>
    <xf numFmtId="0" fontId="49" fillId="0" borderId="0" xfId="0" pivotButton="1" applyFont="1"/>
    <xf numFmtId="0" fontId="49" fillId="0" borderId="0" xfId="0" applyFont="1"/>
    <xf numFmtId="0" fontId="50" fillId="0" borderId="32" xfId="0" applyFont="1" applyBorder="1"/>
    <xf numFmtId="166" fontId="49" fillId="0" borderId="32" xfId="0" applyNumberFormat="1" applyFont="1" applyBorder="1"/>
    <xf numFmtId="0" fontId="49" fillId="0" borderId="32" xfId="0" applyFont="1" applyBorder="1"/>
    <xf numFmtId="0" fontId="48" fillId="0" borderId="32" xfId="0" applyFont="1" applyBorder="1"/>
    <xf numFmtId="0" fontId="49" fillId="0" borderId="32" xfId="0" pivotButton="1" applyFont="1" applyBorder="1"/>
    <xf numFmtId="0" fontId="51" fillId="0" borderId="32" xfId="0" pivotButton="1" applyFont="1" applyBorder="1"/>
    <xf numFmtId="0" fontId="49" fillId="0" borderId="32" xfId="0" applyFont="1" applyBorder="1" applyAlignment="1">
      <alignment horizontal="center"/>
    </xf>
    <xf numFmtId="169" fontId="50" fillId="0" borderId="32" xfId="0" applyNumberFormat="1" applyFont="1" applyBorder="1"/>
    <xf numFmtId="0" fontId="48" fillId="0" borderId="0" xfId="0" pivotButton="1" applyFont="1" applyAlignment="1">
      <alignment horizontal="center" wrapText="1"/>
    </xf>
    <xf numFmtId="0" fontId="48" fillId="0" borderId="0" xfId="0" applyFont="1" applyAlignment="1">
      <alignment horizontal="center" wrapText="1"/>
    </xf>
    <xf numFmtId="169" fontId="48" fillId="0" borderId="32" xfId="0" applyNumberFormat="1" applyFont="1" applyBorder="1"/>
    <xf numFmtId="166" fontId="48" fillId="0" borderId="32" xfId="0" applyNumberFormat="1" applyFont="1" applyBorder="1"/>
    <xf numFmtId="0" fontId="47" fillId="0" borderId="32" xfId="0" applyFont="1" applyBorder="1" applyAlignment="1">
      <alignment horizontal="center"/>
    </xf>
    <xf numFmtId="0" fontId="22" fillId="0" borderId="0" xfId="11" applyFont="1" applyAlignment="1">
      <alignment horizontal="center" vertical="center"/>
    </xf>
    <xf numFmtId="0" fontId="45" fillId="2" borderId="0" xfId="1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1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1" fontId="38" fillId="0" borderId="8" xfId="0" applyNumberFormat="1" applyFont="1" applyBorder="1" applyAlignment="1">
      <alignment horizontal="center"/>
    </xf>
    <xf numFmtId="1" fontId="38" fillId="0" borderId="9" xfId="0" applyNumberFormat="1" applyFont="1" applyBorder="1" applyAlignment="1">
      <alignment horizontal="center"/>
    </xf>
    <xf numFmtId="1" fontId="38" fillId="0" borderId="10" xfId="0" applyNumberFormat="1" applyFont="1" applyBorder="1" applyAlignment="1">
      <alignment horizontal="center"/>
    </xf>
    <xf numFmtId="1" fontId="38" fillId="5" borderId="8" xfId="0" applyNumberFormat="1" applyFont="1" applyFill="1" applyBorder="1" applyAlignment="1">
      <alignment horizontal="center"/>
    </xf>
    <xf numFmtId="0" fontId="38" fillId="5" borderId="9" xfId="0" applyFont="1" applyFill="1" applyBorder="1" applyAlignment="1">
      <alignment horizontal="center"/>
    </xf>
    <xf numFmtId="0" fontId="38" fillId="5" borderId="10" xfId="0" applyFont="1" applyFill="1" applyBorder="1" applyAlignment="1">
      <alignment horizontal="center"/>
    </xf>
    <xf numFmtId="0" fontId="38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0" fontId="38" fillId="0" borderId="1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48" fillId="0" borderId="32" xfId="0" applyNumberFormat="1" applyFont="1" applyBorder="1"/>
  </cellXfs>
  <cellStyles count="40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Comma 9" xfId="38" xr:uid="{475D3584-1D9C-43D4-9AA3-6BDB2CE18477}"/>
    <cellStyle name="Hyperlink 2" xfId="29" xr:uid="{00000000-0005-0000-0000-000011000000}"/>
    <cellStyle name="Hyperlink 3" xfId="32" xr:uid="{00000000-0005-0000-0000-000012000000}"/>
    <cellStyle name="Normal" xfId="0" builtinId="0"/>
    <cellStyle name="Normal 10" xfId="37" xr:uid="{5417D179-10A5-4011-ABDA-9AE9906CC9F7}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3 4" xfId="39" xr:uid="{447C23F3-EA8F-42E9-9EBE-9D252989DD2E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</cellStyles>
  <dxfs count="1154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numFmt numFmtId="169" formatCode="_ * #,##0.0_ ;_ * \-#,##0.0_ ;_ * &quot;-&quot;??_ ;_ @_ "/>
    </dxf>
    <dxf>
      <numFmt numFmtId="166" formatCode="0.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name val="Arial Narrow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169" formatCode="_ * #,##0.0_ ;_ * \-#,##0.0_ ;_ * &quot;-&quot;??_ ;_ @_ "/>
    </dxf>
    <dxf>
      <font>
        <sz val="9"/>
      </font>
    </dxf>
    <dxf>
      <font>
        <name val="Arial Narrow"/>
        <scheme val="none"/>
      </font>
    </dxf>
    <dxf>
      <numFmt numFmtId="169" formatCode="_ * #,##0.0_ ;_ * \-#,##0.0_ ;_ * &quot;-&quot;??_ ;_ @_ 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alignment vertical="center" readingOrder="0"/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color rgb="FF000099"/>
      </font>
    </dxf>
    <dxf>
      <font>
        <sz val="12"/>
      </font>
    </dxf>
    <dxf>
      <font>
        <b/>
      </font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9"/>
      </font>
    </dxf>
    <dxf>
      <font>
        <name val="Arial Narrow"/>
        <scheme val="none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numFmt numFmtId="166" formatCode="0.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numFmt numFmtId="169" formatCode="_ * #,##0.0_ ;_ * \-#,##0.0_ ;_ * &quot;-&quot;??_ ;_ @_ "/>
    </dxf>
    <dxf>
      <numFmt numFmtId="169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1153"/>
    </tableStyle>
    <tableStyle name="PivotTable Style 2" table="0" count="2" xr9:uid="{00000000-0011-0000-FFFF-FFFF01000000}">
      <tableStyleElement type="wholeTable" dxfId="1152"/>
      <tableStyleElement type="headerRow" dxfId="1151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ndrik\Documents\Nsaa\2019\Interclubs\Competition-DATA-2019-Comp1-HD-Rev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MASTERLIST"/>
      <sheetName val="DATA ENTRY"/>
      <sheetName val="Individuals"/>
      <sheetName val="Individuals Season"/>
      <sheetName val="TOP6"/>
      <sheetName val="Jr Men U16"/>
      <sheetName val="Jr Men U21"/>
      <sheetName val="MenGrandMaster"/>
      <sheetName val="MenMasters"/>
      <sheetName val="Men U21"/>
      <sheetName val="MenVeterans"/>
      <sheetName val="MenSenior"/>
      <sheetName val="Men U16"/>
      <sheetName val="Ladies"/>
      <sheetName val="Clubs"/>
      <sheetName val="Edibles"/>
      <sheetName val="Sheet1"/>
      <sheetName val="Inedible"/>
      <sheetName val="SpeciesSTATS"/>
    </sheetNames>
    <sheetDataSet>
      <sheetData sheetId="0">
        <row r="2">
          <cell r="A2" t="str">
            <v>Atlantic Angling Club</v>
          </cell>
          <cell r="F2" t="str">
            <v>Blacktail</v>
          </cell>
          <cell r="I2" t="str">
            <v>Catfish - Sea Black</v>
          </cell>
          <cell r="J2" t="str">
            <v>cm</v>
          </cell>
          <cell r="K2" t="str">
            <v>Blacktail</v>
          </cell>
          <cell r="L2" t="str">
            <v>Galjoen</v>
          </cell>
          <cell r="M2" t="str">
            <v>Kob</v>
          </cell>
          <cell r="N2" t="str">
            <v>Steenbras West Coast</v>
          </cell>
          <cell r="O2" t="str">
            <v>Garrick</v>
          </cell>
          <cell r="P2" t="str">
            <v>Shad</v>
          </cell>
          <cell r="Q2" t="str">
            <v>Redfinger</v>
          </cell>
          <cell r="R2" t="str">
            <v>Shark Copper (Male)</v>
          </cell>
          <cell r="S2" t="str">
            <v>Shark Copper (Female)</v>
          </cell>
          <cell r="T2" t="str">
            <v>Shark Cow / Sevengill</v>
          </cell>
          <cell r="U2" t="str">
            <v>Shark Spotted Gully</v>
          </cell>
          <cell r="V2" t="str">
            <v>Shark Hound Smooth</v>
          </cell>
          <cell r="W2" t="str">
            <v>Shark Soupfin</v>
          </cell>
          <cell r="X2" t="str">
            <v>Guitarfish - Lesser</v>
          </cell>
          <cell r="Y2" t="str">
            <v>Elephantfish</v>
          </cell>
          <cell r="Z2" t="str">
            <v>Ray Blue (Male)</v>
          </cell>
          <cell r="AA2" t="str">
            <v>Ray Blue (Female)</v>
          </cell>
          <cell r="AB2" t="str">
            <v>Ray Bull / Eagle</v>
          </cell>
          <cell r="AC2" t="str">
            <v>Ray Diamond / ButterFly</v>
          </cell>
          <cell r="AD2" t="str">
            <v>Skate Spearnose</v>
          </cell>
          <cell r="AE2" t="str">
            <v>Green Eye Spurdog shark</v>
          </cell>
          <cell r="AF2" t="str">
            <v>Catfish - Sea Black</v>
          </cell>
        </row>
        <row r="3">
          <cell r="A3" t="str">
            <v>Benguella</v>
          </cell>
          <cell r="F3" t="str">
            <v>Bluefin Gurnard</v>
          </cell>
          <cell r="I3" t="str">
            <v>Catfish - Sea White</v>
          </cell>
          <cell r="J3">
            <v>1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A4" t="str">
            <v>Henties Bay</v>
          </cell>
          <cell r="F4" t="str">
            <v>Cape Gurnard</v>
          </cell>
          <cell r="I4" t="str">
            <v>Elephantfish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</row>
        <row r="5">
          <cell r="A5" t="str">
            <v>Mako</v>
          </cell>
          <cell r="F5" t="str">
            <v>Galjoen</v>
          </cell>
          <cell r="I5" t="str">
            <v>Green Eye Spurdog shark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</row>
        <row r="6">
          <cell r="A6" t="str">
            <v>Namib Park</v>
          </cell>
          <cell r="F6" t="str">
            <v>Garrick</v>
          </cell>
          <cell r="I6" t="str">
            <v>Guitarfish - Bluntnose</v>
          </cell>
          <cell r="J6">
            <v>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</row>
        <row r="7">
          <cell r="A7" t="str">
            <v>Okahandja</v>
          </cell>
          <cell r="F7" t="str">
            <v>Geelbek</v>
          </cell>
          <cell r="I7" t="str">
            <v>Guitarfish - Greyspot</v>
          </cell>
          <cell r="J7">
            <v>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</row>
        <row r="8">
          <cell r="A8" t="str">
            <v>Orca Angling Club</v>
          </cell>
          <cell r="F8" t="str">
            <v>Grunter - Spotted</v>
          </cell>
          <cell r="I8" t="str">
            <v>Guitarfish - Lesser</v>
          </cell>
          <cell r="J8">
            <v>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</row>
        <row r="9">
          <cell r="A9" t="str">
            <v>Otjiwarongo</v>
          </cell>
          <cell r="F9" t="str">
            <v>Kob</v>
          </cell>
          <cell r="I9" t="str">
            <v>Ray Blue (Female)</v>
          </cell>
          <cell r="J9">
            <v>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</row>
        <row r="10">
          <cell r="A10" t="str">
            <v>Penguin</v>
          </cell>
          <cell r="F10" t="str">
            <v>Lyre Gurnard</v>
          </cell>
          <cell r="I10" t="str">
            <v>Ray Blue (Male)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</row>
        <row r="11">
          <cell r="A11" t="str">
            <v>Seagulls WHK</v>
          </cell>
          <cell r="F11" t="str">
            <v>Maasbanker</v>
          </cell>
          <cell r="I11" t="str">
            <v>Ray Bull / Eagle</v>
          </cell>
          <cell r="J11">
            <v>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</row>
        <row r="12">
          <cell r="A12" t="str">
            <v>Seagulls WVB</v>
          </cell>
          <cell r="F12" t="str">
            <v>Redfinger</v>
          </cell>
          <cell r="I12" t="str">
            <v>Ray Diamond / ButterFly</v>
          </cell>
          <cell r="J12">
            <v>10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A13" t="str">
            <v>Skeleton Coast</v>
          </cell>
          <cell r="F13" t="str">
            <v>Shad</v>
          </cell>
          <cell r="I13" t="str">
            <v>Ray Duckbill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A14" t="str">
            <v>Steenbras</v>
          </cell>
          <cell r="F14" t="str">
            <v>Steenbras Sand</v>
          </cell>
          <cell r="I14" t="str">
            <v>Shark Copper (Female)</v>
          </cell>
          <cell r="J14">
            <v>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A15" t="str">
            <v>Walvis Bay</v>
          </cell>
          <cell r="F15" t="str">
            <v>Steenbras West Coast</v>
          </cell>
          <cell r="I15" t="str">
            <v>Shark Copper (Male)</v>
          </cell>
          <cell r="J15">
            <v>13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A16" t="str">
            <v>Welwitschia</v>
          </cell>
          <cell r="F16" t="str">
            <v>Steenbras White</v>
          </cell>
          <cell r="I16" t="str">
            <v>Shark Cow / Sevengill</v>
          </cell>
          <cell r="J16">
            <v>14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A17">
            <v>0</v>
          </cell>
          <cell r="F17" t="str">
            <v>Strepie</v>
          </cell>
          <cell r="I17" t="str">
            <v>Shark Hound Smooth</v>
          </cell>
          <cell r="J17">
            <v>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A18">
            <v>0</v>
          </cell>
          <cell r="F18" t="str">
            <v>Striped Mullet</v>
          </cell>
          <cell r="I18" t="str">
            <v>Shark Hound Whitespotted</v>
          </cell>
          <cell r="J18">
            <v>16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F19" t="str">
            <v>Tuna Eastern Little</v>
          </cell>
          <cell r="I19" t="str">
            <v xml:space="preserve">Shark Ragged Tooth </v>
          </cell>
          <cell r="J19">
            <v>17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 t="str">
            <v>White Stumpnose</v>
          </cell>
          <cell r="I20" t="str">
            <v>Shark Soupfin</v>
          </cell>
          <cell r="J20">
            <v>18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F21" t="str">
            <v>Yellowtail amberjack</v>
          </cell>
          <cell r="I21" t="str">
            <v>Shark Spotted Gully</v>
          </cell>
          <cell r="J21">
            <v>19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I22" t="str">
            <v>Skate - Javelin</v>
          </cell>
          <cell r="J22">
            <v>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I23" t="str">
            <v>Skate - Thornback</v>
          </cell>
          <cell r="J23">
            <v>21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 t="str">
            <v>Skate Spearnose</v>
          </cell>
          <cell r="J24">
            <v>23</v>
          </cell>
          <cell r="K24">
            <v>0.3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I25" t="str">
            <v>Spiney dogfish Bluntnose</v>
          </cell>
          <cell r="J25">
            <v>24</v>
          </cell>
          <cell r="K25">
            <v>0.4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I26" t="str">
            <v>Spiney dogfish Spotted</v>
          </cell>
          <cell r="J26">
            <v>25</v>
          </cell>
          <cell r="K26">
            <v>0.4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J27">
            <v>26</v>
          </cell>
          <cell r="K27">
            <v>0.5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J28">
            <v>27</v>
          </cell>
          <cell r="K28">
            <v>0.6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J29">
            <v>28</v>
          </cell>
          <cell r="K29">
            <v>0.6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J30">
            <v>29</v>
          </cell>
          <cell r="K30">
            <v>0.7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J31">
            <v>30</v>
          </cell>
          <cell r="K31">
            <v>0.84160148184076311</v>
          </cell>
          <cell r="L31">
            <v>0.5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1.0179249123093477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J32">
            <v>31</v>
          </cell>
          <cell r="K32">
            <v>0.92829370295317559</v>
          </cell>
          <cell r="L32">
            <v>0.5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1.1324445622501804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J33">
            <v>32</v>
          </cell>
          <cell r="K33">
            <v>1.0207335157615676</v>
          </cell>
          <cell r="L33">
            <v>0.6</v>
          </cell>
          <cell r="M33">
            <v>0</v>
          </cell>
          <cell r="N33">
            <v>0.7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0.9583637611725635</v>
          </cell>
          <cell r="AA33">
            <v>1.2555905188210328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J34">
            <v>33</v>
          </cell>
          <cell r="K34">
            <v>1.1191044434123771</v>
          </cell>
          <cell r="L34">
            <v>0.7</v>
          </cell>
          <cell r="M34">
            <v>0</v>
          </cell>
          <cell r="N34">
            <v>0.8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1.0570748008181827</v>
          </cell>
          <cell r="AA34">
            <v>1.37298560430521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J35">
            <v>34</v>
          </cell>
          <cell r="K35">
            <v>1.223589951691203</v>
          </cell>
          <cell r="L35">
            <v>0.7</v>
          </cell>
          <cell r="M35">
            <v>0</v>
          </cell>
          <cell r="N35">
            <v>0.9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1.1557858404638</v>
          </cell>
          <cell r="AA35">
            <v>1.4918184075610501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J36">
            <v>35</v>
          </cell>
          <cell r="K36">
            <v>1.3343734507791951</v>
          </cell>
          <cell r="L36">
            <v>0.78195191700812661</v>
          </cell>
          <cell r="M36">
            <v>0</v>
          </cell>
          <cell r="N36">
            <v>0.9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1.2544968801094201</v>
          </cell>
          <cell r="AA36">
            <v>1.6802960267515925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J37">
            <v>36</v>
          </cell>
          <cell r="K37">
            <v>1.4516382969056187</v>
          </cell>
          <cell r="L37">
            <v>0.85379096109371277</v>
          </cell>
          <cell r="M37">
            <v>0</v>
          </cell>
          <cell r="N37">
            <v>1</v>
          </cell>
          <cell r="O37">
            <v>0.67361768653629417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1.0020531845150356</v>
          </cell>
          <cell r="X37">
            <v>0</v>
          </cell>
          <cell r="Y37">
            <v>0</v>
          </cell>
          <cell r="Z37">
            <v>1.35320791975504</v>
          </cell>
          <cell r="AA37">
            <v>1.841470550304364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J38">
            <v>37</v>
          </cell>
          <cell r="K38">
            <v>1.5755677939053345</v>
          </cell>
          <cell r="L38">
            <v>0.92998753892859376</v>
          </cell>
          <cell r="M38">
            <v>0</v>
          </cell>
          <cell r="N38">
            <v>1.1000000000000001</v>
          </cell>
          <cell r="O38">
            <v>0.72583660243732817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1.0678086576979404</v>
          </cell>
          <cell r="X38">
            <v>0</v>
          </cell>
          <cell r="Y38">
            <v>0</v>
          </cell>
          <cell r="Z38">
            <v>1.4519189594006601</v>
          </cell>
          <cell r="AA38">
            <v>2.0136313066530893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J39">
            <v>38</v>
          </cell>
          <cell r="K39">
            <v>1.7063451946893589</v>
          </cell>
          <cell r="L39">
            <v>1.0106774402874563</v>
          </cell>
          <cell r="M39">
            <v>0</v>
          </cell>
          <cell r="N39">
            <v>1.2</v>
          </cell>
          <cell r="O39">
            <v>0.78054773475090289</v>
          </cell>
          <cell r="P39">
            <v>0.73085121819665233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1.13356413088085</v>
          </cell>
          <cell r="X39">
            <v>0</v>
          </cell>
          <cell r="Y39">
            <v>0</v>
          </cell>
          <cell r="Z39">
            <v>1.6569162395592609</v>
          </cell>
          <cell r="AA39">
            <v>2.196013161956913</v>
          </cell>
          <cell r="AB39">
            <v>0.96283669591443344</v>
          </cell>
          <cell r="AC39">
            <v>0</v>
          </cell>
          <cell r="AD39">
            <v>0</v>
          </cell>
          <cell r="AE39">
            <v>0</v>
          </cell>
        </row>
        <row r="40">
          <cell r="J40">
            <v>39</v>
          </cell>
          <cell r="K40">
            <v>1.8441537026354167</v>
          </cell>
          <cell r="L40">
            <v>1.0959968961571405</v>
          </cell>
          <cell r="M40">
            <v>0</v>
          </cell>
          <cell r="N40">
            <v>1.3</v>
          </cell>
          <cell r="O40">
            <v>0.83779973962459342</v>
          </cell>
          <cell r="P40">
            <v>0.78967185252728678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1.1993196040637499</v>
          </cell>
          <cell r="X40">
            <v>0</v>
          </cell>
          <cell r="Y40">
            <v>0</v>
          </cell>
          <cell r="Z40">
            <v>1.7998651116789368</v>
          </cell>
          <cell r="AA40">
            <v>2.3895259969281231</v>
          </cell>
          <cell r="AB40">
            <v>1.0424833582472035</v>
          </cell>
          <cell r="AC40">
            <v>0</v>
          </cell>
          <cell r="AD40">
            <v>0</v>
          </cell>
          <cell r="AE40">
            <v>0</v>
          </cell>
        </row>
        <row r="41">
          <cell r="J41">
            <v>40</v>
          </cell>
          <cell r="K41">
            <v>1.9891764729049572</v>
          </cell>
          <cell r="L41">
            <v>1.1860825684982979</v>
          </cell>
          <cell r="M41">
            <v>0.65065738082095648</v>
          </cell>
          <cell r="N41">
            <v>1.4</v>
          </cell>
          <cell r="O41">
            <v>0.89764092226275449</v>
          </cell>
          <cell r="P41">
            <v>0.85155591170439615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1.2650750772466499</v>
          </cell>
          <cell r="X41">
            <v>0</v>
          </cell>
          <cell r="Y41">
            <v>0</v>
          </cell>
          <cell r="Z41">
            <v>1.9505771499820659</v>
          </cell>
          <cell r="AA41">
            <v>2.5945375066786482</v>
          </cell>
          <cell r="AB41">
            <v>1.1273309937662199</v>
          </cell>
          <cell r="AC41">
            <v>0</v>
          </cell>
          <cell r="AD41">
            <v>0</v>
          </cell>
          <cell r="AE41">
            <v>0</v>
          </cell>
          <cell r="AF41">
            <v>0.98692060790394864</v>
          </cell>
        </row>
        <row r="42">
          <cell r="J42">
            <v>41</v>
          </cell>
          <cell r="K42">
            <v>2.1415966136922098</v>
          </cell>
          <cell r="L42">
            <v>1.2810715405016699</v>
          </cell>
          <cell r="M42">
            <v>0.7013792469278527</v>
          </cell>
          <cell r="N42">
            <v>1.5</v>
          </cell>
          <cell r="O42">
            <v>0.96011924836471196</v>
          </cell>
          <cell r="P42">
            <v>0.91658035661013892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1.3308305504295601</v>
          </cell>
          <cell r="X42">
            <v>0</v>
          </cell>
          <cell r="Y42">
            <v>0</v>
          </cell>
          <cell r="Z42">
            <v>2.1102279331570508</v>
          </cell>
          <cell r="AA42">
            <v>2.8114177627218773</v>
          </cell>
          <cell r="AB42">
            <v>1.22340127656718</v>
          </cell>
          <cell r="AC42">
            <v>0</v>
          </cell>
          <cell r="AD42">
            <v>0</v>
          </cell>
          <cell r="AE42">
            <v>0</v>
          </cell>
          <cell r="AF42">
            <v>1.0649112053471086</v>
          </cell>
        </row>
        <row r="43">
          <cell r="J43">
            <v>42</v>
          </cell>
          <cell r="K43">
            <v>2.3015971874104704</v>
          </cell>
          <cell r="L43">
            <v>1.3811013073032938</v>
          </cell>
          <cell r="M43">
            <v>0.75468866955363878</v>
          </cell>
          <cell r="N43">
            <v>1.6</v>
          </cell>
          <cell r="O43">
            <v>1.0252823549142145</v>
          </cell>
          <cell r="P43">
            <v>0.98485919601375049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1.3965860236124601</v>
          </cell>
          <cell r="X43">
            <v>0</v>
          </cell>
          <cell r="Y43">
            <v>0</v>
          </cell>
          <cell r="Z43">
            <v>2.278621753660143</v>
          </cell>
          <cell r="AA43">
            <v>3.0405391683287388</v>
          </cell>
          <cell r="AB43">
            <v>1.3194715593681501</v>
          </cell>
          <cell r="AC43">
            <v>0</v>
          </cell>
          <cell r="AD43">
            <v>0</v>
          </cell>
          <cell r="AE43">
            <v>0</v>
          </cell>
          <cell r="AF43">
            <v>1.1469607761111678</v>
          </cell>
        </row>
        <row r="44">
          <cell r="J44">
            <v>43</v>
          </cell>
          <cell r="K44">
            <v>2.4693612118201735</v>
          </cell>
          <cell r="L44">
            <v>1.4863097671263656</v>
          </cell>
          <cell r="M44">
            <v>0.81065131579125005</v>
          </cell>
          <cell r="N44">
            <v>1.7</v>
          </cell>
          <cell r="O44">
            <v>1.0931775603718614</v>
          </cell>
          <cell r="P44">
            <v>1.0563972370993107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1.4623414967953801</v>
          </cell>
          <cell r="X44">
            <v>0</v>
          </cell>
          <cell r="Y44">
            <v>0</v>
          </cell>
          <cell r="Z44">
            <v>2.4560120851251477</v>
          </cell>
          <cell r="AA44">
            <v>3.2822764157950286</v>
          </cell>
          <cell r="AB44">
            <v>1.4155418421691099</v>
          </cell>
          <cell r="AC44">
            <v>0</v>
          </cell>
          <cell r="AD44">
            <v>0</v>
          </cell>
          <cell r="AE44">
            <v>0</v>
          </cell>
          <cell r="AF44">
            <v>1.2331763578620019</v>
          </cell>
        </row>
        <row r="45">
          <cell r="J45">
            <v>44</v>
          </cell>
          <cell r="K45">
            <v>2.645071661103005</v>
          </cell>
          <cell r="L45">
            <v>1.5968352128203627</v>
          </cell>
          <cell r="M45">
            <v>0.86933291531496948</v>
          </cell>
          <cell r="N45">
            <v>1.8</v>
          </cell>
          <cell r="O45">
            <v>1.163851874316888</v>
          </cell>
          <cell r="P45">
            <v>1.1313063764820284</v>
          </cell>
          <cell r="Q45">
            <v>0</v>
          </cell>
          <cell r="R45">
            <v>0.96954810005411896</v>
          </cell>
          <cell r="S45">
            <v>0.96756273366524093</v>
          </cell>
          <cell r="T45">
            <v>0</v>
          </cell>
          <cell r="U45">
            <v>0</v>
          </cell>
          <cell r="V45">
            <v>0</v>
          </cell>
          <cell r="W45">
            <v>1.5960750382287523</v>
          </cell>
          <cell r="X45">
            <v>0</v>
          </cell>
          <cell r="Y45">
            <v>0</v>
          </cell>
          <cell r="Z45">
            <v>2.6426535263846413</v>
          </cell>
          <cell r="AA45">
            <v>3.5370064454942494</v>
          </cell>
          <cell r="AB45">
            <v>1.5078594343980689</v>
          </cell>
          <cell r="AC45">
            <v>0</v>
          </cell>
          <cell r="AD45">
            <v>0</v>
          </cell>
          <cell r="AE45">
            <v>0</v>
          </cell>
          <cell r="AF45">
            <v>1.3236651927759671</v>
          </cell>
        </row>
        <row r="46">
          <cell r="J46">
            <v>45</v>
          </cell>
          <cell r="K46">
            <v>2.8289114668857231</v>
          </cell>
          <cell r="L46">
            <v>1.7128163237708323</v>
          </cell>
          <cell r="M46">
            <v>0.93079925898212745</v>
          </cell>
          <cell r="N46">
            <v>1.9</v>
          </cell>
          <cell r="O46">
            <v>1.2373520065801846</v>
          </cell>
          <cell r="P46">
            <v>1.2096634262531789</v>
          </cell>
          <cell r="Q46">
            <v>0</v>
          </cell>
          <cell r="R46">
            <v>1.0404588115193016</v>
          </cell>
          <cell r="S46">
            <v>1.0376029154315309</v>
          </cell>
          <cell r="T46">
            <v>0</v>
          </cell>
          <cell r="U46">
            <v>0</v>
          </cell>
          <cell r="V46">
            <v>0</v>
          </cell>
          <cell r="W46">
            <v>1.6844898674951601</v>
          </cell>
          <cell r="X46">
            <v>0</v>
          </cell>
          <cell r="Y46">
            <v>0</v>
          </cell>
          <cell r="Z46">
            <v>2.8388017801161247</v>
          </cell>
          <cell r="AA46">
            <v>3.8051084066017697</v>
          </cell>
          <cell r="AB46">
            <v>1.6151877889150623</v>
          </cell>
          <cell r="AC46">
            <v>0</v>
          </cell>
          <cell r="AD46">
            <v>0</v>
          </cell>
          <cell r="AE46">
            <v>0</v>
          </cell>
          <cell r="AF46">
            <v>1.4185347231594283</v>
          </cell>
        </row>
        <row r="47">
          <cell r="J47">
            <v>46</v>
          </cell>
          <cell r="K47">
            <v>3.0210635192172193</v>
          </cell>
          <cell r="L47">
            <v>1.8343921581554752</v>
          </cell>
          <cell r="M47">
            <v>0.99511619749711522</v>
          </cell>
          <cell r="N47">
            <v>2.1</v>
          </cell>
          <cell r="O47">
            <v>1.3137243759063155</v>
          </cell>
          <cell r="P47">
            <v>1.2915451635912789</v>
          </cell>
          <cell r="Q47">
            <v>0</v>
          </cell>
          <cell r="R47">
            <v>1.1148248033192643</v>
          </cell>
          <cell r="S47">
            <v>1.1110052251914095</v>
          </cell>
          <cell r="T47">
            <v>0</v>
          </cell>
          <cell r="U47">
            <v>0</v>
          </cell>
          <cell r="V47">
            <v>0</v>
          </cell>
          <cell r="W47">
            <v>1.7842343748033</v>
          </cell>
          <cell r="X47">
            <v>0</v>
          </cell>
          <cell r="Y47">
            <v>0</v>
          </cell>
          <cell r="Z47">
            <v>3.0447136323708341</v>
          </cell>
          <cell r="AA47">
            <v>4.0869636193850765</v>
          </cell>
          <cell r="AB47">
            <v>1.7</v>
          </cell>
          <cell r="AC47">
            <v>0</v>
          </cell>
          <cell r="AD47">
            <v>0</v>
          </cell>
          <cell r="AE47">
            <v>0</v>
          </cell>
          <cell r="AF47">
            <v>1.5178925872596762</v>
          </cell>
        </row>
        <row r="48">
          <cell r="J48">
            <v>47</v>
          </cell>
          <cell r="K48">
            <v>3.2217106675019358</v>
          </cell>
          <cell r="L48">
            <v>1.961702145524401</v>
          </cell>
          <cell r="M48">
            <v>1.0623496401336647</v>
          </cell>
          <cell r="N48">
            <v>2.2000000000000002</v>
          </cell>
          <cell r="O48">
            <v>1.3930151181787345</v>
          </cell>
          <cell r="P48">
            <v>1.3770283315535392</v>
          </cell>
          <cell r="Q48">
            <v>0</v>
          </cell>
          <cell r="R48">
            <v>1.1927338204640574</v>
          </cell>
          <cell r="S48">
            <v>1.1878526872965085</v>
          </cell>
          <cell r="T48">
            <v>0</v>
          </cell>
          <cell r="U48">
            <v>0</v>
          </cell>
          <cell r="V48">
            <v>0</v>
          </cell>
          <cell r="W48">
            <v>1.88397888211145</v>
          </cell>
          <cell r="X48">
            <v>0</v>
          </cell>
          <cell r="Y48">
            <v>0</v>
          </cell>
          <cell r="Z48">
            <v>3.2606469329299514</v>
          </cell>
          <cell r="AA48">
            <v>4.3829555389644534</v>
          </cell>
          <cell r="AB48">
            <v>1.8</v>
          </cell>
          <cell r="AC48">
            <v>0</v>
          </cell>
          <cell r="AD48">
            <v>0</v>
          </cell>
          <cell r="AE48">
            <v>0</v>
          </cell>
          <cell r="AF48">
            <v>1.6218466152548334</v>
          </cell>
        </row>
        <row r="49">
          <cell r="J49">
            <v>48</v>
          </cell>
          <cell r="K49">
            <v>3.4310357213924383</v>
          </cell>
          <cell r="L49">
            <v>2.0948860796841262</v>
          </cell>
          <cell r="M49">
            <v>1.1325655535116195</v>
          </cell>
          <cell r="N49">
            <v>2.4</v>
          </cell>
          <cell r="O49">
            <v>1.4752700942392243</v>
          </cell>
          <cell r="P49">
            <v>1.466189639832536</v>
          </cell>
          <cell r="Q49">
            <v>0</v>
          </cell>
          <cell r="R49">
            <v>1.27427387734917</v>
          </cell>
          <cell r="S49">
            <v>1.2682285247078364</v>
          </cell>
          <cell r="T49">
            <v>0</v>
          </cell>
          <cell r="U49">
            <v>0</v>
          </cell>
          <cell r="V49">
            <v>0</v>
          </cell>
          <cell r="W49">
            <v>1.9530418406882668</v>
          </cell>
          <cell r="X49">
            <v>0</v>
          </cell>
          <cell r="Y49">
            <v>0</v>
          </cell>
          <cell r="Z49">
            <v>3.4868605764373153</v>
          </cell>
          <cell r="AA49">
            <v>4.693469720455882</v>
          </cell>
          <cell r="AB49">
            <v>2</v>
          </cell>
          <cell r="AC49">
            <v>0.96047262402246203</v>
          </cell>
          <cell r="AD49">
            <v>0</v>
          </cell>
          <cell r="AE49">
            <v>0</v>
          </cell>
          <cell r="AF49">
            <v>1.730504825411352</v>
          </cell>
        </row>
        <row r="50">
          <cell r="J50">
            <v>49</v>
          </cell>
          <cell r="K50">
            <v>0</v>
          </cell>
          <cell r="L50">
            <v>2.2340841118667045</v>
          </cell>
          <cell r="M50">
            <v>1.2058299604247467</v>
          </cell>
          <cell r="N50">
            <v>2.5</v>
          </cell>
          <cell r="O50">
            <v>1.5605348973297766</v>
          </cell>
          <cell r="P50">
            <v>1.5591057654803746</v>
          </cell>
          <cell r="Q50">
            <v>0</v>
          </cell>
          <cell r="R50">
            <v>1.3595332528231456</v>
          </cell>
          <cell r="S50">
            <v>1.3522161552289087</v>
          </cell>
          <cell r="T50">
            <v>0</v>
          </cell>
          <cell r="U50">
            <v>0</v>
          </cell>
          <cell r="V50">
            <v>0</v>
          </cell>
          <cell r="W50">
            <v>2.0487271542659391</v>
          </cell>
          <cell r="X50">
            <v>0</v>
          </cell>
          <cell r="Y50">
            <v>0</v>
          </cell>
          <cell r="Z50">
            <v>3.7236144842621717</v>
          </cell>
          <cell r="AA50">
            <v>5.0188937854147593</v>
          </cell>
          <cell r="AB50">
            <v>2.1</v>
          </cell>
          <cell r="AC50">
            <v>1.0285084370533399</v>
          </cell>
          <cell r="AD50">
            <v>0</v>
          </cell>
          <cell r="AE50">
            <v>0</v>
          </cell>
          <cell r="AF50">
            <v>1.8439754203986314</v>
          </cell>
        </row>
        <row r="51">
          <cell r="J51">
            <v>50</v>
          </cell>
          <cell r="K51">
            <v>0</v>
          </cell>
          <cell r="L51">
            <v>2.3794367441668629</v>
          </cell>
          <cell r="M51">
            <v>1.2822089387164712</v>
          </cell>
          <cell r="N51">
            <v>2.7</v>
          </cell>
          <cell r="O51">
            <v>1.6488548601825748</v>
          </cell>
          <cell r="P51">
            <v>1.6558533536023574</v>
          </cell>
          <cell r="Q51">
            <v>0</v>
          </cell>
          <cell r="R51">
            <v>1.448600485446631</v>
          </cell>
          <cell r="S51">
            <v>1.4398991878874441</v>
          </cell>
          <cell r="T51">
            <v>0</v>
          </cell>
          <cell r="U51">
            <v>0</v>
          </cell>
          <cell r="V51">
            <v>0</v>
          </cell>
          <cell r="W51">
            <v>2.1470246131137483</v>
          </cell>
          <cell r="X51">
            <v>0</v>
          </cell>
          <cell r="Y51">
            <v>0.9962499999622908</v>
          </cell>
          <cell r="Z51">
            <v>3.9711695870489296</v>
          </cell>
          <cell r="AA51">
            <v>5.3596173895061625</v>
          </cell>
          <cell r="AB51">
            <v>2.2000000000000002</v>
          </cell>
          <cell r="AC51">
            <v>1.0965442500842153</v>
          </cell>
          <cell r="AD51">
            <v>1</v>
          </cell>
          <cell r="AE51">
            <v>0</v>
          </cell>
          <cell r="AF51">
            <v>1.9623667837513012</v>
          </cell>
        </row>
        <row r="52">
          <cell r="J52">
            <v>51</v>
          </cell>
          <cell r="K52">
            <v>0</v>
          </cell>
          <cell r="L52">
            <v>2.531084823231363</v>
          </cell>
          <cell r="M52">
            <v>1.3617686202006156</v>
          </cell>
          <cell r="N52">
            <v>2.8</v>
          </cell>
          <cell r="O52">
            <v>1.7402750617816245</v>
          </cell>
          <cell r="P52">
            <v>1.7565090180220257</v>
          </cell>
          <cell r="Q52">
            <v>0</v>
          </cell>
          <cell r="R52">
            <v>1.541564368931599</v>
          </cell>
          <cell r="S52">
            <v>1.5313614194568337</v>
          </cell>
          <cell r="T52">
            <v>0</v>
          </cell>
          <cell r="U52">
            <v>0</v>
          </cell>
          <cell r="V52">
            <v>0</v>
          </cell>
          <cell r="W52">
            <v>2.2435806417814699</v>
          </cell>
          <cell r="X52">
            <v>0</v>
          </cell>
          <cell r="Y52">
            <v>1.0572284699599828</v>
          </cell>
          <cell r="Z52">
            <v>4.2297878079145406</v>
          </cell>
          <cell r="AA52">
            <v>5.7160321913322862</v>
          </cell>
          <cell r="AB52">
            <v>2.4</v>
          </cell>
          <cell r="AC52">
            <v>1.164580063115092</v>
          </cell>
          <cell r="AD52">
            <v>1.1000000000000001</v>
          </cell>
          <cell r="AE52">
            <v>0</v>
          </cell>
          <cell r="AF52">
            <v>2.0857874764702236</v>
          </cell>
        </row>
        <row r="53">
          <cell r="J53">
            <v>52</v>
          </cell>
          <cell r="K53">
            <v>0</v>
          </cell>
          <cell r="L53">
            <v>2.689169534186016</v>
          </cell>
          <cell r="M53">
            <v>1.4445751896244685</v>
          </cell>
          <cell r="N53">
            <v>3</v>
          </cell>
          <cell r="O53">
            <v>1.8348403338174262</v>
          </cell>
          <cell r="P53">
            <v>1.8611493419193903</v>
          </cell>
          <cell r="Q53">
            <v>0</v>
          </cell>
          <cell r="R53">
            <v>1.6385139477504551</v>
          </cell>
          <cell r="S53">
            <v>1.6266868311093177</v>
          </cell>
          <cell r="T53">
            <v>0</v>
          </cell>
          <cell r="U53">
            <v>0</v>
          </cell>
          <cell r="V53">
            <v>0</v>
          </cell>
          <cell r="W53">
            <v>2.3405720279942099</v>
          </cell>
          <cell r="X53">
            <v>0</v>
          </cell>
          <cell r="Y53">
            <v>1.1206457599575843</v>
          </cell>
          <cell r="Z53">
            <v>4.4997320462566774</v>
          </cell>
          <cell r="AA53">
            <v>6.0885318223533158</v>
          </cell>
          <cell r="AB53">
            <v>2.5</v>
          </cell>
          <cell r="AC53">
            <v>1.22660978571669</v>
          </cell>
          <cell r="AD53">
            <v>1.1000000000000001</v>
          </cell>
          <cell r="AE53">
            <v>0</v>
          </cell>
          <cell r="AF53">
            <v>2.2143462337541862</v>
          </cell>
        </row>
        <row r="54">
          <cell r="J54">
            <v>53</v>
          </cell>
          <cell r="K54">
            <v>0</v>
          </cell>
          <cell r="L54">
            <v>2.8538323947868873</v>
          </cell>
          <cell r="M54">
            <v>1.5306948836717362</v>
          </cell>
          <cell r="N54">
            <v>3.1</v>
          </cell>
          <cell r="O54">
            <v>1.9325952668543431</v>
          </cell>
          <cell r="P54">
            <v>1.96985087844381</v>
          </cell>
          <cell r="Q54">
            <v>0</v>
          </cell>
          <cell r="R54">
            <v>1.7395385129054934</v>
          </cell>
          <cell r="S54">
            <v>1.72595958519338</v>
          </cell>
          <cell r="T54">
            <v>1.0148950564277199</v>
          </cell>
          <cell r="U54">
            <v>0</v>
          </cell>
          <cell r="V54">
            <v>0</v>
          </cell>
          <cell r="W54">
            <v>2.4577579937157839</v>
          </cell>
          <cell r="X54">
            <v>0</v>
          </cell>
          <cell r="Y54">
            <v>1.1865496899550885</v>
          </cell>
          <cell r="Z54">
            <v>4.7812661621393593</v>
          </cell>
          <cell r="AA54">
            <v>6.4775118578426891</v>
          </cell>
          <cell r="AB54">
            <v>2.7</v>
          </cell>
          <cell r="AC54">
            <v>1.30609105106899</v>
          </cell>
          <cell r="AD54">
            <v>1.2</v>
          </cell>
          <cell r="AE54">
            <v>0</v>
          </cell>
          <cell r="AF54">
            <v>2.3481519618547839</v>
          </cell>
        </row>
        <row r="55">
          <cell r="J55">
            <v>54</v>
          </cell>
          <cell r="K55">
            <v>0</v>
          </cell>
          <cell r="L55">
            <v>3.0252152497833507</v>
          </cell>
          <cell r="M55">
            <v>1.6201939900031344</v>
          </cell>
          <cell r="N55">
            <v>3.3</v>
          </cell>
          <cell r="O55">
            <v>2.0335842162288462</v>
          </cell>
          <cell r="P55">
            <v>2.0826901513031286</v>
          </cell>
          <cell r="Q55">
            <v>0</v>
          </cell>
          <cell r="R55">
            <v>1.844727597849841</v>
          </cell>
          <cell r="S55">
            <v>1.8292640221284293</v>
          </cell>
          <cell r="T55">
            <v>1.1726033638756801</v>
          </cell>
          <cell r="U55">
            <v>0</v>
          </cell>
          <cell r="V55">
            <v>0</v>
          </cell>
          <cell r="W55">
            <v>2.5666710516975502</v>
          </cell>
          <cell r="X55">
            <v>0</v>
          </cell>
          <cell r="Y55">
            <v>1.2549880799524988</v>
          </cell>
          <cell r="Z55">
            <v>5.0746549612241649</v>
          </cell>
          <cell r="AA55">
            <v>6.8833697888220655</v>
          </cell>
          <cell r="AB55">
            <v>2.8</v>
          </cell>
          <cell r="AC55">
            <v>1.3855723164212828</v>
          </cell>
          <cell r="AD55">
            <v>1.3</v>
          </cell>
          <cell r="AE55">
            <v>0</v>
          </cell>
          <cell r="AF55">
            <v>2.4873137350475276</v>
          </cell>
        </row>
        <row r="56">
          <cell r="J56">
            <v>55</v>
          </cell>
          <cell r="K56">
            <v>0</v>
          </cell>
          <cell r="L56">
            <v>3.2034602654812865</v>
          </cell>
          <cell r="M56">
            <v>1.7131388463324435</v>
          </cell>
          <cell r="N56">
            <v>3.5</v>
          </cell>
          <cell r="O56">
            <v>2.1378513076950187</v>
          </cell>
          <cell r="P56">
            <v>2.1997436553302454</v>
          </cell>
          <cell r="Q56">
            <v>0</v>
          </cell>
          <cell r="R56">
            <v>1.9541709745517371</v>
          </cell>
          <cell r="S56">
            <v>1.936684657410406</v>
          </cell>
          <cell r="T56">
            <v>1.33031167132363</v>
          </cell>
          <cell r="U56">
            <v>0</v>
          </cell>
          <cell r="V56">
            <v>0</v>
          </cell>
          <cell r="W56">
            <v>2.67558410967932</v>
          </cell>
          <cell r="X56">
            <v>0</v>
          </cell>
          <cell r="Y56">
            <v>1.3260087499498099</v>
          </cell>
          <cell r="Z56">
            <v>5.3801641802185669</v>
          </cell>
          <cell r="AA56">
            <v>7.3065049949244711</v>
          </cell>
          <cell r="AB56">
            <v>3</v>
          </cell>
          <cell r="AC56">
            <v>1.4650535817735786</v>
          </cell>
          <cell r="AD56">
            <v>1.3</v>
          </cell>
          <cell r="AE56">
            <v>0</v>
          </cell>
          <cell r="AF56">
            <v>2.6319407927128085</v>
          </cell>
        </row>
        <row r="57">
          <cell r="J57">
            <v>56</v>
          </cell>
          <cell r="K57">
            <v>0</v>
          </cell>
          <cell r="L57">
            <v>3.3887099244959722</v>
          </cell>
          <cell r="M57">
            <v>1.8095958395361569</v>
          </cell>
          <cell r="N57">
            <v>3.7</v>
          </cell>
          <cell r="O57">
            <v>2.2454404428328667</v>
          </cell>
          <cell r="P57">
            <v>2.3210878570286431</v>
          </cell>
          <cell r="Q57">
            <v>0</v>
          </cell>
          <cell r="R57">
            <v>2.067958649694503</v>
          </cell>
          <cell r="S57">
            <v>2.0483061787223256</v>
          </cell>
          <cell r="T57">
            <v>1.48801997877159</v>
          </cell>
          <cell r="U57">
            <v>0</v>
          </cell>
          <cell r="V57">
            <v>0</v>
          </cell>
          <cell r="W57">
            <v>2.7844971676610801</v>
          </cell>
          <cell r="X57">
            <v>0</v>
          </cell>
          <cell r="Y57">
            <v>1.3996595199470241</v>
          </cell>
          <cell r="Z57">
            <v>5.6980604728138902</v>
          </cell>
          <cell r="AA57">
            <v>7.7473187181390859</v>
          </cell>
          <cell r="AB57">
            <v>3.2</v>
          </cell>
          <cell r="AC57">
            <v>1.5</v>
          </cell>
          <cell r="AD57">
            <v>1.4</v>
          </cell>
          <cell r="AE57">
            <v>0</v>
          </cell>
          <cell r="AF57">
            <v>2.7821425365207726</v>
          </cell>
        </row>
        <row r="58">
          <cell r="J58">
            <v>57</v>
          </cell>
          <cell r="K58">
            <v>0</v>
          </cell>
          <cell r="L58">
            <v>3.581107020684458</v>
          </cell>
          <cell r="M58">
            <v>1.9096314047948511</v>
          </cell>
          <cell r="N58">
            <v>3.9</v>
          </cell>
          <cell r="O58">
            <v>2.3563953042332906</v>
          </cell>
          <cell r="P58">
            <v>2.4467991950977321</v>
          </cell>
          <cell r="Q58">
            <v>0</v>
          </cell>
          <cell r="R58">
            <v>2.1861808610051972</v>
          </cell>
          <cell r="S58">
            <v>2.1642134431442326</v>
          </cell>
          <cell r="T58">
            <v>1.6457282862195499</v>
          </cell>
          <cell r="U58">
            <v>0</v>
          </cell>
          <cell r="V58">
            <v>0</v>
          </cell>
          <cell r="W58">
            <v>2.9096408360866985</v>
          </cell>
          <cell r="X58">
            <v>0</v>
          </cell>
          <cell r="Y58">
            <v>1.475988209944135</v>
          </cell>
          <cell r="Z58">
            <v>6.0286113960881327</v>
          </cell>
          <cell r="AA58">
            <v>8.2062140373926002</v>
          </cell>
          <cell r="AB58">
            <v>3.3</v>
          </cell>
          <cell r="AC58">
            <v>1.6</v>
          </cell>
          <cell r="AD58">
            <v>1.5</v>
          </cell>
          <cell r="AE58">
            <v>0</v>
          </cell>
          <cell r="AF58">
            <v>2.9380285277144935</v>
          </cell>
        </row>
        <row r="59">
          <cell r="J59">
            <v>58</v>
          </cell>
          <cell r="K59">
            <v>0</v>
          </cell>
          <cell r="L59">
            <v>3.7807946542483384</v>
          </cell>
          <cell r="M59">
            <v>2.013312024764649</v>
          </cell>
          <cell r="N59">
            <v>4.0999999999999996</v>
          </cell>
          <cell r="O59">
            <v>2.4707593604729277</v>
          </cell>
          <cell r="P59">
            <v>2.5769540809392919</v>
          </cell>
          <cell r="Q59">
            <v>0</v>
          </cell>
          <cell r="R59">
            <v>2.3089280737053062</v>
          </cell>
          <cell r="S59">
            <v>2.2844914744574982</v>
          </cell>
          <cell r="T59">
            <v>1.8034365936675001</v>
          </cell>
          <cell r="U59">
            <v>0</v>
          </cell>
          <cell r="V59">
            <v>0</v>
          </cell>
          <cell r="W59">
            <v>3.01855389406846</v>
          </cell>
          <cell r="X59">
            <v>0</v>
          </cell>
          <cell r="Y59">
            <v>1.5550426399411412</v>
          </cell>
          <cell r="Z59">
            <v>6.3720853973500287</v>
          </cell>
          <cell r="AA59">
            <v>8.6835958439267262</v>
          </cell>
          <cell r="AB59">
            <v>3.5</v>
          </cell>
          <cell r="AC59">
            <v>1.7</v>
          </cell>
          <cell r="AD59">
            <v>1.6</v>
          </cell>
          <cell r="AE59">
            <v>0</v>
          </cell>
          <cell r="AF59">
            <v>3.0997084844864995</v>
          </cell>
        </row>
        <row r="60">
          <cell r="J60">
            <v>59</v>
          </cell>
          <cell r="K60">
            <v>0</v>
          </cell>
          <cell r="L60">
            <v>3.9879162269984056</v>
          </cell>
          <cell r="M60">
            <v>2.1207042287772051</v>
          </cell>
          <cell r="N60">
            <v>4.3</v>
          </cell>
          <cell r="O60">
            <v>2.5885758708908639</v>
          </cell>
          <cell r="P60">
            <v>2.7116288991460307</v>
          </cell>
          <cell r="Q60">
            <v>0</v>
          </cell>
          <cell r="R60">
            <v>2.4362909770773946</v>
          </cell>
          <cell r="S60">
            <v>2.4092254605385794</v>
          </cell>
          <cell r="T60">
            <v>1.96114490111546</v>
          </cell>
          <cell r="U60">
            <v>0</v>
          </cell>
          <cell r="V60">
            <v>0</v>
          </cell>
          <cell r="W60">
            <v>3.1323361351833801</v>
          </cell>
          <cell r="X60">
            <v>0</v>
          </cell>
          <cell r="Y60">
            <v>1.6368706299380464</v>
          </cell>
          <cell r="Z60">
            <v>6.7287518014027228</v>
          </cell>
          <cell r="AA60">
            <v>9.1798708174329189</v>
          </cell>
          <cell r="AB60">
            <v>3.7</v>
          </cell>
          <cell r="AC60">
            <v>1.8</v>
          </cell>
          <cell r="AD60">
            <v>1.7</v>
          </cell>
          <cell r="AE60">
            <v>0</v>
          </cell>
          <cell r="AF60">
            <v>3.2672922794436374</v>
          </cell>
        </row>
        <row r="61">
          <cell r="J61">
            <v>60</v>
          </cell>
          <cell r="K61">
            <v>0</v>
          </cell>
          <cell r="L61">
            <v>4.2026154377727325</v>
          </cell>
          <cell r="M61">
            <v>2.2318745920667022</v>
          </cell>
          <cell r="N61">
            <v>4.5</v>
          </cell>
          <cell r="O61">
            <v>2.7098878901783348</v>
          </cell>
          <cell r="P61">
            <v>2.8509000079730331</v>
          </cell>
          <cell r="Q61">
            <v>0</v>
          </cell>
          <cell r="R61">
            <v>2.5683604811419283</v>
          </cell>
          <cell r="S61">
            <v>2.5385007508378084</v>
          </cell>
          <cell r="T61">
            <v>2.11885320856342</v>
          </cell>
          <cell r="U61">
            <v>0</v>
          </cell>
          <cell r="V61">
            <v>0</v>
          </cell>
          <cell r="W61">
            <v>3.2461183762983001</v>
          </cell>
          <cell r="X61">
            <v>0</v>
          </cell>
          <cell r="Y61">
            <v>1.721519999934837</v>
          </cell>
          <cell r="Z61">
            <v>7.0988807982063786</v>
          </cell>
          <cell r="AA61">
            <v>9.6954474029084459</v>
          </cell>
          <cell r="AB61">
            <v>3.9</v>
          </cell>
          <cell r="AC61">
            <v>1.9</v>
          </cell>
          <cell r="AD61">
            <v>1.8</v>
          </cell>
          <cell r="AE61">
            <v>0</v>
          </cell>
          <cell r="AF61">
            <v>3.4408899371559971</v>
          </cell>
        </row>
        <row r="62">
          <cell r="J62">
            <v>61</v>
          </cell>
          <cell r="K62">
            <v>0</v>
          </cell>
          <cell r="L62">
            <v>4.4250362780012118</v>
          </cell>
          <cell r="M62">
            <v>2.3468897350225775</v>
          </cell>
          <cell r="N62">
            <v>4.8</v>
          </cell>
          <cell r="O62">
            <v>2.8347382727917623</v>
          </cell>
          <cell r="P62">
            <v>2.9948437397930707</v>
          </cell>
          <cell r="Q62">
            <v>0</v>
          </cell>
          <cell r="R62">
            <v>2.705227713439061</v>
          </cell>
          <cell r="S62">
            <v>2.6724028539391078</v>
          </cell>
          <cell r="T62">
            <v>2.2765615160113701</v>
          </cell>
          <cell r="U62">
            <v>0</v>
          </cell>
          <cell r="V62">
            <v>0</v>
          </cell>
          <cell r="W62">
            <v>3.35990061741323</v>
          </cell>
          <cell r="X62">
            <v>0</v>
          </cell>
          <cell r="Y62">
            <v>1.8090385699315294</v>
          </cell>
          <cell r="Z62">
            <v>7.4827434309209453</v>
          </cell>
          <cell r="AA62">
            <v>10.230735788200001</v>
          </cell>
          <cell r="AB62">
            <v>4.0999999999999996</v>
          </cell>
          <cell r="AC62">
            <v>2</v>
          </cell>
          <cell r="AD62">
            <v>1.9</v>
          </cell>
          <cell r="AE62">
            <v>1.2</v>
          </cell>
          <cell r="AF62">
            <v>3.6206116317856791</v>
          </cell>
        </row>
        <row r="63">
          <cell r="J63">
            <v>62</v>
          </cell>
          <cell r="K63">
            <v>0</v>
          </cell>
          <cell r="L63">
            <v>4.655323027409052</v>
          </cell>
          <cell r="M63">
            <v>2.4658163224666536</v>
          </cell>
          <cell r="N63">
            <v>5</v>
          </cell>
          <cell r="O63">
            <v>2.9631696771989371</v>
          </cell>
          <cell r="P63">
            <v>3.143536401536664</v>
          </cell>
          <cell r="Q63">
            <v>0</v>
          </cell>
          <cell r="R63">
            <v>2.8469840159101181</v>
          </cell>
          <cell r="S63">
            <v>2.8110174351965873</v>
          </cell>
          <cell r="T63">
            <v>2.4342698234593301</v>
          </cell>
          <cell r="U63">
            <v>0</v>
          </cell>
          <cell r="V63">
            <v>0</v>
          </cell>
          <cell r="W63">
            <v>3.5362877451661467</v>
          </cell>
          <cell r="X63">
            <v>0</v>
          </cell>
          <cell r="Y63">
            <v>1.8994741599281031</v>
          </cell>
          <cell r="Z63">
            <v>7.88061158431102</v>
          </cell>
          <cell r="AA63">
            <v>10.786147882203755</v>
          </cell>
          <cell r="AB63">
            <v>4.3</v>
          </cell>
          <cell r="AC63">
            <v>2.1</v>
          </cell>
          <cell r="AD63">
            <v>2</v>
          </cell>
          <cell r="AE63">
            <v>0</v>
          </cell>
          <cell r="AF63">
            <v>3.8065676847914482</v>
          </cell>
        </row>
        <row r="64">
          <cell r="J64">
            <v>63</v>
          </cell>
          <cell r="K64">
            <v>0</v>
          </cell>
          <cell r="L64">
            <v>4.8936202498529981</v>
          </cell>
          <cell r="M64">
            <v>2.5887210629535349</v>
          </cell>
          <cell r="N64">
            <v>5.2</v>
          </cell>
          <cell r="O64">
            <v>3.0952245699670331</v>
          </cell>
          <cell r="P64">
            <v>3.2970542751174814</v>
          </cell>
          <cell r="Q64">
            <v>0</v>
          </cell>
          <cell r="R64">
            <v>2.9937209418744266</v>
          </cell>
          <cell r="S64">
            <v>2.9544303144445352</v>
          </cell>
          <cell r="T64">
            <v>2.59197813090729</v>
          </cell>
          <cell r="U64">
            <v>0</v>
          </cell>
          <cell r="V64">
            <v>0</v>
          </cell>
          <cell r="W64">
            <v>3.6700069610713264</v>
          </cell>
          <cell r="X64">
            <v>0</v>
          </cell>
          <cell r="Y64">
            <v>1.9928745899245666</v>
          </cell>
          <cell r="Z64">
            <v>8.2927579734962631</v>
          </cell>
          <cell r="AA64">
            <v>11.362097293691434</v>
          </cell>
          <cell r="AB64">
            <v>4.5</v>
          </cell>
          <cell r="AC64">
            <v>2.2000000000000002</v>
          </cell>
          <cell r="AD64">
            <v>2.1</v>
          </cell>
          <cell r="AE64">
            <v>0</v>
          </cell>
          <cell r="AF64">
            <v>3.9988685627057587</v>
          </cell>
        </row>
        <row r="65">
          <cell r="J65">
            <v>64</v>
          </cell>
          <cell r="K65">
            <v>0</v>
          </cell>
          <cell r="L65">
            <v>5.1400727892839013</v>
          </cell>
          <cell r="M65">
            <v>2.7156707080931191</v>
          </cell>
          <cell r="N65">
            <v>5.5</v>
          </cell>
          <cell r="O65">
            <v>3.230945229700934</v>
          </cell>
          <cell r="P65">
            <v>3.4554736178439298</v>
          </cell>
          <cell r="Q65">
            <v>0</v>
          </cell>
          <cell r="R65">
            <v>3.1455302530967995</v>
          </cell>
          <cell r="S65">
            <v>3.1027274637772635</v>
          </cell>
          <cell r="T65">
            <v>2.7496864383552402</v>
          </cell>
          <cell r="U65">
            <v>0</v>
          </cell>
          <cell r="V65">
            <v>0</v>
          </cell>
          <cell r="W65">
            <v>3.8037261769765101</v>
          </cell>
          <cell r="X65">
            <v>0.90796475230886453</v>
          </cell>
          <cell r="Y65">
            <v>2.0892876799209157</v>
          </cell>
          <cell r="Z65">
            <v>8.7194561330313203</v>
          </cell>
          <cell r="AA65">
            <v>11.958999310735193</v>
          </cell>
          <cell r="AB65">
            <v>4.7</v>
          </cell>
          <cell r="AC65">
            <v>2.2999999999999998</v>
          </cell>
          <cell r="AD65">
            <v>2.2000000000000002</v>
          </cell>
          <cell r="AE65">
            <v>0</v>
          </cell>
          <cell r="AF65">
            <v>4.19762487498065</v>
          </cell>
        </row>
        <row r="66">
          <cell r="J66">
            <v>65</v>
          </cell>
          <cell r="K66">
            <v>0</v>
          </cell>
          <cell r="L66">
            <v>5.3948257658298742</v>
          </cell>
          <cell r="M66">
            <v>2.8467320518941808</v>
          </cell>
          <cell r="N66">
            <v>5.7</v>
          </cell>
          <cell r="O66">
            <v>3.3703737508396356</v>
          </cell>
          <cell r="P66">
            <v>3.6188706628175384</v>
          </cell>
          <cell r="Q66">
            <v>0</v>
          </cell>
          <cell r="R66">
            <v>3.3025039169417041</v>
          </cell>
          <cell r="S66">
            <v>3.2559950053956257</v>
          </cell>
          <cell r="T66">
            <v>2.9073947458032001</v>
          </cell>
          <cell r="U66">
            <v>0.98816706199663673</v>
          </cell>
          <cell r="V66">
            <v>0</v>
          </cell>
          <cell r="W66">
            <v>3.9374453928816902</v>
          </cell>
          <cell r="X66">
            <v>0.95381994535235493</v>
          </cell>
          <cell r="Y66">
            <v>2.1887612499171545</v>
          </cell>
          <cell r="Z66">
            <v>9.1609804063009364</v>
          </cell>
          <cell r="AA66">
            <v>12.577270880705107</v>
          </cell>
          <cell r="AB66">
            <v>5</v>
          </cell>
          <cell r="AC66">
            <v>2.4</v>
          </cell>
          <cell r="AD66">
            <v>2.2999999999999998</v>
          </cell>
          <cell r="AE66">
            <v>0</v>
          </cell>
          <cell r="AF66">
            <v>4.4029473718993604</v>
          </cell>
        </row>
        <row r="67">
          <cell r="J67">
            <v>66</v>
          </cell>
          <cell r="K67">
            <v>0</v>
          </cell>
          <cell r="L67">
            <v>5.6580245719947255</v>
          </cell>
          <cell r="M67">
            <v>2.981971930128088</v>
          </cell>
          <cell r="N67">
            <v>6</v>
          </cell>
          <cell r="O67">
            <v>3.5135520473179569</v>
          </cell>
          <cell r="P67">
            <v>3.7873216193187278</v>
          </cell>
          <cell r="Q67">
            <v>0</v>
          </cell>
          <cell r="R67">
            <v>3.4647341036102324</v>
          </cell>
          <cell r="S67">
            <v>3.4143192095172434</v>
          </cell>
          <cell r="T67">
            <v>3.0659974708817725</v>
          </cell>
          <cell r="U67">
            <v>1.0413008978234208</v>
          </cell>
          <cell r="V67">
            <v>0</v>
          </cell>
          <cell r="W67">
            <v>4.0711646087868703</v>
          </cell>
          <cell r="X67">
            <v>0.99967513839584499</v>
          </cell>
          <cell r="Y67">
            <v>2.2913431199132694</v>
          </cell>
          <cell r="Z67">
            <v>9.6176059352160408</v>
          </cell>
          <cell r="AA67">
            <v>13.217330590813877</v>
          </cell>
          <cell r="AB67">
            <v>5.2</v>
          </cell>
          <cell r="AC67">
            <v>2.6</v>
          </cell>
          <cell r="AD67">
            <v>2.4</v>
          </cell>
          <cell r="AE67">
            <v>0</v>
          </cell>
          <cell r="AF67">
            <v>4.6149469425505787</v>
          </cell>
        </row>
        <row r="68">
          <cell r="J68">
            <v>67</v>
          </cell>
          <cell r="K68">
            <v>0</v>
          </cell>
          <cell r="L68">
            <v>5.9298148689664227</v>
          </cell>
          <cell r="M68">
            <v>3.121457219711754</v>
          </cell>
          <cell r="N68">
            <v>6.3</v>
          </cell>
          <cell r="O68">
            <v>3.6605218561003259</v>
          </cell>
          <cell r="P68">
            <v>3.9609026731806445</v>
          </cell>
          <cell r="Q68">
            <v>0</v>
          </cell>
          <cell r="R68">
            <v>3.6323131834561688</v>
          </cell>
          <cell r="S68">
            <v>3.5777864923475153</v>
          </cell>
          <cell r="T68">
            <v>3.2210225254378719</v>
          </cell>
          <cell r="U68">
            <v>1.0964278436175137</v>
          </cell>
          <cell r="V68">
            <v>0</v>
          </cell>
          <cell r="W68">
            <v>4.2048838246920504</v>
          </cell>
          <cell r="X68">
            <v>1.0502458497810565</v>
          </cell>
          <cell r="Y68">
            <v>2.3970811099092693</v>
          </cell>
          <cell r="Z68">
            <v>10.089608650197947</v>
          </cell>
          <cell r="AA68">
            <v>13.879598649186889</v>
          </cell>
          <cell r="AB68">
            <v>5.5</v>
          </cell>
          <cell r="AC68">
            <v>2.7</v>
          </cell>
          <cell r="AD68">
            <v>2.5</v>
          </cell>
          <cell r="AE68">
            <v>0</v>
          </cell>
          <cell r="AF68">
            <v>4.8337346128626795</v>
          </cell>
        </row>
        <row r="69">
          <cell r="J69">
            <v>68</v>
          </cell>
          <cell r="K69">
            <v>0</v>
          </cell>
          <cell r="L69">
            <v>6.2103425830308732</v>
          </cell>
          <cell r="M69">
            <v>3.2652548381088198</v>
          </cell>
          <cell r="N69">
            <v>6.6</v>
          </cell>
          <cell r="O69">
            <v>3.8113247405929278</v>
          </cell>
          <cell r="P69">
            <v>4.13968998715153</v>
          </cell>
          <cell r="Q69">
            <v>0</v>
          </cell>
          <cell r="R69">
            <v>3.8053337243777778</v>
          </cell>
          <cell r="S69">
            <v>3.7464834141088623</v>
          </cell>
          <cell r="T69">
            <v>3.3814140857776844</v>
          </cell>
          <cell r="U69">
            <v>1.1502260494334</v>
          </cell>
          <cell r="V69">
            <v>0.9565142518782157</v>
          </cell>
          <cell r="W69">
            <v>4.3813469266297496</v>
          </cell>
          <cell r="X69">
            <v>1.0913855244828301</v>
          </cell>
          <cell r="Y69">
            <v>2.5060230399051502</v>
          </cell>
          <cell r="Z69">
            <v>10.577265260438052</v>
          </cell>
          <cell r="AA69">
            <v>14.564496866434144</v>
          </cell>
          <cell r="AB69">
            <v>5.7</v>
          </cell>
          <cell r="AC69">
            <v>2.8</v>
          </cell>
          <cell r="AD69">
            <v>2.6</v>
          </cell>
          <cell r="AE69">
            <v>0</v>
          </cell>
          <cell r="AF69">
            <v>5.0594215436951222</v>
          </cell>
        </row>
        <row r="70">
          <cell r="J70">
            <v>69</v>
          </cell>
          <cell r="K70">
            <v>0</v>
          </cell>
          <cell r="L70">
            <v>6.4997539020863515</v>
          </cell>
          <cell r="M70">
            <v>3.4134317427484717</v>
          </cell>
          <cell r="N70">
            <v>6.8</v>
          </cell>
          <cell r="O70">
            <v>3.9660020939403169</v>
          </cell>
          <cell r="P70">
            <v>4.3237597012461437</v>
          </cell>
          <cell r="Q70">
            <v>0</v>
          </cell>
          <cell r="R70">
            <v>3.9838884892819939</v>
          </cell>
          <cell r="S70">
            <v>3.9204966771255259</v>
          </cell>
          <cell r="T70">
            <v>3.5472748975952686</v>
          </cell>
          <cell r="U70">
            <v>1.20435644024384</v>
          </cell>
          <cell r="V70">
            <v>1.0066814506001893</v>
          </cell>
          <cell r="W70">
            <v>4.5322616478294835</v>
          </cell>
          <cell r="X70">
            <v>1.1531484875026696</v>
          </cell>
          <cell r="Y70">
            <v>2.6182167299008996</v>
          </cell>
          <cell r="Z70">
            <v>11.08085324442216</v>
          </cell>
          <cell r="AA70">
            <v>15.272448637704754</v>
          </cell>
          <cell r="AB70">
            <v>6</v>
          </cell>
          <cell r="AC70">
            <v>2.9</v>
          </cell>
          <cell r="AD70">
            <v>2.7</v>
          </cell>
          <cell r="AE70">
            <v>0</v>
          </cell>
          <cell r="AF70">
            <v>5.2921190289845743</v>
          </cell>
        </row>
        <row r="71">
          <cell r="J71">
            <v>70</v>
          </cell>
          <cell r="K71">
            <v>0</v>
          </cell>
          <cell r="L71">
            <v>6.7981952722545245</v>
          </cell>
          <cell r="M71">
            <v>3.5660549304609641</v>
          </cell>
          <cell r="N71">
            <v>7.1</v>
          </cell>
          <cell r="O71">
            <v>4.1245951422117937</v>
          </cell>
          <cell r="P71">
            <v>4.5131879330867912</v>
          </cell>
          <cell r="Q71">
            <v>0</v>
          </cell>
          <cell r="R71">
            <v>4.1680704336181176</v>
          </cell>
          <cell r="S71">
            <v>4.0999131239617812</v>
          </cell>
          <cell r="T71">
            <v>3.6959362830429798</v>
          </cell>
          <cell r="U71">
            <v>1.2584868310542801</v>
          </cell>
          <cell r="V71">
            <v>1.0587008035035788</v>
          </cell>
          <cell r="W71">
            <v>4.6831763690292201</v>
          </cell>
          <cell r="X71">
            <v>1.21491145052251</v>
          </cell>
          <cell r="Y71">
            <v>2.7337099998965333</v>
          </cell>
          <cell r="Z71">
            <v>11.600650840707434</v>
          </cell>
          <cell r="AA71">
            <v>16.003878925203704</v>
          </cell>
          <cell r="AB71">
            <v>6.2</v>
          </cell>
          <cell r="AC71">
            <v>3</v>
          </cell>
          <cell r="AD71">
            <v>2.9</v>
          </cell>
          <cell r="AE71">
            <v>0</v>
          </cell>
          <cell r="AF71">
            <v>5.5319384939434828</v>
          </cell>
        </row>
        <row r="72">
          <cell r="J72">
            <v>71</v>
          </cell>
          <cell r="K72">
            <v>0</v>
          </cell>
          <cell r="L72">
            <v>7.1058133945837909</v>
          </cell>
          <cell r="M72">
            <v>3.7231914369292163</v>
          </cell>
          <cell r="N72">
            <v>7.5</v>
          </cell>
          <cell r="O72">
            <v>4.287144947483073</v>
          </cell>
          <cell r="P72">
            <v>4.7080507782343179</v>
          </cell>
          <cell r="Q72">
            <v>0</v>
          </cell>
          <cell r="R72">
            <v>4.3579727029779791</v>
          </cell>
          <cell r="S72">
            <v>4.2848197356110944</v>
          </cell>
          <cell r="T72">
            <v>3.85364459049093</v>
          </cell>
          <cell r="U72">
            <v>1.3126172218647201</v>
          </cell>
          <cell r="V72">
            <v>1.1126127625783524</v>
          </cell>
          <cell r="W72">
            <v>4.8340910902289496</v>
          </cell>
          <cell r="X72">
            <v>1.27667441354235</v>
          </cell>
          <cell r="Y72">
            <v>2.8525506698920329</v>
          </cell>
          <cell r="Z72">
            <v>12.136937038942648</v>
          </cell>
          <cell r="AA72">
            <v>16.759214241152609</v>
          </cell>
          <cell r="AB72">
            <v>6.5</v>
          </cell>
          <cell r="AC72">
            <v>3.2</v>
          </cell>
          <cell r="AD72">
            <v>3.0333333333333301</v>
          </cell>
          <cell r="AE72">
            <v>0</v>
          </cell>
          <cell r="AF72">
            <v>5.778991493308733</v>
          </cell>
        </row>
        <row r="73">
          <cell r="J73">
            <v>72</v>
          </cell>
          <cell r="K73">
            <v>0</v>
          </cell>
          <cell r="L73">
            <v>7.4227552218413493</v>
          </cell>
          <cell r="M73">
            <v>3.8849083361556631</v>
          </cell>
          <cell r="N73">
            <v>7.8</v>
          </cell>
          <cell r="O73">
            <v>4.4536924108178049</v>
          </cell>
          <cell r="P73">
            <v>4.9084243105095897</v>
          </cell>
          <cell r="Q73">
            <v>0</v>
          </cell>
          <cell r="R73">
            <v>4.5536886307599085</v>
          </cell>
          <cell r="S73">
            <v>4.4753036297342845</v>
          </cell>
          <cell r="T73">
            <v>4.0787066343885821</v>
          </cell>
          <cell r="U73">
            <v>1.3667476126751501</v>
          </cell>
          <cell r="V73">
            <v>1.1684580707218659</v>
          </cell>
          <cell r="W73">
            <v>4.9850058114286897</v>
          </cell>
          <cell r="X73">
            <v>1.33843737656219</v>
          </cell>
          <cell r="Y73">
            <v>2.9747865598874004</v>
          </cell>
          <cell r="Z73">
            <v>12.689991571121068</v>
          </cell>
          <cell r="AA73">
            <v>17.538882631177</v>
          </cell>
          <cell r="AB73">
            <v>6.8</v>
          </cell>
          <cell r="AC73">
            <v>3.3</v>
          </cell>
          <cell r="AD73">
            <v>3.18333333333333</v>
          </cell>
          <cell r="AE73">
            <v>0</v>
          </cell>
          <cell r="AF73">
            <v>6.0333897096384597</v>
          </cell>
        </row>
        <row r="74">
          <cell r="J74">
            <v>73</v>
          </cell>
          <cell r="K74">
            <v>0</v>
          </cell>
          <cell r="L74">
            <v>7.7491679553902344</v>
          </cell>
          <cell r="M74">
            <v>4.0512727399440251</v>
          </cell>
          <cell r="N74">
            <v>8.1</v>
          </cell>
          <cell r="O74">
            <v>4.6242782751538209</v>
          </cell>
          <cell r="P74">
            <v>5.1143845823058287</v>
          </cell>
          <cell r="Q74">
            <v>0</v>
          </cell>
          <cell r="R74">
            <v>4.7553117358939767</v>
          </cell>
          <cell r="S74">
            <v>4.6714520589446034</v>
          </cell>
          <cell r="T74">
            <v>4.2588661873197697</v>
          </cell>
          <cell r="U74">
            <v>1.4208780034855899</v>
          </cell>
          <cell r="V74">
            <v>1.2262777596892049</v>
          </cell>
          <cell r="W74">
            <v>5.1359205326284201</v>
          </cell>
          <cell r="X74">
            <v>1.4002003395820299</v>
          </cell>
          <cell r="Y74">
            <v>3.1004654898826445</v>
          </cell>
          <cell r="Z74">
            <v>13.26009490305761</v>
          </cell>
          <cell r="AA74">
            <v>18.343313658103718</v>
          </cell>
          <cell r="AB74">
            <v>7.1</v>
          </cell>
          <cell r="AC74">
            <v>3.5</v>
          </cell>
          <cell r="AD74">
            <v>3.3333333333333299</v>
          </cell>
          <cell r="AE74">
            <v>0</v>
          </cell>
          <cell r="AF74">
            <v>6.2952449516548334</v>
          </cell>
        </row>
        <row r="75">
          <cell r="J75">
            <v>74</v>
          </cell>
          <cell r="K75">
            <v>0</v>
          </cell>
          <cell r="L75">
            <v>8.0851990421481119</v>
          </cell>
          <cell r="M75">
            <v>4.2223517973950644</v>
          </cell>
          <cell r="N75">
            <v>8.4</v>
          </cell>
          <cell r="O75">
            <v>4.7989431280984087</v>
          </cell>
          <cell r="P75">
            <v>5.3260076248920747</v>
          </cell>
          <cell r="Q75">
            <v>0</v>
          </cell>
          <cell r="R75">
            <v>4.962935720626021</v>
          </cell>
          <cell r="S75">
            <v>4.8733524091379099</v>
          </cell>
          <cell r="T75">
            <v>4.45025136299257</v>
          </cell>
          <cell r="U75">
            <v>1.4750083942960299</v>
          </cell>
          <cell r="V75">
            <v>1.286113148086357</v>
          </cell>
          <cell r="W75">
            <v>5.2868352538281496</v>
          </cell>
          <cell r="X75">
            <v>1.4619633026018699</v>
          </cell>
          <cell r="Y75">
            <v>3.2296352798777641</v>
          </cell>
          <cell r="Z75">
            <v>13.847528226080771</v>
          </cell>
          <cell r="AA75">
            <v>19.17293838615247</v>
          </cell>
          <cell r="AB75">
            <v>7.4</v>
          </cell>
          <cell r="AC75">
            <v>3.6</v>
          </cell>
          <cell r="AD75">
            <v>3.4833333333333298</v>
          </cell>
          <cell r="AE75">
            <v>0</v>
          </cell>
          <cell r="AF75">
            <v>6.5646691526312191</v>
          </cell>
        </row>
        <row r="76">
          <cell r="J76">
            <v>75</v>
          </cell>
          <cell r="K76">
            <v>0</v>
          </cell>
          <cell r="L76">
            <v>8.4309961716241997</v>
          </cell>
          <cell r="M76">
            <v>4.3982126944158564</v>
          </cell>
          <cell r="N76">
            <v>8.8000000000000007</v>
          </cell>
          <cell r="O76">
            <v>4.9777274046364317</v>
          </cell>
          <cell r="P76">
            <v>5.5433694487085292</v>
          </cell>
          <cell r="Q76">
            <v>0</v>
          </cell>
          <cell r="R76">
            <v>5.1766544683581204</v>
          </cell>
          <cell r="S76">
            <v>5.0810921978660257</v>
          </cell>
          <cell r="T76">
            <v>4.6631006997270488</v>
          </cell>
          <cell r="U76">
            <v>1.6144539359326624</v>
          </cell>
          <cell r="V76">
            <v>1.34294564664178</v>
          </cell>
          <cell r="W76">
            <v>5.4994146088445399</v>
          </cell>
          <cell r="X76">
            <v>1.5237262656217101</v>
          </cell>
          <cell r="Y76">
            <v>3.3623437498727307</v>
          </cell>
          <cell r="Z76">
            <v>14.452573448931304</v>
          </cell>
          <cell r="AA76">
            <v>20.028189365507121</v>
          </cell>
          <cell r="AB76">
            <v>7.7</v>
          </cell>
          <cell r="AC76">
            <v>3.4</v>
          </cell>
          <cell r="AD76">
            <v>3.6333333333333302</v>
          </cell>
          <cell r="AE76">
            <v>0</v>
          </cell>
          <cell r="AF76">
            <v>6.8417743688215626</v>
          </cell>
        </row>
        <row r="77">
          <cell r="J77">
            <v>76</v>
          </cell>
          <cell r="K77">
            <v>0</v>
          </cell>
          <cell r="L77">
            <v>8.7867072730318316</v>
          </cell>
          <cell r="M77">
            <v>4.5789226532421505</v>
          </cell>
          <cell r="N77">
            <v>9.1</v>
          </cell>
          <cell r="O77">
            <v>5.160671389755457</v>
          </cell>
          <cell r="P77">
            <v>5.7665460436534426</v>
          </cell>
          <cell r="Q77">
            <v>0</v>
          </cell>
          <cell r="R77">
            <v>5.3965620415435636</v>
          </cell>
          <cell r="S77">
            <v>5.2947590727518925</v>
          </cell>
          <cell r="T77">
            <v>4.8616405957537401</v>
          </cell>
          <cell r="U77">
            <v>1.6970227103518301</v>
          </cell>
          <cell r="V77">
            <v>1.40077773119092</v>
          </cell>
          <cell r="W77">
            <v>5.6710066711705922</v>
          </cell>
          <cell r="X77">
            <v>1.5854892286415501</v>
          </cell>
          <cell r="Y77">
            <v>3.498638719867575</v>
          </cell>
          <cell r="Z77">
            <v>15.075513189859832</v>
          </cell>
          <cell r="AA77">
            <v>20.909500617251592</v>
          </cell>
          <cell r="AB77">
            <v>8</v>
          </cell>
          <cell r="AC77">
            <v>3.5</v>
          </cell>
          <cell r="AD77">
            <v>3.7833333333333301</v>
          </cell>
          <cell r="AE77">
            <v>0</v>
          </cell>
          <cell r="AF77">
            <v>7.126672777930918</v>
          </cell>
        </row>
        <row r="78">
          <cell r="J78">
            <v>77</v>
          </cell>
          <cell r="K78">
            <v>0</v>
          </cell>
          <cell r="L78">
            <v>9.1524805124732911</v>
          </cell>
          <cell r="M78">
            <v>4.7645489319731729</v>
          </cell>
          <cell r="N78">
            <v>9.5</v>
          </cell>
          <cell r="O78">
            <v>5.3478152209914107</v>
          </cell>
          <cell r="P78">
            <v>5.9956133793625801</v>
          </cell>
          <cell r="Q78">
            <v>0</v>
          </cell>
          <cell r="R78">
            <v>5.6227526796337415</v>
          </cell>
          <cell r="S78">
            <v>5.5144408099444195</v>
          </cell>
          <cell r="T78">
            <v>5.06375785195738</v>
          </cell>
          <cell r="U78">
            <v>1.7938106765753701</v>
          </cell>
          <cell r="V78">
            <v>1.45860981574005</v>
          </cell>
          <cell r="W78">
            <v>5.8425987334966498</v>
          </cell>
          <cell r="X78">
            <v>1.64725219166139</v>
          </cell>
          <cell r="Y78">
            <v>3.6385680098622819</v>
          </cell>
          <cell r="Z78">
            <v>15.716630768915971</v>
          </cell>
          <cell r="AA78">
            <v>21.817307618658496</v>
          </cell>
          <cell r="AB78">
            <v>8.4</v>
          </cell>
          <cell r="AC78">
            <v>3.6</v>
          </cell>
          <cell r="AD78">
            <v>3.93333333333333</v>
          </cell>
          <cell r="AE78">
            <v>0</v>
          </cell>
          <cell r="AF78">
            <v>7.4194766776246679</v>
          </cell>
        </row>
        <row r="79">
          <cell r="J79">
            <v>78</v>
          </cell>
          <cell r="K79">
            <v>0</v>
          </cell>
          <cell r="L79">
            <v>9.5284642901945489</v>
          </cell>
          <cell r="M79">
            <v>4.9551588241184916</v>
          </cell>
          <cell r="N79">
            <v>9.8000000000000007</v>
          </cell>
          <cell r="O79">
            <v>5.5391988908981</v>
          </cell>
          <cell r="P79">
            <v>6.2306474054812373</v>
          </cell>
          <cell r="Q79">
            <v>0</v>
          </cell>
          <cell r="R79">
            <v>5.8553207970756196</v>
          </cell>
          <cell r="S79">
            <v>5.7402253126119973</v>
          </cell>
          <cell r="T79">
            <v>5.26587510816102</v>
          </cell>
          <cell r="U79">
            <v>1.8905986427989101</v>
          </cell>
          <cell r="V79">
            <v>1.51644190028919</v>
          </cell>
          <cell r="W79">
            <v>6.0141907958227003</v>
          </cell>
          <cell r="X79">
            <v>1.70901515468123</v>
          </cell>
          <cell r="Y79">
            <v>3.7821794398568458</v>
          </cell>
          <cell r="Z79">
            <v>16.376210200421568</v>
          </cell>
          <cell r="AA79">
            <v>22.752047288816591</v>
          </cell>
          <cell r="AB79">
            <v>8.6999999999999993</v>
          </cell>
          <cell r="AC79">
            <v>0</v>
          </cell>
          <cell r="AD79">
            <v>4</v>
          </cell>
          <cell r="AE79">
            <v>0</v>
          </cell>
          <cell r="AF79">
            <v>7.7202984840758528</v>
          </cell>
        </row>
        <row r="80">
          <cell r="J80">
            <v>79</v>
          </cell>
          <cell r="K80">
            <v>0</v>
          </cell>
          <cell r="L80">
            <v>9.9148072379066825</v>
          </cell>
          <cell r="M80">
            <v>5.150819658156256</v>
          </cell>
          <cell r="N80">
            <v>10.199999999999999</v>
          </cell>
          <cell r="O80">
            <v>5.7348622494438164</v>
          </cell>
          <cell r="P80">
            <v>6.4717240519288701</v>
          </cell>
          <cell r="Q80">
            <v>0</v>
          </cell>
          <cell r="R80">
            <v>6.0943609813574859</v>
          </cell>
          <cell r="S80">
            <v>5.9722006094729956</v>
          </cell>
          <cell r="T80">
            <v>5.46799236436466</v>
          </cell>
          <cell r="U80">
            <v>1.9294636520940949</v>
          </cell>
          <cell r="V80">
            <v>1.57427398483832</v>
          </cell>
          <cell r="W80">
            <v>6.18578285814875</v>
          </cell>
          <cell r="X80">
            <v>1.77077811770107</v>
          </cell>
          <cell r="Y80">
            <v>3.9295208298512625</v>
          </cell>
          <cell r="Z80">
            <v>17.05453618562154</v>
          </cell>
          <cell r="AA80">
            <v>23.714157974584857</v>
          </cell>
          <cell r="AB80">
            <v>9</v>
          </cell>
          <cell r="AC80">
            <v>0</v>
          </cell>
          <cell r="AD80">
            <v>4.2333333333333298</v>
          </cell>
          <cell r="AE80">
            <v>0</v>
          </cell>
          <cell r="AF80">
            <v>8.0292507305485721</v>
          </cell>
        </row>
        <row r="81">
          <cell r="J81">
            <v>80</v>
          </cell>
          <cell r="K81">
            <v>0</v>
          </cell>
          <cell r="L81">
            <v>10.311658216172393</v>
          </cell>
          <cell r="M81">
            <v>5.3515987971027945</v>
          </cell>
          <cell r="N81">
            <v>10.6</v>
          </cell>
          <cell r="O81">
            <v>5.934845006338362</v>
          </cell>
          <cell r="P81">
            <v>6.71891922915718</v>
          </cell>
          <cell r="Q81">
            <v>0</v>
          </cell>
          <cell r="R81">
            <v>6.3399679911012372</v>
          </cell>
          <cell r="S81">
            <v>6.2104548533618109</v>
          </cell>
          <cell r="T81">
            <v>5.766784467619412</v>
          </cell>
          <cell r="U81">
            <v>2.0141958196632874</v>
          </cell>
          <cell r="V81">
            <v>1.689804664567859</v>
          </cell>
          <cell r="W81">
            <v>6.3573749204747996</v>
          </cell>
          <cell r="X81">
            <v>1.8325410807208999</v>
          </cell>
          <cell r="Y81">
            <v>4.0806399998455412</v>
          </cell>
          <cell r="Z81">
            <v>17.751894105505954</v>
          </cell>
          <cell r="AA81">
            <v>24.704079436862614</v>
          </cell>
          <cell r="AB81">
            <v>9.4</v>
          </cell>
          <cell r="AC81">
            <v>0</v>
          </cell>
          <cell r="AD81">
            <v>4.3833333333333302</v>
          </cell>
          <cell r="AE81">
            <v>0</v>
          </cell>
          <cell r="AF81">
            <v>8.3464460660162239</v>
          </cell>
        </row>
        <row r="82">
          <cell r="J82">
            <v>81</v>
          </cell>
          <cell r="K82">
            <v>0</v>
          </cell>
          <cell r="L82">
            <v>10.719166311854663</v>
          </cell>
          <cell r="M82">
            <v>5.5575636380926579</v>
          </cell>
          <cell r="N82">
            <v>11</v>
          </cell>
          <cell r="O82">
            <v>6.1391867332929273</v>
          </cell>
          <cell r="P82">
            <v>6.9723088284014514</v>
          </cell>
          <cell r="Q82">
            <v>0</v>
          </cell>
          <cell r="R82">
            <v>6.5922367541997886</v>
          </cell>
          <cell r="S82">
            <v>6.4550763198293746</v>
          </cell>
          <cell r="T82">
            <v>6.0066098596123432</v>
          </cell>
          <cell r="U82">
            <v>2.1018921401114521</v>
          </cell>
          <cell r="V82">
            <v>1.7668696141771201</v>
          </cell>
          <cell r="W82">
            <v>6.5743020324919392</v>
          </cell>
          <cell r="X82">
            <v>1.8943040437407399</v>
          </cell>
          <cell r="Y82">
            <v>4.235584769839682</v>
          </cell>
          <cell r="Z82">
            <v>18.468570013797294</v>
          </cell>
          <cell r="AA82">
            <v>25.722252837164035</v>
          </cell>
          <cell r="AB82">
            <v>9.8000000000000007</v>
          </cell>
          <cell r="AC82">
            <v>0</v>
          </cell>
          <cell r="AD82">
            <v>4.5999999999999996</v>
          </cell>
          <cell r="AE82">
            <v>0</v>
          </cell>
          <cell r="AF82">
            <v>8.6719972538134584</v>
          </cell>
        </row>
        <row r="83">
          <cell r="J83">
            <v>82</v>
          </cell>
          <cell r="K83">
            <v>0</v>
          </cell>
          <cell r="L83">
            <v>11.137480835624961</v>
          </cell>
          <cell r="M83">
            <v>5.768781611969156</v>
          </cell>
          <cell r="N83">
            <v>11.4</v>
          </cell>
          <cell r="O83">
            <v>6.3479268662159818</v>
          </cell>
          <cell r="P83">
            <v>7.231968721925476</v>
          </cell>
          <cell r="Q83">
            <v>0</v>
          </cell>
          <cell r="R83">
            <v>6.8512623659976191</v>
          </cell>
          <cell r="S83">
            <v>6.7061534057765861</v>
          </cell>
          <cell r="T83">
            <v>6.2532817743392144</v>
          </cell>
          <cell r="U83">
            <v>2.1922599772449654</v>
          </cell>
          <cell r="V83">
            <v>1.85355099631646</v>
          </cell>
          <cell r="W83">
            <v>6.7307824115876302</v>
          </cell>
          <cell r="X83">
            <v>1.9922865639312057</v>
          </cell>
          <cell r="Y83">
            <v>4.3944029598336769</v>
          </cell>
          <cell r="Z83">
            <v>19.20485063009637</v>
          </cell>
          <cell r="AA83">
            <v>26.769120724486072</v>
          </cell>
          <cell r="AB83">
            <v>10.1</v>
          </cell>
          <cell r="AC83">
            <v>0</v>
          </cell>
          <cell r="AD83">
            <v>4.7</v>
          </cell>
          <cell r="AE83">
            <v>0</v>
          </cell>
          <cell r="AF83">
            <v>9.0060171703203604</v>
          </cell>
        </row>
        <row r="84">
          <cell r="J84">
            <v>83</v>
          </cell>
          <cell r="K84">
            <v>0</v>
          </cell>
          <cell r="L84">
            <v>11.566751319530145</v>
          </cell>
          <cell r="M84">
            <v>5.9853201828845517</v>
          </cell>
          <cell r="N84">
            <v>11.8</v>
          </cell>
          <cell r="O84">
            <v>6.5611047073474777</v>
          </cell>
          <cell r="P84">
            <v>7.497974763260542</v>
          </cell>
          <cell r="Q84">
            <v>0</v>
          </cell>
          <cell r="R84">
            <v>7.1171400875133193</v>
          </cell>
          <cell r="S84">
            <v>6.9637746281198707</v>
          </cell>
          <cell r="T84">
            <v>6.5069085894440271</v>
          </cell>
          <cell r="U84">
            <v>2.2853466426088302</v>
          </cell>
          <cell r="V84">
            <v>1.9222952159122983</v>
          </cell>
          <cell r="W84">
            <v>6.9570069584493517</v>
          </cell>
          <cell r="X84">
            <v>2.0705803549735644</v>
          </cell>
          <cell r="Y84">
            <v>4.557142389827515</v>
          </cell>
          <cell r="Z84">
            <v>19.961023333182638</v>
          </cell>
          <cell r="AA84">
            <v>27.845127022461092</v>
          </cell>
          <cell r="AB84">
            <v>10.5</v>
          </cell>
          <cell r="AC84">
            <v>0</v>
          </cell>
          <cell r="AD84">
            <v>4.9000000000000004</v>
          </cell>
          <cell r="AE84">
            <v>0</v>
          </cell>
          <cell r="AF84">
            <v>9.3486188036781144</v>
          </cell>
        </row>
        <row r="85">
          <cell r="J85">
            <v>84</v>
          </cell>
          <cell r="K85">
            <v>0</v>
          </cell>
          <cell r="L85">
            <v>12.00712751461441</v>
          </cell>
          <cell r="M85">
            <v>6.2072468479101568</v>
          </cell>
          <cell r="N85">
            <v>12.2</v>
          </cell>
          <cell r="O85">
            <v>6.7787594273340073</v>
          </cell>
          <cell r="P85">
            <v>7.7704027874383703</v>
          </cell>
          <cell r="Q85">
            <v>0</v>
          </cell>
          <cell r="R85">
            <v>7.3899653437022597</v>
          </cell>
          <cell r="S85">
            <v>7.2280286224873693</v>
          </cell>
          <cell r="T85">
            <v>6.7675990532878822</v>
          </cell>
          <cell r="U85">
            <v>2.3811996969112199</v>
          </cell>
          <cell r="V85">
            <v>2.010081338730191</v>
          </cell>
          <cell r="W85">
            <v>7.152990740764352</v>
          </cell>
          <cell r="X85">
            <v>2.1509577761702712</v>
          </cell>
          <cell r="Y85">
            <v>4.7238508798211969</v>
          </cell>
          <cell r="Z85">
            <v>20.737376154462382</v>
          </cell>
          <cell r="AA85">
            <v>28.950717016783894</v>
          </cell>
          <cell r="AB85">
            <v>10.9</v>
          </cell>
          <cell r="AC85">
            <v>0</v>
          </cell>
          <cell r="AD85">
            <v>5.0999999999999996</v>
          </cell>
          <cell r="AE85">
            <v>0</v>
          </cell>
          <cell r="AF85">
            <v>9.6999152525343355</v>
          </cell>
        </row>
        <row r="86">
          <cell r="J86">
            <v>85</v>
          </cell>
          <cell r="K86">
            <v>0</v>
          </cell>
          <cell r="L86">
            <v>12.45875938859569</v>
          </cell>
          <cell r="M86">
            <v>6.434629136655273</v>
          </cell>
          <cell r="N86">
            <v>12.7</v>
          </cell>
          <cell r="O86">
            <v>7.0009300672471042</v>
          </cell>
          <cell r="P86">
            <v>8.0493286112185043</v>
          </cell>
          <cell r="Q86">
            <v>0</v>
          </cell>
          <cell r="R86">
            <v>7.6698337217584331</v>
          </cell>
          <cell r="S86">
            <v>7.4990041419449192</v>
          </cell>
          <cell r="T86">
            <v>7.0354622817274111</v>
          </cell>
          <cell r="U86">
            <v>2.4798669483098283</v>
          </cell>
          <cell r="V86">
            <v>2.0950388998126379</v>
          </cell>
          <cell r="W86">
            <v>7.3520779149341084</v>
          </cell>
          <cell r="X86">
            <v>2.2334484821023568</v>
          </cell>
          <cell r="Y86">
            <v>4.8945762498147412</v>
          </cell>
          <cell r="Z86">
            <v>21.534197771560642</v>
          </cell>
          <cell r="AA86">
            <v>30.086337342903295</v>
          </cell>
          <cell r="AB86">
            <v>11.3</v>
          </cell>
          <cell r="AC86">
            <v>0</v>
          </cell>
          <cell r="AD86">
            <v>5.3</v>
          </cell>
          <cell r="AE86">
            <v>0</v>
          </cell>
          <cell r="AF86">
            <v>10.060019724817945</v>
          </cell>
        </row>
        <row r="87">
          <cell r="J87">
            <v>86</v>
          </cell>
          <cell r="K87">
            <v>0</v>
          </cell>
          <cell r="L87">
            <v>12.92179712359369</v>
          </cell>
          <cell r="M87">
            <v>6.6675346108953359</v>
          </cell>
          <cell r="N87">
            <v>13.1</v>
          </cell>
          <cell r="O87">
            <v>7.2276555405469738</v>
          </cell>
          <cell r="P87">
            <v>8.3348280333101226</v>
          </cell>
          <cell r="Q87">
            <v>0</v>
          </cell>
          <cell r="R87">
            <v>7.9568409694536708</v>
          </cell>
          <cell r="S87">
            <v>7.7767900557505918</v>
          </cell>
          <cell r="T87">
            <v>7.3106077549592117</v>
          </cell>
          <cell r="U87">
            <v>2.5813964507303724</v>
          </cell>
          <cell r="V87">
            <v>2.1825302485495905</v>
          </cell>
          <cell r="W87">
            <v>7.5490961612007004</v>
          </cell>
          <cell r="X87">
            <v>2.3180821909671159</v>
          </cell>
          <cell r="Y87">
            <v>5.0693663198081165</v>
          </cell>
          <cell r="Z87">
            <v>22.351777502051387</v>
          </cell>
          <cell r="AA87">
            <v>31.2524359739711</v>
          </cell>
          <cell r="AB87">
            <v>11.7</v>
          </cell>
          <cell r="AC87">
            <v>0</v>
          </cell>
          <cell r="AD87">
            <v>5.5</v>
          </cell>
          <cell r="AE87">
            <v>0</v>
          </cell>
          <cell r="AF87">
            <v>10.429045536541521</v>
          </cell>
        </row>
        <row r="88">
          <cell r="J88">
            <v>87</v>
          </cell>
          <cell r="K88">
            <v>0</v>
          </cell>
          <cell r="L88">
            <v>13.396391113908818</v>
          </cell>
          <cell r="M88">
            <v>6.9060308642084944</v>
          </cell>
          <cell r="N88">
            <v>13.6</v>
          </cell>
          <cell r="O88">
            <v>7.4589746349938011</v>
          </cell>
          <cell r="P88">
            <v>0</v>
          </cell>
          <cell r="Q88">
            <v>0</v>
          </cell>
          <cell r="R88">
            <v>8.2510829935135028</v>
          </cell>
          <cell r="S88">
            <v>8.0614753481372308</v>
          </cell>
          <cell r="T88">
            <v>7.5931453144284777</v>
          </cell>
          <cell r="U88">
            <v>2.685836502216246</v>
          </cell>
          <cell r="V88">
            <v>2.2726001692637405</v>
          </cell>
          <cell r="W88">
            <v>7.7466316394430699</v>
          </cell>
          <cell r="X88">
            <v>2.4048886839637271</v>
          </cell>
          <cell r="Y88">
            <v>5.2482689098013511</v>
          </cell>
          <cell r="Z88">
            <v>23.190405297322023</v>
          </cell>
          <cell r="AA88">
            <v>32.449462209040121</v>
          </cell>
          <cell r="AB88">
            <v>12.1</v>
          </cell>
          <cell r="AC88">
            <v>0</v>
          </cell>
          <cell r="AD88">
            <v>5.7</v>
          </cell>
          <cell r="AE88">
            <v>0</v>
          </cell>
          <cell r="AF88">
            <v>10.80710611063126</v>
          </cell>
        </row>
        <row r="89">
          <cell r="J89">
            <v>88</v>
          </cell>
          <cell r="K89">
            <v>0</v>
          </cell>
          <cell r="L89">
            <v>13.882691963848867</v>
          </cell>
          <cell r="M89">
            <v>7.1501855216203767</v>
          </cell>
          <cell r="N89">
            <v>14</v>
          </cell>
          <cell r="O89">
            <v>7.6949260145085585</v>
          </cell>
          <cell r="P89">
            <v>0</v>
          </cell>
          <cell r="Q89">
            <v>0</v>
          </cell>
          <cell r="R89">
            <v>8.5526558580278547</v>
          </cell>
          <cell r="S89">
            <v>8.3531491171214203</v>
          </cell>
          <cell r="T89">
            <v>7.8831851597991545</v>
          </cell>
          <cell r="U89">
            <v>2.7932356433082974</v>
          </cell>
          <cell r="V89">
            <v>2.3652937063698727</v>
          </cell>
          <cell r="W89">
            <v>7.94416711768545</v>
          </cell>
          <cell r="X89">
            <v>2.4938978046917817</v>
          </cell>
          <cell r="Y89">
            <v>5.4313318397944279</v>
          </cell>
          <cell r="Z89">
            <v>24.050371736567062</v>
          </cell>
          <cell r="AA89">
            <v>33.677866661500431</v>
          </cell>
          <cell r="AB89">
            <v>12.6</v>
          </cell>
          <cell r="AC89">
            <v>0</v>
          </cell>
          <cell r="AD89">
            <v>5.9</v>
          </cell>
          <cell r="AE89">
            <v>0</v>
          </cell>
          <cell r="AF89">
            <v>11.194314975782577</v>
          </cell>
        </row>
        <row r="90">
          <cell r="J90">
            <v>89</v>
          </cell>
          <cell r="K90">
            <v>0</v>
          </cell>
          <cell r="L90">
            <v>14.380850485603561</v>
          </cell>
          <cell r="M90">
            <v>7.4000662392571508</v>
          </cell>
          <cell r="N90">
            <v>14.5</v>
          </cell>
          <cell r="O90">
            <v>7.9355482209850754</v>
          </cell>
          <cell r="P90">
            <v>0</v>
          </cell>
          <cell r="Q90">
            <v>0</v>
          </cell>
          <cell r="R90">
            <v>8.8616557828959266</v>
          </cell>
          <cell r="S90">
            <v>8.651900573338537</v>
          </cell>
          <cell r="T90">
            <v>8.1808378459846232</v>
          </cell>
          <cell r="U90">
            <v>2.9036426554539583</v>
          </cell>
          <cell r="V90">
            <v>2.4606561628697778</v>
          </cell>
          <cell r="W90">
            <v>8.1796944172926214</v>
          </cell>
          <cell r="X90">
            <v>2.5851394585625718</v>
          </cell>
          <cell r="Y90">
            <v>5.6186029297873308</v>
          </cell>
          <cell r="Z90">
            <v>24.931968020907359</v>
          </cell>
          <cell r="AA90">
            <v>34.938101247750588</v>
          </cell>
          <cell r="AB90">
            <v>13</v>
          </cell>
          <cell r="AC90">
            <v>0</v>
          </cell>
          <cell r="AD90">
            <v>6.1</v>
          </cell>
          <cell r="AE90">
            <v>0</v>
          </cell>
          <cell r="AF90">
            <v>11.590785765341307</v>
          </cell>
        </row>
        <row r="91">
          <cell r="J91">
            <v>90</v>
          </cell>
          <cell r="K91">
            <v>0</v>
          </cell>
          <cell r="L91">
            <v>14.891017697163841</v>
          </cell>
          <cell r="M91">
            <v>7.6557407040059662</v>
          </cell>
          <cell r="N91">
            <v>15</v>
          </cell>
          <cell r="O91">
            <v>8.180879676055584</v>
          </cell>
          <cell r="P91">
            <v>0</v>
          </cell>
          <cell r="Q91">
            <v>0</v>
          </cell>
          <cell r="R91">
            <v>9.1781791423040548</v>
          </cell>
          <cell r="S91">
            <v>8.9578190389029615</v>
          </cell>
          <cell r="T91">
            <v>8.4862142802360534</v>
          </cell>
          <cell r="U91">
            <v>3.0171065594447728</v>
          </cell>
          <cell r="V91">
            <v>2.5587330988727768</v>
          </cell>
          <cell r="W91">
            <v>8.4</v>
          </cell>
          <cell r="X91">
            <v>2.6786436122223889</v>
          </cell>
          <cell r="Y91">
            <v>5.8101299997800835</v>
          </cell>
          <cell r="Z91">
            <v>25.835485967630948</v>
          </cell>
          <cell r="AA91">
            <v>36.230619176093086</v>
          </cell>
          <cell r="AB91">
            <v>13.5</v>
          </cell>
          <cell r="AC91">
            <v>0</v>
          </cell>
          <cell r="AD91">
            <v>6.3</v>
          </cell>
          <cell r="AE91">
            <v>0</v>
          </cell>
          <cell r="AF91">
            <v>11.996632216209347</v>
          </cell>
        </row>
        <row r="92">
          <cell r="J92">
            <v>91</v>
          </cell>
          <cell r="K92">
            <v>0</v>
          </cell>
          <cell r="L92">
            <v>0</v>
          </cell>
          <cell r="M92">
            <v>7.917276633183163</v>
          </cell>
          <cell r="N92">
            <v>15.5</v>
          </cell>
          <cell r="O92">
            <v>8.4309586828109726</v>
          </cell>
          <cell r="P92">
            <v>0</v>
          </cell>
          <cell r="Q92">
            <v>0</v>
          </cell>
          <cell r="R92">
            <v>9.502322463235048</v>
          </cell>
          <cell r="S92">
            <v>9.2709939462921902</v>
          </cell>
          <cell r="T92">
            <v>8.799425719287326</v>
          </cell>
          <cell r="U92">
            <v>3.1336766138816112</v>
          </cell>
          <cell r="V92">
            <v>2.6595703301413813</v>
          </cell>
          <cell r="W92">
            <v>8.6</v>
          </cell>
          <cell r="X92">
            <v>2.7744402929877947</v>
          </cell>
          <cell r="Y92">
            <v>6.0059608697726663</v>
          </cell>
          <cell r="Z92">
            <v>26.761218004551026</v>
          </cell>
          <cell r="AA92">
            <v>37.55587493584882</v>
          </cell>
          <cell r="AB92">
            <v>13.9</v>
          </cell>
          <cell r="AC92">
            <v>0</v>
          </cell>
          <cell r="AD92">
            <v>6.6</v>
          </cell>
          <cell r="AE92">
            <v>0</v>
          </cell>
          <cell r="AF92">
            <v>12.411968167773551</v>
          </cell>
        </row>
        <row r="93">
          <cell r="J93">
            <v>92</v>
          </cell>
          <cell r="K93">
            <v>0</v>
          </cell>
          <cell r="L93">
            <v>0</v>
          </cell>
          <cell r="M93">
            <v>8.1847417742095416</v>
          </cell>
          <cell r="N93">
            <v>16</v>
          </cell>
          <cell r="O93">
            <v>8.6858234274777608</v>
          </cell>
          <cell r="P93">
            <v>0</v>
          </cell>
          <cell r="Q93">
            <v>0</v>
          </cell>
          <cell r="R93">
            <v>9.8341824240086932</v>
          </cell>
          <cell r="S93">
            <v>9.5915148372547154</v>
          </cell>
          <cell r="T93">
            <v>9.1205837665548319</v>
          </cell>
          <cell r="U93">
            <v>3.253402313666689</v>
          </cell>
          <cell r="V93">
            <v>2.7632139266612352</v>
          </cell>
          <cell r="W93">
            <v>8.8000000000000007</v>
          </cell>
          <cell r="X93">
            <v>2.8725595882922201</v>
          </cell>
          <cell r="Y93">
            <v>6.2061433597650977</v>
          </cell>
          <cell r="Z93">
            <v>27.709457164477993</v>
          </cell>
          <cell r="AA93">
            <v>38.914324286683609</v>
          </cell>
          <cell r="AB93">
            <v>14.4</v>
          </cell>
          <cell r="AC93">
            <v>0</v>
          </cell>
          <cell r="AD93">
            <v>6.8</v>
          </cell>
          <cell r="AE93">
            <v>0</v>
          </cell>
          <cell r="AF93">
            <v>12.83690756085794</v>
          </cell>
        </row>
        <row r="94">
          <cell r="J94">
            <v>93</v>
          </cell>
          <cell r="K94">
            <v>0</v>
          </cell>
          <cell r="L94">
            <v>0</v>
          </cell>
          <cell r="M94">
            <v>8.458203904292672</v>
          </cell>
          <cell r="N94">
            <v>16.5</v>
          </cell>
          <cell r="O94">
            <v>8.945511981053091</v>
          </cell>
          <cell r="P94">
            <v>0</v>
          </cell>
          <cell r="Q94">
            <v>0</v>
          </cell>
          <cell r="R94">
            <v>10.173855852851881</v>
          </cell>
          <cell r="S94">
            <v>9.9194713617404062</v>
          </cell>
          <cell r="T94">
            <v>9.449800369389644</v>
          </cell>
          <cell r="U94">
            <v>3.3763333885215503</v>
          </cell>
          <cell r="V94">
            <v>2.8697102112347523</v>
          </cell>
          <cell r="W94">
            <v>9.1</v>
          </cell>
          <cell r="X94">
            <v>2.9730316451436436</v>
          </cell>
          <cell r="Y94">
            <v>6.4107252897573579</v>
          </cell>
          <cell r="Z94">
            <v>28.680497079801537</v>
          </cell>
          <cell r="AA94">
            <v>40.306424248139045</v>
          </cell>
          <cell r="AB94">
            <v>14.9</v>
          </cell>
          <cell r="AC94">
            <v>0</v>
          </cell>
          <cell r="AD94">
            <v>7</v>
          </cell>
          <cell r="AE94">
            <v>0</v>
          </cell>
          <cell r="AF94">
            <v>13.2715644366977</v>
          </cell>
        </row>
        <row r="95">
          <cell r="J95">
            <v>94</v>
          </cell>
          <cell r="K95">
            <v>0</v>
          </cell>
          <cell r="L95">
            <v>0</v>
          </cell>
          <cell r="M95">
            <v>8.7377308301161332</v>
          </cell>
          <cell r="N95">
            <v>17</v>
          </cell>
          <cell r="O95">
            <v>9.2100623008995246</v>
          </cell>
          <cell r="P95">
            <v>0</v>
          </cell>
          <cell r="Q95">
            <v>0</v>
          </cell>
          <cell r="R95">
            <v>10.521439726497775</v>
          </cell>
          <cell r="S95">
            <v>10.254953276852907</v>
          </cell>
          <cell r="T95">
            <v>9.787187816382076</v>
          </cell>
          <cell r="U95">
            <v>3.5025198015306551</v>
          </cell>
          <cell r="V95">
            <v>2.9791057580978326</v>
          </cell>
          <cell r="W95">
            <v>9.3000000000000007</v>
          </cell>
          <cell r="X95">
            <v>3.0758866695931273</v>
          </cell>
          <cell r="Y95">
            <v>6.6197544797494441</v>
          </cell>
          <cell r="Z95">
            <v>29.674631977180535</v>
          </cell>
          <cell r="AA95">
            <v>41.732633089364732</v>
          </cell>
          <cell r="AB95">
            <v>15.4</v>
          </cell>
          <cell r="AC95">
            <v>0</v>
          </cell>
          <cell r="AD95">
            <v>7.3</v>
          </cell>
          <cell r="AE95">
            <v>0</v>
          </cell>
          <cell r="AF95">
            <v>13.716052935934744</v>
          </cell>
        </row>
        <row r="96">
          <cell r="J96">
            <v>95</v>
          </cell>
          <cell r="K96">
            <v>0</v>
          </cell>
          <cell r="L96">
            <v>0</v>
          </cell>
          <cell r="M96">
            <v>9.0233903875348584</v>
          </cell>
          <cell r="N96">
            <v>17.600000000000001</v>
          </cell>
          <cell r="O96">
            <v>9.4795122323006478</v>
          </cell>
          <cell r="P96">
            <v>0</v>
          </cell>
          <cell r="Q96">
            <v>0</v>
          </cell>
          <cell r="R96">
            <v>10.877031168813003</v>
          </cell>
          <cell r="S96">
            <v>10.598050445823528</v>
          </cell>
          <cell r="T96">
            <v>10.132858734715137</v>
          </cell>
          <cell r="U96">
            <v>3.6320117477092504</v>
          </cell>
          <cell r="V96">
            <v>3.0914473915588312</v>
          </cell>
          <cell r="W96">
            <v>9.5</v>
          </cell>
          <cell r="X96">
            <v>3.1811549262135705</v>
          </cell>
          <cell r="Y96">
            <v>6.8332787497413499</v>
          </cell>
          <cell r="Z96">
            <v>30.692156672335166</v>
          </cell>
          <cell r="AA96">
            <v>43.193410319040794</v>
          </cell>
          <cell r="AB96">
            <v>15.9</v>
          </cell>
          <cell r="AC96">
            <v>0</v>
          </cell>
          <cell r="AD96">
            <v>7.5</v>
          </cell>
          <cell r="AE96">
            <v>0</v>
          </cell>
          <cell r="AF96">
            <v>14.17048729763412</v>
          </cell>
        </row>
        <row r="97">
          <cell r="J97">
            <v>96</v>
          </cell>
          <cell r="K97">
            <v>0</v>
          </cell>
          <cell r="L97">
            <v>0</v>
          </cell>
          <cell r="M97">
            <v>9.3152504412774135</v>
          </cell>
          <cell r="N97">
            <v>18.100000000000001</v>
          </cell>
          <cell r="O97">
            <v>9.7538995099792309</v>
          </cell>
          <cell r="P97">
            <v>0</v>
          </cell>
          <cell r="Q97">
            <v>0</v>
          </cell>
          <cell r="R97">
            <v>11.240727449451832</v>
          </cell>
          <cell r="S97">
            <v>10.948852837005457</v>
          </cell>
          <cell r="T97">
            <v>10.486926087567349</v>
          </cell>
          <cell r="U97">
            <v>3.7648596525954932</v>
          </cell>
          <cell r="V97">
            <v>3.2067821846595232</v>
          </cell>
          <cell r="W97">
            <v>9.8000000000000007</v>
          </cell>
          <cell r="X97">
            <v>3.2888667375887453</v>
          </cell>
          <cell r="Y97">
            <v>7.0513459197331008</v>
          </cell>
          <cell r="Z97">
            <v>31.733366564941047</v>
          </cell>
          <cell r="AA97">
            <v>44.689216675491451</v>
          </cell>
          <cell r="AB97">
            <v>16.399999999999999</v>
          </cell>
          <cell r="AC97">
            <v>0</v>
          </cell>
          <cell r="AD97">
            <v>7.8</v>
          </cell>
          <cell r="AE97">
            <v>0</v>
          </cell>
          <cell r="AF97">
            <v>14.634981858320215</v>
          </cell>
        </row>
        <row r="98">
          <cell r="J98">
            <v>97</v>
          </cell>
          <cell r="K98">
            <v>0</v>
          </cell>
          <cell r="L98">
            <v>0</v>
          </cell>
          <cell r="M98">
            <v>9.6133788846539758</v>
          </cell>
          <cell r="N98">
            <v>18.7</v>
          </cell>
          <cell r="O98">
            <v>10.03326175957903</v>
          </cell>
          <cell r="P98">
            <v>0</v>
          </cell>
          <cell r="Q98">
            <v>0</v>
          </cell>
          <cell r="R98">
            <v>11.612625982537081</v>
          </cell>
          <cell r="S98">
            <v>11.307450522888345</v>
          </cell>
          <cell r="T98">
            <v>10.849503171562274</v>
          </cell>
          <cell r="U98">
            <v>3.9011141708657986</v>
          </cell>
          <cell r="V98">
            <v>3.3251574578571614</v>
          </cell>
          <cell r="W98">
            <v>10</v>
          </cell>
          <cell r="X98">
            <v>3.3990524838120715</v>
          </cell>
          <cell r="Y98">
            <v>7.2740038097246762</v>
          </cell>
          <cell r="Z98">
            <v>32.798557633620376</v>
          </cell>
          <cell r="AA98">
            <v>46.220514116979089</v>
          </cell>
          <cell r="AB98">
            <v>16.899999999999999</v>
          </cell>
          <cell r="AC98">
            <v>0</v>
          </cell>
          <cell r="AD98">
            <v>8</v>
          </cell>
          <cell r="AE98">
            <v>0</v>
          </cell>
          <cell r="AF98">
            <v>15.109651051032815</v>
          </cell>
        </row>
        <row r="99">
          <cell r="J99">
            <v>98</v>
          </cell>
          <cell r="K99">
            <v>0</v>
          </cell>
          <cell r="L99">
            <v>0</v>
          </cell>
          <cell r="M99">
            <v>9.9178436392705507</v>
          </cell>
          <cell r="N99">
            <v>19.2</v>
          </cell>
          <cell r="O99">
            <v>10.317636499111536</v>
          </cell>
          <cell r="P99">
            <v>0</v>
          </cell>
          <cell r="Q99">
            <v>0</v>
          </cell>
          <cell r="R99">
            <v>11.992824325366119</v>
          </cell>
          <cell r="S99">
            <v>11.673933679132</v>
          </cell>
          <cell r="T99">
            <v>11.220703614263643</v>
          </cell>
          <cell r="U99">
            <v>4.0408261849727651</v>
          </cell>
          <cell r="V99">
            <v>3.4466207777272513</v>
          </cell>
          <cell r="W99">
            <v>10.199999999999999</v>
          </cell>
          <cell r="X99">
            <v>3.5117426019948184</v>
          </cell>
          <cell r="Y99">
            <v>7.5013002397160813</v>
          </cell>
          <cell r="Z99">
            <v>33.888026431027349</v>
          </cell>
          <cell r="AA99">
            <v>47.787765812174477</v>
          </cell>
          <cell r="AB99">
            <v>17.5</v>
          </cell>
          <cell r="AC99">
            <v>0</v>
          </cell>
          <cell r="AD99">
            <v>8.3000000000000007</v>
          </cell>
          <cell r="AE99">
            <v>0</v>
          </cell>
          <cell r="AF99">
            <v>15.594609404401737</v>
          </cell>
        </row>
        <row r="100">
          <cell r="J100">
            <v>99</v>
          </cell>
          <cell r="K100">
            <v>0</v>
          </cell>
          <cell r="L100">
            <v>0</v>
          </cell>
          <cell r="M100">
            <v>10.228712654748731</v>
          </cell>
          <cell r="N100">
            <v>19.8</v>
          </cell>
          <cell r="O100">
            <v>10.60706114036897</v>
          </cell>
          <cell r="P100">
            <v>0</v>
          </cell>
          <cell r="Q100">
            <v>0</v>
          </cell>
          <cell r="R100">
            <v>12.381420177142065</v>
          </cell>
          <cell r="S100">
            <v>12.048392583619043</v>
          </cell>
          <cell r="T100">
            <v>11.600641371715575</v>
          </cell>
          <cell r="U100">
            <v>4.1840468038054137</v>
          </cell>
          <cell r="V100">
            <v>3.5712199556865287</v>
          </cell>
          <cell r="W100">
            <v>10.5</v>
          </cell>
          <cell r="X100">
            <v>3.6269675857837274</v>
          </cell>
          <cell r="Y100">
            <v>7.7332830297072821</v>
          </cell>
          <cell r="Z100">
            <v>35.002070079027028</v>
          </cell>
          <cell r="AA100">
            <v>49.391436130802205</v>
          </cell>
          <cell r="AB100">
            <v>18</v>
          </cell>
          <cell r="AC100">
            <v>0</v>
          </cell>
          <cell r="AD100">
            <v>8.6</v>
          </cell>
          <cell r="AE100">
            <v>0</v>
          </cell>
          <cell r="AF100">
            <v>16.089971541739875</v>
          </cell>
        </row>
        <row r="101">
          <cell r="J101">
            <v>100</v>
          </cell>
          <cell r="K101">
            <v>0</v>
          </cell>
          <cell r="L101">
            <v>0</v>
          </cell>
          <cell r="M101">
            <v>10.546053908451237</v>
          </cell>
          <cell r="N101">
            <v>20.399999999999999</v>
          </cell>
          <cell r="O101">
            <v>10.901572990304043</v>
          </cell>
          <cell r="P101">
            <v>0</v>
          </cell>
          <cell r="Q101">
            <v>0</v>
          </cell>
          <cell r="R101">
            <v>12.430917697577319</v>
          </cell>
          <cell r="S101">
            <v>12.778511400361582</v>
          </cell>
          <cell r="T101">
            <v>11.98943072602515</v>
          </cell>
          <cell r="U101">
            <v>4.330827361370674</v>
          </cell>
          <cell r="V101">
            <v>3.6990030467354167</v>
          </cell>
          <cell r="W101">
            <v>10.7</v>
          </cell>
          <cell r="X101">
            <v>3.7447579848873462</v>
          </cell>
          <cell r="Y101">
            <v>7.9699999996983424</v>
          </cell>
          <cell r="Z101">
            <v>36.140986263961324</v>
          </cell>
          <cell r="AA101">
            <v>51.031990634448803</v>
          </cell>
          <cell r="AB101">
            <v>18.600000000000001</v>
          </cell>
          <cell r="AC101">
            <v>0</v>
          </cell>
          <cell r="AD101">
            <v>8.9</v>
          </cell>
          <cell r="AE101">
            <v>0</v>
          </cell>
          <cell r="AF101">
            <v>16.595852180154335</v>
          </cell>
        </row>
        <row r="102">
          <cell r="J102">
            <v>101</v>
          </cell>
          <cell r="K102">
            <v>0</v>
          </cell>
          <cell r="L102">
            <v>0</v>
          </cell>
          <cell r="M102">
            <v>10.86993540521294</v>
          </cell>
          <cell r="N102">
            <v>21</v>
          </cell>
          <cell r="O102">
            <v>11.201209252378813</v>
          </cell>
          <cell r="P102">
            <v>0</v>
          </cell>
          <cell r="Q102">
            <v>0</v>
          </cell>
          <cell r="R102">
            <v>12.821599339096661</v>
          </cell>
          <cell r="S102">
            <v>13.184195929716466</v>
          </cell>
          <cell r="T102">
            <v>12.387186282987983</v>
          </cell>
          <cell r="U102">
            <v>4.481219415496029</v>
          </cell>
          <cell r="V102">
            <v>3.8300183482197379</v>
          </cell>
          <cell r="W102">
            <v>11</v>
          </cell>
          <cell r="X102">
            <v>3.8651444046113865</v>
          </cell>
          <cell r="Y102">
            <v>8.2114989696892042</v>
          </cell>
          <cell r="Z102">
            <v>37.305073232004247</v>
          </cell>
          <cell r="AA102">
            <v>52.709896067538281</v>
          </cell>
          <cell r="AB102">
            <v>19.2</v>
          </cell>
          <cell r="AC102">
            <v>0</v>
          </cell>
          <cell r="AD102">
            <v>9.1</v>
          </cell>
          <cell r="AE102">
            <v>0</v>
          </cell>
          <cell r="AF102">
            <v>17.112366129674218</v>
          </cell>
        </row>
        <row r="103">
          <cell r="J103">
            <v>102</v>
          </cell>
          <cell r="K103">
            <v>0</v>
          </cell>
          <cell r="L103">
            <v>0</v>
          </cell>
          <cell r="M103">
            <v>11.200425177076848</v>
          </cell>
          <cell r="N103">
            <v>21.7</v>
          </cell>
          <cell r="O103">
            <v>11.506007027882097</v>
          </cell>
          <cell r="P103">
            <v>0</v>
          </cell>
          <cell r="Q103">
            <v>0</v>
          </cell>
          <cell r="R103">
            <v>13.220528166699861</v>
          </cell>
          <cell r="S103">
            <v>13.598571904741945</v>
          </cell>
          <cell r="T103">
            <v>12.794022969753946</v>
          </cell>
          <cell r="U103">
            <v>4.6352747465524526</v>
          </cell>
          <cell r="V103">
            <v>3.9643143986110823</v>
          </cell>
          <cell r="W103">
            <v>11.2</v>
          </cell>
          <cell r="X103">
            <v>3.9881575054022718</v>
          </cell>
          <cell r="Y103">
            <v>8.4578277596798657</v>
          </cell>
          <cell r="Z103">
            <v>38.494629784599624</v>
          </cell>
          <cell r="AA103">
            <v>54.425620348461948</v>
          </cell>
          <cell r="AB103">
            <v>19.7</v>
          </cell>
          <cell r="AC103">
            <v>0</v>
          </cell>
          <cell r="AD103">
            <v>9.4</v>
          </cell>
          <cell r="AE103">
            <v>0</v>
          </cell>
          <cell r="AF103">
            <v>17.639628292395649</v>
          </cell>
        </row>
        <row r="104">
          <cell r="J104">
            <v>103</v>
          </cell>
          <cell r="K104">
            <v>0</v>
          </cell>
          <cell r="L104">
            <v>0</v>
          </cell>
          <cell r="M104">
            <v>11.537591283035665</v>
          </cell>
          <cell r="N104">
            <v>22.3</v>
          </cell>
          <cell r="O104">
            <v>11.816003317217923</v>
          </cell>
          <cell r="P104">
            <v>0</v>
          </cell>
          <cell r="Q104">
            <v>0</v>
          </cell>
          <cell r="R104">
            <v>13.627794858046327</v>
          </cell>
          <cell r="S104">
            <v>14.021737580046523</v>
          </cell>
          <cell r="T104">
            <v>13.210056032533304</v>
          </cell>
          <cell r="U104">
            <v>4.7930453561972355</v>
          </cell>
          <cell r="V104">
            <v>4.1019399763052231</v>
          </cell>
          <cell r="W104">
            <v>11.5</v>
          </cell>
          <cell r="X104">
            <v>4.1138280023990994</v>
          </cell>
          <cell r="Y104">
            <v>8.709034189670362</v>
          </cell>
          <cell r="Z104">
            <v>39.709955273982004</v>
          </cell>
          <cell r="AA104">
            <v>56.179632560863574</v>
          </cell>
          <cell r="AB104">
            <v>20.3</v>
          </cell>
          <cell r="AC104">
            <v>0</v>
          </cell>
          <cell r="AD104">
            <v>9.6999999999999993</v>
          </cell>
          <cell r="AE104">
            <v>0</v>
          </cell>
          <cell r="AF104">
            <v>18.177753661643013</v>
          </cell>
        </row>
        <row r="105">
          <cell r="J105">
            <v>104</v>
          </cell>
          <cell r="K105">
            <v>0</v>
          </cell>
          <cell r="L105">
            <v>0</v>
          </cell>
          <cell r="M105">
            <v>11.881501808777795</v>
          </cell>
          <cell r="N105">
            <v>22.9</v>
          </cell>
          <cell r="O105">
            <v>12.131235021164716</v>
          </cell>
          <cell r="P105">
            <v>0</v>
          </cell>
          <cell r="Q105">
            <v>0</v>
          </cell>
          <cell r="R105">
            <v>14.043490188545443</v>
          </cell>
          <cell r="S105">
            <v>14.453791346147312</v>
          </cell>
          <cell r="T105">
            <v>13.635401034340793</v>
          </cell>
          <cell r="U105">
            <v>4.9545834661362358</v>
          </cell>
          <cell r="V105">
            <v>4.2429440984384028</v>
          </cell>
          <cell r="W105">
            <v>11.7</v>
          </cell>
          <cell r="X105">
            <v>4.2421866649934827</v>
          </cell>
          <cell r="Y105">
            <v>8.9651660796606603</v>
          </cell>
          <cell r="Z105">
            <v>40.951349598776375</v>
          </cell>
          <cell r="AA105">
            <v>0</v>
          </cell>
          <cell r="AB105">
            <v>21</v>
          </cell>
          <cell r="AC105">
            <v>0</v>
          </cell>
          <cell r="AD105">
            <v>10</v>
          </cell>
          <cell r="AE105">
            <v>0</v>
          </cell>
          <cell r="AF105">
            <v>18.726857321145541</v>
          </cell>
        </row>
        <row r="106">
          <cell r="J106">
            <v>105</v>
          </cell>
          <cell r="K106">
            <v>0</v>
          </cell>
          <cell r="L106">
            <v>0</v>
          </cell>
          <cell r="M106">
            <v>12.232224866438756</v>
          </cell>
          <cell r="N106">
            <v>23.6</v>
          </cell>
          <cell r="O106">
            <v>12.451738942107113</v>
          </cell>
          <cell r="P106">
            <v>0</v>
          </cell>
          <cell r="Q106">
            <v>0</v>
          </cell>
          <cell r="R106">
            <v>14.467705030511587</v>
          </cell>
          <cell r="S106">
            <v>14.894831728336252</v>
          </cell>
          <cell r="T106">
            <v>14.070173852778607</v>
          </cell>
          <cell r="U106">
            <v>5.1199415169050706</v>
          </cell>
          <cell r="V106">
            <v>4.3873760197209277</v>
          </cell>
          <cell r="W106">
            <v>12</v>
          </cell>
          <cell r="X106">
            <v>4.3732643163972753</v>
          </cell>
          <cell r="Y106">
            <v>9.2262712496507824</v>
          </cell>
          <cell r="Z106">
            <v>42.219113199676386</v>
          </cell>
          <cell r="AA106">
            <v>0</v>
          </cell>
          <cell r="AB106">
            <v>21.6</v>
          </cell>
          <cell r="AC106">
            <v>0</v>
          </cell>
          <cell r="AD106">
            <v>10.3</v>
          </cell>
          <cell r="AE106">
            <v>0</v>
          </cell>
          <cell r="AF106">
            <v>19.287054444229973</v>
          </cell>
        </row>
        <row r="107">
          <cell r="J107">
            <v>106</v>
          </cell>
          <cell r="K107">
            <v>0</v>
          </cell>
          <cell r="L107">
            <v>0</v>
          </cell>
          <cell r="M107">
            <v>12.589828594356888</v>
          </cell>
          <cell r="N107">
            <v>24.3</v>
          </cell>
          <cell r="O107">
            <v>12.777551785240794</v>
          </cell>
          <cell r="P107">
            <v>0</v>
          </cell>
          <cell r="Q107">
            <v>0</v>
          </cell>
          <cell r="R107">
            <v>14.900530352334128</v>
          </cell>
          <cell r="S107">
            <v>15.344957385565742</v>
          </cell>
          <cell r="T107">
            <v>14.514490677854837</v>
          </cell>
          <cell r="U107">
            <v>5.2891721666685916</v>
          </cell>
          <cell r="V107">
            <v>4.535285231287526</v>
          </cell>
          <cell r="W107">
            <v>12.3</v>
          </cell>
          <cell r="X107">
            <v>4.5070918332178342</v>
          </cell>
          <cell r="Y107">
            <v>9.4923975196406936</v>
          </cell>
          <cell r="Z107">
            <v>43.513547055197044</v>
          </cell>
          <cell r="AA107">
            <v>0</v>
          </cell>
          <cell r="AB107">
            <v>22.2</v>
          </cell>
          <cell r="AC107">
            <v>0</v>
          </cell>
          <cell r="AD107">
            <v>10.7</v>
          </cell>
          <cell r="AE107">
            <v>0</v>
          </cell>
          <cell r="AF107">
            <v>19.858460293027512</v>
          </cell>
        </row>
        <row r="108">
          <cell r="J108">
            <v>107</v>
          </cell>
          <cell r="K108">
            <v>0</v>
          </cell>
          <cell r="L108">
            <v>0</v>
          </cell>
          <cell r="M108">
            <v>12.954381156833588</v>
          </cell>
          <cell r="N108">
            <v>24.9</v>
          </cell>
          <cell r="O108">
            <v>13.108710159750879</v>
          </cell>
          <cell r="P108">
            <v>0</v>
          </cell>
          <cell r="Q108">
            <v>0</v>
          </cell>
          <cell r="R108">
            <v>15.342057217662386</v>
          </cell>
          <cell r="S108">
            <v>15.7950830427952</v>
          </cell>
          <cell r="T108">
            <v>14.968468009838542</v>
          </cell>
          <cell r="U108">
            <v>5.4623282900385002</v>
          </cell>
          <cell r="V108">
            <v>4.6867214595642723</v>
          </cell>
          <cell r="W108">
            <v>12.5</v>
          </cell>
          <cell r="X108">
            <v>4.6437001450405901</v>
          </cell>
          <cell r="Y108">
            <v>9.7635927096304247</v>
          </cell>
          <cell r="Z108">
            <v>0</v>
          </cell>
          <cell r="AA108">
            <v>0</v>
          </cell>
          <cell r="AB108">
            <v>22.9</v>
          </cell>
          <cell r="AC108">
            <v>0</v>
          </cell>
          <cell r="AD108">
            <v>11</v>
          </cell>
          <cell r="AE108">
            <v>0</v>
          </cell>
          <cell r="AF108">
            <v>20.441190217695478</v>
          </cell>
        </row>
        <row r="109">
          <cell r="J109">
            <v>108</v>
          </cell>
          <cell r="K109">
            <v>0</v>
          </cell>
          <cell r="L109">
            <v>0</v>
          </cell>
          <cell r="M109">
            <v>13.325950743898263</v>
          </cell>
          <cell r="N109">
            <v>25.6</v>
          </cell>
          <cell r="O109">
            <v>13.445250579965736</v>
          </cell>
          <cell r="P109">
            <v>0</v>
          </cell>
          <cell r="Q109">
            <v>0</v>
          </cell>
          <cell r="R109">
            <v>15.792376784605544</v>
          </cell>
          <cell r="S109">
            <v>16.272859822712288</v>
          </cell>
          <cell r="T109">
            <v>15.432222657149493</v>
          </cell>
          <cell r="U109">
            <v>5.639462976908427</v>
          </cell>
          <cell r="V109">
            <v>4.8417346651517059</v>
          </cell>
          <cell r="W109">
            <v>12.8</v>
          </cell>
          <cell r="X109">
            <v>4.7831202340189307</v>
          </cell>
          <cell r="Y109">
            <v>10.039904639619992</v>
          </cell>
          <cell r="Z109">
            <v>0</v>
          </cell>
          <cell r="AA109">
            <v>0</v>
          </cell>
          <cell r="AB109">
            <v>23.5</v>
          </cell>
          <cell r="AC109">
            <v>0</v>
          </cell>
          <cell r="AD109">
            <v>11.3</v>
          </cell>
          <cell r="AE109">
            <v>0</v>
          </cell>
          <cell r="AF109">
            <v>21.035359655653306</v>
          </cell>
        </row>
        <row r="110">
          <cell r="J110">
            <v>109</v>
          </cell>
          <cell r="K110">
            <v>0</v>
          </cell>
          <cell r="L110">
            <v>0</v>
          </cell>
          <cell r="M110">
            <v>13.704605571077449</v>
          </cell>
          <cell r="N110">
            <v>0</v>
          </cell>
          <cell r="O110">
            <v>13.787209466485489</v>
          </cell>
          <cell r="P110">
            <v>0</v>
          </cell>
          <cell r="Q110">
            <v>0</v>
          </cell>
          <cell r="R110">
            <v>16.251580304946057</v>
          </cell>
          <cell r="S110">
            <v>16.750834579083865</v>
          </cell>
          <cell r="T110">
            <v>15.905871734281471</v>
          </cell>
          <cell r="U110">
            <v>5.8206295313060741</v>
          </cell>
          <cell r="V110">
            <v>5.0003750417234052</v>
          </cell>
          <cell r="W110">
            <v>13.1</v>
          </cell>
          <cell r="X110">
            <v>4.925383134470863</v>
          </cell>
          <cell r="Y110">
            <v>10.321381129609325</v>
          </cell>
          <cell r="Z110">
            <v>0</v>
          </cell>
          <cell r="AA110">
            <v>0</v>
          </cell>
          <cell r="AB110">
            <v>24.2</v>
          </cell>
          <cell r="AC110">
            <v>0</v>
          </cell>
          <cell r="AD110">
            <v>11.7</v>
          </cell>
          <cell r="AE110">
            <v>0</v>
          </cell>
          <cell r="AF110">
            <v>21.641084130831846</v>
          </cell>
        </row>
        <row r="111">
          <cell r="J111">
            <v>110</v>
          </cell>
          <cell r="K111">
            <v>0</v>
          </cell>
          <cell r="L111">
            <v>0</v>
          </cell>
          <cell r="M111">
            <v>14.090413879168056</v>
          </cell>
          <cell r="N111">
            <v>0</v>
          </cell>
          <cell r="O111">
            <v>14.134623147287598</v>
          </cell>
          <cell r="P111">
            <v>0</v>
          </cell>
          <cell r="Q111">
            <v>0</v>
          </cell>
          <cell r="R111">
            <v>16.719106666285612</v>
          </cell>
          <cell r="S111">
            <v>17.238290561310571</v>
          </cell>
          <cell r="T111">
            <v>16.389532659759379</v>
          </cell>
          <cell r="U111">
            <v>6.0058814702622563</v>
          </cell>
          <cell r="V111">
            <v>5.1626930149402055</v>
          </cell>
          <cell r="W111">
            <v>13.4</v>
          </cell>
          <cell r="X111">
            <v>5.070519932482723</v>
          </cell>
          <cell r="Y111">
            <v>10.6080699995985</v>
          </cell>
          <cell r="Z111">
            <v>0</v>
          </cell>
          <cell r="AA111">
            <v>0</v>
          </cell>
          <cell r="AB111">
            <v>24.9</v>
          </cell>
          <cell r="AC111">
            <v>12.048640121098909</v>
          </cell>
          <cell r="AD111">
            <v>12</v>
          </cell>
          <cell r="AE111">
            <v>0</v>
          </cell>
          <cell r="AF111">
            <v>22.258479252936461</v>
          </cell>
        </row>
        <row r="112">
          <cell r="J112">
            <v>111</v>
          </cell>
          <cell r="K112">
            <v>0</v>
          </cell>
          <cell r="L112">
            <v>0</v>
          </cell>
          <cell r="M112">
            <v>14.483443934014762</v>
          </cell>
          <cell r="N112">
            <v>0</v>
          </cell>
          <cell r="O112">
            <v>14.487527858808678</v>
          </cell>
          <cell r="P112">
            <v>0</v>
          </cell>
          <cell r="Q112">
            <v>0</v>
          </cell>
          <cell r="R112">
            <v>17.196350234708007</v>
          </cell>
          <cell r="S112">
            <v>17.735327080609782</v>
          </cell>
          <cell r="T112">
            <v>16.883323154128227</v>
          </cell>
          <cell r="U112">
            <v>6.1952725226960572</v>
          </cell>
          <cell r="V112">
            <v>5.3287392413792372</v>
          </cell>
          <cell r="W112">
            <v>13.7</v>
          </cell>
          <cell r="X112">
            <v>5.2185617655193166</v>
          </cell>
          <cell r="Y112">
            <v>10.900019069587433</v>
          </cell>
          <cell r="Z112">
            <v>0</v>
          </cell>
          <cell r="AA112">
            <v>0</v>
          </cell>
          <cell r="AB112">
            <v>25.6</v>
          </cell>
          <cell r="AC112">
            <v>12.384700717263227</v>
          </cell>
          <cell r="AD112">
            <v>12.4</v>
          </cell>
          <cell r="AE112">
            <v>0</v>
          </cell>
          <cell r="AF112">
            <v>22.887660716722554</v>
          </cell>
        </row>
        <row r="113">
          <cell r="J113">
            <v>112</v>
          </cell>
          <cell r="K113">
            <v>0</v>
          </cell>
          <cell r="L113">
            <v>0</v>
          </cell>
          <cell r="M113">
            <v>14.883764026291317</v>
          </cell>
          <cell r="N113">
            <v>0</v>
          </cell>
          <cell r="O113">
            <v>14.845959747004487</v>
          </cell>
          <cell r="P113">
            <v>0</v>
          </cell>
          <cell r="Q113">
            <v>0</v>
          </cell>
          <cell r="R113">
            <v>17.682752496667085</v>
          </cell>
          <cell r="S113">
            <v>18.045711328942701</v>
          </cell>
          <cell r="T113">
            <v>17.387361237973312</v>
          </cell>
          <cell r="U113">
            <v>6.3888566283160166</v>
          </cell>
          <cell r="V113">
            <v>5.4985646074776566</v>
          </cell>
          <cell r="W113">
            <v>13.9</v>
          </cell>
          <cell r="X113">
            <v>5.3695398220405934</v>
          </cell>
          <cell r="Y113">
            <v>11.197276159576175</v>
          </cell>
          <cell r="Z113">
            <v>0</v>
          </cell>
          <cell r="AA113">
            <v>0</v>
          </cell>
          <cell r="AB113">
            <v>26.3</v>
          </cell>
          <cell r="AC113">
            <v>12.726994186525838</v>
          </cell>
          <cell r="AD113">
            <v>12.7</v>
          </cell>
          <cell r="AE113">
            <v>0</v>
          </cell>
          <cell r="AF113">
            <v>23.528744301284391</v>
          </cell>
        </row>
        <row r="114">
          <cell r="J114">
            <v>113</v>
          </cell>
          <cell r="K114">
            <v>0</v>
          </cell>
          <cell r="L114">
            <v>0</v>
          </cell>
          <cell r="M114">
            <v>15.291442471285832</v>
          </cell>
          <cell r="N114">
            <v>0</v>
          </cell>
          <cell r="O114">
            <v>15.209954868387742</v>
          </cell>
          <cell r="P114">
            <v>0</v>
          </cell>
          <cell r="Q114">
            <v>0</v>
          </cell>
          <cell r="R114">
            <v>18.178405084222572</v>
          </cell>
          <cell r="S114">
            <v>18.495836986172201</v>
          </cell>
          <cell r="T114">
            <v>17.901765229971925</v>
          </cell>
          <cell r="U114">
            <v>6.5866879365369178</v>
          </cell>
          <cell r="V114">
            <v>5.6722202284906835</v>
          </cell>
          <cell r="W114">
            <v>14.2</v>
          </cell>
          <cell r="X114">
            <v>5.5234853411245401</v>
          </cell>
          <cell r="Y114">
            <v>11.499889089564734</v>
          </cell>
          <cell r="Z114">
            <v>0</v>
          </cell>
          <cell r="AA114">
            <v>0</v>
          </cell>
          <cell r="AB114">
            <v>27</v>
          </cell>
          <cell r="AC114">
            <v>13.075578928691328</v>
          </cell>
          <cell r="AD114">
            <v>13</v>
          </cell>
          <cell r="AE114">
            <v>0</v>
          </cell>
          <cell r="AF114">
            <v>24.181845869355765</v>
          </cell>
        </row>
        <row r="115">
          <cell r="J115">
            <v>114</v>
          </cell>
          <cell r="K115">
            <v>0</v>
          </cell>
          <cell r="L115">
            <v>0</v>
          </cell>
          <cell r="M115">
            <v>15.706547608689867</v>
          </cell>
          <cell r="N115">
            <v>0</v>
          </cell>
          <cell r="O115">
            <v>15.579549191045526</v>
          </cell>
          <cell r="P115">
            <v>0</v>
          </cell>
          <cell r="Q115">
            <v>0</v>
          </cell>
          <cell r="R115">
            <v>18.683399719476252</v>
          </cell>
          <cell r="S115">
            <v>18.9459626434017</v>
          </cell>
          <cell r="T115">
            <v>18.426653744974303</v>
          </cell>
          <cell r="U115">
            <v>6.7888208054117003</v>
          </cell>
          <cell r="V115">
            <v>5.8497574474638219</v>
          </cell>
          <cell r="W115">
            <v>14.5</v>
          </cell>
          <cell r="X115">
            <v>5.6804296120964537</v>
          </cell>
          <cell r="Y115">
            <v>11.807905679553063</v>
          </cell>
          <cell r="Z115">
            <v>0</v>
          </cell>
          <cell r="AA115">
            <v>0</v>
          </cell>
          <cell r="AB115">
            <v>27.8</v>
          </cell>
          <cell r="AC115">
            <v>13.430513364344685</v>
          </cell>
          <cell r="AD115">
            <v>13.4</v>
          </cell>
          <cell r="AE115">
            <v>0</v>
          </cell>
          <cell r="AF115">
            <v>24.847081366622664</v>
          </cell>
        </row>
        <row r="116">
          <cell r="J116">
            <v>115</v>
          </cell>
          <cell r="K116">
            <v>0</v>
          </cell>
          <cell r="L116">
            <v>0</v>
          </cell>
          <cell r="M116">
            <v>16.129147802390644</v>
          </cell>
          <cell r="N116">
            <v>0</v>
          </cell>
          <cell r="O116">
            <v>15.954778595635519</v>
          </cell>
          <cell r="P116">
            <v>0</v>
          </cell>
          <cell r="Q116">
            <v>0</v>
          </cell>
          <cell r="R116">
            <v>19.197828213862682</v>
          </cell>
          <cell r="S116">
            <v>19.396088300631199</v>
          </cell>
          <cell r="T116">
            <v>18.962145692113815</v>
          </cell>
          <cell r="U116">
            <v>6.9953098005782595</v>
          </cell>
          <cell r="V116">
            <v>6.0312278342183481</v>
          </cell>
          <cell r="W116">
            <v>14.8</v>
          </cell>
          <cell r="X116">
            <v>5.8404039741637233</v>
          </cell>
          <cell r="Y116">
            <v>12.121373749541217</v>
          </cell>
          <cell r="Z116">
            <v>0</v>
          </cell>
          <cell r="AA116">
            <v>0</v>
          </cell>
          <cell r="AB116">
            <v>28.5</v>
          </cell>
          <cell r="AC116">
            <v>13.791855934674858</v>
          </cell>
          <cell r="AD116">
            <v>13.8</v>
          </cell>
          <cell r="AE116">
            <v>0</v>
          </cell>
          <cell r="AF116">
            <v>25.524566821047955</v>
          </cell>
        </row>
        <row r="117">
          <cell r="J117">
            <v>116</v>
          </cell>
          <cell r="K117">
            <v>0</v>
          </cell>
          <cell r="L117">
            <v>0</v>
          </cell>
          <cell r="M117">
            <v>16.559311440267642</v>
          </cell>
          <cell r="N117">
            <v>0</v>
          </cell>
          <cell r="O117">
            <v>16.335678876362817</v>
          </cell>
          <cell r="P117">
            <v>0</v>
          </cell>
          <cell r="Q117">
            <v>0</v>
          </cell>
          <cell r="R117">
            <v>19.721782467451138</v>
          </cell>
          <cell r="S117">
            <v>20.376078558110834</v>
          </cell>
          <cell r="T117">
            <v>19.508360272946682</v>
          </cell>
          <cell r="U117">
            <v>7.2062096942208456</v>
          </cell>
          <cell r="V117">
            <v>6.2166831843508081</v>
          </cell>
          <cell r="W117">
            <v>15.1</v>
          </cell>
          <cell r="X117">
            <v>6.0034398160569795</v>
          </cell>
          <cell r="Y117">
            <v>12.440341119529112</v>
          </cell>
          <cell r="Z117">
            <v>0</v>
          </cell>
          <cell r="AA117">
            <v>0</v>
          </cell>
          <cell r="AB117">
            <v>29.3</v>
          </cell>
          <cell r="AC117">
            <v>14.159665101301098</v>
          </cell>
          <cell r="AD117">
            <v>14.2</v>
          </cell>
          <cell r="AE117">
            <v>0</v>
          </cell>
          <cell r="AF117">
            <v>26.214418342207104</v>
          </cell>
        </row>
        <row r="118">
          <cell r="J118">
            <v>117</v>
          </cell>
          <cell r="K118">
            <v>0</v>
          </cell>
          <cell r="L118">
            <v>0</v>
          </cell>
          <cell r="M118">
            <v>16.997106933992345</v>
          </cell>
          <cell r="N118">
            <v>0</v>
          </cell>
          <cell r="O118">
            <v>16.72228574193737</v>
          </cell>
          <cell r="P118">
            <v>0</v>
          </cell>
          <cell r="Q118">
            <v>0</v>
          </cell>
          <cell r="R118">
            <v>20.255354468259512</v>
          </cell>
          <cell r="S118">
            <v>20.932742257155923</v>
          </cell>
          <cell r="T118">
            <v>20.065416979618071</v>
          </cell>
          <cell r="U118">
            <v>7.4215754640455929</v>
          </cell>
          <cell r="V118">
            <v>6.4061755182450035</v>
          </cell>
          <cell r="W118">
            <v>15.4</v>
          </cell>
          <cell r="X118">
            <v>6.1695685756766006</v>
          </cell>
          <cell r="Y118">
            <v>12.764855609516852</v>
          </cell>
          <cell r="Z118">
            <v>0</v>
          </cell>
          <cell r="AA118">
            <v>0</v>
          </cell>
          <cell r="AB118">
            <v>30.1</v>
          </cell>
          <cell r="AC118">
            <v>14.533999346102313</v>
          </cell>
          <cell r="AD118">
            <v>14.6</v>
          </cell>
          <cell r="AE118">
            <v>0</v>
          </cell>
          <cell r="AF118">
            <v>26.916752120635362</v>
          </cell>
        </row>
        <row r="119">
          <cell r="J119">
            <v>118</v>
          </cell>
          <cell r="K119">
            <v>0</v>
          </cell>
          <cell r="L119">
            <v>0</v>
          </cell>
          <cell r="M119">
            <v>17.44260271883067</v>
          </cell>
          <cell r="N119">
            <v>0</v>
          </cell>
          <cell r="O119">
            <v>17.114634816512599</v>
          </cell>
          <cell r="P119">
            <v>0</v>
          </cell>
          <cell r="Q119">
            <v>0</v>
          </cell>
          <cell r="R119">
            <v>20.798636291578934</v>
          </cell>
          <cell r="S119">
            <v>21.499681344581045</v>
          </cell>
          <cell r="T119">
            <v>20.633435593056575</v>
          </cell>
          <cell r="U119">
            <v>7.6414622922698321</v>
          </cell>
          <cell r="V119">
            <v>6.5997570800972172</v>
          </cell>
          <cell r="W119">
            <v>15.7</v>
          </cell>
          <cell r="X119">
            <v>6.3388217397447404</v>
          </cell>
          <cell r="Y119">
            <v>13.094965039504352</v>
          </cell>
          <cell r="Z119">
            <v>0</v>
          </cell>
          <cell r="AA119">
            <v>0</v>
          </cell>
          <cell r="AB119">
            <v>30.8</v>
          </cell>
          <cell r="AC119">
            <v>14.914917171049346</v>
          </cell>
          <cell r="AD119">
            <v>15</v>
          </cell>
          <cell r="AE119">
            <v>0</v>
          </cell>
          <cell r="AF119">
            <v>27.631684427185085</v>
          </cell>
        </row>
        <row r="120">
          <cell r="J120">
            <v>119</v>
          </cell>
          <cell r="K120">
            <v>0</v>
          </cell>
          <cell r="L120">
            <v>0</v>
          </cell>
          <cell r="M120">
            <v>17.895867253450263</v>
          </cell>
          <cell r="N120">
            <v>0</v>
          </cell>
          <cell r="O120">
            <v>17.512761640605838</v>
          </cell>
          <cell r="P120">
            <v>0</v>
          </cell>
          <cell r="Q120">
            <v>0</v>
          </cell>
          <cell r="R120">
            <v>21.351720099309752</v>
          </cell>
          <cell r="S120">
            <v>22.076995999139065</v>
          </cell>
          <cell r="T120">
            <v>21.212536181195063</v>
          </cell>
          <cell r="U120">
            <v>7.8659255646253703</v>
          </cell>
          <cell r="V120">
            <v>6.7974803369538117</v>
          </cell>
          <cell r="W120">
            <v>16</v>
          </cell>
          <cell r="X120">
            <v>6.5112308434630615</v>
          </cell>
          <cell r="Y120">
            <v>13.430717229491639</v>
          </cell>
          <cell r="Z120">
            <v>0</v>
          </cell>
          <cell r="AA120">
            <v>0</v>
          </cell>
          <cell r="AB120">
            <v>31.7</v>
          </cell>
          <cell r="AC120">
            <v>15.302477098040013</v>
          </cell>
          <cell r="AD120">
            <v>15.4</v>
          </cell>
          <cell r="AE120">
            <v>0</v>
          </cell>
          <cell r="AF120">
            <v>28.359331612394406</v>
          </cell>
        </row>
        <row r="121">
          <cell r="J121">
            <v>120</v>
          </cell>
          <cell r="K121">
            <v>0</v>
          </cell>
          <cell r="L121">
            <v>0</v>
          </cell>
          <cell r="M121">
            <v>18.35696901972921</v>
          </cell>
          <cell r="N121">
            <v>0</v>
          </cell>
          <cell r="O121">
            <v>17.916701672001018</v>
          </cell>
          <cell r="P121">
            <v>0</v>
          </cell>
          <cell r="Q121">
            <v>0</v>
          </cell>
          <cell r="R121">
            <v>21.914698139307891</v>
          </cell>
          <cell r="S121">
            <v>22.66478651851201</v>
          </cell>
          <cell r="T121">
            <v>21.802839097216737</v>
          </cell>
          <cell r="U121">
            <v>8.0950208693744337</v>
          </cell>
          <cell r="V121">
            <v>6.9993979777611282</v>
          </cell>
          <cell r="W121">
            <v>16.399999999999999</v>
          </cell>
          <cell r="X121">
            <v>6.6868274701754089</v>
          </cell>
          <cell r="Y121">
            <v>13.772159999478722</v>
          </cell>
          <cell r="Z121">
            <v>0</v>
          </cell>
          <cell r="AA121">
            <v>0</v>
          </cell>
          <cell r="AB121">
            <v>32.5</v>
          </cell>
          <cell r="AC121">
            <v>15.69673766873713</v>
          </cell>
          <cell r="AD121">
            <v>15.8</v>
          </cell>
          <cell r="AE121">
            <v>0</v>
          </cell>
          <cell r="AF121">
            <v>0</v>
          </cell>
        </row>
        <row r="122">
          <cell r="J122">
            <v>121</v>
          </cell>
          <cell r="K122">
            <v>0</v>
          </cell>
          <cell r="L122">
            <v>0</v>
          </cell>
          <cell r="M122">
            <v>18.825976522569167</v>
          </cell>
          <cell r="N122">
            <v>0</v>
          </cell>
          <cell r="O122">
            <v>18.32649028663398</v>
          </cell>
          <cell r="P122">
            <v>0</v>
          </cell>
          <cell r="Q122">
            <v>0</v>
          </cell>
          <cell r="R122">
            <v>22.487662744741758</v>
          </cell>
          <cell r="S122">
            <v>23.263153318451376</v>
          </cell>
          <cell r="T122">
            <v>22.404464977827498</v>
          </cell>
          <cell r="U122">
            <v>8.3288039963392393</v>
          </cell>
          <cell r="V122">
            <v>7.2055629124273217</v>
          </cell>
          <cell r="W122">
            <v>0</v>
          </cell>
          <cell r="X122">
            <v>6.8656432510358965</v>
          </cell>
          <cell r="Y122">
            <v>14.119341169465589</v>
          </cell>
          <cell r="Z122">
            <v>0</v>
          </cell>
          <cell r="AA122">
            <v>0</v>
          </cell>
          <cell r="AB122">
            <v>33.299999999999997</v>
          </cell>
          <cell r="AC122">
            <v>16.097757444408735</v>
          </cell>
          <cell r="AD122">
            <v>16.2</v>
          </cell>
          <cell r="AE122">
            <v>0</v>
          </cell>
          <cell r="AF122">
            <v>0</v>
          </cell>
        </row>
        <row r="123">
          <cell r="J123">
            <v>122</v>
          </cell>
          <cell r="K123">
            <v>0</v>
          </cell>
          <cell r="L123">
            <v>0</v>
          </cell>
          <cell r="M123">
            <v>19.302958289711228</v>
          </cell>
          <cell r="N123">
            <v>0</v>
          </cell>
          <cell r="O123">
            <v>18.74216277946136</v>
          </cell>
          <cell r="P123">
            <v>0</v>
          </cell>
          <cell r="Q123">
            <v>0</v>
          </cell>
          <cell r="R123">
            <v>23.070706333458897</v>
          </cell>
          <cell r="S123">
            <v>23.87219693193077</v>
          </cell>
          <cell r="T123">
            <v>23.017534741552996</v>
          </cell>
          <cell r="U123">
            <v>8.5673309359438825</v>
          </cell>
          <cell r="V123">
            <v>7.4160282708961942</v>
          </cell>
          <cell r="W123">
            <v>0</v>
          </cell>
          <cell r="X123">
            <v>7.047709864681968</v>
          </cell>
          <cell r="Y123">
            <v>14.472308559452213</v>
          </cell>
          <cell r="Z123">
            <v>0</v>
          </cell>
          <cell r="AA123">
            <v>0</v>
          </cell>
          <cell r="AB123">
            <v>34.200000000000003</v>
          </cell>
          <cell r="AC123">
            <v>16.505595005771347</v>
          </cell>
          <cell r="AD123">
            <v>16.600000000000001</v>
          </cell>
          <cell r="AE123">
            <v>0</v>
          </cell>
          <cell r="AF123">
            <v>0</v>
          </cell>
        </row>
        <row r="124">
          <cell r="J124">
            <v>123</v>
          </cell>
          <cell r="K124">
            <v>0</v>
          </cell>
          <cell r="L124">
            <v>0</v>
          </cell>
          <cell r="M124">
            <v>19.787982871554423</v>
          </cell>
          <cell r="N124">
            <v>0</v>
          </cell>
          <cell r="O124">
            <v>19.163754365312869</v>
          </cell>
          <cell r="P124">
            <v>0</v>
          </cell>
          <cell r="Q124">
            <v>0</v>
          </cell>
          <cell r="R124">
            <v>23.663921407363208</v>
          </cell>
          <cell r="S124">
            <v>24.492018008312876</v>
          </cell>
          <cell r="T124">
            <v>23.642169587058998</v>
          </cell>
          <cell r="U124">
            <v>8.8106578782687457</v>
          </cell>
          <cell r="V124">
            <v>7.6308474022322725</v>
          </cell>
          <cell r="W124">
            <v>0</v>
          </cell>
          <cell r="X124">
            <v>7.2330590369122296</v>
          </cell>
          <cell r="Y124">
            <v>14.83110998943863</v>
          </cell>
          <cell r="Z124">
            <v>0</v>
          </cell>
          <cell r="AA124">
            <v>0</v>
          </cell>
          <cell r="AB124">
            <v>35</v>
          </cell>
          <cell r="AC124">
            <v>16.920308952835551</v>
          </cell>
          <cell r="AD124">
            <v>17</v>
          </cell>
          <cell r="AE124">
            <v>0</v>
          </cell>
          <cell r="AF124">
            <v>0</v>
          </cell>
        </row>
        <row r="125">
          <cell r="J125">
            <v>124</v>
          </cell>
          <cell r="K125">
            <v>0</v>
          </cell>
          <cell r="L125">
            <v>0</v>
          </cell>
          <cell r="M125">
            <v>20.281118840977438</v>
          </cell>
          <cell r="N125">
            <v>0</v>
          </cell>
          <cell r="O125">
            <v>19.591300179727838</v>
          </cell>
          <cell r="P125">
            <v>0</v>
          </cell>
          <cell r="Q125">
            <v>0</v>
          </cell>
          <cell r="R125">
            <v>24.267400551801277</v>
          </cell>
          <cell r="S125">
            <v>25.122717312528376</v>
          </cell>
          <cell r="T125">
            <v>24.278490991496788</v>
          </cell>
          <cell r="U125">
            <v>9.0588412121173327</v>
          </cell>
          <cell r="V125">
            <v>7.8500738737173634</v>
          </cell>
          <cell r="W125">
            <v>0</v>
          </cell>
          <cell r="X125">
            <v>7.4217225403693856</v>
          </cell>
          <cell r="Y125">
            <v>0</v>
          </cell>
          <cell r="Z125">
            <v>0</v>
          </cell>
          <cell r="AA125">
            <v>0</v>
          </cell>
          <cell r="AB125">
            <v>35.9</v>
          </cell>
          <cell r="AC125">
            <v>17.341957904754199</v>
          </cell>
          <cell r="AD125">
            <v>17.5</v>
          </cell>
          <cell r="AE125">
            <v>0</v>
          </cell>
          <cell r="AF125">
            <v>0</v>
          </cell>
        </row>
        <row r="126">
          <cell r="J126">
            <v>125</v>
          </cell>
          <cell r="K126">
            <v>0</v>
          </cell>
          <cell r="L126">
            <v>0</v>
          </cell>
          <cell r="M126">
            <v>20.782434793163304</v>
          </cell>
          <cell r="N126">
            <v>0</v>
          </cell>
          <cell r="O126">
            <v>20.024835279775964</v>
          </cell>
          <cell r="P126">
            <v>0</v>
          </cell>
          <cell r="Q126">
            <v>0</v>
          </cell>
          <cell r="R126">
            <v>24.88123643495819</v>
          </cell>
          <cell r="S126">
            <v>25.764395724266929</v>
          </cell>
          <cell r="T126">
            <v>24.926620708870704</v>
          </cell>
          <cell r="U126">
            <v>9.3119375240945512</v>
          </cell>
          <cell r="V126">
            <v>8.0737614699581037</v>
          </cell>
          <cell r="W126">
            <v>0</v>
          </cell>
          <cell r="X126">
            <v>7.6137321942275076</v>
          </cell>
          <cell r="Y126">
            <v>0</v>
          </cell>
          <cell r="Z126">
            <v>0</v>
          </cell>
          <cell r="AA126">
            <v>0</v>
          </cell>
          <cell r="AB126">
            <v>36.799999999999997</v>
          </cell>
          <cell r="AC126">
            <v>17.770600499672799</v>
          </cell>
          <cell r="AD126">
            <v>17.899999999999999</v>
          </cell>
          <cell r="AE126">
            <v>0</v>
          </cell>
          <cell r="AF126">
            <v>0</v>
          </cell>
        </row>
        <row r="127">
          <cell r="J127">
            <v>126</v>
          </cell>
          <cell r="K127">
            <v>0</v>
          </cell>
          <cell r="L127">
            <v>0</v>
          </cell>
          <cell r="M127">
            <v>21.291999345426614</v>
          </cell>
          <cell r="N127">
            <v>0</v>
          </cell>
          <cell r="O127">
            <v>20.464394644863948</v>
          </cell>
          <cell r="P127">
            <v>0</v>
          </cell>
          <cell r="Q127">
            <v>0</v>
          </cell>
          <cell r="R127">
            <v>25.505521807262848</v>
          </cell>
          <cell r="S127">
            <v>26.417154237181428</v>
          </cell>
          <cell r="T127">
            <v>25.586680768428888</v>
          </cell>
          <cell r="U127">
            <v>9.5700035976972746</v>
          </cell>
          <cell r="V127">
            <v>8.3019641920043536</v>
          </cell>
          <cell r="W127">
            <v>0</v>
          </cell>
          <cell r="X127">
            <v>7.8091198638843178</v>
          </cell>
          <cell r="Y127">
            <v>0</v>
          </cell>
          <cell r="Z127">
            <v>0</v>
          </cell>
          <cell r="AA127">
            <v>0</v>
          </cell>
          <cell r="AB127">
            <v>37.700000000000003</v>
          </cell>
          <cell r="AC127">
            <v>18.206295394582529</v>
          </cell>
          <cell r="AD127">
            <v>18.399999999999999</v>
          </cell>
          <cell r="AE127">
            <v>0</v>
          </cell>
          <cell r="AF127">
            <v>0</v>
          </cell>
        </row>
        <row r="128">
          <cell r="J128">
            <v>127</v>
          </cell>
          <cell r="K128">
            <v>0</v>
          </cell>
          <cell r="L128">
            <v>0</v>
          </cell>
          <cell r="M128">
            <v>21.809881137043199</v>
          </cell>
          <cell r="N128">
            <v>0</v>
          </cell>
          <cell r="O128">
            <v>20.91001317752589</v>
          </cell>
          <cell r="P128">
            <v>0</v>
          </cell>
          <cell r="Q128">
            <v>0</v>
          </cell>
          <cell r="R128">
            <v>26.140349500802049</v>
          </cell>
          <cell r="S128">
            <v>27.081093958103182</v>
          </cell>
          <cell r="T128">
            <v>26.258793473075936</v>
          </cell>
          <cell r="U128">
            <v>9.8330964124157703</v>
          </cell>
          <cell r="V128">
            <v>8.534736256478082</v>
          </cell>
          <cell r="W128">
            <v>0</v>
          </cell>
          <cell r="X128">
            <v>8.0079174606575361</v>
          </cell>
          <cell r="Y128">
            <v>0</v>
          </cell>
          <cell r="Z128">
            <v>0</v>
          </cell>
          <cell r="AA128">
            <v>0</v>
          </cell>
          <cell r="AB128">
            <v>38.6</v>
          </cell>
          <cell r="AC128">
            <v>18.649101265175521</v>
          </cell>
          <cell r="AD128">
            <v>18.8</v>
          </cell>
          <cell r="AE128">
            <v>0</v>
          </cell>
          <cell r="AF128">
            <v>0</v>
          </cell>
        </row>
        <row r="129">
          <cell r="J129">
            <v>128</v>
          </cell>
          <cell r="K129">
            <v>0</v>
          </cell>
          <cell r="L129">
            <v>0</v>
          </cell>
          <cell r="M129">
            <v>22.336148829083239</v>
          </cell>
          <cell r="N129">
            <v>0</v>
          </cell>
          <cell r="O129">
            <v>21.361725704201326</v>
          </cell>
          <cell r="P129">
            <v>0</v>
          </cell>
          <cell r="Q129">
            <v>0</v>
          </cell>
          <cell r="R129">
            <v>26.785812428743448</v>
          </cell>
          <cell r="S129">
            <v>27.756316106268866</v>
          </cell>
          <cell r="T129">
            <v>26.943081397807497</v>
          </cell>
          <cell r="U129">
            <v>10.101273142846805</v>
          </cell>
          <cell r="V129">
            <v>8.7721320947129762</v>
          </cell>
          <cell r="W129">
            <v>0</v>
          </cell>
          <cell r="X129">
            <v>8.2101569414859306</v>
          </cell>
          <cell r="Y129">
            <v>0</v>
          </cell>
          <cell r="Z129">
            <v>0</v>
          </cell>
          <cell r="AA129">
            <v>0</v>
          </cell>
          <cell r="AB129">
            <v>39.6</v>
          </cell>
          <cell r="AC129">
            <v>19.099076805702079</v>
          </cell>
          <cell r="AD129">
            <v>19.3</v>
          </cell>
          <cell r="AE129">
            <v>0</v>
          </cell>
          <cell r="AF129">
            <v>0</v>
          </cell>
        </row>
        <row r="130">
          <cell r="J130">
            <v>129</v>
          </cell>
          <cell r="K130">
            <v>0</v>
          </cell>
          <cell r="L130">
            <v>0</v>
          </cell>
          <cell r="M130">
            <v>22.870871104246376</v>
          </cell>
          <cell r="N130">
            <v>0</v>
          </cell>
          <cell r="O130">
            <v>21.819566975997699</v>
          </cell>
          <cell r="P130">
            <v>0</v>
          </cell>
          <cell r="Q130">
            <v>0</v>
          </cell>
          <cell r="R130">
            <v>27.442003584767068</v>
          </cell>
          <cell r="S130">
            <v>28.44292201255907</v>
          </cell>
          <cell r="T130">
            <v>27.639667388165673</v>
          </cell>
          <cell r="U130">
            <v>10.374591157817374</v>
          </cell>
          <cell r="V130">
            <v>9.0142063519038391</v>
          </cell>
          <cell r="W130">
            <v>0</v>
          </cell>
          <cell r="X130">
            <v>8.4158703086344566</v>
          </cell>
          <cell r="Y130">
            <v>0</v>
          </cell>
          <cell r="Z130">
            <v>0</v>
          </cell>
          <cell r="AA130">
            <v>0</v>
          </cell>
          <cell r="AB130">
            <v>40.5</v>
          </cell>
          <cell r="AC130">
            <v>19.556280728830728</v>
          </cell>
          <cell r="AD130">
            <v>19.7</v>
          </cell>
          <cell r="AE130">
            <v>0</v>
          </cell>
          <cell r="AF130">
            <v>0</v>
          </cell>
        </row>
        <row r="131">
          <cell r="J131">
            <v>130</v>
          </cell>
          <cell r="K131">
            <v>0</v>
          </cell>
          <cell r="L131">
            <v>0</v>
          </cell>
          <cell r="M131">
            <v>23.414116666699208</v>
          </cell>
          <cell r="N131">
            <v>0</v>
          </cell>
          <cell r="O131">
            <v>22.283571669440139</v>
          </cell>
          <cell r="P131">
            <v>0</v>
          </cell>
          <cell r="Q131">
            <v>0</v>
          </cell>
          <cell r="R131">
            <v>28.109016042505143</v>
          </cell>
          <cell r="S131">
            <v>29.141013118747672</v>
          </cell>
          <cell r="T131">
            <v>28.348674558715928</v>
          </cell>
          <cell r="U131">
            <v>10.653108019519474</v>
          </cell>
          <cell r="V131">
            <v>9.2610138862663138</v>
          </cell>
          <cell r="W131">
            <v>0</v>
          </cell>
          <cell r="X131">
            <v>8.6250896094036982</v>
          </cell>
          <cell r="Y131">
            <v>0</v>
          </cell>
          <cell r="Z131">
            <v>0</v>
          </cell>
          <cell r="AA131">
            <v>0</v>
          </cell>
          <cell r="AB131">
            <v>41.5</v>
          </cell>
          <cell r="AC131">
            <v>20.020771765509561</v>
          </cell>
          <cell r="AD131">
            <v>20.3</v>
          </cell>
          <cell r="AE131">
            <v>0</v>
          </cell>
          <cell r="AF131">
            <v>0</v>
          </cell>
        </row>
        <row r="132">
          <cell r="J132">
            <v>131</v>
          </cell>
          <cell r="K132">
            <v>0</v>
          </cell>
          <cell r="L132">
            <v>0</v>
          </cell>
          <cell r="M132">
            <v>23.965954241915661</v>
          </cell>
          <cell r="N132">
            <v>0</v>
          </cell>
          <cell r="O132">
            <v>22.753774387208114</v>
          </cell>
          <cell r="P132">
            <v>0</v>
          </cell>
          <cell r="Q132">
            <v>0</v>
          </cell>
          <cell r="R132">
            <v>28.786942954990426</v>
          </cell>
          <cell r="S132">
            <v>29.850690976762088</v>
          </cell>
          <cell r="T132">
            <v>29.070226291543335</v>
          </cell>
          <cell r="U132">
            <v>10.936881482655208</v>
          </cell>
          <cell r="V132">
            <v>9.5126097682062341</v>
          </cell>
          <cell r="W132">
            <v>0</v>
          </cell>
          <cell r="X132">
            <v>8.837846935843471</v>
          </cell>
          <cell r="Y132">
            <v>0</v>
          </cell>
          <cell r="Z132">
            <v>0</v>
          </cell>
          <cell r="AA132">
            <v>0</v>
          </cell>
          <cell r="AB132">
            <v>42.5</v>
          </cell>
          <cell r="AC132">
            <v>20.492608664830588</v>
          </cell>
          <cell r="AD132">
            <v>20.8</v>
          </cell>
          <cell r="AE132">
            <v>0</v>
          </cell>
          <cell r="AF132">
            <v>0</v>
          </cell>
        </row>
        <row r="133">
          <cell r="J133">
            <v>132</v>
          </cell>
          <cell r="K133">
            <v>0</v>
          </cell>
          <cell r="L133">
            <v>0</v>
          </cell>
          <cell r="M133">
            <v>24.526452576519709</v>
          </cell>
          <cell r="N133">
            <v>0</v>
          </cell>
          <cell r="O133">
            <v>23.712911941536984</v>
          </cell>
          <cell r="P133">
            <v>0</v>
          </cell>
          <cell r="Q133">
            <v>0</v>
          </cell>
          <cell r="R133">
            <v>29.475877554112195</v>
          </cell>
          <cell r="S133">
            <v>30.572057247954341</v>
          </cell>
          <cell r="T133">
            <v>29.804446234769696</v>
          </cell>
          <cell r="U133">
            <v>11.225969493592334</v>
          </cell>
          <cell r="V133">
            <v>9.7690492794986596</v>
          </cell>
          <cell r="W133">
            <v>0</v>
          </cell>
          <cell r="X133">
            <v>9.0541744244701619</v>
          </cell>
          <cell r="Y133">
            <v>0</v>
          </cell>
          <cell r="Z133">
            <v>0</v>
          </cell>
          <cell r="AA133">
            <v>0</v>
          </cell>
          <cell r="AB133">
            <v>43.5</v>
          </cell>
          <cell r="AC133">
            <v>20.971850193895403</v>
          </cell>
          <cell r="AD133">
            <v>21.2</v>
          </cell>
          <cell r="AE133">
            <v>0</v>
          </cell>
          <cell r="AF133">
            <v>0</v>
          </cell>
        </row>
        <row r="134">
          <cell r="J134">
            <v>133</v>
          </cell>
          <cell r="K134">
            <v>0</v>
          </cell>
          <cell r="L134">
            <v>0</v>
          </cell>
          <cell r="M134">
            <v>25.095680438130294</v>
          </cell>
          <cell r="N134">
            <v>0</v>
          </cell>
          <cell r="O134">
            <v>24.201915620676534</v>
          </cell>
          <cell r="P134">
            <v>0</v>
          </cell>
          <cell r="Q134">
            <v>0</v>
          </cell>
          <cell r="R134">
            <v>30.175913150080309</v>
          </cell>
          <cell r="S134">
            <v>31.305213702381952</v>
          </cell>
          <cell r="T134">
            <v>30.551458301089539</v>
          </cell>
          <cell r="U134">
            <v>11.520430189529916</v>
          </cell>
          <cell r="V134">
            <v>10.030387912476359</v>
          </cell>
          <cell r="W134">
            <v>0</v>
          </cell>
          <cell r="X134">
            <v>9.274104255988382</v>
          </cell>
          <cell r="Y134">
            <v>0</v>
          </cell>
          <cell r="Z134">
            <v>0</v>
          </cell>
          <cell r="AA134">
            <v>0</v>
          </cell>
          <cell r="AB134">
            <v>44.5</v>
          </cell>
          <cell r="AC134">
            <v>21.458555137683309</v>
          </cell>
          <cell r="AD134">
            <v>21.8</v>
          </cell>
          <cell r="AE134">
            <v>0</v>
          </cell>
          <cell r="AF134">
            <v>0</v>
          </cell>
        </row>
        <row r="135">
          <cell r="J135">
            <v>134</v>
          </cell>
          <cell r="K135">
            <v>0</v>
          </cell>
          <cell r="L135">
            <v>0</v>
          </cell>
          <cell r="M135">
            <v>25.673706615208449</v>
          </cell>
          <cell r="N135">
            <v>0</v>
          </cell>
          <cell r="O135">
            <v>24.697255010684202</v>
          </cell>
          <cell r="P135">
            <v>0</v>
          </cell>
          <cell r="Q135">
            <v>0</v>
          </cell>
          <cell r="R135">
            <v>30.887143130896892</v>
          </cell>
          <cell r="S135">
            <v>32.050262218099562</v>
          </cell>
          <cell r="T135">
            <v>31.311386666325436</v>
          </cell>
          <cell r="U135">
            <v>11.820321897673878</v>
          </cell>
          <cell r="V135">
            <v>10.296681369227352</v>
          </cell>
          <cell r="W135">
            <v>0</v>
          </cell>
          <cell r="X135">
            <v>9.4976686550161471</v>
          </cell>
          <cell r="Y135">
            <v>0</v>
          </cell>
          <cell r="Z135">
            <v>0</v>
          </cell>
          <cell r="AA135">
            <v>0</v>
          </cell>
          <cell r="AB135">
            <v>45.5</v>
          </cell>
          <cell r="AC135">
            <v>21.952782298921218</v>
          </cell>
          <cell r="AD135">
            <v>22.3</v>
          </cell>
          <cell r="AE135">
            <v>0</v>
          </cell>
          <cell r="AF135">
            <v>0</v>
          </cell>
        </row>
        <row r="136">
          <cell r="J136">
            <v>135</v>
          </cell>
          <cell r="K136">
            <v>0</v>
          </cell>
          <cell r="L136">
            <v>0</v>
          </cell>
          <cell r="M136">
            <v>26.260599916907033</v>
          </cell>
          <cell r="N136">
            <v>0</v>
          </cell>
          <cell r="O136">
            <v>25.198964355616404</v>
          </cell>
          <cell r="P136">
            <v>0</v>
          </cell>
          <cell r="Q136">
            <v>0</v>
          </cell>
          <cell r="R136">
            <v>31.60966096183569</v>
          </cell>
          <cell r="S136">
            <v>32.807304780460228</v>
          </cell>
          <cell r="T136">
            <v>32.084355768001963</v>
          </cell>
          <cell r="U136">
            <v>12.125703134422556</v>
          </cell>
          <cell r="V136">
            <v>10.56798556080196</v>
          </cell>
          <cell r="W136">
            <v>0</v>
          </cell>
          <cell r="X136">
            <v>9.7248998898139369</v>
          </cell>
          <cell r="Y136">
            <v>0</v>
          </cell>
          <cell r="Z136">
            <v>0</v>
          </cell>
          <cell r="AA136">
            <v>0</v>
          </cell>
          <cell r="AB136">
            <v>46.6</v>
          </cell>
          <cell r="AC136">
            <v>22.454590497955575</v>
          </cell>
          <cell r="AD136">
            <v>22.8</v>
          </cell>
          <cell r="AE136">
            <v>0</v>
          </cell>
          <cell r="AF136">
            <v>0</v>
          </cell>
        </row>
        <row r="137">
          <cell r="J137">
            <v>136</v>
          </cell>
          <cell r="K137">
            <v>0</v>
          </cell>
          <cell r="L137">
            <v>0</v>
          </cell>
          <cell r="M137">
            <v>26.85642917292234</v>
          </cell>
          <cell r="N137">
            <v>0</v>
          </cell>
          <cell r="O137">
            <v>25.707077829842628</v>
          </cell>
          <cell r="P137">
            <v>0</v>
          </cell>
          <cell r="Q137">
            <v>0</v>
          </cell>
          <cell r="R137">
            <v>32.343560184928265</v>
          </cell>
          <cell r="S137">
            <v>33.57644348142621</v>
          </cell>
          <cell r="T137">
            <v>32.870490303938226</v>
          </cell>
          <cell r="U137">
            <v>12.43663260456127</v>
          </cell>
          <cell r="V137">
            <v>10.844356606428292</v>
          </cell>
          <cell r="W137">
            <v>0</v>
          </cell>
          <cell r="X137">
            <v>9.9558302720175664</v>
          </cell>
          <cell r="Y137">
            <v>0</v>
          </cell>
          <cell r="Z137">
            <v>0</v>
          </cell>
          <cell r="AA137">
            <v>0</v>
          </cell>
          <cell r="AB137">
            <v>47.6</v>
          </cell>
          <cell r="AC137">
            <v>0</v>
          </cell>
          <cell r="AD137">
            <v>23.4</v>
          </cell>
          <cell r="AE137">
            <v>0</v>
          </cell>
          <cell r="AF137">
            <v>0</v>
          </cell>
        </row>
        <row r="138">
          <cell r="J138">
            <v>137</v>
          </cell>
          <cell r="K138">
            <v>0</v>
          </cell>
          <cell r="L138">
            <v>0</v>
          </cell>
          <cell r="M138">
            <v>27.461263233348141</v>
          </cell>
          <cell r="N138">
            <v>0</v>
          </cell>
          <cell r="O138">
            <v>26.221629538697922</v>
          </cell>
          <cell r="P138">
            <v>0</v>
          </cell>
          <cell r="Q138">
            <v>0</v>
          </cell>
          <cell r="R138">
            <v>33.088934418458166</v>
          </cell>
          <cell r="S138">
            <v>34.357780518889513</v>
          </cell>
          <cell r="T138">
            <v>33.669915230857889</v>
          </cell>
          <cell r="U138">
            <v>12.753169200466829</v>
          </cell>
          <cell r="V138">
            <v>11.125850832736758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48.7</v>
          </cell>
          <cell r="AC138">
            <v>0</v>
          </cell>
          <cell r="AD138">
            <v>24</v>
          </cell>
          <cell r="AE138">
            <v>0</v>
          </cell>
          <cell r="AF138">
            <v>0</v>
          </cell>
        </row>
        <row r="139">
          <cell r="J139">
            <v>138</v>
          </cell>
          <cell r="K139">
            <v>0</v>
          </cell>
          <cell r="L139">
            <v>0</v>
          </cell>
          <cell r="M139">
            <v>28.075170968531324</v>
          </cell>
          <cell r="N139">
            <v>0</v>
          </cell>
          <cell r="O139">
            <v>26.742653519125287</v>
          </cell>
          <cell r="P139">
            <v>0</v>
          </cell>
          <cell r="Q139">
            <v>0</v>
          </cell>
          <cell r="R139">
            <v>33.84587735646133</v>
          </cell>
          <cell r="S139">
            <v>35.15141819600197</v>
          </cell>
          <cell r="T139">
            <v>34.482755763017181</v>
          </cell>
          <cell r="U139">
            <v>13.075372001320838</v>
          </cell>
          <cell r="V139">
            <v>11.412524772993002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49.8</v>
          </cell>
          <cell r="AC139">
            <v>0</v>
          </cell>
          <cell r="AD139">
            <v>24.5</v>
          </cell>
          <cell r="AE139">
            <v>0</v>
          </cell>
          <cell r="AF139">
            <v>0</v>
          </cell>
        </row>
        <row r="140">
          <cell r="J140">
            <v>139</v>
          </cell>
          <cell r="K140">
            <v>0</v>
          </cell>
          <cell r="L140">
            <v>0</v>
          </cell>
          <cell r="M140">
            <v>28.698221268930585</v>
          </cell>
          <cell r="N140">
            <v>0</v>
          </cell>
          <cell r="O140">
            <v>27.270183740306084</v>
          </cell>
          <cell r="P140">
            <v>0</v>
          </cell>
          <cell r="Q140">
            <v>0</v>
          </cell>
          <cell r="R140">
            <v>34.614482768233977</v>
          </cell>
          <cell r="S140">
            <v>35.95745892051351</v>
          </cell>
          <cell r="T140">
            <v>35.309137370849854</v>
          </cell>
          <cell r="U140">
            <v>13.40330027233245</v>
          </cell>
          <cell r="V140">
            <v>11.704435166339545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50.9</v>
          </cell>
          <cell r="AC140">
            <v>0</v>
          </cell>
          <cell r="AD140">
            <v>25.1</v>
          </cell>
          <cell r="AE140">
            <v>0</v>
          </cell>
          <cell r="AF140">
            <v>0</v>
          </cell>
        </row>
        <row r="141">
          <cell r="J141">
            <v>140</v>
          </cell>
          <cell r="K141">
            <v>0</v>
          </cell>
          <cell r="L141">
            <v>0</v>
          </cell>
          <cell r="M141">
            <v>29.330483044975733</v>
          </cell>
          <cell r="N141">
            <v>0</v>
          </cell>
          <cell r="O141">
            <v>27.804254104281945</v>
          </cell>
          <cell r="P141">
            <v>0</v>
          </cell>
          <cell r="Q141">
            <v>0</v>
          </cell>
          <cell r="R141">
            <v>35.394844497847018</v>
          </cell>
          <cell r="S141">
            <v>36.776005204120828</v>
          </cell>
          <cell r="T141">
            <v>36.149185779629505</v>
          </cell>
          <cell r="U141">
            <v>13.737013463969374</v>
          </cell>
          <cell r="V141">
            <v>12.001638957045131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52</v>
          </cell>
          <cell r="AC141">
            <v>0</v>
          </cell>
          <cell r="AD141">
            <v>25.6</v>
          </cell>
          <cell r="AE141">
            <v>0</v>
          </cell>
          <cell r="AF141">
            <v>0</v>
          </cell>
        </row>
        <row r="142">
          <cell r="J142">
            <v>141</v>
          </cell>
          <cell r="K142">
            <v>0</v>
          </cell>
          <cell r="L142">
            <v>0</v>
          </cell>
          <cell r="M142">
            <v>29.972025226930278</v>
          </cell>
          <cell r="N142">
            <v>0</v>
          </cell>
          <cell r="O142">
            <v>28.344898446564923</v>
          </cell>
          <cell r="P142">
            <v>0</v>
          </cell>
          <cell r="Q142">
            <v>0</v>
          </cell>
          <cell r="R142">
            <v>36.187056463667126</v>
          </cell>
          <cell r="S142">
            <v>37.607159661822969</v>
          </cell>
          <cell r="T142">
            <v>37.003026968148063</v>
          </cell>
          <cell r="U142">
            <v>14.076571211198184</v>
          </cell>
          <cell r="V142">
            <v>12.30419329376301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53.2</v>
          </cell>
          <cell r="AC142">
            <v>0</v>
          </cell>
          <cell r="AD142">
            <v>26.2</v>
          </cell>
          <cell r="AE142">
            <v>0</v>
          </cell>
        </row>
        <row r="143">
          <cell r="J143">
            <v>142</v>
          </cell>
          <cell r="K143">
            <v>0</v>
          </cell>
          <cell r="L143">
            <v>0</v>
          </cell>
          <cell r="M143">
            <v>30.622916764755146</v>
          </cell>
          <cell r="N143">
            <v>0</v>
          </cell>
          <cell r="O143">
            <v>28.892150536738853</v>
          </cell>
          <cell r="P143">
            <v>0</v>
          </cell>
          <cell r="Q143">
            <v>0</v>
          </cell>
          <cell r="R143">
            <v>36.991212657883736</v>
          </cell>
          <cell r="S143">
            <v>38.451025011286994</v>
          </cell>
          <cell r="T143">
            <v>37.870787167410015</v>
          </cell>
          <cell r="U143">
            <v>14.422033332732607</v>
          </cell>
          <cell r="V143">
            <v>12.612155528796341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54.4</v>
          </cell>
          <cell r="AC143">
            <v>0</v>
          </cell>
          <cell r="AD143">
            <v>26.7</v>
          </cell>
          <cell r="AE143">
            <v>0</v>
          </cell>
        </row>
        <row r="144">
          <cell r="J144">
            <v>143</v>
          </cell>
          <cell r="K144">
            <v>0</v>
          </cell>
          <cell r="L144">
            <v>0</v>
          </cell>
          <cell r="M144">
            <v>31.283226627974603</v>
          </cell>
          <cell r="N144">
            <v>0</v>
          </cell>
          <cell r="O144">
            <v>29.446044079050946</v>
          </cell>
          <cell r="P144">
            <v>0</v>
          </cell>
          <cell r="Q144">
            <v>0</v>
          </cell>
          <cell r="R144">
            <v>37.807407146043566</v>
          </cell>
          <cell r="S144">
            <v>39.307704072221355</v>
          </cell>
          <cell r="T144">
            <v>38.75259285934424</v>
          </cell>
          <cell r="U144">
            <v>14.773459830290868</v>
          </cell>
          <cell r="V144">
            <v>12.925583217372084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55.5</v>
          </cell>
          <cell r="AC144">
            <v>0</v>
          </cell>
          <cell r="AD144">
            <v>27.3</v>
          </cell>
          <cell r="AE144">
            <v>0</v>
          </cell>
        </row>
        <row r="145">
          <cell r="J145">
            <v>144</v>
          </cell>
          <cell r="K145">
            <v>0</v>
          </cell>
          <cell r="L145">
            <v>0</v>
          </cell>
          <cell r="M145">
            <v>31.953023805544397</v>
          </cell>
          <cell r="N145">
            <v>0</v>
          </cell>
          <cell r="O145">
            <v>30.006612712993249</v>
          </cell>
          <cell r="P145">
            <v>0</v>
          </cell>
          <cell r="Q145">
            <v>0</v>
          </cell>
          <cell r="R145">
            <v>38.63573406659048</v>
          </cell>
          <cell r="S145">
            <v>40.177299765757652</v>
          </cell>
          <cell r="T145">
            <v>39.64857077553004</v>
          </cell>
          <cell r="U145">
            <v>15.130910887860535</v>
          </cell>
          <cell r="V145">
            <v>13.244534116922294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56.7</v>
          </cell>
          <cell r="AC145">
            <v>0</v>
          </cell>
          <cell r="AD145">
            <v>27.8</v>
          </cell>
          <cell r="AE145">
            <v>0</v>
          </cell>
        </row>
        <row r="146">
          <cell r="J146">
            <v>145</v>
          </cell>
          <cell r="K146">
            <v>0</v>
          </cell>
          <cell r="L146">
            <v>0</v>
          </cell>
          <cell r="M146">
            <v>32.632377305720148</v>
          </cell>
          <cell r="N146">
            <v>0</v>
          </cell>
          <cell r="O146">
            <v>30.573890013875943</v>
          </cell>
          <cell r="P146">
            <v>0</v>
          </cell>
          <cell r="Q146">
            <v>0</v>
          </cell>
          <cell r="R146">
            <v>39.476287630411043</v>
          </cell>
          <cell r="S146">
            <v>41.059915113839907</v>
          </cell>
          <cell r="T146">
            <v>40.558847895938172</v>
          </cell>
          <cell r="U146">
            <v>15.494446870971769</v>
          </cell>
          <cell r="V146">
            <v>13.569066186372931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57.9</v>
          </cell>
          <cell r="AC146">
            <v>0</v>
          </cell>
          <cell r="AD146">
            <v>28.7</v>
          </cell>
          <cell r="AE146">
            <v>0</v>
          </cell>
        </row>
        <row r="147">
          <cell r="J147">
            <v>146</v>
          </cell>
          <cell r="K147">
            <v>0</v>
          </cell>
          <cell r="L147">
            <v>0</v>
          </cell>
          <cell r="M147">
            <v>33.321356155930054</v>
          </cell>
          <cell r="N147">
            <v>0</v>
          </cell>
          <cell r="O147">
            <v>31.147909493390934</v>
          </cell>
          <cell r="P147">
            <v>0</v>
          </cell>
          <cell r="Q147">
            <v>0</v>
          </cell>
          <cell r="R147">
            <v>40.329162120387466</v>
          </cell>
          <cell r="S147">
            <v>41.955653238622943</v>
          </cell>
          <cell r="T147">
            <v>41.483551447688932</v>
          </cell>
          <cell r="U147">
            <v>15.864128325978916</v>
          </cell>
          <cell r="V147">
            <v>13.899237585440348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59.2</v>
          </cell>
          <cell r="AC147">
            <v>0</v>
          </cell>
          <cell r="AD147">
            <v>28.9</v>
          </cell>
          <cell r="AE147">
            <v>0</v>
          </cell>
        </row>
        <row r="148">
          <cell r="J148">
            <v>147</v>
          </cell>
          <cell r="K148">
            <v>0</v>
          </cell>
          <cell r="L148">
            <v>0</v>
          </cell>
          <cell r="M148">
            <v>34.020029402647104</v>
          </cell>
          <cell r="N148">
            <v>0</v>
          </cell>
          <cell r="O148">
            <v>31.728704600167259</v>
          </cell>
          <cell r="P148">
            <v>0</v>
          </cell>
          <cell r="Q148">
            <v>0</v>
          </cell>
          <cell r="R148">
            <v>41.194451890954745</v>
          </cell>
          <cell r="S148">
            <v>42.864617361877038</v>
          </cell>
          <cell r="T148">
            <v>42.422808903822215</v>
          </cell>
          <cell r="U148">
            <v>16.240015979348737</v>
          </cell>
          <cell r="V148">
            <v>14.235106673934748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60.4</v>
          </cell>
          <cell r="AC148">
            <v>0</v>
          </cell>
          <cell r="AD148">
            <v>29.6</v>
          </cell>
          <cell r="AE148">
            <v>0</v>
          </cell>
        </row>
        <row r="149">
          <cell r="J149">
            <v>148</v>
          </cell>
          <cell r="K149">
            <v>0</v>
          </cell>
          <cell r="L149">
            <v>0</v>
          </cell>
          <cell r="M149">
            <v>34.728466111263671</v>
          </cell>
          <cell r="N149">
            <v>0</v>
          </cell>
          <cell r="O149">
            <v>32.316308720316904</v>
          </cell>
          <cell r="P149">
            <v>0</v>
          </cell>
          <cell r="Q149">
            <v>0</v>
          </cell>
          <cell r="R149">
            <v>42.072251367664919</v>
          </cell>
          <cell r="S149">
            <v>43.78691080440106</v>
          </cell>
          <cell r="T149">
            <v>43.376747982085149</v>
          </cell>
          <cell r="U149">
            <v>16.622170736957884</v>
          </cell>
          <cell r="V149">
            <v>14.576732011071194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61.7</v>
          </cell>
          <cell r="AC149">
            <v>0</v>
          </cell>
          <cell r="AD149">
            <v>30.1</v>
          </cell>
          <cell r="AE149">
            <v>0</v>
          </cell>
        </row>
        <row r="150">
          <cell r="J150">
            <v>149</v>
          </cell>
          <cell r="K150">
            <v>0</v>
          </cell>
          <cell r="L150">
            <v>0</v>
          </cell>
          <cell r="M150">
            <v>35.446735365968863</v>
          </cell>
          <cell r="N150">
            <v>0</v>
          </cell>
          <cell r="O150">
            <v>32.910755177973698</v>
          </cell>
          <cell r="P150">
            <v>0</v>
          </cell>
          <cell r="Q150">
            <v>0</v>
          </cell>
          <cell r="R150">
            <v>42.96265504675582</v>
          </cell>
          <cell r="S150">
            <v>44.722636985443103</v>
          </cell>
          <cell r="T150">
            <v>44.345496643731259</v>
          </cell>
          <cell r="U150">
            <v>17.010653683396427</v>
          </cell>
          <cell r="V150">
            <v>14.924172354787315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63</v>
          </cell>
          <cell r="AC150">
            <v>0</v>
          </cell>
          <cell r="AD150">
            <v>30.7</v>
          </cell>
          <cell r="AE150">
            <v>0</v>
          </cell>
        </row>
        <row r="151">
          <cell r="J151">
            <v>150</v>
          </cell>
          <cell r="K151">
            <v>0</v>
          </cell>
          <cell r="L151">
            <v>0</v>
          </cell>
          <cell r="M151">
            <v>36.174906269625382</v>
          </cell>
          <cell r="N151">
            <v>0</v>
          </cell>
          <cell r="O151">
            <v>33.512077235822701</v>
          </cell>
          <cell r="P151">
            <v>0</v>
          </cell>
          <cell r="Q151">
            <v>0</v>
          </cell>
          <cell r="R151">
            <v>43.865757494726061</v>
          </cell>
          <cell r="S151">
            <v>45.671899422127566</v>
          </cell>
          <cell r="T151">
            <v>45.329183092334794</v>
          </cell>
          <cell r="U151">
            <v>17.405526081279536</v>
          </cell>
          <cell r="V151">
            <v>15.277486661068119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64.3</v>
          </cell>
          <cell r="AC151">
            <v>0</v>
          </cell>
          <cell r="AD151">
            <v>31.9</v>
          </cell>
          <cell r="AE151">
            <v>0</v>
          </cell>
        </row>
        <row r="152">
          <cell r="J152">
            <v>151</v>
          </cell>
          <cell r="K152">
            <v>0</v>
          </cell>
          <cell r="L152">
            <v>0</v>
          </cell>
          <cell r="M152">
            <v>36.91304794365039</v>
          </cell>
          <cell r="N152">
            <v>0</v>
          </cell>
          <cell r="O152">
            <v>34.120308095621958</v>
          </cell>
          <cell r="P152">
            <v>0</v>
          </cell>
          <cell r="Q152">
            <v>0</v>
          </cell>
          <cell r="R152">
            <v>44.781653347915544</v>
          </cell>
          <cell r="S152">
            <v>46.634801728890693</v>
          </cell>
          <cell r="T152">
            <v>46.327935772619028</v>
          </cell>
          <cell r="U152">
            <v>17.806849370566439</v>
          </cell>
          <cell r="V152">
            <v>15.636734083277657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65.599999999999994</v>
          </cell>
          <cell r="AC152">
            <v>0</v>
          </cell>
          <cell r="AD152">
            <v>32.700000000000003</v>
          </cell>
          <cell r="AE152">
            <v>0</v>
          </cell>
        </row>
        <row r="153">
          <cell r="J153">
            <v>152</v>
          </cell>
          <cell r="K153">
            <v>0</v>
          </cell>
          <cell r="L153">
            <v>0</v>
          </cell>
          <cell r="M153">
            <v>37.661229527895486</v>
          </cell>
          <cell r="N153">
            <v>0</v>
          </cell>
          <cell r="O153">
            <v>34.735480898716865</v>
          </cell>
          <cell r="P153">
            <v>0</v>
          </cell>
          <cell r="Q153">
            <v>0</v>
          </cell>
          <cell r="R153">
            <v>45.710437312090022</v>
          </cell>
          <cell r="S153">
            <v>47.611447616921573</v>
          </cell>
          <cell r="T153">
            <v>47.341883369297335</v>
          </cell>
          <cell r="U153">
            <v>18.214685167886266</v>
          </cell>
          <cell r="V153">
            <v>16.001973971497524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66.900000000000006</v>
          </cell>
          <cell r="AC153">
            <v>0</v>
          </cell>
          <cell r="AD153">
            <v>33.6</v>
          </cell>
          <cell r="AE153">
            <v>0</v>
          </cell>
        </row>
        <row r="154">
          <cell r="J154">
            <v>153</v>
          </cell>
          <cell r="K154">
            <v>0</v>
          </cell>
          <cell r="L154">
            <v>0</v>
          </cell>
          <cell r="M154">
            <v>38.419520180530739</v>
          </cell>
          <cell r="N154">
            <v>0</v>
          </cell>
          <cell r="O154">
            <v>35.357628726546373</v>
          </cell>
          <cell r="P154">
            <v>0</v>
          </cell>
          <cell r="Q154">
            <v>0</v>
          </cell>
          <cell r="R154">
            <v>46.652204162032625</v>
          </cell>
          <cell r="S154">
            <v>48.601940893611463</v>
          </cell>
          <cell r="T154">
            <v>48.371154805928121</v>
          </cell>
          <cell r="U154">
            <v>18.629095265871012</v>
          </cell>
          <cell r="V154">
            <v>16.373265871871336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68.3</v>
          </cell>
          <cell r="AC154">
            <v>0</v>
          </cell>
          <cell r="AD154">
            <v>34.4</v>
          </cell>
          <cell r="AE154">
            <v>0</v>
          </cell>
        </row>
        <row r="155">
          <cell r="J155">
            <v>154</v>
          </cell>
          <cell r="K155">
            <v>0</v>
          </cell>
          <cell r="L155">
            <v>0</v>
          </cell>
          <cell r="M155">
            <v>39.187989077928087</v>
          </cell>
          <cell r="N155">
            <v>0</v>
          </cell>
          <cell r="O155">
            <v>35.98678460114165</v>
          </cell>
          <cell r="P155">
            <v>0</v>
          </cell>
          <cell r="Q155">
            <v>0</v>
          </cell>
          <cell r="R155">
            <v>47.607048741139231</v>
          </cell>
          <cell r="S155">
            <v>49.606385462008937</v>
          </cell>
          <cell r="T155">
            <v>49.415879243782072</v>
          </cell>
          <cell r="U155">
            <v>19.050141632495194</v>
          </cell>
          <cell r="V155">
            <v>16.750669525956489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35.299999999999997</v>
          </cell>
          <cell r="AE155">
            <v>0</v>
          </cell>
        </row>
        <row r="156">
          <cell r="J156">
            <v>155</v>
          </cell>
          <cell r="K156">
            <v>0</v>
          </cell>
          <cell r="L156">
            <v>0</v>
          </cell>
          <cell r="M156">
            <v>39.966705414547633</v>
          </cell>
          <cell r="N156">
            <v>0</v>
          </cell>
          <cell r="O156">
            <v>36.622981485617487</v>
          </cell>
          <cell r="P156">
            <v>0</v>
          </cell>
          <cell r="Q156">
            <v>0</v>
          </cell>
          <cell r="R156">
            <v>48.575065961018858</v>
          </cell>
          <cell r="S156">
            <v>50.624885320281678</v>
          </cell>
          <cell r="T156">
            <v>50.476186080722279</v>
          </cell>
          <cell r="U156">
            <v>19.47788641042284</v>
          </cell>
          <cell r="V156">
            <v>17.13424487008206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36.200000000000003</v>
          </cell>
          <cell r="AE156">
            <v>0</v>
          </cell>
        </row>
        <row r="157">
          <cell r="J157">
            <v>156</v>
          </cell>
          <cell r="K157">
            <v>0</v>
          </cell>
          <cell r="L157">
            <v>0</v>
          </cell>
          <cell r="M157">
            <v>40.755738402824292</v>
          </cell>
          <cell r="N157">
            <v>0</v>
          </cell>
          <cell r="O157">
            <v>37.266252284656801</v>
          </cell>
          <cell r="P157">
            <v>0</v>
          </cell>
          <cell r="Q157">
            <v>0</v>
          </cell>
          <cell r="R157">
            <v>49.556350801100031</v>
          </cell>
          <cell r="S157">
            <v>51.657544561185887</v>
          </cell>
          <cell r="T157">
            <v>51.552204950097526</v>
          </cell>
          <cell r="U157">
            <v>19.912391916360498</v>
          </cell>
          <cell r="V157">
            <v>17.524052034712192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37.1</v>
          </cell>
          <cell r="AE157">
            <v>0</v>
          </cell>
        </row>
        <row r="158">
          <cell r="J158">
            <v>157</v>
          </cell>
          <cell r="K158">
            <v>0</v>
          </cell>
          <cell r="L158">
            <v>0</v>
          </cell>
          <cell r="M158">
            <v>41.555157273056892</v>
          </cell>
          <cell r="N158">
            <v>0</v>
          </cell>
          <cell r="O158">
            <v>37.916629844987447</v>
          </cell>
          <cell r="P158">
            <v>0</v>
          </cell>
          <cell r="Q158">
            <v>0</v>
          </cell>
          <cell r="R158">
            <v>50.550998308240473</v>
          </cell>
          <cell r="S158">
            <v>52.70446737154019</v>
          </cell>
          <cell r="T158">
            <v>52.644065719647067</v>
          </cell>
          <cell r="U158">
            <v>20.353720640417258</v>
          </cell>
          <cell r="V158">
            <v>17.920151343817118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J159">
            <v>158</v>
          </cell>
          <cell r="K159">
            <v>0</v>
          </cell>
          <cell r="L159">
            <v>0</v>
          </cell>
          <cell r="M159">
            <v>42.365031273298541</v>
          </cell>
          <cell r="N159">
            <v>0</v>
          </cell>
          <cell r="O159">
            <v>38.574146955852498</v>
          </cell>
          <cell r="P159">
            <v>0</v>
          </cell>
          <cell r="Q159">
            <v>0</v>
          </cell>
          <cell r="R159">
            <v>51.559103596343142</v>
          </cell>
          <cell r="S159">
            <v>53.765758031707676</v>
          </cell>
          <cell r="T159">
            <v>53.751898490418377</v>
          </cell>
          <cell r="U159">
            <v>20.801935245470947</v>
          </cell>
          <cell r="V159">
            <v>18.322603314249108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</row>
        <row r="160">
          <cell r="J160">
            <v>159</v>
          </cell>
          <cell r="K160">
            <v>0</v>
          </cell>
          <cell r="L160">
            <v>0</v>
          </cell>
          <cell r="M160">
            <v>43.185429669247149</v>
          </cell>
          <cell r="N160">
            <v>0</v>
          </cell>
          <cell r="O160">
            <v>39.238836349474134</v>
          </cell>
          <cell r="P160">
            <v>0</v>
          </cell>
          <cell r="Q160">
            <v>0</v>
          </cell>
          <cell r="R160">
            <v>52.580761845974735</v>
          </cell>
          <cell r="S160">
            <v>54.84152091508254</v>
          </cell>
          <cell r="T160">
            <v>54.875833595694971</v>
          </cell>
          <cell r="U160">
            <v>21.257098566540655</v>
          </cell>
          <cell r="V160">
            <v>18.731468655124477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</row>
        <row r="161">
          <cell r="J161">
            <v>160</v>
          </cell>
          <cell r="K161">
            <v>0</v>
          </cell>
          <cell r="L161">
            <v>0</v>
          </cell>
          <cell r="M161">
            <v>44.016421744138832</v>
          </cell>
          <cell r="N161">
            <v>0</v>
          </cell>
          <cell r="O161">
            <v>39.910730701510332</v>
          </cell>
          <cell r="P161">
            <v>0</v>
          </cell>
          <cell r="Q161">
            <v>0</v>
          </cell>
          <cell r="R161">
            <v>53.616068303991241</v>
          </cell>
          <cell r="S161">
            <v>55.93186048758411</v>
          </cell>
          <cell r="T161">
            <v>56.016001599938363</v>
          </cell>
          <cell r="U161">
            <v>21.719273610166088</v>
          </cell>
          <cell r="V161">
            <v>19.146808267212119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</row>
        <row r="162">
          <cell r="J162">
            <v>161</v>
          </cell>
          <cell r="K162">
            <v>0</v>
          </cell>
          <cell r="L162">
            <v>0</v>
          </cell>
          <cell r="M162">
            <v>44.858076798642045</v>
          </cell>
          <cell r="N162">
            <v>0</v>
          </cell>
          <cell r="O162">
            <v>40.589862631504388</v>
          </cell>
          <cell r="P162">
            <v>0</v>
          </cell>
          <cell r="Q162">
            <v>0</v>
          </cell>
          <cell r="R162">
            <v>54.665118283166379</v>
          </cell>
          <cell r="S162">
            <v>57.03688130715576</v>
          </cell>
          <cell r="T162">
            <v>57.172533297740522</v>
          </cell>
          <cell r="U162">
            <v>22.188523553792088</v>
          </cell>
          <cell r="V162">
            <v>19.568683242327609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</row>
        <row r="163">
          <cell r="J163">
            <v>162</v>
          </cell>
          <cell r="K163">
            <v>0</v>
          </cell>
          <cell r="L163">
            <v>0</v>
          </cell>
          <cell r="M163">
            <v>45.710464150752564</v>
          </cell>
          <cell r="N163">
            <v>0</v>
          </cell>
          <cell r="O163">
            <v>41.276264703330853</v>
          </cell>
          <cell r="P163">
            <v>0</v>
          </cell>
          <cell r="Q163">
            <v>0</v>
          </cell>
          <cell r="R163">
            <v>55.728007161824301</v>
          </cell>
          <cell r="S163">
            <v>58.156688023269943</v>
          </cell>
          <cell r="T163">
            <v>58.345559712785402</v>
          </cell>
          <cell r="U163">
            <v>22.664911745159788</v>
          </cell>
          <cell r="V163">
            <v>19.99715486273211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</row>
        <row r="164">
          <cell r="J164">
            <v>163</v>
          </cell>
          <cell r="K164">
            <v>0</v>
          </cell>
          <cell r="L164">
            <v>0</v>
          </cell>
          <cell r="M164">
            <v>46.57365313569052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56.804830383477992</v>
          </cell>
          <cell r="S164">
            <v>59.291385376440005</v>
          </cell>
          <cell r="T164">
            <v>59.535212096825923</v>
          </cell>
          <cell r="U164">
            <v>23.148501701703985</v>
          </cell>
          <cell r="V164">
            <v>20.432284600538516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</row>
        <row r="165">
          <cell r="J165">
            <v>164</v>
          </cell>
          <cell r="K165">
            <v>0</v>
          </cell>
          <cell r="L165">
            <v>0</v>
          </cell>
          <cell r="M165">
            <v>47.447713105798073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57.895683456470294</v>
          </cell>
          <cell r="S165">
            <v>60.441078197735173</v>
          </cell>
          <cell r="T165">
            <v>60.741621928667577</v>
          </cell>
          <cell r="U165">
            <v>23.639357109955458</v>
          </cell>
          <cell r="V165">
            <v>20.874134117121528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</row>
        <row r="166">
          <cell r="J166">
            <v>165</v>
          </cell>
          <cell r="K166">
            <v>0</v>
          </cell>
          <cell r="L166">
            <v>0</v>
          </cell>
          <cell r="M166">
            <v>48.33271343043883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59.000661953619755</v>
          </cell>
          <cell r="S166">
            <v>61.605871408303166</v>
          </cell>
          <cell r="T166">
            <v>61.96492091316626</v>
          </cell>
          <cell r="U166">
            <v>24.13754182495007</v>
          </cell>
          <cell r="V166">
            <v>21.322765262534311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</row>
        <row r="167">
          <cell r="J167">
            <v>166</v>
          </cell>
          <cell r="K167">
            <v>0</v>
          </cell>
          <cell r="L167">
            <v>0</v>
          </cell>
          <cell r="M167">
            <v>49.228723495897782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60.119861511871584</v>
          </cell>
          <cell r="S167">
            <v>62.785870018898983</v>
          </cell>
          <cell r="T167">
            <v>63.205240980232944</v>
          </cell>
          <cell r="U167">
            <v>24.64311986964271</v>
          </cell>
          <cell r="V167">
            <v>21.778240074929784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</row>
        <row r="168">
          <cell r="J168">
            <v>167</v>
          </cell>
          <cell r="K168">
            <v>0</v>
          </cell>
          <cell r="L168">
            <v>0</v>
          </cell>
          <cell r="M168">
            <v>50.135812705283307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61.253377831950083</v>
          </cell>
          <cell r="S168">
            <v>63.981179129415324</v>
          </cell>
          <cell r="T168">
            <v>64.462714283852947</v>
          </cell>
          <cell r="U168">
            <v>25.156155434327388</v>
          </cell>
          <cell r="V168">
            <v>22.240620779987683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</row>
        <row r="169">
          <cell r="J169">
            <v>168</v>
          </cell>
          <cell r="K169">
            <v>0</v>
          </cell>
          <cell r="L169">
            <v>0</v>
          </cell>
          <cell r="M169">
            <v>51.054050478429723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62.401306678018031</v>
          </cell>
          <cell r="S169">
            <v>65.191903928421723</v>
          </cell>
          <cell r="T169">
            <v>65.737473201111186</v>
          </cell>
          <cell r="U169">
            <v>25.676712876062378</v>
          </cell>
          <cell r="V169">
            <v>22.709969790346548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J170">
            <v>169</v>
          </cell>
          <cell r="K170">
            <v>0</v>
          </cell>
          <cell r="L170">
            <v>0</v>
          </cell>
          <cell r="M170">
            <v>51.983506251800456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63.563743877337586</v>
          </cell>
          <cell r="S170">
            <v>66.418149692708297</v>
          </cell>
          <cell r="T170">
            <v>67.029650331231423</v>
          </cell>
          <cell r="U170">
            <v>26.204856718101038</v>
          </cell>
          <cell r="V170">
            <v>23.186349705040534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1">
          <cell r="J171">
            <v>170</v>
          </cell>
          <cell r="K171">
            <v>0</v>
          </cell>
          <cell r="L171">
            <v>0</v>
          </cell>
          <cell r="M171">
            <v>52.924249478394174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64.740785319936464</v>
          </cell>
          <cell r="S171">
            <v>67.660021786833312</v>
          </cell>
          <cell r="T171">
            <v>68.339378494621741</v>
          </cell>
          <cell r="U171">
            <v>26.740651649327965</v>
          </cell>
          <cell r="V171">
            <v>23.669823308942245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</row>
        <row r="172">
          <cell r="J172">
            <v>171</v>
          </cell>
          <cell r="K172">
            <v>0</v>
          </cell>
          <cell r="L172">
            <v>0</v>
          </cell>
          <cell r="M172">
            <v>53.876349627649901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65.932526958276483</v>
          </cell>
          <cell r="S172">
            <v>68.917625662675292</v>
          </cell>
          <cell r="T172">
            <v>69.666790731932338</v>
          </cell>
          <cell r="U172">
            <v>27.284162523700402</v>
          </cell>
          <cell r="V172">
            <v>24.160453572209381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</row>
        <row r="173">
          <cell r="J173">
            <v>172</v>
          </cell>
          <cell r="K173">
            <v>0</v>
          </cell>
          <cell r="L173">
            <v>0</v>
          </cell>
          <cell r="M173">
            <v>54.839876185354946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67.139064806927252</v>
          </cell>
          <cell r="S173">
            <v>70.191066858993409</v>
          </cell>
          <cell r="T173">
            <v>71.012020303122043</v>
          </cell>
          <cell r="U173">
            <v>27.835454359694349</v>
          </cell>
          <cell r="V173">
            <v>24.658303649736919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J174">
            <v>173</v>
          </cell>
          <cell r="K174">
            <v>0</v>
          </cell>
          <cell r="L174">
            <v>0</v>
          </cell>
          <cell r="M174">
            <v>55.814898653552241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68.360494942243591</v>
          </cell>
          <cell r="S174">
            <v>71.480451000988637</v>
          </cell>
          <cell r="T174">
            <v>72.375200686533233</v>
          </cell>
          <cell r="U174">
            <v>28.394592339756532</v>
          </cell>
          <cell r="V174">
            <v>25.163436880614153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5">
          <cell r="J175">
            <v>174</v>
          </cell>
          <cell r="K175">
            <v>0</v>
          </cell>
          <cell r="L175">
            <v>0</v>
          </cell>
          <cell r="M175">
            <v>56.801486550450356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69.596913502043094</v>
          </cell>
          <cell r="S175">
            <v>72.785883799871499</v>
          </cell>
          <cell r="T175">
            <v>73.756465577978133</v>
          </cell>
          <cell r="U175">
            <v>28.961641809761112</v>
          </cell>
          <cell r="V175">
            <v>25.675916787586075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</row>
        <row r="176">
          <cell r="J176">
            <v>175</v>
          </cell>
          <cell r="K176">
            <v>0</v>
          </cell>
          <cell r="L176">
            <v>0</v>
          </cell>
          <cell r="M176">
            <v>57.79970941033298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70.848416685293174</v>
          </cell>
          <cell r="S176">
            <v>74.107471052434917</v>
          </cell>
          <cell r="T176">
            <v>75.155948889831976</v>
          </cell>
          <cell r="U176">
            <v>29.536668278470309</v>
          </cell>
          <cell r="V176">
            <v>26.195807076519582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J177">
            <v>176</v>
          </cell>
          <cell r="K177">
            <v>0</v>
          </cell>
          <cell r="L177">
            <v>0</v>
          </cell>
          <cell r="M177">
            <v>58.80963678347161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72.115100751794927</v>
          </cell>
          <cell r="S177">
            <v>75.445318640631015</v>
          </cell>
          <cell r="T177">
            <v>76.573784750136852</v>
          </cell>
          <cell r="U177">
            <v>30.119737417001936</v>
          </cell>
          <cell r="V177">
            <v>26.723171635875076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J178">
            <v>177</v>
          </cell>
          <cell r="K178">
            <v>0</v>
          </cell>
          <cell r="L178">
            <v>0</v>
          </cell>
          <cell r="M178">
            <v>59.831338236035705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73.397062021876778</v>
          </cell>
          <cell r="S178">
            <v>76.799532531151812</v>
          </cell>
          <cell r="T178">
            <v>78.010107501712696</v>
          </cell>
          <cell r="U178">
            <v>30.710915058300078</v>
          </cell>
          <cell r="V178">
            <v>27.25807453618113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J179">
            <v>178</v>
          </cell>
          <cell r="K179">
            <v>0</v>
          </cell>
          <cell r="L179">
            <v>0</v>
          </cell>
          <cell r="M179">
            <v>60.86488335000827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74.694396876085804</v>
          </cell>
          <cell r="S179">
            <v>78.170218775015485</v>
          </cell>
          <cell r="T179">
            <v>79.465051701279592</v>
          </cell>
          <cell r="U179">
            <v>31.310267196610656</v>
          </cell>
          <cell r="V179">
            <v>27.800580029514691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J180">
            <v>179</v>
          </cell>
          <cell r="K180">
            <v>0</v>
          </cell>
          <cell r="L180">
            <v>0</v>
          </cell>
          <cell r="M180">
            <v>61.910341723098583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76.007201754885784</v>
          </cell>
          <cell r="S180">
            <v>79.557483507156221</v>
          </cell>
          <cell r="T180">
            <v>80.938752118584873</v>
          </cell>
          <cell r="U180">
            <v>31.917859986962394</v>
          </cell>
          <cell r="V180">
            <v>28.350752548985529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J181">
            <v>180</v>
          </cell>
          <cell r="K181">
            <v>0</v>
          </cell>
          <cell r="L181">
            <v>0</v>
          </cell>
          <cell r="M181">
            <v>62.967782968657417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77.335573158358315</v>
          </cell>
          <cell r="S181">
            <v>80.961432946019315</v>
          </cell>
          <cell r="T181">
            <v>82.431343735542413</v>
          </cell>
          <cell r="U181">
            <v>32.533759744652031</v>
          </cell>
          <cell r="V181">
            <v>28.908656708225074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2">
          <cell r="J182">
            <v>181</v>
          </cell>
          <cell r="K182">
            <v>0</v>
          </cell>
          <cell r="L182">
            <v>0</v>
          </cell>
          <cell r="M182">
            <v>64.037276715594047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78.679607645904881</v>
          </cell>
          <cell r="S182">
            <v>82.382173393158183</v>
          </cell>
          <cell r="T182">
            <v>83.942961745377914</v>
          </cell>
          <cell r="U182">
            <v>33.158032944733428</v>
          </cell>
          <cell r="V182">
            <v>29.474357300879099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</row>
        <row r="183">
          <cell r="J183">
            <v>182</v>
          </cell>
          <cell r="K183">
            <v>0</v>
          </cell>
          <cell r="L183">
            <v>0</v>
          </cell>
          <cell r="M183">
            <v>65.118892608292768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80.039401835953726</v>
          </cell>
          <cell r="S183">
            <v>83.8198112328392</v>
          </cell>
          <cell r="T183">
            <v>85.47374155178322</v>
          </cell>
          <cell r="U183">
            <v>33.790746221512507</v>
          </cell>
          <cell r="V183">
            <v>30.047919300105477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</row>
        <row r="184">
          <cell r="J184">
            <v>183</v>
          </cell>
          <cell r="K184">
            <v>0</v>
          </cell>
          <cell r="L184">
            <v>0</v>
          </cell>
          <cell r="M184">
            <v>66.212700306530067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81.41505240567092</v>
          </cell>
          <cell r="S184">
            <v>85.274452931647033</v>
          </cell>
          <cell r="T184">
            <v>87.023818768077547</v>
          </cell>
          <cell r="U184">
            <v>34.431966368044904</v>
          </cell>
          <cell r="V184">
            <v>30.629407858074874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J185">
            <v>184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82.806656090671353</v>
          </cell>
          <cell r="S185">
            <v>86.746205038095582</v>
          </cell>
          <cell r="T185">
            <v>88.593329216378663</v>
          </cell>
          <cell r="U185">
            <v>35.081760335639281</v>
          </cell>
          <cell r="V185">
            <v>31.218888305476892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J186">
            <v>185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84.214309684734488</v>
          </cell>
          <cell r="S186">
            <v>88.235174182243696</v>
          </cell>
          <cell r="T186">
            <v>90.182408926780695</v>
          </cell>
          <cell r="U186">
            <v>35.740195233364446</v>
          </cell>
          <cell r="V186">
            <v>31.81642615102988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J187">
            <v>186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85.638110039524832</v>
          </cell>
          <cell r="S187">
            <v>89.741467075313608</v>
          </cell>
          <cell r="T187">
            <v>0</v>
          </cell>
          <cell r="U187">
            <v>36.407338327560339</v>
          </cell>
          <cell r="V187">
            <v>32.422087080993492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J188">
            <v>187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87.07815406431034</v>
          </cell>
          <cell r="S188">
            <v>91.265190509312589</v>
          </cell>
          <cell r="T188">
            <v>0</v>
          </cell>
          <cell r="U188">
            <v>37.083257041353775</v>
          </cell>
          <cell r="V188">
            <v>33.035936958687813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89">
          <cell r="J189">
            <v>188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88.534538725690112</v>
          </cell>
          <cell r="S189">
            <v>92.806451356660489</v>
          </cell>
          <cell r="T189">
            <v>0</v>
          </cell>
          <cell r="U189">
            <v>37.768018954177897</v>
          </cell>
          <cell r="V189">
            <v>33.65804182401321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</row>
        <row r="190">
          <cell r="J190">
            <v>189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90.007361047318284</v>
          </cell>
          <cell r="S190">
            <v>94.36535656981907</v>
          </cell>
          <cell r="T190">
            <v>0</v>
          </cell>
          <cell r="U190">
            <v>38.461691801295864</v>
          </cell>
          <cell r="V190">
            <v>34.28846789297706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J191">
            <v>190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91.496718109635992</v>
          </cell>
          <cell r="S191">
            <v>95.94201318092513</v>
          </cell>
          <cell r="T191">
            <v>0</v>
          </cell>
          <cell r="U191">
            <v>39.164343473328167</v>
          </cell>
          <cell r="V191">
            <v>34.927281557221797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J192">
            <v>191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93</v>
          </cell>
          <cell r="S192">
            <v>97.5</v>
          </cell>
          <cell r="T192">
            <v>0</v>
          </cell>
          <cell r="U192">
            <v>39.876042015784293</v>
          </cell>
          <cell r="V192">
            <v>35.574549383558683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J193">
            <v>192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94.5</v>
          </cell>
          <cell r="S193">
            <v>99.2</v>
          </cell>
          <cell r="T193">
            <v>0</v>
          </cell>
          <cell r="U193">
            <v>40.596855628598142</v>
          </cell>
          <cell r="V193">
            <v>36.230338113503848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J194">
            <v>193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96.1</v>
          </cell>
          <cell r="S194">
            <v>100.8</v>
          </cell>
          <cell r="T194">
            <v>0</v>
          </cell>
          <cell r="U194">
            <v>41.326852665667211</v>
          </cell>
          <cell r="V194">
            <v>36.894714662818359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J195">
            <v>194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97.6</v>
          </cell>
          <cell r="S195">
            <v>102.4</v>
          </cell>
          <cell r="T195">
            <v>0</v>
          </cell>
          <cell r="U195">
            <v>42.066101634395558</v>
          </cell>
          <cell r="V195">
            <v>37.56774612105275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6">
          <cell r="J196">
            <v>195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99.2</v>
          </cell>
          <cell r="S196">
            <v>104.1</v>
          </cell>
          <cell r="T196">
            <v>0</v>
          </cell>
          <cell r="U196">
            <v>42.814671195240017</v>
          </cell>
          <cell r="V196">
            <v>38.249499751093438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</row>
        <row r="197">
          <cell r="J197">
            <v>196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100.8</v>
          </cell>
          <cell r="S197">
            <v>105.8</v>
          </cell>
          <cell r="T197">
            <v>0</v>
          </cell>
          <cell r="U197">
            <v>43.572630161261351</v>
          </cell>
          <cell r="V197">
            <v>38.94004298871458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</row>
        <row r="198">
          <cell r="J198">
            <v>197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102.4</v>
          </cell>
          <cell r="S198">
            <v>107.5</v>
          </cell>
          <cell r="T198">
            <v>0</v>
          </cell>
          <cell r="U198">
            <v>44.340047497678007</v>
          </cell>
          <cell r="V198">
            <v>39.639443442131963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J199">
            <v>198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104</v>
          </cell>
          <cell r="S199">
            <v>109.2</v>
          </cell>
          <cell r="T199">
            <v>0</v>
          </cell>
          <cell r="U199">
            <v>45.116992321422934</v>
          </cell>
          <cell r="V199">
            <v>40.347768891560264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J200">
            <v>199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105.7</v>
          </cell>
          <cell r="S200">
            <v>111</v>
          </cell>
          <cell r="T200">
            <v>0</v>
          </cell>
          <cell r="U200">
            <v>45.903533900705789</v>
          </cell>
          <cell r="V200">
            <v>41.065087288775331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J201">
            <v>200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107.3</v>
          </cell>
          <cell r="S201">
            <v>112.7</v>
          </cell>
          <cell r="T201">
            <v>0</v>
          </cell>
          <cell r="U201">
            <v>46.699741654576435</v>
          </cell>
          <cell r="V201">
            <v>41.791466756677785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J202">
            <v>201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109</v>
          </cell>
          <cell r="S202">
            <v>114.5</v>
          </cell>
          <cell r="T202">
            <v>0</v>
          </cell>
          <cell r="U202">
            <v>47.505685152494145</v>
          </cell>
          <cell r="V202">
            <v>42.526975588860971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3">
          <cell r="J203">
            <v>202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110.7</v>
          </cell>
          <cell r="S203">
            <v>116.3</v>
          </cell>
          <cell r="T203">
            <v>0</v>
          </cell>
          <cell r="U203">
            <v>48.321434113897254</v>
          </cell>
          <cell r="V203">
            <v>43.271682249182021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</row>
        <row r="204">
          <cell r="J204">
            <v>203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112.4</v>
          </cell>
          <cell r="S204">
            <v>118.1</v>
          </cell>
          <cell r="T204">
            <v>0</v>
          </cell>
          <cell r="U204">
            <v>49.147058407780236</v>
          </cell>
          <cell r="V204">
            <v>44.025655371336498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</row>
        <row r="205">
          <cell r="J205">
            <v>204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114.1</v>
          </cell>
          <cell r="S205">
            <v>120</v>
          </cell>
          <cell r="T205">
            <v>0</v>
          </cell>
          <cell r="U205">
            <v>49.982628052269405</v>
          </cell>
          <cell r="V205">
            <v>44.788963758435237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</row>
        <row r="206">
          <cell r="J206">
            <v>205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115.9</v>
          </cell>
          <cell r="S206">
            <v>121.8</v>
          </cell>
          <cell r="T206">
            <v>0</v>
          </cell>
          <cell r="U206">
            <v>50.828213214205753</v>
          </cell>
          <cell r="V206">
            <v>45.561676382584643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</row>
        <row r="207">
          <cell r="J207">
            <v>206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117.7</v>
          </cell>
          <cell r="S207">
            <v>123.7</v>
          </cell>
          <cell r="T207">
            <v>0</v>
          </cell>
          <cell r="U207">
            <v>51.683884208729204</v>
          </cell>
          <cell r="V207">
            <v>46.343862384471613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</row>
        <row r="208">
          <cell r="J208">
            <v>207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119.9</v>
          </cell>
          <cell r="S208">
            <v>125.6</v>
          </cell>
          <cell r="T208">
            <v>0</v>
          </cell>
          <cell r="U208">
            <v>52.549711498865527</v>
          </cell>
          <cell r="V208">
            <v>47.135591072948174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J209">
            <v>208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121.2</v>
          </cell>
          <cell r="S209">
            <v>127.5</v>
          </cell>
          <cell r="T209">
            <v>0</v>
          </cell>
          <cell r="U209">
            <v>53.425765695118514</v>
          </cell>
          <cell r="V209">
            <v>47.936931924623522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</row>
        <row r="210">
          <cell r="J210">
            <v>209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123.1</v>
          </cell>
          <cell r="S210">
            <v>129.4</v>
          </cell>
          <cell r="T210">
            <v>0</v>
          </cell>
          <cell r="U210">
            <v>54.312117555062983</v>
          </cell>
          <cell r="V210">
            <v>48.747954583454742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</row>
        <row r="211">
          <cell r="J211">
            <v>210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124.9</v>
          </cell>
          <cell r="S211">
            <v>131.4</v>
          </cell>
          <cell r="T211">
            <v>0</v>
          </cell>
          <cell r="U211">
            <v>0</v>
          </cell>
          <cell r="V211">
            <v>49.568728860343512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</row>
        <row r="212">
          <cell r="J212">
            <v>211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126.8</v>
          </cell>
          <cell r="S212">
            <v>133.4</v>
          </cell>
          <cell r="T212">
            <v>0</v>
          </cell>
          <cell r="U212">
            <v>0</v>
          </cell>
          <cell r="V212">
            <v>50.3993247327342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J213">
            <v>212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128.6</v>
          </cell>
          <cell r="S213">
            <v>135.4</v>
          </cell>
          <cell r="T213">
            <v>0</v>
          </cell>
          <cell r="U213">
            <v>0</v>
          </cell>
          <cell r="V213">
            <v>51.239812344215551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J214">
            <v>213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130.5</v>
          </cell>
          <cell r="S214">
            <v>137.4</v>
          </cell>
          <cell r="T214">
            <v>0</v>
          </cell>
          <cell r="U214">
            <v>0</v>
          </cell>
          <cell r="V214">
            <v>52.090262004124313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J215">
            <v>214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132.5</v>
          </cell>
          <cell r="S215">
            <v>139.4</v>
          </cell>
          <cell r="T215">
            <v>0</v>
          </cell>
          <cell r="U215">
            <v>0</v>
          </cell>
          <cell r="V215">
            <v>52.95074418715356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J216">
            <v>215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134.4</v>
          </cell>
          <cell r="S216">
            <v>141.5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J217">
            <v>216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136.30000000000001</v>
          </cell>
          <cell r="S217">
            <v>143.5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J218">
            <v>217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138.30000000000001</v>
          </cell>
          <cell r="S218">
            <v>145.6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</row>
        <row r="219">
          <cell r="J219">
            <v>218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140.30000000000001</v>
          </cell>
          <cell r="S219">
            <v>147.80000000000001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J220">
            <v>219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142.30000000000001</v>
          </cell>
          <cell r="S220">
            <v>149.9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J221">
            <v>220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144.30000000000001</v>
          </cell>
          <cell r="S221">
            <v>152.1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</row>
        <row r="222">
          <cell r="J222">
            <v>221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146.4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</row>
        <row r="223">
          <cell r="J223">
            <v>222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148.5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</row>
        <row r="224">
          <cell r="J224">
            <v>223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150.6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</row>
        <row r="225">
          <cell r="J225">
            <v>224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J226">
            <v>225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J227">
            <v>226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28">
          <cell r="J228">
            <v>227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</row>
        <row r="229">
          <cell r="J229">
            <v>228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J230">
            <v>229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J231">
            <v>230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</row>
        <row r="232">
          <cell r="J232">
            <v>231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</row>
        <row r="233">
          <cell r="J233">
            <v>232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J234">
            <v>233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</row>
        <row r="235">
          <cell r="J235">
            <v>234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</row>
        <row r="236">
          <cell r="J236">
            <v>235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</row>
        <row r="237">
          <cell r="J237">
            <v>236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</row>
        <row r="238">
          <cell r="J238">
            <v>237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</row>
        <row r="239">
          <cell r="J239">
            <v>238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</row>
        <row r="240">
          <cell r="J240">
            <v>239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</row>
        <row r="241">
          <cell r="J241">
            <v>240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</row>
        <row r="242">
          <cell r="J242">
            <v>241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</row>
        <row r="243">
          <cell r="J243">
            <v>242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J244">
            <v>243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</row>
        <row r="245">
          <cell r="J245">
            <v>244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</row>
        <row r="246">
          <cell r="J246">
            <v>245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</row>
        <row r="247">
          <cell r="J247">
            <v>246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</row>
        <row r="248">
          <cell r="J248">
            <v>247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</row>
        <row r="249">
          <cell r="J249">
            <v>248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</row>
        <row r="250">
          <cell r="J250">
            <v>249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</row>
        <row r="251">
          <cell r="J251">
            <v>250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</row>
        <row r="252">
          <cell r="J252">
            <v>251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</row>
        <row r="253">
          <cell r="J253">
            <v>252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</row>
        <row r="254">
          <cell r="J254">
            <v>253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</row>
        <row r="255">
          <cell r="J255">
            <v>254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</row>
        <row r="256">
          <cell r="J256">
            <v>255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</row>
        <row r="257">
          <cell r="J257">
            <v>256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</row>
        <row r="258">
          <cell r="J258">
            <v>257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</row>
        <row r="259">
          <cell r="J259">
            <v>258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</row>
        <row r="260">
          <cell r="J260">
            <v>259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J261">
            <v>260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</row>
      </sheetData>
      <sheetData sheetId="1">
        <row r="5">
          <cell r="A5" t="str">
            <v>N0001</v>
          </cell>
          <cell r="B5" t="str">
            <v>xAtlantic Angling Club</v>
          </cell>
          <cell r="C5" t="str">
            <v>Herman</v>
          </cell>
          <cell r="D5" t="str">
            <v>Krauze</v>
          </cell>
          <cell r="E5" t="str">
            <v>Men Veteran</v>
          </cell>
        </row>
        <row r="6">
          <cell r="A6" t="str">
            <v>N0002</v>
          </cell>
          <cell r="B6" t="str">
            <v>xOrca Angling Club</v>
          </cell>
          <cell r="C6" t="str">
            <v xml:space="preserve">William </v>
          </cell>
          <cell r="D6" t="str">
            <v>Klemp</v>
          </cell>
          <cell r="E6" t="str">
            <v>Men Veteran</v>
          </cell>
        </row>
        <row r="7">
          <cell r="A7" t="str">
            <v>N0003</v>
          </cell>
          <cell r="B7" t="str">
            <v>Welwitschia</v>
          </cell>
          <cell r="C7" t="str">
            <v>Bertie</v>
          </cell>
          <cell r="D7" t="str">
            <v>Diedericks</v>
          </cell>
          <cell r="E7" t="str">
            <v>Men Master</v>
          </cell>
        </row>
        <row r="8">
          <cell r="A8" t="str">
            <v>N0004</v>
          </cell>
          <cell r="B8" t="str">
            <v>Penguin</v>
          </cell>
          <cell r="C8" t="str">
            <v>Charles</v>
          </cell>
          <cell r="D8" t="str">
            <v>Bothma</v>
          </cell>
          <cell r="E8" t="str">
            <v>Men Master</v>
          </cell>
        </row>
        <row r="9">
          <cell r="A9" t="str">
            <v>N0005</v>
          </cell>
          <cell r="B9" t="str">
            <v>Penguin</v>
          </cell>
          <cell r="C9" t="str">
            <v>Lesley</v>
          </cell>
          <cell r="D9" t="str">
            <v>Page</v>
          </cell>
          <cell r="E9" t="str">
            <v>Men Master</v>
          </cell>
        </row>
        <row r="10">
          <cell r="A10" t="str">
            <v>N0006</v>
          </cell>
          <cell r="B10" t="str">
            <v>Penguin</v>
          </cell>
          <cell r="C10" t="str">
            <v>Nico</v>
          </cell>
          <cell r="D10" t="str">
            <v>Kotze</v>
          </cell>
          <cell r="E10" t="str">
            <v>Men Veteran</v>
          </cell>
        </row>
        <row r="11">
          <cell r="A11" t="str">
            <v>N0007</v>
          </cell>
          <cell r="B11" t="str">
            <v>Orca Angling Club</v>
          </cell>
          <cell r="C11" t="str">
            <v>Brian</v>
          </cell>
          <cell r="D11" t="str">
            <v>Curtis</v>
          </cell>
          <cell r="E11" t="str">
            <v>Men Senior</v>
          </cell>
        </row>
        <row r="12">
          <cell r="A12" t="str">
            <v>N0008</v>
          </cell>
          <cell r="B12" t="str">
            <v>Namib Park</v>
          </cell>
          <cell r="C12" t="str">
            <v>Andre</v>
          </cell>
          <cell r="D12" t="str">
            <v>Coetzee</v>
          </cell>
          <cell r="E12" t="str">
            <v>Men Grand Masters</v>
          </cell>
        </row>
        <row r="13">
          <cell r="A13" t="str">
            <v>N0009</v>
          </cell>
          <cell r="B13" t="str">
            <v>Penguin</v>
          </cell>
          <cell r="C13" t="str">
            <v>Henry</v>
          </cell>
          <cell r="D13" t="str">
            <v>Loubser</v>
          </cell>
          <cell r="E13" t="str">
            <v>Men Master</v>
          </cell>
        </row>
        <row r="14">
          <cell r="A14" t="str">
            <v>N0010</v>
          </cell>
          <cell r="B14" t="str">
            <v>xOrca Angling Club</v>
          </cell>
          <cell r="C14" t="str">
            <v>Desiree</v>
          </cell>
          <cell r="D14" t="str">
            <v>Klemp</v>
          </cell>
          <cell r="E14" t="str">
            <v>Ladies Veteran</v>
          </cell>
        </row>
        <row r="15">
          <cell r="A15" t="str">
            <v>N0011</v>
          </cell>
          <cell r="B15" t="str">
            <v>Atlantic Angling Club</v>
          </cell>
          <cell r="C15" t="str">
            <v>Johan</v>
          </cell>
          <cell r="D15" t="str">
            <v>Mostert</v>
          </cell>
          <cell r="E15" t="str">
            <v>Men Senior</v>
          </cell>
        </row>
        <row r="16">
          <cell r="A16" t="str">
            <v>N0012</v>
          </cell>
          <cell r="B16" t="str">
            <v>Welwitschia</v>
          </cell>
          <cell r="C16" t="str">
            <v>Walter</v>
          </cell>
          <cell r="D16" t="str">
            <v>Hankey</v>
          </cell>
          <cell r="E16" t="str">
            <v>Men Master</v>
          </cell>
        </row>
        <row r="17">
          <cell r="A17" t="str">
            <v>N0013</v>
          </cell>
          <cell r="B17" t="str">
            <v>Namib Park</v>
          </cell>
          <cell r="C17" t="str">
            <v>Rodger</v>
          </cell>
          <cell r="D17" t="str">
            <v>Boon</v>
          </cell>
          <cell r="E17" t="str">
            <v>Men Master</v>
          </cell>
        </row>
        <row r="18">
          <cell r="A18" t="str">
            <v>N0014</v>
          </cell>
          <cell r="B18" t="str">
            <v>Welwitschia</v>
          </cell>
          <cell r="C18" t="str">
            <v>Willem</v>
          </cell>
          <cell r="D18" t="str">
            <v>Steyn</v>
          </cell>
          <cell r="E18" t="str">
            <v>Men Senior</v>
          </cell>
        </row>
        <row r="19">
          <cell r="A19" t="str">
            <v>N0015</v>
          </cell>
          <cell r="B19" t="str">
            <v>Okahandja</v>
          </cell>
          <cell r="C19" t="str">
            <v>Herman</v>
          </cell>
          <cell r="D19" t="str">
            <v>Fourie</v>
          </cell>
          <cell r="E19" t="str">
            <v>Men Grand Masters</v>
          </cell>
        </row>
        <row r="20">
          <cell r="A20" t="str">
            <v>N0016</v>
          </cell>
          <cell r="B20" t="str">
            <v>Skeleton Coast</v>
          </cell>
          <cell r="C20" t="str">
            <v>Johan</v>
          </cell>
          <cell r="D20" t="str">
            <v>Diedericks</v>
          </cell>
          <cell r="E20" t="str">
            <v>Men Senior</v>
          </cell>
        </row>
        <row r="21">
          <cell r="A21" t="str">
            <v>N0017</v>
          </cell>
          <cell r="B21" t="str">
            <v>Mako</v>
          </cell>
          <cell r="C21" t="str">
            <v>Riaan</v>
          </cell>
          <cell r="D21" t="str">
            <v>Tap</v>
          </cell>
          <cell r="E21" t="str">
            <v>Men Senior</v>
          </cell>
        </row>
        <row r="22">
          <cell r="A22" t="str">
            <v>N0018</v>
          </cell>
          <cell r="B22" t="str">
            <v>Orca Angling Club</v>
          </cell>
          <cell r="C22" t="str">
            <v>Garreth</v>
          </cell>
          <cell r="D22" t="str">
            <v>Wolfaardt</v>
          </cell>
          <cell r="E22" t="str">
            <v>Men Senior</v>
          </cell>
        </row>
        <row r="23">
          <cell r="A23" t="str">
            <v>N0019</v>
          </cell>
          <cell r="B23" t="str">
            <v>Mako</v>
          </cell>
          <cell r="C23" t="str">
            <v>Johan</v>
          </cell>
          <cell r="D23" t="str">
            <v>Visser</v>
          </cell>
          <cell r="E23" t="str">
            <v>Men Senior</v>
          </cell>
        </row>
        <row r="24">
          <cell r="A24" t="str">
            <v>N0020</v>
          </cell>
          <cell r="B24" t="str">
            <v>Penguin</v>
          </cell>
          <cell r="C24" t="str">
            <v>Morne</v>
          </cell>
          <cell r="D24" t="str">
            <v>Horn</v>
          </cell>
          <cell r="E24" t="str">
            <v>Men Veteran</v>
          </cell>
        </row>
        <row r="25">
          <cell r="A25" t="str">
            <v>N0021</v>
          </cell>
          <cell r="B25" t="str">
            <v>xPenguin</v>
          </cell>
          <cell r="C25" t="str">
            <v>Hanjo</v>
          </cell>
          <cell r="D25" t="str">
            <v>Doll</v>
          </cell>
          <cell r="E25" t="str">
            <v>Men Senior</v>
          </cell>
        </row>
        <row r="26">
          <cell r="A26" t="str">
            <v>N0022</v>
          </cell>
          <cell r="B26" t="str">
            <v>Penguin</v>
          </cell>
          <cell r="C26" t="str">
            <v>Warren</v>
          </cell>
          <cell r="D26" t="str">
            <v>Deysel</v>
          </cell>
          <cell r="E26" t="str">
            <v>Men Veteran</v>
          </cell>
        </row>
        <row r="27">
          <cell r="A27" t="str">
            <v>N0023</v>
          </cell>
          <cell r="B27" t="str">
            <v>Atlantic Angling Club</v>
          </cell>
          <cell r="C27" t="str">
            <v>Jörg</v>
          </cell>
          <cell r="D27" t="str">
            <v>Walter</v>
          </cell>
          <cell r="E27" t="str">
            <v>Men Grand Masters</v>
          </cell>
        </row>
        <row r="28">
          <cell r="A28" t="str">
            <v>N0024</v>
          </cell>
          <cell r="B28" t="str">
            <v>Mako</v>
          </cell>
          <cell r="C28" t="str">
            <v>Andrew</v>
          </cell>
          <cell r="D28" t="str">
            <v>v/d Westhuizen</v>
          </cell>
          <cell r="E28" t="str">
            <v>Men Veteran</v>
          </cell>
        </row>
        <row r="29">
          <cell r="A29" t="str">
            <v>N0025</v>
          </cell>
          <cell r="B29" t="str">
            <v>xHenties Bay</v>
          </cell>
          <cell r="C29" t="str">
            <v>Stiaan</v>
          </cell>
          <cell r="D29" t="str">
            <v>Cloete</v>
          </cell>
          <cell r="E29" t="str">
            <v>Men Senior</v>
          </cell>
        </row>
        <row r="30">
          <cell r="A30" t="str">
            <v>N0026</v>
          </cell>
          <cell r="B30" t="str">
            <v>Henties Bay</v>
          </cell>
          <cell r="C30" t="str">
            <v>Johan</v>
          </cell>
          <cell r="D30" t="str">
            <v>Agenbag</v>
          </cell>
          <cell r="E30" t="str">
            <v>Men Master</v>
          </cell>
        </row>
        <row r="31">
          <cell r="A31" t="str">
            <v>N0027</v>
          </cell>
          <cell r="B31" t="str">
            <v>Skeleton Coast</v>
          </cell>
          <cell r="C31" t="str">
            <v>Andre</v>
          </cell>
          <cell r="D31" t="str">
            <v>Theart</v>
          </cell>
          <cell r="E31" t="str">
            <v>Men Master</v>
          </cell>
        </row>
        <row r="32">
          <cell r="A32" t="str">
            <v>N0028</v>
          </cell>
          <cell r="B32" t="str">
            <v>Atlantic Angling Club</v>
          </cell>
          <cell r="C32" t="str">
            <v>George</v>
          </cell>
          <cell r="D32" t="str">
            <v>Coetzee</v>
          </cell>
          <cell r="E32" t="str">
            <v>Men Master</v>
          </cell>
        </row>
        <row r="33">
          <cell r="A33" t="str">
            <v>N0029</v>
          </cell>
          <cell r="B33" t="str">
            <v>Namib Park</v>
          </cell>
          <cell r="C33" t="str">
            <v>Carel</v>
          </cell>
          <cell r="D33" t="str">
            <v>De Jager</v>
          </cell>
          <cell r="E33" t="str">
            <v>Men Senior</v>
          </cell>
        </row>
        <row r="34">
          <cell r="A34" t="str">
            <v>N0030</v>
          </cell>
          <cell r="B34" t="str">
            <v>Benguella</v>
          </cell>
          <cell r="C34" t="str">
            <v>Etienne</v>
          </cell>
          <cell r="D34" t="str">
            <v>Stipp</v>
          </cell>
          <cell r="E34" t="str">
            <v>Men Master</v>
          </cell>
        </row>
        <row r="35">
          <cell r="A35" t="str">
            <v>N0031</v>
          </cell>
          <cell r="B35" t="str">
            <v>Penguin</v>
          </cell>
          <cell r="C35" t="str">
            <v>Emil</v>
          </cell>
          <cell r="D35" t="str">
            <v>Prinsloo</v>
          </cell>
          <cell r="E35" t="str">
            <v>Men Veteran</v>
          </cell>
        </row>
        <row r="36">
          <cell r="A36" t="str">
            <v>N0032</v>
          </cell>
          <cell r="B36" t="str">
            <v>Seagulls WHK</v>
          </cell>
          <cell r="C36" t="str">
            <v>Jaco</v>
          </cell>
          <cell r="D36" t="str">
            <v>Mertens</v>
          </cell>
          <cell r="E36" t="str">
            <v>Men Senior</v>
          </cell>
        </row>
        <row r="37">
          <cell r="A37" t="str">
            <v>N0033</v>
          </cell>
          <cell r="B37" t="str">
            <v>Henties Bay</v>
          </cell>
          <cell r="C37" t="str">
            <v>Kobus</v>
          </cell>
          <cell r="D37" t="str">
            <v>Nel</v>
          </cell>
          <cell r="E37" t="str">
            <v>Men Veteran</v>
          </cell>
        </row>
        <row r="38">
          <cell r="A38" t="str">
            <v>N0034</v>
          </cell>
          <cell r="B38" t="str">
            <v>xOrca Angling Club</v>
          </cell>
          <cell r="C38" t="str">
            <v>Gerrie</v>
          </cell>
          <cell r="D38" t="str">
            <v>Kok</v>
          </cell>
          <cell r="E38" t="str">
            <v>Men Senior</v>
          </cell>
        </row>
        <row r="39">
          <cell r="A39" t="str">
            <v>N0035</v>
          </cell>
          <cell r="B39" t="str">
            <v>Mako</v>
          </cell>
          <cell r="C39" t="str">
            <v>Johan</v>
          </cell>
          <cell r="D39" t="str">
            <v>van Wyk</v>
          </cell>
          <cell r="E39" t="str">
            <v>Men Veteran</v>
          </cell>
        </row>
        <row r="40">
          <cell r="A40" t="str">
            <v>N0036</v>
          </cell>
          <cell r="B40" t="str">
            <v>Mako</v>
          </cell>
          <cell r="C40" t="str">
            <v>Gunther</v>
          </cell>
          <cell r="D40" t="str">
            <v>Doll</v>
          </cell>
          <cell r="E40" t="str">
            <v>Men Senior</v>
          </cell>
        </row>
        <row r="41">
          <cell r="A41" t="str">
            <v>N0037</v>
          </cell>
          <cell r="B41" t="str">
            <v>xNamib Park</v>
          </cell>
          <cell r="C41" t="str">
            <v>Jaco</v>
          </cell>
          <cell r="D41" t="str">
            <v>van Rhyn</v>
          </cell>
          <cell r="E41" t="str">
            <v>Men Senior</v>
          </cell>
        </row>
        <row r="42">
          <cell r="A42" t="str">
            <v>N0038</v>
          </cell>
          <cell r="B42" t="str">
            <v>Mako</v>
          </cell>
          <cell r="C42" t="str">
            <v>Hein</v>
          </cell>
          <cell r="D42" t="str">
            <v>Lintvelt</v>
          </cell>
          <cell r="E42" t="str">
            <v>Men Senior</v>
          </cell>
        </row>
        <row r="43">
          <cell r="A43" t="str">
            <v>N0039</v>
          </cell>
          <cell r="B43" t="str">
            <v>Namib Park</v>
          </cell>
          <cell r="C43" t="str">
            <v>Attie</v>
          </cell>
          <cell r="D43" t="str">
            <v>Von Bosch</v>
          </cell>
          <cell r="E43" t="str">
            <v>Men Senior</v>
          </cell>
        </row>
        <row r="44">
          <cell r="A44" t="str">
            <v>N0040</v>
          </cell>
          <cell r="B44" t="str">
            <v>Welwitschia</v>
          </cell>
          <cell r="C44" t="str">
            <v>Morne</v>
          </cell>
          <cell r="D44" t="str">
            <v>Honiball</v>
          </cell>
          <cell r="E44" t="str">
            <v>Men Senior</v>
          </cell>
        </row>
        <row r="45">
          <cell r="A45" t="str">
            <v>N0041</v>
          </cell>
          <cell r="B45" t="str">
            <v>Walvis Bay</v>
          </cell>
          <cell r="C45" t="str">
            <v>Terence</v>
          </cell>
          <cell r="D45" t="str">
            <v>Clark</v>
          </cell>
          <cell r="E45" t="str">
            <v>Men Master</v>
          </cell>
        </row>
        <row r="46">
          <cell r="A46" t="str">
            <v>N0042</v>
          </cell>
          <cell r="B46" t="str">
            <v>XBenguella</v>
          </cell>
          <cell r="C46" t="str">
            <v>Marcus</v>
          </cell>
          <cell r="D46" t="str">
            <v>Kirchner-Frankle</v>
          </cell>
          <cell r="E46" t="str">
            <v>Men Senior</v>
          </cell>
        </row>
        <row r="47">
          <cell r="A47" t="str">
            <v>N0043</v>
          </cell>
          <cell r="B47" t="str">
            <v>Welwitschia</v>
          </cell>
          <cell r="C47" t="str">
            <v>Cecil</v>
          </cell>
          <cell r="D47" t="str">
            <v>Laubscher</v>
          </cell>
          <cell r="E47" t="str">
            <v>Ladies Veteran</v>
          </cell>
        </row>
        <row r="48">
          <cell r="A48" t="str">
            <v>N0044</v>
          </cell>
          <cell r="B48" t="str">
            <v>Henties Bay</v>
          </cell>
          <cell r="C48" t="str">
            <v>Leon</v>
          </cell>
          <cell r="D48" t="str">
            <v>Krauze</v>
          </cell>
          <cell r="E48" t="str">
            <v>Men Veteran</v>
          </cell>
        </row>
        <row r="49">
          <cell r="A49" t="str">
            <v>N0045</v>
          </cell>
          <cell r="B49" t="str">
            <v>Seagulls WVB</v>
          </cell>
          <cell r="C49" t="str">
            <v>Chrisjan</v>
          </cell>
          <cell r="D49" t="str">
            <v>Potgieter</v>
          </cell>
          <cell r="E49" t="str">
            <v>Men Senior</v>
          </cell>
        </row>
        <row r="50">
          <cell r="A50" t="str">
            <v>N0046</v>
          </cell>
          <cell r="B50" t="str">
            <v>Penguin</v>
          </cell>
          <cell r="C50" t="str">
            <v>Daantjie</v>
          </cell>
          <cell r="D50" t="str">
            <v>Nasilowski</v>
          </cell>
          <cell r="E50" t="str">
            <v>Men Grand Masters</v>
          </cell>
        </row>
        <row r="51">
          <cell r="A51" t="str">
            <v>N0047</v>
          </cell>
          <cell r="B51" t="str">
            <v>xSkeleton Coast</v>
          </cell>
          <cell r="C51" t="str">
            <v>Jaco</v>
          </cell>
          <cell r="D51" t="str">
            <v>Smit</v>
          </cell>
          <cell r="E51" t="str">
            <v>Men Senior</v>
          </cell>
        </row>
        <row r="52">
          <cell r="A52" t="str">
            <v>N0048</v>
          </cell>
          <cell r="B52" t="str">
            <v>Penguin</v>
          </cell>
          <cell r="C52" t="str">
            <v>Morne</v>
          </cell>
          <cell r="D52" t="str">
            <v>Burger</v>
          </cell>
          <cell r="E52" t="str">
            <v>Men Veteran</v>
          </cell>
        </row>
        <row r="53">
          <cell r="A53" t="str">
            <v>N0049</v>
          </cell>
          <cell r="B53" t="str">
            <v>xSeagulls WHK</v>
          </cell>
          <cell r="C53" t="str">
            <v>Gideon</v>
          </cell>
          <cell r="D53" t="str">
            <v>Scheepers</v>
          </cell>
          <cell r="E53" t="str">
            <v>Men Veteran</v>
          </cell>
        </row>
        <row r="54">
          <cell r="A54" t="str">
            <v>N0050</v>
          </cell>
          <cell r="B54" t="str">
            <v>Seagulls WHK</v>
          </cell>
          <cell r="C54" t="str">
            <v>Sean</v>
          </cell>
          <cell r="D54" t="str">
            <v>van den Heuvel</v>
          </cell>
          <cell r="E54" t="str">
            <v>Men Veteran</v>
          </cell>
        </row>
        <row r="55">
          <cell r="A55" t="str">
            <v>N0051</v>
          </cell>
          <cell r="B55" t="str">
            <v>Atlantic Angling Club</v>
          </cell>
          <cell r="C55" t="str">
            <v>Bernard</v>
          </cell>
          <cell r="D55" t="str">
            <v>Pretorius</v>
          </cell>
          <cell r="E55" t="str">
            <v>Men Master</v>
          </cell>
        </row>
        <row r="56">
          <cell r="A56" t="str">
            <v>N0052</v>
          </cell>
          <cell r="B56" t="str">
            <v>Atlantic Angling Club</v>
          </cell>
          <cell r="C56" t="str">
            <v>Kai</v>
          </cell>
          <cell r="D56" t="str">
            <v>Metzger</v>
          </cell>
          <cell r="E56" t="str">
            <v>Men Veteran</v>
          </cell>
        </row>
        <row r="57">
          <cell r="A57" t="str">
            <v>N0053</v>
          </cell>
          <cell r="B57" t="str">
            <v>xOrca Angling Club</v>
          </cell>
          <cell r="C57" t="str">
            <v>Simon</v>
          </cell>
          <cell r="D57" t="str">
            <v>McGowan</v>
          </cell>
          <cell r="E57" t="str">
            <v>Men Veteran</v>
          </cell>
        </row>
        <row r="58">
          <cell r="A58" t="str">
            <v>N0054</v>
          </cell>
          <cell r="B58" t="str">
            <v>xSteenbras</v>
          </cell>
          <cell r="C58" t="str">
            <v>Chris</v>
          </cell>
          <cell r="D58" t="str">
            <v>Bothma</v>
          </cell>
          <cell r="E58" t="str">
            <v>Men Grand Masters</v>
          </cell>
        </row>
        <row r="59">
          <cell r="A59" t="str">
            <v>N0055</v>
          </cell>
          <cell r="B59" t="str">
            <v>Namib Park</v>
          </cell>
          <cell r="C59" t="str">
            <v>Morne</v>
          </cell>
          <cell r="D59" t="str">
            <v>Von Bosch</v>
          </cell>
          <cell r="E59" t="str">
            <v>Men Senior</v>
          </cell>
        </row>
        <row r="60">
          <cell r="A60" t="str">
            <v>N0056</v>
          </cell>
          <cell r="B60" t="str">
            <v>Orca Angling Club</v>
          </cell>
          <cell r="C60" t="str">
            <v>Alec</v>
          </cell>
          <cell r="D60" t="str">
            <v>Landers</v>
          </cell>
          <cell r="E60" t="str">
            <v>Men Senior</v>
          </cell>
        </row>
        <row r="61">
          <cell r="A61" t="str">
            <v>N0057</v>
          </cell>
          <cell r="B61" t="str">
            <v>Mako</v>
          </cell>
          <cell r="C61" t="str">
            <v>Jeri</v>
          </cell>
          <cell r="D61" t="str">
            <v>Drake</v>
          </cell>
          <cell r="E61" t="str">
            <v>Men Grand Masters</v>
          </cell>
        </row>
        <row r="62">
          <cell r="A62" t="str">
            <v>N0058</v>
          </cell>
          <cell r="B62" t="str">
            <v>Skeleton Coast</v>
          </cell>
          <cell r="C62" t="str">
            <v>Jan</v>
          </cell>
          <cell r="D62" t="str">
            <v>Olivier</v>
          </cell>
          <cell r="E62" t="str">
            <v>Men Master</v>
          </cell>
        </row>
        <row r="63">
          <cell r="A63" t="str">
            <v>N0059</v>
          </cell>
          <cell r="B63" t="str">
            <v>Welwitschia</v>
          </cell>
          <cell r="C63" t="str">
            <v>Hennie</v>
          </cell>
          <cell r="D63" t="str">
            <v>du Plessis</v>
          </cell>
          <cell r="E63" t="str">
            <v>Men Senior</v>
          </cell>
        </row>
        <row r="64">
          <cell r="A64" t="str">
            <v>N0060</v>
          </cell>
          <cell r="B64" t="str">
            <v>Penguin</v>
          </cell>
          <cell r="C64" t="str">
            <v>Julian</v>
          </cell>
          <cell r="D64" t="str">
            <v>Viljoen</v>
          </cell>
          <cell r="E64" t="str">
            <v>Men Master</v>
          </cell>
        </row>
        <row r="65">
          <cell r="A65" t="str">
            <v>N0061</v>
          </cell>
          <cell r="B65" t="str">
            <v>Penguin</v>
          </cell>
          <cell r="C65" t="str">
            <v>Frans</v>
          </cell>
          <cell r="D65" t="str">
            <v>Klimas</v>
          </cell>
          <cell r="E65" t="str">
            <v>Men Grand Masters</v>
          </cell>
        </row>
        <row r="66">
          <cell r="A66" t="str">
            <v>N0062</v>
          </cell>
          <cell r="B66" t="str">
            <v>Benguella</v>
          </cell>
          <cell r="C66" t="str">
            <v>Piet</v>
          </cell>
          <cell r="D66" t="str">
            <v>Weitz</v>
          </cell>
          <cell r="E66" t="str">
            <v>Men Grand Masters</v>
          </cell>
        </row>
        <row r="67">
          <cell r="A67" t="str">
            <v>N0063</v>
          </cell>
          <cell r="B67" t="str">
            <v>xPenguin</v>
          </cell>
          <cell r="C67" t="str">
            <v>Lurock</v>
          </cell>
          <cell r="D67" t="str">
            <v>Viljoen</v>
          </cell>
          <cell r="E67" t="str">
            <v>Men Senior</v>
          </cell>
        </row>
        <row r="68">
          <cell r="A68" t="str">
            <v>N0064</v>
          </cell>
          <cell r="B68" t="str">
            <v>Skeleton Coast</v>
          </cell>
          <cell r="C68" t="str">
            <v>Gerrie</v>
          </cell>
          <cell r="D68" t="str">
            <v>Hough</v>
          </cell>
          <cell r="E68" t="str">
            <v>Men Veteran</v>
          </cell>
        </row>
        <row r="69">
          <cell r="A69" t="str">
            <v>N0065</v>
          </cell>
          <cell r="B69" t="str">
            <v>Namib Park</v>
          </cell>
          <cell r="C69" t="str">
            <v>Henry</v>
          </cell>
          <cell r="D69" t="str">
            <v>van Bosch</v>
          </cell>
          <cell r="E69" t="str">
            <v>Men Senior</v>
          </cell>
        </row>
        <row r="70">
          <cell r="A70" t="str">
            <v>N0066</v>
          </cell>
          <cell r="B70" t="str">
            <v>Welwitschia</v>
          </cell>
          <cell r="C70" t="str">
            <v>Nols</v>
          </cell>
          <cell r="D70" t="str">
            <v>Diedericks</v>
          </cell>
          <cell r="E70" t="str">
            <v>Men Senior</v>
          </cell>
        </row>
        <row r="71">
          <cell r="A71" t="str">
            <v>N0067</v>
          </cell>
          <cell r="B71" t="str">
            <v>Penguin</v>
          </cell>
          <cell r="C71" t="str">
            <v>Louis</v>
          </cell>
          <cell r="D71" t="str">
            <v>Potgieter</v>
          </cell>
          <cell r="E71" t="str">
            <v>Men Veteran</v>
          </cell>
        </row>
        <row r="72">
          <cell r="A72" t="str">
            <v>N0068</v>
          </cell>
          <cell r="B72" t="str">
            <v>Otjiwarongo</v>
          </cell>
          <cell r="C72" t="str">
            <v>Chris</v>
          </cell>
          <cell r="D72" t="str">
            <v>Feyerabend</v>
          </cell>
          <cell r="E72" t="str">
            <v>Men Veteran</v>
          </cell>
        </row>
        <row r="73">
          <cell r="A73" t="str">
            <v>N0069</v>
          </cell>
          <cell r="B73" t="str">
            <v>Otjiwarongo</v>
          </cell>
          <cell r="C73" t="str">
            <v>Maritz</v>
          </cell>
          <cell r="D73" t="str">
            <v>Jansen van Vuuren</v>
          </cell>
          <cell r="E73" t="str">
            <v>Men Senior</v>
          </cell>
        </row>
        <row r="74">
          <cell r="A74" t="str">
            <v>N0070</v>
          </cell>
          <cell r="B74" t="str">
            <v>Seagulls WVB</v>
          </cell>
          <cell r="C74" t="str">
            <v>Herbert</v>
          </cell>
          <cell r="D74" t="str">
            <v>van Niekerk</v>
          </cell>
          <cell r="E74" t="str">
            <v>Men Master</v>
          </cell>
        </row>
        <row r="75">
          <cell r="A75" t="str">
            <v>N0071</v>
          </cell>
          <cell r="B75" t="str">
            <v>Welwitschia</v>
          </cell>
          <cell r="C75" t="str">
            <v>Carlien</v>
          </cell>
          <cell r="D75" t="str">
            <v>Steyn</v>
          </cell>
          <cell r="E75" t="str">
            <v>Ladies Senior</v>
          </cell>
        </row>
        <row r="76">
          <cell r="A76" t="str">
            <v>N0072</v>
          </cell>
          <cell r="B76" t="str">
            <v>Steenbras</v>
          </cell>
          <cell r="C76" t="str">
            <v>Louis</v>
          </cell>
          <cell r="D76" t="str">
            <v>Heath</v>
          </cell>
          <cell r="E76" t="str">
            <v>Men Grand Masters</v>
          </cell>
        </row>
        <row r="77">
          <cell r="A77" t="str">
            <v>N0073</v>
          </cell>
          <cell r="B77" t="str">
            <v>Skeleton Coast</v>
          </cell>
          <cell r="C77" t="str">
            <v>Marina</v>
          </cell>
          <cell r="D77" t="str">
            <v>Kruger</v>
          </cell>
          <cell r="E77" t="str">
            <v>Ladies Master</v>
          </cell>
        </row>
        <row r="78">
          <cell r="A78" t="str">
            <v>N0074</v>
          </cell>
          <cell r="B78" t="str">
            <v>Henties Bay</v>
          </cell>
          <cell r="C78" t="str">
            <v>Corne</v>
          </cell>
          <cell r="D78" t="str">
            <v>Agenbag</v>
          </cell>
          <cell r="E78" t="str">
            <v>Men Senior</v>
          </cell>
        </row>
        <row r="79">
          <cell r="A79" t="str">
            <v>N0075</v>
          </cell>
          <cell r="B79" t="str">
            <v>xWalvis Bay</v>
          </cell>
          <cell r="C79" t="str">
            <v>Philip</v>
          </cell>
          <cell r="D79" t="str">
            <v>Bredenhann</v>
          </cell>
          <cell r="E79" t="str">
            <v>Men Senior</v>
          </cell>
        </row>
        <row r="80">
          <cell r="A80" t="str">
            <v>N0076</v>
          </cell>
          <cell r="B80" t="str">
            <v>Okahandja</v>
          </cell>
          <cell r="C80" t="str">
            <v>Eddie</v>
          </cell>
          <cell r="D80" t="str">
            <v>Cowley</v>
          </cell>
          <cell r="E80" t="str">
            <v>Men Grand Masters</v>
          </cell>
        </row>
        <row r="81">
          <cell r="A81" t="str">
            <v>N0077</v>
          </cell>
          <cell r="B81" t="str">
            <v>xHenties Bay</v>
          </cell>
          <cell r="C81" t="str">
            <v>Wanda</v>
          </cell>
          <cell r="D81" t="str">
            <v>Langeveldt</v>
          </cell>
          <cell r="E81" t="str">
            <v>Ladies Senior</v>
          </cell>
        </row>
        <row r="82">
          <cell r="A82" t="str">
            <v>N0078</v>
          </cell>
          <cell r="B82" t="str">
            <v>Seagulls WVB</v>
          </cell>
          <cell r="C82" t="str">
            <v>Richard</v>
          </cell>
          <cell r="D82" t="str">
            <v>Kotze</v>
          </cell>
          <cell r="E82" t="str">
            <v>Men Master</v>
          </cell>
        </row>
        <row r="83">
          <cell r="A83" t="str">
            <v>N0079</v>
          </cell>
          <cell r="B83" t="str">
            <v>Okahandja</v>
          </cell>
          <cell r="C83" t="str">
            <v>Botha</v>
          </cell>
          <cell r="D83" t="str">
            <v>Jansen</v>
          </cell>
          <cell r="E83" t="str">
            <v>Men Senior</v>
          </cell>
        </row>
        <row r="84">
          <cell r="A84" t="str">
            <v>N0080</v>
          </cell>
          <cell r="B84" t="str">
            <v>xPenguin</v>
          </cell>
          <cell r="C84" t="str">
            <v>Shane</v>
          </cell>
          <cell r="D84" t="str">
            <v>Milne</v>
          </cell>
          <cell r="E84" t="str">
            <v>Men Veteran</v>
          </cell>
        </row>
        <row r="85">
          <cell r="A85" t="str">
            <v>N0081</v>
          </cell>
          <cell r="B85" t="str">
            <v>Mako</v>
          </cell>
          <cell r="C85" t="str">
            <v>John-John</v>
          </cell>
          <cell r="D85" t="str">
            <v>Warrington</v>
          </cell>
          <cell r="E85" t="str">
            <v>Men Senior</v>
          </cell>
        </row>
        <row r="86">
          <cell r="A86" t="str">
            <v>N0082</v>
          </cell>
          <cell r="B86" t="str">
            <v>xOrca Angling Club</v>
          </cell>
          <cell r="C86" t="str">
            <v>Andrew</v>
          </cell>
          <cell r="D86" t="str">
            <v>Milne</v>
          </cell>
          <cell r="E86" t="str">
            <v>Men Master</v>
          </cell>
        </row>
        <row r="87">
          <cell r="A87" t="str">
            <v>N0083</v>
          </cell>
          <cell r="B87" t="str">
            <v>Otjiwarongo</v>
          </cell>
          <cell r="C87" t="str">
            <v>Wikus</v>
          </cell>
          <cell r="D87" t="str">
            <v>van Wyk</v>
          </cell>
          <cell r="E87" t="str">
            <v>Men Veteran</v>
          </cell>
        </row>
        <row r="88">
          <cell r="A88" t="str">
            <v>N0084</v>
          </cell>
          <cell r="B88" t="str">
            <v>xNamib Park</v>
          </cell>
          <cell r="C88" t="str">
            <v>Peet</v>
          </cell>
          <cell r="D88" t="str">
            <v>Grobler</v>
          </cell>
          <cell r="E88" t="str">
            <v>Men Senior</v>
          </cell>
        </row>
        <row r="89">
          <cell r="A89" t="str">
            <v>N0085</v>
          </cell>
          <cell r="B89" t="str">
            <v>xSteenbras</v>
          </cell>
          <cell r="C89" t="str">
            <v>Denys</v>
          </cell>
          <cell r="D89" t="str">
            <v>Opperman</v>
          </cell>
          <cell r="E89" t="str">
            <v>Men Veteran</v>
          </cell>
        </row>
        <row r="90">
          <cell r="A90" t="str">
            <v>N0086</v>
          </cell>
          <cell r="B90" t="str">
            <v>Mako</v>
          </cell>
          <cell r="C90" t="str">
            <v>Hendrik</v>
          </cell>
          <cell r="D90" t="str">
            <v>Dry</v>
          </cell>
          <cell r="E90" t="str">
            <v>Men Veteran</v>
          </cell>
        </row>
        <row r="91">
          <cell r="A91" t="str">
            <v>N0087</v>
          </cell>
          <cell r="B91" t="str">
            <v>xBenguella</v>
          </cell>
          <cell r="C91" t="str">
            <v>Dagh</v>
          </cell>
          <cell r="D91" t="str">
            <v>Calitz</v>
          </cell>
          <cell r="E91" t="str">
            <v>Men Master</v>
          </cell>
        </row>
        <row r="92">
          <cell r="A92" t="str">
            <v>N0088</v>
          </cell>
          <cell r="B92" t="str">
            <v>Skeleton Coast</v>
          </cell>
          <cell r="C92" t="str">
            <v>Jéan-Pierre</v>
          </cell>
          <cell r="D92" t="str">
            <v>Kouwenhoven</v>
          </cell>
          <cell r="E92" t="str">
            <v>Men Veteran</v>
          </cell>
        </row>
        <row r="93">
          <cell r="A93" t="str">
            <v>N0089</v>
          </cell>
          <cell r="B93" t="str">
            <v>Welwitschia</v>
          </cell>
          <cell r="C93" t="str">
            <v xml:space="preserve">Michael </v>
          </cell>
          <cell r="D93" t="str">
            <v>Maree</v>
          </cell>
          <cell r="E93" t="str">
            <v>Men Veteran</v>
          </cell>
        </row>
        <row r="94">
          <cell r="A94" t="str">
            <v>N0090</v>
          </cell>
          <cell r="B94" t="str">
            <v>Okahandja</v>
          </cell>
          <cell r="C94" t="str">
            <v>James</v>
          </cell>
          <cell r="D94" t="str">
            <v>Scholtz</v>
          </cell>
          <cell r="E94" t="str">
            <v>Men Senior</v>
          </cell>
        </row>
        <row r="95">
          <cell r="A95" t="str">
            <v>N0091</v>
          </cell>
          <cell r="B95" t="str">
            <v>Benguella</v>
          </cell>
          <cell r="C95" t="str">
            <v>Deon</v>
          </cell>
          <cell r="D95" t="str">
            <v>Jacobs</v>
          </cell>
          <cell r="E95" t="str">
            <v>Men Grand Masters</v>
          </cell>
        </row>
        <row r="96">
          <cell r="A96" t="str">
            <v>N0092</v>
          </cell>
          <cell r="B96" t="str">
            <v>xOtjiwarongo</v>
          </cell>
          <cell r="C96" t="str">
            <v>Joseph</v>
          </cell>
          <cell r="D96" t="str">
            <v>Payne</v>
          </cell>
          <cell r="E96" t="str">
            <v>Men Senior</v>
          </cell>
        </row>
        <row r="97">
          <cell r="A97" t="str">
            <v>N0093</v>
          </cell>
          <cell r="B97" t="str">
            <v>xSteenbras</v>
          </cell>
          <cell r="C97" t="str">
            <v>Estelle</v>
          </cell>
          <cell r="D97" t="str">
            <v>Bothma</v>
          </cell>
          <cell r="E97" t="str">
            <v>Ladies Grand Masters</v>
          </cell>
        </row>
        <row r="98">
          <cell r="A98" t="str">
            <v>N0094</v>
          </cell>
          <cell r="B98" t="str">
            <v>xPenguin</v>
          </cell>
          <cell r="C98" t="str">
            <v>Steven</v>
          </cell>
          <cell r="D98" t="str">
            <v>Ogden</v>
          </cell>
          <cell r="E98" t="str">
            <v>Men Master</v>
          </cell>
        </row>
        <row r="99">
          <cell r="A99" t="str">
            <v>N0095</v>
          </cell>
          <cell r="B99" t="str">
            <v>Henties Bay</v>
          </cell>
          <cell r="C99" t="str">
            <v>Simen</v>
          </cell>
          <cell r="D99" t="str">
            <v>Andersen</v>
          </cell>
          <cell r="E99" t="str">
            <v>Men Master</v>
          </cell>
        </row>
        <row r="100">
          <cell r="A100" t="str">
            <v>N0096</v>
          </cell>
          <cell r="B100" t="str">
            <v>Orca Angling Club</v>
          </cell>
          <cell r="C100" t="str">
            <v>Christiaan</v>
          </cell>
          <cell r="D100" t="str">
            <v>Rossouw</v>
          </cell>
          <cell r="E100" t="str">
            <v>Men Senior</v>
          </cell>
        </row>
        <row r="101">
          <cell r="A101" t="str">
            <v>N0097</v>
          </cell>
          <cell r="B101" t="str">
            <v>xPenguin</v>
          </cell>
          <cell r="C101" t="str">
            <v>Charl</v>
          </cell>
          <cell r="D101" t="str">
            <v>Vorster</v>
          </cell>
          <cell r="E101" t="str">
            <v>Men Master</v>
          </cell>
        </row>
        <row r="102">
          <cell r="A102" t="str">
            <v>N0098</v>
          </cell>
          <cell r="B102" t="str">
            <v>Benguella</v>
          </cell>
          <cell r="C102" t="str">
            <v>Johan</v>
          </cell>
          <cell r="D102" t="str">
            <v>Grebe</v>
          </cell>
          <cell r="E102" t="str">
            <v>Men Grand Masters</v>
          </cell>
        </row>
        <row r="103">
          <cell r="A103" t="str">
            <v>N0099</v>
          </cell>
          <cell r="B103" t="str">
            <v>Okahandja</v>
          </cell>
          <cell r="C103" t="str">
            <v>JJ</v>
          </cell>
          <cell r="D103" t="str">
            <v>Joubert</v>
          </cell>
          <cell r="E103" t="str">
            <v>Men U/16</v>
          </cell>
        </row>
        <row r="104">
          <cell r="A104" t="str">
            <v>N0100</v>
          </cell>
          <cell r="B104" t="str">
            <v>Walvis Bay</v>
          </cell>
          <cell r="C104" t="str">
            <v>Werner</v>
          </cell>
          <cell r="D104" t="str">
            <v>van Riet</v>
          </cell>
          <cell r="E104" t="str">
            <v>Men Senior</v>
          </cell>
        </row>
        <row r="105">
          <cell r="A105" t="str">
            <v>N0101</v>
          </cell>
          <cell r="B105" t="str">
            <v>Seagulls WHK</v>
          </cell>
          <cell r="C105" t="str">
            <v>Tertius</v>
          </cell>
          <cell r="D105" t="str">
            <v>Potgieter</v>
          </cell>
          <cell r="E105" t="str">
            <v>Men Senior</v>
          </cell>
        </row>
        <row r="106">
          <cell r="A106" t="str">
            <v>N0102</v>
          </cell>
          <cell r="B106" t="str">
            <v>xWelwitschia</v>
          </cell>
          <cell r="C106" t="str">
            <v>Ferdie</v>
          </cell>
          <cell r="D106" t="str">
            <v>Malherbe</v>
          </cell>
          <cell r="E106" t="str">
            <v>Men Senior</v>
          </cell>
        </row>
        <row r="107">
          <cell r="A107" t="str">
            <v>N0103</v>
          </cell>
          <cell r="B107" t="str">
            <v>Skeleton Coast</v>
          </cell>
          <cell r="C107" t="str">
            <v>Herman</v>
          </cell>
          <cell r="D107" t="str">
            <v>De Vries</v>
          </cell>
          <cell r="E107" t="str">
            <v>Men Senior</v>
          </cell>
        </row>
        <row r="108">
          <cell r="A108" t="str">
            <v>N0104</v>
          </cell>
          <cell r="B108" t="str">
            <v>xOkahandja</v>
          </cell>
          <cell r="C108" t="str">
            <v>Ettiene</v>
          </cell>
          <cell r="D108" t="str">
            <v>Coetzee</v>
          </cell>
          <cell r="E108" t="str">
            <v>Men Veteran</v>
          </cell>
        </row>
        <row r="109">
          <cell r="A109" t="str">
            <v>N0105</v>
          </cell>
          <cell r="B109" t="str">
            <v>xOtjiwarongo</v>
          </cell>
          <cell r="C109" t="str">
            <v>Riaan</v>
          </cell>
          <cell r="D109" t="str">
            <v>Dreyer</v>
          </cell>
          <cell r="E109" t="str">
            <v>Men Veteran</v>
          </cell>
        </row>
        <row r="110">
          <cell r="A110" t="str">
            <v>N0106</v>
          </cell>
          <cell r="B110" t="str">
            <v>Welwitschia</v>
          </cell>
          <cell r="C110" t="str">
            <v>Izak</v>
          </cell>
          <cell r="D110" t="str">
            <v>Visser</v>
          </cell>
          <cell r="E110" t="str">
            <v>Men Grand Masters</v>
          </cell>
        </row>
        <row r="111">
          <cell r="A111" t="str">
            <v>N0107</v>
          </cell>
          <cell r="B111" t="str">
            <v>xNamib Park</v>
          </cell>
          <cell r="C111" t="str">
            <v>Eugene</v>
          </cell>
          <cell r="D111" t="str">
            <v>Grobler</v>
          </cell>
          <cell r="E111" t="str">
            <v>Men Senior</v>
          </cell>
        </row>
        <row r="112">
          <cell r="A112" t="str">
            <v>N0108</v>
          </cell>
          <cell r="B112" t="str">
            <v>xAtlantic Angling Club</v>
          </cell>
          <cell r="C112" t="str">
            <v>Leandra</v>
          </cell>
          <cell r="D112" t="str">
            <v>van Bosch</v>
          </cell>
          <cell r="E112" t="str">
            <v>Ladies Senior</v>
          </cell>
        </row>
        <row r="113">
          <cell r="A113" t="str">
            <v>N0109</v>
          </cell>
          <cell r="B113" t="str">
            <v>xMako</v>
          </cell>
          <cell r="C113" t="str">
            <v>Gottfried</v>
          </cell>
          <cell r="D113" t="str">
            <v>Grobbelaar</v>
          </cell>
          <cell r="E113" t="str">
            <v>Men Veteran</v>
          </cell>
        </row>
        <row r="114">
          <cell r="A114" t="str">
            <v>N0110</v>
          </cell>
          <cell r="B114" t="str">
            <v>xOtjiwarongo</v>
          </cell>
          <cell r="C114" t="str">
            <v>Johan</v>
          </cell>
          <cell r="D114" t="str">
            <v>v/d Westhuizen</v>
          </cell>
          <cell r="E114" t="str">
            <v>Men Grand Masters</v>
          </cell>
        </row>
        <row r="115">
          <cell r="A115" t="str">
            <v>N0111</v>
          </cell>
          <cell r="B115" t="str">
            <v>Skeleton Coast</v>
          </cell>
          <cell r="C115" t="str">
            <v>Delano</v>
          </cell>
          <cell r="D115" t="str">
            <v>Louw</v>
          </cell>
          <cell r="E115" t="str">
            <v>Men Senior</v>
          </cell>
        </row>
        <row r="116">
          <cell r="A116" t="str">
            <v>N0112</v>
          </cell>
          <cell r="B116" t="str">
            <v>Okahandja</v>
          </cell>
          <cell r="C116" t="str">
            <v>Danie</v>
          </cell>
          <cell r="D116" t="str">
            <v>van Zyl</v>
          </cell>
          <cell r="E116" t="str">
            <v>Men Veteran</v>
          </cell>
        </row>
        <row r="117">
          <cell r="A117" t="str">
            <v>N0113</v>
          </cell>
          <cell r="B117" t="str">
            <v>xBenguella</v>
          </cell>
          <cell r="C117" t="str">
            <v>Shaun</v>
          </cell>
          <cell r="D117" t="str">
            <v>Bothma</v>
          </cell>
          <cell r="E117" t="str">
            <v>Men Veteran</v>
          </cell>
        </row>
        <row r="118">
          <cell r="A118" t="str">
            <v>N0114</v>
          </cell>
          <cell r="B118" t="str">
            <v>Henties Bay</v>
          </cell>
          <cell r="C118" t="str">
            <v>Michele</v>
          </cell>
          <cell r="D118" t="str">
            <v>Andersen</v>
          </cell>
          <cell r="E118" t="str">
            <v>Ladies Grand Masters</v>
          </cell>
        </row>
        <row r="119">
          <cell r="A119" t="str">
            <v>N0115</v>
          </cell>
          <cell r="B119" t="str">
            <v>xMako</v>
          </cell>
          <cell r="C119" t="str">
            <v>Maritz</v>
          </cell>
          <cell r="D119" t="str">
            <v>van Niekerk</v>
          </cell>
          <cell r="E119" t="str">
            <v>Men Senior</v>
          </cell>
        </row>
        <row r="120">
          <cell r="A120" t="str">
            <v>N0116</v>
          </cell>
          <cell r="B120">
            <v>0</v>
          </cell>
          <cell r="C120">
            <v>0</v>
          </cell>
          <cell r="D120">
            <v>0</v>
          </cell>
          <cell r="E120" t="str">
            <v xml:space="preserve"> Senior</v>
          </cell>
        </row>
        <row r="121">
          <cell r="A121" t="str">
            <v>N0117</v>
          </cell>
          <cell r="B121" t="str">
            <v>Mako</v>
          </cell>
          <cell r="C121" t="str">
            <v>Andrew</v>
          </cell>
          <cell r="D121" t="str">
            <v>van Schalkwyk</v>
          </cell>
          <cell r="E121" t="str">
            <v>Men Senior</v>
          </cell>
        </row>
        <row r="122">
          <cell r="A122" t="str">
            <v>N0118</v>
          </cell>
          <cell r="B122" t="str">
            <v>Skeleton Coast</v>
          </cell>
          <cell r="C122" t="str">
            <v>Olaf</v>
          </cell>
          <cell r="D122" t="str">
            <v>Coetzee</v>
          </cell>
          <cell r="E122" t="str">
            <v>Men Senior</v>
          </cell>
        </row>
        <row r="123">
          <cell r="A123" t="str">
            <v>N0119</v>
          </cell>
          <cell r="B123" t="str">
            <v>Orca Angling Club</v>
          </cell>
          <cell r="C123" t="str">
            <v xml:space="preserve">Joe </v>
          </cell>
          <cell r="D123" t="str">
            <v>Herrman</v>
          </cell>
          <cell r="E123" t="str">
            <v>Men Senior</v>
          </cell>
        </row>
        <row r="124">
          <cell r="A124" t="str">
            <v>N0120</v>
          </cell>
          <cell r="B124" t="str">
            <v>xSeagulls WHK</v>
          </cell>
          <cell r="C124" t="str">
            <v>Rene</v>
          </cell>
          <cell r="D124" t="str">
            <v>Mertens</v>
          </cell>
          <cell r="E124" t="str">
            <v>Men Senior</v>
          </cell>
        </row>
        <row r="125">
          <cell r="A125" t="str">
            <v>N0121</v>
          </cell>
          <cell r="B125" t="str">
            <v>Seagulls WHK</v>
          </cell>
          <cell r="C125" t="str">
            <v>Lezelle</v>
          </cell>
          <cell r="D125" t="str">
            <v xml:space="preserve">Smit </v>
          </cell>
          <cell r="E125" t="str">
            <v>Ladies Veteran</v>
          </cell>
        </row>
        <row r="126">
          <cell r="A126" t="str">
            <v>N0122</v>
          </cell>
          <cell r="B126" t="str">
            <v>Orca Angling Club</v>
          </cell>
          <cell r="C126" t="str">
            <v>Immo</v>
          </cell>
          <cell r="D126" t="str">
            <v>Dresselhaus</v>
          </cell>
          <cell r="E126" t="str">
            <v>Men Senior</v>
          </cell>
        </row>
        <row r="127">
          <cell r="A127" t="str">
            <v>N0123</v>
          </cell>
          <cell r="B127" t="str">
            <v>Henties Bay</v>
          </cell>
          <cell r="C127" t="str">
            <v>Veronica</v>
          </cell>
          <cell r="D127" t="str">
            <v>Nel</v>
          </cell>
          <cell r="E127" t="str">
            <v>Ladies Master</v>
          </cell>
        </row>
        <row r="128">
          <cell r="A128" t="str">
            <v>N0124</v>
          </cell>
          <cell r="B128" t="str">
            <v>xAtlantic Angling Club</v>
          </cell>
          <cell r="C128" t="str">
            <v>Delita</v>
          </cell>
          <cell r="D128" t="str">
            <v>Krauze</v>
          </cell>
          <cell r="E128" t="str">
            <v>Ladies Veteran</v>
          </cell>
        </row>
        <row r="129">
          <cell r="A129" t="str">
            <v>N0125</v>
          </cell>
          <cell r="B129" t="str">
            <v>Penguin</v>
          </cell>
          <cell r="C129" t="str">
            <v>Colin</v>
          </cell>
          <cell r="D129" t="str">
            <v>Hart</v>
          </cell>
          <cell r="E129" t="str">
            <v>Men Master</v>
          </cell>
        </row>
        <row r="130">
          <cell r="A130" t="str">
            <v>N0126</v>
          </cell>
          <cell r="B130" t="str">
            <v>xWelwitschia</v>
          </cell>
          <cell r="C130" t="str">
            <v>Phil</v>
          </cell>
          <cell r="D130" t="str">
            <v>Nel</v>
          </cell>
          <cell r="E130" t="str">
            <v>Men Veteran</v>
          </cell>
        </row>
        <row r="131">
          <cell r="A131" t="str">
            <v>N0127</v>
          </cell>
          <cell r="B131" t="str">
            <v>Mako</v>
          </cell>
          <cell r="C131" t="str">
            <v>Kiepie</v>
          </cell>
          <cell r="D131" t="str">
            <v>Burger</v>
          </cell>
          <cell r="E131" t="str">
            <v>Men Veteran</v>
          </cell>
        </row>
        <row r="132">
          <cell r="A132" t="str">
            <v>N0128</v>
          </cell>
          <cell r="B132" t="str">
            <v>xPenguin</v>
          </cell>
          <cell r="C132" t="str">
            <v>Chris</v>
          </cell>
          <cell r="D132" t="str">
            <v>Orffer</v>
          </cell>
          <cell r="E132" t="str">
            <v>Men Grand Masters</v>
          </cell>
        </row>
        <row r="133">
          <cell r="A133" t="str">
            <v>N0129</v>
          </cell>
          <cell r="B133" t="str">
            <v>Seagulls WVB</v>
          </cell>
          <cell r="C133" t="str">
            <v>Pieter</v>
          </cell>
          <cell r="D133" t="str">
            <v>van Aarde</v>
          </cell>
          <cell r="E133" t="str">
            <v>Men Senior</v>
          </cell>
        </row>
        <row r="134">
          <cell r="A134" t="str">
            <v>N0130</v>
          </cell>
          <cell r="B134" t="str">
            <v>Okahandja</v>
          </cell>
          <cell r="C134" t="str">
            <v>Loandro</v>
          </cell>
          <cell r="D134" t="str">
            <v>Erasmus</v>
          </cell>
          <cell r="E134" t="str">
            <v>Men U/21</v>
          </cell>
        </row>
        <row r="135">
          <cell r="A135" t="str">
            <v>N0131</v>
          </cell>
          <cell r="B135" t="str">
            <v>xSeagulls WVB</v>
          </cell>
          <cell r="C135" t="str">
            <v>Pierre</v>
          </cell>
          <cell r="D135" t="str">
            <v>Wagner</v>
          </cell>
          <cell r="E135" t="str">
            <v>Men Master</v>
          </cell>
        </row>
        <row r="136">
          <cell r="A136" t="str">
            <v>N0132</v>
          </cell>
          <cell r="B136" t="str">
            <v>xMako</v>
          </cell>
          <cell r="C136" t="str">
            <v>Johan</v>
          </cell>
          <cell r="D136" t="str">
            <v>Retief</v>
          </cell>
          <cell r="E136" t="str">
            <v>Men Senior</v>
          </cell>
        </row>
        <row r="137">
          <cell r="A137" t="str">
            <v>N0133</v>
          </cell>
          <cell r="B137" t="str">
            <v>xHenties Bay</v>
          </cell>
          <cell r="C137" t="str">
            <v>Liz</v>
          </cell>
          <cell r="D137" t="str">
            <v>Serfontein</v>
          </cell>
          <cell r="E137" t="str">
            <v>Ladies Grand Masters</v>
          </cell>
        </row>
        <row r="138">
          <cell r="A138" t="str">
            <v>N0134</v>
          </cell>
          <cell r="B138" t="str">
            <v>Benguella</v>
          </cell>
          <cell r="C138" t="str">
            <v>Hennie</v>
          </cell>
          <cell r="D138" t="str">
            <v>Cloete</v>
          </cell>
          <cell r="E138" t="str">
            <v>Men Grand Masters</v>
          </cell>
        </row>
        <row r="139">
          <cell r="A139" t="str">
            <v>N0135</v>
          </cell>
          <cell r="B139" t="str">
            <v>xBenguella</v>
          </cell>
          <cell r="C139" t="str">
            <v>Dirk</v>
          </cell>
          <cell r="D139" t="str">
            <v>Nesenberend</v>
          </cell>
          <cell r="E139" t="str">
            <v>Men Veteran</v>
          </cell>
        </row>
        <row r="140">
          <cell r="A140" t="str">
            <v>N0136</v>
          </cell>
          <cell r="B140" t="str">
            <v>xMako</v>
          </cell>
          <cell r="C140" t="str">
            <v>Jurgens</v>
          </cell>
          <cell r="D140" t="str">
            <v>Swartz</v>
          </cell>
          <cell r="E140" t="str">
            <v>Men Senior</v>
          </cell>
        </row>
        <row r="141">
          <cell r="A141" t="str">
            <v>N0137</v>
          </cell>
          <cell r="B141" t="str">
            <v>Benguella</v>
          </cell>
          <cell r="C141" t="str">
            <v>Beatrice</v>
          </cell>
          <cell r="D141" t="str">
            <v>Grebe</v>
          </cell>
          <cell r="E141" t="str">
            <v>Ladies Grand Masters</v>
          </cell>
        </row>
        <row r="142">
          <cell r="A142" t="str">
            <v>N0138</v>
          </cell>
          <cell r="B142" t="str">
            <v>xNamib Park</v>
          </cell>
          <cell r="C142" t="str">
            <v>Pierre</v>
          </cell>
          <cell r="D142" t="str">
            <v>Coetzee</v>
          </cell>
          <cell r="E142" t="str">
            <v>Men Senior</v>
          </cell>
        </row>
        <row r="143">
          <cell r="A143" t="str">
            <v>N0139</v>
          </cell>
          <cell r="B143" t="str">
            <v>xNamib Park</v>
          </cell>
          <cell r="C143" t="str">
            <v>Johan</v>
          </cell>
          <cell r="D143" t="str">
            <v>Vermaak</v>
          </cell>
          <cell r="E143" t="str">
            <v>Men Master</v>
          </cell>
        </row>
        <row r="144">
          <cell r="A144" t="str">
            <v>N0140</v>
          </cell>
          <cell r="B144" t="str">
            <v>xSeagulls WVB</v>
          </cell>
          <cell r="C144" t="str">
            <v>Jan</v>
          </cell>
          <cell r="D144" t="str">
            <v>Potgieter</v>
          </cell>
          <cell r="E144" t="str">
            <v>Men Veteran</v>
          </cell>
        </row>
        <row r="145">
          <cell r="A145" t="str">
            <v>N0141</v>
          </cell>
          <cell r="B145" t="str">
            <v>xNamib Park</v>
          </cell>
          <cell r="C145" t="str">
            <v>Corrie</v>
          </cell>
          <cell r="D145" t="str">
            <v>v/d Merwe</v>
          </cell>
          <cell r="E145" t="str">
            <v>Men Veteran</v>
          </cell>
        </row>
        <row r="146">
          <cell r="A146" t="str">
            <v>N0142</v>
          </cell>
          <cell r="B146" t="str">
            <v>Namib Park</v>
          </cell>
          <cell r="C146" t="str">
            <v>Robert</v>
          </cell>
          <cell r="D146" t="str">
            <v>Moyce</v>
          </cell>
          <cell r="E146" t="str">
            <v>Men Master</v>
          </cell>
        </row>
        <row r="147">
          <cell r="A147" t="str">
            <v>N0143</v>
          </cell>
          <cell r="B147" t="str">
            <v>Welwitschia</v>
          </cell>
          <cell r="C147" t="str">
            <v>Andre</v>
          </cell>
          <cell r="D147" t="str">
            <v>Aggenbag</v>
          </cell>
          <cell r="E147" t="str">
            <v>Men Senior</v>
          </cell>
        </row>
        <row r="148">
          <cell r="A148" t="str">
            <v>N0144</v>
          </cell>
          <cell r="B148" t="str">
            <v>Atlantic Angling Club</v>
          </cell>
          <cell r="C148" t="str">
            <v>Sarah</v>
          </cell>
          <cell r="D148" t="str">
            <v>Coetzee</v>
          </cell>
          <cell r="E148" t="str">
            <v>Ladies Grand Masters</v>
          </cell>
        </row>
        <row r="149">
          <cell r="A149" t="str">
            <v>N0145</v>
          </cell>
          <cell r="B149" t="str">
            <v>Atlantic Angling Club</v>
          </cell>
          <cell r="C149" t="str">
            <v>Hennie</v>
          </cell>
          <cell r="D149" t="str">
            <v>Roets</v>
          </cell>
          <cell r="E149" t="str">
            <v>Men Veteran</v>
          </cell>
        </row>
        <row r="150">
          <cell r="A150" t="str">
            <v>N0146</v>
          </cell>
          <cell r="B150" t="str">
            <v>Namib Park</v>
          </cell>
          <cell r="C150" t="str">
            <v>Danie</v>
          </cell>
          <cell r="D150" t="str">
            <v>Du Toit</v>
          </cell>
          <cell r="E150" t="str">
            <v>Men Grand Masters</v>
          </cell>
        </row>
        <row r="151">
          <cell r="A151" t="str">
            <v>N0147</v>
          </cell>
          <cell r="B151" t="str">
            <v>XSeagulls WVB</v>
          </cell>
          <cell r="C151" t="str">
            <v>Rion</v>
          </cell>
          <cell r="D151" t="str">
            <v>Cornelissen</v>
          </cell>
          <cell r="E151" t="str">
            <v>Men Senior</v>
          </cell>
        </row>
        <row r="152">
          <cell r="A152" t="str">
            <v>N0148</v>
          </cell>
          <cell r="B152" t="str">
            <v>Walvis Bay</v>
          </cell>
          <cell r="C152" t="str">
            <v>Gunther</v>
          </cell>
          <cell r="D152" t="str">
            <v>Krauer</v>
          </cell>
          <cell r="E152" t="str">
            <v>Men Veteran</v>
          </cell>
        </row>
        <row r="153">
          <cell r="A153" t="str">
            <v>N0149</v>
          </cell>
          <cell r="B153" t="str">
            <v>Namib Park</v>
          </cell>
          <cell r="C153" t="str">
            <v>Sammy</v>
          </cell>
          <cell r="D153" t="str">
            <v>Sales</v>
          </cell>
          <cell r="E153" t="str">
            <v>Men Veteran</v>
          </cell>
        </row>
        <row r="154">
          <cell r="A154" t="str">
            <v>N0150</v>
          </cell>
          <cell r="B154" t="str">
            <v>Henties Bay</v>
          </cell>
          <cell r="C154" t="str">
            <v>Lindie</v>
          </cell>
          <cell r="D154" t="str">
            <v>Krauze</v>
          </cell>
          <cell r="E154" t="str">
            <v>Ladies Veteran</v>
          </cell>
        </row>
        <row r="155">
          <cell r="A155" t="str">
            <v>N0151</v>
          </cell>
          <cell r="B155" t="str">
            <v>XSeagulls WVB</v>
          </cell>
          <cell r="C155" t="str">
            <v>Brenda</v>
          </cell>
          <cell r="D155" t="str">
            <v>Vermeulen</v>
          </cell>
          <cell r="E155" t="str">
            <v>Ladies Senior</v>
          </cell>
        </row>
        <row r="156">
          <cell r="A156" t="str">
            <v>N0152</v>
          </cell>
          <cell r="B156" t="str">
            <v>xSeagulls WHK</v>
          </cell>
          <cell r="C156" t="str">
            <v>Steve</v>
          </cell>
          <cell r="D156" t="str">
            <v>Mertens</v>
          </cell>
          <cell r="E156" t="str">
            <v>Men Master</v>
          </cell>
        </row>
        <row r="157">
          <cell r="A157" t="str">
            <v>N0153</v>
          </cell>
          <cell r="B157" t="str">
            <v>Seagulls WVB</v>
          </cell>
          <cell r="C157" t="str">
            <v>Francois</v>
          </cell>
          <cell r="D157" t="str">
            <v>Lottering</v>
          </cell>
          <cell r="E157" t="str">
            <v>Men Senior</v>
          </cell>
        </row>
        <row r="158">
          <cell r="A158" t="str">
            <v>N0154</v>
          </cell>
          <cell r="B158" t="str">
            <v>xHenties Bay</v>
          </cell>
          <cell r="C158" t="str">
            <v>Lydia</v>
          </cell>
          <cell r="D158" t="str">
            <v>Diedericks</v>
          </cell>
          <cell r="E158" t="str">
            <v>Ladies Master</v>
          </cell>
        </row>
        <row r="159">
          <cell r="A159" t="str">
            <v>N0155</v>
          </cell>
          <cell r="B159" t="str">
            <v>xOkahandja</v>
          </cell>
          <cell r="C159" t="str">
            <v>Duan</v>
          </cell>
          <cell r="D159" t="str">
            <v>Fourie</v>
          </cell>
          <cell r="E159" t="str">
            <v>Men U/21</v>
          </cell>
        </row>
        <row r="160">
          <cell r="A160" t="str">
            <v>N0156</v>
          </cell>
          <cell r="B160" t="str">
            <v>Mako</v>
          </cell>
          <cell r="C160" t="str">
            <v>Gerard</v>
          </cell>
          <cell r="D160" t="str">
            <v>Hough</v>
          </cell>
          <cell r="E160" t="str">
            <v>Men U/21</v>
          </cell>
        </row>
        <row r="161">
          <cell r="A161" t="str">
            <v>N0157</v>
          </cell>
          <cell r="B161" t="str">
            <v>Okahandja</v>
          </cell>
          <cell r="C161" t="str">
            <v>Gerrit</v>
          </cell>
          <cell r="D161" t="str">
            <v>Viljoen</v>
          </cell>
          <cell r="E161" t="str">
            <v>Men Grand Masters</v>
          </cell>
        </row>
        <row r="162">
          <cell r="A162" t="str">
            <v>N0158</v>
          </cell>
          <cell r="B162" t="str">
            <v>Steenbras</v>
          </cell>
          <cell r="C162" t="str">
            <v>Stephan</v>
          </cell>
          <cell r="D162" t="str">
            <v>Swanepoel</v>
          </cell>
          <cell r="E162" t="str">
            <v>Men Senior</v>
          </cell>
        </row>
        <row r="163">
          <cell r="A163" t="str">
            <v>N0159</v>
          </cell>
          <cell r="B163" t="str">
            <v>xOkahandja</v>
          </cell>
          <cell r="C163" t="str">
            <v>Adri</v>
          </cell>
          <cell r="D163" t="str">
            <v>Cowley</v>
          </cell>
          <cell r="E163" t="str">
            <v>Men Veteran</v>
          </cell>
        </row>
        <row r="164">
          <cell r="A164" t="str">
            <v>N0160</v>
          </cell>
          <cell r="B164" t="str">
            <v>Penguin</v>
          </cell>
          <cell r="C164" t="str">
            <v>Julia</v>
          </cell>
          <cell r="D164" t="str">
            <v>Hart</v>
          </cell>
          <cell r="E164" t="str">
            <v>Ladies Master</v>
          </cell>
        </row>
        <row r="165">
          <cell r="A165" t="str">
            <v>N0161</v>
          </cell>
          <cell r="B165" t="str">
            <v>xSeagulls WVB</v>
          </cell>
          <cell r="C165" t="str">
            <v>Brian</v>
          </cell>
          <cell r="D165" t="str">
            <v>Proffit</v>
          </cell>
          <cell r="E165" t="str">
            <v>Men Senior</v>
          </cell>
        </row>
        <row r="166">
          <cell r="A166" t="str">
            <v>N0162</v>
          </cell>
          <cell r="B166" t="str">
            <v>Namib Park</v>
          </cell>
          <cell r="C166" t="str">
            <v>Coennie</v>
          </cell>
          <cell r="D166" t="str">
            <v>Steyn</v>
          </cell>
          <cell r="E166" t="str">
            <v>Men Master</v>
          </cell>
        </row>
        <row r="167">
          <cell r="A167" t="str">
            <v>N0163</v>
          </cell>
          <cell r="B167" t="str">
            <v>xOtjiwarongo</v>
          </cell>
          <cell r="C167" t="str">
            <v>Christo</v>
          </cell>
          <cell r="D167" t="str">
            <v xml:space="preserve">Strauss </v>
          </cell>
          <cell r="E167" t="str">
            <v>Men Veteran</v>
          </cell>
        </row>
        <row r="168">
          <cell r="A168" t="str">
            <v>N0164</v>
          </cell>
          <cell r="B168" t="str">
            <v>XSeagulls WVB</v>
          </cell>
          <cell r="C168" t="str">
            <v>Japie</v>
          </cell>
          <cell r="D168" t="str">
            <v>Vermeulen</v>
          </cell>
          <cell r="E168" t="str">
            <v>Men Senior</v>
          </cell>
        </row>
        <row r="169">
          <cell r="A169" t="str">
            <v>N0165</v>
          </cell>
          <cell r="B169" t="str">
            <v>xBenguella</v>
          </cell>
          <cell r="C169" t="str">
            <v>Tol</v>
          </cell>
          <cell r="D169" t="str">
            <v>Jacobs</v>
          </cell>
          <cell r="E169" t="str">
            <v>Men Grand Masters</v>
          </cell>
        </row>
        <row r="170">
          <cell r="A170" t="str">
            <v>N0166</v>
          </cell>
          <cell r="B170" t="str">
            <v>xPenguin</v>
          </cell>
          <cell r="C170" t="str">
            <v>Angelo</v>
          </cell>
          <cell r="D170" t="str">
            <v>Garces</v>
          </cell>
          <cell r="E170" t="str">
            <v>Men Veteran</v>
          </cell>
        </row>
        <row r="171">
          <cell r="A171" t="str">
            <v>N0167</v>
          </cell>
          <cell r="B171" t="str">
            <v>Skeleton Coast</v>
          </cell>
          <cell r="C171" t="str">
            <v>Sean</v>
          </cell>
          <cell r="D171" t="str">
            <v>Kouwenhoven</v>
          </cell>
          <cell r="E171" t="str">
            <v>Men U/21</v>
          </cell>
        </row>
        <row r="172">
          <cell r="A172" t="str">
            <v>N0168</v>
          </cell>
          <cell r="B172" t="str">
            <v>xOtjiwarongo</v>
          </cell>
          <cell r="C172" t="str">
            <v>Morne</v>
          </cell>
          <cell r="D172" t="str">
            <v>Oosthuysen</v>
          </cell>
          <cell r="E172" t="str">
            <v>Men Senior</v>
          </cell>
        </row>
        <row r="173">
          <cell r="A173" t="str">
            <v>N0169</v>
          </cell>
          <cell r="B173" t="str">
            <v>Penguin</v>
          </cell>
          <cell r="C173" t="str">
            <v>Morne</v>
          </cell>
          <cell r="D173" t="str">
            <v>Janse v Rensburg</v>
          </cell>
          <cell r="E173" t="str">
            <v>Men Veteran</v>
          </cell>
        </row>
        <row r="174">
          <cell r="A174" t="str">
            <v>N0170</v>
          </cell>
          <cell r="B174" t="str">
            <v>Penguin</v>
          </cell>
          <cell r="C174" t="str">
            <v>David</v>
          </cell>
          <cell r="D174" t="str">
            <v>Laws</v>
          </cell>
          <cell r="E174" t="str">
            <v>Men Veteran</v>
          </cell>
        </row>
        <row r="175">
          <cell r="A175" t="str">
            <v>N0171</v>
          </cell>
          <cell r="B175" t="str">
            <v>Penguin</v>
          </cell>
          <cell r="C175" t="str">
            <v>Corne</v>
          </cell>
          <cell r="D175" t="str">
            <v>Van Niekerk</v>
          </cell>
          <cell r="E175" t="str">
            <v>Men Senior</v>
          </cell>
        </row>
        <row r="176">
          <cell r="A176" t="str">
            <v>N0172</v>
          </cell>
          <cell r="B176" t="str">
            <v>Benguella</v>
          </cell>
          <cell r="C176" t="str">
            <v>Pieter PJ</v>
          </cell>
          <cell r="D176" t="str">
            <v>van Wyk</v>
          </cell>
          <cell r="E176" t="str">
            <v>Men Senior</v>
          </cell>
        </row>
        <row r="177">
          <cell r="A177" t="str">
            <v>N0173</v>
          </cell>
          <cell r="B177" t="str">
            <v>Henties Bay</v>
          </cell>
          <cell r="C177" t="str">
            <v>Carel</v>
          </cell>
          <cell r="D177" t="str">
            <v>Agenbag</v>
          </cell>
          <cell r="E177" t="str">
            <v>Men U/21</v>
          </cell>
        </row>
        <row r="178">
          <cell r="A178" t="str">
            <v>N0174</v>
          </cell>
          <cell r="B178" t="str">
            <v>Otjiwarongo</v>
          </cell>
          <cell r="C178" t="str">
            <v>Dirk</v>
          </cell>
          <cell r="D178" t="str">
            <v>Coetzee</v>
          </cell>
          <cell r="E178" t="str">
            <v>Men Veteran</v>
          </cell>
        </row>
        <row r="179">
          <cell r="A179" t="str">
            <v>N0175</v>
          </cell>
          <cell r="B179" t="str">
            <v>xOtjiwarongo</v>
          </cell>
          <cell r="C179" t="str">
            <v>Zack</v>
          </cell>
          <cell r="D179" t="str">
            <v>Du Toit</v>
          </cell>
          <cell r="E179" t="str">
            <v>Men Senior</v>
          </cell>
        </row>
        <row r="180">
          <cell r="A180" t="str">
            <v>N0176</v>
          </cell>
          <cell r="B180" t="str">
            <v>xAtlantic Angling Club</v>
          </cell>
          <cell r="C180" t="str">
            <v>Johann</v>
          </cell>
          <cell r="D180" t="str">
            <v>Lemmer</v>
          </cell>
          <cell r="E180" t="str">
            <v>Men Master</v>
          </cell>
        </row>
        <row r="181">
          <cell r="A181" t="str">
            <v>N0177</v>
          </cell>
          <cell r="B181" t="str">
            <v>Penguin</v>
          </cell>
          <cell r="C181" t="str">
            <v>Corne</v>
          </cell>
          <cell r="D181" t="str">
            <v>Burger</v>
          </cell>
          <cell r="E181" t="str">
            <v>Men U/16</v>
          </cell>
        </row>
        <row r="182">
          <cell r="A182" t="str">
            <v>N0178</v>
          </cell>
          <cell r="B182" t="str">
            <v>Penguin</v>
          </cell>
          <cell r="C182" t="str">
            <v>Devin</v>
          </cell>
          <cell r="D182" t="str">
            <v>Burger</v>
          </cell>
          <cell r="E182" t="str">
            <v>Men U/16</v>
          </cell>
        </row>
        <row r="183">
          <cell r="A183" t="str">
            <v>N0179</v>
          </cell>
          <cell r="B183" t="str">
            <v>xSeagulls WVB</v>
          </cell>
          <cell r="C183" t="str">
            <v>Andre</v>
          </cell>
          <cell r="D183" t="str">
            <v>Strydom</v>
          </cell>
          <cell r="E183" t="str">
            <v>Men Senior</v>
          </cell>
        </row>
        <row r="184">
          <cell r="A184" t="str">
            <v>N0180</v>
          </cell>
          <cell r="B184" t="str">
            <v>Henties Bay</v>
          </cell>
          <cell r="C184" t="str">
            <v>Elaine</v>
          </cell>
          <cell r="D184" t="str">
            <v>Vorster</v>
          </cell>
          <cell r="E184" t="str">
            <v>Ladies Veteran</v>
          </cell>
        </row>
        <row r="185">
          <cell r="A185" t="str">
            <v>N0181</v>
          </cell>
          <cell r="B185" t="str">
            <v>Welwitschia</v>
          </cell>
          <cell r="C185" t="str">
            <v>Olivia</v>
          </cell>
          <cell r="D185" t="str">
            <v>Visser</v>
          </cell>
          <cell r="E185" t="str">
            <v>Ladies Grand Masters</v>
          </cell>
        </row>
        <row r="186">
          <cell r="A186" t="str">
            <v>N0182</v>
          </cell>
          <cell r="B186" t="str">
            <v>Steenbras</v>
          </cell>
          <cell r="C186" t="str">
            <v>Danie</v>
          </cell>
          <cell r="D186" t="str">
            <v>v/d Merwe</v>
          </cell>
          <cell r="E186" t="str">
            <v>Men Master</v>
          </cell>
        </row>
        <row r="187">
          <cell r="A187" t="str">
            <v>N0183</v>
          </cell>
          <cell r="B187" t="str">
            <v>XBenguella</v>
          </cell>
          <cell r="C187" t="str">
            <v>Pieter</v>
          </cell>
          <cell r="D187" t="str">
            <v>Engelbrecht</v>
          </cell>
          <cell r="E187" t="str">
            <v>Men Senior</v>
          </cell>
        </row>
        <row r="188">
          <cell r="A188" t="str">
            <v>N0184</v>
          </cell>
          <cell r="B188" t="str">
            <v>Henties Bay</v>
          </cell>
          <cell r="C188" t="str">
            <v>Jurgen</v>
          </cell>
          <cell r="D188" t="str">
            <v>Heimstadt</v>
          </cell>
          <cell r="E188" t="str">
            <v>Men Senior</v>
          </cell>
        </row>
        <row r="189">
          <cell r="A189" t="str">
            <v>N0185</v>
          </cell>
          <cell r="B189" t="str">
            <v>Mako</v>
          </cell>
          <cell r="C189" t="str">
            <v>Sue</v>
          </cell>
          <cell r="D189" t="str">
            <v>Drake</v>
          </cell>
          <cell r="E189" t="str">
            <v>Ladies Grand Masters</v>
          </cell>
        </row>
        <row r="190">
          <cell r="A190" t="str">
            <v>N0186</v>
          </cell>
          <cell r="B190" t="str">
            <v>XSeagulls WVB</v>
          </cell>
          <cell r="C190" t="str">
            <v>Anton</v>
          </cell>
          <cell r="D190" t="str">
            <v>Huber</v>
          </cell>
          <cell r="E190" t="str">
            <v>Men Senior</v>
          </cell>
        </row>
        <row r="191">
          <cell r="A191" t="str">
            <v>N0187</v>
          </cell>
          <cell r="B191" t="str">
            <v>xWalvis Bay</v>
          </cell>
          <cell r="C191" t="str">
            <v>Frank</v>
          </cell>
          <cell r="D191" t="str">
            <v>Doll</v>
          </cell>
          <cell r="E191" t="str">
            <v>Men Senior</v>
          </cell>
        </row>
        <row r="192">
          <cell r="A192" t="str">
            <v>N0188</v>
          </cell>
          <cell r="B192" t="str">
            <v>xPenguin</v>
          </cell>
          <cell r="C192" t="str">
            <v>Jaco</v>
          </cell>
          <cell r="D192" t="str">
            <v>Blaauw</v>
          </cell>
          <cell r="E192" t="str">
            <v>Men U/21</v>
          </cell>
        </row>
        <row r="193">
          <cell r="A193" t="str">
            <v>N0189</v>
          </cell>
          <cell r="B193" t="str">
            <v>xAtlantic Angling Club</v>
          </cell>
          <cell r="C193" t="str">
            <v>Louis</v>
          </cell>
          <cell r="D193" t="str">
            <v>Nel</v>
          </cell>
          <cell r="E193" t="str">
            <v>Men Veteran</v>
          </cell>
        </row>
        <row r="194">
          <cell r="A194" t="str">
            <v>N0190</v>
          </cell>
          <cell r="B194" t="str">
            <v>Penguin</v>
          </cell>
          <cell r="C194" t="str">
            <v>Chris Junior</v>
          </cell>
          <cell r="D194" t="str">
            <v>Orffer</v>
          </cell>
          <cell r="E194" t="str">
            <v>Men Senior</v>
          </cell>
        </row>
        <row r="195">
          <cell r="A195" t="str">
            <v>N0191</v>
          </cell>
          <cell r="B195" t="str">
            <v>xSteenbras</v>
          </cell>
          <cell r="C195" t="str">
            <v>Jan-Hendrik</v>
          </cell>
          <cell r="D195" t="str">
            <v>Heath</v>
          </cell>
          <cell r="E195" t="str">
            <v>Men Senior</v>
          </cell>
        </row>
        <row r="196">
          <cell r="A196" t="str">
            <v>N0192</v>
          </cell>
          <cell r="B196" t="str">
            <v>xSteenbras</v>
          </cell>
          <cell r="C196" t="str">
            <v>Jan</v>
          </cell>
          <cell r="D196" t="str">
            <v>Heath</v>
          </cell>
          <cell r="E196" t="str">
            <v>Men Master</v>
          </cell>
        </row>
        <row r="197">
          <cell r="A197" t="str">
            <v>N0193</v>
          </cell>
          <cell r="B197" t="str">
            <v>xSteenbras</v>
          </cell>
          <cell r="C197" t="str">
            <v>Michael</v>
          </cell>
          <cell r="D197" t="str">
            <v>Durant</v>
          </cell>
          <cell r="E197" t="str">
            <v>Men Senior</v>
          </cell>
        </row>
        <row r="198">
          <cell r="A198" t="str">
            <v>N0194</v>
          </cell>
          <cell r="B198" t="str">
            <v>xSeagulls WHK</v>
          </cell>
          <cell r="C198" t="str">
            <v>Leon</v>
          </cell>
          <cell r="D198" t="str">
            <v>Lombaard</v>
          </cell>
          <cell r="E198" t="str">
            <v>Men Veteran</v>
          </cell>
        </row>
        <row r="199">
          <cell r="A199" t="str">
            <v>N0195</v>
          </cell>
          <cell r="B199" t="str">
            <v>Henties Bay</v>
          </cell>
          <cell r="C199" t="str">
            <v>Louis</v>
          </cell>
          <cell r="D199" t="str">
            <v>Fenaux</v>
          </cell>
          <cell r="E199" t="str">
            <v>Men Veteran</v>
          </cell>
        </row>
        <row r="200">
          <cell r="A200" t="str">
            <v>N0196</v>
          </cell>
          <cell r="B200" t="str">
            <v>xOrca Angling Club</v>
          </cell>
          <cell r="C200" t="str">
            <v>Godfied</v>
          </cell>
          <cell r="D200" t="str">
            <v>Richter</v>
          </cell>
          <cell r="E200" t="str">
            <v>Men Senior</v>
          </cell>
        </row>
        <row r="201">
          <cell r="A201" t="str">
            <v>N0197</v>
          </cell>
          <cell r="B201" t="str">
            <v>xSeagulls WHK</v>
          </cell>
          <cell r="C201" t="str">
            <v>Francois</v>
          </cell>
          <cell r="D201" t="str">
            <v>Botes</v>
          </cell>
          <cell r="E201" t="str">
            <v>Men Senior</v>
          </cell>
        </row>
        <row r="202">
          <cell r="A202" t="str">
            <v>N0198</v>
          </cell>
          <cell r="B202" t="str">
            <v>XSeagulls WVB</v>
          </cell>
          <cell r="C202" t="str">
            <v>Martin</v>
          </cell>
          <cell r="D202" t="str">
            <v>Gunther</v>
          </cell>
          <cell r="E202" t="str">
            <v>Men Senior</v>
          </cell>
        </row>
        <row r="203">
          <cell r="A203" t="str">
            <v>N0199</v>
          </cell>
          <cell r="B203" t="str">
            <v>Benguella</v>
          </cell>
          <cell r="C203" t="str">
            <v>Karel</v>
          </cell>
          <cell r="D203" t="str">
            <v>v/d Bank</v>
          </cell>
          <cell r="E203" t="str">
            <v>Men Grand Masters</v>
          </cell>
        </row>
        <row r="204">
          <cell r="A204" t="str">
            <v>N0200</v>
          </cell>
          <cell r="B204" t="str">
            <v>xNamib Park</v>
          </cell>
          <cell r="C204" t="str">
            <v>Lean</v>
          </cell>
          <cell r="D204" t="str">
            <v>Grobler</v>
          </cell>
          <cell r="E204" t="str">
            <v>Men Senior</v>
          </cell>
        </row>
        <row r="205">
          <cell r="A205" t="str">
            <v>N0201</v>
          </cell>
          <cell r="B205" t="str">
            <v>Henties Bay</v>
          </cell>
          <cell r="C205" t="str">
            <v>Chris</v>
          </cell>
          <cell r="D205" t="str">
            <v>Vorster</v>
          </cell>
          <cell r="E205" t="str">
            <v>Men Veteran</v>
          </cell>
        </row>
        <row r="206">
          <cell r="A206" t="str">
            <v>N0202</v>
          </cell>
          <cell r="B206" t="str">
            <v>Steenbras</v>
          </cell>
          <cell r="C206" t="str">
            <v>Adre</v>
          </cell>
          <cell r="D206" t="str">
            <v>v/d Merwe</v>
          </cell>
          <cell r="E206" t="str">
            <v>Men Grand Masters</v>
          </cell>
        </row>
        <row r="207">
          <cell r="A207" t="str">
            <v>N0203</v>
          </cell>
          <cell r="B207" t="str">
            <v>Welwitschia</v>
          </cell>
          <cell r="C207" t="str">
            <v>Andre</v>
          </cell>
          <cell r="D207" t="str">
            <v>Muller</v>
          </cell>
          <cell r="E207" t="str">
            <v>Men Grand Masters</v>
          </cell>
        </row>
        <row r="208">
          <cell r="A208" t="str">
            <v>N0204</v>
          </cell>
          <cell r="B208" t="str">
            <v>Orca Angling Club</v>
          </cell>
          <cell r="C208" t="str">
            <v>Leigh</v>
          </cell>
          <cell r="D208" t="str">
            <v>Skoppelitus</v>
          </cell>
          <cell r="E208" t="str">
            <v>Men Senior</v>
          </cell>
        </row>
        <row r="209">
          <cell r="A209" t="str">
            <v>N0205</v>
          </cell>
          <cell r="B209" t="str">
            <v>Benguella</v>
          </cell>
          <cell r="C209" t="str">
            <v>Pieter</v>
          </cell>
          <cell r="D209" t="str">
            <v>van Wyk</v>
          </cell>
          <cell r="E209" t="str">
            <v>Men Master</v>
          </cell>
        </row>
        <row r="210">
          <cell r="A210" t="str">
            <v>N0206</v>
          </cell>
          <cell r="B210" t="str">
            <v>xMako</v>
          </cell>
          <cell r="C210" t="str">
            <v>Deon</v>
          </cell>
          <cell r="D210" t="str">
            <v>Louw</v>
          </cell>
          <cell r="E210" t="str">
            <v>Men Senior</v>
          </cell>
        </row>
        <row r="211">
          <cell r="A211" t="str">
            <v>N0207</v>
          </cell>
          <cell r="B211" t="str">
            <v>Okahandja</v>
          </cell>
          <cell r="C211" t="str">
            <v>Ettienne</v>
          </cell>
          <cell r="D211" t="str">
            <v>Erasmus</v>
          </cell>
          <cell r="E211" t="str">
            <v>Men Veteran</v>
          </cell>
        </row>
        <row r="212">
          <cell r="A212" t="str">
            <v>N0208</v>
          </cell>
          <cell r="B212" t="str">
            <v>Atlantic Angling Club</v>
          </cell>
          <cell r="C212" t="str">
            <v>Adri</v>
          </cell>
          <cell r="D212" t="str">
            <v>Roets</v>
          </cell>
          <cell r="E212" t="str">
            <v>Men Veteran</v>
          </cell>
        </row>
        <row r="213">
          <cell r="A213" t="str">
            <v>N0209</v>
          </cell>
          <cell r="B213" t="str">
            <v>Benguella</v>
          </cell>
          <cell r="C213" t="str">
            <v>Jaco</v>
          </cell>
          <cell r="D213" t="str">
            <v>Heydenrich</v>
          </cell>
          <cell r="E213" t="str">
            <v>Men Master</v>
          </cell>
        </row>
        <row r="214">
          <cell r="A214" t="str">
            <v>N0210</v>
          </cell>
          <cell r="B214" t="str">
            <v>xSeagulls WHK</v>
          </cell>
          <cell r="C214" t="str">
            <v>Martin</v>
          </cell>
          <cell r="D214" t="str">
            <v>Botes</v>
          </cell>
          <cell r="E214" t="str">
            <v>Men Master</v>
          </cell>
        </row>
        <row r="215">
          <cell r="A215" t="str">
            <v>N0211</v>
          </cell>
          <cell r="B215" t="str">
            <v>XOkahandja</v>
          </cell>
          <cell r="C215" t="str">
            <v>Virnon</v>
          </cell>
          <cell r="D215" t="str">
            <v>Cowley</v>
          </cell>
          <cell r="E215" t="str">
            <v>Men Senior</v>
          </cell>
        </row>
        <row r="216">
          <cell r="A216" t="str">
            <v>N0212</v>
          </cell>
          <cell r="B216" t="str">
            <v>xNamib Park</v>
          </cell>
          <cell r="C216" t="str">
            <v>Arno</v>
          </cell>
          <cell r="D216" t="str">
            <v>Theron</v>
          </cell>
          <cell r="E216" t="str">
            <v>Men Senior</v>
          </cell>
        </row>
        <row r="217">
          <cell r="A217" t="str">
            <v>N0213</v>
          </cell>
          <cell r="B217" t="str">
            <v>xWalvis Bay</v>
          </cell>
          <cell r="C217" t="str">
            <v>Elrico</v>
          </cell>
          <cell r="D217" t="str">
            <v>Janse v Rensburg</v>
          </cell>
          <cell r="E217" t="str">
            <v>Men Senior</v>
          </cell>
        </row>
        <row r="218">
          <cell r="A218" t="str">
            <v>N0214</v>
          </cell>
          <cell r="B218" t="str">
            <v>xBenguella</v>
          </cell>
          <cell r="C218" t="str">
            <v>Faan</v>
          </cell>
          <cell r="D218" t="str">
            <v>Horn</v>
          </cell>
          <cell r="E218" t="str">
            <v>Men Senior</v>
          </cell>
        </row>
        <row r="219">
          <cell r="A219" t="str">
            <v>N0215</v>
          </cell>
          <cell r="B219" t="str">
            <v>XBenguella</v>
          </cell>
          <cell r="C219" t="str">
            <v xml:space="preserve">Andre </v>
          </cell>
          <cell r="D219" t="str">
            <v>Husselmann</v>
          </cell>
          <cell r="E219" t="str">
            <v>Men Senior</v>
          </cell>
        </row>
        <row r="220">
          <cell r="A220" t="str">
            <v>N0216</v>
          </cell>
          <cell r="B220" t="str">
            <v>xSeagulls WHK</v>
          </cell>
          <cell r="C220" t="str">
            <v>Paul</v>
          </cell>
          <cell r="D220" t="str">
            <v>Smit</v>
          </cell>
          <cell r="E220" t="str">
            <v>Men Grand Masters</v>
          </cell>
        </row>
        <row r="221">
          <cell r="A221" t="str">
            <v>N0217</v>
          </cell>
          <cell r="B221" t="str">
            <v>Otjiwarongo</v>
          </cell>
          <cell r="C221" t="str">
            <v>Chris</v>
          </cell>
          <cell r="D221" t="str">
            <v>Labuschagne</v>
          </cell>
          <cell r="E221" t="str">
            <v>Men Senior</v>
          </cell>
        </row>
        <row r="222">
          <cell r="A222" t="str">
            <v>N0218</v>
          </cell>
          <cell r="B222" t="str">
            <v>xHenties Bay</v>
          </cell>
          <cell r="C222" t="str">
            <v>Jaco</v>
          </cell>
          <cell r="D222" t="str">
            <v>Serfontein</v>
          </cell>
          <cell r="E222" t="str">
            <v>Men Senior</v>
          </cell>
        </row>
        <row r="223">
          <cell r="A223" t="str">
            <v>N0219</v>
          </cell>
          <cell r="B223" t="str">
            <v>XBenguella</v>
          </cell>
          <cell r="C223" t="str">
            <v>David</v>
          </cell>
          <cell r="D223" t="str">
            <v>Smith</v>
          </cell>
          <cell r="E223" t="str">
            <v>Men Veteran</v>
          </cell>
        </row>
        <row r="224">
          <cell r="A224" t="str">
            <v>N0220</v>
          </cell>
          <cell r="B224" t="str">
            <v>xSeagulls WHK</v>
          </cell>
          <cell r="C224" t="str">
            <v>Pieter</v>
          </cell>
          <cell r="D224" t="str">
            <v>Potgieter</v>
          </cell>
          <cell r="E224" t="str">
            <v>Men Senior</v>
          </cell>
        </row>
        <row r="225">
          <cell r="A225" t="str">
            <v>N0221</v>
          </cell>
          <cell r="B225" t="str">
            <v>xOkahandja</v>
          </cell>
          <cell r="C225" t="str">
            <v>Sakkie</v>
          </cell>
          <cell r="D225" t="str">
            <v>Jansen</v>
          </cell>
          <cell r="E225" t="str">
            <v>Men Grand Masters</v>
          </cell>
        </row>
        <row r="226">
          <cell r="A226" t="str">
            <v>N0222</v>
          </cell>
          <cell r="B226" t="str">
            <v>Skeleton Coast</v>
          </cell>
          <cell r="C226" t="str">
            <v>Pieter</v>
          </cell>
          <cell r="D226" t="str">
            <v>Hough</v>
          </cell>
          <cell r="E226" t="str">
            <v>Men U/21</v>
          </cell>
        </row>
        <row r="227">
          <cell r="A227" t="str">
            <v>N0223</v>
          </cell>
          <cell r="B227" t="str">
            <v>xHenties Bay</v>
          </cell>
          <cell r="C227" t="str">
            <v>Chris</v>
          </cell>
          <cell r="D227" t="str">
            <v>Serfontein</v>
          </cell>
          <cell r="E227" t="str">
            <v>Men Senior</v>
          </cell>
        </row>
        <row r="228">
          <cell r="A228" t="str">
            <v>N0224</v>
          </cell>
          <cell r="B228" t="str">
            <v>xOrca Angling Club</v>
          </cell>
          <cell r="C228" t="str">
            <v>Sharon</v>
          </cell>
          <cell r="D228" t="str">
            <v>McGowan</v>
          </cell>
          <cell r="E228" t="str">
            <v>Ladies Senior</v>
          </cell>
        </row>
        <row r="229">
          <cell r="A229" t="str">
            <v>N0225</v>
          </cell>
          <cell r="B229" t="str">
            <v>Benguella</v>
          </cell>
          <cell r="C229" t="str">
            <v>Graham</v>
          </cell>
          <cell r="D229" t="str">
            <v>Gramovsky</v>
          </cell>
          <cell r="E229" t="str">
            <v>Men Veteran</v>
          </cell>
        </row>
        <row r="230">
          <cell r="A230" t="str">
            <v>N0226</v>
          </cell>
          <cell r="B230" t="str">
            <v>Orca Angling Club</v>
          </cell>
          <cell r="C230" t="str">
            <v>Clifford</v>
          </cell>
          <cell r="D230" t="str">
            <v>De Witt</v>
          </cell>
          <cell r="E230" t="str">
            <v>Men Senior</v>
          </cell>
        </row>
        <row r="231">
          <cell r="A231" t="str">
            <v>N0227</v>
          </cell>
          <cell r="B231" t="str">
            <v>xSteenbras</v>
          </cell>
          <cell r="C231" t="str">
            <v>Theo</v>
          </cell>
          <cell r="D231" t="str">
            <v>Appel</v>
          </cell>
          <cell r="E231" t="str">
            <v>Men Senior</v>
          </cell>
        </row>
        <row r="232">
          <cell r="A232" t="str">
            <v>N0228</v>
          </cell>
          <cell r="B232" t="str">
            <v>Orca Angling Club</v>
          </cell>
          <cell r="C232" t="str">
            <v>Corne</v>
          </cell>
          <cell r="D232" t="str">
            <v>Kruger</v>
          </cell>
          <cell r="E232" t="str">
            <v>Men Senior</v>
          </cell>
        </row>
        <row r="233">
          <cell r="A233" t="str">
            <v>N0229</v>
          </cell>
          <cell r="B233" t="str">
            <v>Skeleton Coast</v>
          </cell>
          <cell r="C233" t="str">
            <v>Spyker</v>
          </cell>
          <cell r="D233" t="str">
            <v>Kruger</v>
          </cell>
          <cell r="E233" t="str">
            <v>Men Master</v>
          </cell>
        </row>
        <row r="234">
          <cell r="A234" t="str">
            <v>N0230</v>
          </cell>
          <cell r="B234" t="str">
            <v>XSkeleton Coast</v>
          </cell>
          <cell r="C234" t="str">
            <v>Daniel</v>
          </cell>
          <cell r="D234" t="str">
            <v>Burger</v>
          </cell>
          <cell r="E234" t="str">
            <v>Men Senior</v>
          </cell>
        </row>
        <row r="235">
          <cell r="A235" t="str">
            <v>N0231</v>
          </cell>
          <cell r="B235" t="str">
            <v>XSeagulls WVB</v>
          </cell>
          <cell r="C235" t="str">
            <v>Diamantin</v>
          </cell>
          <cell r="D235" t="str">
            <v>Correia</v>
          </cell>
          <cell r="E235" t="str">
            <v>Men Senior</v>
          </cell>
        </row>
        <row r="236">
          <cell r="A236" t="str">
            <v>N0232</v>
          </cell>
          <cell r="B236" t="str">
            <v>XBenguella</v>
          </cell>
          <cell r="C236" t="str">
            <v>Eugene</v>
          </cell>
          <cell r="D236" t="str">
            <v>Pearson</v>
          </cell>
          <cell r="E236" t="str">
            <v>Men Senior</v>
          </cell>
        </row>
        <row r="237">
          <cell r="A237" t="str">
            <v>N0233</v>
          </cell>
          <cell r="B237" t="str">
            <v>xMako</v>
          </cell>
          <cell r="C237" t="str">
            <v>Jano</v>
          </cell>
          <cell r="D237" t="str">
            <v>Viljoen</v>
          </cell>
          <cell r="E237" t="str">
            <v>Men Senior</v>
          </cell>
        </row>
        <row r="238">
          <cell r="A238" t="str">
            <v>N0234</v>
          </cell>
          <cell r="B238" t="str">
            <v>xAtlantic Angling Club</v>
          </cell>
          <cell r="C238" t="str">
            <v>Benjamin Wynand</v>
          </cell>
          <cell r="D238" t="str">
            <v>Gabrielsen</v>
          </cell>
          <cell r="E238" t="str">
            <v>Men Senior</v>
          </cell>
        </row>
        <row r="239">
          <cell r="A239" t="str">
            <v>N0235</v>
          </cell>
          <cell r="B239" t="str">
            <v>xHenties Bay</v>
          </cell>
          <cell r="C239" t="str">
            <v>Herbert</v>
          </cell>
          <cell r="D239" t="str">
            <v>Schmidlin</v>
          </cell>
          <cell r="E239" t="str">
            <v>Men Veteran</v>
          </cell>
        </row>
        <row r="240">
          <cell r="A240" t="str">
            <v>N0236</v>
          </cell>
          <cell r="B240" t="str">
            <v>xSteenbras</v>
          </cell>
          <cell r="C240" t="str">
            <v>Demar</v>
          </cell>
          <cell r="D240" t="str">
            <v>Opperman</v>
          </cell>
          <cell r="E240" t="str">
            <v>Men U/21</v>
          </cell>
        </row>
        <row r="241">
          <cell r="A241" t="str">
            <v>N0237</v>
          </cell>
          <cell r="B241" t="str">
            <v>xPenguin</v>
          </cell>
          <cell r="C241" t="str">
            <v>Justin</v>
          </cell>
          <cell r="D241" t="str">
            <v>Ogden</v>
          </cell>
          <cell r="E241" t="str">
            <v>Men Senior</v>
          </cell>
        </row>
        <row r="242">
          <cell r="A242" t="str">
            <v>N0238</v>
          </cell>
          <cell r="B242" t="str">
            <v>xSteenbras</v>
          </cell>
          <cell r="C242" t="str">
            <v>Koos</v>
          </cell>
          <cell r="D242" t="str">
            <v>Theron</v>
          </cell>
          <cell r="E242" t="str">
            <v>Men Master</v>
          </cell>
        </row>
        <row r="243">
          <cell r="A243" t="str">
            <v>N0239</v>
          </cell>
          <cell r="B243" t="str">
            <v>XSeagulls WVB</v>
          </cell>
          <cell r="C243" t="str">
            <v>Andre</v>
          </cell>
          <cell r="D243" t="str">
            <v>Visser</v>
          </cell>
          <cell r="E243" t="str">
            <v>Men Senior</v>
          </cell>
        </row>
        <row r="244">
          <cell r="A244" t="str">
            <v>N0240</v>
          </cell>
          <cell r="B244" t="str">
            <v>Atlantic Angling Club</v>
          </cell>
          <cell r="C244" t="str">
            <v>Natasha</v>
          </cell>
          <cell r="D244" t="str">
            <v>Mostert</v>
          </cell>
          <cell r="E244" t="str">
            <v>Ladies Senior</v>
          </cell>
        </row>
        <row r="245">
          <cell r="A245" t="str">
            <v>N0241</v>
          </cell>
          <cell r="B245" t="str">
            <v>Otjiwarongo</v>
          </cell>
          <cell r="C245" t="str">
            <v>Renier</v>
          </cell>
          <cell r="D245" t="str">
            <v>Viviers</v>
          </cell>
          <cell r="E245" t="str">
            <v>Men Veteran</v>
          </cell>
        </row>
        <row r="246">
          <cell r="A246" t="str">
            <v>N0242</v>
          </cell>
          <cell r="B246" t="str">
            <v>Seagulls WHK</v>
          </cell>
          <cell r="C246" t="str">
            <v>Rene Charles</v>
          </cell>
          <cell r="D246" t="str">
            <v>Mertens</v>
          </cell>
          <cell r="E246" t="str">
            <v>Men Master</v>
          </cell>
        </row>
        <row r="247">
          <cell r="A247" t="str">
            <v>N0243</v>
          </cell>
          <cell r="B247" t="str">
            <v>Steenbras</v>
          </cell>
          <cell r="C247" t="str">
            <v>Dirk</v>
          </cell>
          <cell r="D247" t="str">
            <v>Hansen</v>
          </cell>
          <cell r="E247" t="str">
            <v>Men Senior</v>
          </cell>
        </row>
        <row r="248">
          <cell r="A248" t="str">
            <v>N0244</v>
          </cell>
          <cell r="B248" t="str">
            <v>xPenguin</v>
          </cell>
          <cell r="C248" t="str">
            <v>Bernd</v>
          </cell>
          <cell r="D248" t="str">
            <v>Oberg</v>
          </cell>
          <cell r="E248" t="str">
            <v>Men Grand Masters</v>
          </cell>
        </row>
        <row r="249">
          <cell r="A249" t="str">
            <v>N0245</v>
          </cell>
          <cell r="B249" t="str">
            <v>XBenguella</v>
          </cell>
          <cell r="C249" t="str">
            <v>Johan</v>
          </cell>
          <cell r="D249" t="str">
            <v>Steyn</v>
          </cell>
          <cell r="E249" t="str">
            <v>Men Senior</v>
          </cell>
        </row>
        <row r="250">
          <cell r="A250" t="str">
            <v>N0246</v>
          </cell>
          <cell r="B250" t="str">
            <v>xPenguin</v>
          </cell>
          <cell r="C250" t="str">
            <v>Andrew</v>
          </cell>
          <cell r="D250" t="str">
            <v>Koorts</v>
          </cell>
          <cell r="E250" t="str">
            <v>Men Senior</v>
          </cell>
        </row>
        <row r="251">
          <cell r="A251" t="str">
            <v>N0247</v>
          </cell>
          <cell r="B251" t="str">
            <v>xNamib Park</v>
          </cell>
          <cell r="C251" t="str">
            <v>Philip</v>
          </cell>
          <cell r="D251" t="str">
            <v>Scheepers</v>
          </cell>
          <cell r="E251" t="str">
            <v>Men Senior</v>
          </cell>
        </row>
        <row r="252">
          <cell r="A252" t="str">
            <v>N0248</v>
          </cell>
          <cell r="B252" t="str">
            <v>xSeagulls WHK</v>
          </cell>
          <cell r="C252" t="str">
            <v>Hans</v>
          </cell>
          <cell r="D252" t="str">
            <v>Haccou</v>
          </cell>
          <cell r="E252" t="str">
            <v>Men Veteran</v>
          </cell>
        </row>
        <row r="253">
          <cell r="A253" t="str">
            <v>N0249</v>
          </cell>
          <cell r="B253" t="str">
            <v>XSeagulls WHK</v>
          </cell>
          <cell r="C253" t="str">
            <v>Fanie</v>
          </cell>
          <cell r="D253" t="str">
            <v>Nel</v>
          </cell>
          <cell r="E253" t="str">
            <v>Men Senior</v>
          </cell>
        </row>
        <row r="254">
          <cell r="A254" t="str">
            <v>N0250</v>
          </cell>
          <cell r="B254" t="str">
            <v>XSeagulls WHK</v>
          </cell>
          <cell r="C254" t="str">
            <v>Gino</v>
          </cell>
          <cell r="D254" t="str">
            <v>Cowley</v>
          </cell>
          <cell r="E254" t="str">
            <v>Men Senior</v>
          </cell>
        </row>
        <row r="255">
          <cell r="A255" t="str">
            <v>N0251</v>
          </cell>
          <cell r="B255" t="str">
            <v>Benguella</v>
          </cell>
          <cell r="C255" t="str">
            <v>Pieter</v>
          </cell>
          <cell r="D255" t="str">
            <v>De Beer</v>
          </cell>
          <cell r="E255" t="str">
            <v>Men Master</v>
          </cell>
        </row>
        <row r="256">
          <cell r="A256" t="str">
            <v>N0252</v>
          </cell>
          <cell r="B256" t="str">
            <v>xBenguella</v>
          </cell>
          <cell r="C256" t="str">
            <v>Amanda</v>
          </cell>
          <cell r="D256" t="str">
            <v>Heydenrich</v>
          </cell>
          <cell r="E256" t="str">
            <v>Ladies Veteran</v>
          </cell>
        </row>
        <row r="257">
          <cell r="A257" t="str">
            <v>N0253</v>
          </cell>
          <cell r="B257" t="str">
            <v>Skeleton Coast</v>
          </cell>
          <cell r="C257" t="str">
            <v>Coenraad</v>
          </cell>
          <cell r="D257" t="str">
            <v>Liebenberg</v>
          </cell>
          <cell r="E257" t="str">
            <v>Men Master</v>
          </cell>
        </row>
        <row r="258">
          <cell r="A258" t="str">
            <v>N0254</v>
          </cell>
          <cell r="B258" t="str">
            <v>Penguin</v>
          </cell>
          <cell r="C258" t="str">
            <v>Grant</v>
          </cell>
          <cell r="D258" t="str">
            <v>Knight</v>
          </cell>
          <cell r="E258" t="str">
            <v>Men Veteran</v>
          </cell>
        </row>
        <row r="259">
          <cell r="A259" t="str">
            <v>N0255</v>
          </cell>
          <cell r="B259" t="str">
            <v>Okahandja</v>
          </cell>
          <cell r="C259" t="str">
            <v>Heiko</v>
          </cell>
          <cell r="D259" t="str">
            <v>Doll</v>
          </cell>
          <cell r="E259" t="str">
            <v>Men Veteran</v>
          </cell>
        </row>
        <row r="260">
          <cell r="A260" t="str">
            <v>N0256</v>
          </cell>
          <cell r="B260" t="str">
            <v>xBenguella</v>
          </cell>
          <cell r="C260" t="str">
            <v>Gerhard</v>
          </cell>
          <cell r="D260" t="str">
            <v>Erasmus</v>
          </cell>
          <cell r="E260" t="str">
            <v>Men Veteran</v>
          </cell>
        </row>
        <row r="261">
          <cell r="A261" t="str">
            <v>N0257</v>
          </cell>
          <cell r="B261" t="str">
            <v>xSeagulls WVB</v>
          </cell>
          <cell r="C261" t="str">
            <v>Lu-Andre</v>
          </cell>
          <cell r="D261" t="str">
            <v>Duvenhage</v>
          </cell>
          <cell r="E261" t="str">
            <v>Men Senior</v>
          </cell>
        </row>
        <row r="262">
          <cell r="A262" t="str">
            <v>N0258</v>
          </cell>
          <cell r="B262" t="str">
            <v>xSteenbras</v>
          </cell>
          <cell r="C262" t="str">
            <v>Harry</v>
          </cell>
          <cell r="D262" t="str">
            <v>Bothma</v>
          </cell>
          <cell r="E262" t="str">
            <v>Men Master</v>
          </cell>
        </row>
        <row r="263">
          <cell r="A263" t="str">
            <v>N0259</v>
          </cell>
          <cell r="B263" t="str">
            <v>Penguin</v>
          </cell>
          <cell r="C263" t="str">
            <v>Henri</v>
          </cell>
          <cell r="D263" t="str">
            <v>Snyman</v>
          </cell>
          <cell r="E263" t="str">
            <v>Men Veteran</v>
          </cell>
        </row>
        <row r="264">
          <cell r="A264" t="str">
            <v>N0260</v>
          </cell>
          <cell r="B264" t="str">
            <v>xSeagulls WHK</v>
          </cell>
          <cell r="C264" t="str">
            <v>Louis</v>
          </cell>
          <cell r="D264" t="str">
            <v>Karsten</v>
          </cell>
          <cell r="E264" t="str">
            <v>Men Veteran</v>
          </cell>
        </row>
        <row r="265">
          <cell r="A265" t="str">
            <v>N0261</v>
          </cell>
          <cell r="B265" t="str">
            <v>XOrca Angling Club</v>
          </cell>
          <cell r="C265" t="str">
            <v>Jannes</v>
          </cell>
          <cell r="D265" t="str">
            <v>Bergh</v>
          </cell>
          <cell r="E265" t="str">
            <v>Men Senior</v>
          </cell>
        </row>
        <row r="266">
          <cell r="A266" t="str">
            <v>N0262</v>
          </cell>
          <cell r="B266" t="str">
            <v>xSeagulls WHK</v>
          </cell>
          <cell r="C266" t="str">
            <v>Jose</v>
          </cell>
          <cell r="D266" t="str">
            <v>Da Silva</v>
          </cell>
          <cell r="E266" t="str">
            <v>Men Master</v>
          </cell>
        </row>
        <row r="267">
          <cell r="A267" t="str">
            <v>N0263</v>
          </cell>
          <cell r="B267" t="str">
            <v>Orca Angling Club</v>
          </cell>
          <cell r="C267" t="str">
            <v>Morne</v>
          </cell>
          <cell r="D267" t="str">
            <v>Human</v>
          </cell>
          <cell r="E267" t="str">
            <v>Men Senior</v>
          </cell>
        </row>
        <row r="268">
          <cell r="A268" t="str">
            <v>N0264</v>
          </cell>
          <cell r="B268" t="str">
            <v>xPenguin</v>
          </cell>
          <cell r="C268" t="str">
            <v>Heinz</v>
          </cell>
          <cell r="D268" t="str">
            <v>Bresele</v>
          </cell>
          <cell r="E268" t="str">
            <v>Men Senior</v>
          </cell>
        </row>
        <row r="269">
          <cell r="A269" t="str">
            <v>N0265</v>
          </cell>
          <cell r="B269" t="str">
            <v>XHenties Bay</v>
          </cell>
          <cell r="C269" t="str">
            <v>Abeigh</v>
          </cell>
          <cell r="D269" t="str">
            <v>Anderson</v>
          </cell>
          <cell r="E269" t="str">
            <v>Ladies U/16</v>
          </cell>
        </row>
        <row r="270">
          <cell r="A270" t="str">
            <v>N0266</v>
          </cell>
          <cell r="B270" t="str">
            <v>Steenbras</v>
          </cell>
          <cell r="C270" t="str">
            <v>Frans</v>
          </cell>
          <cell r="D270" t="str">
            <v>Smit</v>
          </cell>
          <cell r="E270" t="str">
            <v>Men Veteran</v>
          </cell>
        </row>
        <row r="271">
          <cell r="A271" t="str">
            <v>N0267</v>
          </cell>
          <cell r="B271" t="str">
            <v>xSeagulls WHK</v>
          </cell>
          <cell r="C271" t="str">
            <v>Rene ( Diesel)</v>
          </cell>
          <cell r="D271" t="str">
            <v>Mertens</v>
          </cell>
          <cell r="E271" t="str">
            <v>Men Senior</v>
          </cell>
        </row>
        <row r="272">
          <cell r="A272" t="str">
            <v>N0268</v>
          </cell>
          <cell r="B272" t="str">
            <v>Seagulls WHK</v>
          </cell>
          <cell r="C272" t="str">
            <v>Andre</v>
          </cell>
          <cell r="D272" t="str">
            <v>Nel</v>
          </cell>
          <cell r="E272" t="str">
            <v>Men Senior</v>
          </cell>
        </row>
        <row r="273">
          <cell r="A273" t="str">
            <v>N0269</v>
          </cell>
          <cell r="B273" t="str">
            <v>Henties Bay</v>
          </cell>
          <cell r="C273" t="str">
            <v>Heinz</v>
          </cell>
          <cell r="D273" t="str">
            <v>Bresele</v>
          </cell>
          <cell r="E273" t="str">
            <v>Men Grand Masters</v>
          </cell>
        </row>
        <row r="274">
          <cell r="A274" t="str">
            <v>N0270</v>
          </cell>
          <cell r="B274" t="str">
            <v>XSeagulls WVB</v>
          </cell>
          <cell r="C274" t="str">
            <v>Salome</v>
          </cell>
          <cell r="D274" t="str">
            <v>Visser</v>
          </cell>
          <cell r="E274" t="str">
            <v>Ladies Senior</v>
          </cell>
        </row>
        <row r="275">
          <cell r="A275" t="str">
            <v>N0271</v>
          </cell>
          <cell r="B275" t="str">
            <v>xOkahandja</v>
          </cell>
          <cell r="C275" t="str">
            <v>Schalk</v>
          </cell>
          <cell r="D275" t="str">
            <v>van Wyk</v>
          </cell>
          <cell r="E275" t="str">
            <v>Men Senior</v>
          </cell>
        </row>
        <row r="276">
          <cell r="A276" t="str">
            <v>N0272</v>
          </cell>
          <cell r="B276" t="str">
            <v>Benguella</v>
          </cell>
          <cell r="C276" t="str">
            <v>Anton</v>
          </cell>
          <cell r="D276" t="str">
            <v>Halgreen</v>
          </cell>
          <cell r="E276" t="str">
            <v>Men Master</v>
          </cell>
        </row>
        <row r="277">
          <cell r="A277" t="str">
            <v>N0273</v>
          </cell>
          <cell r="B277" t="str">
            <v>xSkeleton Coast</v>
          </cell>
          <cell r="C277" t="str">
            <v>Charmaine</v>
          </cell>
          <cell r="D277" t="str">
            <v>Oosthuizen</v>
          </cell>
          <cell r="E277" t="str">
            <v>Ladies Senior</v>
          </cell>
        </row>
        <row r="278">
          <cell r="A278" t="str">
            <v>N0274</v>
          </cell>
          <cell r="B278" t="str">
            <v>xSeagulls WVB</v>
          </cell>
          <cell r="C278" t="str">
            <v>Brian</v>
          </cell>
          <cell r="D278" t="str">
            <v>Cook</v>
          </cell>
          <cell r="E278" t="str">
            <v>Men Senior</v>
          </cell>
        </row>
        <row r="279">
          <cell r="A279" t="str">
            <v>N0275</v>
          </cell>
          <cell r="B279" t="str">
            <v>Otjiwarongo</v>
          </cell>
          <cell r="C279" t="str">
            <v>Willem C</v>
          </cell>
          <cell r="D279" t="str">
            <v>Schalkwyk</v>
          </cell>
          <cell r="E279" t="str">
            <v>Men Senior</v>
          </cell>
        </row>
        <row r="280">
          <cell r="A280" t="str">
            <v>N0276</v>
          </cell>
          <cell r="B280" t="str">
            <v>XSeagulls WVB</v>
          </cell>
          <cell r="C280" t="str">
            <v>Schalk</v>
          </cell>
          <cell r="D280" t="str">
            <v>Hugo</v>
          </cell>
          <cell r="E280" t="str">
            <v>Men Senior</v>
          </cell>
        </row>
        <row r="281">
          <cell r="A281" t="str">
            <v>N0277</v>
          </cell>
          <cell r="B281" t="str">
            <v>xSeagulls WVB</v>
          </cell>
          <cell r="C281" t="str">
            <v>Francois</v>
          </cell>
          <cell r="D281" t="str">
            <v>Visser</v>
          </cell>
          <cell r="E281" t="str">
            <v>Men Senior</v>
          </cell>
        </row>
        <row r="282">
          <cell r="A282" t="str">
            <v>N0278</v>
          </cell>
          <cell r="B282" t="str">
            <v>xOkahandja</v>
          </cell>
          <cell r="C282" t="str">
            <v>Helmut</v>
          </cell>
          <cell r="D282" t="str">
            <v>Werner</v>
          </cell>
          <cell r="E282" t="str">
            <v>Men Veteran</v>
          </cell>
        </row>
        <row r="283">
          <cell r="A283" t="str">
            <v>N0279</v>
          </cell>
          <cell r="B283" t="str">
            <v>Welwitschia</v>
          </cell>
          <cell r="C283" t="str">
            <v>Ras</v>
          </cell>
          <cell r="D283" t="str">
            <v>v/d Westhuizen</v>
          </cell>
          <cell r="E283" t="str">
            <v>Men Senior</v>
          </cell>
        </row>
        <row r="284">
          <cell r="A284" t="str">
            <v>N0463</v>
          </cell>
          <cell r="B284" t="str">
            <v>Welwitschia</v>
          </cell>
          <cell r="C284" t="str">
            <v>Willy</v>
          </cell>
          <cell r="D284" t="str">
            <v>Matthys</v>
          </cell>
          <cell r="E284" t="str">
            <v>Men Veteran</v>
          </cell>
        </row>
        <row r="285">
          <cell r="A285" t="str">
            <v>N0280</v>
          </cell>
          <cell r="B285" t="str">
            <v>XSeagulls WVB</v>
          </cell>
          <cell r="C285" t="str">
            <v>Annette</v>
          </cell>
          <cell r="D285" t="str">
            <v>Labuschagne</v>
          </cell>
          <cell r="E285" t="str">
            <v>Ladies Senior</v>
          </cell>
        </row>
        <row r="286">
          <cell r="A286" t="str">
            <v>N0281</v>
          </cell>
          <cell r="B286" t="str">
            <v>xOtjiwarongo</v>
          </cell>
          <cell r="C286" t="str">
            <v>Oscar</v>
          </cell>
          <cell r="D286" t="str">
            <v>Flechsig</v>
          </cell>
          <cell r="E286" t="str">
            <v>Men Senior</v>
          </cell>
        </row>
        <row r="287">
          <cell r="A287" t="str">
            <v>N0282</v>
          </cell>
          <cell r="B287" t="str">
            <v>Benguella</v>
          </cell>
          <cell r="C287" t="str">
            <v>Wessel</v>
          </cell>
          <cell r="D287" t="str">
            <v>Louw</v>
          </cell>
          <cell r="E287" t="str">
            <v>Men Master</v>
          </cell>
        </row>
        <row r="288">
          <cell r="A288" t="str">
            <v>N0283</v>
          </cell>
          <cell r="B288" t="str">
            <v>Penguin</v>
          </cell>
          <cell r="C288" t="str">
            <v>Kevin</v>
          </cell>
          <cell r="D288" t="str">
            <v>Page</v>
          </cell>
          <cell r="E288" t="str">
            <v>Men U/21</v>
          </cell>
        </row>
        <row r="289">
          <cell r="A289" t="str">
            <v>N0284</v>
          </cell>
          <cell r="B289" t="str">
            <v>XHenties Bay</v>
          </cell>
          <cell r="C289" t="str">
            <v>Tiaan</v>
          </cell>
          <cell r="D289" t="str">
            <v>Bredenhann</v>
          </cell>
          <cell r="E289" t="str">
            <v>Men Senior</v>
          </cell>
        </row>
        <row r="290">
          <cell r="A290" t="str">
            <v>N0285</v>
          </cell>
          <cell r="B290" t="str">
            <v>xOtjiwarongo</v>
          </cell>
          <cell r="C290" t="str">
            <v>Oscar</v>
          </cell>
          <cell r="D290" t="str">
            <v>Flechsig</v>
          </cell>
          <cell r="E290" t="str">
            <v>Men Senior</v>
          </cell>
        </row>
        <row r="291">
          <cell r="A291" t="str">
            <v>N0286</v>
          </cell>
          <cell r="B291" t="str">
            <v>XHenties Bay</v>
          </cell>
          <cell r="C291" t="str">
            <v>Bennie</v>
          </cell>
          <cell r="D291" t="str">
            <v>Bredenhann</v>
          </cell>
          <cell r="E291" t="str">
            <v>Men Senior</v>
          </cell>
        </row>
        <row r="292">
          <cell r="A292" t="str">
            <v>N0287</v>
          </cell>
          <cell r="B292" t="str">
            <v>XMako</v>
          </cell>
          <cell r="C292" t="str">
            <v>Adriaan Johannes</v>
          </cell>
          <cell r="D292" t="str">
            <v>Stadler</v>
          </cell>
          <cell r="E292" t="str">
            <v>Men Senior</v>
          </cell>
        </row>
        <row r="293">
          <cell r="A293" t="str">
            <v>N0288</v>
          </cell>
          <cell r="B293" t="str">
            <v>XSkeleton Coast</v>
          </cell>
          <cell r="C293" t="str">
            <v xml:space="preserve">Pieter </v>
          </cell>
          <cell r="D293" t="str">
            <v>Van Zyl</v>
          </cell>
          <cell r="E293" t="str">
            <v>Men Senior</v>
          </cell>
        </row>
        <row r="294">
          <cell r="A294" t="str">
            <v>N0289</v>
          </cell>
          <cell r="B294" t="str">
            <v>xSteenbras</v>
          </cell>
          <cell r="C294" t="str">
            <v>Gert</v>
          </cell>
          <cell r="D294" t="str">
            <v>Lambert</v>
          </cell>
          <cell r="E294" t="str">
            <v>Men Master</v>
          </cell>
        </row>
        <row r="295">
          <cell r="A295" t="str">
            <v>N0290</v>
          </cell>
          <cell r="B295" t="str">
            <v>xPenguin</v>
          </cell>
          <cell r="C295" t="str">
            <v>Willie</v>
          </cell>
          <cell r="D295" t="str">
            <v>Prinsloo</v>
          </cell>
          <cell r="E295" t="str">
            <v>Men Senior</v>
          </cell>
        </row>
        <row r="296">
          <cell r="A296" t="str">
            <v>N0291</v>
          </cell>
          <cell r="B296" t="str">
            <v>xSteenbras</v>
          </cell>
          <cell r="C296" t="str">
            <v>Cobus</v>
          </cell>
          <cell r="D296" t="str">
            <v>Theron</v>
          </cell>
          <cell r="E296" t="str">
            <v>Men Senior</v>
          </cell>
        </row>
        <row r="297">
          <cell r="A297" t="str">
            <v>N0292</v>
          </cell>
          <cell r="B297" t="str">
            <v>xPenguin</v>
          </cell>
          <cell r="C297" t="str">
            <v>Paul</v>
          </cell>
          <cell r="D297" t="str">
            <v>Ferreira</v>
          </cell>
          <cell r="E297" t="str">
            <v>Men Senior</v>
          </cell>
        </row>
        <row r="298">
          <cell r="A298" t="str">
            <v>N0293</v>
          </cell>
          <cell r="B298" t="str">
            <v>xOrca Angling Club</v>
          </cell>
          <cell r="C298" t="str">
            <v>Rian</v>
          </cell>
          <cell r="D298" t="str">
            <v>Du Toit</v>
          </cell>
          <cell r="E298" t="str">
            <v>Men Veteran</v>
          </cell>
        </row>
        <row r="299">
          <cell r="A299" t="str">
            <v>N0294</v>
          </cell>
          <cell r="B299" t="str">
            <v>Penguin</v>
          </cell>
          <cell r="C299" t="str">
            <v>Werner</v>
          </cell>
          <cell r="D299" t="str">
            <v>Burger</v>
          </cell>
          <cell r="E299" t="str">
            <v>Men Veteran</v>
          </cell>
        </row>
        <row r="300">
          <cell r="A300" t="str">
            <v>N0295</v>
          </cell>
          <cell r="B300" t="str">
            <v>XWelwitschia</v>
          </cell>
          <cell r="C300" t="str">
            <v>Anthony</v>
          </cell>
          <cell r="D300" t="str">
            <v>Smith</v>
          </cell>
          <cell r="E300" t="str">
            <v>Men Senior</v>
          </cell>
        </row>
        <row r="301">
          <cell r="A301" t="str">
            <v>N0296</v>
          </cell>
          <cell r="B301" t="str">
            <v>Orca Angling Club</v>
          </cell>
          <cell r="C301" t="str">
            <v>Francois</v>
          </cell>
          <cell r="D301" t="str">
            <v>Rossouw</v>
          </cell>
          <cell r="E301" t="str">
            <v>Men Senior</v>
          </cell>
        </row>
        <row r="302">
          <cell r="A302" t="str">
            <v>N0297</v>
          </cell>
          <cell r="B302" t="str">
            <v>xSteenbras</v>
          </cell>
          <cell r="C302" t="str">
            <v>Adriaan</v>
          </cell>
          <cell r="D302" t="str">
            <v>Botha</v>
          </cell>
          <cell r="E302" t="str">
            <v>Men Senior</v>
          </cell>
        </row>
        <row r="303">
          <cell r="A303" t="str">
            <v>N0298</v>
          </cell>
          <cell r="B303" t="str">
            <v>xOrca Angling Club</v>
          </cell>
          <cell r="C303" t="str">
            <v>Caitlin</v>
          </cell>
          <cell r="D303" t="str">
            <v>Klemp</v>
          </cell>
          <cell r="E303" t="str">
            <v>Ladies U/21</v>
          </cell>
        </row>
        <row r="304">
          <cell r="A304" t="str">
            <v>N0299</v>
          </cell>
          <cell r="B304" t="str">
            <v>xBenguella</v>
          </cell>
          <cell r="C304" t="str">
            <v>Nicky</v>
          </cell>
          <cell r="D304" t="str">
            <v>Kotze</v>
          </cell>
          <cell r="E304" t="str">
            <v>Men Grand Masters</v>
          </cell>
        </row>
        <row r="305">
          <cell r="A305" t="str">
            <v>N0300</v>
          </cell>
          <cell r="B305" t="str">
            <v>Seagulls WHK</v>
          </cell>
          <cell r="C305" t="str">
            <v>Danie</v>
          </cell>
          <cell r="D305" t="str">
            <v>Smith</v>
          </cell>
          <cell r="E305" t="str">
            <v>Men Veteran</v>
          </cell>
        </row>
        <row r="306">
          <cell r="A306" t="str">
            <v>N0301</v>
          </cell>
          <cell r="B306" t="str">
            <v>Penguin</v>
          </cell>
          <cell r="C306" t="str">
            <v>Michael</v>
          </cell>
          <cell r="D306" t="str">
            <v>Ludeke</v>
          </cell>
          <cell r="E306" t="str">
            <v>Men Senior</v>
          </cell>
        </row>
        <row r="307">
          <cell r="A307" t="str">
            <v>N0302</v>
          </cell>
          <cell r="B307" t="str">
            <v>Welwitschia</v>
          </cell>
          <cell r="C307" t="str">
            <v>Melanie</v>
          </cell>
          <cell r="D307" t="str">
            <v xml:space="preserve">Honiball </v>
          </cell>
          <cell r="E307" t="str">
            <v>Ladies Senior</v>
          </cell>
        </row>
        <row r="308">
          <cell r="A308" t="str">
            <v>N0303</v>
          </cell>
          <cell r="B308" t="str">
            <v>XOkahandja</v>
          </cell>
          <cell r="C308" t="str">
            <v>Kiaan</v>
          </cell>
          <cell r="D308" t="str">
            <v>Fourie</v>
          </cell>
          <cell r="E308" t="str">
            <v>Men Senior</v>
          </cell>
        </row>
        <row r="309">
          <cell r="A309" t="str">
            <v>N0304</v>
          </cell>
          <cell r="B309" t="str">
            <v>XSeagulls WHK</v>
          </cell>
          <cell r="C309" t="str">
            <v>Michael</v>
          </cell>
          <cell r="D309" t="str">
            <v>Van Zyl</v>
          </cell>
          <cell r="E309" t="str">
            <v>Men Senior</v>
          </cell>
        </row>
        <row r="310">
          <cell r="A310" t="str">
            <v>N0305</v>
          </cell>
          <cell r="B310" t="str">
            <v>xOtjiwarongo</v>
          </cell>
          <cell r="C310" t="str">
            <v>Wolfaardt</v>
          </cell>
          <cell r="D310" t="str">
            <v>Prinsloo</v>
          </cell>
          <cell r="E310" t="str">
            <v>Men Veteran</v>
          </cell>
        </row>
        <row r="311">
          <cell r="A311" t="str">
            <v>N0306</v>
          </cell>
          <cell r="B311" t="str">
            <v>xSeagulls WHK</v>
          </cell>
          <cell r="C311" t="str">
            <v>Morne</v>
          </cell>
          <cell r="D311" t="str">
            <v>Smit</v>
          </cell>
          <cell r="E311" t="str">
            <v>Men Senior</v>
          </cell>
        </row>
        <row r="312">
          <cell r="A312" t="str">
            <v>N0307</v>
          </cell>
          <cell r="B312" t="str">
            <v>Henties Bay</v>
          </cell>
          <cell r="C312" t="str">
            <v>Herman</v>
          </cell>
          <cell r="D312" t="str">
            <v>Krauze</v>
          </cell>
          <cell r="E312" t="str">
            <v>Men U/16</v>
          </cell>
        </row>
        <row r="313">
          <cell r="A313" t="str">
            <v>N0308</v>
          </cell>
          <cell r="B313" t="str">
            <v>xHenties Bay</v>
          </cell>
          <cell r="C313" t="str">
            <v>Milandie</v>
          </cell>
          <cell r="D313" t="str">
            <v>Krauze</v>
          </cell>
          <cell r="E313" t="str">
            <v>Ladies U/21</v>
          </cell>
        </row>
        <row r="314">
          <cell r="A314" t="str">
            <v>N0309</v>
          </cell>
          <cell r="B314" t="str">
            <v>xOrca Angling Club</v>
          </cell>
          <cell r="C314" t="str">
            <v>Francois</v>
          </cell>
          <cell r="D314" t="str">
            <v>Hanekom</v>
          </cell>
          <cell r="E314" t="str">
            <v>Men Senior</v>
          </cell>
        </row>
        <row r="315">
          <cell r="A315" t="str">
            <v>N0310</v>
          </cell>
          <cell r="B315" t="str">
            <v>xMako</v>
          </cell>
          <cell r="C315" t="str">
            <v>Karel</v>
          </cell>
          <cell r="D315" t="str">
            <v>Klitzke</v>
          </cell>
          <cell r="E315" t="str">
            <v>Men Senior</v>
          </cell>
        </row>
        <row r="316">
          <cell r="A316" t="str">
            <v>N0311</v>
          </cell>
          <cell r="B316" t="str">
            <v>Orca Angling Club</v>
          </cell>
          <cell r="C316" t="str">
            <v>Sean</v>
          </cell>
          <cell r="D316" t="str">
            <v>Oberg</v>
          </cell>
          <cell r="E316" t="str">
            <v>Men Senior</v>
          </cell>
        </row>
        <row r="317">
          <cell r="A317" t="str">
            <v>N0312</v>
          </cell>
          <cell r="B317" t="str">
            <v>xOrca Angling Club</v>
          </cell>
          <cell r="C317" t="str">
            <v>Stephen</v>
          </cell>
          <cell r="D317" t="str">
            <v>van Niekerk</v>
          </cell>
          <cell r="E317" t="str">
            <v>Men Senior</v>
          </cell>
        </row>
        <row r="318">
          <cell r="A318" t="str">
            <v>N0313</v>
          </cell>
          <cell r="B318" t="str">
            <v>xPenguin</v>
          </cell>
          <cell r="C318" t="str">
            <v>Johannes</v>
          </cell>
          <cell r="D318" t="str">
            <v>Marais</v>
          </cell>
          <cell r="E318" t="str">
            <v>Men Senior</v>
          </cell>
        </row>
        <row r="319">
          <cell r="A319" t="str">
            <v>N0314</v>
          </cell>
          <cell r="B319" t="str">
            <v>XHenties Bay</v>
          </cell>
          <cell r="C319" t="str">
            <v>Derek</v>
          </cell>
          <cell r="D319" t="str">
            <v>Niewenhuis</v>
          </cell>
          <cell r="E319" t="str">
            <v>Men Senior</v>
          </cell>
        </row>
        <row r="320">
          <cell r="A320" t="str">
            <v>N0315</v>
          </cell>
          <cell r="B320" t="str">
            <v>xOtjiwarongo</v>
          </cell>
          <cell r="C320" t="str">
            <v>Jaco</v>
          </cell>
          <cell r="D320" t="str">
            <v>Erasmus</v>
          </cell>
          <cell r="E320" t="str">
            <v>Men Senior</v>
          </cell>
        </row>
        <row r="321">
          <cell r="A321" t="str">
            <v>N0316</v>
          </cell>
          <cell r="B321" t="str">
            <v>XSeagulls WHK</v>
          </cell>
          <cell r="C321" t="str">
            <v>Anton</v>
          </cell>
          <cell r="D321" t="str">
            <v>Smit</v>
          </cell>
          <cell r="E321" t="str">
            <v>Men Senior</v>
          </cell>
        </row>
        <row r="322">
          <cell r="A322" t="str">
            <v>N0317</v>
          </cell>
          <cell r="B322" t="str">
            <v>xPenguin</v>
          </cell>
          <cell r="C322" t="str">
            <v>Mario</v>
          </cell>
          <cell r="D322" t="str">
            <v>Prinsloo</v>
          </cell>
          <cell r="E322" t="str">
            <v>Men Senior</v>
          </cell>
        </row>
        <row r="323">
          <cell r="A323" t="str">
            <v>N0318</v>
          </cell>
          <cell r="B323" t="str">
            <v>XMako</v>
          </cell>
          <cell r="C323" t="str">
            <v>Toesten</v>
          </cell>
          <cell r="D323" t="str">
            <v>Gossow</v>
          </cell>
          <cell r="E323" t="str">
            <v>Men Senior</v>
          </cell>
        </row>
        <row r="324">
          <cell r="A324" t="str">
            <v>N0319</v>
          </cell>
          <cell r="B324" t="str">
            <v>Steenbras</v>
          </cell>
          <cell r="C324" t="str">
            <v>Christopher</v>
          </cell>
          <cell r="D324" t="str">
            <v>Durant</v>
          </cell>
          <cell r="E324" t="str">
            <v>Men Senior</v>
          </cell>
        </row>
        <row r="325">
          <cell r="A325" t="str">
            <v>N0320</v>
          </cell>
          <cell r="B325" t="str">
            <v>XSeagulls WVB</v>
          </cell>
          <cell r="C325" t="str">
            <v>Daleen</v>
          </cell>
          <cell r="D325" t="str">
            <v>Hugo</v>
          </cell>
          <cell r="E325" t="str">
            <v>Ladies Senior</v>
          </cell>
        </row>
        <row r="326">
          <cell r="A326" t="str">
            <v>N0321</v>
          </cell>
          <cell r="B326" t="str">
            <v>Seagulls WHK</v>
          </cell>
          <cell r="C326" t="str">
            <v>Piet</v>
          </cell>
          <cell r="D326" t="str">
            <v>Swart</v>
          </cell>
          <cell r="E326" t="str">
            <v>Men Master</v>
          </cell>
        </row>
        <row r="327">
          <cell r="A327" t="str">
            <v>N0322</v>
          </cell>
          <cell r="B327" t="str">
            <v>xMako</v>
          </cell>
          <cell r="C327" t="str">
            <v>Mathew</v>
          </cell>
          <cell r="D327" t="str">
            <v>Boucher</v>
          </cell>
          <cell r="E327" t="str">
            <v>Men Senior</v>
          </cell>
        </row>
        <row r="328">
          <cell r="A328" t="str">
            <v>N0323</v>
          </cell>
          <cell r="B328" t="str">
            <v>XBenguella</v>
          </cell>
          <cell r="C328" t="str">
            <v>Oliver</v>
          </cell>
          <cell r="D328" t="str">
            <v>Steyn</v>
          </cell>
          <cell r="E328" t="str">
            <v>Men Senior</v>
          </cell>
        </row>
        <row r="329">
          <cell r="A329" t="str">
            <v>N0324</v>
          </cell>
          <cell r="B329" t="str">
            <v>xSteenbras</v>
          </cell>
          <cell r="C329" t="str">
            <v>Arthur</v>
          </cell>
          <cell r="D329" t="str">
            <v>Appel</v>
          </cell>
          <cell r="E329" t="str">
            <v>Men Senior</v>
          </cell>
        </row>
        <row r="330">
          <cell r="A330" t="str">
            <v>N0325</v>
          </cell>
          <cell r="B330" t="str">
            <v>xNamib Park</v>
          </cell>
          <cell r="C330" t="str">
            <v>Andrew</v>
          </cell>
          <cell r="D330" t="str">
            <v>Moyce</v>
          </cell>
          <cell r="E330" t="str">
            <v>Men Senior</v>
          </cell>
        </row>
        <row r="331">
          <cell r="A331" t="str">
            <v>N0326</v>
          </cell>
          <cell r="B331" t="str">
            <v>xWalvis Bay</v>
          </cell>
          <cell r="C331" t="str">
            <v>Richard</v>
          </cell>
          <cell r="D331" t="str">
            <v>Strzelecki</v>
          </cell>
          <cell r="E331" t="str">
            <v>Men Senior</v>
          </cell>
        </row>
        <row r="332">
          <cell r="A332" t="str">
            <v>N0327</v>
          </cell>
          <cell r="B332" t="str">
            <v>xPenguin</v>
          </cell>
          <cell r="C332" t="str">
            <v>Nicoleen</v>
          </cell>
          <cell r="D332" t="str">
            <v>Coetzee</v>
          </cell>
          <cell r="E332" t="str">
            <v>Ladies Senior</v>
          </cell>
        </row>
        <row r="333">
          <cell r="A333" t="str">
            <v>N0328</v>
          </cell>
          <cell r="B333" t="str">
            <v>xPenguin</v>
          </cell>
          <cell r="C333" t="str">
            <v>Jean</v>
          </cell>
          <cell r="D333" t="str">
            <v>Viljoen</v>
          </cell>
          <cell r="E333" t="str">
            <v>Men Master</v>
          </cell>
        </row>
        <row r="334">
          <cell r="A334" t="str">
            <v>N0329</v>
          </cell>
          <cell r="B334" t="str">
            <v>XBenguella</v>
          </cell>
          <cell r="C334" t="str">
            <v>Danie</v>
          </cell>
          <cell r="D334" t="str">
            <v>Keulder</v>
          </cell>
          <cell r="E334" t="str">
            <v>Men Senior</v>
          </cell>
        </row>
        <row r="335">
          <cell r="A335" t="str">
            <v>N0330</v>
          </cell>
          <cell r="B335" t="str">
            <v>xAtlantic Angling Club</v>
          </cell>
          <cell r="C335" t="str">
            <v>Reinette</v>
          </cell>
          <cell r="D335" t="str">
            <v>van Rhyn</v>
          </cell>
          <cell r="E335" t="str">
            <v>Ladies Senior</v>
          </cell>
        </row>
        <row r="336">
          <cell r="A336" t="str">
            <v>N0331</v>
          </cell>
          <cell r="B336" t="str">
            <v>Benguella</v>
          </cell>
          <cell r="C336" t="str">
            <v>Chris</v>
          </cell>
          <cell r="D336" t="str">
            <v>Coetzee</v>
          </cell>
          <cell r="E336" t="str">
            <v>Men Grand Masters</v>
          </cell>
        </row>
        <row r="337">
          <cell r="A337" t="str">
            <v>N0332</v>
          </cell>
          <cell r="B337" t="str">
            <v>Atlantic Angling Club</v>
          </cell>
          <cell r="C337" t="str">
            <v xml:space="preserve">Emile </v>
          </cell>
          <cell r="D337" t="str">
            <v>van Heerden</v>
          </cell>
          <cell r="E337" t="str">
            <v>Men Senior</v>
          </cell>
        </row>
        <row r="338">
          <cell r="A338" t="str">
            <v>N0333</v>
          </cell>
          <cell r="B338" t="str">
            <v>Orca Angling Club</v>
          </cell>
          <cell r="C338" t="str">
            <v>Gelhar</v>
          </cell>
          <cell r="D338" t="str">
            <v>Slabbert</v>
          </cell>
          <cell r="E338" t="str">
            <v>Men Senior</v>
          </cell>
        </row>
        <row r="339">
          <cell r="A339" t="str">
            <v>N0334</v>
          </cell>
          <cell r="B339" t="str">
            <v>xHenties Bay</v>
          </cell>
          <cell r="C339" t="str">
            <v>Pieter</v>
          </cell>
          <cell r="D339" t="str">
            <v>Dippenaar</v>
          </cell>
          <cell r="E339" t="str">
            <v>Men Senior</v>
          </cell>
        </row>
        <row r="340">
          <cell r="A340" t="str">
            <v>N0335</v>
          </cell>
          <cell r="B340" t="str">
            <v>xHenties Bay</v>
          </cell>
          <cell r="C340" t="str">
            <v>Cobus</v>
          </cell>
          <cell r="D340" t="str">
            <v>v/d Merwe</v>
          </cell>
          <cell r="E340" t="str">
            <v>Men Senior</v>
          </cell>
        </row>
        <row r="341">
          <cell r="A341" t="str">
            <v>N0336</v>
          </cell>
          <cell r="B341" t="str">
            <v>Skeleton Coast</v>
          </cell>
          <cell r="C341" t="str">
            <v>JP</v>
          </cell>
          <cell r="D341" t="str">
            <v>Hugo</v>
          </cell>
          <cell r="E341" t="str">
            <v>Men Senior</v>
          </cell>
        </row>
        <row r="342">
          <cell r="A342" t="str">
            <v>N0337</v>
          </cell>
          <cell r="B342" t="str">
            <v>Otjiwarongo</v>
          </cell>
          <cell r="C342" t="str">
            <v>Chris</v>
          </cell>
          <cell r="D342" t="str">
            <v>Coetzee</v>
          </cell>
          <cell r="E342" t="str">
            <v>Men Grand Masters</v>
          </cell>
        </row>
        <row r="343">
          <cell r="A343" t="str">
            <v>N0338</v>
          </cell>
          <cell r="B343" t="str">
            <v>xPenguin</v>
          </cell>
          <cell r="C343" t="str">
            <v>Christiaan</v>
          </cell>
          <cell r="D343" t="str">
            <v>Baas</v>
          </cell>
          <cell r="E343" t="str">
            <v>Men Senior</v>
          </cell>
        </row>
        <row r="344">
          <cell r="A344" t="str">
            <v>N0339</v>
          </cell>
          <cell r="B344" t="str">
            <v>xSeagulls WHK</v>
          </cell>
          <cell r="C344" t="str">
            <v>Pieter</v>
          </cell>
          <cell r="D344" t="str">
            <v>du Preez</v>
          </cell>
          <cell r="E344" t="str">
            <v>Men Master</v>
          </cell>
        </row>
        <row r="345">
          <cell r="A345" t="str">
            <v>N0340</v>
          </cell>
          <cell r="B345" t="str">
            <v>XBenguella</v>
          </cell>
          <cell r="C345" t="str">
            <v>Fanna</v>
          </cell>
          <cell r="D345" t="str">
            <v>Lambert</v>
          </cell>
          <cell r="E345" t="str">
            <v>Men Senior</v>
          </cell>
        </row>
        <row r="346">
          <cell r="A346" t="str">
            <v>N0341</v>
          </cell>
          <cell r="B346" t="str">
            <v>xOrca Angling Club</v>
          </cell>
          <cell r="C346" t="str">
            <v>Ettiene</v>
          </cell>
          <cell r="D346" t="str">
            <v>Du Toit</v>
          </cell>
          <cell r="E346" t="str">
            <v>Men U/21</v>
          </cell>
        </row>
        <row r="347">
          <cell r="A347" t="str">
            <v>N0342</v>
          </cell>
          <cell r="B347" t="str">
            <v>xSteenbras</v>
          </cell>
          <cell r="C347" t="str">
            <v>Tian</v>
          </cell>
          <cell r="D347" t="str">
            <v>Muller</v>
          </cell>
          <cell r="E347" t="str">
            <v>Men Senior</v>
          </cell>
        </row>
        <row r="348">
          <cell r="A348" t="str">
            <v>N0343</v>
          </cell>
          <cell r="B348" t="str">
            <v>xWalvis Bay</v>
          </cell>
          <cell r="C348" t="str">
            <v>Morne</v>
          </cell>
          <cell r="D348" t="str">
            <v>Kruger</v>
          </cell>
          <cell r="E348" t="str">
            <v>Men Senior</v>
          </cell>
        </row>
        <row r="349">
          <cell r="A349" t="str">
            <v>N0344</v>
          </cell>
          <cell r="B349" t="str">
            <v>Skeleton Coast</v>
          </cell>
          <cell r="C349" t="str">
            <v>Morne</v>
          </cell>
          <cell r="D349" t="str">
            <v>Hugo</v>
          </cell>
          <cell r="E349" t="str">
            <v>Men Senior</v>
          </cell>
        </row>
        <row r="350">
          <cell r="A350" t="str">
            <v>N0345</v>
          </cell>
          <cell r="B350" t="str">
            <v>xHenties Bay</v>
          </cell>
          <cell r="C350" t="str">
            <v>Arra</v>
          </cell>
          <cell r="D350" t="str">
            <v>Arangies</v>
          </cell>
          <cell r="E350" t="str">
            <v>Men Master</v>
          </cell>
        </row>
        <row r="351">
          <cell r="A351" t="str">
            <v>N0346</v>
          </cell>
          <cell r="B351" t="str">
            <v>XNamib Park</v>
          </cell>
          <cell r="C351" t="str">
            <v>Charl (Jnr)</v>
          </cell>
          <cell r="D351" t="str">
            <v>du Plooy</v>
          </cell>
          <cell r="E351" t="str">
            <v>Men Senior</v>
          </cell>
        </row>
        <row r="352">
          <cell r="A352" t="str">
            <v>N0347</v>
          </cell>
          <cell r="B352" t="str">
            <v>xOrca Angling Club</v>
          </cell>
          <cell r="C352" t="str">
            <v>Adriaan</v>
          </cell>
          <cell r="D352" t="str">
            <v>Schickerling</v>
          </cell>
          <cell r="E352" t="str">
            <v>Men Master</v>
          </cell>
        </row>
        <row r="353">
          <cell r="A353" t="str">
            <v>N0348</v>
          </cell>
          <cell r="B353" t="str">
            <v>xOtjiwarongo</v>
          </cell>
          <cell r="C353" t="str">
            <v>Conraad</v>
          </cell>
          <cell r="D353" t="str">
            <v>Smith</v>
          </cell>
          <cell r="E353" t="str">
            <v>Men Senior</v>
          </cell>
        </row>
        <row r="354">
          <cell r="A354" t="str">
            <v>N0349</v>
          </cell>
          <cell r="B354" t="str">
            <v>XBenguella</v>
          </cell>
          <cell r="C354" t="str">
            <v>Gelhar</v>
          </cell>
          <cell r="D354" t="str">
            <v>Slabbert</v>
          </cell>
          <cell r="E354" t="str">
            <v>Men Senior</v>
          </cell>
        </row>
        <row r="355">
          <cell r="A355" t="str">
            <v>N0350</v>
          </cell>
          <cell r="B355" t="str">
            <v>xSteenbras</v>
          </cell>
          <cell r="C355" t="str">
            <v>Gregory</v>
          </cell>
          <cell r="D355" t="str">
            <v>Dickman</v>
          </cell>
          <cell r="E355" t="str">
            <v>Men Senior</v>
          </cell>
        </row>
        <row r="356">
          <cell r="A356" t="str">
            <v>N0351</v>
          </cell>
          <cell r="B356" t="str">
            <v>XPenguin</v>
          </cell>
          <cell r="C356" t="str">
            <v>Francois</v>
          </cell>
          <cell r="D356" t="str">
            <v>Mouton</v>
          </cell>
          <cell r="E356" t="str">
            <v>Men Grand Masters</v>
          </cell>
        </row>
        <row r="357">
          <cell r="A357" t="str">
            <v>N0352</v>
          </cell>
          <cell r="B357" t="str">
            <v>xPenguin</v>
          </cell>
          <cell r="C357" t="str">
            <v>Kobus</v>
          </cell>
          <cell r="D357" t="str">
            <v>Coetzee</v>
          </cell>
          <cell r="E357" t="str">
            <v>Men Senior</v>
          </cell>
        </row>
        <row r="358">
          <cell r="A358" t="str">
            <v>N0353</v>
          </cell>
          <cell r="B358" t="str">
            <v>xHenties Bay</v>
          </cell>
          <cell r="C358" t="str">
            <v>Naude</v>
          </cell>
          <cell r="D358" t="str">
            <v>v/d Merwe</v>
          </cell>
          <cell r="E358" t="str">
            <v>Men Grand Masters</v>
          </cell>
        </row>
        <row r="359">
          <cell r="A359" t="str">
            <v>N0354</v>
          </cell>
          <cell r="B359" t="str">
            <v>Orca Angling Club</v>
          </cell>
          <cell r="C359" t="str">
            <v>Boytjie</v>
          </cell>
          <cell r="D359" t="str">
            <v>Schikerling</v>
          </cell>
          <cell r="E359" t="str">
            <v>Men Master</v>
          </cell>
        </row>
        <row r="360">
          <cell r="A360" t="str">
            <v>N0355</v>
          </cell>
          <cell r="B360" t="str">
            <v>xOtjiwarongo</v>
          </cell>
          <cell r="C360" t="str">
            <v>Morne</v>
          </cell>
          <cell r="D360" t="str">
            <v>Du Toit</v>
          </cell>
          <cell r="E360" t="str">
            <v>Men Senior</v>
          </cell>
        </row>
        <row r="361">
          <cell r="A361" t="str">
            <v>n0356</v>
          </cell>
          <cell r="B361" t="str">
            <v>XSeagulls WVB</v>
          </cell>
          <cell r="C361" t="str">
            <v>Shaun (jnr)</v>
          </cell>
          <cell r="D361" t="str">
            <v>Holtzhausen</v>
          </cell>
          <cell r="E361" t="str">
            <v>Men Senior</v>
          </cell>
        </row>
        <row r="362">
          <cell r="A362" t="str">
            <v>N0357</v>
          </cell>
          <cell r="B362" t="str">
            <v>xSeagulls WHK</v>
          </cell>
          <cell r="C362" t="str">
            <v>PJ</v>
          </cell>
          <cell r="D362" t="str">
            <v>Swart</v>
          </cell>
          <cell r="E362" t="str">
            <v>Men U/21</v>
          </cell>
        </row>
        <row r="363">
          <cell r="A363" t="str">
            <v>N0358</v>
          </cell>
          <cell r="B363" t="str">
            <v>XHenties Bay</v>
          </cell>
          <cell r="C363" t="str">
            <v>Paul</v>
          </cell>
          <cell r="D363" t="str">
            <v>Goosen</v>
          </cell>
          <cell r="E363" t="str">
            <v>Men Senior</v>
          </cell>
        </row>
        <row r="364">
          <cell r="A364" t="str">
            <v>N0359</v>
          </cell>
          <cell r="B364" t="str">
            <v>xMako</v>
          </cell>
          <cell r="C364" t="str">
            <v>Johan</v>
          </cell>
          <cell r="D364" t="str">
            <v>Retief</v>
          </cell>
          <cell r="E364" t="str">
            <v>Men U/21</v>
          </cell>
        </row>
        <row r="365">
          <cell r="A365" t="str">
            <v>N0360</v>
          </cell>
          <cell r="B365" t="str">
            <v>XOkahandja</v>
          </cell>
          <cell r="C365" t="str">
            <v>Charles</v>
          </cell>
          <cell r="D365" t="str">
            <v>Sinclair</v>
          </cell>
          <cell r="E365" t="str">
            <v>Men Senior</v>
          </cell>
        </row>
        <row r="366">
          <cell r="A366" t="str">
            <v>N0361</v>
          </cell>
          <cell r="B366" t="str">
            <v>Penguin</v>
          </cell>
          <cell r="C366" t="str">
            <v>Rowan</v>
          </cell>
          <cell r="D366" t="str">
            <v>Burger</v>
          </cell>
          <cell r="E366" t="str">
            <v>Men U/21</v>
          </cell>
        </row>
        <row r="367">
          <cell r="A367" t="str">
            <v>N0362</v>
          </cell>
          <cell r="B367" t="str">
            <v>Penguin</v>
          </cell>
          <cell r="C367" t="str">
            <v>Kyle</v>
          </cell>
          <cell r="D367" t="str">
            <v>Burger</v>
          </cell>
          <cell r="E367" t="str">
            <v>Men U/21</v>
          </cell>
        </row>
        <row r="368">
          <cell r="A368" t="str">
            <v>N0363</v>
          </cell>
          <cell r="B368" t="str">
            <v>xPenguin</v>
          </cell>
          <cell r="C368" t="str">
            <v>Gary</v>
          </cell>
          <cell r="D368" t="str">
            <v>Knight</v>
          </cell>
          <cell r="E368" t="str">
            <v>Men Senior</v>
          </cell>
        </row>
        <row r="369">
          <cell r="A369" t="str">
            <v>N0364</v>
          </cell>
          <cell r="B369" t="str">
            <v>xPenguin</v>
          </cell>
          <cell r="C369" t="str">
            <v>Hennie</v>
          </cell>
          <cell r="D369" t="str">
            <v>van Zijl</v>
          </cell>
          <cell r="E369" t="str">
            <v>Men Senior</v>
          </cell>
        </row>
        <row r="370">
          <cell r="A370" t="str">
            <v>N0365</v>
          </cell>
          <cell r="B370" t="str">
            <v>XSkeleton Coast</v>
          </cell>
          <cell r="C370" t="str">
            <v xml:space="preserve">Joey </v>
          </cell>
          <cell r="D370" t="str">
            <v>Venables</v>
          </cell>
          <cell r="E370" t="str">
            <v>Ladies Senior</v>
          </cell>
        </row>
        <row r="371">
          <cell r="A371" t="str">
            <v>N0366</v>
          </cell>
          <cell r="B371" t="str">
            <v>xNamib Park</v>
          </cell>
          <cell r="C371" t="str">
            <v>Pieter</v>
          </cell>
          <cell r="D371" t="str">
            <v>van Wyk</v>
          </cell>
          <cell r="E371" t="str">
            <v>Men Senior</v>
          </cell>
        </row>
        <row r="372">
          <cell r="A372" t="str">
            <v>N0367</v>
          </cell>
          <cell r="B372" t="str">
            <v>XBenguella</v>
          </cell>
          <cell r="C372" t="str">
            <v>Willie</v>
          </cell>
          <cell r="D372" t="str">
            <v>Viljoen</v>
          </cell>
          <cell r="E372" t="str">
            <v>Men Senior</v>
          </cell>
        </row>
        <row r="373">
          <cell r="A373" t="str">
            <v>N0368</v>
          </cell>
          <cell r="B373" t="str">
            <v>xPenguin</v>
          </cell>
          <cell r="C373" t="str">
            <v>Allester</v>
          </cell>
          <cell r="D373" t="str">
            <v>Dronia</v>
          </cell>
          <cell r="E373" t="str">
            <v>Men Senior</v>
          </cell>
        </row>
        <row r="374">
          <cell r="A374" t="str">
            <v>N0369</v>
          </cell>
          <cell r="B374" t="str">
            <v>XWelwitschia</v>
          </cell>
          <cell r="C374" t="str">
            <v>Dirk (Jnr)</v>
          </cell>
          <cell r="D374" t="str">
            <v>van Zyl</v>
          </cell>
          <cell r="E374" t="str">
            <v>Men Senior</v>
          </cell>
        </row>
        <row r="375">
          <cell r="A375" t="str">
            <v>N0370</v>
          </cell>
          <cell r="B375" t="str">
            <v>XOrca Angling Club</v>
          </cell>
          <cell r="C375" t="str">
            <v>Kyla</v>
          </cell>
          <cell r="D375" t="str">
            <v>McGowan</v>
          </cell>
          <cell r="E375" t="str">
            <v>Men Senior</v>
          </cell>
        </row>
        <row r="376">
          <cell r="A376" t="str">
            <v>N0371</v>
          </cell>
          <cell r="B376" t="str">
            <v>Penguin</v>
          </cell>
          <cell r="C376" t="str">
            <v>Henno</v>
          </cell>
          <cell r="D376" t="str">
            <v>Snyman</v>
          </cell>
          <cell r="E376" t="str">
            <v>Men Veteran</v>
          </cell>
        </row>
        <row r="377">
          <cell r="A377" t="str">
            <v>N0372</v>
          </cell>
          <cell r="B377" t="str">
            <v>Skeleton Coast</v>
          </cell>
          <cell r="C377" t="str">
            <v>Michael</v>
          </cell>
          <cell r="D377" t="str">
            <v>Stauder</v>
          </cell>
          <cell r="E377" t="str">
            <v>Men Veteran</v>
          </cell>
        </row>
        <row r="378">
          <cell r="A378" t="str">
            <v>N0373</v>
          </cell>
          <cell r="B378" t="str">
            <v>xSeagulls WHK</v>
          </cell>
          <cell r="C378" t="str">
            <v>John D</v>
          </cell>
          <cell r="D378" t="str">
            <v>Symington</v>
          </cell>
          <cell r="E378" t="str">
            <v>Men Senior</v>
          </cell>
        </row>
        <row r="379">
          <cell r="A379" t="str">
            <v>N0374</v>
          </cell>
          <cell r="B379" t="str">
            <v>XSeagulls WVB</v>
          </cell>
          <cell r="C379" t="str">
            <v>Andre</v>
          </cell>
          <cell r="D379" t="str">
            <v>Strydom</v>
          </cell>
          <cell r="E379" t="str">
            <v>Men Senior</v>
          </cell>
        </row>
        <row r="380">
          <cell r="A380" t="str">
            <v>N0375</v>
          </cell>
          <cell r="B380" t="str">
            <v>xWalvis Bay</v>
          </cell>
          <cell r="C380" t="str">
            <v>Mias</v>
          </cell>
          <cell r="D380" t="str">
            <v>de Klerk</v>
          </cell>
          <cell r="E380" t="str">
            <v>Men Senior</v>
          </cell>
        </row>
        <row r="381">
          <cell r="A381" t="str">
            <v>N0376</v>
          </cell>
          <cell r="B381" t="str">
            <v>xOkahandja</v>
          </cell>
          <cell r="C381" t="str">
            <v>Siegfried</v>
          </cell>
          <cell r="D381" t="str">
            <v>Schulte</v>
          </cell>
          <cell r="E381" t="str">
            <v>Men Master</v>
          </cell>
        </row>
        <row r="382">
          <cell r="A382" t="str">
            <v>N0377</v>
          </cell>
          <cell r="B382" t="str">
            <v>xPenguin</v>
          </cell>
          <cell r="C382" t="str">
            <v>Mark</v>
          </cell>
          <cell r="D382" t="str">
            <v>Dierking</v>
          </cell>
          <cell r="E382" t="str">
            <v>Men Senior</v>
          </cell>
        </row>
        <row r="383">
          <cell r="A383" t="str">
            <v>N0378</v>
          </cell>
          <cell r="B383" t="str">
            <v>xSkeleton Coast</v>
          </cell>
          <cell r="C383" t="str">
            <v>Zander</v>
          </cell>
          <cell r="D383" t="str">
            <v>Venables</v>
          </cell>
          <cell r="E383" t="str">
            <v>Men Senior</v>
          </cell>
        </row>
        <row r="384">
          <cell r="A384" t="str">
            <v>N0379</v>
          </cell>
          <cell r="B384" t="str">
            <v>xMako</v>
          </cell>
          <cell r="C384" t="str">
            <v>Cash</v>
          </cell>
          <cell r="D384" t="str">
            <v>van Wyk</v>
          </cell>
          <cell r="E384" t="str">
            <v>Men Senior</v>
          </cell>
        </row>
        <row r="385">
          <cell r="A385" t="str">
            <v>N0380</v>
          </cell>
          <cell r="B385" t="str">
            <v>xPenguin</v>
          </cell>
          <cell r="C385" t="str">
            <v>Barend</v>
          </cell>
          <cell r="D385" t="str">
            <v>Horn</v>
          </cell>
          <cell r="E385" t="str">
            <v>Men Senior</v>
          </cell>
        </row>
        <row r="386">
          <cell r="A386" t="str">
            <v>N0381</v>
          </cell>
          <cell r="B386" t="str">
            <v>xWalvis Bay</v>
          </cell>
          <cell r="C386" t="str">
            <v>Fielies</v>
          </cell>
          <cell r="D386" t="str">
            <v>Grane</v>
          </cell>
          <cell r="E386" t="str">
            <v>Men Senior</v>
          </cell>
        </row>
        <row r="387">
          <cell r="A387" t="str">
            <v>N0382</v>
          </cell>
          <cell r="B387" t="str">
            <v>xBenguella</v>
          </cell>
          <cell r="C387" t="str">
            <v>Hento</v>
          </cell>
          <cell r="D387" t="str">
            <v>Maritz</v>
          </cell>
          <cell r="E387" t="str">
            <v>Men Master</v>
          </cell>
        </row>
        <row r="388">
          <cell r="A388" t="str">
            <v>N0383</v>
          </cell>
          <cell r="B388" t="str">
            <v>xHenties Bay</v>
          </cell>
          <cell r="C388" t="str">
            <v>Judith</v>
          </cell>
          <cell r="D388" t="str">
            <v>v/d Merwe</v>
          </cell>
          <cell r="E388" t="str">
            <v>Men Senior</v>
          </cell>
        </row>
        <row r="389">
          <cell r="A389" t="str">
            <v>N0384</v>
          </cell>
          <cell r="B389" t="str">
            <v>xOrca Angling Club</v>
          </cell>
          <cell r="C389" t="str">
            <v>Barbara</v>
          </cell>
          <cell r="D389" t="str">
            <v>Hanekom</v>
          </cell>
          <cell r="E389" t="str">
            <v>Men Senior</v>
          </cell>
        </row>
        <row r="390">
          <cell r="A390" t="str">
            <v>N0385</v>
          </cell>
          <cell r="B390" t="str">
            <v>xSkeleton Coast</v>
          </cell>
          <cell r="C390" t="str">
            <v>Anton</v>
          </cell>
          <cell r="D390" t="str">
            <v>Bohmcker</v>
          </cell>
          <cell r="E390" t="str">
            <v>Men Senior</v>
          </cell>
        </row>
        <row r="391">
          <cell r="A391" t="str">
            <v>N0386</v>
          </cell>
          <cell r="B391" t="str">
            <v>xSteenbras</v>
          </cell>
          <cell r="C391" t="str">
            <v>RP</v>
          </cell>
          <cell r="D391" t="str">
            <v>Theron</v>
          </cell>
          <cell r="E391" t="str">
            <v>Men U/21</v>
          </cell>
        </row>
        <row r="392">
          <cell r="A392" t="str">
            <v>N0387</v>
          </cell>
          <cell r="B392" t="str">
            <v>XSeagulls WHK</v>
          </cell>
          <cell r="C392" t="str">
            <v>Werner</v>
          </cell>
          <cell r="D392" t="str">
            <v>Beneke</v>
          </cell>
          <cell r="E392" t="str">
            <v>Men Senior</v>
          </cell>
        </row>
        <row r="393">
          <cell r="A393" t="str">
            <v>N0388</v>
          </cell>
          <cell r="B393" t="str">
            <v>XSeagulls WHK</v>
          </cell>
          <cell r="C393" t="str">
            <v>Cornelis</v>
          </cell>
          <cell r="D393" t="str">
            <v>Beuke</v>
          </cell>
          <cell r="E393" t="str">
            <v>Men Senior</v>
          </cell>
        </row>
        <row r="394">
          <cell r="A394" t="str">
            <v>N0389</v>
          </cell>
          <cell r="B394" t="str">
            <v>XSeagulls WHK</v>
          </cell>
          <cell r="C394" t="str">
            <v>Dennis</v>
          </cell>
          <cell r="D394" t="str">
            <v>Jacobs</v>
          </cell>
          <cell r="E394" t="str">
            <v>Men Senior</v>
          </cell>
        </row>
        <row r="395">
          <cell r="A395" t="str">
            <v>N0390</v>
          </cell>
          <cell r="B395" t="str">
            <v>xAtlantic Angling Club</v>
          </cell>
          <cell r="C395" t="str">
            <v>Leone</v>
          </cell>
          <cell r="D395" t="str">
            <v>Krauze</v>
          </cell>
          <cell r="E395" t="str">
            <v>Ladies Senior</v>
          </cell>
        </row>
        <row r="396">
          <cell r="A396" t="str">
            <v>N0391</v>
          </cell>
          <cell r="B396" t="str">
            <v>xAtlantic Angling Club</v>
          </cell>
          <cell r="C396" t="str">
            <v>Carel</v>
          </cell>
          <cell r="D396" t="str">
            <v>van Bosch</v>
          </cell>
          <cell r="E396" t="str">
            <v>Men Senior</v>
          </cell>
        </row>
        <row r="397">
          <cell r="A397" t="str">
            <v>N0392</v>
          </cell>
          <cell r="B397" t="str">
            <v>XBenguella</v>
          </cell>
          <cell r="C397" t="str">
            <v>Barend</v>
          </cell>
          <cell r="D397" t="str">
            <v>Booysen</v>
          </cell>
          <cell r="E397" t="str">
            <v>Men Senior</v>
          </cell>
        </row>
        <row r="398">
          <cell r="A398" t="str">
            <v>N0393</v>
          </cell>
          <cell r="B398" t="str">
            <v>XBenguella</v>
          </cell>
          <cell r="C398" t="str">
            <v>Tristan</v>
          </cell>
          <cell r="D398" t="str">
            <v>Przybylski</v>
          </cell>
          <cell r="E398" t="str">
            <v>Men Senior</v>
          </cell>
        </row>
        <row r="399">
          <cell r="A399" t="str">
            <v>N0394</v>
          </cell>
          <cell r="B399" t="str">
            <v>xWalvis Bay</v>
          </cell>
          <cell r="C399" t="str">
            <v>Mossie (CL)</v>
          </cell>
          <cell r="D399" t="str">
            <v>Mostert</v>
          </cell>
          <cell r="E399" t="str">
            <v>Men Grand Masters</v>
          </cell>
        </row>
        <row r="400">
          <cell r="A400" t="str">
            <v>N0395</v>
          </cell>
          <cell r="B400" t="str">
            <v>xWalvis Bay</v>
          </cell>
          <cell r="C400" t="str">
            <v>Freddie</v>
          </cell>
          <cell r="D400" t="str">
            <v>Visser</v>
          </cell>
          <cell r="E400" t="str">
            <v>Men Senior</v>
          </cell>
        </row>
        <row r="401">
          <cell r="A401" t="str">
            <v>N0396</v>
          </cell>
          <cell r="B401" t="str">
            <v>Walvis Bay</v>
          </cell>
          <cell r="C401" t="str">
            <v>Raymond</v>
          </cell>
          <cell r="D401" t="str">
            <v>Duvenhage</v>
          </cell>
          <cell r="E401" t="str">
            <v>Men Senior</v>
          </cell>
        </row>
        <row r="402">
          <cell r="A402" t="str">
            <v>N0397</v>
          </cell>
          <cell r="B402" t="str">
            <v>XHenties Bay</v>
          </cell>
          <cell r="C402" t="str">
            <v xml:space="preserve">Jaques </v>
          </cell>
          <cell r="D402" t="str">
            <v>Coetzee</v>
          </cell>
          <cell r="E402" t="str">
            <v>Men Senior</v>
          </cell>
        </row>
        <row r="403">
          <cell r="A403" t="str">
            <v>N0398</v>
          </cell>
          <cell r="B403" t="str">
            <v>XMako</v>
          </cell>
          <cell r="C403" t="str">
            <v>Corne</v>
          </cell>
          <cell r="D403" t="str">
            <v>Schalkwyk</v>
          </cell>
          <cell r="E403" t="str">
            <v>Men Senior</v>
          </cell>
        </row>
        <row r="404">
          <cell r="A404" t="str">
            <v>N0399</v>
          </cell>
          <cell r="B404" t="str">
            <v>Otjiwarongo</v>
          </cell>
          <cell r="C404" t="str">
            <v>Org</v>
          </cell>
          <cell r="D404" t="str">
            <v>van Rensburg</v>
          </cell>
          <cell r="E404" t="str">
            <v>Men Senior</v>
          </cell>
        </row>
        <row r="405">
          <cell r="A405" t="str">
            <v>N0400</v>
          </cell>
          <cell r="B405" t="str">
            <v>xOtjiwarongo</v>
          </cell>
          <cell r="C405" t="str">
            <v>Fanie</v>
          </cell>
          <cell r="D405" t="str">
            <v>Badenhorst</v>
          </cell>
          <cell r="E405" t="str">
            <v>Men Senior</v>
          </cell>
        </row>
        <row r="406">
          <cell r="A406" t="str">
            <v>N0401</v>
          </cell>
          <cell r="B406" t="str">
            <v>Penguin</v>
          </cell>
          <cell r="C406" t="str">
            <v>Henko</v>
          </cell>
          <cell r="D406" t="str">
            <v>Snyman</v>
          </cell>
          <cell r="E406" t="str">
            <v>Men U/21</v>
          </cell>
        </row>
        <row r="407">
          <cell r="A407" t="str">
            <v>N0402</v>
          </cell>
          <cell r="B407" t="str">
            <v>XSeagulls WHK</v>
          </cell>
          <cell r="C407" t="str">
            <v>Renier</v>
          </cell>
          <cell r="D407" t="str">
            <v>de Klerk</v>
          </cell>
          <cell r="E407" t="str">
            <v>Men Senior</v>
          </cell>
        </row>
        <row r="408">
          <cell r="A408" t="str">
            <v>N0403</v>
          </cell>
          <cell r="B408" t="str">
            <v>xAtlantic Angling Club</v>
          </cell>
          <cell r="C408" t="str">
            <v>Yvonne</v>
          </cell>
          <cell r="D408" t="str">
            <v>Zeelie</v>
          </cell>
          <cell r="E408" t="str">
            <v>Men Senior</v>
          </cell>
        </row>
        <row r="409">
          <cell r="A409" t="str">
            <v>N0404</v>
          </cell>
          <cell r="B409" t="str">
            <v>XOkahandja</v>
          </cell>
          <cell r="C409" t="str">
            <v>Morne</v>
          </cell>
          <cell r="D409" t="str">
            <v>Pretorius</v>
          </cell>
          <cell r="E409" t="str">
            <v>Men Senior</v>
          </cell>
        </row>
        <row r="410">
          <cell r="A410" t="str">
            <v>N0405</v>
          </cell>
          <cell r="B410" t="str">
            <v>xPenguin</v>
          </cell>
          <cell r="C410" t="str">
            <v>Stefan</v>
          </cell>
          <cell r="D410" t="str">
            <v>van Wyk</v>
          </cell>
          <cell r="E410" t="str">
            <v>Men Senior</v>
          </cell>
        </row>
        <row r="411">
          <cell r="A411" t="str">
            <v>N0406</v>
          </cell>
          <cell r="B411" t="str">
            <v>xSteenbras</v>
          </cell>
          <cell r="C411" t="str">
            <v>Rudolf</v>
          </cell>
          <cell r="D411" t="str">
            <v>Derks</v>
          </cell>
          <cell r="E411" t="str">
            <v>Men Senior</v>
          </cell>
        </row>
        <row r="412">
          <cell r="A412" t="str">
            <v>N0407</v>
          </cell>
          <cell r="B412" t="str">
            <v>Seagulls WVB</v>
          </cell>
          <cell r="C412" t="str">
            <v>Renier</v>
          </cell>
          <cell r="D412" t="str">
            <v>Van Zyl</v>
          </cell>
          <cell r="E412" t="str">
            <v>Men Senior</v>
          </cell>
        </row>
        <row r="413">
          <cell r="A413" t="str">
            <v>N0408</v>
          </cell>
          <cell r="B413" t="str">
            <v>xOrca Angling Club</v>
          </cell>
          <cell r="C413" t="str">
            <v>Wolfgang</v>
          </cell>
          <cell r="D413" t="str">
            <v>Dresselhaus</v>
          </cell>
          <cell r="E413" t="str">
            <v>Men Senior</v>
          </cell>
        </row>
        <row r="414">
          <cell r="A414" t="str">
            <v>N0409</v>
          </cell>
          <cell r="B414" t="str">
            <v>Benguella</v>
          </cell>
          <cell r="C414" t="str">
            <v xml:space="preserve">Andre-Louis </v>
          </cell>
          <cell r="D414" t="str">
            <v>Stipp</v>
          </cell>
          <cell r="E414" t="str">
            <v>Men U/21</v>
          </cell>
        </row>
        <row r="415">
          <cell r="A415" t="str">
            <v>N0410</v>
          </cell>
          <cell r="B415" t="str">
            <v>Atlantic Angling Club</v>
          </cell>
          <cell r="C415" t="str">
            <v>Jaco</v>
          </cell>
          <cell r="D415" t="str">
            <v>Mac gillygudy</v>
          </cell>
          <cell r="E415" t="str">
            <v>Men Senior</v>
          </cell>
        </row>
        <row r="416">
          <cell r="A416" t="str">
            <v>N0411</v>
          </cell>
          <cell r="B416" t="str">
            <v>xOkahandja</v>
          </cell>
          <cell r="C416" t="str">
            <v>David</v>
          </cell>
          <cell r="D416" t="str">
            <v>Werner</v>
          </cell>
          <cell r="E416" t="str">
            <v>Men Veteran</v>
          </cell>
        </row>
        <row r="417">
          <cell r="A417" t="str">
            <v>N0412</v>
          </cell>
          <cell r="B417" t="str">
            <v>xOkahandja</v>
          </cell>
          <cell r="C417" t="str">
            <v>Mitichia</v>
          </cell>
          <cell r="D417" t="str">
            <v>Werner</v>
          </cell>
          <cell r="E417" t="str">
            <v>Ladies Veteran</v>
          </cell>
        </row>
        <row r="418">
          <cell r="A418" t="str">
            <v>N0413</v>
          </cell>
          <cell r="B418" t="str">
            <v>xPenguin</v>
          </cell>
          <cell r="C418" t="str">
            <v>Ian</v>
          </cell>
          <cell r="D418" t="str">
            <v>Gilmer</v>
          </cell>
          <cell r="E418" t="str">
            <v>Men Senior</v>
          </cell>
        </row>
        <row r="419">
          <cell r="A419" t="str">
            <v>N0414</v>
          </cell>
          <cell r="B419" t="str">
            <v>xPenguin</v>
          </cell>
          <cell r="C419" t="str">
            <v>Karl Heinz</v>
          </cell>
          <cell r="D419" t="str">
            <v>Dronia</v>
          </cell>
          <cell r="E419" t="str">
            <v>Men Senior</v>
          </cell>
        </row>
        <row r="420">
          <cell r="A420" t="str">
            <v>N0415</v>
          </cell>
          <cell r="B420" t="str">
            <v>xWalvis Bay</v>
          </cell>
          <cell r="C420" t="str">
            <v>Andre</v>
          </cell>
          <cell r="D420" t="str">
            <v>Raats</v>
          </cell>
          <cell r="E420" t="str">
            <v>Men Senior</v>
          </cell>
        </row>
        <row r="421">
          <cell r="A421" t="str">
            <v>N0416</v>
          </cell>
          <cell r="B421" t="str">
            <v>xAtlantic Angling Club</v>
          </cell>
          <cell r="C421" t="str">
            <v>Lukas</v>
          </cell>
          <cell r="D421" t="str">
            <v>Malan</v>
          </cell>
          <cell r="E421" t="str">
            <v>Men Senior</v>
          </cell>
        </row>
        <row r="422">
          <cell r="A422" t="str">
            <v>N0417</v>
          </cell>
          <cell r="B422" t="str">
            <v>xBenguella</v>
          </cell>
          <cell r="C422" t="str">
            <v>Shaun</v>
          </cell>
          <cell r="D422" t="str">
            <v>Halgreen</v>
          </cell>
          <cell r="E422" t="str">
            <v>Men Senior</v>
          </cell>
        </row>
        <row r="423">
          <cell r="A423" t="str">
            <v>N0418</v>
          </cell>
          <cell r="B423" t="str">
            <v>Welwitschia</v>
          </cell>
          <cell r="C423" t="str">
            <v>Renier</v>
          </cell>
          <cell r="D423" t="str">
            <v>De Villiers</v>
          </cell>
          <cell r="E423" t="str">
            <v>Men Master</v>
          </cell>
        </row>
        <row r="424">
          <cell r="A424" t="str">
            <v>N0419</v>
          </cell>
          <cell r="B424" t="str">
            <v>XHenties Bay</v>
          </cell>
          <cell r="C424" t="str">
            <v>Porra</v>
          </cell>
          <cell r="D424" t="str">
            <v>Dias</v>
          </cell>
          <cell r="E424" t="str">
            <v>Men Senior</v>
          </cell>
        </row>
        <row r="425">
          <cell r="A425" t="str">
            <v>N0420</v>
          </cell>
          <cell r="B425" t="str">
            <v>xHenties Bay</v>
          </cell>
          <cell r="C425" t="str">
            <v>William</v>
          </cell>
          <cell r="D425" t="str">
            <v>Gray</v>
          </cell>
          <cell r="E425" t="str">
            <v>Men Senior</v>
          </cell>
        </row>
        <row r="426">
          <cell r="A426" t="str">
            <v>N0421</v>
          </cell>
          <cell r="B426" t="str">
            <v>XHenties Bay</v>
          </cell>
          <cell r="C426" t="str">
            <v>Danie</v>
          </cell>
          <cell r="D426" t="str">
            <v>Kleingeldt</v>
          </cell>
          <cell r="E426" t="str">
            <v>Men Senior</v>
          </cell>
        </row>
        <row r="427">
          <cell r="A427" t="str">
            <v>N0422</v>
          </cell>
          <cell r="B427" t="str">
            <v>xHenties Bay</v>
          </cell>
          <cell r="C427" t="str">
            <v>Anton</v>
          </cell>
          <cell r="D427" t="str">
            <v>Joubert</v>
          </cell>
          <cell r="E427" t="str">
            <v>Men Grand Masters</v>
          </cell>
        </row>
        <row r="428">
          <cell r="A428" t="str">
            <v>N0423</v>
          </cell>
          <cell r="B428" t="str">
            <v>xMako</v>
          </cell>
          <cell r="C428" t="str">
            <v>Robert</v>
          </cell>
          <cell r="D428" t="str">
            <v>van Eeden</v>
          </cell>
          <cell r="E428" t="str">
            <v>Men Senior</v>
          </cell>
        </row>
        <row r="429">
          <cell r="A429" t="str">
            <v>N0424</v>
          </cell>
          <cell r="B429" t="str">
            <v>xMako</v>
          </cell>
          <cell r="C429" t="str">
            <v>Jens</v>
          </cell>
          <cell r="D429" t="str">
            <v>Tegatoff</v>
          </cell>
          <cell r="E429" t="str">
            <v>Men Senior</v>
          </cell>
        </row>
        <row r="430">
          <cell r="A430" t="str">
            <v>N0425</v>
          </cell>
          <cell r="B430" t="str">
            <v>xNamib Park</v>
          </cell>
          <cell r="C430" t="str">
            <v>Chris</v>
          </cell>
          <cell r="D430" t="str">
            <v>Lourens</v>
          </cell>
          <cell r="E430" t="str">
            <v>Men Senior</v>
          </cell>
        </row>
        <row r="431">
          <cell r="A431" t="str">
            <v>N0426</v>
          </cell>
          <cell r="B431" t="str">
            <v>XOrca Angling Club</v>
          </cell>
          <cell r="C431" t="str">
            <v>Bruno</v>
          </cell>
          <cell r="D431" t="str">
            <v>Gomes</v>
          </cell>
          <cell r="E431" t="str">
            <v>Men Senior</v>
          </cell>
        </row>
        <row r="432">
          <cell r="A432" t="str">
            <v>N0427</v>
          </cell>
          <cell r="B432" t="str">
            <v>XOrca Angling Club</v>
          </cell>
          <cell r="C432" t="str">
            <v>Richard</v>
          </cell>
          <cell r="D432" t="str">
            <v>Punzul</v>
          </cell>
          <cell r="E432" t="str">
            <v>Men Senior</v>
          </cell>
        </row>
        <row r="433">
          <cell r="A433" t="str">
            <v>N0428</v>
          </cell>
          <cell r="B433" t="str">
            <v>XOrca Angling Club</v>
          </cell>
          <cell r="C433" t="str">
            <v>Herman</v>
          </cell>
          <cell r="D433" t="str">
            <v>Krause</v>
          </cell>
          <cell r="E433" t="str">
            <v>Men Senior</v>
          </cell>
        </row>
        <row r="434">
          <cell r="A434" t="str">
            <v>N0429</v>
          </cell>
          <cell r="B434" t="str">
            <v>XOrca Angling Club</v>
          </cell>
          <cell r="C434" t="str">
            <v xml:space="preserve">Gerrit </v>
          </cell>
          <cell r="D434" t="str">
            <v>Viviers</v>
          </cell>
          <cell r="E434" t="str">
            <v>Men Senior</v>
          </cell>
        </row>
        <row r="435">
          <cell r="A435" t="str">
            <v>N0430</v>
          </cell>
          <cell r="B435" t="str">
            <v>XOrca Angling Club</v>
          </cell>
          <cell r="C435" t="str">
            <v>Jan</v>
          </cell>
          <cell r="D435" t="str">
            <v>Wessels</v>
          </cell>
          <cell r="E435" t="str">
            <v>Men Senior</v>
          </cell>
        </row>
        <row r="436">
          <cell r="A436" t="str">
            <v>N0431</v>
          </cell>
          <cell r="B436" t="str">
            <v>XOrca Angling Club</v>
          </cell>
          <cell r="C436" t="str">
            <v>Chris</v>
          </cell>
          <cell r="D436" t="str">
            <v>Coston</v>
          </cell>
          <cell r="E436" t="str">
            <v>Men Senior</v>
          </cell>
        </row>
        <row r="437">
          <cell r="A437" t="str">
            <v>N0432</v>
          </cell>
          <cell r="B437" t="str">
            <v>xOkahandja</v>
          </cell>
          <cell r="C437" t="str">
            <v>Hentie</v>
          </cell>
          <cell r="D437" t="str">
            <v>v/d Westhuizen</v>
          </cell>
          <cell r="E437" t="str">
            <v>Men Senior</v>
          </cell>
        </row>
        <row r="438">
          <cell r="A438" t="str">
            <v>N0433</v>
          </cell>
          <cell r="B438" t="str">
            <v>xPenguin</v>
          </cell>
          <cell r="C438" t="str">
            <v>Dicker</v>
          </cell>
          <cell r="D438" t="str">
            <v>Gudde</v>
          </cell>
          <cell r="E438" t="str">
            <v>Men Senior</v>
          </cell>
        </row>
        <row r="439">
          <cell r="A439" t="str">
            <v>N0434</v>
          </cell>
          <cell r="B439" t="str">
            <v>Okahandja</v>
          </cell>
          <cell r="C439" t="str">
            <v>Detlef</v>
          </cell>
          <cell r="D439" t="str">
            <v>Heimstadt</v>
          </cell>
          <cell r="E439" t="str">
            <v>Men Veteran</v>
          </cell>
        </row>
        <row r="440">
          <cell r="A440" t="str">
            <v>N0435</v>
          </cell>
          <cell r="B440" t="str">
            <v>xSeagulls WHK</v>
          </cell>
          <cell r="C440" t="str">
            <v>Amore</v>
          </cell>
          <cell r="D440" t="str">
            <v>Haccou</v>
          </cell>
          <cell r="E440" t="str">
            <v>Ladies Senior</v>
          </cell>
        </row>
        <row r="441">
          <cell r="A441" t="str">
            <v>N0436</v>
          </cell>
          <cell r="B441" t="str">
            <v>xSeagulls WHK</v>
          </cell>
          <cell r="C441" t="str">
            <v>Jaco</v>
          </cell>
          <cell r="D441" t="str">
            <v>Jansen v Rensburg</v>
          </cell>
          <cell r="E441" t="str">
            <v>Men Senior</v>
          </cell>
        </row>
        <row r="442">
          <cell r="A442" t="str">
            <v>N0437</v>
          </cell>
          <cell r="B442" t="str">
            <v>xSeagulls WVB</v>
          </cell>
          <cell r="C442" t="str">
            <v>Jacques</v>
          </cell>
          <cell r="D442" t="str">
            <v>Barnard</v>
          </cell>
          <cell r="E442" t="str">
            <v>Men Senior</v>
          </cell>
        </row>
        <row r="443">
          <cell r="A443" t="str">
            <v>N0438</v>
          </cell>
          <cell r="B443" t="str">
            <v>XSeagulls WHK</v>
          </cell>
          <cell r="C443" t="str">
            <v>Melischa</v>
          </cell>
          <cell r="D443" t="str">
            <v>Opperman</v>
          </cell>
          <cell r="E443" t="str">
            <v>Men Senior</v>
          </cell>
        </row>
        <row r="444">
          <cell r="A444" t="str">
            <v>N0439</v>
          </cell>
          <cell r="B444" t="str">
            <v>XSeagulls WHK</v>
          </cell>
          <cell r="C444" t="str">
            <v>Johan</v>
          </cell>
          <cell r="D444" t="str">
            <v>Thom</v>
          </cell>
          <cell r="E444" t="str">
            <v>Men Senior</v>
          </cell>
        </row>
        <row r="445">
          <cell r="A445" t="str">
            <v>N0440</v>
          </cell>
          <cell r="B445" t="str">
            <v>XSeagulls WVB</v>
          </cell>
          <cell r="C445" t="str">
            <v>Hendrik</v>
          </cell>
          <cell r="D445" t="str">
            <v>Van Schalkwyk</v>
          </cell>
          <cell r="E445" t="str">
            <v>Men Senior</v>
          </cell>
        </row>
        <row r="446">
          <cell r="A446" t="str">
            <v>N0441</v>
          </cell>
          <cell r="B446" t="str">
            <v>XSeagulls WVB</v>
          </cell>
          <cell r="C446" t="str">
            <v>Andre</v>
          </cell>
          <cell r="D446" t="str">
            <v>Steenkamp</v>
          </cell>
          <cell r="E446" t="str">
            <v>Men Senior</v>
          </cell>
        </row>
        <row r="447">
          <cell r="A447" t="str">
            <v>N0442</v>
          </cell>
          <cell r="B447" t="str">
            <v>xWalvis Bay</v>
          </cell>
          <cell r="C447" t="str">
            <v>Neels</v>
          </cell>
          <cell r="D447" t="str">
            <v>Dreyer</v>
          </cell>
          <cell r="E447" t="str">
            <v>Men Senior</v>
          </cell>
        </row>
        <row r="448">
          <cell r="A448" t="str">
            <v>N0443</v>
          </cell>
          <cell r="B448" t="str">
            <v>xWalvis Bay</v>
          </cell>
          <cell r="C448" t="str">
            <v>Vickey</v>
          </cell>
          <cell r="D448" t="str">
            <v>Olivier</v>
          </cell>
          <cell r="E448" t="str">
            <v>Ladies Senior</v>
          </cell>
        </row>
        <row r="449">
          <cell r="A449" t="str">
            <v>N0444</v>
          </cell>
          <cell r="B449" t="str">
            <v>xWalvis Bay</v>
          </cell>
          <cell r="C449" t="str">
            <v>Niel</v>
          </cell>
          <cell r="D449" t="str">
            <v>Van Rooyen</v>
          </cell>
          <cell r="E449" t="str">
            <v>Men Senior</v>
          </cell>
        </row>
        <row r="450">
          <cell r="A450" t="str">
            <v>N0445</v>
          </cell>
          <cell r="B450" t="str">
            <v>xSeagulls WHK</v>
          </cell>
          <cell r="C450" t="str">
            <v>Christo</v>
          </cell>
          <cell r="D450" t="str">
            <v>Beukes</v>
          </cell>
          <cell r="E450" t="str">
            <v>Men Veteran</v>
          </cell>
        </row>
        <row r="451">
          <cell r="A451" t="str">
            <v>N0446</v>
          </cell>
          <cell r="B451" t="str">
            <v>XOkahandja</v>
          </cell>
          <cell r="C451" t="str">
            <v>Boetie</v>
          </cell>
          <cell r="D451" t="str">
            <v>Nel</v>
          </cell>
          <cell r="E451" t="str">
            <v>Men Senior</v>
          </cell>
        </row>
        <row r="452">
          <cell r="A452" t="str">
            <v>N0447</v>
          </cell>
          <cell r="B452" t="str">
            <v>Seagulls WHK</v>
          </cell>
          <cell r="C452" t="str">
            <v>Martin</v>
          </cell>
          <cell r="D452" t="str">
            <v>Gouws</v>
          </cell>
          <cell r="E452" t="str">
            <v>Men Senior</v>
          </cell>
        </row>
        <row r="453">
          <cell r="A453" t="str">
            <v>N0448</v>
          </cell>
          <cell r="B453" t="str">
            <v>xNamib Park</v>
          </cell>
          <cell r="C453" t="str">
            <v>Marthinus</v>
          </cell>
          <cell r="D453" t="str">
            <v>Lombaard</v>
          </cell>
          <cell r="E453" t="str">
            <v>Men Senior</v>
          </cell>
        </row>
        <row r="454">
          <cell r="A454" t="str">
            <v>N0449</v>
          </cell>
          <cell r="B454" t="str">
            <v>Namib Park</v>
          </cell>
          <cell r="C454" t="str">
            <v>Katherin</v>
          </cell>
          <cell r="D454" t="str">
            <v>De Jager</v>
          </cell>
          <cell r="E454" t="str">
            <v>Ladies Senior</v>
          </cell>
        </row>
        <row r="455">
          <cell r="A455" t="str">
            <v>N0450</v>
          </cell>
          <cell r="B455" t="str">
            <v>xHenties Bay</v>
          </cell>
          <cell r="C455" t="str">
            <v xml:space="preserve">Andre </v>
          </cell>
          <cell r="D455" t="str">
            <v>Barlow</v>
          </cell>
          <cell r="E455" t="str">
            <v>Men Veteran</v>
          </cell>
        </row>
        <row r="456">
          <cell r="A456" t="str">
            <v>N0451</v>
          </cell>
          <cell r="B456" t="str">
            <v>xHenties Bay</v>
          </cell>
          <cell r="C456" t="str">
            <v>Ludwig</v>
          </cell>
          <cell r="D456" t="str">
            <v>Binge</v>
          </cell>
          <cell r="E456" t="str">
            <v>Men Senior</v>
          </cell>
        </row>
        <row r="457">
          <cell r="A457" t="str">
            <v>N0452</v>
          </cell>
          <cell r="B457" t="str">
            <v>xHenties Bay</v>
          </cell>
          <cell r="C457" t="str">
            <v>Julia</v>
          </cell>
          <cell r="D457" t="str">
            <v>Binge</v>
          </cell>
          <cell r="E457" t="str">
            <v>Ladies Senior</v>
          </cell>
        </row>
        <row r="458">
          <cell r="A458" t="str">
            <v>N0453</v>
          </cell>
          <cell r="B458" t="str">
            <v>xHenties Bay</v>
          </cell>
          <cell r="C458" t="str">
            <v>Ian</v>
          </cell>
          <cell r="D458" t="str">
            <v>Copley</v>
          </cell>
          <cell r="E458" t="str">
            <v>Men Senior</v>
          </cell>
        </row>
        <row r="459">
          <cell r="A459" t="str">
            <v>N0454</v>
          </cell>
          <cell r="B459" t="str">
            <v>xHenties Bay</v>
          </cell>
          <cell r="C459" t="str">
            <v>Wynand</v>
          </cell>
          <cell r="D459" t="str">
            <v>Carstens</v>
          </cell>
          <cell r="E459" t="str">
            <v>Men Senior</v>
          </cell>
        </row>
        <row r="460">
          <cell r="A460" t="str">
            <v>N0455</v>
          </cell>
          <cell r="B460" t="str">
            <v>xHenties Bay</v>
          </cell>
          <cell r="C460" t="str">
            <v>Kurt</v>
          </cell>
          <cell r="D460" t="str">
            <v>Van Zyl</v>
          </cell>
          <cell r="E460" t="str">
            <v>Men Senior</v>
          </cell>
        </row>
        <row r="461">
          <cell r="A461" t="str">
            <v>N0456</v>
          </cell>
          <cell r="B461" t="str">
            <v>xHenties Bay</v>
          </cell>
          <cell r="C461" t="str">
            <v>Kurt Jnr.</v>
          </cell>
          <cell r="D461" t="str">
            <v>Van Zyl</v>
          </cell>
          <cell r="E461" t="str">
            <v>Men Senior</v>
          </cell>
        </row>
        <row r="462">
          <cell r="A462" t="str">
            <v>N0457</v>
          </cell>
          <cell r="B462" t="str">
            <v>xHenties Bay</v>
          </cell>
          <cell r="C462" t="str">
            <v>Willem</v>
          </cell>
          <cell r="D462" t="str">
            <v>Wessels</v>
          </cell>
          <cell r="E462" t="str">
            <v>Men Senior</v>
          </cell>
        </row>
        <row r="463">
          <cell r="A463" t="str">
            <v>N0458</v>
          </cell>
          <cell r="B463" t="str">
            <v>xHenties Bay</v>
          </cell>
          <cell r="C463" t="str">
            <v>Willem Junior</v>
          </cell>
          <cell r="D463" t="str">
            <v>Wessels</v>
          </cell>
          <cell r="E463" t="str">
            <v>Men Senior</v>
          </cell>
        </row>
        <row r="464">
          <cell r="A464" t="str">
            <v>N0459</v>
          </cell>
          <cell r="B464" t="str">
            <v>Henties Bay</v>
          </cell>
          <cell r="C464" t="str">
            <v>Bruno</v>
          </cell>
          <cell r="D464" t="str">
            <v>van Marcque</v>
          </cell>
          <cell r="E464" t="str">
            <v>Men Grand Masters</v>
          </cell>
        </row>
        <row r="465">
          <cell r="A465" t="str">
            <v>N0460</v>
          </cell>
          <cell r="B465" t="str">
            <v>Atlantic Angling Club</v>
          </cell>
          <cell r="C465" t="str">
            <v>Jaco</v>
          </cell>
          <cell r="D465" t="str">
            <v>Venter</v>
          </cell>
          <cell r="E465" t="str">
            <v>Men Master</v>
          </cell>
        </row>
        <row r="466">
          <cell r="A466" t="str">
            <v>N0461</v>
          </cell>
          <cell r="B466" t="str">
            <v>Atlantic Angling Club</v>
          </cell>
          <cell r="C466" t="str">
            <v>Andries</v>
          </cell>
          <cell r="D466" t="str">
            <v>Burger</v>
          </cell>
          <cell r="E466" t="str">
            <v>Men Master</v>
          </cell>
        </row>
        <row r="467">
          <cell r="A467" t="str">
            <v>N0462</v>
          </cell>
          <cell r="B467" t="str">
            <v>xAtlantic Angling Club</v>
          </cell>
          <cell r="C467" t="str">
            <v>Martiens</v>
          </cell>
          <cell r="D467" t="str">
            <v>Potgieter</v>
          </cell>
          <cell r="E467" t="str">
            <v>Men Senior</v>
          </cell>
        </row>
        <row r="468">
          <cell r="A468" t="str">
            <v>N0464</v>
          </cell>
          <cell r="B468" t="str">
            <v>Welwitschia</v>
          </cell>
          <cell r="C468" t="str">
            <v>Sarel</v>
          </cell>
          <cell r="D468" t="str">
            <v>Mynhardt</v>
          </cell>
          <cell r="E468" t="str">
            <v>Men Master</v>
          </cell>
        </row>
        <row r="469">
          <cell r="A469" t="str">
            <v>N0581</v>
          </cell>
          <cell r="B469" t="str">
            <v>xWelwitschia</v>
          </cell>
          <cell r="C469" t="str">
            <v>Quintin</v>
          </cell>
          <cell r="D469" t="str">
            <v>Carew</v>
          </cell>
          <cell r="E469" t="str">
            <v>Men Senior</v>
          </cell>
        </row>
        <row r="470">
          <cell r="A470" t="str">
            <v>N0465</v>
          </cell>
          <cell r="B470" t="str">
            <v>Orca Angling Club</v>
          </cell>
          <cell r="C470" t="str">
            <v>Jan-Hendrik</v>
          </cell>
          <cell r="D470" t="str">
            <v>Jacobs</v>
          </cell>
          <cell r="E470" t="str">
            <v>Men Senior</v>
          </cell>
        </row>
        <row r="471">
          <cell r="A471" t="str">
            <v>N0466</v>
          </cell>
          <cell r="B471" t="str">
            <v>Mako</v>
          </cell>
          <cell r="C471" t="str">
            <v>Schalk</v>
          </cell>
          <cell r="D471" t="str">
            <v>Human</v>
          </cell>
          <cell r="E471" t="str">
            <v>Men Senior</v>
          </cell>
        </row>
        <row r="472">
          <cell r="A472" t="str">
            <v>N0467</v>
          </cell>
          <cell r="B472" t="str">
            <v>xSeagulls WVB</v>
          </cell>
          <cell r="C472" t="str">
            <v>Zak</v>
          </cell>
          <cell r="D472" t="str">
            <v>Kotze</v>
          </cell>
          <cell r="E472" t="str">
            <v>Men Senior</v>
          </cell>
        </row>
        <row r="473">
          <cell r="A473" t="str">
            <v>N0468</v>
          </cell>
          <cell r="B473" t="str">
            <v>xSeagulls WVB</v>
          </cell>
          <cell r="C473" t="str">
            <v>Francois</v>
          </cell>
          <cell r="D473" t="str">
            <v>Swart</v>
          </cell>
          <cell r="E473" t="str">
            <v>Men Senior</v>
          </cell>
        </row>
        <row r="474">
          <cell r="A474" t="str">
            <v>N0469</v>
          </cell>
          <cell r="B474" t="str">
            <v>xSeagulls WVB</v>
          </cell>
          <cell r="C474" t="str">
            <v>Johnny</v>
          </cell>
          <cell r="D474" t="str">
            <v>v/d Westhuizen</v>
          </cell>
          <cell r="E474" t="str">
            <v>Men Senior</v>
          </cell>
        </row>
        <row r="475">
          <cell r="A475" t="str">
            <v>N0470</v>
          </cell>
          <cell r="B475" t="str">
            <v>xSeagulls WVB</v>
          </cell>
          <cell r="C475" t="str">
            <v>Wouter</v>
          </cell>
          <cell r="D475" t="str">
            <v>Van Zyl</v>
          </cell>
          <cell r="E475" t="str">
            <v>Men Veteran</v>
          </cell>
        </row>
        <row r="476">
          <cell r="A476" t="str">
            <v>N0471</v>
          </cell>
          <cell r="B476" t="str">
            <v>xSeagulls WHK</v>
          </cell>
          <cell r="C476" t="str">
            <v>Coenraad</v>
          </cell>
          <cell r="D476" t="str">
            <v>Botes</v>
          </cell>
          <cell r="E476" t="str">
            <v>Men Senior</v>
          </cell>
        </row>
        <row r="477">
          <cell r="A477" t="str">
            <v>N0472</v>
          </cell>
          <cell r="B477" t="str">
            <v>xSeagulls WHK</v>
          </cell>
          <cell r="C477" t="str">
            <v>HP</v>
          </cell>
          <cell r="D477" t="str">
            <v>Jacobs</v>
          </cell>
          <cell r="E477" t="str">
            <v>Men Master</v>
          </cell>
        </row>
        <row r="478">
          <cell r="A478" t="str">
            <v>N0473</v>
          </cell>
          <cell r="B478" t="str">
            <v>xSeagulls WHK</v>
          </cell>
          <cell r="C478" t="str">
            <v>Nico</v>
          </cell>
          <cell r="D478" t="str">
            <v>Jacobs</v>
          </cell>
          <cell r="E478" t="str">
            <v>Men U/21</v>
          </cell>
        </row>
        <row r="479">
          <cell r="A479" t="str">
            <v>N0474</v>
          </cell>
          <cell r="B479" t="str">
            <v>xSeagulls WHK</v>
          </cell>
          <cell r="C479" t="str">
            <v>Johan</v>
          </cell>
          <cell r="D479" t="str">
            <v>Meyer</v>
          </cell>
          <cell r="E479" t="str">
            <v>Men Senior</v>
          </cell>
        </row>
        <row r="480">
          <cell r="A480" t="str">
            <v>N0475</v>
          </cell>
          <cell r="B480" t="str">
            <v>xSeagulls WHK</v>
          </cell>
          <cell r="C480" t="str">
            <v>Carl</v>
          </cell>
          <cell r="D480" t="str">
            <v>Schoeman</v>
          </cell>
          <cell r="E480" t="str">
            <v>Men Veteran</v>
          </cell>
        </row>
        <row r="481">
          <cell r="A481" t="str">
            <v>N0476</v>
          </cell>
          <cell r="B481" t="str">
            <v>Seagulls WHK</v>
          </cell>
          <cell r="C481" t="str">
            <v>Hannes</v>
          </cell>
          <cell r="D481" t="str">
            <v>Swartz</v>
          </cell>
          <cell r="E481" t="str">
            <v>Men Veteran</v>
          </cell>
        </row>
        <row r="482">
          <cell r="A482" t="str">
            <v>N0477</v>
          </cell>
          <cell r="B482" t="str">
            <v>xOkahandja</v>
          </cell>
          <cell r="C482" t="str">
            <v>Tommie</v>
          </cell>
          <cell r="D482" t="str">
            <v>Lambert</v>
          </cell>
          <cell r="E482" t="str">
            <v>Men Grand Masters</v>
          </cell>
        </row>
        <row r="483">
          <cell r="A483" t="str">
            <v>N0478</v>
          </cell>
          <cell r="B483" t="str">
            <v>xOkahandja</v>
          </cell>
          <cell r="C483" t="str">
            <v>Jaco</v>
          </cell>
          <cell r="D483" t="str">
            <v>von Weitz</v>
          </cell>
          <cell r="E483" t="str">
            <v>Men Veteran</v>
          </cell>
        </row>
        <row r="484">
          <cell r="A484" t="str">
            <v>N0479</v>
          </cell>
          <cell r="B484" t="str">
            <v>xOkahandja</v>
          </cell>
          <cell r="C484" t="str">
            <v>Bertus</v>
          </cell>
          <cell r="D484" t="str">
            <v>Myburgh</v>
          </cell>
          <cell r="E484" t="str">
            <v>Men Master</v>
          </cell>
        </row>
        <row r="485">
          <cell r="A485" t="str">
            <v>N0480</v>
          </cell>
          <cell r="B485" t="str">
            <v>xOkahandja</v>
          </cell>
          <cell r="C485" t="str">
            <v>Henry</v>
          </cell>
          <cell r="D485" t="str">
            <v>du Plessis</v>
          </cell>
          <cell r="E485" t="str">
            <v>Men Veteran</v>
          </cell>
        </row>
        <row r="486">
          <cell r="A486" t="str">
            <v>N0481</v>
          </cell>
          <cell r="B486" t="str">
            <v>xOkahandja</v>
          </cell>
          <cell r="C486" t="str">
            <v>Gerhard</v>
          </cell>
          <cell r="D486" t="str">
            <v>de Bruyn</v>
          </cell>
          <cell r="E486" t="str">
            <v>Men Master</v>
          </cell>
        </row>
        <row r="487">
          <cell r="A487" t="str">
            <v>N0482</v>
          </cell>
          <cell r="B487" t="str">
            <v>xOkahandja</v>
          </cell>
          <cell r="C487" t="str">
            <v>Danie</v>
          </cell>
          <cell r="D487" t="str">
            <v>Marais</v>
          </cell>
          <cell r="E487" t="str">
            <v>Men Master</v>
          </cell>
        </row>
        <row r="488">
          <cell r="A488" t="str">
            <v>N0483</v>
          </cell>
          <cell r="B488" t="str">
            <v>xOkahandja</v>
          </cell>
          <cell r="C488" t="str">
            <v>Malan</v>
          </cell>
          <cell r="D488" t="str">
            <v>Marais</v>
          </cell>
          <cell r="E488" t="str">
            <v>Men Senior</v>
          </cell>
        </row>
        <row r="489">
          <cell r="A489" t="str">
            <v>N0484</v>
          </cell>
          <cell r="B489" t="str">
            <v>xMako</v>
          </cell>
          <cell r="C489" t="str">
            <v xml:space="preserve">Willem </v>
          </cell>
          <cell r="D489" t="str">
            <v>de Klerk</v>
          </cell>
          <cell r="E489" t="str">
            <v>Men Senior</v>
          </cell>
        </row>
        <row r="490">
          <cell r="A490" t="str">
            <v>N0485</v>
          </cell>
          <cell r="B490" t="str">
            <v>xOkahandja</v>
          </cell>
          <cell r="C490" t="str">
            <v xml:space="preserve">Fanna </v>
          </cell>
          <cell r="D490" t="str">
            <v>du Randt</v>
          </cell>
          <cell r="E490" t="str">
            <v>Men Senior</v>
          </cell>
        </row>
        <row r="491">
          <cell r="A491" t="str">
            <v>N0486</v>
          </cell>
          <cell r="B491" t="str">
            <v>xNamib Park</v>
          </cell>
          <cell r="C491" t="str">
            <v>Jan</v>
          </cell>
          <cell r="D491" t="str">
            <v>Liebenberg</v>
          </cell>
          <cell r="E491" t="str">
            <v>Men Veteran</v>
          </cell>
        </row>
        <row r="492">
          <cell r="A492" t="str">
            <v>N0487</v>
          </cell>
          <cell r="B492" t="str">
            <v>xNamib Park</v>
          </cell>
          <cell r="C492" t="str">
            <v>Rudi</v>
          </cell>
          <cell r="D492" t="str">
            <v>Liebenberg</v>
          </cell>
          <cell r="E492" t="str">
            <v>Men U/16</v>
          </cell>
        </row>
        <row r="493">
          <cell r="A493" t="str">
            <v>N0488</v>
          </cell>
          <cell r="B493" t="str">
            <v>xSeagulls WVB</v>
          </cell>
          <cell r="C493" t="str">
            <v>Geovannie</v>
          </cell>
          <cell r="D493" t="str">
            <v>Allies</v>
          </cell>
          <cell r="E493" t="str">
            <v>Men Senior</v>
          </cell>
        </row>
        <row r="494">
          <cell r="A494" t="str">
            <v>N0489</v>
          </cell>
          <cell r="B494" t="str">
            <v>xSeagulls WVB</v>
          </cell>
          <cell r="C494" t="str">
            <v>Regine</v>
          </cell>
          <cell r="D494" t="str">
            <v>Visher</v>
          </cell>
          <cell r="E494" t="str">
            <v>Ladies Master</v>
          </cell>
        </row>
        <row r="495">
          <cell r="A495" t="str">
            <v>N0490</v>
          </cell>
          <cell r="B495" t="str">
            <v>Steenbras</v>
          </cell>
          <cell r="C495" t="str">
            <v>Dewald</v>
          </cell>
          <cell r="D495" t="str">
            <v>v/d Merwe</v>
          </cell>
          <cell r="E495" t="str">
            <v>Men Master</v>
          </cell>
        </row>
        <row r="496">
          <cell r="A496" t="str">
            <v>N0491</v>
          </cell>
          <cell r="B496" t="str">
            <v>xSteenbras</v>
          </cell>
          <cell r="C496" t="str">
            <v>Fritz</v>
          </cell>
          <cell r="D496" t="str">
            <v>Goldbeck</v>
          </cell>
          <cell r="E496" t="str">
            <v>Men Senior</v>
          </cell>
        </row>
        <row r="497">
          <cell r="A497" t="str">
            <v>N0492</v>
          </cell>
          <cell r="B497" t="str">
            <v>xSteenbras</v>
          </cell>
          <cell r="C497" t="str">
            <v>Ruan</v>
          </cell>
          <cell r="D497" t="str">
            <v>Opperman</v>
          </cell>
          <cell r="E497" t="str">
            <v>Men U/21</v>
          </cell>
        </row>
        <row r="498">
          <cell r="A498" t="str">
            <v>N0493</v>
          </cell>
          <cell r="B498" t="str">
            <v>xSteenbras</v>
          </cell>
          <cell r="C498" t="str">
            <v>Danie</v>
          </cell>
          <cell r="D498" t="str">
            <v>v/d Merwe</v>
          </cell>
          <cell r="E498" t="str">
            <v>Men U/21</v>
          </cell>
        </row>
        <row r="499">
          <cell r="A499" t="str">
            <v>N0494</v>
          </cell>
          <cell r="B499" t="str">
            <v>xWalvis Bay</v>
          </cell>
          <cell r="C499" t="str">
            <v>Stefan</v>
          </cell>
          <cell r="D499" t="str">
            <v>Louw</v>
          </cell>
          <cell r="E499" t="str">
            <v>Men Senior</v>
          </cell>
        </row>
        <row r="500">
          <cell r="A500" t="str">
            <v>N0495</v>
          </cell>
          <cell r="B500" t="str">
            <v>xWalvis Bay</v>
          </cell>
          <cell r="C500" t="str">
            <v>Eduard</v>
          </cell>
          <cell r="D500" t="str">
            <v>Janse v Rensburg</v>
          </cell>
          <cell r="E500" t="str">
            <v>Men Senior</v>
          </cell>
        </row>
        <row r="501">
          <cell r="A501" t="str">
            <v>N0496</v>
          </cell>
          <cell r="B501" t="str">
            <v>Mako</v>
          </cell>
          <cell r="C501" t="str">
            <v>Rudi</v>
          </cell>
          <cell r="D501" t="str">
            <v>Swartz</v>
          </cell>
          <cell r="E501" t="str">
            <v>Men Veteran</v>
          </cell>
        </row>
        <row r="502">
          <cell r="A502" t="str">
            <v>N0497</v>
          </cell>
          <cell r="B502" t="str">
            <v>XWelwitschia</v>
          </cell>
          <cell r="C502" t="str">
            <v>Ampie</v>
          </cell>
          <cell r="D502" t="str">
            <v>Louw</v>
          </cell>
          <cell r="E502" t="str">
            <v>Men Master</v>
          </cell>
        </row>
        <row r="503">
          <cell r="A503" t="str">
            <v>N0498</v>
          </cell>
          <cell r="B503" t="str">
            <v>xOtjiwarongo</v>
          </cell>
          <cell r="C503" t="str">
            <v>Andre</v>
          </cell>
          <cell r="D503" t="str">
            <v>van Aswegen</v>
          </cell>
          <cell r="E503" t="str">
            <v>Men Senior</v>
          </cell>
        </row>
        <row r="504">
          <cell r="A504" t="str">
            <v>N0499</v>
          </cell>
          <cell r="B504" t="str">
            <v>xOtjiwarongo</v>
          </cell>
          <cell r="C504" t="str">
            <v>Behan</v>
          </cell>
          <cell r="D504" t="str">
            <v>Opperman</v>
          </cell>
          <cell r="E504" t="str">
            <v>Men Senior</v>
          </cell>
        </row>
        <row r="505">
          <cell r="A505" t="str">
            <v>N0500</v>
          </cell>
          <cell r="B505" t="str">
            <v>Otjiwarongo</v>
          </cell>
          <cell r="C505" t="str">
            <v>Danny</v>
          </cell>
          <cell r="D505" t="str">
            <v>Feyerabend</v>
          </cell>
          <cell r="E505" t="str">
            <v>Men Master</v>
          </cell>
        </row>
        <row r="506">
          <cell r="A506" t="str">
            <v>N0501</v>
          </cell>
          <cell r="B506" t="str">
            <v>Otjiwarongo</v>
          </cell>
          <cell r="C506" t="str">
            <v>Otto</v>
          </cell>
          <cell r="D506" t="str">
            <v>Feyerabend</v>
          </cell>
          <cell r="E506" t="str">
            <v>Men U/16</v>
          </cell>
        </row>
        <row r="507">
          <cell r="A507" t="str">
            <v>N0502</v>
          </cell>
          <cell r="B507" t="str">
            <v>Benguella</v>
          </cell>
          <cell r="C507" t="str">
            <v>Louis</v>
          </cell>
          <cell r="D507" t="str">
            <v>Arangies</v>
          </cell>
          <cell r="E507" t="str">
            <v>Men Veteran</v>
          </cell>
        </row>
        <row r="508">
          <cell r="A508" t="str">
            <v>N0503</v>
          </cell>
          <cell r="B508" t="str">
            <v>Benguella</v>
          </cell>
          <cell r="C508" t="str">
            <v>Stephen</v>
          </cell>
          <cell r="D508" t="str">
            <v>Botha</v>
          </cell>
          <cell r="E508" t="str">
            <v>Men Senior</v>
          </cell>
        </row>
        <row r="509">
          <cell r="A509" t="str">
            <v>N0504</v>
          </cell>
          <cell r="B509" t="str">
            <v>Orca Angling Club</v>
          </cell>
          <cell r="C509" t="str">
            <v>Herman</v>
          </cell>
          <cell r="D509" t="str">
            <v>Klem</v>
          </cell>
          <cell r="E509" t="str">
            <v>Men Senior</v>
          </cell>
        </row>
        <row r="510">
          <cell r="A510" t="str">
            <v>N0505</v>
          </cell>
          <cell r="B510" t="str">
            <v>Skeleton Coast</v>
          </cell>
          <cell r="C510" t="str">
            <v>Monitilo</v>
          </cell>
          <cell r="D510" t="str">
            <v>du Toit</v>
          </cell>
          <cell r="E510" t="str">
            <v>Men Senior</v>
          </cell>
        </row>
        <row r="511">
          <cell r="A511" t="str">
            <v>N0506</v>
          </cell>
          <cell r="B511" t="str">
            <v>XWelwitschia</v>
          </cell>
          <cell r="C511" t="str">
            <v>Carl</v>
          </cell>
          <cell r="D511" t="str">
            <v>Schonken</v>
          </cell>
          <cell r="E511" t="str">
            <v>Men Senior</v>
          </cell>
        </row>
        <row r="512">
          <cell r="A512" t="str">
            <v>N0507</v>
          </cell>
          <cell r="B512" t="str">
            <v>XNamib Park</v>
          </cell>
          <cell r="C512" t="str">
            <v>Flippie</v>
          </cell>
          <cell r="D512" t="str">
            <v>Scheepers</v>
          </cell>
          <cell r="E512" t="str">
            <v>Men Senior</v>
          </cell>
        </row>
        <row r="513">
          <cell r="A513" t="str">
            <v>N0508</v>
          </cell>
          <cell r="B513" t="str">
            <v>XSeagulls WHK</v>
          </cell>
          <cell r="C513" t="str">
            <v>Jaco</v>
          </cell>
          <cell r="D513" t="str">
            <v>Kruger</v>
          </cell>
          <cell r="E513" t="str">
            <v>Men Senior</v>
          </cell>
        </row>
        <row r="514">
          <cell r="A514" t="str">
            <v>N0509</v>
          </cell>
          <cell r="B514" t="str">
            <v>XSeagulls WHK</v>
          </cell>
          <cell r="C514" t="str">
            <v>Hilmar</v>
          </cell>
          <cell r="D514" t="str">
            <v>von Lieres</v>
          </cell>
          <cell r="E514" t="str">
            <v>Men Senior</v>
          </cell>
        </row>
        <row r="515">
          <cell r="A515" t="str">
            <v>N0510</v>
          </cell>
          <cell r="B515" t="str">
            <v>Steenbras</v>
          </cell>
          <cell r="C515" t="str">
            <v>Lawrence</v>
          </cell>
          <cell r="D515" t="str">
            <v>Durant</v>
          </cell>
          <cell r="E515" t="str">
            <v>Men Master</v>
          </cell>
        </row>
        <row r="516">
          <cell r="A516" t="str">
            <v>N0511</v>
          </cell>
          <cell r="B516" t="str">
            <v>XSteenbras</v>
          </cell>
          <cell r="C516" t="str">
            <v>Christo</v>
          </cell>
          <cell r="D516" t="str">
            <v>Muller</v>
          </cell>
          <cell r="E516" t="str">
            <v>Men Senior</v>
          </cell>
        </row>
        <row r="517">
          <cell r="A517" t="str">
            <v>N0512</v>
          </cell>
          <cell r="B517" t="str">
            <v>XSteenbras</v>
          </cell>
          <cell r="C517" t="str">
            <v>Rudolf</v>
          </cell>
          <cell r="D517" t="str">
            <v>Derks</v>
          </cell>
          <cell r="E517" t="str">
            <v>Men Senior</v>
          </cell>
        </row>
        <row r="518">
          <cell r="A518" t="str">
            <v>N0513</v>
          </cell>
          <cell r="B518" t="str">
            <v>XSeagulls WHK</v>
          </cell>
          <cell r="C518" t="str">
            <v>Marsen</v>
          </cell>
          <cell r="D518" t="str">
            <v>von Lieres</v>
          </cell>
          <cell r="E518" t="str">
            <v>Men Senior</v>
          </cell>
        </row>
        <row r="519">
          <cell r="A519" t="str">
            <v>N0514</v>
          </cell>
          <cell r="B519" t="str">
            <v>Steenbras</v>
          </cell>
          <cell r="C519" t="str">
            <v>Annelie</v>
          </cell>
          <cell r="D519" t="str">
            <v>du Randt</v>
          </cell>
          <cell r="E519" t="str">
            <v>Ladies Master</v>
          </cell>
        </row>
        <row r="520">
          <cell r="A520" t="str">
            <v>N0515</v>
          </cell>
          <cell r="B520" t="str">
            <v>Henties Bay</v>
          </cell>
          <cell r="C520" t="str">
            <v>Johan</v>
          </cell>
          <cell r="D520" t="str">
            <v>Burger</v>
          </cell>
          <cell r="E520" t="str">
            <v>Men Master</v>
          </cell>
        </row>
        <row r="521">
          <cell r="A521" t="str">
            <v>N0516</v>
          </cell>
          <cell r="B521" t="str">
            <v>XWelwitschia</v>
          </cell>
          <cell r="C521" t="str">
            <v>Andre</v>
          </cell>
          <cell r="D521" t="str">
            <v>van Rensburg</v>
          </cell>
          <cell r="E521" t="str">
            <v>Men Veteran</v>
          </cell>
        </row>
        <row r="522">
          <cell r="A522" t="str">
            <v>N0517</v>
          </cell>
          <cell r="B522" t="str">
            <v>xAtlantic Angling Club</v>
          </cell>
          <cell r="C522" t="str">
            <v>Albert</v>
          </cell>
          <cell r="D522" t="str">
            <v>Thurling</v>
          </cell>
          <cell r="E522" t="str">
            <v>Men Senior</v>
          </cell>
        </row>
        <row r="523">
          <cell r="A523" t="str">
            <v>N0518</v>
          </cell>
          <cell r="B523" t="str">
            <v>Benguella</v>
          </cell>
          <cell r="C523" t="str">
            <v>Harald</v>
          </cell>
          <cell r="D523" t="str">
            <v>Piek</v>
          </cell>
          <cell r="E523" t="str">
            <v>Men Veteran</v>
          </cell>
        </row>
        <row r="524">
          <cell r="A524" t="str">
            <v>N0519</v>
          </cell>
          <cell r="B524" t="str">
            <v>xSkeleton Coast</v>
          </cell>
          <cell r="C524" t="str">
            <v>Armand</v>
          </cell>
          <cell r="D524" t="str">
            <v>Esterhuysen</v>
          </cell>
          <cell r="E524" t="str">
            <v>Men U/21</v>
          </cell>
        </row>
        <row r="525">
          <cell r="A525" t="str">
            <v>N0520</v>
          </cell>
          <cell r="B525" t="str">
            <v>xHenties Bay</v>
          </cell>
          <cell r="C525" t="str">
            <v>Lourens</v>
          </cell>
          <cell r="D525" t="str">
            <v>Willers</v>
          </cell>
          <cell r="E525" t="str">
            <v>Men Veteran</v>
          </cell>
        </row>
        <row r="526">
          <cell r="A526" t="str">
            <v>N0521</v>
          </cell>
          <cell r="B526" t="str">
            <v>xHenties Bay</v>
          </cell>
          <cell r="C526" t="str">
            <v xml:space="preserve">Jean </v>
          </cell>
          <cell r="D526" t="str">
            <v>Potgieter</v>
          </cell>
          <cell r="E526" t="str">
            <v>Men Senior</v>
          </cell>
        </row>
        <row r="527">
          <cell r="A527" t="str">
            <v>N0522</v>
          </cell>
          <cell r="B527" t="str">
            <v>Okahandja</v>
          </cell>
          <cell r="C527" t="str">
            <v>Louw</v>
          </cell>
          <cell r="D527" t="str">
            <v>Durand</v>
          </cell>
          <cell r="E527" t="str">
            <v>Men Veteran</v>
          </cell>
        </row>
        <row r="528">
          <cell r="A528" t="str">
            <v>N0523</v>
          </cell>
          <cell r="B528" t="str">
            <v>xOkahandja</v>
          </cell>
          <cell r="C528" t="str">
            <v>Andrew</v>
          </cell>
          <cell r="D528" t="str">
            <v>Hayward</v>
          </cell>
          <cell r="E528" t="str">
            <v>Men Grand Masters</v>
          </cell>
        </row>
        <row r="529">
          <cell r="A529" t="str">
            <v>N0524</v>
          </cell>
          <cell r="B529" t="str">
            <v>xPenguin</v>
          </cell>
          <cell r="C529" t="str">
            <v>Enslin</v>
          </cell>
          <cell r="D529" t="str">
            <v>Opperman</v>
          </cell>
          <cell r="E529" t="str">
            <v>Men Senior</v>
          </cell>
        </row>
        <row r="530">
          <cell r="A530" t="str">
            <v>N0525</v>
          </cell>
          <cell r="B530" t="str">
            <v>xWalvis Bay</v>
          </cell>
          <cell r="C530" t="str">
            <v>Melden</v>
          </cell>
          <cell r="D530" t="str">
            <v>Nolte</v>
          </cell>
          <cell r="E530" t="str">
            <v>Men Senior</v>
          </cell>
        </row>
        <row r="531">
          <cell r="A531" t="str">
            <v>N0526</v>
          </cell>
          <cell r="B531" t="str">
            <v>xWalvis Bay</v>
          </cell>
          <cell r="C531" t="str">
            <v>Jaco</v>
          </cell>
          <cell r="D531" t="str">
            <v>Oberholzer</v>
          </cell>
          <cell r="E531" t="str">
            <v>Men Senior</v>
          </cell>
        </row>
        <row r="532">
          <cell r="A532" t="str">
            <v>N0527</v>
          </cell>
          <cell r="B532" t="str">
            <v>xWalvis Bay</v>
          </cell>
          <cell r="C532" t="str">
            <v>Gerhard</v>
          </cell>
          <cell r="D532" t="str">
            <v>Kotze</v>
          </cell>
          <cell r="E532" t="str">
            <v>Men Senior</v>
          </cell>
        </row>
        <row r="533">
          <cell r="A533" t="str">
            <v>N0528</v>
          </cell>
          <cell r="B533" t="str">
            <v>xOtjiwarongo</v>
          </cell>
          <cell r="C533" t="str">
            <v>LP</v>
          </cell>
          <cell r="D533" t="str">
            <v>v/d Westhuizen</v>
          </cell>
          <cell r="E533" t="str">
            <v>Men Senior</v>
          </cell>
        </row>
        <row r="534">
          <cell r="A534" t="str">
            <v>N0529</v>
          </cell>
          <cell r="B534" t="str">
            <v>XBenguella</v>
          </cell>
          <cell r="C534" t="str">
            <v>Lloyd</v>
          </cell>
          <cell r="D534" t="str">
            <v>Mills</v>
          </cell>
          <cell r="E534" t="str">
            <v>Men Senior</v>
          </cell>
        </row>
        <row r="535">
          <cell r="A535" t="str">
            <v>N0530</v>
          </cell>
          <cell r="B535" t="str">
            <v>Okahandja</v>
          </cell>
          <cell r="C535" t="str">
            <v>Fanie</v>
          </cell>
          <cell r="D535" t="str">
            <v>van Vuuren</v>
          </cell>
          <cell r="E535" t="str">
            <v>Men Master</v>
          </cell>
        </row>
        <row r="536">
          <cell r="A536" t="str">
            <v>N0531</v>
          </cell>
          <cell r="B536" t="str">
            <v>Mako</v>
          </cell>
          <cell r="C536" t="str">
            <v>Rudi(Jnr.)</v>
          </cell>
          <cell r="D536" t="str">
            <v>Swartz</v>
          </cell>
          <cell r="E536" t="str">
            <v>Men U/16</v>
          </cell>
        </row>
        <row r="537">
          <cell r="A537" t="str">
            <v>N0532</v>
          </cell>
          <cell r="B537" t="str">
            <v>xSeagulls WHK</v>
          </cell>
          <cell r="C537" t="str">
            <v>Gerhard</v>
          </cell>
          <cell r="D537" t="str">
            <v>Gerber</v>
          </cell>
          <cell r="E537" t="str">
            <v>Men Master</v>
          </cell>
        </row>
        <row r="538">
          <cell r="A538" t="str">
            <v>N0533</v>
          </cell>
          <cell r="B538" t="str">
            <v>xSeagulls WHK</v>
          </cell>
          <cell r="C538" t="str">
            <v>Maruis</v>
          </cell>
          <cell r="D538" t="str">
            <v>Gerber</v>
          </cell>
          <cell r="E538" t="str">
            <v>Men Veteran</v>
          </cell>
        </row>
        <row r="539">
          <cell r="A539" t="str">
            <v>N0534</v>
          </cell>
          <cell r="B539" t="str">
            <v>Skeleton Coast</v>
          </cell>
          <cell r="C539" t="str">
            <v>Dries</v>
          </cell>
          <cell r="D539" t="str">
            <v>Oberholzer</v>
          </cell>
          <cell r="E539" t="str">
            <v>Men Veteran</v>
          </cell>
        </row>
        <row r="540">
          <cell r="A540" t="str">
            <v>N0535</v>
          </cell>
          <cell r="B540" t="str">
            <v>xBenguella</v>
          </cell>
          <cell r="C540" t="str">
            <v>Daniel-David</v>
          </cell>
          <cell r="D540" t="str">
            <v>Francis</v>
          </cell>
          <cell r="E540" t="str">
            <v>Men U/21</v>
          </cell>
        </row>
        <row r="541">
          <cell r="A541" t="str">
            <v>N0536</v>
          </cell>
          <cell r="B541" t="str">
            <v>xBenguella</v>
          </cell>
          <cell r="C541" t="str">
            <v>David</v>
          </cell>
          <cell r="D541" t="str">
            <v>Francis</v>
          </cell>
          <cell r="E541" t="str">
            <v>Men Master</v>
          </cell>
        </row>
        <row r="542">
          <cell r="A542" t="str">
            <v>N0537</v>
          </cell>
          <cell r="B542" t="str">
            <v>Skeleton Coast</v>
          </cell>
          <cell r="C542" t="str">
            <v>Roberto</v>
          </cell>
          <cell r="D542" t="str">
            <v>Celotto</v>
          </cell>
          <cell r="E542" t="str">
            <v>Men Senior</v>
          </cell>
        </row>
        <row r="543">
          <cell r="A543" t="str">
            <v>N0538</v>
          </cell>
          <cell r="B543" t="str">
            <v>xMako</v>
          </cell>
          <cell r="C543" t="str">
            <v>Cronier</v>
          </cell>
          <cell r="D543" t="str">
            <v>Grane</v>
          </cell>
          <cell r="E543" t="str">
            <v>Men Senior</v>
          </cell>
        </row>
        <row r="544">
          <cell r="A544" t="str">
            <v>N0539</v>
          </cell>
          <cell r="B544" t="str">
            <v>Mako</v>
          </cell>
          <cell r="C544" t="str">
            <v>Kallie</v>
          </cell>
          <cell r="D544" t="str">
            <v>Langeveld</v>
          </cell>
          <cell r="E544" t="str">
            <v>Men Senior</v>
          </cell>
        </row>
        <row r="545">
          <cell r="A545" t="str">
            <v>N0540</v>
          </cell>
          <cell r="B545" t="str">
            <v>Mako</v>
          </cell>
          <cell r="C545" t="str">
            <v>Murry</v>
          </cell>
          <cell r="D545" t="str">
            <v>Lewis</v>
          </cell>
          <cell r="E545" t="str">
            <v>Men Senior</v>
          </cell>
        </row>
        <row r="546">
          <cell r="A546" t="str">
            <v>N0541</v>
          </cell>
          <cell r="B546" t="str">
            <v>xOkahandja</v>
          </cell>
          <cell r="C546" t="str">
            <v>Andrew</v>
          </cell>
          <cell r="D546" t="str">
            <v>Campbell</v>
          </cell>
          <cell r="E546" t="str">
            <v>Men Senior</v>
          </cell>
        </row>
        <row r="547">
          <cell r="A547" t="str">
            <v>N0542</v>
          </cell>
          <cell r="B547" t="str">
            <v>xWalvis Bay</v>
          </cell>
          <cell r="C547" t="str">
            <v>Eitner</v>
          </cell>
          <cell r="D547" t="str">
            <v>Truter</v>
          </cell>
          <cell r="E547" t="str">
            <v>Men Senior</v>
          </cell>
        </row>
        <row r="548">
          <cell r="A548" t="str">
            <v>N0543</v>
          </cell>
          <cell r="B548" t="str">
            <v>xWalvis Bay</v>
          </cell>
          <cell r="C548" t="str">
            <v>Pieter</v>
          </cell>
          <cell r="D548" t="str">
            <v>Oberholzer</v>
          </cell>
          <cell r="E548" t="str">
            <v>Men Senior</v>
          </cell>
        </row>
        <row r="549">
          <cell r="A549" t="str">
            <v>N0544</v>
          </cell>
          <cell r="B549" t="str">
            <v>xWalvis Bay</v>
          </cell>
          <cell r="C549" t="str">
            <v>Louis</v>
          </cell>
          <cell r="D549" t="str">
            <v>Mouton</v>
          </cell>
          <cell r="E549" t="str">
            <v>Men Senior</v>
          </cell>
        </row>
        <row r="550">
          <cell r="A550" t="str">
            <v>N0545</v>
          </cell>
          <cell r="B550" t="str">
            <v>xOtjiwarongo</v>
          </cell>
          <cell r="C550" t="str">
            <v>Niels</v>
          </cell>
          <cell r="D550" t="str">
            <v>Gartner</v>
          </cell>
          <cell r="E550" t="str">
            <v>Men Senior</v>
          </cell>
        </row>
        <row r="551">
          <cell r="A551" t="str">
            <v>N0546</v>
          </cell>
          <cell r="B551" t="str">
            <v>xSeagulls WVB</v>
          </cell>
          <cell r="C551" t="str">
            <v>Tian</v>
          </cell>
          <cell r="D551" t="str">
            <v>Mostert</v>
          </cell>
          <cell r="E551" t="str">
            <v>Men Senior</v>
          </cell>
        </row>
        <row r="552">
          <cell r="A552" t="str">
            <v>N0547</v>
          </cell>
          <cell r="B552" t="str">
            <v>XSkeleton Coast</v>
          </cell>
          <cell r="C552" t="str">
            <v>Johan</v>
          </cell>
          <cell r="D552" t="str">
            <v>Vorster</v>
          </cell>
          <cell r="E552" t="str">
            <v>Men Veteran</v>
          </cell>
        </row>
        <row r="553">
          <cell r="A553" t="str">
            <v>N0548</v>
          </cell>
          <cell r="B553" t="str">
            <v>XSkeleton Coast</v>
          </cell>
          <cell r="C553" t="str">
            <v>Wouter</v>
          </cell>
          <cell r="D553" t="str">
            <v>Ludeke</v>
          </cell>
          <cell r="E553" t="str">
            <v>Men Senior</v>
          </cell>
        </row>
        <row r="554">
          <cell r="A554" t="str">
            <v>N0549</v>
          </cell>
          <cell r="B554" t="str">
            <v>XSkeleton Coast</v>
          </cell>
          <cell r="C554" t="str">
            <v>Alwyn</v>
          </cell>
          <cell r="D554" t="str">
            <v xml:space="preserve">Strauss </v>
          </cell>
          <cell r="E554" t="str">
            <v>Men Master</v>
          </cell>
        </row>
        <row r="555">
          <cell r="A555" t="str">
            <v>N0550</v>
          </cell>
          <cell r="B555" t="str">
            <v>xSteenbras</v>
          </cell>
          <cell r="C555" t="str">
            <v>Sebastiaan</v>
          </cell>
          <cell r="D555" t="str">
            <v>v/d Merwe</v>
          </cell>
          <cell r="E555" t="str">
            <v>Men Senior</v>
          </cell>
        </row>
        <row r="556">
          <cell r="A556" t="str">
            <v>N0551</v>
          </cell>
          <cell r="B556" t="str">
            <v>XSeagulls WHK</v>
          </cell>
          <cell r="C556" t="str">
            <v>Andre</v>
          </cell>
          <cell r="D556" t="str">
            <v>Van Zyl</v>
          </cell>
          <cell r="E556" t="str">
            <v>Men Senior</v>
          </cell>
        </row>
        <row r="557">
          <cell r="A557" t="str">
            <v>N0552</v>
          </cell>
          <cell r="B557" t="str">
            <v>XSeagulls WHK</v>
          </cell>
          <cell r="C557" t="str">
            <v>Enrico</v>
          </cell>
          <cell r="D557" t="str">
            <v>Malan</v>
          </cell>
          <cell r="E557" t="str">
            <v>Men Senior</v>
          </cell>
        </row>
        <row r="558">
          <cell r="A558" t="str">
            <v>N0553</v>
          </cell>
          <cell r="B558" t="str">
            <v>xOrca Angling Club</v>
          </cell>
          <cell r="C558" t="str">
            <v>Mark</v>
          </cell>
          <cell r="D558" t="str">
            <v>Anderson</v>
          </cell>
          <cell r="E558" t="str">
            <v>Men Master</v>
          </cell>
        </row>
        <row r="559">
          <cell r="A559" t="str">
            <v>N0554</v>
          </cell>
          <cell r="B559" t="str">
            <v>Orca Angling Club</v>
          </cell>
          <cell r="C559" t="str">
            <v>Frikkie</v>
          </cell>
          <cell r="D559" t="str">
            <v>Kotze</v>
          </cell>
          <cell r="E559" t="str">
            <v>Men Senior</v>
          </cell>
        </row>
        <row r="560">
          <cell r="A560" t="str">
            <v>N0555</v>
          </cell>
          <cell r="B560" t="str">
            <v>Orca Angling Club</v>
          </cell>
          <cell r="C560" t="str">
            <v>Quintin</v>
          </cell>
          <cell r="D560" t="str">
            <v>Klem</v>
          </cell>
          <cell r="E560" t="str">
            <v>Men Senior</v>
          </cell>
        </row>
        <row r="561">
          <cell r="A561" t="str">
            <v>N0556</v>
          </cell>
          <cell r="B561" t="str">
            <v>xBenguella</v>
          </cell>
          <cell r="C561" t="str">
            <v>Hento</v>
          </cell>
          <cell r="D561" t="str">
            <v>Maritz</v>
          </cell>
          <cell r="E561" t="str">
            <v>Men Master</v>
          </cell>
        </row>
        <row r="562">
          <cell r="A562" t="str">
            <v>N0557</v>
          </cell>
          <cell r="B562" t="str">
            <v>xBenguella</v>
          </cell>
          <cell r="C562" t="str">
            <v>Gideon</v>
          </cell>
          <cell r="D562" t="str">
            <v>Nieuwoudt</v>
          </cell>
          <cell r="E562" t="str">
            <v>Men Grand Masters</v>
          </cell>
        </row>
        <row r="563">
          <cell r="A563" t="str">
            <v>N0558</v>
          </cell>
          <cell r="B563" t="str">
            <v>xBenguella</v>
          </cell>
          <cell r="C563" t="str">
            <v>Ricci</v>
          </cell>
          <cell r="D563" t="str">
            <v>Jacobs</v>
          </cell>
          <cell r="E563" t="str">
            <v>Ladies Senior</v>
          </cell>
        </row>
        <row r="564">
          <cell r="A564" t="str">
            <v>N0559</v>
          </cell>
          <cell r="B564" t="str">
            <v>xBenguella</v>
          </cell>
          <cell r="C564" t="str">
            <v>Rohan</v>
          </cell>
          <cell r="D564" t="str">
            <v>Van Niekerk</v>
          </cell>
          <cell r="E564" t="str">
            <v>Men Senior</v>
          </cell>
        </row>
        <row r="565">
          <cell r="A565" t="str">
            <v>N0560</v>
          </cell>
          <cell r="B565" t="str">
            <v>Okahandja</v>
          </cell>
          <cell r="C565" t="str">
            <v>Christo</v>
          </cell>
          <cell r="D565" t="str">
            <v>Senekal</v>
          </cell>
          <cell r="E565" t="str">
            <v>Men Senior</v>
          </cell>
        </row>
        <row r="566">
          <cell r="A566" t="str">
            <v>N0561</v>
          </cell>
          <cell r="B566" t="str">
            <v>xSeagulls WVB</v>
          </cell>
          <cell r="C566" t="str">
            <v>De Wet</v>
          </cell>
          <cell r="D566" t="str">
            <v>Vorster</v>
          </cell>
          <cell r="E566" t="str">
            <v>Men Senior</v>
          </cell>
        </row>
        <row r="567">
          <cell r="A567" t="str">
            <v>N0562</v>
          </cell>
          <cell r="B567" t="str">
            <v>xSeagulls WVB</v>
          </cell>
          <cell r="C567" t="str">
            <v>Gert</v>
          </cell>
          <cell r="D567" t="str">
            <v>Burger</v>
          </cell>
          <cell r="E567" t="str">
            <v>Men Senior</v>
          </cell>
        </row>
        <row r="568">
          <cell r="A568" t="str">
            <v>N0563</v>
          </cell>
          <cell r="B568" t="str">
            <v>xSeagulls WVB</v>
          </cell>
          <cell r="C568" t="str">
            <v>Diederik</v>
          </cell>
          <cell r="D568" t="str">
            <v>du Toit</v>
          </cell>
          <cell r="E568" t="str">
            <v>Men Senior</v>
          </cell>
        </row>
        <row r="569">
          <cell r="A569" t="str">
            <v>N0564</v>
          </cell>
          <cell r="B569" t="str">
            <v>xSeagulls WVB</v>
          </cell>
          <cell r="C569" t="str">
            <v>Alexander</v>
          </cell>
          <cell r="D569" t="str">
            <v>Maischatz</v>
          </cell>
          <cell r="E569" t="str">
            <v>Men Senior</v>
          </cell>
        </row>
        <row r="570">
          <cell r="A570" t="str">
            <v>N0565</v>
          </cell>
          <cell r="B570" t="str">
            <v>xSeagulls WVB</v>
          </cell>
          <cell r="C570" t="str">
            <v>Owen</v>
          </cell>
          <cell r="D570" t="str">
            <v>Thomas</v>
          </cell>
          <cell r="E570" t="str">
            <v>Men Veteran</v>
          </cell>
        </row>
        <row r="571">
          <cell r="A571" t="str">
            <v>N0566</v>
          </cell>
          <cell r="B571" t="str">
            <v>Seagulls WVB</v>
          </cell>
          <cell r="C571" t="str">
            <v>Romano</v>
          </cell>
          <cell r="D571" t="str">
            <v>Gabrielsen</v>
          </cell>
          <cell r="E571" t="str">
            <v>Men Senior</v>
          </cell>
        </row>
        <row r="572">
          <cell r="A572" t="str">
            <v>N0567</v>
          </cell>
          <cell r="B572" t="str">
            <v>xSeagulls WVB</v>
          </cell>
          <cell r="C572" t="str">
            <v>Pieter</v>
          </cell>
          <cell r="D572" t="str">
            <v>du Preez</v>
          </cell>
          <cell r="E572" t="str">
            <v>Men U/21</v>
          </cell>
        </row>
        <row r="573">
          <cell r="A573" t="str">
            <v>N0568</v>
          </cell>
          <cell r="B573" t="str">
            <v>xSeagulls WVB</v>
          </cell>
          <cell r="C573" t="str">
            <v xml:space="preserve">Martin </v>
          </cell>
          <cell r="D573" t="str">
            <v>Nel</v>
          </cell>
          <cell r="E573" t="str">
            <v>Men Veteran</v>
          </cell>
        </row>
        <row r="574">
          <cell r="A574" t="str">
            <v>N0569</v>
          </cell>
          <cell r="B574" t="str">
            <v>Namib Park</v>
          </cell>
          <cell r="C574" t="str">
            <v>Derek</v>
          </cell>
          <cell r="D574" t="str">
            <v>Van Zyl</v>
          </cell>
          <cell r="E574" t="str">
            <v>Men Veteran</v>
          </cell>
        </row>
        <row r="575">
          <cell r="A575" t="str">
            <v>N0570</v>
          </cell>
          <cell r="B575" t="str">
            <v>xPenguin</v>
          </cell>
          <cell r="C575" t="str">
            <v>Freddie</v>
          </cell>
          <cell r="D575" t="str">
            <v>Smith</v>
          </cell>
          <cell r="E575" t="str">
            <v>Men Senior</v>
          </cell>
        </row>
        <row r="576">
          <cell r="A576" t="str">
            <v>N0571</v>
          </cell>
          <cell r="B576" t="str">
            <v>XHenties Bay</v>
          </cell>
          <cell r="C576" t="str">
            <v>Juan</v>
          </cell>
          <cell r="D576" t="str">
            <v>Janse van Vuuren</v>
          </cell>
          <cell r="E576" t="str">
            <v>Men U/21</v>
          </cell>
        </row>
        <row r="577">
          <cell r="A577" t="str">
            <v>N0572</v>
          </cell>
          <cell r="B577" t="str">
            <v>xHenties Bay</v>
          </cell>
          <cell r="C577" t="str">
            <v>Hendrik</v>
          </cell>
          <cell r="D577" t="str">
            <v>Van Molendorf</v>
          </cell>
          <cell r="E577" t="str">
            <v>Men Senior</v>
          </cell>
        </row>
        <row r="578">
          <cell r="A578" t="str">
            <v>N0573</v>
          </cell>
          <cell r="B578" t="str">
            <v>Otjiwarongo</v>
          </cell>
          <cell r="C578" t="str">
            <v>Rinus</v>
          </cell>
          <cell r="D578" t="str">
            <v>v/d Westhuizen</v>
          </cell>
          <cell r="E578" t="str">
            <v>Men Senior</v>
          </cell>
        </row>
        <row r="579">
          <cell r="A579" t="str">
            <v>N0574</v>
          </cell>
          <cell r="B579" t="str">
            <v>xOtjiwarongo</v>
          </cell>
          <cell r="C579" t="str">
            <v>Neels</v>
          </cell>
          <cell r="D579" t="str">
            <v>Badenhorst</v>
          </cell>
          <cell r="E579" t="str">
            <v>Men Master</v>
          </cell>
        </row>
        <row r="580">
          <cell r="A580" t="str">
            <v>N0575</v>
          </cell>
          <cell r="B580" t="str">
            <v>xOtjiwarongo</v>
          </cell>
          <cell r="C580" t="str">
            <v>Raymond</v>
          </cell>
          <cell r="D580" t="str">
            <v>Brand</v>
          </cell>
          <cell r="E580" t="str">
            <v>Men Senior</v>
          </cell>
        </row>
        <row r="581">
          <cell r="A581" t="str">
            <v>N0576</v>
          </cell>
          <cell r="B581" t="str">
            <v>Otjiwarongo</v>
          </cell>
          <cell r="C581" t="str">
            <v>Francois</v>
          </cell>
          <cell r="D581" t="str">
            <v>du Plessis</v>
          </cell>
          <cell r="E581" t="str">
            <v>Men Veteran</v>
          </cell>
        </row>
        <row r="582">
          <cell r="A582" t="str">
            <v>N0577</v>
          </cell>
          <cell r="B582" t="str">
            <v>xOtjiwarongo</v>
          </cell>
          <cell r="C582" t="str">
            <v>Jurian</v>
          </cell>
          <cell r="D582" t="str">
            <v>Dreyer</v>
          </cell>
          <cell r="E582" t="str">
            <v>Men U/16</v>
          </cell>
        </row>
        <row r="583">
          <cell r="A583" t="str">
            <v>N0578</v>
          </cell>
          <cell r="B583" t="str">
            <v>Otjiwarongo</v>
          </cell>
          <cell r="C583" t="str">
            <v>Ockert</v>
          </cell>
          <cell r="D583" t="str">
            <v>Du Plessis</v>
          </cell>
          <cell r="E583" t="str">
            <v>Men Senior</v>
          </cell>
        </row>
        <row r="584">
          <cell r="A584" t="str">
            <v>N0579</v>
          </cell>
          <cell r="B584" t="str">
            <v>xOtjiwarongo</v>
          </cell>
          <cell r="C584" t="str">
            <v>Theuns</v>
          </cell>
          <cell r="D584" t="str">
            <v>Visser</v>
          </cell>
          <cell r="E584" t="str">
            <v>Men Master</v>
          </cell>
        </row>
        <row r="585">
          <cell r="A585" t="str">
            <v>N0580</v>
          </cell>
          <cell r="B585" t="str">
            <v>Atlantic Angling Club</v>
          </cell>
          <cell r="C585" t="str">
            <v>Martin</v>
          </cell>
          <cell r="D585" t="str">
            <v>Cordier</v>
          </cell>
          <cell r="E585" t="str">
            <v>Men Veteran</v>
          </cell>
        </row>
        <row r="586">
          <cell r="A586" t="str">
            <v>N0583</v>
          </cell>
          <cell r="B586" t="str">
            <v>Welwitschia</v>
          </cell>
          <cell r="C586" t="str">
            <v>Karmen</v>
          </cell>
          <cell r="D586" t="str">
            <v>Mynhardt</v>
          </cell>
          <cell r="E586" t="str">
            <v>Ladies Veteran</v>
          </cell>
        </row>
        <row r="587">
          <cell r="A587" t="str">
            <v>N0582</v>
          </cell>
          <cell r="B587" t="str">
            <v>XWelwitschia</v>
          </cell>
          <cell r="C587" t="str">
            <v>Andre</v>
          </cell>
          <cell r="D587" t="str">
            <v>Kruger</v>
          </cell>
          <cell r="E587" t="str">
            <v>Men Senior</v>
          </cell>
        </row>
        <row r="588">
          <cell r="A588" t="str">
            <v>N0590</v>
          </cell>
          <cell r="B588" t="str">
            <v>Welwitschia</v>
          </cell>
          <cell r="C588" t="str">
            <v>Dawie</v>
          </cell>
          <cell r="D588" t="str">
            <v>Maree</v>
          </cell>
          <cell r="E588" t="str">
            <v>Men Grand Masters</v>
          </cell>
        </row>
        <row r="589">
          <cell r="A589" t="str">
            <v>N0584</v>
          </cell>
          <cell r="B589" t="str">
            <v>x Atlantic Angling Club</v>
          </cell>
          <cell r="C589" t="str">
            <v>Fanie</v>
          </cell>
          <cell r="D589" t="str">
            <v>Coetzee</v>
          </cell>
          <cell r="E589" t="str">
            <v>Men Master</v>
          </cell>
        </row>
        <row r="590">
          <cell r="A590" t="str">
            <v>N0585</v>
          </cell>
          <cell r="B590" t="str">
            <v>Atlantic Angling Club</v>
          </cell>
          <cell r="C590" t="str">
            <v>Jacques</v>
          </cell>
          <cell r="D590" t="str">
            <v>Van Rhyn</v>
          </cell>
          <cell r="E590" t="str">
            <v>Men U/21</v>
          </cell>
        </row>
        <row r="591">
          <cell r="A591" t="str">
            <v>N0586</v>
          </cell>
          <cell r="B591" t="str">
            <v>xOrca Angling Club</v>
          </cell>
          <cell r="C591" t="str">
            <v>Henk</v>
          </cell>
          <cell r="D591" t="str">
            <v>Rossouw</v>
          </cell>
          <cell r="E591" t="str">
            <v>Men U/21</v>
          </cell>
        </row>
        <row r="592">
          <cell r="A592" t="str">
            <v>N0587</v>
          </cell>
          <cell r="B592" t="str">
            <v>Walvis Bay</v>
          </cell>
          <cell r="C592" t="str">
            <v>Leon</v>
          </cell>
          <cell r="D592" t="str">
            <v>Sagner</v>
          </cell>
          <cell r="E592" t="str">
            <v>Men Veteran</v>
          </cell>
        </row>
        <row r="593">
          <cell r="A593" t="str">
            <v>N0588</v>
          </cell>
          <cell r="B593" t="str">
            <v>Henties Bay</v>
          </cell>
          <cell r="C593" t="str">
            <v>Lourens</v>
          </cell>
          <cell r="D593" t="str">
            <v>Fourie</v>
          </cell>
          <cell r="E593" t="str">
            <v>Men Master</v>
          </cell>
        </row>
        <row r="594">
          <cell r="A594" t="str">
            <v>N0589</v>
          </cell>
          <cell r="B594" t="str">
            <v>xSteenbras</v>
          </cell>
          <cell r="C594" t="str">
            <v>Johan</v>
          </cell>
          <cell r="D594" t="str">
            <v>De Kock</v>
          </cell>
          <cell r="E594" t="str">
            <v>Men Senior</v>
          </cell>
        </row>
        <row r="595">
          <cell r="A595" t="str">
            <v>N0624</v>
          </cell>
          <cell r="B595" t="str">
            <v>Welwitschia</v>
          </cell>
          <cell r="C595" t="str">
            <v>Pieter</v>
          </cell>
          <cell r="D595" t="str">
            <v>Van Ginkel</v>
          </cell>
          <cell r="E595" t="str">
            <v>Men Master</v>
          </cell>
        </row>
        <row r="596">
          <cell r="A596" t="str">
            <v>N0591</v>
          </cell>
          <cell r="B596" t="str">
            <v>xSeagulls WHK</v>
          </cell>
          <cell r="C596" t="str">
            <v>Pieter Jnr.</v>
          </cell>
          <cell r="D596" t="str">
            <v>Du preez</v>
          </cell>
          <cell r="E596" t="str">
            <v>Men U/21</v>
          </cell>
        </row>
        <row r="597">
          <cell r="A597" t="str">
            <v>N0592</v>
          </cell>
          <cell r="B597" t="str">
            <v>xSeagulls WHK</v>
          </cell>
          <cell r="C597" t="str">
            <v>Enrico</v>
          </cell>
          <cell r="D597" t="str">
            <v>Malan</v>
          </cell>
          <cell r="E597" t="str">
            <v>Men Senior</v>
          </cell>
        </row>
        <row r="598">
          <cell r="A598" t="str">
            <v>N0593</v>
          </cell>
          <cell r="B598" t="str">
            <v>xSeagulls WHK</v>
          </cell>
          <cell r="C598" t="str">
            <v>Martin</v>
          </cell>
          <cell r="D598" t="str">
            <v>Nel</v>
          </cell>
          <cell r="E598" t="str">
            <v>Men Veteran</v>
          </cell>
        </row>
        <row r="599">
          <cell r="A599" t="str">
            <v>N0594</v>
          </cell>
          <cell r="B599" t="str">
            <v>xSeagulls WvB</v>
          </cell>
          <cell r="C599" t="str">
            <v>Andre</v>
          </cell>
          <cell r="D599" t="str">
            <v>Van Zyl</v>
          </cell>
          <cell r="E599" t="str">
            <v>Men Senior</v>
          </cell>
        </row>
        <row r="600">
          <cell r="A600" t="str">
            <v>N0595</v>
          </cell>
          <cell r="B600" t="str">
            <v>xOkahandja</v>
          </cell>
          <cell r="C600" t="str">
            <v>Francois</v>
          </cell>
          <cell r="D600" t="str">
            <v>Greeff</v>
          </cell>
          <cell r="E600" t="str">
            <v>Men Senior</v>
          </cell>
        </row>
        <row r="601">
          <cell r="A601" t="str">
            <v>N0596</v>
          </cell>
          <cell r="B601" t="str">
            <v>xOtjiwarongo</v>
          </cell>
          <cell r="C601" t="str">
            <v>Rainer</v>
          </cell>
          <cell r="D601" t="str">
            <v>Sentefol</v>
          </cell>
          <cell r="E601" t="str">
            <v>Men Senior</v>
          </cell>
        </row>
        <row r="602">
          <cell r="A602" t="str">
            <v>N0597</v>
          </cell>
          <cell r="B602" t="str">
            <v>xWalvis Bay</v>
          </cell>
          <cell r="C602" t="str">
            <v>Pieterjan</v>
          </cell>
          <cell r="D602" t="str">
            <v>Von Wielligh</v>
          </cell>
          <cell r="E602" t="str">
            <v>Men Senior</v>
          </cell>
        </row>
        <row r="603">
          <cell r="A603" t="str">
            <v>N0598</v>
          </cell>
          <cell r="B603" t="str">
            <v>Okahandja</v>
          </cell>
          <cell r="C603" t="str">
            <v>Henning</v>
          </cell>
          <cell r="D603" t="str">
            <v>van Wyk</v>
          </cell>
          <cell r="E603" t="str">
            <v>Men Senior</v>
          </cell>
        </row>
        <row r="604">
          <cell r="A604" t="str">
            <v>N0599</v>
          </cell>
          <cell r="B604" t="str">
            <v>xNamib Park</v>
          </cell>
          <cell r="C604" t="str">
            <v>Pinnucia</v>
          </cell>
          <cell r="D604" t="str">
            <v>Smith</v>
          </cell>
          <cell r="E604" t="str">
            <v>Ladies Veteran</v>
          </cell>
        </row>
        <row r="605">
          <cell r="A605" t="str">
            <v>N0600</v>
          </cell>
          <cell r="B605" t="str">
            <v>xOtjiwarongo</v>
          </cell>
          <cell r="C605" t="str">
            <v>Festus</v>
          </cell>
          <cell r="D605" t="str">
            <v>v/d Westhuizen</v>
          </cell>
          <cell r="E605" t="str">
            <v>Men Senior</v>
          </cell>
        </row>
        <row r="606">
          <cell r="A606" t="str">
            <v>N0601</v>
          </cell>
          <cell r="B606" t="str">
            <v>Otjiwarongo</v>
          </cell>
          <cell r="C606" t="str">
            <v>Johan</v>
          </cell>
          <cell r="D606" t="str">
            <v>Van Deventer</v>
          </cell>
          <cell r="E606" t="str">
            <v>Men Senior</v>
          </cell>
        </row>
        <row r="607">
          <cell r="A607" t="str">
            <v>N0602</v>
          </cell>
          <cell r="B607" t="str">
            <v>xPenguin</v>
          </cell>
          <cell r="C607" t="str">
            <v>Marthinus</v>
          </cell>
          <cell r="D607" t="str">
            <v>Du Preez</v>
          </cell>
          <cell r="E607" t="str">
            <v>Men Master</v>
          </cell>
        </row>
        <row r="608">
          <cell r="A608" t="str">
            <v>N0603</v>
          </cell>
          <cell r="B608" t="str">
            <v>Penguin</v>
          </cell>
          <cell r="C608" t="str">
            <v>Toy</v>
          </cell>
          <cell r="D608" t="str">
            <v>Page</v>
          </cell>
          <cell r="E608" t="str">
            <v>Men U/16</v>
          </cell>
        </row>
        <row r="609">
          <cell r="A609" t="str">
            <v>N0604</v>
          </cell>
          <cell r="B609" t="str">
            <v>xOrca Angling Club</v>
          </cell>
          <cell r="C609" t="str">
            <v>Rudi</v>
          </cell>
          <cell r="D609" t="str">
            <v>Geyser</v>
          </cell>
          <cell r="E609" t="str">
            <v>Men Veteran</v>
          </cell>
        </row>
        <row r="610">
          <cell r="A610" t="str">
            <v>N0605</v>
          </cell>
          <cell r="B610" t="str">
            <v>XSeagulls WHK</v>
          </cell>
          <cell r="C610" t="str">
            <v>Enjo</v>
          </cell>
          <cell r="D610" t="str">
            <v>Malan</v>
          </cell>
          <cell r="E610" t="str">
            <v>Men U/21</v>
          </cell>
        </row>
        <row r="611">
          <cell r="A611" t="str">
            <v>N0606</v>
          </cell>
          <cell r="B611" t="str">
            <v>Steenbras</v>
          </cell>
          <cell r="C611" t="str">
            <v>Louwrens</v>
          </cell>
          <cell r="D611" t="str">
            <v>Knouwds</v>
          </cell>
          <cell r="E611" t="str">
            <v>Men Veteran</v>
          </cell>
        </row>
        <row r="612">
          <cell r="A612" t="str">
            <v>N0607</v>
          </cell>
          <cell r="B612" t="str">
            <v>xSteenbras</v>
          </cell>
          <cell r="C612" t="str">
            <v>Wimpie</v>
          </cell>
          <cell r="D612" t="str">
            <v>Greeff</v>
          </cell>
          <cell r="E612" t="str">
            <v>Men Veteran</v>
          </cell>
        </row>
        <row r="613">
          <cell r="A613" t="str">
            <v>N0608</v>
          </cell>
          <cell r="B613" t="str">
            <v>XWelwitschia</v>
          </cell>
          <cell r="C613" t="str">
            <v>Pieter</v>
          </cell>
          <cell r="D613" t="str">
            <v>Niemand</v>
          </cell>
          <cell r="E613" t="str">
            <v>Men Senior</v>
          </cell>
        </row>
        <row r="614">
          <cell r="A614" t="str">
            <v>N0609</v>
          </cell>
          <cell r="B614" t="str">
            <v>xAtlantic Angling Club</v>
          </cell>
          <cell r="C614" t="str">
            <v>Nico</v>
          </cell>
          <cell r="D614" t="str">
            <v>Du Plooy</v>
          </cell>
          <cell r="E614" t="str">
            <v>Men Senior</v>
          </cell>
        </row>
        <row r="615">
          <cell r="A615" t="str">
            <v>N0610</v>
          </cell>
          <cell r="B615" t="str">
            <v>Otjiwarongo</v>
          </cell>
          <cell r="C615" t="str">
            <v>Martinus</v>
          </cell>
          <cell r="D615" t="str">
            <v>Venter</v>
          </cell>
          <cell r="E615" t="str">
            <v>Men Senior</v>
          </cell>
        </row>
        <row r="616">
          <cell r="A616" t="str">
            <v>N0611</v>
          </cell>
          <cell r="B616" t="str">
            <v>Benguella</v>
          </cell>
          <cell r="C616" t="str">
            <v>Jean</v>
          </cell>
          <cell r="D616" t="str">
            <v>Visser</v>
          </cell>
          <cell r="E616" t="str">
            <v>Men Senior</v>
          </cell>
        </row>
        <row r="617">
          <cell r="A617" t="str">
            <v>N0612</v>
          </cell>
          <cell r="B617" t="str">
            <v>Okahandja</v>
          </cell>
          <cell r="C617" t="str">
            <v>Armand</v>
          </cell>
          <cell r="D617" t="str">
            <v>Fourie</v>
          </cell>
          <cell r="E617" t="str">
            <v>Men Senior</v>
          </cell>
        </row>
        <row r="618">
          <cell r="A618" t="str">
            <v>N0613</v>
          </cell>
          <cell r="B618" t="str">
            <v>xWalvis Bay</v>
          </cell>
          <cell r="C618" t="str">
            <v>Arno</v>
          </cell>
          <cell r="D618" t="str">
            <v>Engels</v>
          </cell>
          <cell r="E618" t="str">
            <v>Men Senior</v>
          </cell>
        </row>
        <row r="619">
          <cell r="A619" t="str">
            <v>N0614</v>
          </cell>
          <cell r="B619" t="str">
            <v>xOrca Angling Club</v>
          </cell>
          <cell r="C619" t="str">
            <v>Stephan</v>
          </cell>
          <cell r="D619" t="str">
            <v>Van Wyk</v>
          </cell>
          <cell r="E619" t="str">
            <v>Men Senior</v>
          </cell>
        </row>
        <row r="620">
          <cell r="A620" t="str">
            <v>N0615</v>
          </cell>
          <cell r="B620" t="str">
            <v>xOrca Angling Club</v>
          </cell>
          <cell r="C620" t="str">
            <v>Antoinette</v>
          </cell>
          <cell r="D620" t="str">
            <v>Anderson</v>
          </cell>
          <cell r="E620" t="str">
            <v>Ladies Senior</v>
          </cell>
        </row>
        <row r="621">
          <cell r="A621" t="str">
            <v>N0616</v>
          </cell>
          <cell r="B621" t="str">
            <v>Penguin</v>
          </cell>
          <cell r="C621" t="str">
            <v>Dale</v>
          </cell>
          <cell r="D621" t="str">
            <v>Smith</v>
          </cell>
          <cell r="E621" t="str">
            <v>Men Senior</v>
          </cell>
        </row>
        <row r="622">
          <cell r="A622" t="str">
            <v>N0617</v>
          </cell>
          <cell r="B622" t="str">
            <v>Namib Park</v>
          </cell>
          <cell r="C622" t="str">
            <v>Keith</v>
          </cell>
          <cell r="D622" t="str">
            <v>Du Plessis</v>
          </cell>
          <cell r="E622" t="str">
            <v>Men Veteran</v>
          </cell>
        </row>
        <row r="623">
          <cell r="A623" t="str">
            <v>N0618</v>
          </cell>
          <cell r="B623" t="str">
            <v>xWalvis Bay</v>
          </cell>
          <cell r="C623" t="str">
            <v>Jaco</v>
          </cell>
          <cell r="D623" t="str">
            <v>De Jager</v>
          </cell>
          <cell r="E623" t="str">
            <v>Men Veteran</v>
          </cell>
        </row>
        <row r="624">
          <cell r="A624" t="str">
            <v>N0619</v>
          </cell>
          <cell r="B624" t="str">
            <v>Walvis Bay</v>
          </cell>
          <cell r="C624" t="str">
            <v>Jaco</v>
          </cell>
          <cell r="D624" t="str">
            <v>Duvenhage</v>
          </cell>
          <cell r="E624" t="str">
            <v>Men Senior</v>
          </cell>
        </row>
        <row r="625">
          <cell r="A625" t="str">
            <v>N0620</v>
          </cell>
          <cell r="B625" t="str">
            <v>Henties Bay</v>
          </cell>
          <cell r="C625" t="str">
            <v>Wynand</v>
          </cell>
          <cell r="D625" t="str">
            <v>Kohler</v>
          </cell>
          <cell r="E625" t="str">
            <v>Men Master</v>
          </cell>
        </row>
        <row r="626">
          <cell r="A626" t="str">
            <v>N0621</v>
          </cell>
          <cell r="B626" t="str">
            <v>Henties Bay</v>
          </cell>
          <cell r="C626" t="str">
            <v>Nedjilka</v>
          </cell>
          <cell r="D626" t="str">
            <v>Kohler</v>
          </cell>
          <cell r="E626" t="str">
            <v>Ladies Master</v>
          </cell>
        </row>
        <row r="627">
          <cell r="A627" t="str">
            <v>N0622</v>
          </cell>
          <cell r="B627" t="str">
            <v>Atlantic Angling Club</v>
          </cell>
          <cell r="C627" t="str">
            <v>Flip</v>
          </cell>
          <cell r="D627" t="str">
            <v>Scheepers</v>
          </cell>
          <cell r="E627" t="str">
            <v>Men Senior</v>
          </cell>
        </row>
        <row r="628">
          <cell r="A628" t="str">
            <v>N0623</v>
          </cell>
          <cell r="B628" t="str">
            <v>XSkeleton Coast</v>
          </cell>
          <cell r="C628" t="str">
            <v>Anna</v>
          </cell>
          <cell r="D628" t="str">
            <v>Britz</v>
          </cell>
          <cell r="E628" t="str">
            <v>Ladies Veteran</v>
          </cell>
        </row>
        <row r="629">
          <cell r="A629" t="str">
            <v>N0625</v>
          </cell>
          <cell r="B629" t="str">
            <v>Welwitschia</v>
          </cell>
          <cell r="C629" t="str">
            <v>Herman</v>
          </cell>
          <cell r="D629" t="str">
            <v>Oosthuizen</v>
          </cell>
          <cell r="E629" t="str">
            <v>Men Veteran</v>
          </cell>
        </row>
        <row r="630">
          <cell r="A630" t="str">
            <v>N0626</v>
          </cell>
          <cell r="B630" t="str">
            <v>XWelwitschia</v>
          </cell>
          <cell r="C630" t="str">
            <v>Andre</v>
          </cell>
          <cell r="D630" t="str">
            <v>Augustyn</v>
          </cell>
          <cell r="E630" t="str">
            <v>Men Senior</v>
          </cell>
        </row>
        <row r="631">
          <cell r="A631" t="str">
            <v>N0627</v>
          </cell>
          <cell r="B631" t="str">
            <v>xWalvis Bay</v>
          </cell>
          <cell r="C631" t="str">
            <v>Justin</v>
          </cell>
          <cell r="D631" t="str">
            <v>Smith</v>
          </cell>
          <cell r="E631" t="str">
            <v>Men U/21</v>
          </cell>
        </row>
        <row r="632">
          <cell r="A632" t="str">
            <v>N0628</v>
          </cell>
          <cell r="B632" t="str">
            <v>xAtlantic Angling Club</v>
          </cell>
          <cell r="C632" t="str">
            <v>Dries</v>
          </cell>
          <cell r="D632" t="str">
            <v>Swart</v>
          </cell>
          <cell r="E632" t="str">
            <v>Men Senior</v>
          </cell>
        </row>
        <row r="633">
          <cell r="A633" t="str">
            <v>N0629</v>
          </cell>
          <cell r="B633" t="str">
            <v>xSeagulls WHK</v>
          </cell>
          <cell r="C633" t="str">
            <v>Lizanne</v>
          </cell>
          <cell r="D633" t="str">
            <v>Smit</v>
          </cell>
          <cell r="E633" t="str">
            <v>Ladies Senior</v>
          </cell>
        </row>
        <row r="634">
          <cell r="A634" t="str">
            <v>N0630</v>
          </cell>
          <cell r="B634" t="str">
            <v>xSeagulls WHK</v>
          </cell>
          <cell r="C634" t="str">
            <v>Anton</v>
          </cell>
          <cell r="D634" t="str">
            <v>Fourie</v>
          </cell>
          <cell r="E634" t="str">
            <v>Men Senior</v>
          </cell>
        </row>
        <row r="635">
          <cell r="A635" t="str">
            <v>N0631</v>
          </cell>
          <cell r="B635" t="str">
            <v>Seagulls WvB</v>
          </cell>
          <cell r="C635" t="str">
            <v>Gerhardus</v>
          </cell>
          <cell r="D635" t="str">
            <v>Louw</v>
          </cell>
          <cell r="E635" t="str">
            <v>Men Senior</v>
          </cell>
        </row>
        <row r="636">
          <cell r="A636" t="str">
            <v>N0632</v>
          </cell>
          <cell r="B636" t="str">
            <v>xAtlantic Angling Club</v>
          </cell>
          <cell r="C636" t="str">
            <v>Dries</v>
          </cell>
          <cell r="D636" t="str">
            <v>Swart</v>
          </cell>
          <cell r="E636" t="str">
            <v>Men Master</v>
          </cell>
        </row>
        <row r="637">
          <cell r="A637" t="str">
            <v>N0633</v>
          </cell>
          <cell r="B637" t="str">
            <v>xBenguella</v>
          </cell>
          <cell r="C637" t="str">
            <v>Adriaan</v>
          </cell>
          <cell r="D637" t="str">
            <v>Keulder</v>
          </cell>
          <cell r="E637" t="str">
            <v>Men Veteran</v>
          </cell>
        </row>
        <row r="638">
          <cell r="A638" t="str">
            <v>N0634</v>
          </cell>
          <cell r="B638" t="str">
            <v>xBenguella</v>
          </cell>
          <cell r="C638" t="str">
            <v>Danie</v>
          </cell>
          <cell r="D638" t="str">
            <v>Pienaar</v>
          </cell>
          <cell r="E638" t="str">
            <v>Men Master</v>
          </cell>
        </row>
        <row r="639">
          <cell r="A639" t="str">
            <v>N0635</v>
          </cell>
          <cell r="B639" t="str">
            <v>xBenguella</v>
          </cell>
          <cell r="C639" t="str">
            <v>Dylan</v>
          </cell>
          <cell r="D639" t="str">
            <v>Du Toit</v>
          </cell>
          <cell r="E639" t="str">
            <v>Men Veteran</v>
          </cell>
        </row>
        <row r="640">
          <cell r="A640" t="str">
            <v>N0636</v>
          </cell>
          <cell r="B640" t="str">
            <v>Benguella</v>
          </cell>
          <cell r="C640" t="str">
            <v>Lydia</v>
          </cell>
          <cell r="D640" t="str">
            <v>Cilliers</v>
          </cell>
          <cell r="E640" t="str">
            <v>ladies Veteran</v>
          </cell>
        </row>
        <row r="641">
          <cell r="A641" t="str">
            <v>N0637</v>
          </cell>
          <cell r="B641" t="str">
            <v>xBenguella</v>
          </cell>
          <cell r="C641" t="str">
            <v>Magda</v>
          </cell>
          <cell r="D641" t="str">
            <v>v/d Merwe</v>
          </cell>
          <cell r="E641" t="str">
            <v>Ladies Grand Masters</v>
          </cell>
        </row>
        <row r="642">
          <cell r="A642" t="str">
            <v>N0638</v>
          </cell>
          <cell r="B642" t="str">
            <v>xBenguella</v>
          </cell>
          <cell r="C642" t="str">
            <v>Johan</v>
          </cell>
          <cell r="D642" t="str">
            <v>Louw</v>
          </cell>
          <cell r="E642" t="str">
            <v>Men Veteran</v>
          </cell>
        </row>
        <row r="643">
          <cell r="A643" t="str">
            <v>N0639</v>
          </cell>
          <cell r="B643" t="str">
            <v>xHenties Bay</v>
          </cell>
          <cell r="C643" t="str">
            <v>Jano</v>
          </cell>
          <cell r="D643" t="str">
            <v>Burger</v>
          </cell>
          <cell r="E643" t="str">
            <v>Men Veteran</v>
          </cell>
        </row>
        <row r="644">
          <cell r="A644" t="str">
            <v>N0640</v>
          </cell>
          <cell r="B644" t="str">
            <v>xOrca Angling Club</v>
          </cell>
          <cell r="C644" t="str">
            <v>Dirkie</v>
          </cell>
          <cell r="D644" t="str">
            <v>Baard</v>
          </cell>
          <cell r="E644" t="str">
            <v>Men Senior</v>
          </cell>
        </row>
        <row r="645">
          <cell r="A645" t="str">
            <v>N0641</v>
          </cell>
          <cell r="B645" t="str">
            <v>XHenties Bay</v>
          </cell>
          <cell r="C645" t="str">
            <v>Sandra</v>
          </cell>
          <cell r="D645" t="str">
            <v>Metzger</v>
          </cell>
          <cell r="E645" t="str">
            <v>Ladies Senior</v>
          </cell>
        </row>
        <row r="646">
          <cell r="A646" t="str">
            <v>N0642</v>
          </cell>
          <cell r="B646" t="str">
            <v>Okahandja</v>
          </cell>
          <cell r="C646" t="str">
            <v>Kiaan</v>
          </cell>
          <cell r="D646" t="str">
            <v>Fourie</v>
          </cell>
          <cell r="E646" t="str">
            <v>Men Senior</v>
          </cell>
        </row>
        <row r="647">
          <cell r="A647" t="str">
            <v>N0643</v>
          </cell>
          <cell r="B647" t="str">
            <v>Walvis Bay</v>
          </cell>
          <cell r="C647" t="str">
            <v>Frikkie</v>
          </cell>
          <cell r="D647" t="str">
            <v>Ferreira</v>
          </cell>
          <cell r="E647" t="str">
            <v>Men Master</v>
          </cell>
        </row>
        <row r="648">
          <cell r="A648" t="str">
            <v>N0644</v>
          </cell>
          <cell r="B648" t="str">
            <v>xNamib Park</v>
          </cell>
          <cell r="C648" t="str">
            <v>Mark</v>
          </cell>
          <cell r="D648" t="str">
            <v>v/d Merwe</v>
          </cell>
          <cell r="E648" t="str">
            <v>Men U/16</v>
          </cell>
        </row>
        <row r="649">
          <cell r="A649" t="str">
            <v>N0645</v>
          </cell>
          <cell r="B649" t="str">
            <v>Orca Angling Club</v>
          </cell>
          <cell r="C649" t="str">
            <v>Ferdi</v>
          </cell>
          <cell r="D649" t="str">
            <v>Roetz</v>
          </cell>
          <cell r="E649" t="str">
            <v>Men Senior</v>
          </cell>
        </row>
        <row r="650">
          <cell r="A650" t="str">
            <v>N0646</v>
          </cell>
          <cell r="B650" t="str">
            <v>Namib Park</v>
          </cell>
          <cell r="C650" t="str">
            <v>Lieb</v>
          </cell>
          <cell r="D650" t="str">
            <v>Nel</v>
          </cell>
          <cell r="E650" t="str">
            <v>Men Grand Masters</v>
          </cell>
        </row>
        <row r="651">
          <cell r="A651" t="str">
            <v>N0647</v>
          </cell>
          <cell r="B651" t="str">
            <v>Okahandja</v>
          </cell>
          <cell r="C651" t="str">
            <v>Jacques</v>
          </cell>
          <cell r="D651" t="str">
            <v>Joubert</v>
          </cell>
          <cell r="E651" t="str">
            <v>Men Master</v>
          </cell>
        </row>
        <row r="652">
          <cell r="A652" t="str">
            <v>N0648</v>
          </cell>
          <cell r="B652" t="str">
            <v>Okahandja</v>
          </cell>
          <cell r="C652" t="str">
            <v>Schane</v>
          </cell>
          <cell r="D652" t="str">
            <v>Junius</v>
          </cell>
          <cell r="E652" t="str">
            <v>Ladies Senior</v>
          </cell>
        </row>
        <row r="653">
          <cell r="A653" t="str">
            <v>N0649</v>
          </cell>
          <cell r="B653" t="str">
            <v>Okahandja</v>
          </cell>
          <cell r="C653" t="str">
            <v>Andre</v>
          </cell>
          <cell r="D653" t="str">
            <v>Kruger</v>
          </cell>
          <cell r="E653" t="str">
            <v>Men Senior</v>
          </cell>
        </row>
        <row r="654">
          <cell r="A654" t="str">
            <v>N0650</v>
          </cell>
          <cell r="B654" t="str">
            <v>Okahandja</v>
          </cell>
          <cell r="C654" t="str">
            <v>De Vo</v>
          </cell>
          <cell r="D654" t="str">
            <v>Joubert</v>
          </cell>
          <cell r="E654" t="str">
            <v>Men U/21</v>
          </cell>
        </row>
        <row r="655">
          <cell r="A655" t="str">
            <v>N0651</v>
          </cell>
          <cell r="B655" t="str">
            <v>xOrca Angling Club</v>
          </cell>
          <cell r="C655" t="str">
            <v>Gerry</v>
          </cell>
          <cell r="D655" t="str">
            <v>Slabbert</v>
          </cell>
          <cell r="E655" t="str">
            <v>Men Grand Masters</v>
          </cell>
        </row>
        <row r="656">
          <cell r="A656" t="str">
            <v>N0652</v>
          </cell>
          <cell r="B656" t="str">
            <v>xOtjiwarongo</v>
          </cell>
          <cell r="C656" t="str">
            <v>Harry</v>
          </cell>
          <cell r="D656" t="str">
            <v>Anderson</v>
          </cell>
          <cell r="E656" t="str">
            <v>Men Grand Masters</v>
          </cell>
        </row>
        <row r="657">
          <cell r="A657" t="str">
            <v>N0653</v>
          </cell>
          <cell r="B657" t="str">
            <v>Otjiwarongo</v>
          </cell>
          <cell r="C657" t="str">
            <v>Christiaan</v>
          </cell>
          <cell r="D657" t="str">
            <v>Coetzee</v>
          </cell>
          <cell r="E657" t="str">
            <v>Men U/16</v>
          </cell>
        </row>
        <row r="658">
          <cell r="A658" t="str">
            <v>N0654</v>
          </cell>
          <cell r="B658" t="str">
            <v>Otjiwarongo</v>
          </cell>
          <cell r="C658" t="str">
            <v>JW</v>
          </cell>
          <cell r="D658" t="str">
            <v>Coetzee</v>
          </cell>
          <cell r="E658" t="str">
            <v>Men U/16</v>
          </cell>
        </row>
        <row r="659">
          <cell r="A659" t="str">
            <v>N0655</v>
          </cell>
          <cell r="B659" t="str">
            <v>Otjiwarongo</v>
          </cell>
          <cell r="C659" t="str">
            <v>Albertus</v>
          </cell>
          <cell r="D659" t="str">
            <v>De Jager</v>
          </cell>
          <cell r="E659" t="str">
            <v>Men Senior</v>
          </cell>
        </row>
        <row r="660">
          <cell r="A660" t="str">
            <v>N0656</v>
          </cell>
          <cell r="B660" t="str">
            <v>Otjiwarongo</v>
          </cell>
          <cell r="C660" t="str">
            <v>Hannes</v>
          </cell>
          <cell r="D660" t="str">
            <v>DeHaast</v>
          </cell>
          <cell r="E660" t="str">
            <v>Men Senior</v>
          </cell>
        </row>
        <row r="661">
          <cell r="A661" t="str">
            <v>N0657</v>
          </cell>
          <cell r="B661" t="str">
            <v>Okahandja</v>
          </cell>
          <cell r="C661" t="str">
            <v>Johannes</v>
          </cell>
          <cell r="D661" t="str">
            <v>Kotze</v>
          </cell>
          <cell r="E661" t="str">
            <v>Men Senior</v>
          </cell>
        </row>
        <row r="662">
          <cell r="A662" t="str">
            <v>N0658</v>
          </cell>
          <cell r="B662" t="str">
            <v>xOtjiwarongo</v>
          </cell>
          <cell r="C662" t="str">
            <v>Johannes</v>
          </cell>
          <cell r="D662" t="str">
            <v>Rosemund</v>
          </cell>
          <cell r="E662" t="str">
            <v>Men Grand Masters</v>
          </cell>
        </row>
        <row r="663">
          <cell r="A663" t="str">
            <v>N0659</v>
          </cell>
          <cell r="B663" t="str">
            <v>xOtjiwarongo</v>
          </cell>
          <cell r="C663" t="str">
            <v>Johan</v>
          </cell>
          <cell r="D663" t="str">
            <v>Sandman</v>
          </cell>
          <cell r="E663" t="str">
            <v>Men Grand Masters</v>
          </cell>
        </row>
        <row r="664">
          <cell r="A664" t="str">
            <v>N0660</v>
          </cell>
          <cell r="B664" t="str">
            <v>xOtjiwarongo</v>
          </cell>
          <cell r="C664" t="str">
            <v>Francois</v>
          </cell>
          <cell r="D664" t="str">
            <v>Van Solms</v>
          </cell>
          <cell r="E664" t="str">
            <v>Men U/16</v>
          </cell>
        </row>
        <row r="665">
          <cell r="A665" t="str">
            <v>N0661</v>
          </cell>
          <cell r="B665" t="str">
            <v>xOtjiwarongo</v>
          </cell>
          <cell r="C665" t="str">
            <v>Vonnie</v>
          </cell>
          <cell r="D665" t="str">
            <v>Van Solms</v>
          </cell>
          <cell r="E665" t="str">
            <v>Men Veteran</v>
          </cell>
        </row>
        <row r="666">
          <cell r="A666" t="str">
            <v>N0662</v>
          </cell>
          <cell r="B666" t="str">
            <v>xPenguin</v>
          </cell>
          <cell r="C666" t="str">
            <v>Donavin</v>
          </cell>
          <cell r="D666" t="str">
            <v>Bezuidehout</v>
          </cell>
          <cell r="E666" t="str">
            <v>Men Senior</v>
          </cell>
        </row>
        <row r="667">
          <cell r="A667" t="str">
            <v>N0663</v>
          </cell>
          <cell r="B667" t="str">
            <v>Penguin</v>
          </cell>
          <cell r="C667" t="str">
            <v>Allen</v>
          </cell>
          <cell r="D667" t="str">
            <v>Langenstrassen</v>
          </cell>
          <cell r="E667" t="str">
            <v>Men Veteran</v>
          </cell>
        </row>
        <row r="668">
          <cell r="A668" t="str">
            <v>N0664</v>
          </cell>
          <cell r="B668" t="str">
            <v>xOrca Angling Club</v>
          </cell>
          <cell r="C668" t="str">
            <v>Jaco</v>
          </cell>
          <cell r="D668" t="str">
            <v>Conradie</v>
          </cell>
          <cell r="E668" t="str">
            <v>Men Senior</v>
          </cell>
        </row>
        <row r="669">
          <cell r="A669" t="str">
            <v>N0665</v>
          </cell>
          <cell r="B669" t="str">
            <v>xOrca Angling Club</v>
          </cell>
          <cell r="C669" t="str">
            <v xml:space="preserve">Charl </v>
          </cell>
          <cell r="D669" t="str">
            <v>De Preez</v>
          </cell>
          <cell r="E669" t="str">
            <v>Men Senior</v>
          </cell>
        </row>
        <row r="670">
          <cell r="A670" t="str">
            <v>N0666</v>
          </cell>
          <cell r="B670" t="str">
            <v>xSteenbras</v>
          </cell>
          <cell r="C670" t="str">
            <v>Frans</v>
          </cell>
          <cell r="D670" t="str">
            <v>Smit</v>
          </cell>
          <cell r="E670" t="str">
            <v>Men Senior</v>
          </cell>
        </row>
        <row r="671">
          <cell r="A671" t="str">
            <v>N0667</v>
          </cell>
          <cell r="B671" t="str">
            <v>Henties Bay</v>
          </cell>
          <cell r="C671" t="str">
            <v>Nadine</v>
          </cell>
          <cell r="D671" t="str">
            <v>Downing</v>
          </cell>
          <cell r="E671" t="str">
            <v>Ladies Veteran</v>
          </cell>
        </row>
        <row r="672">
          <cell r="A672" t="str">
            <v>N0668</v>
          </cell>
          <cell r="B672" t="str">
            <v>xSeagulls WVB</v>
          </cell>
          <cell r="C672" t="str">
            <v>Rudi</v>
          </cell>
          <cell r="D672" t="str">
            <v>Witulski</v>
          </cell>
          <cell r="E672" t="str">
            <v>Men Senior</v>
          </cell>
        </row>
        <row r="673">
          <cell r="A673" t="str">
            <v>N0669</v>
          </cell>
          <cell r="B673" t="str">
            <v>XWelwitschia</v>
          </cell>
          <cell r="C673" t="str">
            <v>Jack</v>
          </cell>
          <cell r="D673" t="str">
            <v>Waring</v>
          </cell>
          <cell r="E673" t="str">
            <v>Men Master</v>
          </cell>
        </row>
        <row r="674">
          <cell r="A674" t="str">
            <v>N0670</v>
          </cell>
          <cell r="B674" t="str">
            <v>xOtjiwarongo</v>
          </cell>
          <cell r="C674" t="str">
            <v>Neill</v>
          </cell>
          <cell r="D674" t="str">
            <v>Van Rooyen</v>
          </cell>
          <cell r="E674" t="str">
            <v>Men Master</v>
          </cell>
        </row>
        <row r="675">
          <cell r="A675" t="str">
            <v>N0671</v>
          </cell>
          <cell r="B675" t="str">
            <v>xMako</v>
          </cell>
          <cell r="C675" t="str">
            <v>Judy</v>
          </cell>
          <cell r="D675" t="str">
            <v>Lagenhoven</v>
          </cell>
          <cell r="E675" t="str">
            <v>Ladies Senior</v>
          </cell>
        </row>
        <row r="676">
          <cell r="A676" t="str">
            <v>N0672</v>
          </cell>
          <cell r="B676" t="str">
            <v>Walvis Bay</v>
          </cell>
          <cell r="C676" t="str">
            <v>Frank</v>
          </cell>
          <cell r="D676" t="str">
            <v>Burusso</v>
          </cell>
          <cell r="E676" t="str">
            <v>Men Master</v>
          </cell>
        </row>
        <row r="677">
          <cell r="A677" t="str">
            <v>N0673</v>
          </cell>
          <cell r="B677" t="str">
            <v>Skeleton Coast</v>
          </cell>
          <cell r="C677" t="str">
            <v>Wimpie</v>
          </cell>
          <cell r="D677" t="str">
            <v>Delport</v>
          </cell>
          <cell r="E677" t="str">
            <v>Men Veteran</v>
          </cell>
        </row>
        <row r="678">
          <cell r="A678" t="str">
            <v>N0674</v>
          </cell>
          <cell r="B678" t="str">
            <v>Skeleton Coast</v>
          </cell>
          <cell r="C678" t="str">
            <v>Janre</v>
          </cell>
          <cell r="D678" t="str">
            <v>Olivier</v>
          </cell>
          <cell r="E678" t="str">
            <v>Men U/16</v>
          </cell>
        </row>
        <row r="679">
          <cell r="A679" t="str">
            <v>N0675</v>
          </cell>
          <cell r="B679" t="str">
            <v>XSkeleton Coast</v>
          </cell>
          <cell r="C679" t="str">
            <v xml:space="preserve">Lizaan </v>
          </cell>
          <cell r="D679" t="str">
            <v>Joubert</v>
          </cell>
          <cell r="E679" t="str">
            <v>Ladies Senior</v>
          </cell>
        </row>
        <row r="680">
          <cell r="A680" t="str">
            <v>N0676</v>
          </cell>
          <cell r="B680" t="str">
            <v>XSkeleton Coast</v>
          </cell>
          <cell r="C680" t="str">
            <v>Corne</v>
          </cell>
          <cell r="D680" t="str">
            <v>Steyn</v>
          </cell>
          <cell r="E680" t="str">
            <v>Men Senior</v>
          </cell>
        </row>
        <row r="681">
          <cell r="A681" t="str">
            <v>N0677</v>
          </cell>
          <cell r="B681" t="str">
            <v>XWelwitschia</v>
          </cell>
          <cell r="C681" t="str">
            <v>Wallace</v>
          </cell>
          <cell r="D681" t="str">
            <v>Grove</v>
          </cell>
          <cell r="E681" t="str">
            <v>Men U/21</v>
          </cell>
        </row>
        <row r="682">
          <cell r="A682" t="str">
            <v>N0678</v>
          </cell>
          <cell r="B682" t="str">
            <v>xSteenbras</v>
          </cell>
          <cell r="C682" t="str">
            <v>Jacomien</v>
          </cell>
          <cell r="D682" t="str">
            <v>Heath</v>
          </cell>
          <cell r="E682" t="str">
            <v>Ladies Senior</v>
          </cell>
        </row>
        <row r="683">
          <cell r="A683" t="str">
            <v>N0679</v>
          </cell>
          <cell r="B683" t="str">
            <v>xOkahandja</v>
          </cell>
          <cell r="C683" t="str">
            <v>Joubert</v>
          </cell>
          <cell r="D683" t="str">
            <v>Devout</v>
          </cell>
          <cell r="E683" t="str">
            <v>Men U/21</v>
          </cell>
        </row>
        <row r="684">
          <cell r="A684" t="str">
            <v>N0680</v>
          </cell>
          <cell r="B684" t="str">
            <v>xSeagulls WvB</v>
          </cell>
          <cell r="C684" t="str">
            <v>Corne</v>
          </cell>
          <cell r="D684" t="str">
            <v>Van Zyl</v>
          </cell>
          <cell r="E684" t="str">
            <v>Men Senior</v>
          </cell>
        </row>
        <row r="685">
          <cell r="A685" t="str">
            <v>N0681</v>
          </cell>
          <cell r="B685" t="str">
            <v>xSeagulls WvB</v>
          </cell>
          <cell r="C685" t="str">
            <v>Jacobus</v>
          </cell>
          <cell r="D685" t="str">
            <v>Karstens</v>
          </cell>
          <cell r="E685" t="str">
            <v>Men Senior</v>
          </cell>
        </row>
        <row r="686">
          <cell r="A686" t="str">
            <v>N0682</v>
          </cell>
          <cell r="B686" t="str">
            <v>xSteenbras</v>
          </cell>
          <cell r="C686" t="str">
            <v>Jimmy</v>
          </cell>
          <cell r="D686" t="str">
            <v>De Jay</v>
          </cell>
          <cell r="E686" t="str">
            <v>Men Grand Masters</v>
          </cell>
        </row>
        <row r="687">
          <cell r="A687" t="str">
            <v>N0683</v>
          </cell>
          <cell r="B687" t="str">
            <v>Benguella</v>
          </cell>
          <cell r="C687" t="str">
            <v>Norman</v>
          </cell>
          <cell r="D687" t="str">
            <v>Campbell</v>
          </cell>
          <cell r="E687" t="str">
            <v>Men Senior</v>
          </cell>
        </row>
        <row r="688">
          <cell r="A688" t="str">
            <v>N0684</v>
          </cell>
          <cell r="B688" t="str">
            <v>xOtjiwarongo</v>
          </cell>
          <cell r="C688" t="str">
            <v>Festus</v>
          </cell>
          <cell r="D688" t="str">
            <v>Van Der Westhuizen</v>
          </cell>
          <cell r="E688" t="str">
            <v>Men Master</v>
          </cell>
        </row>
        <row r="689">
          <cell r="A689" t="str">
            <v>N0685</v>
          </cell>
          <cell r="B689" t="str">
            <v>xOtjiwarongo</v>
          </cell>
          <cell r="C689" t="str">
            <v>Piet</v>
          </cell>
          <cell r="D689" t="str">
            <v>D'Emilijo</v>
          </cell>
          <cell r="E689" t="str">
            <v>Men Master</v>
          </cell>
        </row>
        <row r="690">
          <cell r="A690" t="str">
            <v>N0686</v>
          </cell>
          <cell r="B690" t="str">
            <v>xHenties Bay</v>
          </cell>
          <cell r="C690" t="str">
            <v>Willem</v>
          </cell>
          <cell r="D690" t="str">
            <v>Beukes</v>
          </cell>
          <cell r="E690" t="str">
            <v>Men Senior</v>
          </cell>
        </row>
        <row r="691">
          <cell r="A691" t="str">
            <v>N0687</v>
          </cell>
          <cell r="B691" t="str">
            <v>Penguin</v>
          </cell>
          <cell r="C691" t="str">
            <v>Barren</v>
          </cell>
          <cell r="D691" t="str">
            <v>Van Es</v>
          </cell>
          <cell r="E691" t="str">
            <v>Men U/21</v>
          </cell>
        </row>
        <row r="692">
          <cell r="A692" t="str">
            <v>N0688</v>
          </cell>
          <cell r="B692" t="str">
            <v>xSeagulls WHK</v>
          </cell>
          <cell r="C692" t="str">
            <v>Wentzel</v>
          </cell>
          <cell r="D692" t="str">
            <v>Barnard</v>
          </cell>
          <cell r="E692" t="str">
            <v>Men Senior</v>
          </cell>
        </row>
        <row r="693">
          <cell r="A693" t="str">
            <v>N0689</v>
          </cell>
          <cell r="B693" t="str">
            <v>xSeagulls WVB</v>
          </cell>
          <cell r="C693" t="str">
            <v>Stanley</v>
          </cell>
          <cell r="D693" t="str">
            <v>Van Zyl</v>
          </cell>
          <cell r="E693" t="str">
            <v>Men Grand Masters</v>
          </cell>
        </row>
        <row r="694">
          <cell r="A694" t="str">
            <v>N0690</v>
          </cell>
          <cell r="B694" t="str">
            <v>xWalvis Bay</v>
          </cell>
          <cell r="C694" t="str">
            <v>Thomas</v>
          </cell>
          <cell r="D694" t="str">
            <v>De Jager</v>
          </cell>
          <cell r="E694" t="str">
            <v>Men U/21</v>
          </cell>
        </row>
        <row r="695">
          <cell r="A695" t="str">
            <v>N0691</v>
          </cell>
          <cell r="B695" t="str">
            <v>xOkahandja</v>
          </cell>
          <cell r="C695" t="str">
            <v>Martin</v>
          </cell>
          <cell r="D695" t="str">
            <v>Venter</v>
          </cell>
          <cell r="E695" t="str">
            <v>Men Senior</v>
          </cell>
        </row>
        <row r="696">
          <cell r="A696" t="str">
            <v>N0692</v>
          </cell>
          <cell r="B696" t="str">
            <v>xWalvis Bay</v>
          </cell>
          <cell r="C696" t="str">
            <v>Travis</v>
          </cell>
          <cell r="D696" t="str">
            <v>Peddie</v>
          </cell>
          <cell r="E696" t="str">
            <v>Men Senior</v>
          </cell>
        </row>
        <row r="697">
          <cell r="A697" t="str">
            <v>N0693</v>
          </cell>
          <cell r="B697" t="str">
            <v>XHenties Bay</v>
          </cell>
          <cell r="C697" t="str">
            <v>Marion</v>
          </cell>
          <cell r="D697" t="str">
            <v>Mundt</v>
          </cell>
          <cell r="E697" t="str">
            <v>Men Senior</v>
          </cell>
        </row>
        <row r="698">
          <cell r="A698" t="str">
            <v>N0694</v>
          </cell>
          <cell r="B698" t="str">
            <v>Mako</v>
          </cell>
          <cell r="C698" t="str">
            <v>Angelique</v>
          </cell>
          <cell r="D698" t="str">
            <v>Connoway</v>
          </cell>
          <cell r="E698" t="str">
            <v>Ladies Senior</v>
          </cell>
        </row>
        <row r="699">
          <cell r="A699" t="str">
            <v>N0695</v>
          </cell>
          <cell r="B699" t="str">
            <v>Penguin</v>
          </cell>
          <cell r="C699" t="str">
            <v>Michael</v>
          </cell>
          <cell r="D699" t="str">
            <v>Knobloch</v>
          </cell>
          <cell r="E699" t="str">
            <v>Men Master</v>
          </cell>
        </row>
        <row r="700">
          <cell r="A700" t="str">
            <v>N0696</v>
          </cell>
          <cell r="B700" t="str">
            <v>Penguin</v>
          </cell>
          <cell r="C700" t="str">
            <v>Stefan</v>
          </cell>
          <cell r="D700" t="str">
            <v>Snyman</v>
          </cell>
          <cell r="E700" t="str">
            <v>Men U/16</v>
          </cell>
        </row>
        <row r="701">
          <cell r="A701" t="str">
            <v>N0697</v>
          </cell>
          <cell r="B701" t="str">
            <v>Penguin</v>
          </cell>
          <cell r="C701" t="str">
            <v>Annelien</v>
          </cell>
          <cell r="D701" t="str">
            <v>Langenstrassen</v>
          </cell>
          <cell r="E701" t="str">
            <v>Ladies Veteran</v>
          </cell>
        </row>
        <row r="702">
          <cell r="A702" t="str">
            <v>N0698</v>
          </cell>
          <cell r="B702" t="str">
            <v>xPenguin</v>
          </cell>
          <cell r="C702" t="str">
            <v>Eric</v>
          </cell>
          <cell r="D702" t="str">
            <v>Van Es</v>
          </cell>
          <cell r="E702" t="str">
            <v>Men Master</v>
          </cell>
        </row>
        <row r="703">
          <cell r="A703" t="str">
            <v>N0699</v>
          </cell>
          <cell r="B703" t="str">
            <v>Steenbras</v>
          </cell>
          <cell r="C703" t="str">
            <v>Karin</v>
          </cell>
          <cell r="D703" t="str">
            <v>v/d Merwe</v>
          </cell>
          <cell r="E703" t="str">
            <v>Ladies Senior</v>
          </cell>
        </row>
        <row r="704">
          <cell r="A704" t="str">
            <v>N0700</v>
          </cell>
          <cell r="B704" t="str">
            <v>Steenbras</v>
          </cell>
          <cell r="C704" t="str">
            <v>Jaco</v>
          </cell>
          <cell r="D704" t="str">
            <v>Coetzee</v>
          </cell>
          <cell r="E704" t="str">
            <v>Men Senior</v>
          </cell>
        </row>
        <row r="705">
          <cell r="A705" t="str">
            <v>N0701</v>
          </cell>
          <cell r="B705" t="str">
            <v>Mako</v>
          </cell>
          <cell r="C705" t="str">
            <v>Ritz</v>
          </cell>
          <cell r="D705" t="str">
            <v>Nel</v>
          </cell>
          <cell r="E705" t="str">
            <v>Men Veteran</v>
          </cell>
        </row>
        <row r="706">
          <cell r="A706" t="str">
            <v>N0702</v>
          </cell>
          <cell r="B706" t="str">
            <v>xAtlantic Angling Club</v>
          </cell>
          <cell r="C706" t="str">
            <v>Cherne</v>
          </cell>
          <cell r="D706" t="str">
            <v>Scheepers</v>
          </cell>
          <cell r="E706" t="str">
            <v>Ladies U/16</v>
          </cell>
        </row>
        <row r="707">
          <cell r="A707" t="str">
            <v>N0703</v>
          </cell>
          <cell r="B707" t="str">
            <v>Atlantic Angling Club</v>
          </cell>
          <cell r="C707" t="str">
            <v>Andre</v>
          </cell>
          <cell r="D707" t="str">
            <v>Bachran</v>
          </cell>
          <cell r="E707" t="str">
            <v>Men Master</v>
          </cell>
        </row>
        <row r="708">
          <cell r="A708" t="str">
            <v>N0704</v>
          </cell>
          <cell r="B708" t="str">
            <v>Atlantic Angling Club</v>
          </cell>
          <cell r="C708" t="str">
            <v>Kay</v>
          </cell>
          <cell r="D708" t="str">
            <v>Bachran</v>
          </cell>
          <cell r="E708" t="str">
            <v>Men U/21</v>
          </cell>
        </row>
        <row r="709">
          <cell r="A709" t="str">
            <v>N0705</v>
          </cell>
          <cell r="B709" t="str">
            <v>Skeleton Coast</v>
          </cell>
          <cell r="C709" t="str">
            <v>Phillip</v>
          </cell>
          <cell r="D709" t="str">
            <v>Coetzee</v>
          </cell>
          <cell r="E709" t="str">
            <v>Men Senior</v>
          </cell>
        </row>
        <row r="710">
          <cell r="A710" t="str">
            <v>N0706</v>
          </cell>
          <cell r="B710" t="str">
            <v>xSkeleton Coast</v>
          </cell>
          <cell r="C710" t="str">
            <v>Ane</v>
          </cell>
          <cell r="D710" t="str">
            <v>Oberholzer</v>
          </cell>
          <cell r="E710" t="str">
            <v>Ladies U/16</v>
          </cell>
        </row>
        <row r="711">
          <cell r="A711" t="str">
            <v>N0707</v>
          </cell>
          <cell r="B711" t="str">
            <v>Skeleton Coast</v>
          </cell>
          <cell r="C711" t="str">
            <v>Dreyer</v>
          </cell>
          <cell r="D711" t="str">
            <v>Oberholzer</v>
          </cell>
          <cell r="E711" t="str">
            <v>Men U/16</v>
          </cell>
        </row>
        <row r="712">
          <cell r="A712" t="str">
            <v>N0708</v>
          </cell>
          <cell r="B712" t="str">
            <v>xSkeleton Coast</v>
          </cell>
          <cell r="C712" t="str">
            <v>Wilhelm</v>
          </cell>
          <cell r="D712" t="str">
            <v>Laubscher</v>
          </cell>
          <cell r="E712" t="str">
            <v>Men Senior</v>
          </cell>
        </row>
        <row r="713">
          <cell r="A713" t="str">
            <v>N0709</v>
          </cell>
          <cell r="B713" t="str">
            <v>Henties Bay</v>
          </cell>
          <cell r="C713" t="str">
            <v>Tiaan</v>
          </cell>
          <cell r="D713" t="str">
            <v>Fourie</v>
          </cell>
          <cell r="E713" t="str">
            <v>Men Senior</v>
          </cell>
        </row>
        <row r="714">
          <cell r="A714" t="str">
            <v>N0710</v>
          </cell>
          <cell r="B714" t="str">
            <v>Walvis Bay</v>
          </cell>
          <cell r="C714" t="str">
            <v>Fanie</v>
          </cell>
          <cell r="D714" t="str">
            <v>Terblanche</v>
          </cell>
          <cell r="E714" t="str">
            <v>Men Senior</v>
          </cell>
        </row>
        <row r="715">
          <cell r="A715" t="str">
            <v>N0711</v>
          </cell>
          <cell r="B715" t="str">
            <v>xWalvis Bay</v>
          </cell>
          <cell r="C715" t="str">
            <v>Thomas</v>
          </cell>
          <cell r="D715" t="str">
            <v>De Jager</v>
          </cell>
          <cell r="E715" t="str">
            <v>Men U/21</v>
          </cell>
        </row>
        <row r="716">
          <cell r="A716" t="str">
            <v>N0712</v>
          </cell>
          <cell r="B716" t="str">
            <v>xOtjiwarongo</v>
          </cell>
          <cell r="C716" t="str">
            <v>David</v>
          </cell>
          <cell r="D716" t="str">
            <v>Botha</v>
          </cell>
          <cell r="E716" t="str">
            <v>Men Senior</v>
          </cell>
        </row>
        <row r="717">
          <cell r="A717" t="str">
            <v>N0713</v>
          </cell>
          <cell r="B717" t="str">
            <v>xSeagulls Whk</v>
          </cell>
          <cell r="C717" t="str">
            <v>Luan</v>
          </cell>
          <cell r="D717" t="str">
            <v>Karstens</v>
          </cell>
          <cell r="E717" t="str">
            <v>Men U/16</v>
          </cell>
        </row>
        <row r="718">
          <cell r="A718" t="str">
            <v>N0714</v>
          </cell>
          <cell r="B718" t="str">
            <v>xSeagulls WVB</v>
          </cell>
          <cell r="C718" t="str">
            <v>Andre</v>
          </cell>
          <cell r="D718" t="str">
            <v>Maree</v>
          </cell>
          <cell r="E718" t="str">
            <v>Men Senior</v>
          </cell>
        </row>
        <row r="719">
          <cell r="A719" t="str">
            <v>N0715</v>
          </cell>
          <cell r="B719" t="str">
            <v>Seagulls Whk</v>
          </cell>
          <cell r="C719" t="str">
            <v>Gerhard</v>
          </cell>
          <cell r="D719" t="str">
            <v>Van Niekerk</v>
          </cell>
          <cell r="E719" t="str">
            <v>Men Senior</v>
          </cell>
        </row>
        <row r="720">
          <cell r="A720" t="str">
            <v>N0716</v>
          </cell>
          <cell r="B720" t="str">
            <v>Seagulls Whk</v>
          </cell>
          <cell r="C720" t="str">
            <v>Jaco</v>
          </cell>
          <cell r="D720" t="str">
            <v>Wiese</v>
          </cell>
          <cell r="E720" t="str">
            <v>Men Senior</v>
          </cell>
        </row>
        <row r="721">
          <cell r="A721" t="str">
            <v>N0717</v>
          </cell>
          <cell r="B721" t="str">
            <v>xSeagulls WVB</v>
          </cell>
          <cell r="C721" t="str">
            <v>Jan</v>
          </cell>
          <cell r="D721" t="str">
            <v>Balt</v>
          </cell>
          <cell r="E721" t="str">
            <v>Men Master</v>
          </cell>
        </row>
        <row r="722">
          <cell r="A722" t="str">
            <v>N0718</v>
          </cell>
          <cell r="B722" t="str">
            <v>xSeagulls WVB</v>
          </cell>
          <cell r="C722" t="str">
            <v>Kevin</v>
          </cell>
          <cell r="D722" t="str">
            <v>Coetzee</v>
          </cell>
          <cell r="E722" t="str">
            <v>Men Senior</v>
          </cell>
        </row>
        <row r="723">
          <cell r="A723" t="str">
            <v>N0719</v>
          </cell>
          <cell r="B723" t="str">
            <v>xSeagulls WVB</v>
          </cell>
          <cell r="C723" t="str">
            <v>Tromp</v>
          </cell>
          <cell r="D723" t="str">
            <v>Conradie</v>
          </cell>
          <cell r="E723" t="str">
            <v>Men Senior</v>
          </cell>
        </row>
        <row r="724">
          <cell r="A724" t="str">
            <v>N0720</v>
          </cell>
          <cell r="B724" t="str">
            <v>xSeagulls WVB</v>
          </cell>
          <cell r="C724" t="str">
            <v>Charl</v>
          </cell>
          <cell r="D724" t="str">
            <v>Du Preez</v>
          </cell>
          <cell r="E724" t="str">
            <v>Men Senior</v>
          </cell>
        </row>
        <row r="725">
          <cell r="A725" t="str">
            <v>N0721</v>
          </cell>
          <cell r="B725" t="str">
            <v>Seagulls WVB</v>
          </cell>
          <cell r="C725" t="str">
            <v>PW</v>
          </cell>
          <cell r="D725" t="str">
            <v>Esterhuizen</v>
          </cell>
          <cell r="E725" t="str">
            <v>Men Veteran</v>
          </cell>
        </row>
        <row r="726">
          <cell r="A726" t="str">
            <v>N0722</v>
          </cell>
          <cell r="B726" t="str">
            <v>xSeagulls WVB</v>
          </cell>
          <cell r="C726" t="str">
            <v xml:space="preserve">Gerrit </v>
          </cell>
          <cell r="D726" t="str">
            <v>Griesel</v>
          </cell>
          <cell r="E726" t="str">
            <v>Men Senior</v>
          </cell>
        </row>
        <row r="727">
          <cell r="A727" t="str">
            <v>N0723</v>
          </cell>
          <cell r="B727" t="str">
            <v>xSeagulls WVB</v>
          </cell>
          <cell r="C727" t="str">
            <v>Henery</v>
          </cell>
          <cell r="D727" t="str">
            <v>Francois</v>
          </cell>
          <cell r="E727" t="str">
            <v>Men Senior</v>
          </cell>
        </row>
        <row r="728">
          <cell r="A728" t="str">
            <v>N0724</v>
          </cell>
          <cell r="B728" t="str">
            <v>xSeagulls WVB</v>
          </cell>
          <cell r="C728" t="str">
            <v>Ryno</v>
          </cell>
          <cell r="D728" t="str">
            <v>Holland-muter</v>
          </cell>
          <cell r="E728" t="str">
            <v>Men Senior</v>
          </cell>
        </row>
        <row r="729">
          <cell r="A729" t="str">
            <v>N0725</v>
          </cell>
          <cell r="B729" t="str">
            <v>xSeagulls WVB</v>
          </cell>
          <cell r="C729" t="str">
            <v>Monay</v>
          </cell>
          <cell r="D729" t="str">
            <v>Loftie-Eaton</v>
          </cell>
          <cell r="E729" t="str">
            <v>Ladies Senior</v>
          </cell>
        </row>
        <row r="730">
          <cell r="A730" t="str">
            <v>N0726</v>
          </cell>
          <cell r="B730" t="str">
            <v>xSeagulls WVB</v>
          </cell>
          <cell r="C730" t="str">
            <v>Louwrens Barnard</v>
          </cell>
          <cell r="D730" t="str">
            <v>Mynhardt</v>
          </cell>
          <cell r="E730" t="str">
            <v>Men Senior</v>
          </cell>
        </row>
        <row r="731">
          <cell r="A731" t="str">
            <v>N0727</v>
          </cell>
          <cell r="B731" t="str">
            <v>xSeagulls WVB</v>
          </cell>
          <cell r="C731" t="str">
            <v>Layla</v>
          </cell>
          <cell r="D731" t="str">
            <v>Van Niekerk</v>
          </cell>
          <cell r="E731" t="str">
            <v>Ladies U/16</v>
          </cell>
        </row>
        <row r="732">
          <cell r="A732" t="str">
            <v>N0728</v>
          </cell>
          <cell r="B732" t="str">
            <v>xSeagulls WVB</v>
          </cell>
          <cell r="C732" t="str">
            <v>Jacobus Frederick</v>
          </cell>
          <cell r="D732" t="str">
            <v>Van Zyl</v>
          </cell>
          <cell r="E732" t="str">
            <v>Men Senior</v>
          </cell>
        </row>
        <row r="733">
          <cell r="A733" t="str">
            <v>N0729</v>
          </cell>
          <cell r="B733" t="str">
            <v>Seagulls WVB</v>
          </cell>
          <cell r="C733" t="str">
            <v>Gert</v>
          </cell>
          <cell r="D733" t="str">
            <v>Visage</v>
          </cell>
          <cell r="E733" t="str">
            <v>Men U/21</v>
          </cell>
        </row>
        <row r="734">
          <cell r="A734" t="str">
            <v>N0730</v>
          </cell>
          <cell r="B734" t="str">
            <v>Steenbras</v>
          </cell>
          <cell r="C734" t="str">
            <v>Wikus</v>
          </cell>
          <cell r="D734" t="str">
            <v>Viljoen</v>
          </cell>
          <cell r="E734" t="str">
            <v>Men Senior</v>
          </cell>
        </row>
        <row r="735">
          <cell r="A735" t="str">
            <v>N0731</v>
          </cell>
          <cell r="B735" t="str">
            <v>Steenbras</v>
          </cell>
          <cell r="C735" t="str">
            <v>Maryna</v>
          </cell>
          <cell r="D735" t="str">
            <v>Viljoen</v>
          </cell>
          <cell r="E735" t="str">
            <v>Ladies Senior</v>
          </cell>
        </row>
        <row r="736">
          <cell r="A736" t="str">
            <v>N0732</v>
          </cell>
          <cell r="B736" t="str">
            <v>xSteenbras</v>
          </cell>
          <cell r="C736" t="str">
            <v>Johan</v>
          </cell>
          <cell r="D736" t="str">
            <v>de Beer</v>
          </cell>
          <cell r="E736" t="str">
            <v>Men Senior</v>
          </cell>
        </row>
        <row r="737">
          <cell r="A737" t="str">
            <v>N0733</v>
          </cell>
          <cell r="B737" t="str">
            <v>xSteenbras</v>
          </cell>
          <cell r="C737" t="str">
            <v>Terus</v>
          </cell>
          <cell r="D737" t="str">
            <v>Burger</v>
          </cell>
          <cell r="E737" t="str">
            <v>Men Master</v>
          </cell>
        </row>
        <row r="738">
          <cell r="A738" t="str">
            <v>N0734</v>
          </cell>
          <cell r="B738" t="str">
            <v>xHenties Bay</v>
          </cell>
          <cell r="C738" t="str">
            <v>Bianca</v>
          </cell>
          <cell r="D738" t="str">
            <v>Schmidlin</v>
          </cell>
          <cell r="E738" t="str">
            <v>Ladies Senior</v>
          </cell>
        </row>
        <row r="739">
          <cell r="A739" t="str">
            <v>N0735</v>
          </cell>
          <cell r="B739" t="str">
            <v>Henties Bay</v>
          </cell>
          <cell r="C739" t="str">
            <v>Rian</v>
          </cell>
          <cell r="D739" t="str">
            <v>Horn</v>
          </cell>
          <cell r="E739" t="str">
            <v>Men Master</v>
          </cell>
        </row>
        <row r="740">
          <cell r="A740" t="str">
            <v>N0736</v>
          </cell>
          <cell r="B740" t="str">
            <v>Henties Bay</v>
          </cell>
          <cell r="C740" t="str">
            <v>Sylvia</v>
          </cell>
          <cell r="D740" t="str">
            <v>Horn</v>
          </cell>
          <cell r="E740" t="str">
            <v>Ladies Master</v>
          </cell>
        </row>
        <row r="741">
          <cell r="A741" t="str">
            <v>N0737</v>
          </cell>
          <cell r="B741" t="str">
            <v>xAtlantic Angling Club</v>
          </cell>
          <cell r="C741" t="str">
            <v>Johan</v>
          </cell>
          <cell r="D741" t="str">
            <v>Walters</v>
          </cell>
          <cell r="E741" t="str">
            <v>Men Veteran</v>
          </cell>
        </row>
        <row r="742">
          <cell r="A742" t="str">
            <v>N0738</v>
          </cell>
          <cell r="B742" t="str">
            <v>xOkahandja</v>
          </cell>
          <cell r="C742" t="str">
            <v>Leon</v>
          </cell>
          <cell r="D742" t="str">
            <v>Van wyk</v>
          </cell>
          <cell r="E742" t="str">
            <v>Men Senior</v>
          </cell>
        </row>
        <row r="743">
          <cell r="A743" t="str">
            <v>N0739</v>
          </cell>
          <cell r="B743" t="str">
            <v>xOkahandja</v>
          </cell>
          <cell r="C743" t="str">
            <v>De wet</v>
          </cell>
          <cell r="D743" t="str">
            <v>Van Niekerk</v>
          </cell>
          <cell r="E743" t="str">
            <v>Men Senior</v>
          </cell>
        </row>
        <row r="744">
          <cell r="A744" t="str">
            <v>N0740</v>
          </cell>
          <cell r="B744" t="str">
            <v>Okahandja</v>
          </cell>
          <cell r="C744" t="str">
            <v>Steyn</v>
          </cell>
          <cell r="D744" t="str">
            <v>Marais</v>
          </cell>
          <cell r="E744" t="str">
            <v>Men Senior</v>
          </cell>
        </row>
        <row r="745">
          <cell r="A745" t="str">
            <v>N0741</v>
          </cell>
          <cell r="B745" t="str">
            <v>xOkahandja</v>
          </cell>
          <cell r="C745" t="str">
            <v>Tinus</v>
          </cell>
          <cell r="D745" t="str">
            <v>Du Plessis</v>
          </cell>
          <cell r="E745" t="str">
            <v>Men Senior</v>
          </cell>
        </row>
        <row r="746">
          <cell r="A746" t="str">
            <v>N0742</v>
          </cell>
          <cell r="B746" t="str">
            <v>xOkahandja</v>
          </cell>
          <cell r="C746" t="str">
            <v>Errens</v>
          </cell>
          <cell r="D746" t="str">
            <v>v/d Merwe</v>
          </cell>
          <cell r="E746" t="str">
            <v>Men Senior</v>
          </cell>
        </row>
        <row r="747">
          <cell r="A747" t="str">
            <v>N0743</v>
          </cell>
          <cell r="B747" t="str">
            <v>Okahandja</v>
          </cell>
          <cell r="C747" t="str">
            <v>Johnnie</v>
          </cell>
          <cell r="D747" t="str">
            <v>Redelinghuys</v>
          </cell>
          <cell r="E747" t="str">
            <v>Men Senior</v>
          </cell>
        </row>
        <row r="748">
          <cell r="A748" t="str">
            <v>N0744</v>
          </cell>
          <cell r="B748" t="str">
            <v>xOrca Angling Club</v>
          </cell>
          <cell r="C748" t="str">
            <v>Ronan</v>
          </cell>
          <cell r="D748" t="str">
            <v>Olivier</v>
          </cell>
          <cell r="E748" t="str">
            <v>Men U/16</v>
          </cell>
        </row>
        <row r="749">
          <cell r="A749" t="str">
            <v>N0745</v>
          </cell>
          <cell r="B749" t="str">
            <v>xOrca Angling Club</v>
          </cell>
          <cell r="C749" t="str">
            <v>Bernatt</v>
          </cell>
          <cell r="D749" t="str">
            <v>Geldenhuys</v>
          </cell>
          <cell r="E749" t="str">
            <v>Men Grand Masters</v>
          </cell>
        </row>
        <row r="750">
          <cell r="A750" t="str">
            <v>N0746</v>
          </cell>
          <cell r="B750" t="str">
            <v>xOrca Angling Club</v>
          </cell>
          <cell r="C750" t="str">
            <v>Barnett</v>
          </cell>
          <cell r="D750" t="str">
            <v>Geldenhuys</v>
          </cell>
          <cell r="E750" t="str">
            <v>Men Senior</v>
          </cell>
        </row>
        <row r="751">
          <cell r="A751" t="str">
            <v>N0747</v>
          </cell>
          <cell r="B751" t="str">
            <v>xHenties Bay</v>
          </cell>
          <cell r="C751" t="str">
            <v>Benjamin</v>
          </cell>
          <cell r="D751" t="str">
            <v>Jung</v>
          </cell>
          <cell r="E751" t="str">
            <v>Men U/21</v>
          </cell>
        </row>
        <row r="752">
          <cell r="A752" t="str">
            <v>N0748</v>
          </cell>
          <cell r="B752" t="str">
            <v>Henties Bay</v>
          </cell>
          <cell r="C752" t="str">
            <v>Gert</v>
          </cell>
          <cell r="D752" t="str">
            <v>Muller</v>
          </cell>
          <cell r="E752" t="str">
            <v>Men Senior</v>
          </cell>
        </row>
        <row r="753">
          <cell r="A753" t="str">
            <v>N0749</v>
          </cell>
          <cell r="B753" t="str">
            <v>Skeleton Coast</v>
          </cell>
          <cell r="C753" t="str">
            <v>Kallie</v>
          </cell>
          <cell r="D753" t="str">
            <v>Zapke</v>
          </cell>
          <cell r="E753" t="str">
            <v>Men Veteran</v>
          </cell>
        </row>
        <row r="754">
          <cell r="A754" t="str">
            <v>N0750</v>
          </cell>
          <cell r="B754" t="str">
            <v>xSkeleton Coast</v>
          </cell>
          <cell r="C754" t="str">
            <v>Winifred</v>
          </cell>
          <cell r="D754" t="str">
            <v>Zapke</v>
          </cell>
          <cell r="E754" t="str">
            <v>Men Senior</v>
          </cell>
        </row>
        <row r="755">
          <cell r="A755" t="str">
            <v>N0751</v>
          </cell>
          <cell r="B755" t="str">
            <v>xSeagulls Whk</v>
          </cell>
          <cell r="C755" t="str">
            <v>Danie</v>
          </cell>
          <cell r="D755" t="str">
            <v>Steyn</v>
          </cell>
          <cell r="E755" t="str">
            <v>Men Senior</v>
          </cell>
        </row>
        <row r="756">
          <cell r="A756" t="str">
            <v>N0752</v>
          </cell>
          <cell r="B756" t="str">
            <v>xWelwitschia</v>
          </cell>
          <cell r="C756" t="str">
            <v>Kobus</v>
          </cell>
          <cell r="D756" t="str">
            <v>Van zyl</v>
          </cell>
          <cell r="E756" t="str">
            <v>Men Senior</v>
          </cell>
        </row>
        <row r="757">
          <cell r="A757" t="str">
            <v>N0753</v>
          </cell>
          <cell r="B757" t="str">
            <v>Welwitschia</v>
          </cell>
          <cell r="C757" t="str">
            <v>GJ</v>
          </cell>
          <cell r="D757" t="str">
            <v>Oosthuizen</v>
          </cell>
          <cell r="E757" t="str">
            <v>Men Senior</v>
          </cell>
        </row>
        <row r="758">
          <cell r="A758" t="str">
            <v>N0754</v>
          </cell>
          <cell r="B758" t="str">
            <v>Otjiwarongo</v>
          </cell>
          <cell r="C758" t="str">
            <v xml:space="preserve">Paul </v>
          </cell>
          <cell r="D758" t="str">
            <v>Visser</v>
          </cell>
          <cell r="E758" t="str">
            <v>Men Senior</v>
          </cell>
        </row>
        <row r="759">
          <cell r="A759" t="str">
            <v>N0755</v>
          </cell>
          <cell r="B759" t="str">
            <v>xWalvis Bay</v>
          </cell>
          <cell r="C759" t="str">
            <v>Ihan</v>
          </cell>
          <cell r="D759" t="str">
            <v>Smit</v>
          </cell>
          <cell r="E759" t="str">
            <v>Men Senior</v>
          </cell>
        </row>
        <row r="760">
          <cell r="A760" t="str">
            <v>N0756</v>
          </cell>
          <cell r="B760" t="str">
            <v>Penguin</v>
          </cell>
          <cell r="C760" t="str">
            <v>JC</v>
          </cell>
          <cell r="D760" t="str">
            <v>Knight</v>
          </cell>
          <cell r="E760" t="str">
            <v>Men U/16</v>
          </cell>
        </row>
        <row r="761">
          <cell r="A761" t="str">
            <v>N0757</v>
          </cell>
          <cell r="B761" t="str">
            <v>Skeleton Coast</v>
          </cell>
          <cell r="C761" t="str">
            <v>Brandon</v>
          </cell>
          <cell r="D761" t="str">
            <v>Grane</v>
          </cell>
          <cell r="E761" t="str">
            <v>Men U/21</v>
          </cell>
        </row>
        <row r="762">
          <cell r="A762" t="str">
            <v>N0758</v>
          </cell>
          <cell r="B762" t="str">
            <v>xSteenbras</v>
          </cell>
          <cell r="C762" t="str">
            <v>Dian</v>
          </cell>
          <cell r="D762" t="str">
            <v>Coetzee</v>
          </cell>
          <cell r="E762" t="str">
            <v>Men Veteran</v>
          </cell>
        </row>
        <row r="763">
          <cell r="A763" t="str">
            <v>N0759</v>
          </cell>
          <cell r="B763" t="str">
            <v>xOtjiwarongo</v>
          </cell>
          <cell r="C763" t="str">
            <v>LP</v>
          </cell>
          <cell r="D763" t="str">
            <v>Van Der Westhuizen</v>
          </cell>
          <cell r="E763" t="str">
            <v>Men Veteran</v>
          </cell>
        </row>
        <row r="764">
          <cell r="A764" t="str">
            <v>N0760</v>
          </cell>
          <cell r="B764" t="str">
            <v>Welwitschia</v>
          </cell>
          <cell r="C764" t="str">
            <v>Daniel</v>
          </cell>
          <cell r="D764" t="str">
            <v>Pretorius</v>
          </cell>
          <cell r="E764" t="str">
            <v>Men Senior</v>
          </cell>
        </row>
        <row r="765">
          <cell r="A765" t="str">
            <v>N0761</v>
          </cell>
          <cell r="B765" t="str">
            <v>Benguella</v>
          </cell>
          <cell r="C765" t="str">
            <v>Stefano</v>
          </cell>
          <cell r="D765" t="str">
            <v>Strappazzon</v>
          </cell>
          <cell r="E765" t="str">
            <v>Men Senior</v>
          </cell>
        </row>
        <row r="766">
          <cell r="A766" t="str">
            <v>N0762</v>
          </cell>
          <cell r="B766" t="str">
            <v>Mako</v>
          </cell>
          <cell r="C766" t="str">
            <v>Pierre</v>
          </cell>
          <cell r="D766" t="str">
            <v>Nel</v>
          </cell>
          <cell r="E766" t="str">
            <v>Men U/21</v>
          </cell>
        </row>
        <row r="767">
          <cell r="A767" t="str">
            <v>N0763</v>
          </cell>
          <cell r="B767" t="str">
            <v>Mako</v>
          </cell>
          <cell r="C767" t="str">
            <v>Megan</v>
          </cell>
          <cell r="D767" t="str">
            <v>Connoway</v>
          </cell>
          <cell r="E767" t="str">
            <v>Ladies Senior</v>
          </cell>
        </row>
        <row r="768">
          <cell r="A768" t="str">
            <v>N0764</v>
          </cell>
          <cell r="B768" t="str">
            <v>Walvis Bay</v>
          </cell>
          <cell r="C768" t="str">
            <v>Janco</v>
          </cell>
          <cell r="D768" t="str">
            <v>Duvenhage</v>
          </cell>
          <cell r="E768" t="str">
            <v>Men U/16</v>
          </cell>
        </row>
        <row r="769">
          <cell r="A769" t="str">
            <v>N0765</v>
          </cell>
          <cell r="B769" t="str">
            <v>Orca Angling Club</v>
          </cell>
          <cell r="C769" t="str">
            <v>Melany</v>
          </cell>
          <cell r="D769" t="str">
            <v>Lotter</v>
          </cell>
          <cell r="E769" t="str">
            <v>Ladies Senior</v>
          </cell>
        </row>
        <row r="770">
          <cell r="A770" t="str">
            <v>N0766</v>
          </cell>
          <cell r="B770" t="str">
            <v>xPenguin</v>
          </cell>
          <cell r="C770" t="str">
            <v>Johan</v>
          </cell>
          <cell r="D770" t="str">
            <v>Bothma</v>
          </cell>
          <cell r="E770" t="str">
            <v>Men Senior</v>
          </cell>
        </row>
        <row r="771">
          <cell r="A771" t="str">
            <v>N0767</v>
          </cell>
          <cell r="B771" t="str">
            <v>xBenguella</v>
          </cell>
          <cell r="C771" t="str">
            <v>George</v>
          </cell>
          <cell r="D771" t="str">
            <v>Briedenhann</v>
          </cell>
          <cell r="E771" t="str">
            <v>Men Senior</v>
          </cell>
        </row>
        <row r="772">
          <cell r="A772" t="str">
            <v>N0768</v>
          </cell>
          <cell r="B772" t="str">
            <v>Benguella</v>
          </cell>
          <cell r="C772" t="str">
            <v>Daniela</v>
          </cell>
          <cell r="D772" t="str">
            <v>Schmalzriedt</v>
          </cell>
          <cell r="E772" t="str">
            <v>Ladies Veteran</v>
          </cell>
        </row>
        <row r="773">
          <cell r="A773" t="str">
            <v>N0769</v>
          </cell>
          <cell r="B773" t="str">
            <v>Atlantic Angling Club</v>
          </cell>
          <cell r="C773" t="str">
            <v>Sven</v>
          </cell>
          <cell r="D773" t="str">
            <v>Welzig</v>
          </cell>
          <cell r="E773" t="str">
            <v>Men U/16</v>
          </cell>
        </row>
        <row r="774">
          <cell r="A774" t="str">
            <v>N0770</v>
          </cell>
          <cell r="B774" t="str">
            <v>xAtlantic Angling Club</v>
          </cell>
          <cell r="C774" t="str">
            <v>Chris</v>
          </cell>
          <cell r="D774" t="str">
            <v>Brand</v>
          </cell>
          <cell r="E774" t="str">
            <v>Men Senior</v>
          </cell>
        </row>
        <row r="775">
          <cell r="A775" t="str">
            <v>N0771</v>
          </cell>
          <cell r="B775" t="str">
            <v>xAtlantic Angling Club</v>
          </cell>
          <cell r="C775" t="str">
            <v>Christa</v>
          </cell>
          <cell r="D775" t="str">
            <v>Kleynhans</v>
          </cell>
          <cell r="E775" t="str">
            <v>Ladies Senior</v>
          </cell>
        </row>
        <row r="776">
          <cell r="A776" t="str">
            <v>N0772</v>
          </cell>
          <cell r="B776" t="str">
            <v>Walvis Bay</v>
          </cell>
          <cell r="C776" t="str">
            <v>Jana</v>
          </cell>
          <cell r="D776" t="str">
            <v>Duvenhage</v>
          </cell>
          <cell r="E776" t="str">
            <v>Ladies U/16</v>
          </cell>
        </row>
        <row r="777">
          <cell r="A777" t="str">
            <v>N0773</v>
          </cell>
          <cell r="B777" t="str">
            <v>Walvis Bay</v>
          </cell>
          <cell r="C777" t="str">
            <v>Breggie</v>
          </cell>
          <cell r="D777" t="str">
            <v>Ferreira</v>
          </cell>
          <cell r="E777" t="str">
            <v>Ladies Veteran</v>
          </cell>
        </row>
        <row r="778">
          <cell r="A778" t="str">
            <v>N0774</v>
          </cell>
          <cell r="B778" t="str">
            <v>Henties Bay</v>
          </cell>
          <cell r="C778" t="str">
            <v>Francois Jnr</v>
          </cell>
          <cell r="D778" t="str">
            <v>Wolfaardt</v>
          </cell>
          <cell r="E778" t="str">
            <v>Men U/16</v>
          </cell>
        </row>
        <row r="779">
          <cell r="A779" t="str">
            <v>N0775</v>
          </cell>
          <cell r="B779" t="str">
            <v>Skeleton Coast</v>
          </cell>
          <cell r="C779" t="str">
            <v>Nico</v>
          </cell>
          <cell r="D779" t="str">
            <v>Theart</v>
          </cell>
          <cell r="E779" t="str">
            <v>Men Senior</v>
          </cell>
        </row>
        <row r="780">
          <cell r="A780" t="str">
            <v>N0776</v>
          </cell>
          <cell r="B780" t="str">
            <v>xHenties Bay</v>
          </cell>
          <cell r="C780" t="str">
            <v>Cathy</v>
          </cell>
          <cell r="D780" t="str">
            <v>Burger</v>
          </cell>
          <cell r="E780" t="str">
            <v>Ladies Senior</v>
          </cell>
        </row>
        <row r="781">
          <cell r="A781" t="str">
            <v>N0777</v>
          </cell>
          <cell r="B781" t="str">
            <v>xSteenbras</v>
          </cell>
          <cell r="C781" t="str">
            <v>Frank</v>
          </cell>
          <cell r="D781" t="str">
            <v>Oberholster</v>
          </cell>
          <cell r="E781" t="str">
            <v>Men Senior</v>
          </cell>
        </row>
        <row r="782">
          <cell r="A782" t="str">
            <v>N0778</v>
          </cell>
          <cell r="B782" t="str">
            <v>Steenbras</v>
          </cell>
          <cell r="C782" t="str">
            <v>Alberto</v>
          </cell>
          <cell r="D782" t="str">
            <v>Engelbrecht</v>
          </cell>
          <cell r="E782" t="str">
            <v>Men Senior</v>
          </cell>
        </row>
        <row r="783">
          <cell r="A783" t="str">
            <v>N0779</v>
          </cell>
          <cell r="B783" t="str">
            <v>Steenbras</v>
          </cell>
          <cell r="C783" t="str">
            <v>Wallace</v>
          </cell>
          <cell r="D783" t="str">
            <v>Shepperson</v>
          </cell>
          <cell r="E783" t="str">
            <v>Men Senior</v>
          </cell>
        </row>
        <row r="784">
          <cell r="A784" t="str">
            <v>N0780</v>
          </cell>
          <cell r="B784" t="str">
            <v>xSteenbras</v>
          </cell>
          <cell r="C784" t="str">
            <v>Manie</v>
          </cell>
          <cell r="D784" t="str">
            <v>Du Preez</v>
          </cell>
          <cell r="E784" t="str">
            <v>Men Senior</v>
          </cell>
        </row>
        <row r="785">
          <cell r="A785" t="str">
            <v>N0781</v>
          </cell>
          <cell r="B785" t="str">
            <v>Henties Bay</v>
          </cell>
          <cell r="C785" t="str">
            <v>Gerhard</v>
          </cell>
          <cell r="D785" t="str">
            <v>Kotze</v>
          </cell>
          <cell r="E785" t="str">
            <v>Men Senior</v>
          </cell>
        </row>
        <row r="786">
          <cell r="A786" t="str">
            <v>N0782</v>
          </cell>
          <cell r="B786" t="str">
            <v>Henties Bay</v>
          </cell>
          <cell r="C786" t="str">
            <v>Russouw</v>
          </cell>
          <cell r="D786" t="str">
            <v>Van der Spuy</v>
          </cell>
          <cell r="E786" t="str">
            <v>Men Senior</v>
          </cell>
        </row>
        <row r="787">
          <cell r="A787" t="str">
            <v>N0783</v>
          </cell>
          <cell r="B787" t="str">
            <v>Namib Park</v>
          </cell>
          <cell r="C787" t="str">
            <v>Johan</v>
          </cell>
          <cell r="D787" t="str">
            <v>Van Niekerk</v>
          </cell>
          <cell r="E787" t="str">
            <v>Men Senior</v>
          </cell>
        </row>
        <row r="788">
          <cell r="A788" t="str">
            <v>N0784</v>
          </cell>
          <cell r="B788" t="str">
            <v>Skeleton Coast</v>
          </cell>
          <cell r="C788" t="str">
            <v>Christo</v>
          </cell>
          <cell r="D788" t="str">
            <v>Bergh</v>
          </cell>
          <cell r="E788" t="str">
            <v>Men U/16</v>
          </cell>
        </row>
        <row r="789">
          <cell r="A789" t="str">
            <v>N0785</v>
          </cell>
          <cell r="B789" t="str">
            <v>xWalvis Bay</v>
          </cell>
          <cell r="C789" t="str">
            <v>Anita</v>
          </cell>
          <cell r="D789" t="str">
            <v>Jansen van Vuuren</v>
          </cell>
          <cell r="E789" t="str">
            <v>Ladies Senior</v>
          </cell>
        </row>
        <row r="790">
          <cell r="A790" t="str">
            <v>N0786</v>
          </cell>
          <cell r="B790" t="str">
            <v>xNamib Park</v>
          </cell>
          <cell r="C790" t="str">
            <v>Eben</v>
          </cell>
          <cell r="D790" t="str">
            <v>Scheun</v>
          </cell>
          <cell r="E790" t="str">
            <v>Men Senior</v>
          </cell>
        </row>
        <row r="791">
          <cell r="A791" t="str">
            <v>N0787</v>
          </cell>
          <cell r="B791" t="str">
            <v>xOkahandja</v>
          </cell>
          <cell r="C791" t="str">
            <v>Henderik</v>
          </cell>
          <cell r="D791" t="str">
            <v>Malan</v>
          </cell>
          <cell r="E791" t="str">
            <v>Men Senior</v>
          </cell>
        </row>
        <row r="792">
          <cell r="A792" t="str">
            <v>N0788</v>
          </cell>
          <cell r="B792" t="str">
            <v>Otjiwarongo</v>
          </cell>
          <cell r="C792" t="str">
            <v>Dakkie</v>
          </cell>
          <cell r="D792" t="str">
            <v>Mollendorff</v>
          </cell>
          <cell r="E792" t="str">
            <v>Men Master</v>
          </cell>
        </row>
        <row r="793">
          <cell r="A793" t="str">
            <v>N0789</v>
          </cell>
          <cell r="B793" t="str">
            <v>Otjiwarongo</v>
          </cell>
          <cell r="C793" t="str">
            <v>Ferdie</v>
          </cell>
          <cell r="D793" t="str">
            <v>Kuhn</v>
          </cell>
          <cell r="E793" t="str">
            <v>Men Master</v>
          </cell>
        </row>
        <row r="794">
          <cell r="A794" t="str">
            <v>N0790</v>
          </cell>
          <cell r="B794" t="str">
            <v>Seagulls Whk</v>
          </cell>
          <cell r="C794" t="str">
            <v>Iwan</v>
          </cell>
          <cell r="D794" t="str">
            <v>Kotze</v>
          </cell>
          <cell r="E794" t="str">
            <v>Men U/21</v>
          </cell>
        </row>
        <row r="795">
          <cell r="A795" t="str">
            <v>N0791</v>
          </cell>
          <cell r="B795" t="str">
            <v>Seagulls WVB</v>
          </cell>
          <cell r="C795" t="str">
            <v>Stanley</v>
          </cell>
          <cell r="D795" t="str">
            <v>Truter</v>
          </cell>
          <cell r="E795" t="str">
            <v>Men Veteran</v>
          </cell>
        </row>
        <row r="796">
          <cell r="A796" t="str">
            <v>N0792</v>
          </cell>
          <cell r="B796" t="str">
            <v>Orca Angling Club</v>
          </cell>
          <cell r="C796" t="str">
            <v>Willem</v>
          </cell>
          <cell r="D796" t="str">
            <v>Schickerling</v>
          </cell>
          <cell r="E796" t="str">
            <v>Men Senior</v>
          </cell>
        </row>
        <row r="797">
          <cell r="A797" t="str">
            <v>N0793</v>
          </cell>
          <cell r="B797" t="str">
            <v>Orca Angling Club</v>
          </cell>
          <cell r="C797" t="str">
            <v>Juanne-Louis</v>
          </cell>
          <cell r="D797" t="str">
            <v>Grobler</v>
          </cell>
          <cell r="E797" t="str">
            <v>Men Senior</v>
          </cell>
        </row>
        <row r="798">
          <cell r="A798" t="str">
            <v>N0794</v>
          </cell>
          <cell r="B798" t="str">
            <v>xOkahandja</v>
          </cell>
          <cell r="C798" t="str">
            <v>Johan</v>
          </cell>
          <cell r="D798" t="str">
            <v>Slabbert</v>
          </cell>
          <cell r="E798" t="str">
            <v>Men Senior</v>
          </cell>
        </row>
        <row r="799">
          <cell r="A799" t="str">
            <v>N0795</v>
          </cell>
          <cell r="B799" t="str">
            <v>xOkahandja</v>
          </cell>
          <cell r="C799" t="str">
            <v>Eneil</v>
          </cell>
          <cell r="D799" t="str">
            <v>Buitendag</v>
          </cell>
          <cell r="E799" t="str">
            <v>Men Senior</v>
          </cell>
        </row>
        <row r="800">
          <cell r="A800" t="str">
            <v>N0796</v>
          </cell>
          <cell r="B800" t="str">
            <v>Benguella</v>
          </cell>
          <cell r="C800" t="str">
            <v>Dries</v>
          </cell>
          <cell r="D800" t="str">
            <v>Van Zyl</v>
          </cell>
          <cell r="E800" t="str">
            <v>Men Senior</v>
          </cell>
        </row>
        <row r="801">
          <cell r="A801" t="str">
            <v>N0797</v>
          </cell>
          <cell r="B801" t="str">
            <v>xOkahandja</v>
          </cell>
          <cell r="C801" t="str">
            <v xml:space="preserve">Paul </v>
          </cell>
          <cell r="D801" t="str">
            <v>Van Niekerk</v>
          </cell>
          <cell r="E801" t="str">
            <v>Men Master</v>
          </cell>
        </row>
        <row r="802">
          <cell r="A802" t="str">
            <v>N0798</v>
          </cell>
          <cell r="B802" t="str">
            <v>xOkahandja</v>
          </cell>
          <cell r="C802" t="str">
            <v>Landi</v>
          </cell>
          <cell r="D802" t="str">
            <v>Van Niekerk</v>
          </cell>
          <cell r="E802" t="str">
            <v>Ladies Master</v>
          </cell>
        </row>
        <row r="803">
          <cell r="A803" t="str">
            <v>N0799</v>
          </cell>
          <cell r="B803" t="str">
            <v>Okahandja</v>
          </cell>
          <cell r="C803" t="str">
            <v>Willem</v>
          </cell>
          <cell r="D803" t="str">
            <v>Smit</v>
          </cell>
          <cell r="E803" t="str">
            <v>Men Senior</v>
          </cell>
        </row>
        <row r="804">
          <cell r="A804" t="str">
            <v>N0800</v>
          </cell>
          <cell r="B804" t="str">
            <v>Okahandja</v>
          </cell>
          <cell r="C804" t="str">
            <v>Danie</v>
          </cell>
          <cell r="D804" t="str">
            <v>Van Wyk</v>
          </cell>
          <cell r="E804" t="str">
            <v>Men Senior</v>
          </cell>
        </row>
        <row r="805">
          <cell r="A805" t="str">
            <v>N0801</v>
          </cell>
          <cell r="B805" t="str">
            <v>xOkahandja</v>
          </cell>
          <cell r="C805" t="str">
            <v>Dirk</v>
          </cell>
          <cell r="D805" t="str">
            <v>Kotze</v>
          </cell>
          <cell r="E805" t="str">
            <v>Men Senior</v>
          </cell>
        </row>
        <row r="806">
          <cell r="A806" t="str">
            <v>N0802</v>
          </cell>
          <cell r="B806" t="str">
            <v>Okahandja</v>
          </cell>
          <cell r="C806" t="str">
            <v>Duan</v>
          </cell>
          <cell r="D806" t="str">
            <v>Kotze</v>
          </cell>
          <cell r="E806" t="str">
            <v>Men Senior</v>
          </cell>
        </row>
        <row r="807">
          <cell r="A807" t="str">
            <v>N0803</v>
          </cell>
          <cell r="B807" t="str">
            <v>Okahandja</v>
          </cell>
          <cell r="C807" t="str">
            <v>Deter</v>
          </cell>
          <cell r="D807" t="str">
            <v>Heimstadt</v>
          </cell>
          <cell r="E807" t="str">
            <v>Men U/21</v>
          </cell>
        </row>
        <row r="808">
          <cell r="A808" t="str">
            <v>N0804</v>
          </cell>
          <cell r="B808" t="str">
            <v>xOkahandja</v>
          </cell>
          <cell r="C808" t="str">
            <v>Jason</v>
          </cell>
          <cell r="D808" t="str">
            <v>Nel</v>
          </cell>
          <cell r="E808" t="str">
            <v>Men Senior</v>
          </cell>
        </row>
        <row r="809">
          <cell r="A809" t="str">
            <v>N0805</v>
          </cell>
          <cell r="B809" t="str">
            <v>xWelwitschia</v>
          </cell>
          <cell r="C809" t="str">
            <v>Dirk</v>
          </cell>
          <cell r="D809" t="str">
            <v>Van Zyl</v>
          </cell>
          <cell r="E809" t="str">
            <v>Men Master</v>
          </cell>
        </row>
        <row r="810">
          <cell r="A810" t="str">
            <v>N0806</v>
          </cell>
          <cell r="B810" t="str">
            <v>xSeagulls whk</v>
          </cell>
          <cell r="C810" t="str">
            <v>Greg</v>
          </cell>
          <cell r="D810" t="str">
            <v>Weizz</v>
          </cell>
          <cell r="E810" t="str">
            <v>Men Senior</v>
          </cell>
        </row>
        <row r="811">
          <cell r="A811" t="str">
            <v>N0807</v>
          </cell>
          <cell r="B811" t="str">
            <v>xSeagulls Whk</v>
          </cell>
          <cell r="C811" t="str">
            <v>Gert</v>
          </cell>
          <cell r="D811" t="str">
            <v>Nelson</v>
          </cell>
          <cell r="E811" t="str">
            <v>Men Veteran</v>
          </cell>
        </row>
        <row r="812">
          <cell r="A812" t="str">
            <v>N0808</v>
          </cell>
          <cell r="B812" t="str">
            <v>xWalvis Bay</v>
          </cell>
          <cell r="C812" t="str">
            <v>Joachem</v>
          </cell>
          <cell r="D812" t="str">
            <v>Kotze</v>
          </cell>
          <cell r="E812" t="str">
            <v>Men Senior</v>
          </cell>
        </row>
        <row r="813">
          <cell r="A813" t="str">
            <v>N0809</v>
          </cell>
          <cell r="B813" t="str">
            <v>xWelwitschia</v>
          </cell>
          <cell r="C813" t="str">
            <v>Jannes</v>
          </cell>
          <cell r="D813" t="str">
            <v>Augustyn</v>
          </cell>
          <cell r="E813" t="str">
            <v>Men Senior</v>
          </cell>
        </row>
        <row r="814">
          <cell r="A814" t="str">
            <v>N0810</v>
          </cell>
          <cell r="B814" t="str">
            <v>Welwitschia</v>
          </cell>
          <cell r="C814" t="str">
            <v>Riaan</v>
          </cell>
          <cell r="D814" t="str">
            <v>Van Rhyn</v>
          </cell>
          <cell r="E814" t="str">
            <v>Men Senior</v>
          </cell>
        </row>
        <row r="815">
          <cell r="A815" t="str">
            <v>N0811</v>
          </cell>
          <cell r="B815" t="str">
            <v>Henties Bay</v>
          </cell>
          <cell r="C815" t="str">
            <v>Francois</v>
          </cell>
          <cell r="D815" t="str">
            <v>Wolfaardt</v>
          </cell>
          <cell r="E815" t="str">
            <v>Men Veteran</v>
          </cell>
        </row>
        <row r="816">
          <cell r="A816" t="str">
            <v>N0812</v>
          </cell>
          <cell r="B816" t="str">
            <v>xOkahandja</v>
          </cell>
          <cell r="C816" t="str">
            <v>Stefni</v>
          </cell>
          <cell r="D816" t="str">
            <v>De jager</v>
          </cell>
          <cell r="E816" t="str">
            <v>Ladies Veteran</v>
          </cell>
        </row>
        <row r="817">
          <cell r="A817" t="str">
            <v>N0813</v>
          </cell>
          <cell r="B817" t="str">
            <v>xNamib Park</v>
          </cell>
          <cell r="C817" t="str">
            <v>Frikkie</v>
          </cell>
          <cell r="D817" t="str">
            <v>Cloete</v>
          </cell>
          <cell r="E817" t="str">
            <v>Men Senior</v>
          </cell>
        </row>
        <row r="818">
          <cell r="A818" t="str">
            <v>N0814</v>
          </cell>
          <cell r="B818" t="str">
            <v>Walvis Bay</v>
          </cell>
          <cell r="C818" t="str">
            <v>Clinton</v>
          </cell>
          <cell r="D818" t="str">
            <v>Barnhard</v>
          </cell>
          <cell r="E818" t="str">
            <v>Men Senior</v>
          </cell>
        </row>
        <row r="819">
          <cell r="A819" t="str">
            <v>N0815</v>
          </cell>
          <cell r="B819" t="str">
            <v>Walvis Bay</v>
          </cell>
          <cell r="C819" t="str">
            <v>Lindie</v>
          </cell>
          <cell r="D819" t="str">
            <v>Barnhard</v>
          </cell>
          <cell r="E819" t="str">
            <v>Men Veteran</v>
          </cell>
        </row>
        <row r="820">
          <cell r="A820" t="str">
            <v>N0816</v>
          </cell>
          <cell r="B820" t="str">
            <v>Steenbras</v>
          </cell>
          <cell r="C820" t="str">
            <v>Herman</v>
          </cell>
          <cell r="D820" t="str">
            <v>Swanepoel</v>
          </cell>
          <cell r="E820" t="str">
            <v>Men Senior</v>
          </cell>
        </row>
        <row r="821">
          <cell r="A821" t="str">
            <v>N0817</v>
          </cell>
          <cell r="B821" t="str">
            <v>Skeleton Coast</v>
          </cell>
          <cell r="C821" t="str">
            <v>Renier</v>
          </cell>
          <cell r="D821" t="str">
            <v>Blaauw</v>
          </cell>
          <cell r="E821" t="str">
            <v>Men Master</v>
          </cell>
        </row>
        <row r="822">
          <cell r="A822" t="str">
            <v>N0818</v>
          </cell>
          <cell r="B822" t="str">
            <v>Skeleton Coast</v>
          </cell>
          <cell r="C822" t="str">
            <v>Rohann</v>
          </cell>
          <cell r="D822" t="str">
            <v>Blaauw</v>
          </cell>
          <cell r="E822" t="str">
            <v>Men U/21</v>
          </cell>
        </row>
        <row r="823">
          <cell r="A823" t="str">
            <v>N0819</v>
          </cell>
          <cell r="B823" t="str">
            <v>Walvis Bay</v>
          </cell>
          <cell r="C823" t="str">
            <v>Krynauw</v>
          </cell>
          <cell r="D823" t="str">
            <v>Bouer</v>
          </cell>
          <cell r="E823" t="str">
            <v>Men U/21</v>
          </cell>
        </row>
        <row r="824">
          <cell r="A824" t="str">
            <v>N0820</v>
          </cell>
          <cell r="B824" t="str">
            <v>Atlantic Angling Club</v>
          </cell>
          <cell r="C824" t="str">
            <v>Espe</v>
          </cell>
          <cell r="D824" t="str">
            <v>Steyl</v>
          </cell>
          <cell r="E824" t="str">
            <v>Men Veteran</v>
          </cell>
        </row>
        <row r="825">
          <cell r="A825" t="str">
            <v>N0821</v>
          </cell>
          <cell r="B825" t="str">
            <v>Atlantic Angling Club</v>
          </cell>
          <cell r="C825" t="str">
            <v xml:space="preserve">Gerrit </v>
          </cell>
          <cell r="D825" t="str">
            <v>Van staden</v>
          </cell>
          <cell r="E825" t="str">
            <v>Men Veteran</v>
          </cell>
        </row>
        <row r="826">
          <cell r="A826" t="str">
            <v>N0822</v>
          </cell>
          <cell r="B826" t="str">
            <v>Steenbras</v>
          </cell>
          <cell r="C826" t="str">
            <v>Lodewikus</v>
          </cell>
          <cell r="D826" t="str">
            <v>Viljoen</v>
          </cell>
          <cell r="E826" t="str">
            <v>Men U/16</v>
          </cell>
        </row>
        <row r="827">
          <cell r="A827" t="str">
            <v>N0823</v>
          </cell>
          <cell r="B827" t="str">
            <v>xSeagulls Whk</v>
          </cell>
          <cell r="C827" t="str">
            <v>Jackie</v>
          </cell>
          <cell r="D827" t="str">
            <v>Du Toit</v>
          </cell>
          <cell r="E827" t="str">
            <v>Men Senior</v>
          </cell>
        </row>
        <row r="828">
          <cell r="A828" t="str">
            <v>N0824</v>
          </cell>
          <cell r="B828" t="str">
            <v>Otjiwarongo</v>
          </cell>
          <cell r="C828" t="str">
            <v>Willem Louis</v>
          </cell>
          <cell r="D828" t="str">
            <v>Klazinga</v>
          </cell>
          <cell r="E828" t="str">
            <v>Men Grand Masters</v>
          </cell>
        </row>
        <row r="829">
          <cell r="A829" t="str">
            <v>N0825</v>
          </cell>
          <cell r="B829" t="str">
            <v>xSeagulls Whk</v>
          </cell>
          <cell r="C829" t="str">
            <v>Jaden</v>
          </cell>
          <cell r="D829" t="str">
            <v>Reder</v>
          </cell>
          <cell r="E829" t="str">
            <v>Men U/16</v>
          </cell>
        </row>
        <row r="830">
          <cell r="A830" t="str">
            <v>N0826</v>
          </cell>
          <cell r="B830" t="str">
            <v>xOkahandja</v>
          </cell>
          <cell r="C830" t="str">
            <v>Liza</v>
          </cell>
          <cell r="D830" t="str">
            <v>Swart</v>
          </cell>
          <cell r="E830" t="str">
            <v>Ladies Senior</v>
          </cell>
        </row>
        <row r="831">
          <cell r="A831" t="str">
            <v>N0827</v>
          </cell>
          <cell r="B831" t="str">
            <v>Otjiwarongo</v>
          </cell>
          <cell r="C831" t="str">
            <v>Franco</v>
          </cell>
          <cell r="D831" t="str">
            <v>Kuhn</v>
          </cell>
          <cell r="E831" t="str">
            <v>Men U/21</v>
          </cell>
        </row>
        <row r="832">
          <cell r="A832" t="str">
            <v>N0828</v>
          </cell>
          <cell r="B832" t="str">
            <v>Henties Bay</v>
          </cell>
          <cell r="C832" t="str">
            <v>Steyn</v>
          </cell>
          <cell r="D832" t="str">
            <v>Fourie</v>
          </cell>
          <cell r="E832" t="str">
            <v>Men Senior</v>
          </cell>
        </row>
        <row r="833">
          <cell r="A833" t="str">
            <v>N0829</v>
          </cell>
          <cell r="B833" t="str">
            <v>Steenbras</v>
          </cell>
          <cell r="C833" t="str">
            <v>Micheal</v>
          </cell>
          <cell r="D833" t="str">
            <v>Kotze</v>
          </cell>
          <cell r="E833" t="str">
            <v>Men Senior</v>
          </cell>
        </row>
        <row r="834">
          <cell r="A834" t="str">
            <v>N0830</v>
          </cell>
          <cell r="B834" t="str">
            <v>Steenbras</v>
          </cell>
          <cell r="C834" t="str">
            <v>Jacolien</v>
          </cell>
          <cell r="D834" t="str">
            <v>Kotze</v>
          </cell>
          <cell r="E834" t="str">
            <v>Ladies Senior</v>
          </cell>
        </row>
        <row r="835">
          <cell r="A835" t="str">
            <v>N0831</v>
          </cell>
          <cell r="B835" t="str">
            <v>Steenbras</v>
          </cell>
          <cell r="C835" t="str">
            <v>Darius</v>
          </cell>
          <cell r="D835" t="str">
            <v>Koze</v>
          </cell>
          <cell r="E835" t="str">
            <v>Men U/16</v>
          </cell>
        </row>
        <row r="836">
          <cell r="A836" t="str">
            <v>N0832</v>
          </cell>
          <cell r="B836" t="str">
            <v>Penguin</v>
          </cell>
          <cell r="C836" t="str">
            <v>Pieter</v>
          </cell>
          <cell r="D836" t="str">
            <v>Jansen van Vuuren</v>
          </cell>
          <cell r="E836" t="str">
            <v>Men Senior</v>
          </cell>
        </row>
        <row r="837">
          <cell r="A837" t="str">
            <v>N0833</v>
          </cell>
          <cell r="B837" t="str">
            <v>Atlantic Angling Club</v>
          </cell>
          <cell r="C837" t="str">
            <v>Andy</v>
          </cell>
          <cell r="D837" t="str">
            <v>Welzig</v>
          </cell>
          <cell r="E837" t="str">
            <v>Men Master</v>
          </cell>
        </row>
        <row r="838">
          <cell r="A838" t="str">
            <v>N0834</v>
          </cell>
          <cell r="B838" t="str">
            <v>Atlantic Angling Club</v>
          </cell>
          <cell r="C838" t="str">
            <v>Frans</v>
          </cell>
          <cell r="D838" t="str">
            <v>Joubert</v>
          </cell>
          <cell r="E838" t="str">
            <v>Men Senior</v>
          </cell>
        </row>
        <row r="839">
          <cell r="A839" t="str">
            <v>N0835</v>
          </cell>
          <cell r="B839" t="str">
            <v>Atlantic Angling Club</v>
          </cell>
          <cell r="C839" t="str">
            <v>Jacobus</v>
          </cell>
          <cell r="D839" t="str">
            <v>Steyl</v>
          </cell>
          <cell r="E839" t="str">
            <v>Men Grand Masters</v>
          </cell>
        </row>
        <row r="840">
          <cell r="A840" t="str">
            <v>N0836</v>
          </cell>
          <cell r="B840" t="str">
            <v>Benguella</v>
          </cell>
          <cell r="C840" t="str">
            <v>Hendrik JNR</v>
          </cell>
          <cell r="D840" t="str">
            <v>Cloete</v>
          </cell>
          <cell r="E840" t="str">
            <v>Men Senior</v>
          </cell>
        </row>
        <row r="841">
          <cell r="A841" t="str">
            <v>N0837</v>
          </cell>
          <cell r="B841" t="str">
            <v>Benguella</v>
          </cell>
          <cell r="C841" t="str">
            <v>Gernot</v>
          </cell>
          <cell r="D841" t="str">
            <v>Piepmeyer</v>
          </cell>
          <cell r="E841" t="str">
            <v>Men Veteran</v>
          </cell>
        </row>
        <row r="842">
          <cell r="A842" t="str">
            <v>N0838</v>
          </cell>
          <cell r="B842" t="str">
            <v>Henties Bay</v>
          </cell>
          <cell r="C842" t="str">
            <v>Manie</v>
          </cell>
          <cell r="D842" t="str">
            <v>Du Toit</v>
          </cell>
          <cell r="E842" t="str">
            <v>Men Veteran</v>
          </cell>
        </row>
        <row r="843">
          <cell r="A843" t="str">
            <v>N0839</v>
          </cell>
          <cell r="B843" t="str">
            <v>Henties Bay</v>
          </cell>
          <cell r="C843" t="str">
            <v>Dawid</v>
          </cell>
          <cell r="D843" t="str">
            <v>Du Toit</v>
          </cell>
          <cell r="E843" t="str">
            <v>Men U/16</v>
          </cell>
        </row>
        <row r="844">
          <cell r="A844" t="str">
            <v>N0840</v>
          </cell>
          <cell r="B844" t="str">
            <v>Henties Bay</v>
          </cell>
          <cell r="C844" t="str">
            <v>Etiene</v>
          </cell>
          <cell r="D844" t="str">
            <v>Jooste</v>
          </cell>
          <cell r="E844" t="str">
            <v>Men Senior</v>
          </cell>
        </row>
        <row r="845">
          <cell r="A845" t="str">
            <v>N0841</v>
          </cell>
          <cell r="B845" t="str">
            <v>Henties Bay</v>
          </cell>
          <cell r="C845" t="str">
            <v>Hermien</v>
          </cell>
          <cell r="D845" t="str">
            <v>Theron</v>
          </cell>
          <cell r="E845" t="str">
            <v>Ladies Master</v>
          </cell>
        </row>
        <row r="846">
          <cell r="A846" t="str">
            <v>N0842</v>
          </cell>
          <cell r="B846" t="str">
            <v>Okahandja</v>
          </cell>
          <cell r="C846" t="str">
            <v>Gunther</v>
          </cell>
          <cell r="D846" t="str">
            <v>Heimstadt</v>
          </cell>
          <cell r="E846" t="str">
            <v>Men Senior</v>
          </cell>
        </row>
        <row r="847">
          <cell r="A847" t="str">
            <v>N0843</v>
          </cell>
          <cell r="B847" t="str">
            <v>Okahandja</v>
          </cell>
          <cell r="C847" t="str">
            <v>Eugene</v>
          </cell>
          <cell r="D847" t="str">
            <v>Rautenbach</v>
          </cell>
          <cell r="E847" t="str">
            <v>Men Senior</v>
          </cell>
        </row>
        <row r="848">
          <cell r="A848" t="str">
            <v>N0844</v>
          </cell>
          <cell r="B848" t="str">
            <v>Okahandja</v>
          </cell>
          <cell r="C848" t="str">
            <v>Heiko JNR</v>
          </cell>
          <cell r="D848" t="str">
            <v>Doll</v>
          </cell>
          <cell r="E848" t="str">
            <v>Men U/16</v>
          </cell>
        </row>
        <row r="849">
          <cell r="A849" t="str">
            <v>N0845</v>
          </cell>
          <cell r="B849" t="str">
            <v>Otjiwarongo</v>
          </cell>
          <cell r="C849" t="str">
            <v>Jaco</v>
          </cell>
          <cell r="D849" t="str">
            <v>Alberts</v>
          </cell>
          <cell r="E849" t="str">
            <v>Men Veteran</v>
          </cell>
        </row>
        <row r="850">
          <cell r="A850" t="str">
            <v>N0846</v>
          </cell>
          <cell r="B850" t="str">
            <v>Otjiwarongo</v>
          </cell>
          <cell r="C850" t="str">
            <v>Japie</v>
          </cell>
          <cell r="D850" t="str">
            <v>Avis</v>
          </cell>
          <cell r="E850" t="str">
            <v>Men Veteran</v>
          </cell>
        </row>
        <row r="851">
          <cell r="A851" t="str">
            <v>N0847</v>
          </cell>
          <cell r="B851" t="str">
            <v>Otjiwarongo</v>
          </cell>
          <cell r="C851" t="str">
            <v>Maritz JNR</v>
          </cell>
          <cell r="D851" t="str">
            <v>Jansen van Vuuren</v>
          </cell>
          <cell r="E851" t="str">
            <v>Men U/16</v>
          </cell>
        </row>
        <row r="852">
          <cell r="A852" t="str">
            <v>N0848</v>
          </cell>
          <cell r="B852" t="str">
            <v>Otjiwarongo</v>
          </cell>
          <cell r="C852" t="str">
            <v>SW</v>
          </cell>
          <cell r="D852" t="str">
            <v>Van wyk</v>
          </cell>
          <cell r="E852" t="str">
            <v>Men U/16</v>
          </cell>
        </row>
        <row r="853">
          <cell r="A853" t="str">
            <v>N0849</v>
          </cell>
          <cell r="B853" t="str">
            <v>Walvis Bay</v>
          </cell>
          <cell r="C853" t="str">
            <v>Ryno</v>
          </cell>
          <cell r="D853" t="str">
            <v>Enslin</v>
          </cell>
          <cell r="E853" t="str">
            <v>Men Senior</v>
          </cell>
        </row>
        <row r="854">
          <cell r="A854" t="str">
            <v>N0850</v>
          </cell>
          <cell r="B854" t="str">
            <v>Walvis Bay</v>
          </cell>
          <cell r="C854" t="str">
            <v>Wanda</v>
          </cell>
          <cell r="D854" t="str">
            <v>Enslin</v>
          </cell>
          <cell r="E854" t="str">
            <v>Ladies Senior</v>
          </cell>
        </row>
        <row r="855">
          <cell r="A855" t="str">
            <v>N0851</v>
          </cell>
          <cell r="B855" t="str">
            <v>Walvis Bay</v>
          </cell>
          <cell r="C855" t="str">
            <v>Eric</v>
          </cell>
          <cell r="D855" t="str">
            <v>Mans</v>
          </cell>
          <cell r="E855" t="str">
            <v>Men Senior</v>
          </cell>
        </row>
        <row r="856">
          <cell r="A856" t="str">
            <v>N0852</v>
          </cell>
          <cell r="B856" t="str">
            <v>Walvis Bay</v>
          </cell>
          <cell r="C856" t="str">
            <v>David</v>
          </cell>
          <cell r="D856" t="str">
            <v>Hyman</v>
          </cell>
          <cell r="E856" t="str">
            <v>Men Master</v>
          </cell>
        </row>
        <row r="857">
          <cell r="A857" t="str">
            <v>N0853</v>
          </cell>
          <cell r="B857" t="str">
            <v>Welwitschia</v>
          </cell>
          <cell r="C857" t="str">
            <v>Daniel</v>
          </cell>
          <cell r="D857" t="str">
            <v>Britz</v>
          </cell>
          <cell r="E857" t="str">
            <v>Men U/16</v>
          </cell>
        </row>
        <row r="858">
          <cell r="A858" t="str">
            <v>N0854</v>
          </cell>
          <cell r="B858" t="str">
            <v>Welwitschia</v>
          </cell>
          <cell r="C858" t="str">
            <v>Conrad</v>
          </cell>
          <cell r="D858" t="str">
            <v>Britz</v>
          </cell>
          <cell r="E858" t="str">
            <v>Men Veteran</v>
          </cell>
        </row>
        <row r="859">
          <cell r="A859" t="str">
            <v>N0855</v>
          </cell>
          <cell r="B859" t="str">
            <v>Welwitschia</v>
          </cell>
          <cell r="C859" t="str">
            <v>Wenzel</v>
          </cell>
          <cell r="D859" t="str">
            <v>Smal</v>
          </cell>
          <cell r="E859" t="str">
            <v>Men Senior</v>
          </cell>
        </row>
        <row r="860">
          <cell r="A860" t="str">
            <v>N0856</v>
          </cell>
          <cell r="B860" t="str">
            <v>Orca Angling Club</v>
          </cell>
          <cell r="C860" t="str">
            <v>Franco</v>
          </cell>
          <cell r="D860" t="str">
            <v>Horn</v>
          </cell>
          <cell r="E860" t="str">
            <v>Men Senior</v>
          </cell>
        </row>
        <row r="861">
          <cell r="A861" t="str">
            <v>N0857</v>
          </cell>
          <cell r="B861" t="str">
            <v>Henties Bay</v>
          </cell>
          <cell r="C861" t="str">
            <v>Hennie</v>
          </cell>
          <cell r="D861" t="str">
            <v>Theron</v>
          </cell>
          <cell r="E861" t="str">
            <v>Men Grand Masters</v>
          </cell>
        </row>
        <row r="862">
          <cell r="A862" t="str">
            <v>N0858</v>
          </cell>
          <cell r="B862" t="str">
            <v>Henties Bay</v>
          </cell>
          <cell r="C862" t="str">
            <v>Andries</v>
          </cell>
          <cell r="D862" t="str">
            <v>Horn</v>
          </cell>
          <cell r="E862" t="str">
            <v>Men Senior</v>
          </cell>
        </row>
        <row r="863">
          <cell r="A863" t="str">
            <v>N0859</v>
          </cell>
          <cell r="B863" t="str">
            <v>Henties Bay</v>
          </cell>
          <cell r="C863" t="str">
            <v>Johan</v>
          </cell>
          <cell r="D863" t="str">
            <v>Bergh</v>
          </cell>
          <cell r="E863" t="str">
            <v>Men U/21</v>
          </cell>
        </row>
        <row r="864">
          <cell r="A864" t="str">
            <v>N0860</v>
          </cell>
          <cell r="B864" t="str">
            <v>Benguella</v>
          </cell>
          <cell r="C864" t="str">
            <v>Adrian</v>
          </cell>
          <cell r="D864" t="str">
            <v>Steenkamp</v>
          </cell>
          <cell r="E864" t="str">
            <v>Men U/16</v>
          </cell>
        </row>
        <row r="865">
          <cell r="A865" t="str">
            <v>N0861</v>
          </cell>
          <cell r="B865" t="str">
            <v>Benguella</v>
          </cell>
          <cell r="C865" t="str">
            <v>Norman</v>
          </cell>
          <cell r="D865" t="str">
            <v>Campbell</v>
          </cell>
          <cell r="E865" t="str">
            <v>Men Senior</v>
          </cell>
        </row>
        <row r="866">
          <cell r="A866" t="str">
            <v>N0862</v>
          </cell>
          <cell r="E866" t="str">
            <v xml:space="preserve"> Grand Masters</v>
          </cell>
        </row>
        <row r="867">
          <cell r="A867" t="str">
            <v>N0863</v>
          </cell>
          <cell r="E867" t="str">
            <v xml:space="preserve"> Grand Masters</v>
          </cell>
        </row>
        <row r="868">
          <cell r="A868" t="str">
            <v>N0864</v>
          </cell>
          <cell r="E868" t="str">
            <v xml:space="preserve"> Grand Masters</v>
          </cell>
        </row>
        <row r="869">
          <cell r="A869" t="str">
            <v>N0865</v>
          </cell>
          <cell r="E869" t="str">
            <v xml:space="preserve"> Grand Masters</v>
          </cell>
        </row>
        <row r="870">
          <cell r="A870" t="str">
            <v>N0866</v>
          </cell>
          <cell r="E870" t="str">
            <v xml:space="preserve"> Grand Masters</v>
          </cell>
        </row>
        <row r="871">
          <cell r="A871" t="str">
            <v>N0867</v>
          </cell>
          <cell r="E871" t="str">
            <v xml:space="preserve"> Grand Masters</v>
          </cell>
        </row>
        <row r="872">
          <cell r="A872" t="str">
            <v>N0868</v>
          </cell>
          <cell r="E872" t="str">
            <v xml:space="preserve"> Grand Masters</v>
          </cell>
        </row>
        <row r="873">
          <cell r="A873" t="str">
            <v>N0869</v>
          </cell>
          <cell r="E873" t="str">
            <v xml:space="preserve"> Grand Masters</v>
          </cell>
        </row>
        <row r="874">
          <cell r="A874" t="str">
            <v>N0870</v>
          </cell>
          <cell r="E874" t="str">
            <v xml:space="preserve"> Grand Masters</v>
          </cell>
        </row>
      </sheetData>
      <sheetData sheetId="2"/>
      <sheetData sheetId="3">
        <row r="2">
          <cell r="F2" t="str">
            <v>Inter Club 1st Leg 2019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5684.820756597219" createdVersion="7" refreshedVersion="8" minRefreshableVersion="3" recordCount="5253" xr:uid="{74E0CFA7-D7C0-4C5A-AE72-FC3A0DDA6E14}">
  <cacheSource type="worksheet">
    <worksheetSource ref="A1:M7874" sheet="DATA ENTRY"/>
  </cacheSource>
  <cacheFields count="13">
    <cacheField name="Competition" numFmtId="0">
      <sharedItems containsBlank="1" count="23">
        <s v="2022-IC-L1"/>
        <s v="2022-IC-L2"/>
        <s v="2022-IC-L3"/>
        <s v="2022-IC-L4"/>
        <s v="2022-IC-L5"/>
        <s v="2023-IC-L1"/>
        <s v="2023-IC-L2"/>
        <s v="2023-IC-L3"/>
        <s v="2023-IC-L4"/>
        <s v="2023-IC-L5"/>
        <s v="2024-IC-L1"/>
        <s v="2024-IC-L2"/>
        <s v="2024-IC-L3"/>
        <s v="2024-IC-L4"/>
        <s v="2024-IC-L5"/>
        <s v=""/>
        <m/>
        <s v="2021-IC-L1" u="1"/>
        <s v="2021-IC-L2" u="1"/>
        <s v="2021-IC-L3" u="1"/>
        <s v="2021-IC-L4" u="1"/>
        <s v="2021-IC-L5" u="1"/>
        <s v="2121-IC-L5" u="1"/>
      </sharedItems>
    </cacheField>
    <cacheField name="Date" numFmtId="167">
      <sharedItems containsDate="1" containsBlank="1" containsMixedTypes="1" minDate="2022-02-26T00:00:00" maxDate="2025-01-26T00:00:00"/>
    </cacheField>
    <cacheField name="Venue" numFmtId="0">
      <sharedItems containsBlank="1"/>
    </cacheField>
    <cacheField name="ID" numFmtId="0">
      <sharedItems containsBlank="1" count="558">
        <s v="N0622"/>
        <s v="N0507"/>
        <s v="N0867"/>
        <s v="N0041"/>
        <s v="N0396"/>
        <s v="N0336"/>
        <s v="N0879"/>
        <s v="N0148"/>
        <s v="N0187"/>
        <s v="N0344"/>
        <s v="N0053"/>
        <s v="N0124"/>
        <s v="N0774"/>
        <s v="N0811"/>
        <s v="N0807"/>
        <s v="N0580"/>
        <s v="N0672"/>
        <s v="N0773"/>
        <s v="N0643"/>
        <s v="N0662"/>
        <s v="N0136"/>
        <s v="N0495"/>
        <s v="N0169"/>
        <s v="N0213"/>
        <s v="N0882"/>
        <s v="N0883"/>
        <s v="N0381"/>
        <s v="N0375"/>
        <s v="N0100"/>
        <s v="N0018"/>
        <s v="N0067"/>
        <s v="N0031"/>
        <s v="N0171"/>
        <s v="N0832"/>
        <s v="N0132"/>
        <s v="N0603"/>
        <s v="N0006"/>
        <s v="N0051"/>
        <s v="N0246"/>
        <s v="N0851"/>
        <s v="N0696"/>
        <s v="N0190"/>
        <s v="N0371"/>
        <s v="N0004"/>
        <s v="N0283"/>
        <s v="N0060"/>
        <s v="N0401"/>
        <s v="N0020"/>
        <s v="N0254"/>
        <s v="N0259"/>
        <s v="N0852"/>
        <s v="N0097"/>
        <s v="N0814"/>
        <s v="N0815"/>
        <s v="N0170"/>
        <s v="N0046"/>
        <s v="N0687"/>
        <s v="N0178"/>
        <s v="N0005"/>
        <s v="N0177"/>
        <s v="N0705"/>
        <s v="N0663"/>
        <s v="N0697"/>
        <s v="N0268"/>
        <s v="N0476"/>
        <s v="N0078"/>
        <s v="N0050"/>
        <s v="N0151"/>
        <s v="N0131"/>
        <s v="N0070"/>
        <s v="N0147"/>
        <s v="N0388"/>
        <s v="N0140"/>
        <s v="N0120"/>
        <s v="N0439"/>
        <s v="N0447"/>
        <s v="N0387"/>
        <s v="N0339"/>
        <s v="N0389"/>
        <s v="N0045"/>
        <s v="N0790"/>
        <s v="N0129"/>
        <s v="N0032"/>
        <s v="N0194"/>
        <s v="N0715"/>
        <s v="N0270"/>
        <s v="N0101"/>
        <s v="N0561"/>
        <s v="N0179"/>
        <s v="N0716"/>
        <s v="N0257"/>
        <s v="N0300"/>
        <s v="N0081"/>
        <s v="N0086"/>
        <s v="N0127"/>
        <s v="N0035"/>
        <s v="N0017"/>
        <s v="N0762"/>
        <s v="N0185"/>
        <s v="N0057"/>
        <s v="N0496"/>
        <s v="N0001"/>
        <s v="N0531"/>
        <s v="N0235"/>
        <s v="N0287"/>
        <s v="N0318"/>
        <s v="N0540"/>
        <s v="N0002"/>
        <s v="N0123"/>
        <s v="N0033"/>
        <s v="N0621"/>
        <s v="N0114"/>
        <s v="N0095"/>
        <s v="N0195"/>
        <s v="N0678"/>
        <s v="N0693"/>
        <s v="N0026"/>
        <s v="N0173"/>
        <s v="N0667"/>
        <s v="N0871"/>
        <s v="N0269"/>
        <s v="N0709"/>
        <s v="N0588"/>
        <s v="N0314"/>
        <s v="N0013"/>
        <s v="N0200"/>
        <s v="N0107"/>
        <s v="N0118"/>
        <s v="N0158"/>
        <s v="N0644"/>
        <s v="N0366"/>
        <s v="N0783"/>
        <s v="N0850"/>
        <s v="N0084"/>
        <s v="N0346"/>
        <s v="N0008"/>
        <s v="N0162"/>
        <s v="N0247"/>
        <s v="N0037"/>
        <s v="N0142"/>
        <s v="N0730"/>
        <s v="N0777"/>
        <s v="N0606"/>
        <s v="N0490"/>
        <s v="N0192"/>
        <s v="N0243"/>
        <s v="N0297"/>
        <s v="N0093"/>
        <s v="N0816"/>
        <s v="N0589"/>
        <s v="N0324"/>
        <s v="N0054"/>
        <s v="N0072"/>
        <s v="N0193"/>
        <s v="N0779"/>
        <s v="N0573"/>
        <s v="N0092"/>
        <s v="N0610"/>
        <s v="N0211"/>
        <s v="N0656"/>
        <s v="N0824"/>
        <s v="N0501"/>
        <s v="N0068"/>
        <s v="N0658"/>
        <s v="N0217"/>
        <s v="N0827"/>
        <s v="N0789"/>
        <s v="N0847"/>
        <s v="N0399"/>
        <s v="N0110"/>
        <s v="N0069"/>
        <s v="N0234"/>
        <s v="N0208"/>
        <s v="N0761"/>
        <s v="N0517"/>
        <s v="N0632"/>
        <s v="N0460"/>
        <s v="N0144"/>
        <s v="N0584"/>
        <s v="N0023"/>
        <s v="N0464"/>
        <s v="N0583"/>
        <s v="N0703"/>
        <s v="N0145"/>
        <s v="N0704"/>
        <s v="N0461"/>
        <s v="N0769"/>
        <s v="N0403"/>
        <s v="N0835"/>
        <s v="N0628"/>
        <s v="N0833"/>
        <s v="N0219"/>
        <s v="N0215"/>
        <s v="N0860"/>
        <s v="N0113"/>
        <s v="N0216"/>
        <s v="N0030"/>
        <s v="N0329"/>
        <s v="N0062"/>
        <s v="N0121"/>
        <s v="N0518"/>
        <s v="N0836"/>
        <s v="N0689"/>
        <s v="N0231"/>
        <s v="N0713"/>
        <s v="N0392"/>
        <s v="N0091"/>
        <s v="N0331"/>
        <s v="N0225"/>
        <s v="N0768"/>
        <s v="N0134"/>
        <s v="N0407"/>
        <s v="N0417"/>
        <s v="N0637"/>
        <s v="N0638"/>
        <s v="N0393"/>
        <s v="N0796"/>
        <s v="N0529"/>
        <s v="N0843"/>
        <s v="N0800"/>
        <s v="N0657"/>
        <s v="N0744"/>
        <s v="N0404"/>
        <s v="N0303"/>
        <s v="N0360"/>
        <s v="N0844"/>
        <s v="N0255"/>
        <s v="N0802"/>
        <s v="N0612"/>
        <s v="N0157"/>
        <s v="N0642"/>
        <s v="N0015"/>
        <s v="N0530"/>
        <s v="N0143"/>
        <s v="N0463"/>
        <s v="N0043"/>
        <s v="N0810"/>
        <s v="N0014"/>
        <s v="N0071"/>
        <s v="N0003"/>
        <s v="N0295"/>
        <s v="N0855"/>
        <s v="N0608"/>
        <s v="N0753"/>
        <s v="N0279"/>
        <s v="N0369"/>
        <s v="N0856"/>
        <s v="N0263"/>
        <s v="N0792"/>
        <s v="N0007"/>
        <s v="N0307"/>
        <s v="N0504"/>
        <s v="N0555"/>
        <s v="N0875"/>
        <s v="N0645"/>
        <s v="N0025"/>
        <s v="N0793"/>
        <s v="N0465"/>
        <s v="N0354"/>
        <s v="N0096"/>
        <s v="N0333"/>
        <s v="N0309"/>
        <s v="N0180"/>
        <s v="N0150"/>
        <s v="N0056"/>
        <s v="N0427"/>
        <s v="N0228"/>
        <s v="N0122"/>
        <s v="N0119"/>
        <s v="N0261"/>
        <s v="N0828"/>
        <s v="N0074"/>
        <s v="N0064"/>
        <s v="N0438"/>
        <s v="N0546"/>
        <s v="N0629"/>
        <s v="N0044"/>
        <s v="N0201"/>
        <s v="N0196"/>
        <s v="N0224"/>
        <s v="N0510"/>
        <s v="N0319"/>
        <s v="N0406"/>
        <s v="N0515"/>
        <s v="N0156"/>
        <s v="N0539"/>
        <s v="N0108"/>
        <s v="N0710"/>
        <s v="N0525"/>
        <s v="N0873"/>
        <s v="N0009"/>
        <s v="N0061"/>
        <s v="N0390"/>
        <s v="N0304"/>
        <s v="N0330"/>
        <s v="N0410"/>
        <s v="N0165"/>
        <s v="N0183"/>
        <s v="N0199"/>
        <s v="N0409"/>
        <s v="N0861"/>
        <s v="N0485"/>
        <s v="N0560"/>
        <s v="N0849"/>
        <s v="N0066"/>
        <s v="N0591"/>
        <s v="N0599"/>
        <s v="N0731"/>
        <s v="N0822"/>
        <s v="N0756"/>
        <s v="N0125"/>
        <s v="N0160"/>
        <s v="N0353"/>
        <s v="N0332"/>
        <s v="N0221"/>
        <s v="N0278"/>
        <s v="N0039"/>
        <s v="N0391"/>
        <s v="N0876"/>
        <s v="N0820"/>
        <s v="N0296"/>
        <s v="N0673"/>
        <s v="N0133"/>
        <s v="N0280"/>
        <s v="N0250"/>
        <s v="N0249"/>
        <s v="N0526"/>
        <s v="N0503"/>
        <s v="N0557"/>
        <s v="N0229"/>
        <s v="N0073"/>
        <s v="N0238"/>
        <s v="N0141"/>
        <s v="N0130"/>
        <s v="N0271"/>
        <s v="N0019"/>
        <s v="N0424"/>
        <s v="N0569"/>
        <s v="N0152"/>
        <s v="N0342"/>
        <s v="N0350"/>
        <s v="N0016"/>
        <s v="N0771"/>
        <s v="N0702"/>
        <s v="N0462"/>
        <s v="N0770"/>
        <s v="N0011"/>
        <s v="N0172"/>
        <s v="N0502"/>
        <s v="N0245"/>
        <s v="N0611"/>
        <s v="N0135"/>
        <s v="N0340"/>
        <s v="N0721"/>
        <s v="N0736"/>
        <s v="N0735"/>
        <s v="N0117"/>
        <s v="N0115"/>
        <s v="N0233"/>
        <s v="N0204"/>
        <s v="N0310"/>
        <s v="N0423"/>
        <s v="N0446"/>
        <s v="N0138"/>
        <s v="N0034"/>
        <s v="N0370"/>
        <s v="N0428"/>
        <s v="N0384"/>
        <s v="N0298"/>
        <s v="N0022"/>
        <s v="N0290"/>
        <s v="N0275"/>
        <s v="N0434"/>
        <s v="N0315"/>
        <s v="N0174"/>
        <s v="N0277"/>
        <s v="N0262"/>
        <s v="N0164"/>
        <s v="N0729"/>
        <s v="N0778"/>
        <s v="N0291"/>
        <s v="N0182"/>
        <s v="N0700"/>
        <s v="N0258"/>
        <s v="N0537"/>
        <s v="N0343"/>
        <s v="N0819"/>
        <s v="N0415"/>
        <s v="N0444"/>
        <s v="N0613"/>
        <s v="N0597"/>
        <s v="N0527"/>
        <s v="N0624"/>
        <s v="N0626"/>
        <s v="N0203"/>
        <s v="N0760"/>
        <s v="N0089"/>
        <s v="N0416"/>
        <s v="N0189"/>
        <s v="N0223"/>
        <s v="N0398"/>
        <s v="N0554"/>
        <s v="N0139"/>
        <s v="N0408"/>
        <s v="N0402"/>
        <s v="N0374"/>
        <s v="N0607"/>
        <s v="N0386"/>
        <s v="N0699"/>
        <s v="N0494"/>
        <s v="N0544"/>
        <s v="N0669"/>
        <s v="N0299"/>
        <s v="N0323"/>
        <s v="N0085"/>
        <s v="N0581"/>
        <s v="N0453"/>
        <s v="N0348"/>
        <s v="N0251"/>
        <s v="N0316"/>
        <s v="N0320"/>
        <s v="N0467"/>
        <s v="N0321"/>
        <s v="N0576"/>
        <s v="N0197"/>
        <s v="N0202"/>
        <s v="N0785"/>
        <s v="N0772"/>
        <s v="N0834"/>
        <s v="N0167"/>
        <s v="N0383"/>
        <s v="N0538"/>
        <s v="N0786"/>
        <s v="N0325"/>
        <s v="N0285"/>
        <s v="N0499"/>
        <s v="N0429"/>
        <s v="N0293"/>
        <s v="N0482"/>
        <s v="N0188"/>
        <s v="N0751"/>
        <s v="N0237"/>
        <s v="N0435"/>
        <s v="N0153"/>
        <s v="N0566"/>
        <s v="N0508"/>
        <s v="N0522"/>
        <s v="N0357"/>
        <s v="N0373"/>
        <s v="N0367"/>
        <s v="N0492"/>
        <s v="N0511"/>
        <s v="N0493"/>
        <s v="N0512"/>
        <s v="N0733"/>
        <s v="N0273"/>
        <s v="N0505"/>
        <s v="N0111"/>
        <s v="N0365"/>
        <s v="N0253"/>
        <s v="N0618"/>
        <s v="N0378"/>
        <s v="N0805"/>
        <s v="N0302"/>
        <s v="N0625"/>
        <s v="N0514"/>
        <s v="N0737"/>
        <s v="N0052"/>
        <s v="N0112"/>
        <s v="N0430"/>
        <s v="N0868"/>
        <s v="N0471"/>
        <s v="N0267"/>
        <s v="N0236"/>
        <s v="N0491"/>
        <s v="N0872"/>
        <s v="N0750"/>
        <s v="N0749"/>
        <s v="N0677"/>
        <s v="N0752"/>
        <s v="N0385"/>
        <s v="N0549"/>
        <s v="N0230"/>
        <s v="N0707"/>
        <s v="N0706"/>
        <s v="N0541"/>
        <s v="N0480"/>
        <s v="N0676"/>
        <s v="N0335"/>
        <s v="N0042"/>
        <s v="N0775"/>
        <s v="N0671"/>
        <s v="N0818"/>
        <s v="N0784"/>
        <s v="N0024"/>
        <s v="N0487"/>
        <s v="N0294"/>
        <s v="N0362"/>
        <s v="N0550"/>
        <s v="N0682"/>
        <s v="N0666"/>
        <s v="N0394"/>
        <s v="N0692"/>
        <s v="N0548"/>
        <m/>
        <s v="N0240" u="1"/>
        <s v="N0877" u="1"/>
        <s v="N0418" u="1"/>
        <s v="N0082" u="1"/>
        <s v="N0780" u="1"/>
        <s v="N0227" u="1"/>
        <s v="N0798" u="1"/>
        <s v="N0727" u="1"/>
        <s v="N0631" u="1"/>
        <s v="N0088" u="1"/>
        <s v="N0619" u="1"/>
        <s v="N0587" u="1"/>
        <s v="N0764" u="1"/>
        <s v="N0311" u="1"/>
        <s v="N0627" u="1"/>
        <s v="N0874" u="1"/>
        <s v="N0757" u="1"/>
        <s v="N0241" u="1"/>
        <s v="N0600" u="1"/>
        <s v="N0655" u="1"/>
        <s v="N0636" u="1"/>
        <s v="N0209" u="1"/>
        <s v="N0634" u="1"/>
        <s v="N0214" u="1"/>
        <s v="N0218" u="1"/>
        <s v="N0448" u="1"/>
        <s v="N0714" u="1"/>
        <s v="N0380" u="1"/>
        <s v="N0242" u="1"/>
        <s v="N0842" u="1"/>
        <s v="N0090" u="1"/>
        <s v="N0617" u="1"/>
        <s v="N0869" u="1"/>
        <s v="N0175" u="1"/>
        <s v="N0168" u="1"/>
        <s v="N0281" u="1"/>
        <s v="N0813" u="1"/>
        <s v="N0099" u="1"/>
        <s v="N0647" u="1"/>
        <s v="N0506" u="1"/>
        <s v="N0880" u="1"/>
        <s v="N0395" u="1"/>
        <s v="N0442" u="1"/>
        <s v="N0878" u="1"/>
        <s v="N0763" u="1"/>
        <s v="N0694" u="1"/>
        <s v="N0036" u="1"/>
        <s v="N0207" u="1"/>
        <s v="N0865" u="1"/>
        <s v="N0289" u="1"/>
        <s v="N0191" u="1"/>
        <s v="N0048" u="1"/>
        <s v="N0176" u="1"/>
      </sharedItems>
    </cacheField>
    <cacheField name="Name" numFmtId="0">
      <sharedItems containsBlank="1" count="416">
        <s v="Flippie"/>
        <s v="Jarred Joshua"/>
        <s v="Andre"/>
        <s v="Terence"/>
        <s v="Raymond"/>
        <s v="Jean Pierre"/>
        <s v="Morne"/>
        <s v="Gunther"/>
        <s v="Alessandro"/>
        <s v="Stefan"/>
        <s v="Stefan Jnr"/>
        <s v="Francois Jnr"/>
        <s v="Francois"/>
        <s v="Gert"/>
        <s v="Martin"/>
        <s v="Frank"/>
        <s v="Breggie"/>
        <s v="Frikkie"/>
        <s v="Donavin"/>
        <s v="Stewert"/>
        <s v="Eduard"/>
        <s v="Elrico"/>
        <s v="Alexander Albert"/>
        <s v="Joe Imre"/>
        <s v="Luke"/>
        <s v="Cristiano"/>
        <s v="Werner"/>
        <s v="Garreth"/>
        <s v="Louis"/>
        <s v="Emil"/>
        <s v="Corne"/>
        <s v="Pieter"/>
        <s v="Chris"/>
        <s v="Toy"/>
        <s v="Nico"/>
        <s v="Bernard"/>
        <s v="Phillip Eric"/>
        <s v="Ricku"/>
        <s v="Chris Junior"/>
        <s v="Henno"/>
        <s v="Charles"/>
        <s v="Kevin"/>
        <s v="Julian"/>
        <s v="Henco"/>
        <s v="Grant"/>
        <s v="Henri"/>
        <s v="David"/>
        <s v="Christo"/>
        <s v="Clinton"/>
        <s v="Lindie"/>
        <s v="Marius"/>
        <s v="Barren"/>
        <s v="Devon"/>
        <s v="Lesley"/>
        <s v="Phillip"/>
        <s v="Allan"/>
        <s v="Annelien"/>
        <s v="Hannes"/>
        <s v="Richard"/>
        <s v="Sean"/>
        <s v="Japie"/>
        <s v="Pierre"/>
        <s v="Herbert"/>
        <s v="Alex"/>
        <s v="Lorette"/>
        <s v="Jan"/>
        <s v="Rene"/>
        <s v="Wessel"/>
        <s v="Riaan"/>
        <s v="Manfred"/>
        <s v="Chrisjan"/>
        <s v="Iwan"/>
        <s v="Jaco"/>
        <s v="Cecilia"/>
        <s v="Gerhard"/>
        <s v="Christiaan"/>
        <s v="Tertius"/>
        <s v="De Wet"/>
        <s v="Lu-Andre"/>
        <s v="Danie"/>
        <s v="John-John"/>
        <s v="Hendrik"/>
        <s v="Kiepie"/>
        <s v="Johan"/>
        <s v="Sue"/>
        <s v="Jeri"/>
        <s v="Rudi"/>
        <s v="Philip"/>
        <s v="Rudi(Jnr.)"/>
        <s v="Jorg"/>
        <s v="Theo"/>
        <s v="Murray"/>
        <s v="Marco"/>
        <s v="Veronica"/>
        <s v="Kobus"/>
        <s v="Nedjilka"/>
        <s v="Michele"/>
        <s v="Simen"/>
        <s v="Jacomine"/>
        <s v="Jacob"/>
        <s v="Karel"/>
        <s v="Nadine"/>
        <s v="Steve"/>
        <s v="Heinz"/>
        <s v="Tiaan"/>
        <s v="Lourens"/>
        <s v="Rodger"/>
        <s v="Abriana"/>
        <s v="Lance"/>
        <s v="Olaf"/>
        <s v="Stephan"/>
        <s v="Mark"/>
        <s v="Uwe"/>
        <s v="Wanda"/>
        <s v="Sarah-Ann"/>
        <s v="Coennie"/>
        <s v="Rhyno"/>
        <s v="Robert"/>
        <s v="Wikus"/>
        <s v="Louwrens"/>
        <s v="Dewald"/>
        <s v="Dirk"/>
        <s v="Burger"/>
        <s v="Herman"/>
        <s v="Luan"/>
        <s v="Johnny"/>
        <s v="Michael"/>
        <s v="Wallace"/>
        <s v="Rinus"/>
        <s v="Joseph"/>
        <s v="Martinus"/>
        <s v="Willem Louis"/>
        <s v="Otto"/>
        <s v="Franco"/>
        <s v="Ferdie"/>
        <s v="Maritz JNR"/>
        <s v="Org"/>
        <s v="Bijorn"/>
        <s v="Maritz"/>
        <s v="Henning"/>
        <s v="Adri"/>
        <s v="Stefano"/>
        <s v="Luigi"/>
        <s v="Sarah"/>
        <s v="Jolene"/>
        <s v="Jörg"/>
        <s v="Sarel"/>
        <s v="Karmen"/>
        <s v="Andi"/>
        <s v="Hennie"/>
        <s v="Kay"/>
        <s v="Andries"/>
        <s v="Sven"/>
        <s v="Jan Tommy"/>
        <s v="Jacobus"/>
        <s v="Ryan"/>
        <s v="Andy"/>
        <s v="Nadia"/>
        <s v="Loandro"/>
        <s v="Adrian"/>
        <s v="Shaun"/>
        <s v="Paul"/>
        <s v="Etienne"/>
        <s v="George"/>
        <s v="Piet"/>
        <s v="Lezelle"/>
        <s v="Harald"/>
        <s v="Hendrik JNR"/>
        <s v="Stanley"/>
        <s v="Bennie"/>
        <s v="Estian"/>
        <s v="Deon"/>
        <s v="Graham"/>
        <s v="Daniela"/>
        <s v="Renier"/>
        <s v="Helmut"/>
        <s v="Kurt"/>
        <s v="Taryn"/>
        <s v="Dries"/>
        <s v="Anthony"/>
        <s v="Eugene"/>
        <s v="Johan Spyker"/>
        <s v="Tinus"/>
        <s v="Renate"/>
        <s v="Jani-Mari"/>
        <s v="Maree"/>
        <s v="Heiko Jnr"/>
        <s v="Heiko"/>
        <s v="Duan"/>
        <s v="Armand"/>
        <s v="Gerrit"/>
        <s v="Kiaan"/>
        <s v="Fanie"/>
        <s v="Wilfred"/>
        <s v="Cecil"/>
        <s v="Willem"/>
        <s v="Carlien"/>
        <s v="Bertie"/>
        <s v="Bradd"/>
        <s v="Wentzel"/>
        <s v="Daniel"/>
        <s v="GJ"/>
        <s v="Ras"/>
        <s v="Dean"/>
        <s v="William"/>
        <s v="Brian"/>
        <s v="Quintin"/>
        <s v="Ferdi"/>
        <s v="Heini"/>
        <s v="Juanne-Louis"/>
        <s v="Jan-Hendrik"/>
        <s v="Boytjie"/>
        <s v="Gelhar"/>
        <s v="Dania"/>
        <s v="Elaine"/>
        <s v="Alec"/>
        <s v="Immo"/>
        <s v="Joe "/>
        <s v="Hennies"/>
        <s v="Steyn"/>
        <s v="Gerrie"/>
        <s v="Tian"/>
        <s v="Lian"/>
        <s v="Leon"/>
        <s v="Fabio"/>
        <s v="Laurence"/>
        <s v="Christopher"/>
        <s v="Gregory"/>
        <s v="Gerard"/>
        <s v="Kallie"/>
        <s v="Dian"/>
        <s v="Cornelius"/>
        <s v="Nicolette"/>
        <s v="Henry"/>
        <s v="Frans"/>
        <s v="Enya"/>
        <s v="John"/>
        <s v="Ray"/>
        <s v="Andre-Louis "/>
        <s v="Norman"/>
        <s v="Ryno"/>
        <s v="Nols"/>
        <s v="Pieter Jnr."/>
        <s v="Maryna"/>
        <s v="L'Wyk"/>
        <s v="JC"/>
        <s v="Colin"/>
        <s v="Julia"/>
        <s v="Divan"/>
        <s v="Emile "/>
        <s v="Kassie"/>
        <s v="Attie"/>
        <s v="Carol"/>
        <s v="Espe"/>
        <s v="Wimpie"/>
        <s v="Harvey"/>
        <s v="Deecee"/>
        <s v="Venessa"/>
        <s v="Stephen"/>
        <s v="Faan"/>
        <s v="Spyker"/>
        <s v="Marina"/>
        <s v="Jayden"/>
        <s v="Derek"/>
        <s v="Charmaine"/>
        <s v="Casper"/>
        <s v="Hanno"/>
        <s v="Hannelie"/>
        <s v="PJ"/>
        <s v="Sonita"/>
        <s v="Jean"/>
        <s v="Christel"/>
        <s v="Izak"/>
        <s v="PW"/>
        <s v="Sylvia"/>
        <s v="Rian"/>
        <s v="Andrew"/>
        <s v="Kyle"/>
        <s v="Leigh"/>
        <s v="Bozidar"/>
        <s v="Darren"/>
        <s v="Nicolas"/>
        <s v="Leandre"/>
        <s v="Jaqi"/>
        <s v="Simone"/>
        <s v="Marvin"/>
        <s v="Desond"/>
        <s v="Warren"/>
        <s v="Heinrich"/>
        <s v="Willem C"/>
        <s v="Detlef"/>
        <s v="Stefni"/>
        <s v="Jonandre"/>
        <s v="Ewald J."/>
        <s v="Jakes"/>
        <s v="Alberto"/>
        <s v="Jandre"/>
        <s v="Cameron"/>
        <s v="Roberto"/>
        <s v="Xavier"/>
        <s v="Krynauw"/>
        <s v="Axel"/>
        <s v="Marinda"/>
        <s v="Daniel "/>
        <s v="Ernesto Jeff"/>
        <s v="Cornelius Coenraad"/>
        <s v="Neil"/>
        <s v="Michael "/>
        <s v="Jurgens"/>
        <s v="Sandra"/>
        <s v="Zanita"/>
        <s v="Patricia"/>
        <s v="Marna"/>
        <s v="Robert Jnr"/>
        <s v="Megan"/>
        <s v="Willem Johannes"/>
        <s v="Calvin"/>
        <s v="Louw"/>
        <s v="Charlene"/>
        <s v="Marthinus"/>
        <s v="Johan Sampie"/>
        <s v="Manie"/>
        <s v="Tristan"/>
        <s v="Zak"/>
        <s v="Adre"/>
        <s v="Frankie Jnr"/>
        <s v="Zillan"/>
        <s v="Mekayla"/>
        <s v="Ewan"/>
        <s v="Giovanni"/>
        <s v="Scott"/>
        <s v="Mark-Anthony"/>
        <s v="Archer"/>
        <s v="Clifford Alexander"/>
        <s v="Niel"/>
        <s v="Lisa"/>
        <s v="Romano"/>
        <s v="Laurika"/>
        <s v="Raul"/>
        <s v="Michiel"/>
        <s v="Keanu"/>
        <s v="Hanru"/>
        <s v="Gideon Francois"/>
        <s v="Stehan"/>
        <s v="Gerrit Albertus"/>
        <s v="Liam"/>
        <s v="Miguel"/>
        <s v="John James"/>
        <s v="Luca"/>
        <s v="Wian"/>
        <s v="Clemens"/>
        <s v="Jacky"/>
        <s v="Gawie"/>
        <s v="Charlotte"/>
        <s v="Donald"/>
        <s v="Xanthea"/>
        <s v="Barend"/>
        <s v="Vincent"/>
        <s v="Sharne"/>
        <s v="Pieter Schalk"/>
        <s v="Alwyn"/>
        <s v="Marcus"/>
        <s v="Judy"/>
        <s v="Mari"/>
        <s v="Joshua"/>
        <s v="Karel Anton"/>
        <s v="Lizanne"/>
        <s v="Sebastian"/>
        <s v="Mossie (CL)"/>
        <s v=""/>
        <m/>
        <s v="Anton" u="1"/>
        <s v="Johannes" u="1"/>
        <s v="Allen" u="1"/>
        <s v="Natasha" u="1"/>
        <s v="Tertia" u="1"/>
        <s v="Zandrie" u="1"/>
        <s v="Gerhardus" u="1"/>
        <s v="Janco" u="1"/>
        <s v="Justin" u="1"/>
        <s v="Dylan" u="1"/>
        <s v="Brandon" u="1"/>
        <s v="Handre" u="1"/>
        <s v="Albertus" u="1"/>
        <s v="Lydia" u="1"/>
        <s v="Chips" u="1"/>
        <s v="Smit" u="1"/>
        <s v="Ettene" u="1"/>
        <s v="Rene Charles" u="1"/>
        <s v="James" u="1"/>
        <s v="Kai" u="1"/>
        <s v="Keith" u="1"/>
        <s v="Andre " u="1"/>
        <s v="Dederick Du Rant ( Jnr )" u="1"/>
        <s v="Dederick Du Rant" u="1"/>
        <s v="JJ" u="1"/>
        <s v="Jacques" u="1"/>
        <s v="Bernd" u="1"/>
        <s v="Angelique" u="1"/>
        <s v="Ettienne" u="1"/>
        <s v="Micheal" u="1"/>
        <s v="Keanu Wally" u="1"/>
        <s v="Hermanus Stephanus" u="1"/>
        <s v="Hermanus Stephanus Jnr." u="1"/>
        <s v="Odette" u="1"/>
        <s v="Wenzel" u="1"/>
        <s v="Henko" u="1"/>
        <s v="Jacomien" u="1"/>
        <s v="Lawrence" u="1"/>
        <s v="Eric" u="1"/>
        <s v="Stewart" u="1"/>
        <s v="Christiano" u="1"/>
        <s v="Anneline" u="1"/>
        <s v="Ivan" u="1"/>
        <s v="Carel" u="1"/>
        <s v="Amarelda" u="1"/>
      </sharedItems>
    </cacheField>
    <cacheField name="Surname" numFmtId="0">
      <sharedItems containsBlank="1" count="308">
        <s v="Scheepers"/>
        <s v="Mouton"/>
        <s v="Bezuidehout"/>
        <s v="Clark"/>
        <s v="Duvenhage"/>
        <s v="Hugo"/>
        <s v="Riekert"/>
        <s v="Krauer"/>
        <s v="Engelbrecht"/>
        <s v="Du Preez"/>
        <s v="Wolfaardt"/>
        <s v="Nelson"/>
        <s v="Cordier"/>
        <s v="Borruso"/>
        <s v="Ferreira"/>
        <s v="Bezuidehoudt"/>
        <s v="Reimann"/>
        <s v="Janse v Rensburg"/>
        <s v="Janse Van Rensburg"/>
        <s v="Jansen"/>
        <s v="Carstens"/>
        <s v="Bampton"/>
        <s v="Van Riet"/>
        <s v="Potgieter"/>
        <s v="Prinsloo"/>
        <s v="Van Niekerk"/>
        <s v="Jansen Van Vuuren"/>
        <s v="Scholtz"/>
        <s v="Page"/>
        <s v="Kotze"/>
        <s v="Pretorius"/>
        <s v="Mans"/>
        <s v="Snyman"/>
        <s v="Orffer"/>
        <s v="Bothma"/>
        <s v="Viljoen"/>
        <s v="Horn"/>
        <s v="Knight"/>
        <s v="Hyman"/>
        <s v="Lensing"/>
        <s v="Barnard"/>
        <s v="Barnhard"/>
        <s v="Laws"/>
        <s v="Kruger"/>
        <s v="Van Es"/>
        <s v="Burger"/>
        <s v="Coetzee"/>
        <s v="Langenstrassen"/>
        <s v="Nel"/>
        <s v="Swartz"/>
        <s v="Van Den Heuvel"/>
        <s v="Jacobs"/>
        <s v="Wagner"/>
        <s v="Thompson"/>
        <s v="Koen"/>
        <s v="Mertens"/>
        <s v="Swart"/>
        <s v="Gouws"/>
        <s v="Pelcher"/>
        <s v="Weise"/>
        <s v="Van Aarde"/>
        <s v="Brandt"/>
        <s v="Vorster"/>
        <s v="Strydom"/>
        <s v="Wiese"/>
        <s v="Smith"/>
        <s v="Warrington"/>
        <s v="Dry"/>
        <s v="Van Wyk"/>
        <s v="Tap"/>
        <s v="Drake"/>
        <s v="Schmidlin"/>
        <s v="Walder"/>
        <s v="Wormsbaecher"/>
        <s v="Lewis"/>
        <s v="Klein"/>
        <s v="Kohler"/>
        <s v="Andersen"/>
        <s v="Fenaux"/>
        <s v="Heath"/>
        <s v="Wasserfall"/>
        <s v="Agenbag"/>
        <s v="Downing"/>
        <s v="Alexander"/>
        <s v="Bresele"/>
        <s v="Fourie"/>
        <s v="Mostert"/>
        <s v="Boon"/>
        <s v="Koberzig"/>
        <s v="Mills"/>
        <s v="Swanepoel"/>
        <s v="Van Der Merwe"/>
        <s v="Hanssen"/>
        <s v="Enslin"/>
        <s v="Vermaak"/>
        <s v="Steyn"/>
        <s v="Bruwer"/>
        <s v="Moyce"/>
        <s v="Oberholster"/>
        <s v="Knouwds"/>
        <s v="Hansen"/>
        <s v="Van Taak"/>
        <s v="Van Der Westhuizen"/>
        <s v="Klopper"/>
        <s v="Durant"/>
        <s v="Shepperson"/>
        <s v="Payne"/>
        <s v="Venter"/>
        <s v="Hauptfleisch"/>
        <s v="DeHaast"/>
        <s v="Klazinga"/>
        <s v="Feyerabend"/>
        <s v="Labuschagne"/>
        <s v="Kuhn"/>
        <s v="Van Rensburg"/>
        <s v="Le Roux"/>
        <s v="Du Plessis"/>
        <s v="Roets"/>
        <s v="Strappazzon"/>
        <s v="Oosthuysen"/>
        <s v="Walter"/>
        <s v="Mynhardt"/>
        <s v="Bachran"/>
        <s v="Welzig"/>
        <s v="Thomson"/>
        <s v="Steyl"/>
        <s v="Wolmarans"/>
        <s v="Steenkamp"/>
        <s v="Smit"/>
        <s v="Stipp"/>
        <s v="Cowley"/>
        <s v="Weitz"/>
        <s v="Smit "/>
        <s v="Piek"/>
        <s v="Cloete"/>
        <s v="Van Zyl"/>
        <s v="Gabrielsen"/>
        <s v="Karstens"/>
        <s v="Gramovsky"/>
        <s v="Schmalzriedt"/>
        <s v="Marais"/>
        <s v="Dobberstein"/>
        <s v="Botha"/>
        <s v="Rautenbach"/>
        <s v="Gruttemeyer"/>
        <s v="Van Heerden"/>
        <s v="Doll"/>
        <s v="Van Vuuren"/>
        <s v="Aggenbag"/>
        <s v="Matthys"/>
        <s v="Laubscher"/>
        <s v="Van Rhyn"/>
        <s v="Diedericks"/>
        <s v="Biller"/>
        <s v="Smal"/>
        <s v="Oosthuizen"/>
        <s v="Human"/>
        <s v="Schickerling"/>
        <s v="Curtis"/>
        <s v="Krauze"/>
        <s v="Klem"/>
        <s v="Knowles"/>
        <s v="Roetz"/>
        <s v="Zahrt"/>
        <s v="Grobler"/>
        <s v="Schikerling"/>
        <s v="Rossouw"/>
        <s v="Slabbert"/>
        <s v="Maas"/>
        <s v="Landers"/>
        <s v="Punzul"/>
        <s v="Dresselhaus"/>
        <s v="Herman"/>
        <s v="Hough"/>
        <s v="De Jager"/>
        <s v="Silheu"/>
        <s v="Dickman"/>
        <s v="Langeveld"/>
        <s v="Neethling"/>
        <s v="Terblanche"/>
        <s v="Schreuder"/>
        <s v="Loubser"/>
        <s v="Klimas"/>
        <s v="Pinaar"/>
        <s v="Mac Gillicuddy"/>
        <s v="Moody"/>
        <s v="Van Der Bank"/>
        <s v="Campbell"/>
        <s v="Herbst"/>
        <s v="Senekal"/>
        <s v="Janse Van Vuuren"/>
        <s v="Hart"/>
        <s v="Van Vreden"/>
        <s v="Caspers"/>
        <s v="Von Bosch"/>
        <s v="Nell"/>
        <s v="Delport"/>
        <s v="Boulter"/>
        <s v="Hatting"/>
        <s v="Knoetze"/>
        <s v="Oberholzer"/>
        <s v="Bornman"/>
        <s v="Erasmus"/>
        <s v="Faber"/>
        <s v="Visser"/>
        <s v="Fenwick"/>
        <s v="Harper"/>
        <s v="Mare"/>
        <s v="Arangies"/>
        <s v="Esterhuizen"/>
        <s v="Van Schalkwyk"/>
        <s v="Adams"/>
        <s v="Skoppelitus"/>
        <s v="Badenhorst"/>
        <s v="Jouceski"/>
        <s v="Van Dyk"/>
        <s v="Greeff"/>
        <s v="Willers"/>
        <s v="Miller"/>
        <s v="De Klerk"/>
        <s v="Deysel"/>
        <s v="Redelinghuys"/>
        <s v="Schalkwyk"/>
        <s v="Heimstadt"/>
        <s v="Visage"/>
        <s v="Van Eck"/>
        <s v="Kilian"/>
        <s v="Maasdorp"/>
        <s v="Celotto"/>
        <s v="Bauwer"/>
        <s v="Parr"/>
        <s v="Bredenhann"/>
        <s v="Muller"/>
        <s v="Maree"/>
        <s v="Hill"/>
        <s v="Wiggil"/>
        <s v="Cruywagen"/>
        <s v="Malherbe"/>
        <s v="Pieters"/>
        <s v="Van Staden"/>
        <s v="Gradidge"/>
        <s v="Botes"/>
        <s v="Du Pisani"/>
        <s v="Joubert"/>
        <s v="De Lange"/>
        <s v="Boffelli"/>
        <s v="Boffeli"/>
        <s v="Liebenberg"/>
        <s v="Nangoro"/>
        <s v="Lottering"/>
        <s v="Engels"/>
        <s v="Durand"/>
        <s v="Hattingh"/>
        <s v="Batista"/>
        <s v="Roodt"/>
        <s v="Strzelecki"/>
        <s v="Louw"/>
        <s v="Walters"/>
        <s v="Deetlefs"/>
        <s v="Pieterse"/>
        <s v="Grobbelaar"/>
        <s v="Du Toit"/>
        <s v="Walker"/>
        <s v="Thygesen"/>
        <s v="Steynberg"/>
        <s v="Maresch"/>
        <s v="Linde"/>
        <s v="Zietsman"/>
        <s v="Kirchner-Frankle"/>
        <s v="Wheal"/>
        <s v="Lagenhoven"/>
        <s v="Amos"/>
        <s v="Munhardt Alberts"/>
        <s v="Van Vuren"/>
        <s v=""/>
        <m/>
        <s v="Munhardt" u="1"/>
        <s v="Bergh" u="1"/>
        <s v="Pienaar" u="1"/>
        <s v="Bartlett" u="1"/>
        <s v="De Villiers" u="1"/>
        <s v="Roos" u="1"/>
        <s v="Gous" u="1"/>
        <s v="Halbich" u="1"/>
        <s v="Pretoruis" u="1"/>
        <s v="Sagner" u="1"/>
        <s v="Oberg" u="1"/>
        <s v="Spencer" u="1"/>
        <s v="Grane" u="1"/>
        <s v="Viviers" u="1"/>
        <s v="Cilliers" u="1"/>
        <s v="Heydenrich" u="1"/>
        <s v="Chiappini" u="1"/>
        <s v="Serfontein" u="1"/>
        <s v="Meyer" u="1"/>
        <s v="Metzger" u="1"/>
        <s v="Beddies" u="1"/>
        <s v="Longland" u="1"/>
        <s v="Sales" u="1"/>
        <s v="Connoway" u="1"/>
        <s v="Lotter" u="1"/>
        <s v="Bouwer" u="1"/>
        <s v="Leyland" u="1"/>
        <s v="Bouer" u="1"/>
        <s v="Schoonbee" u="1"/>
        <s v="Wasserval" u="1"/>
        <s v="Burruso" u="1"/>
        <s v="Burusso" u="1"/>
      </sharedItems>
    </cacheField>
    <cacheField name="Status" numFmtId="0">
      <sharedItems containsBlank="1" count="14">
        <s v="Men Veteran"/>
        <s v="Men Senior"/>
        <s v="Men Master"/>
        <s v="Men Grand Masters"/>
        <s v="Men U/21"/>
        <s v="Ladies Master"/>
        <s v="Ladies Veteran"/>
        <s v="Ladies Senior"/>
        <s v="Men U/16"/>
        <s v="Ladies Grand Masters"/>
        <s v="Ladies U/21"/>
        <s v="Ladies U/16"/>
        <s v=""/>
        <m/>
      </sharedItems>
    </cacheField>
    <cacheField name="Team" numFmtId="0">
      <sharedItems containsBlank="1" count="30">
        <s v="Walvis Bay"/>
        <s v="Welwitschia"/>
        <s v="Orca Angling Club"/>
        <s v="Okahandja"/>
        <s v="Benguella"/>
        <s v="Penguin"/>
        <s v="Henties Bay"/>
        <s v="Mako"/>
        <s v="xPenguin"/>
        <s v="xHenties Bay"/>
        <s v="Seagull Angling Club"/>
        <s v="xSeagull Angling Club"/>
        <s v="Namib Park"/>
        <s v="xMako"/>
        <s v="Steenbras"/>
        <s v="Atlantic Angling Club"/>
        <s v="xNamib Park"/>
        <s v="xSteenbras"/>
        <s v="Otjiwarongo"/>
        <s v="xOtjiwarongo"/>
        <s v="xAtlantic Angling Club"/>
        <s v="xBenguella"/>
        <s v="xOkahandja"/>
        <s v="xWelwitschia"/>
        <s v="xOrca Angling Club"/>
        <s v="xSeagulls WVB"/>
        <s v=""/>
        <m/>
        <s v="xSkeleton Coast" u="1"/>
        <s v="xWalvis Bay" u="1"/>
      </sharedItems>
    </cacheField>
    <cacheField name="Edibles" numFmtId="0">
      <sharedItems containsBlank="1" count="6">
        <m/>
        <s v="Kob"/>
        <s v="Galjoen"/>
        <s v="Blacktail"/>
        <s v="Steenbras West Coast"/>
        <s v="Shad"/>
      </sharedItems>
    </cacheField>
    <cacheField name="Inedibles" numFmtId="0">
      <sharedItems containsBlank="1" count="17">
        <s v="Shark Hound Smooth"/>
        <s v="Shark Spotted Gully"/>
        <m/>
        <s v="Ray Bull / Eagle"/>
        <s v="Shark Copper (Female)"/>
        <s v="Guitarfish - Lesser"/>
        <s v="Shark Cow / Sevengill"/>
        <s v="Catfish - Sea Black"/>
        <s v="Ray Blue (Male)"/>
        <s v="Ray Blue (Female)"/>
        <s v="Elephantfish"/>
        <s v="Shark Soupfin"/>
        <s v="Ray Diamond / ButterFly"/>
        <s v="Green Eye Spurdog shark"/>
        <s v="Shark Copper (Male)"/>
        <s v="Skate Spearnose" u="1"/>
        <s v="N0022" u="1"/>
      </sharedItems>
    </cacheField>
    <cacheField name="length" numFmtId="0">
      <sharedItems containsString="0" containsBlank="1" containsNumber="1" containsInteger="1" minValue="25" maxValue="192"/>
    </cacheField>
    <cacheField name="kg" numFmtId="166">
      <sharedItems containsBlank="1" containsMixedTypes="1" containsNumber="1" minValue="0" maxValue="99.2"/>
    </cacheField>
    <cacheField name="Points" numFmtId="166">
      <sharedItems containsBlank="1" containsMixedTypes="1" containsNumber="1" minValue="0" maxValue="99.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53">
  <r>
    <x v="0"/>
    <d v="2022-02-26T00:00:00"/>
    <s v="Zone 3 - Mile68"/>
    <x v="0"/>
    <x v="0"/>
    <x v="0"/>
    <x v="0"/>
    <x v="0"/>
    <x v="0"/>
    <x v="0"/>
    <n v="129"/>
    <n v="9"/>
    <n v="9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35"/>
    <n v="12.1"/>
    <n v="12.1"/>
  </r>
  <r>
    <x v="0"/>
    <d v="2022-02-26T00:00:00"/>
    <s v="Zone 3 - Mile68"/>
    <x v="0"/>
    <x v="0"/>
    <x v="0"/>
    <x v="0"/>
    <x v="0"/>
    <x v="0"/>
    <x v="1"/>
    <n v="116"/>
    <n v="7.2"/>
    <n v="7.2"/>
  </r>
  <r>
    <x v="0"/>
    <d v="2022-02-26T00:00:00"/>
    <s v="Zone 3 - Mile68"/>
    <x v="0"/>
    <x v="0"/>
    <x v="0"/>
    <x v="0"/>
    <x v="0"/>
    <x v="0"/>
    <x v="1"/>
    <n v="93"/>
    <n v="3.4"/>
    <n v="3.4"/>
  </r>
  <r>
    <x v="0"/>
    <d v="2022-02-26T00:00:00"/>
    <s v="Zone 3 - Mile68"/>
    <x v="1"/>
    <x v="1"/>
    <x v="1"/>
    <x v="1"/>
    <x v="0"/>
    <x v="0"/>
    <x v="1"/>
    <n v="107"/>
    <n v="5.5"/>
    <n v="5.5"/>
  </r>
  <r>
    <x v="0"/>
    <d v="2022-02-26T00:00:00"/>
    <s v="Zone 3 - Mile68"/>
    <x v="2"/>
    <x v="2"/>
    <x v="2"/>
    <x v="2"/>
    <x v="0"/>
    <x v="0"/>
    <x v="0"/>
    <n v="101"/>
    <n v="3.8"/>
    <n v="3.8"/>
  </r>
  <r>
    <x v="0"/>
    <d v="2022-02-26T00:00:00"/>
    <s v="Zone 3 - Mile68"/>
    <x v="2"/>
    <x v="2"/>
    <x v="2"/>
    <x v="2"/>
    <x v="0"/>
    <x v="0"/>
    <x v="0"/>
    <n v="76"/>
    <n v="1.4"/>
    <n v="1.4"/>
  </r>
  <r>
    <x v="0"/>
    <d v="2022-02-26T00:00:00"/>
    <s v="Zone 3 - Mile68"/>
    <x v="2"/>
    <x v="2"/>
    <x v="2"/>
    <x v="2"/>
    <x v="0"/>
    <x v="0"/>
    <x v="1"/>
    <n v="88"/>
    <n v="2.8"/>
    <n v="2.8"/>
  </r>
  <r>
    <x v="0"/>
    <d v="2022-02-26T00:00:00"/>
    <s v="Zone 3 - Mile68"/>
    <x v="2"/>
    <x v="2"/>
    <x v="2"/>
    <x v="2"/>
    <x v="0"/>
    <x v="0"/>
    <x v="1"/>
    <n v="100"/>
    <n v="4.3"/>
    <n v="4.3"/>
  </r>
  <r>
    <x v="0"/>
    <d v="2022-02-26T00:00:00"/>
    <s v="Zone 3 - Mile68"/>
    <x v="3"/>
    <x v="3"/>
    <x v="3"/>
    <x v="3"/>
    <x v="0"/>
    <x v="0"/>
    <x v="2"/>
    <m/>
    <s v=""/>
    <s v=""/>
  </r>
  <r>
    <x v="0"/>
    <d v="2022-02-26T00:00:00"/>
    <s v="Zone 3 - Mile68"/>
    <x v="4"/>
    <x v="4"/>
    <x v="4"/>
    <x v="0"/>
    <x v="1"/>
    <x v="0"/>
    <x v="3"/>
    <n v="99"/>
    <n v="18"/>
    <n v="18"/>
  </r>
  <r>
    <x v="0"/>
    <d v="2022-02-26T00:00:00"/>
    <s v="Zone 3 - Mile68"/>
    <x v="5"/>
    <x v="5"/>
    <x v="5"/>
    <x v="1"/>
    <x v="0"/>
    <x v="0"/>
    <x v="1"/>
    <n v="144"/>
    <n v="15.1"/>
    <n v="15.1"/>
  </r>
  <r>
    <x v="0"/>
    <d v="2022-02-26T00:00:00"/>
    <s v="Zone 3 - Mile68"/>
    <x v="6"/>
    <x v="6"/>
    <x v="6"/>
    <x v="4"/>
    <x v="2"/>
    <x v="0"/>
    <x v="1"/>
    <n v="111"/>
    <n v="6.2"/>
    <n v="6.2"/>
  </r>
  <r>
    <x v="0"/>
    <d v="2022-02-26T00:00:00"/>
    <s v="Zone 3 - Mile68"/>
    <x v="7"/>
    <x v="7"/>
    <x v="7"/>
    <x v="2"/>
    <x v="0"/>
    <x v="0"/>
    <x v="1"/>
    <n v="132"/>
    <n v="11.2"/>
    <n v="11.2"/>
  </r>
  <r>
    <x v="0"/>
    <d v="2022-02-26T00:00:00"/>
    <s v="Zone 3 - Mile68"/>
    <x v="7"/>
    <x v="7"/>
    <x v="7"/>
    <x v="2"/>
    <x v="0"/>
    <x v="0"/>
    <x v="1"/>
    <n v="78"/>
    <n v="1.9"/>
    <n v="1.9"/>
  </r>
  <r>
    <x v="0"/>
    <d v="2022-02-26T00:00:00"/>
    <s v="Zone 3 - Mile68"/>
    <x v="7"/>
    <x v="7"/>
    <x v="7"/>
    <x v="2"/>
    <x v="0"/>
    <x v="0"/>
    <x v="1"/>
    <n v="148"/>
    <n v="16.600000000000001"/>
    <n v="16.600000000000001"/>
  </r>
  <r>
    <x v="0"/>
    <d v="2022-02-26T00:00:00"/>
    <s v="Zone 3 - Mile68"/>
    <x v="7"/>
    <x v="7"/>
    <x v="7"/>
    <x v="2"/>
    <x v="0"/>
    <x v="0"/>
    <x v="1"/>
    <n v="157"/>
    <n v="20.399999999999999"/>
    <n v="20.399999999999999"/>
  </r>
  <r>
    <x v="0"/>
    <d v="2022-02-26T00:00:00"/>
    <s v="Zone 3 - Mile68"/>
    <x v="8"/>
    <x v="8"/>
    <x v="8"/>
    <x v="1"/>
    <x v="0"/>
    <x v="0"/>
    <x v="2"/>
    <m/>
    <s v=""/>
    <s v=""/>
  </r>
  <r>
    <x v="0"/>
    <d v="2022-02-26T00:00:00"/>
    <s v="Zone 3 - Mile68"/>
    <x v="9"/>
    <x v="6"/>
    <x v="5"/>
    <x v="0"/>
    <x v="0"/>
    <x v="0"/>
    <x v="1"/>
    <n v="106"/>
    <n v="5.3"/>
    <n v="5.3"/>
  </r>
  <r>
    <x v="0"/>
    <d v="2022-02-26T00:00:00"/>
    <s v="Zone 3 - Mile68"/>
    <x v="9"/>
    <x v="6"/>
    <x v="5"/>
    <x v="0"/>
    <x v="0"/>
    <x v="0"/>
    <x v="1"/>
    <n v="149"/>
    <n v="17"/>
    <n v="17"/>
  </r>
  <r>
    <x v="0"/>
    <d v="2022-02-26T00:00:00"/>
    <s v="Zone 3 - Mile68"/>
    <x v="10"/>
    <x v="9"/>
    <x v="9"/>
    <x v="2"/>
    <x v="0"/>
    <x v="0"/>
    <x v="1"/>
    <n v="88"/>
    <n v="2.8"/>
    <n v="2.8"/>
  </r>
  <r>
    <x v="0"/>
    <d v="2022-02-26T00:00:00"/>
    <s v="Zone 3 - Mile68"/>
    <x v="10"/>
    <x v="9"/>
    <x v="9"/>
    <x v="2"/>
    <x v="0"/>
    <x v="1"/>
    <x v="2"/>
    <n v="42"/>
    <n v="0.8"/>
    <n v="0.8"/>
  </r>
  <r>
    <x v="0"/>
    <d v="2022-02-26T00:00:00"/>
    <s v="Zone 3 - Mile68"/>
    <x v="11"/>
    <x v="10"/>
    <x v="9"/>
    <x v="4"/>
    <x v="0"/>
    <x v="0"/>
    <x v="2"/>
    <m/>
    <s v=""/>
    <s v=""/>
  </r>
  <r>
    <x v="0"/>
    <d v="2022-02-26T00:00:00"/>
    <s v="Zone 3 - Mile68"/>
    <x v="12"/>
    <x v="11"/>
    <x v="10"/>
    <x v="4"/>
    <x v="0"/>
    <x v="0"/>
    <x v="1"/>
    <n v="159"/>
    <n v="21.3"/>
    <n v="21.3"/>
  </r>
  <r>
    <x v="0"/>
    <d v="2022-02-26T00:00:00"/>
    <s v="Zone 3 - Mile68"/>
    <x v="12"/>
    <x v="11"/>
    <x v="10"/>
    <x v="4"/>
    <x v="0"/>
    <x v="0"/>
    <x v="1"/>
    <n v="135"/>
    <n v="12.1"/>
    <n v="12.1"/>
  </r>
  <r>
    <x v="0"/>
    <d v="2022-02-26T00:00:00"/>
    <s v="Zone 3 - Mile68"/>
    <x v="12"/>
    <x v="11"/>
    <x v="10"/>
    <x v="4"/>
    <x v="0"/>
    <x v="0"/>
    <x v="1"/>
    <n v="114"/>
    <n v="6.8"/>
    <n v="6.8"/>
  </r>
  <r>
    <x v="0"/>
    <d v="2022-02-26T00:00:00"/>
    <s v="Zone 3 - Mile68"/>
    <x v="13"/>
    <x v="12"/>
    <x v="10"/>
    <x v="2"/>
    <x v="0"/>
    <x v="0"/>
    <x v="2"/>
    <m/>
    <s v=""/>
    <s v=""/>
  </r>
  <r>
    <x v="0"/>
    <d v="2022-02-26T00:00:00"/>
    <s v="Zone 3 - Mile68"/>
    <x v="14"/>
    <x v="13"/>
    <x v="11"/>
    <x v="0"/>
    <x v="0"/>
    <x v="0"/>
    <x v="2"/>
    <m/>
    <s v=""/>
    <s v=""/>
  </r>
  <r>
    <x v="0"/>
    <d v="2022-02-26T00:00:00"/>
    <s v="Zone 3 - Mile68"/>
    <x v="15"/>
    <x v="14"/>
    <x v="12"/>
    <x v="0"/>
    <x v="3"/>
    <x v="0"/>
    <x v="1"/>
    <n v="112"/>
    <n v="6.4"/>
    <n v="6.4"/>
  </r>
  <r>
    <x v="0"/>
    <d v="2022-02-26T00:00:00"/>
    <s v="Zone 3 - Mile68"/>
    <x v="15"/>
    <x v="14"/>
    <x v="12"/>
    <x v="0"/>
    <x v="3"/>
    <x v="0"/>
    <x v="1"/>
    <n v="151"/>
    <n v="17.8"/>
    <n v="17.8"/>
  </r>
  <r>
    <x v="0"/>
    <d v="2022-02-26T00:00:00"/>
    <s v="Zone 3 - Mile68"/>
    <x v="16"/>
    <x v="15"/>
    <x v="13"/>
    <x v="2"/>
    <x v="0"/>
    <x v="0"/>
    <x v="2"/>
    <m/>
    <s v=""/>
    <s v=""/>
  </r>
  <r>
    <x v="0"/>
    <d v="2022-02-26T00:00:00"/>
    <s v="Zone 3 - Mile68"/>
    <x v="17"/>
    <x v="16"/>
    <x v="14"/>
    <x v="5"/>
    <x v="0"/>
    <x v="1"/>
    <x v="2"/>
    <n v="45"/>
    <n v="0.9"/>
    <n v="0.9"/>
  </r>
  <r>
    <x v="0"/>
    <d v="2022-02-26T00:00:00"/>
    <s v="Zone 3 - Mile68"/>
    <x v="18"/>
    <x v="17"/>
    <x v="14"/>
    <x v="2"/>
    <x v="0"/>
    <x v="0"/>
    <x v="2"/>
    <m/>
    <s v=""/>
    <s v=""/>
  </r>
  <r>
    <x v="0"/>
    <d v="2022-02-26T00:00:00"/>
    <s v="Zone 3 - Mile68"/>
    <x v="19"/>
    <x v="18"/>
    <x v="15"/>
    <x v="1"/>
    <x v="0"/>
    <x v="0"/>
    <x v="1"/>
    <n v="102"/>
    <n v="4.5999999999999996"/>
    <n v="4.5999999999999996"/>
  </r>
  <r>
    <x v="0"/>
    <d v="2022-02-26T00:00:00"/>
    <s v="Zone 3 - Mile68"/>
    <x v="19"/>
    <x v="18"/>
    <x v="15"/>
    <x v="1"/>
    <x v="0"/>
    <x v="0"/>
    <x v="4"/>
    <n v="185"/>
    <n v="88.2"/>
    <n v="88.2"/>
  </r>
  <r>
    <x v="0"/>
    <d v="2022-02-26T00:00:00"/>
    <s v="Zone 3 - Mile68"/>
    <x v="20"/>
    <x v="19"/>
    <x v="16"/>
    <x v="4"/>
    <x v="4"/>
    <x v="0"/>
    <x v="2"/>
    <m/>
    <s v=""/>
    <s v=""/>
  </r>
  <r>
    <x v="0"/>
    <d v="2022-02-26T00:00:00"/>
    <s v="Zone 3 - Mile68"/>
    <x v="21"/>
    <x v="20"/>
    <x v="17"/>
    <x v="4"/>
    <x v="0"/>
    <x v="0"/>
    <x v="1"/>
    <n v="147"/>
    <n v="16.2"/>
    <n v="16.2"/>
  </r>
  <r>
    <x v="0"/>
    <d v="2022-02-26T00:00:00"/>
    <s v="Zone 3 - Mile68"/>
    <x v="22"/>
    <x v="6"/>
    <x v="17"/>
    <x v="0"/>
    <x v="0"/>
    <x v="0"/>
    <x v="1"/>
    <n v="121"/>
    <n v="8.3000000000000007"/>
    <n v="8.3000000000000007"/>
  </r>
  <r>
    <x v="0"/>
    <d v="2022-02-26T00:00:00"/>
    <s v="Zone 3 - Mile68"/>
    <x v="23"/>
    <x v="21"/>
    <x v="18"/>
    <x v="0"/>
    <x v="0"/>
    <x v="0"/>
    <x v="1"/>
    <n v="105"/>
    <n v="5.0999999999999996"/>
    <n v="5.0999999999999996"/>
  </r>
  <r>
    <x v="0"/>
    <d v="2022-02-26T00:00:00"/>
    <s v="Zone 3 - Mile68"/>
    <x v="23"/>
    <x v="21"/>
    <x v="18"/>
    <x v="0"/>
    <x v="0"/>
    <x v="0"/>
    <x v="1"/>
    <n v="87"/>
    <n v="2.7"/>
    <n v="2.7"/>
  </r>
  <r>
    <x v="0"/>
    <d v="2022-02-26T00:00:00"/>
    <s v="Zone 3 - Mile68"/>
    <x v="24"/>
    <x v="22"/>
    <x v="19"/>
    <x v="1"/>
    <x v="2"/>
    <x v="0"/>
    <x v="1"/>
    <n v="146"/>
    <n v="15.9"/>
    <n v="15.9"/>
  </r>
  <r>
    <x v="0"/>
    <d v="2022-02-26T00:00:00"/>
    <s v="Zone 3 - Mile68"/>
    <x v="24"/>
    <x v="22"/>
    <x v="19"/>
    <x v="1"/>
    <x v="2"/>
    <x v="1"/>
    <x v="2"/>
    <n v="42"/>
    <n v="0.8"/>
    <n v="0.8"/>
  </r>
  <r>
    <x v="0"/>
    <d v="2022-02-26T00:00:00"/>
    <s v="Zone 3 - Mile68"/>
    <x v="25"/>
    <x v="23"/>
    <x v="20"/>
    <x v="1"/>
    <x v="0"/>
    <x v="0"/>
    <x v="1"/>
    <n v="113"/>
    <n v="6.6"/>
    <n v="6.6"/>
  </r>
  <r>
    <x v="0"/>
    <d v="2022-02-26T00:00:00"/>
    <s v="Zone 3 - Mile68"/>
    <x v="26"/>
    <x v="24"/>
    <x v="19"/>
    <x v="1"/>
    <x v="2"/>
    <x v="0"/>
    <x v="1"/>
    <n v="147"/>
    <n v="16.2"/>
    <n v="16.2"/>
  </r>
  <r>
    <x v="0"/>
    <d v="2022-02-26T00:00:00"/>
    <s v="Zone 3 - Mile68"/>
    <x v="27"/>
    <x v="25"/>
    <x v="21"/>
    <x v="4"/>
    <x v="0"/>
    <x v="0"/>
    <x v="2"/>
    <m/>
    <s v=""/>
    <s v=""/>
  </r>
  <r>
    <x v="0"/>
    <d v="2022-02-26T00:00:00"/>
    <s v="Zone 3 - Mile68"/>
    <x v="28"/>
    <x v="26"/>
    <x v="22"/>
    <x v="0"/>
    <x v="0"/>
    <x v="0"/>
    <x v="1"/>
    <n v="113"/>
    <n v="6.6"/>
    <n v="6.6"/>
  </r>
  <r>
    <x v="0"/>
    <d v="2022-02-26T00:00:00"/>
    <s v="Zone 3 - Mile68"/>
    <x v="28"/>
    <x v="26"/>
    <x v="22"/>
    <x v="0"/>
    <x v="0"/>
    <x v="0"/>
    <x v="1"/>
    <n v="128"/>
    <n v="10.1"/>
    <n v="10.1"/>
  </r>
  <r>
    <x v="0"/>
    <d v="2022-02-26T00:00:00"/>
    <s v="Zone 3 - Mile68"/>
    <x v="29"/>
    <x v="27"/>
    <x v="10"/>
    <x v="0"/>
    <x v="2"/>
    <x v="0"/>
    <x v="1"/>
    <n v="123"/>
    <n v="8.8000000000000007"/>
    <n v="8.8000000000000007"/>
  </r>
  <r>
    <x v="0"/>
    <d v="2022-02-26T00:00:00"/>
    <s v="Zone 3 - Mile68"/>
    <x v="30"/>
    <x v="28"/>
    <x v="23"/>
    <x v="0"/>
    <x v="5"/>
    <x v="0"/>
    <x v="1"/>
    <n v="132"/>
    <n v="11.2"/>
    <n v="11.2"/>
  </r>
  <r>
    <x v="0"/>
    <d v="2022-02-26T00:00:00"/>
    <s v="Zone 3 - Mile68"/>
    <x v="31"/>
    <x v="29"/>
    <x v="24"/>
    <x v="0"/>
    <x v="3"/>
    <x v="0"/>
    <x v="1"/>
    <n v="141"/>
    <n v="14.1"/>
    <n v="14.1"/>
  </r>
  <r>
    <x v="0"/>
    <d v="2022-02-26T00:00:00"/>
    <s v="Zone 3 - Mile68"/>
    <x v="31"/>
    <x v="29"/>
    <x v="24"/>
    <x v="0"/>
    <x v="3"/>
    <x v="0"/>
    <x v="1"/>
    <n v="108"/>
    <n v="5.6"/>
    <n v="5.6"/>
  </r>
  <r>
    <x v="0"/>
    <d v="2022-02-26T00:00:00"/>
    <s v="Zone 3 - Mile68"/>
    <x v="31"/>
    <x v="29"/>
    <x v="24"/>
    <x v="0"/>
    <x v="3"/>
    <x v="0"/>
    <x v="1"/>
    <n v="165"/>
    <n v="24.1"/>
    <n v="24.1"/>
  </r>
  <r>
    <x v="0"/>
    <d v="2022-02-26T00:00:00"/>
    <s v="Zone 3 - Mile68"/>
    <x v="31"/>
    <x v="29"/>
    <x v="24"/>
    <x v="0"/>
    <x v="3"/>
    <x v="0"/>
    <x v="5"/>
    <n v="91"/>
    <n v="2.8"/>
    <n v="2.8"/>
  </r>
  <r>
    <x v="0"/>
    <d v="2022-02-26T00:00:00"/>
    <s v="Zone 3 - Mile68"/>
    <x v="32"/>
    <x v="30"/>
    <x v="25"/>
    <x v="1"/>
    <x v="5"/>
    <x v="0"/>
    <x v="2"/>
    <m/>
    <s v=""/>
    <s v=""/>
  </r>
  <r>
    <x v="0"/>
    <d v="2022-02-26T00:00:00"/>
    <s v="Zone 3 - Mile68"/>
    <x v="33"/>
    <x v="31"/>
    <x v="26"/>
    <x v="1"/>
    <x v="5"/>
    <x v="0"/>
    <x v="2"/>
    <m/>
    <s v=""/>
    <s v=""/>
  </r>
  <r>
    <x v="0"/>
    <d v="2022-02-26T00:00:00"/>
    <s v="Zone 3 - Mile68"/>
    <x v="34"/>
    <x v="32"/>
    <x v="27"/>
    <x v="0"/>
    <x v="6"/>
    <x v="0"/>
    <x v="2"/>
    <m/>
    <s v=""/>
    <s v=""/>
  </r>
  <r>
    <x v="0"/>
    <d v="2022-02-26T00:00:00"/>
    <s v="Zone 3 - Mile68"/>
    <x v="35"/>
    <x v="33"/>
    <x v="28"/>
    <x v="4"/>
    <x v="5"/>
    <x v="0"/>
    <x v="2"/>
    <m/>
    <s v=""/>
    <s v=""/>
  </r>
  <r>
    <x v="0"/>
    <d v="2022-02-26T00:00:00"/>
    <s v="Zone 3 - Mile68"/>
    <x v="36"/>
    <x v="34"/>
    <x v="29"/>
    <x v="0"/>
    <x v="5"/>
    <x v="0"/>
    <x v="1"/>
    <n v="109"/>
    <n v="5.8"/>
    <n v="5.8"/>
  </r>
  <r>
    <x v="0"/>
    <d v="2022-02-26T00:00:00"/>
    <s v="Zone 3 - Mile68"/>
    <x v="36"/>
    <x v="34"/>
    <x v="29"/>
    <x v="0"/>
    <x v="5"/>
    <x v="0"/>
    <x v="5"/>
    <n v="75"/>
    <n v="1.5"/>
    <n v="1.5"/>
  </r>
  <r>
    <x v="0"/>
    <d v="2022-02-26T00:00:00"/>
    <s v="Zone 3 - Mile68"/>
    <x v="37"/>
    <x v="35"/>
    <x v="30"/>
    <x v="2"/>
    <x v="5"/>
    <x v="0"/>
    <x v="1"/>
    <n v="151"/>
    <n v="17.8"/>
    <n v="17.8"/>
  </r>
  <r>
    <x v="0"/>
    <d v="2022-02-26T00:00:00"/>
    <s v="Zone 3 - Mile68"/>
    <x v="37"/>
    <x v="35"/>
    <x v="30"/>
    <x v="2"/>
    <x v="5"/>
    <x v="0"/>
    <x v="5"/>
    <n v="73"/>
    <n v="1.4"/>
    <n v="1.4"/>
  </r>
  <r>
    <x v="0"/>
    <d v="2022-02-26T00:00:00"/>
    <s v="Zone 3 - Mile68"/>
    <x v="38"/>
    <x v="36"/>
    <x v="31"/>
    <x v="2"/>
    <x v="6"/>
    <x v="0"/>
    <x v="2"/>
    <m/>
    <s v=""/>
    <s v=""/>
  </r>
  <r>
    <x v="0"/>
    <d v="2022-02-26T00:00:00"/>
    <s v="Zone 3 - Mile68"/>
    <x v="39"/>
    <x v="37"/>
    <x v="31"/>
    <x v="1"/>
    <x v="6"/>
    <x v="0"/>
    <x v="1"/>
    <n v="159"/>
    <n v="21.3"/>
    <n v="21.3"/>
  </r>
  <r>
    <x v="0"/>
    <d v="2022-02-26T00:00:00"/>
    <s v="Zone 3 - Mile68"/>
    <x v="40"/>
    <x v="9"/>
    <x v="32"/>
    <x v="4"/>
    <x v="5"/>
    <x v="0"/>
    <x v="2"/>
    <m/>
    <s v=""/>
    <s v=""/>
  </r>
  <r>
    <x v="0"/>
    <d v="2022-02-26T00:00:00"/>
    <s v="Zone 3 - Mile68"/>
    <x v="41"/>
    <x v="38"/>
    <x v="33"/>
    <x v="1"/>
    <x v="5"/>
    <x v="0"/>
    <x v="1"/>
    <n v="140"/>
    <n v="13.7"/>
    <n v="13.7"/>
  </r>
  <r>
    <x v="0"/>
    <d v="2022-02-26T00:00:00"/>
    <s v="Zone 3 - Mile68"/>
    <x v="42"/>
    <x v="39"/>
    <x v="32"/>
    <x v="2"/>
    <x v="5"/>
    <x v="0"/>
    <x v="1"/>
    <n v="115"/>
    <n v="7"/>
    <n v="7"/>
  </r>
  <r>
    <x v="0"/>
    <d v="2022-02-26T00:00:00"/>
    <s v="Zone 3 - Mile68"/>
    <x v="42"/>
    <x v="39"/>
    <x v="32"/>
    <x v="2"/>
    <x v="5"/>
    <x v="0"/>
    <x v="0"/>
    <n v="112"/>
    <n v="5.5"/>
    <n v="5.5"/>
  </r>
  <r>
    <x v="0"/>
    <d v="2022-02-26T00:00:00"/>
    <s v="Zone 3 - Mile68"/>
    <x v="42"/>
    <x v="39"/>
    <x v="32"/>
    <x v="2"/>
    <x v="5"/>
    <x v="0"/>
    <x v="6"/>
    <n v="113"/>
    <n v="17.899999999999999"/>
    <n v="17.899999999999999"/>
  </r>
  <r>
    <x v="0"/>
    <d v="2022-02-26T00:00:00"/>
    <s v="Zone 3 - Mile68"/>
    <x v="43"/>
    <x v="40"/>
    <x v="34"/>
    <x v="3"/>
    <x v="5"/>
    <x v="0"/>
    <x v="1"/>
    <n v="119"/>
    <n v="7.9"/>
    <n v="7.9"/>
  </r>
  <r>
    <x v="0"/>
    <d v="2022-02-26T00:00:00"/>
    <s v="Zone 3 - Mile68"/>
    <x v="43"/>
    <x v="40"/>
    <x v="34"/>
    <x v="3"/>
    <x v="5"/>
    <x v="0"/>
    <x v="1"/>
    <n v="72"/>
    <n v="1.4"/>
    <n v="1.4"/>
  </r>
  <r>
    <x v="0"/>
    <d v="2022-02-26T00:00:00"/>
    <s v="Zone 3 - Mile68"/>
    <x v="44"/>
    <x v="41"/>
    <x v="28"/>
    <x v="1"/>
    <x v="5"/>
    <x v="0"/>
    <x v="2"/>
    <m/>
    <s v=""/>
    <s v=""/>
  </r>
  <r>
    <x v="0"/>
    <d v="2022-02-26T00:00:00"/>
    <s v="Zone 3 - Mile68"/>
    <x v="45"/>
    <x v="42"/>
    <x v="35"/>
    <x v="3"/>
    <x v="5"/>
    <x v="0"/>
    <x v="1"/>
    <n v="79"/>
    <n v="1.9"/>
    <n v="1.9"/>
  </r>
  <r>
    <x v="0"/>
    <d v="2022-02-26T00:00:00"/>
    <s v="Zone 3 - Mile68"/>
    <x v="45"/>
    <x v="42"/>
    <x v="35"/>
    <x v="3"/>
    <x v="5"/>
    <x v="0"/>
    <x v="1"/>
    <n v="109"/>
    <n v="5.8"/>
    <n v="5.8"/>
  </r>
  <r>
    <x v="0"/>
    <d v="2022-02-26T00:00:00"/>
    <s v="Zone 3 - Mile68"/>
    <x v="46"/>
    <x v="43"/>
    <x v="32"/>
    <x v="1"/>
    <x v="5"/>
    <x v="0"/>
    <x v="1"/>
    <n v="153"/>
    <n v="18.600000000000001"/>
    <n v="18.600000000000001"/>
  </r>
  <r>
    <x v="0"/>
    <d v="2022-02-26T00:00:00"/>
    <s v="Zone 3 - Mile68"/>
    <x v="46"/>
    <x v="43"/>
    <x v="32"/>
    <x v="1"/>
    <x v="5"/>
    <x v="0"/>
    <x v="0"/>
    <n v="94"/>
    <n v="3"/>
    <n v="3"/>
  </r>
  <r>
    <x v="0"/>
    <d v="2022-02-26T00:00:00"/>
    <s v="Zone 3 - Mile68"/>
    <x v="47"/>
    <x v="6"/>
    <x v="36"/>
    <x v="2"/>
    <x v="7"/>
    <x v="0"/>
    <x v="3"/>
    <n v="67"/>
    <n v="5.5"/>
    <n v="5.5"/>
  </r>
  <r>
    <x v="0"/>
    <d v="2022-02-26T00:00:00"/>
    <s v="Zone 3 - Mile68"/>
    <x v="47"/>
    <x v="6"/>
    <x v="36"/>
    <x v="2"/>
    <x v="7"/>
    <x v="0"/>
    <x v="0"/>
    <n v="77"/>
    <n v="1.5"/>
    <n v="1.5"/>
  </r>
  <r>
    <x v="0"/>
    <d v="2022-02-26T00:00:00"/>
    <s v="Zone 3 - Mile68"/>
    <x v="48"/>
    <x v="44"/>
    <x v="37"/>
    <x v="0"/>
    <x v="5"/>
    <x v="0"/>
    <x v="1"/>
    <n v="101"/>
    <n v="4.5"/>
    <n v="4.5"/>
  </r>
  <r>
    <x v="0"/>
    <d v="2022-02-26T00:00:00"/>
    <s v="Zone 3 - Mile68"/>
    <x v="48"/>
    <x v="44"/>
    <x v="37"/>
    <x v="0"/>
    <x v="5"/>
    <x v="0"/>
    <x v="1"/>
    <n v="121"/>
    <n v="8.3000000000000007"/>
    <n v="8.3000000000000007"/>
  </r>
  <r>
    <x v="0"/>
    <d v="2022-02-26T00:00:00"/>
    <s v="Zone 3 - Mile68"/>
    <x v="48"/>
    <x v="44"/>
    <x v="37"/>
    <x v="0"/>
    <x v="5"/>
    <x v="0"/>
    <x v="1"/>
    <n v="146"/>
    <n v="15.9"/>
    <n v="15.9"/>
  </r>
  <r>
    <x v="0"/>
    <d v="2022-02-26T00:00:00"/>
    <s v="Zone 3 - Mile68"/>
    <x v="49"/>
    <x v="45"/>
    <x v="32"/>
    <x v="2"/>
    <x v="5"/>
    <x v="0"/>
    <x v="1"/>
    <n v="90"/>
    <n v="3"/>
    <n v="3"/>
  </r>
  <r>
    <x v="0"/>
    <d v="2022-02-26T00:00:00"/>
    <s v="Zone 3 - Mile68"/>
    <x v="50"/>
    <x v="46"/>
    <x v="38"/>
    <x v="2"/>
    <x v="0"/>
    <x v="0"/>
    <x v="2"/>
    <m/>
    <s v=""/>
    <s v=""/>
  </r>
  <r>
    <x v="0"/>
    <d v="2022-02-26T00:00:00"/>
    <s v="Zone 3 - Mile68"/>
    <x v="51"/>
    <x v="47"/>
    <x v="39"/>
    <x v="0"/>
    <x v="8"/>
    <x v="0"/>
    <x v="5"/>
    <n v="92"/>
    <n v="2.9"/>
    <n v="2.9"/>
  </r>
  <r>
    <x v="0"/>
    <d v="2022-02-26T00:00:00"/>
    <s v="Zone 3 - Mile68"/>
    <x v="52"/>
    <x v="48"/>
    <x v="40"/>
    <x v="1"/>
    <x v="9"/>
    <x v="0"/>
    <x v="1"/>
    <n v="88"/>
    <n v="2.8"/>
    <n v="2.8"/>
  </r>
  <r>
    <x v="0"/>
    <d v="2022-02-26T00:00:00"/>
    <s v="Zone 3 - Mile68"/>
    <x v="52"/>
    <x v="48"/>
    <x v="40"/>
    <x v="1"/>
    <x v="9"/>
    <x v="0"/>
    <x v="1"/>
    <n v="122"/>
    <n v="8.6"/>
    <n v="8.6"/>
  </r>
  <r>
    <x v="0"/>
    <d v="2022-02-26T00:00:00"/>
    <s v="Zone 3 - Mile68"/>
    <x v="53"/>
    <x v="49"/>
    <x v="41"/>
    <x v="6"/>
    <x v="9"/>
    <x v="0"/>
    <x v="2"/>
    <m/>
    <s v=""/>
    <s v=""/>
  </r>
  <r>
    <x v="0"/>
    <d v="2022-02-26T00:00:00"/>
    <s v="Zone 3 - Mile68"/>
    <x v="54"/>
    <x v="46"/>
    <x v="42"/>
    <x v="2"/>
    <x v="5"/>
    <x v="0"/>
    <x v="1"/>
    <n v="76"/>
    <n v="1.7"/>
    <n v="1.7"/>
  </r>
  <r>
    <x v="0"/>
    <d v="2022-02-26T00:00:00"/>
    <s v="Zone 3 - Mile68"/>
    <x v="55"/>
    <x v="50"/>
    <x v="43"/>
    <x v="0"/>
    <x v="8"/>
    <x v="0"/>
    <x v="2"/>
    <m/>
    <s v=""/>
    <s v=""/>
  </r>
  <r>
    <x v="0"/>
    <d v="2022-02-26T00:00:00"/>
    <s v="Zone 3 - Mile68"/>
    <x v="56"/>
    <x v="51"/>
    <x v="44"/>
    <x v="1"/>
    <x v="5"/>
    <x v="0"/>
    <x v="1"/>
    <n v="94"/>
    <n v="3.5"/>
    <n v="3.5"/>
  </r>
  <r>
    <x v="0"/>
    <d v="2022-02-26T00:00:00"/>
    <s v="Zone 3 - Mile68"/>
    <x v="56"/>
    <x v="51"/>
    <x v="44"/>
    <x v="1"/>
    <x v="5"/>
    <x v="0"/>
    <x v="1"/>
    <n v="152"/>
    <n v="18.2"/>
    <n v="18.2"/>
  </r>
  <r>
    <x v="0"/>
    <d v="2022-02-26T00:00:00"/>
    <s v="Zone 3 - Mile68"/>
    <x v="56"/>
    <x v="51"/>
    <x v="44"/>
    <x v="1"/>
    <x v="5"/>
    <x v="0"/>
    <x v="1"/>
    <n v="151"/>
    <n v="17.8"/>
    <n v="17.8"/>
  </r>
  <r>
    <x v="0"/>
    <d v="2022-02-26T00:00:00"/>
    <s v="Zone 3 - Mile68"/>
    <x v="56"/>
    <x v="51"/>
    <x v="44"/>
    <x v="1"/>
    <x v="5"/>
    <x v="0"/>
    <x v="1"/>
    <n v="151"/>
    <n v="17.8"/>
    <n v="17.8"/>
  </r>
  <r>
    <x v="0"/>
    <d v="2022-02-26T00:00:00"/>
    <s v="Zone 3 - Mile68"/>
    <x v="56"/>
    <x v="51"/>
    <x v="44"/>
    <x v="1"/>
    <x v="5"/>
    <x v="0"/>
    <x v="1"/>
    <n v="130"/>
    <n v="10.7"/>
    <n v="10.7"/>
  </r>
  <r>
    <x v="0"/>
    <d v="2022-02-26T00:00:00"/>
    <s v="Zone 3 - Mile68"/>
    <x v="57"/>
    <x v="52"/>
    <x v="45"/>
    <x v="4"/>
    <x v="5"/>
    <x v="0"/>
    <x v="1"/>
    <n v="128"/>
    <n v="10.1"/>
    <n v="10.1"/>
  </r>
  <r>
    <x v="0"/>
    <d v="2022-02-26T00:00:00"/>
    <s v="Zone 3 - Mile68"/>
    <x v="58"/>
    <x v="53"/>
    <x v="28"/>
    <x v="2"/>
    <x v="5"/>
    <x v="0"/>
    <x v="7"/>
    <n v="40"/>
    <n v="1"/>
    <n v="1"/>
  </r>
  <r>
    <x v="0"/>
    <d v="2022-02-26T00:00:00"/>
    <s v="Zone 3 - Mile68"/>
    <x v="58"/>
    <x v="53"/>
    <x v="28"/>
    <x v="2"/>
    <x v="5"/>
    <x v="0"/>
    <x v="1"/>
    <n v="102"/>
    <n v="4.5999999999999996"/>
    <n v="4.5999999999999996"/>
  </r>
  <r>
    <x v="0"/>
    <d v="2022-02-26T00:00:00"/>
    <s v="Zone 3 - Mile68"/>
    <x v="58"/>
    <x v="53"/>
    <x v="28"/>
    <x v="2"/>
    <x v="5"/>
    <x v="0"/>
    <x v="1"/>
    <n v="127"/>
    <n v="9.8000000000000007"/>
    <n v="9.8000000000000007"/>
  </r>
  <r>
    <x v="0"/>
    <d v="2022-02-26T00:00:00"/>
    <s v="Zone 3 - Mile68"/>
    <x v="59"/>
    <x v="30"/>
    <x v="45"/>
    <x v="4"/>
    <x v="5"/>
    <x v="0"/>
    <x v="2"/>
    <m/>
    <s v=""/>
    <s v=""/>
  </r>
  <r>
    <x v="0"/>
    <d v="2022-02-26T00:00:00"/>
    <s v="Zone 3 - Mile68"/>
    <x v="60"/>
    <x v="54"/>
    <x v="46"/>
    <x v="1"/>
    <x v="5"/>
    <x v="0"/>
    <x v="2"/>
    <m/>
    <s v=""/>
    <s v=""/>
  </r>
  <r>
    <x v="0"/>
    <d v="2022-02-26T00:00:00"/>
    <s v="Zone 3 - Mile68"/>
    <x v="61"/>
    <x v="55"/>
    <x v="47"/>
    <x v="0"/>
    <x v="5"/>
    <x v="0"/>
    <x v="1"/>
    <n v="83"/>
    <n v="2.2999999999999998"/>
    <n v="2.2999999999999998"/>
  </r>
  <r>
    <x v="0"/>
    <d v="2022-02-26T00:00:00"/>
    <s v="Zone 3 - Mile68"/>
    <x v="61"/>
    <x v="55"/>
    <x v="47"/>
    <x v="0"/>
    <x v="5"/>
    <x v="0"/>
    <x v="1"/>
    <n v="148"/>
    <n v="16.600000000000001"/>
    <n v="16.600000000000001"/>
  </r>
  <r>
    <x v="0"/>
    <d v="2022-02-26T00:00:00"/>
    <s v="Zone 3 - Mile68"/>
    <x v="61"/>
    <x v="55"/>
    <x v="47"/>
    <x v="0"/>
    <x v="5"/>
    <x v="0"/>
    <x v="5"/>
    <n v="87"/>
    <n v="2.4"/>
    <n v="2.4"/>
  </r>
  <r>
    <x v="0"/>
    <d v="2022-02-26T00:00:00"/>
    <s v="Zone 3 - Mile68"/>
    <x v="62"/>
    <x v="56"/>
    <x v="47"/>
    <x v="6"/>
    <x v="5"/>
    <x v="0"/>
    <x v="1"/>
    <n v="146"/>
    <n v="15.9"/>
    <n v="15.9"/>
  </r>
  <r>
    <x v="0"/>
    <d v="2022-02-26T00:00:00"/>
    <s v="Zone 3 - Mile68"/>
    <x v="62"/>
    <x v="56"/>
    <x v="47"/>
    <x v="6"/>
    <x v="5"/>
    <x v="0"/>
    <x v="1"/>
    <n v="108"/>
    <n v="5.6"/>
    <n v="5.6"/>
  </r>
  <r>
    <x v="0"/>
    <d v="2022-02-26T00:00:00"/>
    <s v="Zone 3 - Mile68"/>
    <x v="63"/>
    <x v="2"/>
    <x v="48"/>
    <x v="0"/>
    <x v="10"/>
    <x v="0"/>
    <x v="1"/>
    <n v="130"/>
    <n v="10.7"/>
    <n v="10.7"/>
  </r>
  <r>
    <x v="0"/>
    <d v="2022-02-26T00:00:00"/>
    <s v="Zone 3 - Mile68"/>
    <x v="64"/>
    <x v="57"/>
    <x v="49"/>
    <x v="0"/>
    <x v="11"/>
    <x v="1"/>
    <x v="2"/>
    <n v="42"/>
    <n v="0.8"/>
    <n v="0.8"/>
  </r>
  <r>
    <x v="0"/>
    <d v="2022-02-26T00:00:00"/>
    <s v="Zone 3 - Mile68"/>
    <x v="65"/>
    <x v="58"/>
    <x v="29"/>
    <x v="3"/>
    <x v="10"/>
    <x v="2"/>
    <x v="2"/>
    <n v="32"/>
    <n v="0.6"/>
    <n v="0.6"/>
  </r>
  <r>
    <x v="0"/>
    <d v="2022-02-26T00:00:00"/>
    <s v="Zone 3 - Mile68"/>
    <x v="65"/>
    <x v="58"/>
    <x v="29"/>
    <x v="3"/>
    <x v="10"/>
    <x v="2"/>
    <x v="2"/>
    <n v="32"/>
    <n v="0.6"/>
    <n v="0.6"/>
  </r>
  <r>
    <x v="0"/>
    <d v="2022-02-26T00:00:00"/>
    <s v="Zone 3 - Mile68"/>
    <x v="66"/>
    <x v="59"/>
    <x v="50"/>
    <x v="0"/>
    <x v="10"/>
    <x v="2"/>
    <x v="2"/>
    <n v="31"/>
    <n v="0.5"/>
    <n v="0.5"/>
  </r>
  <r>
    <x v="0"/>
    <d v="2022-02-26T00:00:00"/>
    <s v="Zone 3 - Mile68"/>
    <x v="67"/>
    <x v="60"/>
    <x v="51"/>
    <x v="2"/>
    <x v="10"/>
    <x v="0"/>
    <x v="2"/>
    <m/>
    <s v=""/>
    <s v=""/>
  </r>
  <r>
    <x v="0"/>
    <d v="2022-02-26T00:00:00"/>
    <s v="Zone 3 - Mile68"/>
    <x v="68"/>
    <x v="61"/>
    <x v="52"/>
    <x v="2"/>
    <x v="10"/>
    <x v="0"/>
    <x v="2"/>
    <m/>
    <s v=""/>
    <s v=""/>
  </r>
  <r>
    <x v="0"/>
    <d v="2022-02-26T00:00:00"/>
    <s v="Zone 3 - Mile68"/>
    <x v="69"/>
    <x v="62"/>
    <x v="25"/>
    <x v="2"/>
    <x v="10"/>
    <x v="0"/>
    <x v="2"/>
    <m/>
    <s v=""/>
    <s v=""/>
  </r>
  <r>
    <x v="0"/>
    <d v="2022-02-26T00:00:00"/>
    <s v="Zone 3 - Mile68"/>
    <x v="70"/>
    <x v="63"/>
    <x v="53"/>
    <x v="2"/>
    <x v="10"/>
    <x v="0"/>
    <x v="2"/>
    <m/>
    <s v=""/>
    <s v=""/>
  </r>
  <r>
    <x v="0"/>
    <d v="2022-02-26T00:00:00"/>
    <s v="Zone 3 - Mile68"/>
    <x v="71"/>
    <x v="64"/>
    <x v="54"/>
    <x v="7"/>
    <x v="10"/>
    <x v="0"/>
    <x v="2"/>
    <m/>
    <s v=""/>
    <s v=""/>
  </r>
  <r>
    <x v="0"/>
    <d v="2022-02-26T00:00:00"/>
    <s v="Zone 3 - Mile68"/>
    <x v="72"/>
    <x v="65"/>
    <x v="23"/>
    <x v="0"/>
    <x v="10"/>
    <x v="0"/>
    <x v="2"/>
    <m/>
    <s v=""/>
    <s v=""/>
  </r>
  <r>
    <x v="0"/>
    <d v="2022-02-26T00:00:00"/>
    <s v="Zone 3 - Mile68"/>
    <x v="73"/>
    <x v="66"/>
    <x v="55"/>
    <x v="1"/>
    <x v="11"/>
    <x v="0"/>
    <x v="2"/>
    <m/>
    <s v=""/>
    <s v=""/>
  </r>
  <r>
    <x v="0"/>
    <d v="2022-02-26T00:00:00"/>
    <s v="Zone 3 - Mile68"/>
    <x v="74"/>
    <x v="67"/>
    <x v="56"/>
    <x v="2"/>
    <x v="10"/>
    <x v="0"/>
    <x v="2"/>
    <m/>
    <s v=""/>
    <s v=""/>
  </r>
  <r>
    <x v="0"/>
    <d v="2022-02-26T00:00:00"/>
    <s v="Zone 3 - Mile68"/>
    <x v="75"/>
    <x v="14"/>
    <x v="57"/>
    <x v="1"/>
    <x v="10"/>
    <x v="0"/>
    <x v="2"/>
    <m/>
    <s v=""/>
    <s v=""/>
  </r>
  <r>
    <x v="0"/>
    <d v="2022-02-26T00:00:00"/>
    <s v="Zone 3 - Mile68"/>
    <x v="76"/>
    <x v="68"/>
    <x v="58"/>
    <x v="2"/>
    <x v="12"/>
    <x v="0"/>
    <x v="2"/>
    <m/>
    <s v=""/>
    <s v=""/>
  </r>
  <r>
    <x v="0"/>
    <d v="2022-02-26T00:00:00"/>
    <s v="Zone 3 - Mile68"/>
    <x v="77"/>
    <x v="31"/>
    <x v="9"/>
    <x v="2"/>
    <x v="10"/>
    <x v="0"/>
    <x v="2"/>
    <m/>
    <s v=""/>
    <s v=""/>
  </r>
  <r>
    <x v="0"/>
    <d v="2022-02-26T00:00:00"/>
    <s v="Zone 3 - Mile68"/>
    <x v="78"/>
    <x v="69"/>
    <x v="59"/>
    <x v="2"/>
    <x v="10"/>
    <x v="0"/>
    <x v="2"/>
    <m/>
    <s v=""/>
    <s v=""/>
  </r>
  <r>
    <x v="0"/>
    <d v="2022-02-26T00:00:00"/>
    <s v="Zone 3 - Mile68"/>
    <x v="79"/>
    <x v="70"/>
    <x v="23"/>
    <x v="0"/>
    <x v="10"/>
    <x v="0"/>
    <x v="1"/>
    <n v="152"/>
    <n v="18.2"/>
    <n v="18.2"/>
  </r>
  <r>
    <x v="0"/>
    <d v="2022-02-26T00:00:00"/>
    <s v="Zone 3 - Mile68"/>
    <x v="79"/>
    <x v="70"/>
    <x v="23"/>
    <x v="0"/>
    <x v="10"/>
    <x v="0"/>
    <x v="1"/>
    <n v="162"/>
    <n v="22.7"/>
    <n v="22.7"/>
  </r>
  <r>
    <x v="0"/>
    <d v="2022-02-26T00:00:00"/>
    <s v="Zone 3 - Mile68"/>
    <x v="80"/>
    <x v="71"/>
    <x v="29"/>
    <x v="1"/>
    <x v="10"/>
    <x v="0"/>
    <x v="1"/>
    <n v="127"/>
    <n v="9.8000000000000007"/>
    <n v="9.8000000000000007"/>
  </r>
  <r>
    <x v="0"/>
    <d v="2022-02-26T00:00:00"/>
    <s v="Zone 3 - Mile68"/>
    <x v="80"/>
    <x v="71"/>
    <x v="29"/>
    <x v="1"/>
    <x v="10"/>
    <x v="0"/>
    <x v="1"/>
    <n v="158"/>
    <n v="20.8"/>
    <n v="20.8"/>
  </r>
  <r>
    <x v="0"/>
    <d v="2022-02-26T00:00:00"/>
    <s v="Zone 3 - Mile68"/>
    <x v="80"/>
    <x v="71"/>
    <x v="29"/>
    <x v="1"/>
    <x v="10"/>
    <x v="0"/>
    <x v="0"/>
    <n v="97"/>
    <n v="3.3"/>
    <n v="3.3"/>
  </r>
  <r>
    <x v="0"/>
    <d v="2022-02-26T00:00:00"/>
    <s v="Zone 3 - Mile68"/>
    <x v="81"/>
    <x v="31"/>
    <x v="60"/>
    <x v="1"/>
    <x v="10"/>
    <x v="0"/>
    <x v="5"/>
    <n v="82"/>
    <n v="2"/>
    <n v="2"/>
  </r>
  <r>
    <x v="0"/>
    <d v="2022-02-26T00:00:00"/>
    <s v="Zone 3 - Mile68"/>
    <x v="81"/>
    <x v="31"/>
    <x v="60"/>
    <x v="1"/>
    <x v="10"/>
    <x v="0"/>
    <x v="1"/>
    <n v="151"/>
    <n v="17.8"/>
    <n v="17.8"/>
  </r>
  <r>
    <x v="0"/>
    <d v="2022-02-26T00:00:00"/>
    <s v="Zone 3 - Mile68"/>
    <x v="82"/>
    <x v="72"/>
    <x v="55"/>
    <x v="1"/>
    <x v="10"/>
    <x v="0"/>
    <x v="1"/>
    <n v="149"/>
    <n v="17"/>
    <n v="17"/>
  </r>
  <r>
    <x v="0"/>
    <d v="2022-02-26T00:00:00"/>
    <s v="Zone 3 - Mile68"/>
    <x v="82"/>
    <x v="72"/>
    <x v="55"/>
    <x v="1"/>
    <x v="10"/>
    <x v="0"/>
    <x v="1"/>
    <n v="152"/>
    <n v="18.2"/>
    <n v="18.2"/>
  </r>
  <r>
    <x v="0"/>
    <d v="2022-02-26T00:00:00"/>
    <s v="Zone 3 - Mile68"/>
    <x v="82"/>
    <x v="72"/>
    <x v="55"/>
    <x v="1"/>
    <x v="10"/>
    <x v="0"/>
    <x v="0"/>
    <n v="104"/>
    <n v="4.2"/>
    <n v="4.2"/>
  </r>
  <r>
    <x v="0"/>
    <d v="2022-02-26T00:00:00"/>
    <s v="Zone 3 - Mile68"/>
    <x v="83"/>
    <x v="73"/>
    <x v="61"/>
    <x v="7"/>
    <x v="10"/>
    <x v="0"/>
    <x v="1"/>
    <n v="131"/>
    <n v="10.9"/>
    <n v="10.9"/>
  </r>
  <r>
    <x v="0"/>
    <d v="2022-02-26T00:00:00"/>
    <s v="Zone 3 - Mile68"/>
    <x v="83"/>
    <x v="73"/>
    <x v="61"/>
    <x v="7"/>
    <x v="10"/>
    <x v="0"/>
    <x v="0"/>
    <n v="111"/>
    <n v="5.3"/>
    <n v="5.3"/>
  </r>
  <r>
    <x v="0"/>
    <d v="2022-02-26T00:00:00"/>
    <s v="Zone 3 - Mile68"/>
    <x v="84"/>
    <x v="74"/>
    <x v="25"/>
    <x v="1"/>
    <x v="10"/>
    <x v="0"/>
    <x v="5"/>
    <n v="89"/>
    <n v="2.6"/>
    <n v="2.6"/>
  </r>
  <r>
    <x v="0"/>
    <d v="2022-02-26T00:00:00"/>
    <s v="Zone 3 - Mile68"/>
    <x v="84"/>
    <x v="74"/>
    <x v="25"/>
    <x v="1"/>
    <x v="10"/>
    <x v="0"/>
    <x v="0"/>
    <n v="84"/>
    <n v="2"/>
    <n v="2"/>
  </r>
  <r>
    <x v="0"/>
    <d v="2022-02-26T00:00:00"/>
    <s v="Zone 3 - Mile68"/>
    <x v="85"/>
    <x v="75"/>
    <x v="23"/>
    <x v="8"/>
    <x v="10"/>
    <x v="1"/>
    <x v="2"/>
    <n v="42"/>
    <n v="0.8"/>
    <n v="0.8"/>
  </r>
  <r>
    <x v="0"/>
    <d v="2022-02-26T00:00:00"/>
    <s v="Zone 3 - Mile68"/>
    <x v="86"/>
    <x v="76"/>
    <x v="23"/>
    <x v="1"/>
    <x v="10"/>
    <x v="0"/>
    <x v="0"/>
    <n v="80"/>
    <n v="1.7"/>
    <n v="1.7"/>
  </r>
  <r>
    <x v="0"/>
    <d v="2022-02-26T00:00:00"/>
    <s v="Zone 3 - Mile68"/>
    <x v="87"/>
    <x v="77"/>
    <x v="62"/>
    <x v="0"/>
    <x v="10"/>
    <x v="2"/>
    <x v="2"/>
    <n v="36"/>
    <n v="0.9"/>
    <n v="0.9"/>
  </r>
  <r>
    <x v="0"/>
    <d v="2022-02-26T00:00:00"/>
    <s v="Zone 3 - Mile68"/>
    <x v="87"/>
    <x v="77"/>
    <x v="62"/>
    <x v="0"/>
    <x v="10"/>
    <x v="2"/>
    <x v="2"/>
    <n v="32"/>
    <n v="0.6"/>
    <n v="0.6"/>
  </r>
  <r>
    <x v="0"/>
    <d v="2022-02-26T00:00:00"/>
    <s v="Zone 3 - Mile68"/>
    <x v="87"/>
    <x v="77"/>
    <x v="62"/>
    <x v="0"/>
    <x v="10"/>
    <x v="2"/>
    <x v="2"/>
    <n v="37"/>
    <n v="0.9"/>
    <n v="0.9"/>
  </r>
  <r>
    <x v="0"/>
    <d v="2022-02-26T00:00:00"/>
    <s v="Zone 3 - Mile68"/>
    <x v="88"/>
    <x v="2"/>
    <x v="63"/>
    <x v="1"/>
    <x v="10"/>
    <x v="0"/>
    <x v="0"/>
    <n v="85"/>
    <n v="2.1"/>
    <n v="2.1"/>
  </r>
  <r>
    <x v="0"/>
    <d v="2022-02-26T00:00:00"/>
    <s v="Zone 3 - Mile68"/>
    <x v="89"/>
    <x v="72"/>
    <x v="64"/>
    <x v="1"/>
    <x v="10"/>
    <x v="0"/>
    <x v="1"/>
    <n v="129"/>
    <n v="10.4"/>
    <n v="10.4"/>
  </r>
  <r>
    <x v="0"/>
    <d v="2022-02-26T00:00:00"/>
    <s v="Zone 3 - Mile68"/>
    <x v="90"/>
    <x v="78"/>
    <x v="4"/>
    <x v="1"/>
    <x v="10"/>
    <x v="0"/>
    <x v="1"/>
    <n v="86"/>
    <n v="2.6"/>
    <n v="2.6"/>
  </r>
  <r>
    <x v="0"/>
    <d v="2022-02-26T00:00:00"/>
    <s v="Zone 3 - Mile68"/>
    <x v="91"/>
    <x v="79"/>
    <x v="65"/>
    <x v="0"/>
    <x v="10"/>
    <x v="0"/>
    <x v="1"/>
    <n v="81"/>
    <n v="2.1"/>
    <n v="2.1"/>
  </r>
  <r>
    <x v="0"/>
    <d v="2022-02-26T00:00:00"/>
    <s v="Zone 3 - Mile68"/>
    <x v="92"/>
    <x v="80"/>
    <x v="66"/>
    <x v="0"/>
    <x v="7"/>
    <x v="0"/>
    <x v="2"/>
    <m/>
    <s v=""/>
    <s v=""/>
  </r>
  <r>
    <x v="0"/>
    <d v="2022-02-26T00:00:00"/>
    <s v="Zone 3 - Mile68"/>
    <x v="93"/>
    <x v="81"/>
    <x v="67"/>
    <x v="0"/>
    <x v="7"/>
    <x v="0"/>
    <x v="2"/>
    <m/>
    <s v=""/>
    <s v=""/>
  </r>
  <r>
    <x v="0"/>
    <d v="2022-02-26T00:00:00"/>
    <s v="Zone 3 - Mile68"/>
    <x v="94"/>
    <x v="82"/>
    <x v="45"/>
    <x v="0"/>
    <x v="7"/>
    <x v="0"/>
    <x v="1"/>
    <n v="114"/>
    <n v="6.8"/>
    <n v="6.8"/>
  </r>
  <r>
    <x v="0"/>
    <d v="2022-02-26T00:00:00"/>
    <s v="Zone 3 - Mile68"/>
    <x v="95"/>
    <x v="83"/>
    <x v="68"/>
    <x v="0"/>
    <x v="7"/>
    <x v="0"/>
    <x v="1"/>
    <n v="142"/>
    <n v="14.4"/>
    <n v="14.4"/>
  </r>
  <r>
    <x v="0"/>
    <d v="2022-02-26T00:00:00"/>
    <s v="Zone 3 - Mile68"/>
    <x v="95"/>
    <x v="83"/>
    <x v="68"/>
    <x v="0"/>
    <x v="7"/>
    <x v="0"/>
    <x v="1"/>
    <n v="112"/>
    <n v="6.4"/>
    <n v="6.4"/>
  </r>
  <r>
    <x v="0"/>
    <d v="2022-02-26T00:00:00"/>
    <s v="Zone 3 - Mile68"/>
    <x v="95"/>
    <x v="83"/>
    <x v="68"/>
    <x v="0"/>
    <x v="7"/>
    <x v="0"/>
    <x v="1"/>
    <n v="126"/>
    <n v="9.6"/>
    <n v="9.6"/>
  </r>
  <r>
    <x v="0"/>
    <d v="2022-02-26T00:00:00"/>
    <s v="Zone 3 - Mile68"/>
    <x v="95"/>
    <x v="83"/>
    <x v="68"/>
    <x v="0"/>
    <x v="7"/>
    <x v="0"/>
    <x v="1"/>
    <n v="105"/>
    <n v="5.0999999999999996"/>
    <n v="5.0999999999999996"/>
  </r>
  <r>
    <x v="0"/>
    <d v="2022-02-26T00:00:00"/>
    <s v="Zone 3 - Mile68"/>
    <x v="95"/>
    <x v="83"/>
    <x v="68"/>
    <x v="0"/>
    <x v="7"/>
    <x v="0"/>
    <x v="0"/>
    <n v="96"/>
    <n v="3.2"/>
    <n v="3.2"/>
  </r>
  <r>
    <x v="0"/>
    <d v="2022-02-26T00:00:00"/>
    <s v="Zone 3 - Mile68"/>
    <x v="96"/>
    <x v="68"/>
    <x v="69"/>
    <x v="0"/>
    <x v="7"/>
    <x v="0"/>
    <x v="1"/>
    <n v="132"/>
    <n v="11.2"/>
    <n v="11.2"/>
  </r>
  <r>
    <x v="0"/>
    <d v="2022-02-26T00:00:00"/>
    <s v="Zone 3 - Mile68"/>
    <x v="96"/>
    <x v="68"/>
    <x v="69"/>
    <x v="0"/>
    <x v="7"/>
    <x v="0"/>
    <x v="1"/>
    <n v="109"/>
    <n v="5.8"/>
    <n v="5.8"/>
  </r>
  <r>
    <x v="0"/>
    <d v="2022-02-26T00:00:00"/>
    <s v="Zone 3 - Mile68"/>
    <x v="96"/>
    <x v="68"/>
    <x v="69"/>
    <x v="0"/>
    <x v="7"/>
    <x v="0"/>
    <x v="1"/>
    <n v="154"/>
    <n v="19.100000000000001"/>
    <n v="19.100000000000001"/>
  </r>
  <r>
    <x v="0"/>
    <d v="2022-02-26T00:00:00"/>
    <s v="Zone 3 - Mile68"/>
    <x v="97"/>
    <x v="61"/>
    <x v="48"/>
    <x v="1"/>
    <x v="13"/>
    <x v="0"/>
    <x v="1"/>
    <n v="96"/>
    <n v="3.8"/>
    <n v="3.8"/>
  </r>
  <r>
    <x v="0"/>
    <d v="2022-02-26T00:00:00"/>
    <s v="Zone 3 - Mile68"/>
    <x v="97"/>
    <x v="61"/>
    <x v="48"/>
    <x v="1"/>
    <x v="13"/>
    <x v="0"/>
    <x v="1"/>
    <n v="146"/>
    <n v="15.9"/>
    <n v="15.9"/>
  </r>
  <r>
    <x v="0"/>
    <d v="2022-02-26T00:00:00"/>
    <s v="Zone 3 - Mile68"/>
    <x v="98"/>
    <x v="84"/>
    <x v="70"/>
    <x v="9"/>
    <x v="7"/>
    <x v="0"/>
    <x v="1"/>
    <n v="156"/>
    <n v="19.899999999999999"/>
    <n v="19.899999999999999"/>
  </r>
  <r>
    <x v="0"/>
    <d v="2022-02-26T00:00:00"/>
    <s v="Zone 3 - Mile68"/>
    <x v="99"/>
    <x v="85"/>
    <x v="70"/>
    <x v="3"/>
    <x v="13"/>
    <x v="0"/>
    <x v="1"/>
    <n v="150"/>
    <n v="17.399999999999999"/>
    <n v="17.399999999999999"/>
  </r>
  <r>
    <x v="0"/>
    <d v="2022-02-26T00:00:00"/>
    <s v="Zone 3 - Mile68"/>
    <x v="100"/>
    <x v="86"/>
    <x v="49"/>
    <x v="0"/>
    <x v="7"/>
    <x v="0"/>
    <x v="1"/>
    <n v="141"/>
    <n v="14.1"/>
    <n v="14.1"/>
  </r>
  <r>
    <x v="0"/>
    <d v="2022-02-26T00:00:00"/>
    <s v="Zone 3 - Mile68"/>
    <x v="100"/>
    <x v="86"/>
    <x v="49"/>
    <x v="0"/>
    <x v="7"/>
    <x v="0"/>
    <x v="1"/>
    <n v="117"/>
    <n v="7.4"/>
    <n v="7.4"/>
  </r>
  <r>
    <x v="0"/>
    <d v="2022-02-26T00:00:00"/>
    <s v="Zone 3 - Mile68"/>
    <x v="101"/>
    <x v="87"/>
    <x v="49"/>
    <x v="8"/>
    <x v="7"/>
    <x v="0"/>
    <x v="2"/>
    <m/>
    <s v=""/>
    <s v=""/>
  </r>
  <r>
    <x v="0"/>
    <d v="2022-02-26T00:00:00"/>
    <s v="Zone 3 - Mile68"/>
    <x v="102"/>
    <x v="88"/>
    <x v="49"/>
    <x v="4"/>
    <x v="7"/>
    <x v="0"/>
    <x v="1"/>
    <n v="139"/>
    <n v="13.4"/>
    <n v="13.4"/>
  </r>
  <r>
    <x v="0"/>
    <d v="2022-02-26T00:00:00"/>
    <s v="Zone 3 - Mile68"/>
    <x v="103"/>
    <x v="62"/>
    <x v="71"/>
    <x v="2"/>
    <x v="7"/>
    <x v="0"/>
    <x v="2"/>
    <m/>
    <s v=""/>
    <s v=""/>
  </r>
  <r>
    <x v="0"/>
    <d v="2022-02-26T00:00:00"/>
    <s v="Zone 3 - Mile68"/>
    <x v="104"/>
    <x v="89"/>
    <x v="72"/>
    <x v="2"/>
    <x v="7"/>
    <x v="0"/>
    <x v="2"/>
    <m/>
    <s v=""/>
    <s v=""/>
  </r>
  <r>
    <x v="0"/>
    <d v="2022-02-26T00:00:00"/>
    <s v="Zone 3 - Mile68"/>
    <x v="105"/>
    <x v="90"/>
    <x v="73"/>
    <x v="1"/>
    <x v="7"/>
    <x v="0"/>
    <x v="2"/>
    <m/>
    <s v=""/>
    <s v=""/>
  </r>
  <r>
    <x v="0"/>
    <d v="2022-02-26T00:00:00"/>
    <s v="Zone 3 - Mile68"/>
    <x v="106"/>
    <x v="91"/>
    <x v="74"/>
    <x v="0"/>
    <x v="7"/>
    <x v="0"/>
    <x v="1"/>
    <n v="107"/>
    <n v="5.5"/>
    <n v="5.5"/>
  </r>
  <r>
    <x v="0"/>
    <d v="2022-02-26T00:00:00"/>
    <s v="Zone 3 - Mile68"/>
    <x v="106"/>
    <x v="91"/>
    <x v="74"/>
    <x v="0"/>
    <x v="7"/>
    <x v="0"/>
    <x v="1"/>
    <n v="159"/>
    <n v="21.3"/>
    <n v="21.3"/>
  </r>
  <r>
    <x v="0"/>
    <d v="2022-02-26T00:00:00"/>
    <s v="Zone 3 - Mile68"/>
    <x v="106"/>
    <x v="91"/>
    <x v="74"/>
    <x v="0"/>
    <x v="7"/>
    <x v="0"/>
    <x v="1"/>
    <n v="108"/>
    <n v="5.6"/>
    <n v="5.6"/>
  </r>
  <r>
    <x v="0"/>
    <d v="2022-02-26T00:00:00"/>
    <s v="Zone 3 - Mile68"/>
    <x v="107"/>
    <x v="92"/>
    <x v="75"/>
    <x v="0"/>
    <x v="7"/>
    <x v="0"/>
    <x v="1"/>
    <n v="158"/>
    <n v="20.8"/>
    <n v="20.8"/>
  </r>
  <r>
    <x v="0"/>
    <d v="2022-02-26T00:00:00"/>
    <s v="Zone 3 - Mile68"/>
    <x v="107"/>
    <x v="92"/>
    <x v="75"/>
    <x v="0"/>
    <x v="7"/>
    <x v="0"/>
    <x v="1"/>
    <n v="159"/>
    <n v="21.3"/>
    <n v="21.3"/>
  </r>
  <r>
    <x v="0"/>
    <d v="2022-02-26T00:00:00"/>
    <s v="Zone 3 - Mile68"/>
    <x v="108"/>
    <x v="93"/>
    <x v="48"/>
    <x v="5"/>
    <x v="6"/>
    <x v="0"/>
    <x v="5"/>
    <n v="79"/>
    <n v="1.8"/>
    <n v="1.8"/>
  </r>
  <r>
    <x v="0"/>
    <d v="2022-02-26T00:00:00"/>
    <s v="Zone 3 - Mile68"/>
    <x v="108"/>
    <x v="93"/>
    <x v="48"/>
    <x v="5"/>
    <x v="6"/>
    <x v="1"/>
    <x v="2"/>
    <n v="42"/>
    <n v="0.8"/>
    <n v="0.8"/>
  </r>
  <r>
    <x v="0"/>
    <d v="2022-02-26T00:00:00"/>
    <s v="Zone 3 - Mile68"/>
    <x v="108"/>
    <x v="93"/>
    <x v="48"/>
    <x v="5"/>
    <x v="6"/>
    <x v="1"/>
    <x v="2"/>
    <n v="43"/>
    <n v="0.8"/>
    <n v="0.8"/>
  </r>
  <r>
    <x v="0"/>
    <d v="2022-02-26T00:00:00"/>
    <s v="Zone 3 - Mile68"/>
    <x v="108"/>
    <x v="93"/>
    <x v="48"/>
    <x v="5"/>
    <x v="6"/>
    <x v="1"/>
    <x v="2"/>
    <n v="57"/>
    <n v="1.9"/>
    <n v="1.9"/>
  </r>
  <r>
    <x v="0"/>
    <d v="2022-02-26T00:00:00"/>
    <s v="Zone 3 - Mile68"/>
    <x v="109"/>
    <x v="94"/>
    <x v="48"/>
    <x v="2"/>
    <x v="6"/>
    <x v="0"/>
    <x v="1"/>
    <n v="133"/>
    <n v="11.5"/>
    <n v="11.5"/>
  </r>
  <r>
    <x v="0"/>
    <d v="2022-02-26T00:00:00"/>
    <s v="Zone 3 - Mile68"/>
    <x v="110"/>
    <x v="95"/>
    <x v="76"/>
    <x v="5"/>
    <x v="9"/>
    <x v="0"/>
    <x v="2"/>
    <m/>
    <s v=""/>
    <s v=""/>
  </r>
  <r>
    <x v="0"/>
    <d v="2022-02-26T00:00:00"/>
    <s v="Zone 3 - Mile68"/>
    <x v="111"/>
    <x v="96"/>
    <x v="77"/>
    <x v="9"/>
    <x v="6"/>
    <x v="0"/>
    <x v="2"/>
    <m/>
    <s v=""/>
    <s v=""/>
  </r>
  <r>
    <x v="0"/>
    <d v="2022-02-26T00:00:00"/>
    <s v="Zone 3 - Mile68"/>
    <x v="112"/>
    <x v="97"/>
    <x v="77"/>
    <x v="3"/>
    <x v="6"/>
    <x v="0"/>
    <x v="1"/>
    <n v="122"/>
    <n v="8.6"/>
    <n v="8.6"/>
  </r>
  <r>
    <x v="0"/>
    <d v="2022-02-26T00:00:00"/>
    <s v="Zone 3 - Mile68"/>
    <x v="112"/>
    <x v="97"/>
    <x v="77"/>
    <x v="3"/>
    <x v="6"/>
    <x v="0"/>
    <x v="1"/>
    <n v="121"/>
    <n v="8.3000000000000007"/>
    <n v="8.3000000000000007"/>
  </r>
  <r>
    <x v="0"/>
    <d v="2022-02-26T00:00:00"/>
    <s v="Zone 3 - Mile68"/>
    <x v="113"/>
    <x v="28"/>
    <x v="78"/>
    <x v="0"/>
    <x v="2"/>
    <x v="0"/>
    <x v="1"/>
    <n v="149"/>
    <n v="17"/>
    <n v="17"/>
  </r>
  <r>
    <x v="0"/>
    <d v="2022-02-26T00:00:00"/>
    <s v="Zone 3 - Mile68"/>
    <x v="113"/>
    <x v="28"/>
    <x v="78"/>
    <x v="0"/>
    <x v="2"/>
    <x v="0"/>
    <x v="3"/>
    <n v="83"/>
    <n v="10.5"/>
    <n v="10.5"/>
  </r>
  <r>
    <x v="0"/>
    <d v="2022-02-26T00:00:00"/>
    <s v="Zone 3 - Mile68"/>
    <x v="113"/>
    <x v="28"/>
    <x v="78"/>
    <x v="0"/>
    <x v="2"/>
    <x v="0"/>
    <x v="5"/>
    <n v="83"/>
    <n v="2.1"/>
    <n v="2.1"/>
  </r>
  <r>
    <x v="0"/>
    <d v="2022-02-26T00:00:00"/>
    <s v="Zone 3 - Mile68"/>
    <x v="114"/>
    <x v="98"/>
    <x v="79"/>
    <x v="7"/>
    <x v="14"/>
    <x v="0"/>
    <x v="2"/>
    <m/>
    <s v=""/>
    <s v=""/>
  </r>
  <r>
    <x v="0"/>
    <d v="2022-02-26T00:00:00"/>
    <s v="Zone 3 - Mile68"/>
    <x v="115"/>
    <x v="99"/>
    <x v="80"/>
    <x v="1"/>
    <x v="6"/>
    <x v="0"/>
    <x v="1"/>
    <n v="123"/>
    <n v="8.8000000000000007"/>
    <n v="8.8000000000000007"/>
  </r>
  <r>
    <x v="0"/>
    <d v="2022-02-26T00:00:00"/>
    <s v="Zone 3 - Mile68"/>
    <x v="115"/>
    <x v="99"/>
    <x v="80"/>
    <x v="1"/>
    <x v="6"/>
    <x v="0"/>
    <x v="1"/>
    <n v="91"/>
    <n v="3.1"/>
    <n v="3.1"/>
  </r>
  <r>
    <x v="0"/>
    <d v="2022-02-26T00:00:00"/>
    <s v="Zone 3 - Mile68"/>
    <x v="115"/>
    <x v="99"/>
    <x v="80"/>
    <x v="1"/>
    <x v="6"/>
    <x v="0"/>
    <x v="1"/>
    <n v="102"/>
    <n v="4.5999999999999996"/>
    <n v="4.5999999999999996"/>
  </r>
  <r>
    <x v="0"/>
    <d v="2022-02-26T00:00:00"/>
    <s v="Zone 3 - Mile68"/>
    <x v="116"/>
    <x v="83"/>
    <x v="81"/>
    <x v="2"/>
    <x v="6"/>
    <x v="0"/>
    <x v="1"/>
    <n v="114"/>
    <n v="6.8"/>
    <n v="6.8"/>
  </r>
  <r>
    <x v="0"/>
    <d v="2022-02-26T00:00:00"/>
    <s v="Zone 3 - Mile68"/>
    <x v="116"/>
    <x v="83"/>
    <x v="81"/>
    <x v="2"/>
    <x v="6"/>
    <x v="0"/>
    <x v="1"/>
    <n v="102"/>
    <n v="4.5999999999999996"/>
    <n v="4.5999999999999996"/>
  </r>
  <r>
    <x v="0"/>
    <d v="2022-02-26T00:00:00"/>
    <s v="Zone 3 - Mile68"/>
    <x v="117"/>
    <x v="100"/>
    <x v="81"/>
    <x v="1"/>
    <x v="6"/>
    <x v="0"/>
    <x v="1"/>
    <n v="110"/>
    <n v="6"/>
    <n v="6"/>
  </r>
  <r>
    <x v="0"/>
    <d v="2022-02-26T00:00:00"/>
    <s v="Zone 3 - Mile68"/>
    <x v="117"/>
    <x v="100"/>
    <x v="81"/>
    <x v="1"/>
    <x v="6"/>
    <x v="0"/>
    <x v="1"/>
    <n v="97"/>
    <n v="3.9"/>
    <n v="3.9"/>
  </r>
  <r>
    <x v="0"/>
    <d v="2022-02-26T00:00:00"/>
    <s v="Zone 3 - Mile68"/>
    <x v="118"/>
    <x v="101"/>
    <x v="82"/>
    <x v="5"/>
    <x v="6"/>
    <x v="0"/>
    <x v="2"/>
    <m/>
    <s v=""/>
    <s v=""/>
  </r>
  <r>
    <x v="0"/>
    <d v="2022-02-26T00:00:00"/>
    <s v="Zone 3 - Mile68"/>
    <x v="119"/>
    <x v="102"/>
    <x v="83"/>
    <x v="2"/>
    <x v="9"/>
    <x v="0"/>
    <x v="2"/>
    <m/>
    <s v=""/>
    <s v=""/>
  </r>
  <r>
    <x v="0"/>
    <d v="2022-02-26T00:00:00"/>
    <s v="Zone 3 - Mile68"/>
    <x v="120"/>
    <x v="103"/>
    <x v="84"/>
    <x v="3"/>
    <x v="15"/>
    <x v="0"/>
    <x v="2"/>
    <m/>
    <s v=""/>
    <s v=""/>
  </r>
  <r>
    <x v="0"/>
    <d v="2022-02-26T00:00:00"/>
    <s v="Zone 3 - Mile68"/>
    <x v="121"/>
    <x v="104"/>
    <x v="85"/>
    <x v="1"/>
    <x v="5"/>
    <x v="0"/>
    <x v="1"/>
    <n v="155"/>
    <n v="19.5"/>
    <n v="19.5"/>
  </r>
  <r>
    <x v="0"/>
    <d v="2022-02-26T00:00:00"/>
    <s v="Zone 3 - Mile68"/>
    <x v="121"/>
    <x v="104"/>
    <x v="85"/>
    <x v="1"/>
    <x v="5"/>
    <x v="0"/>
    <x v="1"/>
    <n v="162"/>
    <n v="22.7"/>
    <n v="22.7"/>
  </r>
  <r>
    <x v="0"/>
    <d v="2022-02-26T00:00:00"/>
    <s v="Zone 3 - Mile68"/>
    <x v="121"/>
    <x v="104"/>
    <x v="85"/>
    <x v="1"/>
    <x v="5"/>
    <x v="0"/>
    <x v="1"/>
    <n v="159"/>
    <n v="21.3"/>
    <n v="21.3"/>
  </r>
  <r>
    <x v="0"/>
    <d v="2022-02-26T00:00:00"/>
    <s v="Zone 3 - Mile68"/>
    <x v="121"/>
    <x v="104"/>
    <x v="85"/>
    <x v="1"/>
    <x v="5"/>
    <x v="0"/>
    <x v="1"/>
    <n v="109"/>
    <n v="5.8"/>
    <n v="5.8"/>
  </r>
  <r>
    <x v="0"/>
    <d v="2022-02-26T00:00:00"/>
    <s v="Zone 3 - Mile68"/>
    <x v="122"/>
    <x v="105"/>
    <x v="85"/>
    <x v="2"/>
    <x v="5"/>
    <x v="0"/>
    <x v="1"/>
    <n v="128"/>
    <n v="10.1"/>
    <n v="10.1"/>
  </r>
  <r>
    <x v="0"/>
    <d v="2022-02-26T00:00:00"/>
    <s v="Zone 3 - Mile68"/>
    <x v="122"/>
    <x v="105"/>
    <x v="85"/>
    <x v="2"/>
    <x v="5"/>
    <x v="0"/>
    <x v="1"/>
    <n v="154"/>
    <n v="19.100000000000001"/>
    <n v="19.100000000000001"/>
  </r>
  <r>
    <x v="0"/>
    <d v="2022-02-26T00:00:00"/>
    <s v="Zone 3 - Mile68"/>
    <x v="122"/>
    <x v="105"/>
    <x v="85"/>
    <x v="2"/>
    <x v="5"/>
    <x v="0"/>
    <x v="1"/>
    <n v="144"/>
    <n v="15.1"/>
    <n v="15.1"/>
  </r>
  <r>
    <x v="0"/>
    <d v="2022-02-26T00:00:00"/>
    <s v="Zone 3 - Mile68"/>
    <x v="123"/>
    <x v="94"/>
    <x v="86"/>
    <x v="1"/>
    <x v="9"/>
    <x v="0"/>
    <x v="2"/>
    <m/>
    <s v=""/>
    <s v=""/>
  </r>
  <r>
    <x v="0"/>
    <d v="2022-02-26T00:00:00"/>
    <s v="Zone 3 - Mile68"/>
    <x v="124"/>
    <x v="106"/>
    <x v="87"/>
    <x v="2"/>
    <x v="12"/>
    <x v="0"/>
    <x v="1"/>
    <n v="107"/>
    <n v="5.5"/>
    <n v="5.5"/>
  </r>
  <r>
    <x v="0"/>
    <d v="2022-02-26T00:00:00"/>
    <s v="Zone 3 - Mile68"/>
    <x v="125"/>
    <x v="107"/>
    <x v="88"/>
    <x v="7"/>
    <x v="14"/>
    <x v="1"/>
    <x v="2"/>
    <n v="42"/>
    <n v="0.8"/>
    <n v="0.8"/>
  </r>
  <r>
    <x v="0"/>
    <d v="2022-02-26T00:00:00"/>
    <s v="Zone 3 - Mile68"/>
    <x v="125"/>
    <x v="107"/>
    <x v="88"/>
    <x v="7"/>
    <x v="14"/>
    <x v="1"/>
    <x v="2"/>
    <n v="51"/>
    <n v="1.4"/>
    <n v="1.4"/>
  </r>
  <r>
    <x v="0"/>
    <d v="2022-02-26T00:00:00"/>
    <s v="Zone 3 - Mile68"/>
    <x v="126"/>
    <x v="108"/>
    <x v="89"/>
    <x v="2"/>
    <x v="6"/>
    <x v="0"/>
    <x v="0"/>
    <n v="117"/>
    <n v="6.4"/>
    <n v="6.4"/>
  </r>
  <r>
    <x v="0"/>
    <d v="2022-02-26T00:00:00"/>
    <s v="Zone 3 - Mile68"/>
    <x v="127"/>
    <x v="109"/>
    <x v="46"/>
    <x v="1"/>
    <x v="16"/>
    <x v="0"/>
    <x v="1"/>
    <n v="98"/>
    <n v="4"/>
    <n v="4"/>
  </r>
  <r>
    <x v="0"/>
    <d v="2022-02-26T00:00:00"/>
    <s v="Zone 3 - Mile68"/>
    <x v="127"/>
    <x v="109"/>
    <x v="46"/>
    <x v="1"/>
    <x v="16"/>
    <x v="0"/>
    <x v="1"/>
    <n v="105"/>
    <n v="5.0999999999999996"/>
    <n v="5.0999999999999996"/>
  </r>
  <r>
    <x v="0"/>
    <d v="2022-02-26T00:00:00"/>
    <s v="Zone 3 - Mile68"/>
    <x v="127"/>
    <x v="109"/>
    <x v="46"/>
    <x v="1"/>
    <x v="16"/>
    <x v="1"/>
    <x v="2"/>
    <n v="48"/>
    <n v="1.1000000000000001"/>
    <n v="1.1000000000000001"/>
  </r>
  <r>
    <x v="0"/>
    <d v="2022-02-26T00:00:00"/>
    <s v="Zone 3 - Mile68"/>
    <x v="128"/>
    <x v="110"/>
    <x v="90"/>
    <x v="0"/>
    <x v="12"/>
    <x v="0"/>
    <x v="0"/>
    <n v="97"/>
    <n v="3.3"/>
    <n v="3.3"/>
  </r>
  <r>
    <x v="0"/>
    <d v="2022-02-26T00:00:00"/>
    <s v="Zone 3 - Mile68"/>
    <x v="129"/>
    <x v="111"/>
    <x v="91"/>
    <x v="4"/>
    <x v="12"/>
    <x v="1"/>
    <x v="2"/>
    <n v="46"/>
    <n v="1"/>
    <n v="1"/>
  </r>
  <r>
    <x v="0"/>
    <d v="2022-02-26T00:00:00"/>
    <s v="Zone 3 - Mile68"/>
    <x v="130"/>
    <x v="112"/>
    <x v="92"/>
    <x v="1"/>
    <x v="12"/>
    <x v="0"/>
    <x v="2"/>
    <m/>
    <s v=""/>
    <s v=""/>
  </r>
  <r>
    <x v="0"/>
    <d v="2022-02-26T00:00:00"/>
    <s v="Zone 3 - Mile68"/>
    <x v="131"/>
    <x v="83"/>
    <x v="25"/>
    <x v="0"/>
    <x v="12"/>
    <x v="0"/>
    <x v="2"/>
    <m/>
    <s v=""/>
    <s v=""/>
  </r>
  <r>
    <x v="0"/>
    <d v="2022-02-26T00:00:00"/>
    <s v="Zone 3 - Mile68"/>
    <x v="132"/>
    <x v="113"/>
    <x v="93"/>
    <x v="7"/>
    <x v="12"/>
    <x v="0"/>
    <x v="2"/>
    <m/>
    <s v=""/>
    <s v=""/>
  </r>
  <r>
    <x v="0"/>
    <d v="2022-02-26T00:00:00"/>
    <s v="Zone 3 - Mile68"/>
    <x v="133"/>
    <x v="114"/>
    <x v="89"/>
    <x v="5"/>
    <x v="0"/>
    <x v="0"/>
    <x v="2"/>
    <m/>
    <s v=""/>
    <s v=""/>
  </r>
  <r>
    <x v="0"/>
    <d v="2022-02-26T00:00:00"/>
    <s v="Zone 3 - Mile68"/>
    <x v="134"/>
    <x v="2"/>
    <x v="94"/>
    <x v="1"/>
    <x v="12"/>
    <x v="0"/>
    <x v="2"/>
    <m/>
    <s v=""/>
    <s v=""/>
  </r>
  <r>
    <x v="0"/>
    <d v="2022-02-26T00:00:00"/>
    <s v="Zone 3 - Mile68"/>
    <x v="135"/>
    <x v="2"/>
    <x v="46"/>
    <x v="3"/>
    <x v="12"/>
    <x v="0"/>
    <x v="1"/>
    <n v="102"/>
    <n v="4.5999999999999996"/>
    <n v="4.5999999999999996"/>
  </r>
  <r>
    <x v="0"/>
    <d v="2022-02-26T00:00:00"/>
    <s v="Zone 3 - Mile68"/>
    <x v="136"/>
    <x v="115"/>
    <x v="95"/>
    <x v="3"/>
    <x v="12"/>
    <x v="0"/>
    <x v="2"/>
    <m/>
    <s v=""/>
    <s v=""/>
  </r>
  <r>
    <x v="0"/>
    <d v="2022-02-26T00:00:00"/>
    <s v="Zone 3 - Mile68"/>
    <x v="137"/>
    <x v="116"/>
    <x v="88"/>
    <x v="1"/>
    <x v="14"/>
    <x v="0"/>
    <x v="2"/>
    <m/>
    <s v=""/>
    <s v=""/>
  </r>
  <r>
    <x v="0"/>
    <d v="2022-02-26T00:00:00"/>
    <s v="Zone 3 - Mile68"/>
    <x v="138"/>
    <x v="83"/>
    <x v="96"/>
    <x v="1"/>
    <x v="12"/>
    <x v="0"/>
    <x v="1"/>
    <n v="142"/>
    <n v="14.4"/>
    <n v="14.4"/>
  </r>
  <r>
    <x v="0"/>
    <d v="2022-02-26T00:00:00"/>
    <s v="Zone 3 - Mile68"/>
    <x v="138"/>
    <x v="83"/>
    <x v="96"/>
    <x v="1"/>
    <x v="12"/>
    <x v="0"/>
    <x v="1"/>
    <n v="133"/>
    <n v="11.5"/>
    <n v="11.5"/>
  </r>
  <r>
    <x v="0"/>
    <d v="2022-02-26T00:00:00"/>
    <s v="Zone 3 - Mile68"/>
    <x v="139"/>
    <x v="117"/>
    <x v="97"/>
    <x v="3"/>
    <x v="12"/>
    <x v="0"/>
    <x v="2"/>
    <m/>
    <s v=""/>
    <s v=""/>
  </r>
  <r>
    <x v="0"/>
    <d v="2022-02-26T00:00:00"/>
    <s v="Zone 3 - Mile68"/>
    <x v="140"/>
    <x v="118"/>
    <x v="35"/>
    <x v="0"/>
    <x v="14"/>
    <x v="0"/>
    <x v="1"/>
    <n v="124"/>
    <n v="9.1"/>
    <n v="9.1"/>
  </r>
  <r>
    <x v="0"/>
    <d v="2022-02-26T00:00:00"/>
    <s v="Zone 3 - Mile68"/>
    <x v="141"/>
    <x v="15"/>
    <x v="98"/>
    <x v="1"/>
    <x v="14"/>
    <x v="0"/>
    <x v="2"/>
    <m/>
    <s v=""/>
    <s v=""/>
  </r>
  <r>
    <x v="0"/>
    <d v="2022-02-26T00:00:00"/>
    <s v="Zone 3 - Mile68"/>
    <x v="142"/>
    <x v="119"/>
    <x v="99"/>
    <x v="2"/>
    <x v="14"/>
    <x v="1"/>
    <x v="2"/>
    <n v="41"/>
    <n v="0.7"/>
    <n v="0.7"/>
  </r>
  <r>
    <x v="0"/>
    <d v="2022-02-26T00:00:00"/>
    <s v="Zone 3 - Mile68"/>
    <x v="143"/>
    <x v="120"/>
    <x v="91"/>
    <x v="3"/>
    <x v="14"/>
    <x v="2"/>
    <x v="2"/>
    <n v="31"/>
    <n v="0.5"/>
    <n v="0.5"/>
  </r>
  <r>
    <x v="0"/>
    <d v="2022-02-26T00:00:00"/>
    <s v="Zone 3 - Mile68"/>
    <x v="144"/>
    <x v="65"/>
    <x v="79"/>
    <x v="3"/>
    <x v="14"/>
    <x v="0"/>
    <x v="2"/>
    <m/>
    <s v=""/>
    <s v=""/>
  </r>
  <r>
    <x v="0"/>
    <d v="2022-02-26T00:00:00"/>
    <s v="Zone 3 - Mile68"/>
    <x v="145"/>
    <x v="121"/>
    <x v="100"/>
    <x v="0"/>
    <x v="14"/>
    <x v="0"/>
    <x v="1"/>
    <n v="118"/>
    <n v="7.6"/>
    <n v="7.6"/>
  </r>
  <r>
    <x v="0"/>
    <d v="2022-02-26T00:00:00"/>
    <s v="Zone 3 - Mile68"/>
    <x v="146"/>
    <x v="46"/>
    <x v="65"/>
    <x v="0"/>
    <x v="14"/>
    <x v="0"/>
    <x v="2"/>
    <m/>
    <s v=""/>
    <s v=""/>
  </r>
  <r>
    <x v="0"/>
    <d v="2022-02-26T00:00:00"/>
    <s v="Zone 3 - Mile68"/>
    <x v="147"/>
    <x v="122"/>
    <x v="101"/>
    <x v="1"/>
    <x v="14"/>
    <x v="0"/>
    <x v="1"/>
    <n v="81"/>
    <n v="2.1"/>
    <n v="2.1"/>
  </r>
  <r>
    <x v="0"/>
    <d v="2022-02-26T00:00:00"/>
    <s v="Zone 3 - Mile68"/>
    <x v="147"/>
    <x v="122"/>
    <x v="101"/>
    <x v="1"/>
    <x v="14"/>
    <x v="0"/>
    <x v="1"/>
    <n v="74"/>
    <n v="1.5"/>
    <n v="1.5"/>
  </r>
  <r>
    <x v="0"/>
    <d v="2022-02-26T00:00:00"/>
    <s v="Zone 3 - Mile68"/>
    <x v="147"/>
    <x v="122"/>
    <x v="101"/>
    <x v="1"/>
    <x v="14"/>
    <x v="0"/>
    <x v="0"/>
    <n v="109"/>
    <n v="5"/>
    <n v="5"/>
  </r>
  <r>
    <x v="0"/>
    <d v="2022-02-26T00:00:00"/>
    <s v="Zone 3 - Mile68"/>
    <x v="147"/>
    <x v="122"/>
    <x v="101"/>
    <x v="1"/>
    <x v="14"/>
    <x v="0"/>
    <x v="0"/>
    <n v="69"/>
    <n v="1"/>
    <n v="1"/>
  </r>
  <r>
    <x v="0"/>
    <d v="2022-02-26T00:00:00"/>
    <s v="Zone 3 - Mile68"/>
    <x v="148"/>
    <x v="123"/>
    <x v="90"/>
    <x v="0"/>
    <x v="14"/>
    <x v="0"/>
    <x v="0"/>
    <n v="87"/>
    <n v="2.2999999999999998"/>
    <n v="2.2999999999999998"/>
  </r>
  <r>
    <x v="0"/>
    <d v="2022-02-26T00:00:00"/>
    <s v="Zone 3 - Mile68"/>
    <x v="149"/>
    <x v="124"/>
    <x v="100"/>
    <x v="8"/>
    <x v="14"/>
    <x v="1"/>
    <x v="2"/>
    <n v="40"/>
    <n v="0.7"/>
    <n v="0.7"/>
  </r>
  <r>
    <x v="0"/>
    <d v="2022-02-26T00:00:00"/>
    <s v="Zone 3 - Mile68"/>
    <x v="150"/>
    <x v="125"/>
    <x v="102"/>
    <x v="0"/>
    <x v="17"/>
    <x v="0"/>
    <x v="1"/>
    <n v="83"/>
    <n v="2.2999999999999998"/>
    <n v="2.2999999999999998"/>
  </r>
  <r>
    <x v="0"/>
    <d v="2022-02-26T00:00:00"/>
    <s v="Zone 3 - Mile68"/>
    <x v="151"/>
    <x v="79"/>
    <x v="103"/>
    <x v="1"/>
    <x v="14"/>
    <x v="0"/>
    <x v="2"/>
    <m/>
    <s v=""/>
    <s v=""/>
  </r>
  <r>
    <x v="0"/>
    <d v="2022-02-26T00:00:00"/>
    <s v="Zone 3 - Mile68"/>
    <x v="152"/>
    <x v="28"/>
    <x v="79"/>
    <x v="3"/>
    <x v="14"/>
    <x v="0"/>
    <x v="2"/>
    <m/>
    <s v=""/>
    <s v=""/>
  </r>
  <r>
    <x v="0"/>
    <d v="2022-02-26T00:00:00"/>
    <s v="Zone 3 - Mile68"/>
    <x v="153"/>
    <x v="126"/>
    <x v="104"/>
    <x v="0"/>
    <x v="14"/>
    <x v="0"/>
    <x v="0"/>
    <n v="89"/>
    <n v="2.5"/>
    <n v="2.5"/>
  </r>
  <r>
    <x v="0"/>
    <d v="2022-02-26T00:00:00"/>
    <s v="Zone 3 - Mile68"/>
    <x v="154"/>
    <x v="127"/>
    <x v="105"/>
    <x v="1"/>
    <x v="14"/>
    <x v="0"/>
    <x v="1"/>
    <n v="146"/>
    <n v="15.9"/>
    <n v="15.9"/>
  </r>
  <r>
    <x v="0"/>
    <d v="2022-02-26T00:00:00"/>
    <s v="Zone 3 - Mile68"/>
    <x v="155"/>
    <x v="128"/>
    <x v="102"/>
    <x v="0"/>
    <x v="18"/>
    <x v="0"/>
    <x v="1"/>
    <n v="136"/>
    <n v="12.4"/>
    <n v="12.4"/>
  </r>
  <r>
    <x v="0"/>
    <d v="2022-02-26T00:00:00"/>
    <s v="Zone 3 - Mile68"/>
    <x v="155"/>
    <x v="128"/>
    <x v="102"/>
    <x v="0"/>
    <x v="18"/>
    <x v="0"/>
    <x v="1"/>
    <n v="150"/>
    <n v="17.399999999999999"/>
    <n v="17.399999999999999"/>
  </r>
  <r>
    <x v="0"/>
    <d v="2022-02-26T00:00:00"/>
    <s v="Zone 3 - Mile68"/>
    <x v="155"/>
    <x v="128"/>
    <x v="102"/>
    <x v="0"/>
    <x v="18"/>
    <x v="0"/>
    <x v="1"/>
    <n v="123"/>
    <n v="8.8000000000000007"/>
    <n v="8.8000000000000007"/>
  </r>
  <r>
    <x v="0"/>
    <d v="2022-02-26T00:00:00"/>
    <s v="Zone 3 - Mile68"/>
    <x v="155"/>
    <x v="128"/>
    <x v="102"/>
    <x v="0"/>
    <x v="18"/>
    <x v="0"/>
    <x v="1"/>
    <n v="127"/>
    <n v="9.8000000000000007"/>
    <n v="9.8000000000000007"/>
  </r>
  <r>
    <x v="0"/>
    <d v="2022-02-26T00:00:00"/>
    <s v="Zone 3 - Mile68"/>
    <x v="156"/>
    <x v="129"/>
    <x v="106"/>
    <x v="0"/>
    <x v="19"/>
    <x v="0"/>
    <x v="1"/>
    <n v="146"/>
    <n v="15.9"/>
    <n v="15.9"/>
  </r>
  <r>
    <x v="0"/>
    <d v="2022-02-26T00:00:00"/>
    <s v="Zone 3 - Mile68"/>
    <x v="156"/>
    <x v="129"/>
    <x v="106"/>
    <x v="0"/>
    <x v="19"/>
    <x v="0"/>
    <x v="1"/>
    <n v="145"/>
    <n v="15.5"/>
    <n v="15.5"/>
  </r>
  <r>
    <x v="0"/>
    <d v="2022-02-26T00:00:00"/>
    <s v="Zone 3 - Mile68"/>
    <x v="157"/>
    <x v="130"/>
    <x v="107"/>
    <x v="0"/>
    <x v="18"/>
    <x v="0"/>
    <x v="1"/>
    <n v="112"/>
    <n v="6.4"/>
    <n v="6.4"/>
  </r>
  <r>
    <x v="0"/>
    <d v="2022-02-26T00:00:00"/>
    <s v="Zone 3 - Mile68"/>
    <x v="157"/>
    <x v="130"/>
    <x v="107"/>
    <x v="0"/>
    <x v="18"/>
    <x v="0"/>
    <x v="1"/>
    <n v="150"/>
    <n v="17.399999999999999"/>
    <n v="17.399999999999999"/>
  </r>
  <r>
    <x v="0"/>
    <d v="2022-02-26T00:00:00"/>
    <s v="Zone 3 - Mile68"/>
    <x v="157"/>
    <x v="130"/>
    <x v="107"/>
    <x v="0"/>
    <x v="18"/>
    <x v="0"/>
    <x v="1"/>
    <n v="103"/>
    <n v="4.8"/>
    <n v="4.8"/>
  </r>
  <r>
    <x v="0"/>
    <d v="2022-02-26T00:00:00"/>
    <s v="Zone 3 - Mile68"/>
    <x v="157"/>
    <x v="130"/>
    <x v="107"/>
    <x v="0"/>
    <x v="18"/>
    <x v="0"/>
    <x v="7"/>
    <n v="41"/>
    <n v="1.1000000000000001"/>
    <n v="1.1000000000000001"/>
  </r>
  <r>
    <x v="0"/>
    <d v="2022-02-26T00:00:00"/>
    <s v="Zone 3 - Mile68"/>
    <x v="158"/>
    <x v="110"/>
    <x v="108"/>
    <x v="1"/>
    <x v="18"/>
    <x v="0"/>
    <x v="1"/>
    <n v="92"/>
    <n v="3.3"/>
    <n v="3.3"/>
  </r>
  <r>
    <x v="0"/>
    <d v="2022-02-26T00:00:00"/>
    <s v="Zone 3 - Mile68"/>
    <x v="158"/>
    <x v="110"/>
    <x v="108"/>
    <x v="1"/>
    <x v="18"/>
    <x v="0"/>
    <x v="0"/>
    <n v="84"/>
    <n v="2"/>
    <n v="2"/>
  </r>
  <r>
    <x v="0"/>
    <d v="2022-02-26T00:00:00"/>
    <s v="Zone 3 - Mile68"/>
    <x v="159"/>
    <x v="57"/>
    <x v="109"/>
    <x v="0"/>
    <x v="18"/>
    <x v="0"/>
    <x v="1"/>
    <n v="119"/>
    <n v="7.9"/>
    <n v="7.9"/>
  </r>
  <r>
    <x v="0"/>
    <d v="2022-02-26T00:00:00"/>
    <s v="Zone 3 - Mile68"/>
    <x v="160"/>
    <x v="131"/>
    <x v="110"/>
    <x v="3"/>
    <x v="19"/>
    <x v="1"/>
    <x v="2"/>
    <n v="41"/>
    <n v="0.7"/>
    <n v="0.7"/>
  </r>
  <r>
    <x v="0"/>
    <d v="2022-02-26T00:00:00"/>
    <s v="Zone 3 - Mile68"/>
    <x v="161"/>
    <x v="132"/>
    <x v="111"/>
    <x v="4"/>
    <x v="18"/>
    <x v="0"/>
    <x v="2"/>
    <m/>
    <s v=""/>
    <s v=""/>
  </r>
  <r>
    <x v="0"/>
    <d v="2022-02-26T00:00:00"/>
    <s v="Zone 3 - Mile68"/>
    <x v="162"/>
    <x v="32"/>
    <x v="111"/>
    <x v="0"/>
    <x v="18"/>
    <x v="0"/>
    <x v="2"/>
    <m/>
    <s v=""/>
    <s v=""/>
  </r>
  <r>
    <x v="0"/>
    <d v="2022-02-26T00:00:00"/>
    <s v="Zone 3 - Mile68"/>
    <x v="163"/>
    <x v="133"/>
    <x v="111"/>
    <x v="8"/>
    <x v="18"/>
    <x v="0"/>
    <x v="2"/>
    <m/>
    <s v=""/>
    <s v=""/>
  </r>
  <r>
    <x v="0"/>
    <d v="2022-02-26T00:00:00"/>
    <s v="Zone 3 - Mile68"/>
    <x v="164"/>
    <x v="32"/>
    <x v="112"/>
    <x v="1"/>
    <x v="18"/>
    <x v="0"/>
    <x v="2"/>
    <m/>
    <s v=""/>
    <s v=""/>
  </r>
  <r>
    <x v="0"/>
    <d v="2022-02-26T00:00:00"/>
    <s v="Zone 3 - Mile68"/>
    <x v="165"/>
    <x v="133"/>
    <x v="113"/>
    <x v="1"/>
    <x v="19"/>
    <x v="0"/>
    <x v="2"/>
    <m/>
    <s v=""/>
    <s v=""/>
  </r>
  <r>
    <x v="0"/>
    <d v="2022-02-26T00:00:00"/>
    <s v="Zone 3 - Mile68"/>
    <x v="166"/>
    <x v="134"/>
    <x v="113"/>
    <x v="2"/>
    <x v="19"/>
    <x v="0"/>
    <x v="2"/>
    <m/>
    <s v=""/>
    <s v=""/>
  </r>
  <r>
    <x v="0"/>
    <d v="2022-02-26T00:00:00"/>
    <s v="Zone 3 - Mile68"/>
    <x v="167"/>
    <x v="135"/>
    <x v="26"/>
    <x v="8"/>
    <x v="18"/>
    <x v="0"/>
    <x v="2"/>
    <m/>
    <s v=""/>
    <s v=""/>
  </r>
  <r>
    <x v="0"/>
    <d v="2022-02-26T00:00:00"/>
    <s v="Zone 3 - Mile68"/>
    <x v="168"/>
    <x v="136"/>
    <x v="114"/>
    <x v="0"/>
    <x v="7"/>
    <x v="0"/>
    <x v="2"/>
    <m/>
    <s v=""/>
    <s v=""/>
  </r>
  <r>
    <x v="0"/>
    <d v="2022-02-26T00:00:00"/>
    <s v="Zone 3 - Mile68"/>
    <x v="169"/>
    <x v="137"/>
    <x v="115"/>
    <x v="0"/>
    <x v="19"/>
    <x v="0"/>
    <x v="2"/>
    <m/>
    <s v=""/>
    <s v=""/>
  </r>
  <r>
    <x v="0"/>
    <d v="2022-02-26T00:00:00"/>
    <s v="Zone 3 - Mile68"/>
    <x v="170"/>
    <x v="138"/>
    <x v="26"/>
    <x v="0"/>
    <x v="18"/>
    <x v="0"/>
    <x v="2"/>
    <m/>
    <s v=""/>
    <s v=""/>
  </r>
  <r>
    <x v="0"/>
    <d v="2022-02-26T00:00:00"/>
    <s v="Zone 3 - Mile68"/>
    <x v="171"/>
    <x v="139"/>
    <x v="116"/>
    <x v="2"/>
    <x v="15"/>
    <x v="0"/>
    <x v="1"/>
    <n v="141"/>
    <n v="14.1"/>
    <n v="14.1"/>
  </r>
  <r>
    <x v="0"/>
    <d v="2022-02-26T00:00:00"/>
    <s v="Zone 3 - Mile68"/>
    <x v="171"/>
    <x v="139"/>
    <x v="116"/>
    <x v="2"/>
    <x v="15"/>
    <x v="0"/>
    <x v="1"/>
    <n v="90"/>
    <n v="3"/>
    <n v="3"/>
  </r>
  <r>
    <x v="0"/>
    <d v="2022-02-26T00:00:00"/>
    <s v="Zone 3 - Mile68"/>
    <x v="171"/>
    <x v="139"/>
    <x v="116"/>
    <x v="2"/>
    <x v="15"/>
    <x v="0"/>
    <x v="1"/>
    <n v="144"/>
    <n v="15.1"/>
    <n v="15.1"/>
  </r>
  <r>
    <x v="0"/>
    <d v="2022-02-26T00:00:00"/>
    <s v="Zone 3 - Mile68"/>
    <x v="171"/>
    <x v="139"/>
    <x v="116"/>
    <x v="2"/>
    <x v="15"/>
    <x v="1"/>
    <x v="2"/>
    <n v="63"/>
    <n v="2.6"/>
    <n v="2.6"/>
  </r>
  <r>
    <x v="0"/>
    <d v="2022-02-26T00:00:00"/>
    <s v="Zone 3 - Mile68"/>
    <x v="172"/>
    <x v="140"/>
    <x v="117"/>
    <x v="2"/>
    <x v="15"/>
    <x v="0"/>
    <x v="1"/>
    <n v="137"/>
    <n v="12.8"/>
    <n v="12.8"/>
  </r>
  <r>
    <x v="0"/>
    <d v="2022-02-26T00:00:00"/>
    <s v="Zone 3 - Mile68"/>
    <x v="173"/>
    <x v="141"/>
    <x v="118"/>
    <x v="0"/>
    <x v="15"/>
    <x v="0"/>
    <x v="1"/>
    <n v="101"/>
    <n v="4.5"/>
    <n v="4.5"/>
  </r>
  <r>
    <x v="0"/>
    <d v="2022-02-26T00:00:00"/>
    <s v="Zone 3 - Mile68"/>
    <x v="174"/>
    <x v="142"/>
    <x v="118"/>
    <x v="8"/>
    <x v="15"/>
    <x v="1"/>
    <x v="2"/>
    <n v="43"/>
    <n v="0.8"/>
    <n v="0.8"/>
  </r>
  <r>
    <x v="0"/>
    <d v="2022-02-26T00:00:00"/>
    <s v="Zone 3 - Mile68"/>
    <x v="174"/>
    <x v="142"/>
    <x v="118"/>
    <x v="8"/>
    <x v="15"/>
    <x v="1"/>
    <x v="2"/>
    <n v="42"/>
    <n v="0.8"/>
    <n v="0.8"/>
  </r>
  <r>
    <x v="0"/>
    <d v="2022-02-26T00:00:00"/>
    <s v="Zone 3 - Mile68"/>
    <x v="174"/>
    <x v="142"/>
    <x v="118"/>
    <x v="8"/>
    <x v="15"/>
    <x v="1"/>
    <x v="2"/>
    <n v="43"/>
    <n v="0.8"/>
    <n v="0.8"/>
  </r>
  <r>
    <x v="0"/>
    <d v="2022-02-26T00:00:00"/>
    <s v="Zone 3 - Mile68"/>
    <x v="174"/>
    <x v="142"/>
    <x v="118"/>
    <x v="8"/>
    <x v="15"/>
    <x v="1"/>
    <x v="2"/>
    <n v="40"/>
    <n v="0.7"/>
    <n v="0.7"/>
  </r>
  <r>
    <x v="0"/>
    <d v="2022-02-26T00:00:00"/>
    <s v="Zone 3 - Mile68"/>
    <x v="174"/>
    <x v="142"/>
    <x v="118"/>
    <x v="8"/>
    <x v="15"/>
    <x v="1"/>
    <x v="2"/>
    <n v="41"/>
    <n v="0.7"/>
    <n v="0.7"/>
  </r>
  <r>
    <x v="0"/>
    <d v="2022-02-26T00:00:00"/>
    <s v="Zone 3 - Mile68"/>
    <x v="175"/>
    <x v="67"/>
    <x v="119"/>
    <x v="1"/>
    <x v="20"/>
    <x v="0"/>
    <x v="2"/>
    <m/>
    <s v=""/>
    <s v=""/>
  </r>
  <r>
    <x v="0"/>
    <d v="2022-02-26T00:00:00"/>
    <s v="Zone 3 - Mile68"/>
    <x v="176"/>
    <x v="72"/>
    <x v="107"/>
    <x v="2"/>
    <x v="15"/>
    <x v="0"/>
    <x v="1"/>
    <n v="99"/>
    <n v="4.2"/>
    <n v="4.2"/>
  </r>
  <r>
    <x v="0"/>
    <d v="2022-02-26T00:00:00"/>
    <s v="Zone 3 - Mile68"/>
    <x v="177"/>
    <x v="143"/>
    <x v="46"/>
    <x v="9"/>
    <x v="15"/>
    <x v="0"/>
    <x v="5"/>
    <n v="74"/>
    <n v="1.5"/>
    <n v="1.5"/>
  </r>
  <r>
    <x v="0"/>
    <d v="2022-02-26T00:00:00"/>
    <s v="Zone 3 - Mile68"/>
    <x v="177"/>
    <x v="143"/>
    <x v="46"/>
    <x v="9"/>
    <x v="15"/>
    <x v="0"/>
    <x v="5"/>
    <n v="89"/>
    <n v="2.6"/>
    <n v="2.6"/>
  </r>
  <r>
    <x v="0"/>
    <d v="2022-02-26T00:00:00"/>
    <s v="Zone 3 - Mile68"/>
    <x v="177"/>
    <x v="143"/>
    <x v="46"/>
    <x v="9"/>
    <x v="15"/>
    <x v="0"/>
    <x v="5"/>
    <n v="85"/>
    <n v="2.2000000000000002"/>
    <n v="2.2000000000000002"/>
  </r>
  <r>
    <x v="0"/>
    <d v="2022-02-26T00:00:00"/>
    <s v="Zone 3 - Mile68"/>
    <x v="177"/>
    <x v="143"/>
    <x v="46"/>
    <x v="9"/>
    <x v="15"/>
    <x v="0"/>
    <x v="1"/>
    <n v="105"/>
    <n v="5.0999999999999996"/>
    <n v="5.0999999999999996"/>
  </r>
  <r>
    <x v="0"/>
    <d v="2022-02-26T00:00:00"/>
    <s v="Zone 3 - Mile68"/>
    <x v="178"/>
    <x v="144"/>
    <x v="46"/>
    <x v="10"/>
    <x v="20"/>
    <x v="0"/>
    <x v="8"/>
    <n v="49"/>
    <n v="3.7"/>
    <n v="3.7"/>
  </r>
  <r>
    <x v="0"/>
    <d v="2022-02-26T00:00:00"/>
    <s v="Zone 3 - Mile68"/>
    <x v="178"/>
    <x v="144"/>
    <x v="46"/>
    <x v="10"/>
    <x v="20"/>
    <x v="0"/>
    <x v="8"/>
    <n v="56"/>
    <n v="5.7"/>
    <n v="5.7"/>
  </r>
  <r>
    <x v="0"/>
    <d v="2022-02-26T00:00:00"/>
    <s v="Zone 3 - Mile68"/>
    <x v="178"/>
    <x v="144"/>
    <x v="46"/>
    <x v="10"/>
    <x v="20"/>
    <x v="0"/>
    <x v="5"/>
    <n v="72"/>
    <n v="1.3"/>
    <n v="1.3"/>
  </r>
  <r>
    <x v="0"/>
    <d v="2022-02-26T00:00:00"/>
    <s v="Zone 3 - Mile68"/>
    <x v="178"/>
    <x v="144"/>
    <x v="46"/>
    <x v="10"/>
    <x v="20"/>
    <x v="1"/>
    <x v="2"/>
    <n v="58"/>
    <n v="2"/>
    <n v="2"/>
  </r>
  <r>
    <x v="0"/>
    <d v="2022-02-26T00:00:00"/>
    <s v="Zone 3 - Mile68"/>
    <x v="179"/>
    <x v="145"/>
    <x v="120"/>
    <x v="3"/>
    <x v="15"/>
    <x v="0"/>
    <x v="2"/>
    <m/>
    <s v=""/>
    <s v=""/>
  </r>
  <r>
    <x v="0"/>
    <d v="2022-02-26T00:00:00"/>
    <s v="Zone 3 - Mile68"/>
    <x v="180"/>
    <x v="146"/>
    <x v="121"/>
    <x v="2"/>
    <x v="15"/>
    <x v="0"/>
    <x v="2"/>
    <m/>
    <s v=""/>
    <s v=""/>
  </r>
  <r>
    <x v="0"/>
    <d v="2022-02-26T00:00:00"/>
    <s v="Zone 3 - Mile68"/>
    <x v="181"/>
    <x v="147"/>
    <x v="121"/>
    <x v="5"/>
    <x v="15"/>
    <x v="0"/>
    <x v="2"/>
    <m/>
    <s v=""/>
    <s v=""/>
  </r>
  <r>
    <x v="0"/>
    <d v="2022-02-26T00:00:00"/>
    <s v="Zone 3 - Mile68"/>
    <x v="182"/>
    <x v="148"/>
    <x v="122"/>
    <x v="2"/>
    <x v="15"/>
    <x v="0"/>
    <x v="1"/>
    <n v="69"/>
    <n v="1.2"/>
    <n v="1.2"/>
  </r>
  <r>
    <x v="0"/>
    <d v="2022-02-26T00:00:00"/>
    <s v="Zone 3 - Mile68"/>
    <x v="182"/>
    <x v="148"/>
    <x v="122"/>
    <x v="2"/>
    <x v="15"/>
    <x v="1"/>
    <x v="2"/>
    <n v="50"/>
    <n v="1.3"/>
    <n v="1.3"/>
  </r>
  <r>
    <x v="0"/>
    <d v="2022-02-26T00:00:00"/>
    <s v="Zone 3 - Mile68"/>
    <x v="183"/>
    <x v="149"/>
    <x v="117"/>
    <x v="0"/>
    <x v="15"/>
    <x v="0"/>
    <x v="1"/>
    <n v="74"/>
    <n v="1.5"/>
    <n v="1.5"/>
  </r>
  <r>
    <x v="0"/>
    <d v="2022-02-26T00:00:00"/>
    <s v="Zone 3 - Mile68"/>
    <x v="183"/>
    <x v="149"/>
    <x v="117"/>
    <x v="0"/>
    <x v="15"/>
    <x v="0"/>
    <x v="1"/>
    <n v="134"/>
    <n v="11.8"/>
    <n v="11.8"/>
  </r>
  <r>
    <x v="0"/>
    <d v="2022-02-26T00:00:00"/>
    <s v="Zone 3 - Mile68"/>
    <x v="183"/>
    <x v="149"/>
    <x v="117"/>
    <x v="0"/>
    <x v="15"/>
    <x v="0"/>
    <x v="1"/>
    <n v="117"/>
    <n v="7.4"/>
    <n v="7.4"/>
  </r>
  <r>
    <x v="0"/>
    <d v="2022-02-26T00:00:00"/>
    <s v="Zone 3 - Mile68"/>
    <x v="183"/>
    <x v="149"/>
    <x v="117"/>
    <x v="0"/>
    <x v="15"/>
    <x v="0"/>
    <x v="1"/>
    <n v="125"/>
    <n v="9.3000000000000007"/>
    <n v="9.3000000000000007"/>
  </r>
  <r>
    <x v="0"/>
    <d v="2022-02-26T00:00:00"/>
    <s v="Zone 3 - Mile68"/>
    <x v="184"/>
    <x v="150"/>
    <x v="122"/>
    <x v="1"/>
    <x v="7"/>
    <x v="0"/>
    <x v="2"/>
    <m/>
    <s v=""/>
    <s v=""/>
  </r>
  <r>
    <x v="0"/>
    <d v="2022-02-26T00:00:00"/>
    <s v="Zone 3 - Mile68"/>
    <x v="185"/>
    <x v="151"/>
    <x v="45"/>
    <x v="2"/>
    <x v="15"/>
    <x v="0"/>
    <x v="1"/>
    <n v="122"/>
    <n v="8.6"/>
    <n v="8.6"/>
  </r>
  <r>
    <x v="0"/>
    <d v="2022-02-26T00:00:00"/>
    <s v="Zone 3 - Mile68"/>
    <x v="185"/>
    <x v="151"/>
    <x v="45"/>
    <x v="2"/>
    <x v="15"/>
    <x v="0"/>
    <x v="1"/>
    <n v="154"/>
    <n v="19.100000000000001"/>
    <n v="19.100000000000001"/>
  </r>
  <r>
    <x v="0"/>
    <d v="2022-02-26T00:00:00"/>
    <s v="Zone 3 - Mile68"/>
    <x v="185"/>
    <x v="151"/>
    <x v="45"/>
    <x v="2"/>
    <x v="15"/>
    <x v="0"/>
    <x v="1"/>
    <n v="151"/>
    <n v="17.8"/>
    <n v="17.8"/>
  </r>
  <r>
    <x v="0"/>
    <d v="2022-02-26T00:00:00"/>
    <s v="Zone 3 - Mile68"/>
    <x v="186"/>
    <x v="152"/>
    <x v="123"/>
    <x v="4"/>
    <x v="7"/>
    <x v="0"/>
    <x v="1"/>
    <n v="160"/>
    <n v="21.7"/>
    <n v="21.7"/>
  </r>
  <r>
    <x v="0"/>
    <d v="2022-02-26T00:00:00"/>
    <s v="Zone 3 - Mile68"/>
    <x v="186"/>
    <x v="152"/>
    <x v="123"/>
    <x v="4"/>
    <x v="7"/>
    <x v="0"/>
    <x v="1"/>
    <n v="155"/>
    <n v="19.5"/>
    <n v="19.5"/>
  </r>
  <r>
    <x v="0"/>
    <d v="2022-02-26T00:00:00"/>
    <s v="Zone 3 - Mile68"/>
    <x v="186"/>
    <x v="152"/>
    <x v="123"/>
    <x v="4"/>
    <x v="7"/>
    <x v="0"/>
    <x v="1"/>
    <n v="121"/>
    <n v="8.3000000000000007"/>
    <n v="8.3000000000000007"/>
  </r>
  <r>
    <x v="0"/>
    <d v="2022-02-26T00:00:00"/>
    <s v="Zone 3 - Mile68"/>
    <x v="186"/>
    <x v="152"/>
    <x v="123"/>
    <x v="4"/>
    <x v="7"/>
    <x v="0"/>
    <x v="1"/>
    <n v="128"/>
    <n v="10.1"/>
    <n v="10.1"/>
  </r>
  <r>
    <x v="0"/>
    <d v="2022-02-26T00:00:00"/>
    <s v="Zone 3 - Mile68"/>
    <x v="187"/>
    <x v="153"/>
    <x v="124"/>
    <x v="3"/>
    <x v="15"/>
    <x v="0"/>
    <x v="3"/>
    <n v="63"/>
    <n v="4.5"/>
    <n v="4.5"/>
  </r>
  <r>
    <x v="0"/>
    <d v="2022-02-26T00:00:00"/>
    <s v="Zone 3 - Mile68"/>
    <x v="188"/>
    <x v="154"/>
    <x v="125"/>
    <x v="3"/>
    <x v="15"/>
    <x v="0"/>
    <x v="2"/>
    <m/>
    <s v=""/>
    <s v=""/>
  </r>
  <r>
    <x v="0"/>
    <d v="2022-02-26T00:00:00"/>
    <s v="Zone 3 - Mile68"/>
    <x v="189"/>
    <x v="155"/>
    <x v="126"/>
    <x v="1"/>
    <x v="0"/>
    <x v="0"/>
    <x v="2"/>
    <m/>
    <s v=""/>
    <s v=""/>
  </r>
  <r>
    <x v="0"/>
    <d v="2022-02-26T00:00:00"/>
    <s v="Zone 3 - Mile68"/>
    <x v="190"/>
    <x v="156"/>
    <x v="123"/>
    <x v="3"/>
    <x v="15"/>
    <x v="0"/>
    <x v="3"/>
    <n v="79"/>
    <n v="9"/>
    <n v="9"/>
  </r>
  <r>
    <x v="0"/>
    <d v="2022-02-26T00:00:00"/>
    <s v="Zone 3 - Mile68"/>
    <x v="191"/>
    <x v="157"/>
    <x v="127"/>
    <x v="5"/>
    <x v="4"/>
    <x v="0"/>
    <x v="9"/>
    <n v="61"/>
    <n v="10.199999999999999"/>
    <n v="10.199999999999999"/>
  </r>
  <r>
    <x v="0"/>
    <d v="2022-02-26T00:00:00"/>
    <s v="Zone 3 - Mile68"/>
    <x v="192"/>
    <x v="158"/>
    <x v="127"/>
    <x v="2"/>
    <x v="4"/>
    <x v="0"/>
    <x v="1"/>
    <n v="122"/>
    <n v="8.6"/>
    <n v="8.6"/>
  </r>
  <r>
    <x v="0"/>
    <d v="2022-02-26T00:00:00"/>
    <s v="Zone 3 - Mile68"/>
    <x v="193"/>
    <x v="159"/>
    <x v="127"/>
    <x v="4"/>
    <x v="4"/>
    <x v="0"/>
    <x v="1"/>
    <n v="136"/>
    <n v="12.4"/>
    <n v="12.4"/>
  </r>
  <r>
    <x v="0"/>
    <d v="2022-02-26T00:00:00"/>
    <s v="Zone 3 - Mile68"/>
    <x v="193"/>
    <x v="159"/>
    <x v="127"/>
    <x v="4"/>
    <x v="4"/>
    <x v="0"/>
    <x v="1"/>
    <n v="111"/>
    <n v="6.2"/>
    <n v="6.2"/>
  </r>
  <r>
    <x v="0"/>
    <d v="2022-02-26T00:00:00"/>
    <s v="Zone 3 - Mile68"/>
    <x v="194"/>
    <x v="160"/>
    <x v="34"/>
    <x v="0"/>
    <x v="21"/>
    <x v="0"/>
    <x v="1"/>
    <n v="130"/>
    <n v="10.7"/>
    <n v="10.7"/>
  </r>
  <r>
    <x v="0"/>
    <d v="2022-02-26T00:00:00"/>
    <s v="Zone 3 - Mile68"/>
    <x v="195"/>
    <x v="161"/>
    <x v="128"/>
    <x v="3"/>
    <x v="21"/>
    <x v="1"/>
    <x v="2"/>
    <n v="44"/>
    <n v="0.9"/>
    <n v="0.9"/>
  </r>
  <r>
    <x v="0"/>
    <d v="2022-02-26T00:00:00"/>
    <s v="Zone 3 - Mile68"/>
    <x v="196"/>
    <x v="162"/>
    <x v="129"/>
    <x v="3"/>
    <x v="4"/>
    <x v="0"/>
    <x v="1"/>
    <n v="74"/>
    <n v="1.5"/>
    <n v="1.5"/>
  </r>
  <r>
    <x v="0"/>
    <d v="2022-02-26T00:00:00"/>
    <s v="Zone 3 - Mile68"/>
    <x v="197"/>
    <x v="163"/>
    <x v="130"/>
    <x v="0"/>
    <x v="4"/>
    <x v="1"/>
    <x v="2"/>
    <n v="43"/>
    <n v="0.8"/>
    <n v="0.8"/>
  </r>
  <r>
    <x v="0"/>
    <d v="2022-02-26T00:00:00"/>
    <s v="Zone 3 - Mile68"/>
    <x v="198"/>
    <x v="164"/>
    <x v="131"/>
    <x v="3"/>
    <x v="4"/>
    <x v="0"/>
    <x v="1"/>
    <n v="122"/>
    <n v="8.6"/>
    <n v="8.6"/>
  </r>
  <r>
    <x v="0"/>
    <d v="2022-02-26T00:00:00"/>
    <s v="Zone 3 - Mile68"/>
    <x v="199"/>
    <x v="165"/>
    <x v="132"/>
    <x v="6"/>
    <x v="4"/>
    <x v="1"/>
    <x v="2"/>
    <n v="40"/>
    <n v="0.7"/>
    <n v="0.7"/>
  </r>
  <r>
    <x v="0"/>
    <d v="2022-02-26T00:00:00"/>
    <s v="Zone 3 - Mile68"/>
    <x v="200"/>
    <x v="166"/>
    <x v="133"/>
    <x v="2"/>
    <x v="4"/>
    <x v="0"/>
    <x v="0"/>
    <n v="77"/>
    <n v="1.5"/>
    <n v="1.5"/>
  </r>
  <r>
    <x v="0"/>
    <d v="2022-02-26T00:00:00"/>
    <s v="Zone 3 - Mile68"/>
    <x v="201"/>
    <x v="167"/>
    <x v="134"/>
    <x v="1"/>
    <x v="21"/>
    <x v="0"/>
    <x v="5"/>
    <n v="67"/>
    <n v="1.1000000000000001"/>
    <n v="1.1000000000000001"/>
  </r>
  <r>
    <x v="0"/>
    <d v="2022-02-26T00:00:00"/>
    <s v="Zone 3 - Mile68"/>
    <x v="201"/>
    <x v="167"/>
    <x v="134"/>
    <x v="1"/>
    <x v="21"/>
    <x v="0"/>
    <x v="5"/>
    <n v="82"/>
    <n v="2"/>
    <n v="2"/>
  </r>
  <r>
    <x v="0"/>
    <d v="2022-02-26T00:00:00"/>
    <s v="Zone 3 - Mile68"/>
    <x v="202"/>
    <x v="168"/>
    <x v="135"/>
    <x v="3"/>
    <x v="3"/>
    <x v="1"/>
    <x v="2"/>
    <n v="45"/>
    <n v="0.9"/>
    <n v="0.9"/>
  </r>
  <r>
    <x v="0"/>
    <d v="2022-02-26T00:00:00"/>
    <s v="Zone 3 - Mile68"/>
    <x v="202"/>
    <x v="168"/>
    <x v="135"/>
    <x v="3"/>
    <x v="3"/>
    <x v="1"/>
    <x v="2"/>
    <n v="43"/>
    <n v="0.8"/>
    <n v="0.8"/>
  </r>
  <r>
    <x v="0"/>
    <d v="2022-02-26T00:00:00"/>
    <s v="Zone 3 - Mile68"/>
    <x v="202"/>
    <x v="168"/>
    <x v="135"/>
    <x v="3"/>
    <x v="3"/>
    <x v="1"/>
    <x v="2"/>
    <n v="52"/>
    <n v="1.4"/>
    <n v="1.4"/>
  </r>
  <r>
    <x v="0"/>
    <d v="2022-02-26T00:00:00"/>
    <s v="Zone 3 - Mile68"/>
    <x v="202"/>
    <x v="168"/>
    <x v="135"/>
    <x v="3"/>
    <x v="3"/>
    <x v="1"/>
    <x v="2"/>
    <n v="43"/>
    <n v="0.8"/>
    <n v="0.8"/>
  </r>
  <r>
    <x v="0"/>
    <d v="2022-02-26T00:00:00"/>
    <s v="Zone 3 - Mile68"/>
    <x v="202"/>
    <x v="168"/>
    <x v="135"/>
    <x v="3"/>
    <x v="3"/>
    <x v="1"/>
    <x v="2"/>
    <n v="45"/>
    <n v="0.9"/>
    <n v="0.9"/>
  </r>
  <r>
    <x v="0"/>
    <d v="2022-02-26T00:00:00"/>
    <s v="Zone 3 - Mile68"/>
    <x v="202"/>
    <x v="168"/>
    <x v="135"/>
    <x v="3"/>
    <x v="3"/>
    <x v="1"/>
    <x v="2"/>
    <n v="40"/>
    <n v="0.7"/>
    <n v="0.7"/>
  </r>
  <r>
    <x v="0"/>
    <d v="2022-02-26T00:00:00"/>
    <s v="Zone 3 - Mile68"/>
    <x v="202"/>
    <x v="168"/>
    <x v="135"/>
    <x v="3"/>
    <x v="3"/>
    <x v="3"/>
    <x v="2"/>
    <n v="38"/>
    <n v="1.7"/>
    <n v="1.7"/>
  </r>
  <r>
    <x v="0"/>
    <d v="2022-02-26T00:00:00"/>
    <s v="Zone 3 - Mile68"/>
    <x v="203"/>
    <x v="169"/>
    <x v="136"/>
    <x v="1"/>
    <x v="5"/>
    <x v="0"/>
    <x v="2"/>
    <m/>
    <s v=""/>
    <s v=""/>
  </r>
  <r>
    <x v="0"/>
    <d v="2022-02-26T00:00:00"/>
    <s v="Zone 3 - Mile68"/>
    <x v="204"/>
    <x v="124"/>
    <x v="137"/>
    <x v="8"/>
    <x v="4"/>
    <x v="0"/>
    <x v="2"/>
    <m/>
    <s v=""/>
    <s v=""/>
  </r>
  <r>
    <x v="0"/>
    <d v="2022-02-26T00:00:00"/>
    <s v="Zone 3 - Mile68"/>
    <x v="205"/>
    <x v="170"/>
    <x v="51"/>
    <x v="1"/>
    <x v="4"/>
    <x v="0"/>
    <x v="2"/>
    <m/>
    <s v=""/>
    <s v=""/>
  </r>
  <r>
    <x v="0"/>
    <d v="2022-02-26T00:00:00"/>
    <s v="Zone 3 - Mile68"/>
    <x v="206"/>
    <x v="171"/>
    <x v="51"/>
    <x v="3"/>
    <x v="4"/>
    <x v="0"/>
    <x v="2"/>
    <m/>
    <s v=""/>
    <s v=""/>
  </r>
  <r>
    <x v="0"/>
    <d v="2022-02-26T00:00:00"/>
    <s v="Zone 3 - Mile68"/>
    <x v="207"/>
    <x v="32"/>
    <x v="46"/>
    <x v="3"/>
    <x v="21"/>
    <x v="0"/>
    <x v="2"/>
    <m/>
    <s v=""/>
    <s v=""/>
  </r>
  <r>
    <x v="0"/>
    <d v="2022-02-26T00:00:00"/>
    <s v="Zone 3 - Mile68"/>
    <x v="208"/>
    <x v="172"/>
    <x v="138"/>
    <x v="0"/>
    <x v="4"/>
    <x v="0"/>
    <x v="2"/>
    <m/>
    <s v=""/>
    <s v=""/>
  </r>
  <r>
    <x v="0"/>
    <d v="2022-02-26T00:00:00"/>
    <s v="Zone 3 - Mile68"/>
    <x v="209"/>
    <x v="173"/>
    <x v="139"/>
    <x v="6"/>
    <x v="4"/>
    <x v="0"/>
    <x v="2"/>
    <m/>
    <s v=""/>
    <s v=""/>
  </r>
  <r>
    <x v="0"/>
    <d v="2022-02-26T00:00:00"/>
    <s v="Zone 3 - Mile68"/>
    <x v="210"/>
    <x v="149"/>
    <x v="134"/>
    <x v="3"/>
    <x v="21"/>
    <x v="0"/>
    <x v="2"/>
    <m/>
    <s v=""/>
    <s v=""/>
  </r>
  <r>
    <x v="0"/>
    <d v="2022-02-26T00:00:00"/>
    <s v="Zone 3 - Mile68"/>
    <x v="211"/>
    <x v="174"/>
    <x v="135"/>
    <x v="0"/>
    <x v="3"/>
    <x v="0"/>
    <x v="2"/>
    <m/>
    <s v=""/>
    <s v=""/>
  </r>
  <r>
    <x v="0"/>
    <d v="2022-02-26T00:00:00"/>
    <s v="Zone 3 - Mile68"/>
    <x v="212"/>
    <x v="12"/>
    <x v="140"/>
    <x v="1"/>
    <x v="4"/>
    <x v="0"/>
    <x v="2"/>
    <m/>
    <s v=""/>
    <s v=""/>
  </r>
  <r>
    <x v="0"/>
    <d v="2022-02-26T00:00:00"/>
    <s v="Zone 3 - Mile68"/>
    <x v="213"/>
    <x v="175"/>
    <x v="141"/>
    <x v="4"/>
    <x v="4"/>
    <x v="0"/>
    <x v="2"/>
    <m/>
    <s v=""/>
    <s v=""/>
  </r>
  <r>
    <x v="0"/>
    <d v="2022-02-26T00:00:00"/>
    <s v="Zone 3 - Mile68"/>
    <x v="214"/>
    <x v="176"/>
    <x v="141"/>
    <x v="0"/>
    <x v="4"/>
    <x v="0"/>
    <x v="2"/>
    <m/>
    <s v=""/>
    <s v=""/>
  </r>
  <r>
    <x v="0"/>
    <d v="2022-02-26T00:00:00"/>
    <s v="Zone 3 - Mile68"/>
    <x v="215"/>
    <x v="177"/>
    <x v="135"/>
    <x v="6"/>
    <x v="4"/>
    <x v="0"/>
    <x v="2"/>
    <m/>
    <s v=""/>
    <s v=""/>
  </r>
  <r>
    <x v="0"/>
    <d v="2022-02-26T00:00:00"/>
    <s v="Zone 3 - Mile68"/>
    <x v="216"/>
    <x v="178"/>
    <x v="135"/>
    <x v="0"/>
    <x v="4"/>
    <x v="0"/>
    <x v="2"/>
    <m/>
    <s v=""/>
    <s v=""/>
  </r>
  <r>
    <x v="0"/>
    <d v="2022-02-26T00:00:00"/>
    <s v="Zone 3 - Mile68"/>
    <x v="217"/>
    <x v="179"/>
    <x v="142"/>
    <x v="1"/>
    <x v="3"/>
    <x v="0"/>
    <x v="2"/>
    <m/>
    <s v=""/>
    <s v=""/>
  </r>
  <r>
    <x v="0"/>
    <d v="2022-02-26T00:00:00"/>
    <s v="Zone 3 - Mile68"/>
    <x v="218"/>
    <x v="180"/>
    <x v="143"/>
    <x v="1"/>
    <x v="3"/>
    <x v="0"/>
    <x v="1"/>
    <n v="120"/>
    <n v="8.1"/>
    <n v="8.1"/>
  </r>
  <r>
    <x v="0"/>
    <d v="2022-02-26T00:00:00"/>
    <s v="Zone 3 - Mile68"/>
    <x v="219"/>
    <x v="79"/>
    <x v="68"/>
    <x v="1"/>
    <x v="3"/>
    <x v="0"/>
    <x v="1"/>
    <n v="106"/>
    <n v="5.3"/>
    <n v="5.3"/>
  </r>
  <r>
    <x v="0"/>
    <d v="2022-02-26T00:00:00"/>
    <s v="Zone 3 - Mile68"/>
    <x v="220"/>
    <x v="181"/>
    <x v="29"/>
    <x v="0"/>
    <x v="3"/>
    <x v="0"/>
    <x v="1"/>
    <n v="140"/>
    <n v="13.7"/>
    <n v="13.7"/>
  </r>
  <r>
    <x v="0"/>
    <d v="2022-02-26T00:00:00"/>
    <s v="Zone 3 - Mile68"/>
    <x v="221"/>
    <x v="182"/>
    <x v="116"/>
    <x v="0"/>
    <x v="3"/>
    <x v="0"/>
    <x v="1"/>
    <n v="96"/>
    <n v="3.8"/>
    <n v="3.8"/>
  </r>
  <r>
    <x v="0"/>
    <d v="2022-02-26T00:00:00"/>
    <s v="Zone 3 - Mile68"/>
    <x v="221"/>
    <x v="182"/>
    <x v="116"/>
    <x v="0"/>
    <x v="3"/>
    <x v="0"/>
    <x v="1"/>
    <n v="98"/>
    <n v="4"/>
    <n v="4"/>
  </r>
  <r>
    <x v="0"/>
    <d v="2022-02-26T00:00:00"/>
    <s v="Zone 3 - Mile68"/>
    <x v="222"/>
    <x v="183"/>
    <x v="144"/>
    <x v="9"/>
    <x v="7"/>
    <x v="1"/>
    <x v="2"/>
    <n v="42"/>
    <n v="0.8"/>
    <n v="0.8"/>
  </r>
  <r>
    <x v="0"/>
    <d v="2022-02-26T00:00:00"/>
    <s v="Zone 3 - Mile68"/>
    <x v="223"/>
    <x v="184"/>
    <x v="145"/>
    <x v="11"/>
    <x v="22"/>
    <x v="0"/>
    <x v="2"/>
    <m/>
    <s v=""/>
    <s v=""/>
  </r>
  <r>
    <x v="0"/>
    <d v="2022-02-26T00:00:00"/>
    <s v="Zone 3 - Mile68"/>
    <x v="224"/>
    <x v="185"/>
    <x v="145"/>
    <x v="0"/>
    <x v="22"/>
    <x v="0"/>
    <x v="2"/>
    <m/>
    <s v=""/>
    <s v=""/>
  </r>
  <r>
    <x v="0"/>
    <d v="2022-02-26T00:00:00"/>
    <s v="Zone 3 - Mile68"/>
    <x v="225"/>
    <x v="186"/>
    <x v="146"/>
    <x v="8"/>
    <x v="10"/>
    <x v="0"/>
    <x v="2"/>
    <m/>
    <s v=""/>
    <s v=""/>
  </r>
  <r>
    <x v="0"/>
    <d v="2022-02-26T00:00:00"/>
    <s v="Zone 3 - Mile68"/>
    <x v="226"/>
    <x v="187"/>
    <x v="146"/>
    <x v="0"/>
    <x v="10"/>
    <x v="0"/>
    <x v="2"/>
    <m/>
    <s v=""/>
    <s v=""/>
  </r>
  <r>
    <x v="0"/>
    <d v="2022-02-26T00:00:00"/>
    <s v="Zone 3 - Mile68"/>
    <x v="227"/>
    <x v="188"/>
    <x v="29"/>
    <x v="0"/>
    <x v="3"/>
    <x v="0"/>
    <x v="2"/>
    <m/>
    <s v=""/>
    <s v=""/>
  </r>
  <r>
    <x v="0"/>
    <d v="2022-02-26T00:00:00"/>
    <s v="Zone 3 - Mile68"/>
    <x v="228"/>
    <x v="189"/>
    <x v="85"/>
    <x v="1"/>
    <x v="3"/>
    <x v="0"/>
    <x v="2"/>
    <m/>
    <s v=""/>
    <s v=""/>
  </r>
  <r>
    <x v="0"/>
    <d v="2022-02-26T00:00:00"/>
    <s v="Zone 3 - Mile68"/>
    <x v="229"/>
    <x v="190"/>
    <x v="35"/>
    <x v="3"/>
    <x v="3"/>
    <x v="0"/>
    <x v="2"/>
    <m/>
    <s v=""/>
    <s v=""/>
  </r>
  <r>
    <x v="0"/>
    <d v="2022-02-26T00:00:00"/>
    <s v="Zone 3 - Mile68"/>
    <x v="230"/>
    <x v="191"/>
    <x v="85"/>
    <x v="1"/>
    <x v="3"/>
    <x v="0"/>
    <x v="2"/>
    <m/>
    <s v=""/>
    <s v=""/>
  </r>
  <r>
    <x v="0"/>
    <d v="2022-02-26T00:00:00"/>
    <s v="Zone 3 - Mile68"/>
    <x v="231"/>
    <x v="123"/>
    <x v="85"/>
    <x v="3"/>
    <x v="3"/>
    <x v="0"/>
    <x v="1"/>
    <n v="150"/>
    <n v="17.399999999999999"/>
    <n v="17.399999999999999"/>
  </r>
  <r>
    <x v="0"/>
    <d v="2022-02-26T00:00:00"/>
    <s v="Zone 3 - Mile68"/>
    <x v="232"/>
    <x v="192"/>
    <x v="147"/>
    <x v="3"/>
    <x v="3"/>
    <x v="0"/>
    <x v="2"/>
    <m/>
    <s v=""/>
    <s v=""/>
  </r>
  <r>
    <x v="0"/>
    <d v="2022-02-26T00:00:00"/>
    <s v="Zone 3 - Mile68"/>
    <x v="233"/>
    <x v="2"/>
    <x v="148"/>
    <x v="0"/>
    <x v="7"/>
    <x v="0"/>
    <x v="1"/>
    <n v="118"/>
    <n v="7.6"/>
    <n v="7.6"/>
  </r>
  <r>
    <x v="0"/>
    <d v="2022-02-26T00:00:00"/>
    <s v="Zone 3 - Mile68"/>
    <x v="234"/>
    <x v="193"/>
    <x v="149"/>
    <x v="0"/>
    <x v="1"/>
    <x v="1"/>
    <x v="2"/>
    <n v="41"/>
    <n v="0.7"/>
    <n v="0.7"/>
  </r>
  <r>
    <x v="0"/>
    <d v="2022-02-26T00:00:00"/>
    <s v="Zone 3 - Mile68"/>
    <x v="234"/>
    <x v="193"/>
    <x v="149"/>
    <x v="0"/>
    <x v="1"/>
    <x v="1"/>
    <x v="2"/>
    <n v="49"/>
    <n v="1.2"/>
    <n v="1.2"/>
  </r>
  <r>
    <x v="0"/>
    <d v="2022-02-26T00:00:00"/>
    <s v="Zone 3 - Mile68"/>
    <x v="235"/>
    <x v="194"/>
    <x v="150"/>
    <x v="5"/>
    <x v="23"/>
    <x v="1"/>
    <x v="2"/>
    <n v="47"/>
    <n v="1.1000000000000001"/>
    <n v="1.1000000000000001"/>
  </r>
  <r>
    <x v="0"/>
    <d v="2022-02-26T00:00:00"/>
    <s v="Zone 3 - Mile68"/>
    <x v="235"/>
    <x v="194"/>
    <x v="150"/>
    <x v="5"/>
    <x v="23"/>
    <x v="1"/>
    <x v="2"/>
    <n v="57"/>
    <n v="1.9"/>
    <n v="1.9"/>
  </r>
  <r>
    <x v="0"/>
    <d v="2022-02-26T00:00:00"/>
    <s v="Zone 3 - Mile68"/>
    <x v="235"/>
    <x v="194"/>
    <x v="150"/>
    <x v="5"/>
    <x v="23"/>
    <x v="0"/>
    <x v="7"/>
    <n v="40"/>
    <n v="1"/>
    <n v="1"/>
  </r>
  <r>
    <x v="0"/>
    <d v="2022-02-26T00:00:00"/>
    <s v="Zone 3 - Mile68"/>
    <x v="236"/>
    <x v="68"/>
    <x v="151"/>
    <x v="1"/>
    <x v="1"/>
    <x v="0"/>
    <x v="1"/>
    <n v="131"/>
    <n v="10.9"/>
    <n v="10.9"/>
  </r>
  <r>
    <x v="0"/>
    <d v="2022-02-26T00:00:00"/>
    <s v="Zone 3 - Mile68"/>
    <x v="237"/>
    <x v="195"/>
    <x v="95"/>
    <x v="0"/>
    <x v="1"/>
    <x v="0"/>
    <x v="1"/>
    <n v="154"/>
    <n v="19.100000000000001"/>
    <n v="19.100000000000001"/>
  </r>
  <r>
    <x v="0"/>
    <d v="2022-02-26T00:00:00"/>
    <s v="Zone 3 - Mile68"/>
    <x v="238"/>
    <x v="196"/>
    <x v="95"/>
    <x v="6"/>
    <x v="1"/>
    <x v="0"/>
    <x v="1"/>
    <n v="116"/>
    <n v="7.2"/>
    <n v="7.2"/>
  </r>
  <r>
    <x v="0"/>
    <d v="2022-02-26T00:00:00"/>
    <s v="Zone 3 - Mile68"/>
    <x v="239"/>
    <x v="197"/>
    <x v="152"/>
    <x v="3"/>
    <x v="1"/>
    <x v="1"/>
    <x v="2"/>
    <n v="54"/>
    <n v="1.6"/>
    <n v="1.6"/>
  </r>
  <r>
    <x v="0"/>
    <d v="2022-02-26T00:00:00"/>
    <s v="Zone 3 - Mile68"/>
    <x v="240"/>
    <x v="198"/>
    <x v="153"/>
    <x v="1"/>
    <x v="1"/>
    <x v="1"/>
    <x v="2"/>
    <n v="48"/>
    <n v="1.1000000000000001"/>
    <n v="1.1000000000000001"/>
  </r>
  <r>
    <x v="0"/>
    <d v="2022-02-26T00:00:00"/>
    <s v="Zone 3 - Mile68"/>
    <x v="241"/>
    <x v="199"/>
    <x v="154"/>
    <x v="1"/>
    <x v="3"/>
    <x v="0"/>
    <x v="1"/>
    <n v="111"/>
    <n v="6.2"/>
    <n v="6.2"/>
  </r>
  <r>
    <x v="0"/>
    <d v="2022-02-26T00:00:00"/>
    <s v="Zone 3 - Mile68"/>
    <x v="241"/>
    <x v="199"/>
    <x v="154"/>
    <x v="1"/>
    <x v="3"/>
    <x v="0"/>
    <x v="1"/>
    <n v="100"/>
    <n v="4.3"/>
    <n v="4.3"/>
  </r>
  <r>
    <x v="0"/>
    <d v="2022-02-26T00:00:00"/>
    <s v="Zone 3 - Mile68"/>
    <x v="241"/>
    <x v="199"/>
    <x v="154"/>
    <x v="1"/>
    <x v="3"/>
    <x v="0"/>
    <x v="1"/>
    <n v="105"/>
    <n v="5.0999999999999996"/>
    <n v="5.0999999999999996"/>
  </r>
  <r>
    <x v="0"/>
    <d v="2022-02-26T00:00:00"/>
    <s v="Zone 3 - Mile68"/>
    <x v="241"/>
    <x v="199"/>
    <x v="154"/>
    <x v="1"/>
    <x v="3"/>
    <x v="0"/>
    <x v="1"/>
    <n v="148"/>
    <n v="16.600000000000001"/>
    <n v="16.600000000000001"/>
  </r>
  <r>
    <x v="0"/>
    <d v="2022-02-26T00:00:00"/>
    <s v="Zone 3 - Mile68"/>
    <x v="241"/>
    <x v="199"/>
    <x v="154"/>
    <x v="1"/>
    <x v="3"/>
    <x v="1"/>
    <x v="2"/>
    <n v="58"/>
    <n v="2"/>
    <n v="2"/>
  </r>
  <r>
    <x v="0"/>
    <d v="2022-02-26T00:00:00"/>
    <s v="Zone 3 - Mile68"/>
    <x v="242"/>
    <x v="200"/>
    <x v="153"/>
    <x v="1"/>
    <x v="23"/>
    <x v="0"/>
    <x v="1"/>
    <n v="100"/>
    <n v="4.3"/>
    <n v="4.3"/>
  </r>
  <r>
    <x v="0"/>
    <d v="2022-02-26T00:00:00"/>
    <s v="Zone 3 - Mile68"/>
    <x v="243"/>
    <x v="201"/>
    <x v="155"/>
    <x v="1"/>
    <x v="1"/>
    <x v="0"/>
    <x v="2"/>
    <m/>
    <s v=""/>
    <s v=""/>
  </r>
  <r>
    <x v="0"/>
    <d v="2022-02-26T00:00:00"/>
    <s v="Zone 3 - Mile68"/>
    <x v="244"/>
    <x v="202"/>
    <x v="102"/>
    <x v="1"/>
    <x v="1"/>
    <x v="0"/>
    <x v="1"/>
    <n v="111"/>
    <n v="6.2"/>
    <n v="6.2"/>
  </r>
  <r>
    <x v="0"/>
    <d v="2022-02-26T00:00:00"/>
    <s v="Zone 3 - Mile68"/>
    <x v="244"/>
    <x v="202"/>
    <x v="102"/>
    <x v="1"/>
    <x v="1"/>
    <x v="0"/>
    <x v="1"/>
    <n v="131"/>
    <n v="10.9"/>
    <n v="10.9"/>
  </r>
  <r>
    <x v="0"/>
    <d v="2022-02-26T00:00:00"/>
    <s v="Zone 3 - Mile68"/>
    <x v="245"/>
    <x v="203"/>
    <x v="153"/>
    <x v="1"/>
    <x v="1"/>
    <x v="0"/>
    <x v="2"/>
    <m/>
    <s v=""/>
    <s v=""/>
  </r>
  <r>
    <x v="0"/>
    <d v="2022-02-26T00:00:00"/>
    <s v="Zone 3 - Mile68"/>
    <x v="246"/>
    <x v="133"/>
    <x v="36"/>
    <x v="1"/>
    <x v="2"/>
    <x v="0"/>
    <x v="1"/>
    <n v="137"/>
    <n v="12.8"/>
    <n v="12.8"/>
  </r>
  <r>
    <x v="0"/>
    <d v="2022-02-26T00:00:00"/>
    <s v="Zone 3 - Mile68"/>
    <x v="247"/>
    <x v="6"/>
    <x v="156"/>
    <x v="0"/>
    <x v="2"/>
    <x v="0"/>
    <x v="1"/>
    <n v="95"/>
    <n v="3.6"/>
    <n v="3.6"/>
  </r>
  <r>
    <x v="0"/>
    <d v="2022-02-26T00:00:00"/>
    <s v="Zone 3 - Mile68"/>
    <x v="247"/>
    <x v="6"/>
    <x v="156"/>
    <x v="0"/>
    <x v="2"/>
    <x v="0"/>
    <x v="1"/>
    <n v="158"/>
    <n v="20.8"/>
    <n v="20.8"/>
  </r>
  <r>
    <x v="0"/>
    <d v="2022-02-26T00:00:00"/>
    <s v="Zone 3 - Mile68"/>
    <x v="248"/>
    <x v="204"/>
    <x v="157"/>
    <x v="1"/>
    <x v="2"/>
    <x v="0"/>
    <x v="1"/>
    <n v="115"/>
    <n v="7"/>
    <n v="7"/>
  </r>
  <r>
    <x v="0"/>
    <d v="2022-02-26T00:00:00"/>
    <s v="Zone 3 - Mile68"/>
    <x v="249"/>
    <x v="205"/>
    <x v="158"/>
    <x v="1"/>
    <x v="2"/>
    <x v="0"/>
    <x v="1"/>
    <n v="123"/>
    <n v="8.8000000000000007"/>
    <n v="8.8000000000000007"/>
  </r>
  <r>
    <x v="0"/>
    <d v="2022-02-26T00:00:00"/>
    <s v="Zone 3 - Mile68"/>
    <x v="249"/>
    <x v="205"/>
    <x v="158"/>
    <x v="1"/>
    <x v="2"/>
    <x v="0"/>
    <x v="1"/>
    <n v="154"/>
    <n v="19.100000000000001"/>
    <n v="19.100000000000001"/>
  </r>
  <r>
    <x v="0"/>
    <d v="2022-02-26T00:00:00"/>
    <s v="Zone 3 - Mile68"/>
    <x v="249"/>
    <x v="205"/>
    <x v="158"/>
    <x v="1"/>
    <x v="2"/>
    <x v="0"/>
    <x v="1"/>
    <n v="152"/>
    <n v="18.2"/>
    <n v="18.2"/>
  </r>
  <r>
    <x v="0"/>
    <d v="2022-02-26T00:00:00"/>
    <s v="Zone 3 - Mile68"/>
    <x v="249"/>
    <x v="205"/>
    <x v="158"/>
    <x v="1"/>
    <x v="2"/>
    <x v="0"/>
    <x v="1"/>
    <n v="157"/>
    <n v="20.399999999999999"/>
    <n v="20.399999999999999"/>
  </r>
  <r>
    <x v="0"/>
    <d v="2022-02-26T00:00:00"/>
    <s v="Zone 3 - Mile68"/>
    <x v="249"/>
    <x v="205"/>
    <x v="158"/>
    <x v="1"/>
    <x v="2"/>
    <x v="0"/>
    <x v="1"/>
    <n v="151"/>
    <n v="17.8"/>
    <n v="17.8"/>
  </r>
  <r>
    <x v="0"/>
    <d v="2022-02-26T00:00:00"/>
    <s v="Zone 3 - Mile68"/>
    <x v="250"/>
    <x v="123"/>
    <x v="159"/>
    <x v="4"/>
    <x v="2"/>
    <x v="0"/>
    <x v="1"/>
    <n v="93"/>
    <n v="3.4"/>
    <n v="3.4"/>
  </r>
  <r>
    <x v="0"/>
    <d v="2022-02-26T00:00:00"/>
    <s v="Zone 3 - Mile68"/>
    <x v="251"/>
    <x v="123"/>
    <x v="160"/>
    <x v="1"/>
    <x v="24"/>
    <x v="0"/>
    <x v="1"/>
    <n v="159"/>
    <n v="21.3"/>
    <n v="21.3"/>
  </r>
  <r>
    <x v="0"/>
    <d v="2022-02-26T00:00:00"/>
    <s v="Zone 3 - Mile68"/>
    <x v="252"/>
    <x v="206"/>
    <x v="160"/>
    <x v="1"/>
    <x v="24"/>
    <x v="0"/>
    <x v="2"/>
    <m/>
    <s v=""/>
    <s v=""/>
  </r>
  <r>
    <x v="0"/>
    <d v="2022-02-26T00:00:00"/>
    <s v="Zone 3 - Mile68"/>
    <x v="253"/>
    <x v="3"/>
    <x v="161"/>
    <x v="1"/>
    <x v="2"/>
    <x v="0"/>
    <x v="1"/>
    <n v="118"/>
    <n v="7.6"/>
    <n v="7.6"/>
  </r>
  <r>
    <x v="0"/>
    <d v="2022-02-26T00:00:00"/>
    <s v="Zone 3 - Mile68"/>
    <x v="254"/>
    <x v="207"/>
    <x v="162"/>
    <x v="1"/>
    <x v="2"/>
    <x v="0"/>
    <x v="1"/>
    <n v="152"/>
    <n v="18.2"/>
    <n v="18.2"/>
  </r>
  <r>
    <x v="0"/>
    <d v="2022-02-26T00:00:00"/>
    <s v="Zone 3 - Mile68"/>
    <x v="255"/>
    <x v="208"/>
    <x v="163"/>
    <x v="1"/>
    <x v="2"/>
    <x v="0"/>
    <x v="1"/>
    <n v="137"/>
    <n v="12.8"/>
    <n v="12.8"/>
  </r>
  <r>
    <x v="0"/>
    <d v="2022-02-26T00:00:00"/>
    <s v="Zone 3 - Mile68"/>
    <x v="255"/>
    <x v="208"/>
    <x v="163"/>
    <x v="1"/>
    <x v="2"/>
    <x v="0"/>
    <x v="1"/>
    <n v="148"/>
    <n v="16.600000000000001"/>
    <n v="16.600000000000001"/>
  </r>
  <r>
    <x v="0"/>
    <d v="2022-02-26T00:00:00"/>
    <s v="Zone 3 - Mile68"/>
    <x v="256"/>
    <x v="209"/>
    <x v="164"/>
    <x v="1"/>
    <x v="2"/>
    <x v="0"/>
    <x v="2"/>
    <m/>
    <s v=""/>
    <s v=""/>
  </r>
  <r>
    <x v="0"/>
    <d v="2022-02-26T00:00:00"/>
    <s v="Zone 3 - Mile68"/>
    <x v="257"/>
    <x v="210"/>
    <x v="51"/>
    <x v="1"/>
    <x v="2"/>
    <x v="0"/>
    <x v="1"/>
    <n v="105"/>
    <n v="5.0999999999999996"/>
    <n v="5.0999999999999996"/>
  </r>
  <r>
    <x v="0"/>
    <d v="2022-02-26T00:00:00"/>
    <s v="Zone 3 - Mile68"/>
    <x v="257"/>
    <x v="210"/>
    <x v="51"/>
    <x v="1"/>
    <x v="2"/>
    <x v="0"/>
    <x v="1"/>
    <n v="112"/>
    <n v="6.4"/>
    <n v="6.4"/>
  </r>
  <r>
    <x v="0"/>
    <d v="2022-02-26T00:00:00"/>
    <s v="Zone 3 - Mile68"/>
    <x v="258"/>
    <x v="211"/>
    <x v="165"/>
    <x v="2"/>
    <x v="2"/>
    <x v="0"/>
    <x v="2"/>
    <m/>
    <s v=""/>
    <s v=""/>
  </r>
  <r>
    <x v="0"/>
    <d v="2022-02-26T00:00:00"/>
    <s v="Zone 3 - Mile68"/>
    <x v="259"/>
    <x v="75"/>
    <x v="166"/>
    <x v="1"/>
    <x v="24"/>
    <x v="0"/>
    <x v="1"/>
    <n v="76"/>
    <n v="1.7"/>
    <n v="1.7"/>
  </r>
  <r>
    <x v="0"/>
    <d v="2022-02-26T00:00:00"/>
    <s v="Zone 3 - Mile68"/>
    <x v="260"/>
    <x v="212"/>
    <x v="167"/>
    <x v="1"/>
    <x v="2"/>
    <x v="0"/>
    <x v="1"/>
    <n v="152"/>
    <n v="18.2"/>
    <n v="18.2"/>
  </r>
  <r>
    <x v="0"/>
    <d v="2022-02-26T00:00:00"/>
    <s v="Zone 3 - Mile68"/>
    <x v="260"/>
    <x v="212"/>
    <x v="167"/>
    <x v="1"/>
    <x v="2"/>
    <x v="0"/>
    <x v="5"/>
    <n v="77"/>
    <n v="1.6"/>
    <n v="1.6"/>
  </r>
  <r>
    <x v="0"/>
    <d v="2022-02-26T00:00:00"/>
    <s v="Zone 3 - Mile68"/>
    <x v="261"/>
    <x v="213"/>
    <x v="168"/>
    <x v="11"/>
    <x v="24"/>
    <x v="0"/>
    <x v="1"/>
    <n v="165"/>
    <n v="24.1"/>
    <n v="24.1"/>
  </r>
  <r>
    <x v="0"/>
    <d v="2022-02-26T00:00:00"/>
    <s v="Zone 3 - Mile68"/>
    <x v="262"/>
    <x v="214"/>
    <x v="62"/>
    <x v="6"/>
    <x v="2"/>
    <x v="0"/>
    <x v="2"/>
    <m/>
    <s v=""/>
    <s v=""/>
  </r>
  <r>
    <x v="0"/>
    <d v="2022-02-26T00:00:00"/>
    <s v="Zone 3 - Mile68"/>
    <x v="263"/>
    <x v="49"/>
    <x v="159"/>
    <x v="6"/>
    <x v="2"/>
    <x v="0"/>
    <x v="1"/>
    <n v="98"/>
    <n v="4"/>
    <n v="4"/>
  </r>
  <r>
    <x v="0"/>
    <d v="2022-02-26T00:00:00"/>
    <s v="Zone 3 - Mile68"/>
    <x v="264"/>
    <x v="215"/>
    <x v="169"/>
    <x v="1"/>
    <x v="2"/>
    <x v="0"/>
    <x v="1"/>
    <n v="157"/>
    <n v="20.399999999999999"/>
    <n v="20.399999999999999"/>
  </r>
  <r>
    <x v="0"/>
    <d v="2022-02-26T00:00:00"/>
    <s v="Zone 3 - Mile68"/>
    <x v="264"/>
    <x v="215"/>
    <x v="169"/>
    <x v="1"/>
    <x v="2"/>
    <x v="0"/>
    <x v="1"/>
    <n v="151"/>
    <n v="17.8"/>
    <n v="17.8"/>
  </r>
  <r>
    <x v="0"/>
    <d v="2022-02-26T00:00:00"/>
    <s v="Zone 3 - Mile68"/>
    <x v="264"/>
    <x v="215"/>
    <x v="169"/>
    <x v="1"/>
    <x v="2"/>
    <x v="0"/>
    <x v="1"/>
    <n v="95"/>
    <n v="3.6"/>
    <n v="3.6"/>
  </r>
  <r>
    <x v="0"/>
    <d v="2022-02-26T00:00:00"/>
    <s v="Zone 3 - Mile68"/>
    <x v="265"/>
    <x v="58"/>
    <x v="170"/>
    <x v="1"/>
    <x v="2"/>
    <x v="0"/>
    <x v="1"/>
    <n v="114"/>
    <n v="6.8"/>
    <n v="6.8"/>
  </r>
  <r>
    <x v="0"/>
    <d v="2022-02-26T00:00:00"/>
    <s v="Zone 3 - Mile68"/>
    <x v="265"/>
    <x v="58"/>
    <x v="170"/>
    <x v="1"/>
    <x v="2"/>
    <x v="0"/>
    <x v="1"/>
    <n v="105"/>
    <n v="5.0999999999999996"/>
    <n v="5.0999999999999996"/>
  </r>
  <r>
    <x v="0"/>
    <d v="2022-02-26T00:00:00"/>
    <s v="Zone 3 - Mile68"/>
    <x v="265"/>
    <x v="58"/>
    <x v="170"/>
    <x v="1"/>
    <x v="2"/>
    <x v="0"/>
    <x v="1"/>
    <n v="83"/>
    <n v="2.2999999999999998"/>
    <n v="2.2999999999999998"/>
  </r>
  <r>
    <x v="0"/>
    <d v="2022-02-26T00:00:00"/>
    <s v="Zone 3 - Mile68"/>
    <x v="266"/>
    <x v="30"/>
    <x v="43"/>
    <x v="1"/>
    <x v="2"/>
    <x v="0"/>
    <x v="1"/>
    <n v="106"/>
    <n v="5.3"/>
    <n v="5.3"/>
  </r>
  <r>
    <x v="0"/>
    <d v="2022-02-26T00:00:00"/>
    <s v="Zone 3 - Mile68"/>
    <x v="267"/>
    <x v="216"/>
    <x v="171"/>
    <x v="1"/>
    <x v="2"/>
    <x v="0"/>
    <x v="1"/>
    <n v="100"/>
    <n v="4.3"/>
    <n v="4.3"/>
  </r>
  <r>
    <x v="0"/>
    <d v="2022-02-26T00:00:00"/>
    <s v="Zone 3 - Mile68"/>
    <x v="267"/>
    <x v="216"/>
    <x v="171"/>
    <x v="1"/>
    <x v="2"/>
    <x v="0"/>
    <x v="1"/>
    <n v="114"/>
    <n v="6.8"/>
    <n v="6.8"/>
  </r>
  <r>
    <x v="0"/>
    <d v="2022-02-26T00:00:00"/>
    <s v="Zone 3 - Mile68"/>
    <x v="268"/>
    <x v="217"/>
    <x v="172"/>
    <x v="1"/>
    <x v="2"/>
    <x v="0"/>
    <x v="1"/>
    <n v="101"/>
    <n v="4.5"/>
    <n v="4.5"/>
  </r>
  <r>
    <x v="0"/>
    <d v="2022-02-26T00:00:00"/>
    <s v="Zone 3 - Mile68"/>
    <x v="268"/>
    <x v="217"/>
    <x v="172"/>
    <x v="1"/>
    <x v="2"/>
    <x v="0"/>
    <x v="1"/>
    <n v="125"/>
    <n v="9.3000000000000007"/>
    <n v="9.3000000000000007"/>
  </r>
  <r>
    <x v="0"/>
    <d v="2022-02-26T00:00:00"/>
    <s v="Zone 3 - Mile68"/>
    <x v="268"/>
    <x v="217"/>
    <x v="172"/>
    <x v="1"/>
    <x v="2"/>
    <x v="0"/>
    <x v="1"/>
    <n v="100"/>
    <n v="4.3"/>
    <n v="4.3"/>
  </r>
  <r>
    <x v="0"/>
    <d v="2022-02-26T00:00:00"/>
    <s v="Zone 3 - Mile68"/>
    <x v="269"/>
    <x v="218"/>
    <x v="102"/>
    <x v="0"/>
    <x v="2"/>
    <x v="0"/>
    <x v="1"/>
    <n v="88"/>
    <n v="2.8"/>
    <n v="2.8"/>
  </r>
  <r>
    <x v="1"/>
    <d v="2022-04-23T00:00:00"/>
    <s v="Zone 4 - Horingbaai"/>
    <x v="108"/>
    <x v="93"/>
    <x v="48"/>
    <x v="5"/>
    <x v="6"/>
    <x v="0"/>
    <x v="1"/>
    <n v="150"/>
    <n v="17.399999999999999"/>
    <n v="17.399999999999999"/>
  </r>
  <r>
    <x v="1"/>
    <d v="2022-04-23T00:00:00"/>
    <s v="Zone 4 - Horingbaai"/>
    <x v="108"/>
    <x v="93"/>
    <x v="48"/>
    <x v="5"/>
    <x v="6"/>
    <x v="0"/>
    <x v="9"/>
    <n v="65"/>
    <n v="12.6"/>
    <n v="12.6"/>
  </r>
  <r>
    <x v="1"/>
    <d v="2022-04-23T00:00:00"/>
    <s v="Zone 4 - Horingbaai"/>
    <x v="112"/>
    <x v="97"/>
    <x v="77"/>
    <x v="3"/>
    <x v="6"/>
    <x v="0"/>
    <x v="1"/>
    <n v="152"/>
    <n v="18.2"/>
    <n v="18.2"/>
  </r>
  <r>
    <x v="1"/>
    <d v="2022-04-23T00:00:00"/>
    <s v="Zone 4 - Horingbaai"/>
    <x v="112"/>
    <x v="97"/>
    <x v="77"/>
    <x v="3"/>
    <x v="6"/>
    <x v="0"/>
    <x v="1"/>
    <n v="157"/>
    <n v="20.399999999999999"/>
    <n v="20.399999999999999"/>
  </r>
  <r>
    <x v="1"/>
    <d v="2022-04-23T00:00:00"/>
    <s v="Zone 4 - Horingbaai"/>
    <x v="112"/>
    <x v="97"/>
    <x v="77"/>
    <x v="3"/>
    <x v="6"/>
    <x v="0"/>
    <x v="1"/>
    <n v="105"/>
    <n v="5.0999999999999996"/>
    <n v="5.0999999999999996"/>
  </r>
  <r>
    <x v="1"/>
    <d v="2022-04-23T00:00:00"/>
    <s v="Zone 4 - Horingbaai"/>
    <x v="113"/>
    <x v="28"/>
    <x v="78"/>
    <x v="0"/>
    <x v="2"/>
    <x v="0"/>
    <x v="1"/>
    <n v="70"/>
    <n v="1.3"/>
    <n v="1.3"/>
  </r>
  <r>
    <x v="1"/>
    <d v="2022-04-23T00:00:00"/>
    <s v="Zone 4 - Horingbaai"/>
    <x v="113"/>
    <x v="28"/>
    <x v="78"/>
    <x v="0"/>
    <x v="2"/>
    <x v="0"/>
    <x v="1"/>
    <n v="112"/>
    <n v="6.4"/>
    <n v="6.4"/>
  </r>
  <r>
    <x v="1"/>
    <d v="2022-04-23T00:00:00"/>
    <s v="Zone 4 - Horingbaai"/>
    <x v="31"/>
    <x v="29"/>
    <x v="24"/>
    <x v="0"/>
    <x v="3"/>
    <x v="0"/>
    <x v="1"/>
    <n v="105"/>
    <n v="5.0999999999999996"/>
    <n v="5.0999999999999996"/>
  </r>
  <r>
    <x v="1"/>
    <d v="2022-04-23T00:00:00"/>
    <s v="Zone 4 - Horingbaai"/>
    <x v="31"/>
    <x v="29"/>
    <x v="24"/>
    <x v="0"/>
    <x v="3"/>
    <x v="0"/>
    <x v="1"/>
    <n v="132"/>
    <n v="11.2"/>
    <n v="11.2"/>
  </r>
  <r>
    <x v="1"/>
    <d v="2022-04-23T00:00:00"/>
    <s v="Zone 4 - Horingbaai"/>
    <x v="121"/>
    <x v="104"/>
    <x v="85"/>
    <x v="1"/>
    <x v="5"/>
    <x v="0"/>
    <x v="5"/>
    <n v="73"/>
    <n v="1.4"/>
    <n v="1.4"/>
  </r>
  <r>
    <x v="1"/>
    <d v="2022-04-23T00:00:00"/>
    <s v="Zone 4 - Horingbaai"/>
    <x v="270"/>
    <x v="219"/>
    <x v="85"/>
    <x v="1"/>
    <x v="9"/>
    <x v="0"/>
    <x v="1"/>
    <n v="92"/>
    <n v="3.3"/>
    <n v="3.3"/>
  </r>
  <r>
    <x v="1"/>
    <d v="2022-04-23T00:00:00"/>
    <s v="Zone 4 - Horingbaai"/>
    <x v="270"/>
    <x v="219"/>
    <x v="85"/>
    <x v="1"/>
    <x v="9"/>
    <x v="0"/>
    <x v="1"/>
    <n v="119"/>
    <n v="7.9"/>
    <n v="7.9"/>
  </r>
  <r>
    <x v="1"/>
    <d v="2022-04-23T00:00:00"/>
    <s v="Zone 4 - Horingbaai"/>
    <x v="270"/>
    <x v="219"/>
    <x v="85"/>
    <x v="1"/>
    <x v="9"/>
    <x v="0"/>
    <x v="1"/>
    <n v="112"/>
    <n v="6.4"/>
    <n v="6.4"/>
  </r>
  <r>
    <x v="1"/>
    <d v="2022-04-23T00:00:00"/>
    <s v="Zone 4 - Horingbaai"/>
    <x v="270"/>
    <x v="219"/>
    <x v="85"/>
    <x v="1"/>
    <x v="9"/>
    <x v="0"/>
    <x v="1"/>
    <n v="107"/>
    <n v="5.5"/>
    <n v="5.5"/>
  </r>
  <r>
    <x v="1"/>
    <d v="2022-04-23T00:00:00"/>
    <s v="Zone 4 - Horingbaai"/>
    <x v="270"/>
    <x v="219"/>
    <x v="85"/>
    <x v="1"/>
    <x v="9"/>
    <x v="0"/>
    <x v="1"/>
    <n v="95"/>
    <n v="3.6"/>
    <n v="3.6"/>
  </r>
  <r>
    <x v="1"/>
    <d v="2022-04-23T00:00:00"/>
    <s v="Zone 4 - Horingbaai"/>
    <x v="122"/>
    <x v="105"/>
    <x v="85"/>
    <x v="2"/>
    <x v="5"/>
    <x v="0"/>
    <x v="1"/>
    <n v="104"/>
    <n v="5"/>
    <n v="5"/>
  </r>
  <r>
    <x v="1"/>
    <d v="2022-04-23T00:00:00"/>
    <s v="Zone 4 - Horingbaai"/>
    <x v="122"/>
    <x v="105"/>
    <x v="85"/>
    <x v="2"/>
    <x v="5"/>
    <x v="0"/>
    <x v="1"/>
    <n v="139"/>
    <n v="13.4"/>
    <n v="13.4"/>
  </r>
  <r>
    <x v="1"/>
    <d v="2022-04-23T00:00:00"/>
    <s v="Zone 4 - Horingbaai"/>
    <x v="122"/>
    <x v="105"/>
    <x v="85"/>
    <x v="2"/>
    <x v="5"/>
    <x v="0"/>
    <x v="1"/>
    <n v="147"/>
    <n v="16.2"/>
    <n v="16.2"/>
  </r>
  <r>
    <x v="1"/>
    <d v="2022-04-23T00:00:00"/>
    <s v="Zone 4 - Horingbaai"/>
    <x v="271"/>
    <x v="30"/>
    <x v="81"/>
    <x v="1"/>
    <x v="9"/>
    <x v="0"/>
    <x v="2"/>
    <m/>
    <s v=""/>
    <s v=""/>
  </r>
  <r>
    <x v="1"/>
    <d v="2022-04-23T00:00:00"/>
    <s v="Zone 4 - Horingbaai"/>
    <x v="109"/>
    <x v="94"/>
    <x v="48"/>
    <x v="2"/>
    <x v="6"/>
    <x v="0"/>
    <x v="2"/>
    <m/>
    <s v=""/>
    <s v=""/>
  </r>
  <r>
    <x v="1"/>
    <d v="2022-04-23T00:00:00"/>
    <s v="Zone 4 - Horingbaai"/>
    <x v="53"/>
    <x v="49"/>
    <x v="41"/>
    <x v="6"/>
    <x v="9"/>
    <x v="0"/>
    <x v="2"/>
    <m/>
    <s v=""/>
    <s v=""/>
  </r>
  <r>
    <x v="1"/>
    <d v="2022-04-23T00:00:00"/>
    <s v="Zone 4 - Horingbaai"/>
    <x v="52"/>
    <x v="48"/>
    <x v="40"/>
    <x v="1"/>
    <x v="9"/>
    <x v="0"/>
    <x v="2"/>
    <m/>
    <s v=""/>
    <s v=""/>
  </r>
  <r>
    <x v="1"/>
    <d v="2022-04-23T00:00:00"/>
    <s v="Zone 4 - Horingbaai"/>
    <x v="116"/>
    <x v="83"/>
    <x v="81"/>
    <x v="2"/>
    <x v="6"/>
    <x v="0"/>
    <x v="2"/>
    <m/>
    <s v=""/>
    <s v=""/>
  </r>
  <r>
    <x v="1"/>
    <d v="2022-04-23T00:00:00"/>
    <s v="Zone 4 - Horingbaai"/>
    <x v="39"/>
    <x v="37"/>
    <x v="31"/>
    <x v="1"/>
    <x v="6"/>
    <x v="0"/>
    <x v="2"/>
    <m/>
    <s v=""/>
    <s v=""/>
  </r>
  <r>
    <x v="1"/>
    <d v="2022-04-23T00:00:00"/>
    <s v="Zone 4 - Horingbaai"/>
    <x v="111"/>
    <x v="96"/>
    <x v="77"/>
    <x v="9"/>
    <x v="6"/>
    <x v="0"/>
    <x v="2"/>
    <m/>
    <s v=""/>
    <s v=""/>
  </r>
  <r>
    <x v="1"/>
    <d v="2022-04-23T00:00:00"/>
    <s v="Zone 4 - Horingbaai"/>
    <x v="118"/>
    <x v="101"/>
    <x v="82"/>
    <x v="5"/>
    <x v="6"/>
    <x v="0"/>
    <x v="2"/>
    <m/>
    <s v=""/>
    <s v=""/>
  </r>
  <r>
    <x v="1"/>
    <d v="2022-04-23T00:00:00"/>
    <s v="Zone 4 - Horingbaai"/>
    <x v="114"/>
    <x v="98"/>
    <x v="79"/>
    <x v="7"/>
    <x v="14"/>
    <x v="0"/>
    <x v="2"/>
    <m/>
    <s v=""/>
    <s v=""/>
  </r>
  <r>
    <x v="1"/>
    <d v="2022-04-23T00:00:00"/>
    <s v="Zone 4 - Horingbaai"/>
    <x v="34"/>
    <x v="32"/>
    <x v="27"/>
    <x v="0"/>
    <x v="6"/>
    <x v="0"/>
    <x v="2"/>
    <m/>
    <s v=""/>
    <s v=""/>
  </r>
  <r>
    <x v="1"/>
    <d v="2022-04-23T00:00:00"/>
    <s v="Zone 4 - Horingbaai"/>
    <x v="117"/>
    <x v="100"/>
    <x v="81"/>
    <x v="1"/>
    <x v="6"/>
    <x v="0"/>
    <x v="2"/>
    <m/>
    <s v=""/>
    <s v=""/>
  </r>
  <r>
    <x v="1"/>
    <d v="2022-04-23T00:00:00"/>
    <s v="Zone 4 - Horingbaai"/>
    <x v="79"/>
    <x v="70"/>
    <x v="23"/>
    <x v="0"/>
    <x v="10"/>
    <x v="0"/>
    <x v="1"/>
    <n v="125"/>
    <n v="9.3000000000000007"/>
    <n v="9.3000000000000007"/>
  </r>
  <r>
    <x v="1"/>
    <d v="2022-04-23T00:00:00"/>
    <s v="Zone 4 - Horingbaai"/>
    <x v="79"/>
    <x v="70"/>
    <x v="23"/>
    <x v="0"/>
    <x v="10"/>
    <x v="0"/>
    <x v="1"/>
    <n v="103"/>
    <n v="4.8"/>
    <n v="4.8"/>
  </r>
  <r>
    <x v="1"/>
    <d v="2022-04-23T00:00:00"/>
    <s v="Zone 4 - Horingbaai"/>
    <x v="79"/>
    <x v="70"/>
    <x v="23"/>
    <x v="0"/>
    <x v="10"/>
    <x v="0"/>
    <x v="1"/>
    <n v="132"/>
    <n v="11.2"/>
    <n v="11.2"/>
  </r>
  <r>
    <x v="1"/>
    <d v="2022-04-23T00:00:00"/>
    <s v="Zone 4 - Horingbaai"/>
    <x v="86"/>
    <x v="76"/>
    <x v="23"/>
    <x v="1"/>
    <x v="10"/>
    <x v="0"/>
    <x v="1"/>
    <n v="150"/>
    <n v="17.399999999999999"/>
    <n v="17.399999999999999"/>
  </r>
  <r>
    <x v="1"/>
    <d v="2022-04-23T00:00:00"/>
    <s v="Zone 4 - Horingbaai"/>
    <x v="81"/>
    <x v="31"/>
    <x v="60"/>
    <x v="1"/>
    <x v="10"/>
    <x v="0"/>
    <x v="1"/>
    <n v="146"/>
    <n v="15.9"/>
    <n v="15.9"/>
  </r>
  <r>
    <x v="1"/>
    <d v="2022-04-23T00:00:00"/>
    <s v="Zone 4 - Horingbaai"/>
    <x v="81"/>
    <x v="31"/>
    <x v="60"/>
    <x v="1"/>
    <x v="10"/>
    <x v="0"/>
    <x v="1"/>
    <n v="124"/>
    <n v="9.1"/>
    <n v="9.1"/>
  </r>
  <r>
    <x v="1"/>
    <d v="2022-04-23T00:00:00"/>
    <s v="Zone 4 - Horingbaai"/>
    <x v="90"/>
    <x v="78"/>
    <x v="4"/>
    <x v="1"/>
    <x v="10"/>
    <x v="0"/>
    <x v="1"/>
    <n v="134"/>
    <n v="11.8"/>
    <n v="11.8"/>
  </r>
  <r>
    <x v="1"/>
    <d v="2022-04-23T00:00:00"/>
    <s v="Zone 4 - Horingbaai"/>
    <x v="84"/>
    <x v="74"/>
    <x v="25"/>
    <x v="1"/>
    <x v="10"/>
    <x v="0"/>
    <x v="1"/>
    <n v="105"/>
    <n v="5.0999999999999996"/>
    <n v="5.0999999999999996"/>
  </r>
  <r>
    <x v="1"/>
    <d v="2022-04-23T00:00:00"/>
    <s v="Zone 4 - Horingbaai"/>
    <x v="91"/>
    <x v="79"/>
    <x v="65"/>
    <x v="0"/>
    <x v="10"/>
    <x v="1"/>
    <x v="2"/>
    <n v="40"/>
    <n v="0.7"/>
    <n v="0.7"/>
  </r>
  <r>
    <x v="1"/>
    <d v="2022-04-23T00:00:00"/>
    <s v="Zone 4 - Horingbaai"/>
    <x v="66"/>
    <x v="59"/>
    <x v="50"/>
    <x v="0"/>
    <x v="10"/>
    <x v="0"/>
    <x v="0"/>
    <n v="113"/>
    <n v="5.7"/>
    <n v="5.7"/>
  </r>
  <r>
    <x v="1"/>
    <d v="2022-04-23T00:00:00"/>
    <s v="Zone 4 - Horingbaai"/>
    <x v="66"/>
    <x v="59"/>
    <x v="50"/>
    <x v="0"/>
    <x v="10"/>
    <x v="0"/>
    <x v="1"/>
    <n v="113"/>
    <n v="6.6"/>
    <n v="6.6"/>
  </r>
  <r>
    <x v="1"/>
    <d v="2022-04-23T00:00:00"/>
    <s v="Zone 4 - Horingbaai"/>
    <x v="104"/>
    <x v="89"/>
    <x v="72"/>
    <x v="2"/>
    <x v="7"/>
    <x v="0"/>
    <x v="2"/>
    <m/>
    <s v=""/>
    <s v=""/>
  </r>
  <r>
    <x v="1"/>
    <d v="2022-04-23T00:00:00"/>
    <s v="Zone 4 - Horingbaai"/>
    <x v="103"/>
    <x v="62"/>
    <x v="71"/>
    <x v="2"/>
    <x v="7"/>
    <x v="0"/>
    <x v="2"/>
    <m/>
    <s v=""/>
    <s v=""/>
  </r>
  <r>
    <x v="1"/>
    <d v="2022-04-23T00:00:00"/>
    <s v="Zone 4 - Horingbaai"/>
    <x v="272"/>
    <x v="220"/>
    <x v="173"/>
    <x v="2"/>
    <x v="7"/>
    <x v="0"/>
    <x v="2"/>
    <m/>
    <s v=""/>
    <s v=""/>
  </r>
  <r>
    <x v="1"/>
    <d v="2022-04-23T00:00:00"/>
    <s v="Zone 4 - Horingbaai"/>
    <x v="93"/>
    <x v="81"/>
    <x v="67"/>
    <x v="0"/>
    <x v="7"/>
    <x v="0"/>
    <x v="2"/>
    <m/>
    <s v=""/>
    <s v=""/>
  </r>
  <r>
    <x v="1"/>
    <d v="2022-04-23T00:00:00"/>
    <s v="Zone 4 - Horingbaai"/>
    <x v="80"/>
    <x v="71"/>
    <x v="29"/>
    <x v="1"/>
    <x v="10"/>
    <x v="0"/>
    <x v="1"/>
    <n v="133"/>
    <n v="11.5"/>
    <n v="11.5"/>
  </r>
  <r>
    <x v="1"/>
    <d v="2022-04-23T00:00:00"/>
    <s v="Zone 4 - Horingbaai"/>
    <x v="80"/>
    <x v="71"/>
    <x v="29"/>
    <x v="1"/>
    <x v="10"/>
    <x v="0"/>
    <x v="1"/>
    <n v="108"/>
    <n v="5.6"/>
    <n v="5.6"/>
  </r>
  <r>
    <x v="1"/>
    <d v="2022-04-23T00:00:00"/>
    <s v="Zone 4 - Horingbaai"/>
    <x v="78"/>
    <x v="69"/>
    <x v="59"/>
    <x v="2"/>
    <x v="10"/>
    <x v="1"/>
    <x v="2"/>
    <n v="56"/>
    <n v="1.8"/>
    <n v="1.8"/>
  </r>
  <r>
    <x v="1"/>
    <d v="2022-04-23T00:00:00"/>
    <s v="Zone 4 - Horingbaai"/>
    <x v="83"/>
    <x v="73"/>
    <x v="61"/>
    <x v="7"/>
    <x v="10"/>
    <x v="2"/>
    <x v="2"/>
    <n v="31"/>
    <n v="0.5"/>
    <n v="0.5"/>
  </r>
  <r>
    <x v="1"/>
    <d v="2022-04-23T00:00:00"/>
    <s v="Zone 4 - Horingbaai"/>
    <x v="82"/>
    <x v="72"/>
    <x v="55"/>
    <x v="1"/>
    <x v="10"/>
    <x v="0"/>
    <x v="2"/>
    <m/>
    <s v=""/>
    <s v=""/>
  </r>
  <r>
    <x v="1"/>
    <d v="2022-04-23T00:00:00"/>
    <s v="Zone 4 - Horingbaai"/>
    <x v="69"/>
    <x v="62"/>
    <x v="25"/>
    <x v="2"/>
    <x v="10"/>
    <x v="0"/>
    <x v="2"/>
    <m/>
    <s v=""/>
    <s v=""/>
  </r>
  <r>
    <x v="1"/>
    <d v="2022-04-23T00:00:00"/>
    <s v="Zone 4 - Horingbaai"/>
    <x v="65"/>
    <x v="58"/>
    <x v="29"/>
    <x v="3"/>
    <x v="10"/>
    <x v="0"/>
    <x v="2"/>
    <m/>
    <s v=""/>
    <s v=""/>
  </r>
  <r>
    <x v="1"/>
    <d v="2022-04-23T00:00:00"/>
    <s v="Zone 4 - Horingbaai"/>
    <x v="75"/>
    <x v="14"/>
    <x v="57"/>
    <x v="1"/>
    <x v="10"/>
    <x v="0"/>
    <x v="2"/>
    <m/>
    <s v=""/>
    <s v=""/>
  </r>
  <r>
    <x v="1"/>
    <d v="2022-04-23T00:00:00"/>
    <s v="Zone 4 - Horingbaai"/>
    <x v="273"/>
    <x v="74"/>
    <x v="174"/>
    <x v="1"/>
    <x v="2"/>
    <x v="0"/>
    <x v="2"/>
    <m/>
    <s v=""/>
    <s v=""/>
  </r>
  <r>
    <x v="1"/>
    <d v="2022-04-23T00:00:00"/>
    <s v="Zone 4 - Horingbaai"/>
    <x v="88"/>
    <x v="2"/>
    <x v="63"/>
    <x v="1"/>
    <x v="10"/>
    <x v="0"/>
    <x v="2"/>
    <m/>
    <s v=""/>
    <s v=""/>
  </r>
  <r>
    <x v="1"/>
    <d v="2022-04-23T00:00:00"/>
    <s v="Zone 4 - Horingbaai"/>
    <x v="274"/>
    <x v="221"/>
    <x v="86"/>
    <x v="1"/>
    <x v="10"/>
    <x v="0"/>
    <x v="2"/>
    <m/>
    <s v=""/>
    <s v=""/>
  </r>
  <r>
    <x v="1"/>
    <d v="2022-04-23T00:00:00"/>
    <s v="Zone 4 - Horingbaai"/>
    <x v="275"/>
    <x v="222"/>
    <x v="174"/>
    <x v="1"/>
    <x v="2"/>
    <x v="0"/>
    <x v="2"/>
    <m/>
    <s v=""/>
    <s v=""/>
  </r>
  <r>
    <x v="1"/>
    <d v="2022-04-23T00:00:00"/>
    <s v="Zone 4 - Horingbaai"/>
    <x v="85"/>
    <x v="75"/>
    <x v="23"/>
    <x v="8"/>
    <x v="10"/>
    <x v="0"/>
    <x v="2"/>
    <m/>
    <s v=""/>
    <s v=""/>
  </r>
  <r>
    <x v="1"/>
    <d v="2022-04-23T00:00:00"/>
    <s v="Zone 4 - Horingbaai"/>
    <x v="70"/>
    <x v="63"/>
    <x v="53"/>
    <x v="2"/>
    <x v="10"/>
    <x v="0"/>
    <x v="2"/>
    <m/>
    <s v=""/>
    <s v=""/>
  </r>
  <r>
    <x v="1"/>
    <d v="2022-04-23T00:00:00"/>
    <s v="Zone 4 - Horingbaai"/>
    <x v="74"/>
    <x v="67"/>
    <x v="56"/>
    <x v="2"/>
    <x v="10"/>
    <x v="0"/>
    <x v="2"/>
    <m/>
    <s v=""/>
    <s v=""/>
  </r>
  <r>
    <x v="1"/>
    <d v="2022-04-23T00:00:00"/>
    <s v="Zone 4 - Horingbaai"/>
    <x v="47"/>
    <x v="6"/>
    <x v="36"/>
    <x v="2"/>
    <x v="7"/>
    <x v="0"/>
    <x v="1"/>
    <n v="120"/>
    <n v="8.1"/>
    <n v="8.1"/>
  </r>
  <r>
    <x v="1"/>
    <d v="2022-04-23T00:00:00"/>
    <s v="Zone 4 - Horingbaai"/>
    <x v="240"/>
    <x v="198"/>
    <x v="153"/>
    <x v="1"/>
    <x v="1"/>
    <x v="2"/>
    <x v="2"/>
    <n v="30"/>
    <n v="0.5"/>
    <n v="0.5"/>
  </r>
  <r>
    <x v="1"/>
    <d v="2022-04-23T00:00:00"/>
    <s v="Zone 4 - Horingbaai"/>
    <x v="241"/>
    <x v="199"/>
    <x v="154"/>
    <x v="1"/>
    <x v="3"/>
    <x v="0"/>
    <x v="1"/>
    <n v="134"/>
    <n v="11.8"/>
    <n v="11.8"/>
  </r>
  <r>
    <x v="1"/>
    <d v="2022-04-23T00:00:00"/>
    <s v="Zone 4 - Horingbaai"/>
    <x v="241"/>
    <x v="199"/>
    <x v="154"/>
    <x v="1"/>
    <x v="3"/>
    <x v="3"/>
    <x v="2"/>
    <n v="34"/>
    <n v="1.2"/>
    <n v="1.2"/>
  </r>
  <r>
    <x v="1"/>
    <d v="2022-04-23T00:00:00"/>
    <s v="Zone 4 - Horingbaai"/>
    <x v="239"/>
    <x v="197"/>
    <x v="152"/>
    <x v="3"/>
    <x v="1"/>
    <x v="0"/>
    <x v="2"/>
    <m/>
    <s v=""/>
    <s v=""/>
  </r>
  <r>
    <x v="1"/>
    <d v="2022-04-23T00:00:00"/>
    <s v="Zone 4 - Horingbaai"/>
    <x v="238"/>
    <x v="196"/>
    <x v="95"/>
    <x v="6"/>
    <x v="1"/>
    <x v="0"/>
    <x v="2"/>
    <m/>
    <s v=""/>
    <s v=""/>
  </r>
  <r>
    <x v="1"/>
    <d v="2022-04-23T00:00:00"/>
    <s v="Zone 4 - Horingbaai"/>
    <x v="237"/>
    <x v="195"/>
    <x v="95"/>
    <x v="0"/>
    <x v="1"/>
    <x v="0"/>
    <x v="2"/>
    <m/>
    <s v=""/>
    <s v=""/>
  </r>
  <r>
    <x v="1"/>
    <d v="2022-04-23T00:00:00"/>
    <s v="Zone 4 - Horingbaai"/>
    <x v="276"/>
    <x v="223"/>
    <x v="159"/>
    <x v="0"/>
    <x v="2"/>
    <x v="0"/>
    <x v="0"/>
    <n v="129"/>
    <n v="9"/>
    <n v="9"/>
  </r>
  <r>
    <x v="1"/>
    <d v="2022-04-23T00:00:00"/>
    <s v="Zone 4 - Horingbaai"/>
    <x v="276"/>
    <x v="223"/>
    <x v="159"/>
    <x v="0"/>
    <x v="2"/>
    <x v="0"/>
    <x v="1"/>
    <n v="140"/>
    <n v="13.7"/>
    <n v="13.7"/>
  </r>
  <r>
    <x v="1"/>
    <d v="2022-04-23T00:00:00"/>
    <s v="Zone 4 - Horingbaai"/>
    <x v="276"/>
    <x v="223"/>
    <x v="159"/>
    <x v="0"/>
    <x v="2"/>
    <x v="0"/>
    <x v="1"/>
    <n v="115"/>
    <n v="7"/>
    <n v="7"/>
  </r>
  <r>
    <x v="1"/>
    <d v="2022-04-23T00:00:00"/>
    <s v="Zone 4 - Horingbaai"/>
    <x v="250"/>
    <x v="123"/>
    <x v="159"/>
    <x v="4"/>
    <x v="2"/>
    <x v="3"/>
    <x v="2"/>
    <n v="34"/>
    <n v="1.2"/>
    <n v="1.2"/>
  </r>
  <r>
    <x v="1"/>
    <d v="2022-04-23T00:00:00"/>
    <s v="Zone 4 - Horingbaai"/>
    <x v="263"/>
    <x v="49"/>
    <x v="159"/>
    <x v="6"/>
    <x v="2"/>
    <x v="0"/>
    <x v="1"/>
    <n v="137"/>
    <n v="12.8"/>
    <n v="12.8"/>
  </r>
  <r>
    <x v="1"/>
    <d v="2022-04-23T00:00:00"/>
    <s v="Zone 4 - Horingbaai"/>
    <x v="262"/>
    <x v="214"/>
    <x v="62"/>
    <x v="6"/>
    <x v="2"/>
    <x v="1"/>
    <x v="2"/>
    <n v="40"/>
    <n v="0.7"/>
    <n v="0.7"/>
  </r>
  <r>
    <x v="1"/>
    <d v="2022-04-23T00:00:00"/>
    <s v="Zone 4 - Horingbaai"/>
    <x v="262"/>
    <x v="214"/>
    <x v="62"/>
    <x v="6"/>
    <x v="2"/>
    <x v="1"/>
    <x v="2"/>
    <n v="49"/>
    <n v="1.2"/>
    <n v="1.2"/>
  </r>
  <r>
    <x v="1"/>
    <d v="2022-04-23T00:00:00"/>
    <s v="Zone 4 - Horingbaai"/>
    <x v="277"/>
    <x v="32"/>
    <x v="62"/>
    <x v="0"/>
    <x v="2"/>
    <x v="1"/>
    <x v="2"/>
    <n v="56"/>
    <n v="1.8"/>
    <n v="1.8"/>
  </r>
  <r>
    <x v="1"/>
    <d v="2022-04-23T00:00:00"/>
    <s v="Zone 4 - Horingbaai"/>
    <x v="264"/>
    <x v="215"/>
    <x v="169"/>
    <x v="1"/>
    <x v="2"/>
    <x v="2"/>
    <x v="2"/>
    <n v="38"/>
    <n v="1"/>
    <n v="1"/>
  </r>
  <r>
    <x v="1"/>
    <d v="2022-04-23T00:00:00"/>
    <s v="Zone 4 - Horingbaai"/>
    <x v="269"/>
    <x v="218"/>
    <x v="102"/>
    <x v="0"/>
    <x v="2"/>
    <x v="0"/>
    <x v="2"/>
    <m/>
    <s v=""/>
    <s v=""/>
  </r>
  <r>
    <x v="1"/>
    <d v="2022-04-23T00:00:00"/>
    <s v="Zone 4 - Horingbaai"/>
    <x v="278"/>
    <x v="224"/>
    <x v="175"/>
    <x v="0"/>
    <x v="24"/>
    <x v="0"/>
    <x v="2"/>
    <m/>
    <s v=""/>
    <s v=""/>
  </r>
  <r>
    <x v="1"/>
    <d v="2022-04-23T00:00:00"/>
    <s v="Zone 4 - Horingbaai"/>
    <x v="279"/>
    <x v="6"/>
    <x v="116"/>
    <x v="1"/>
    <x v="2"/>
    <x v="3"/>
    <x v="2"/>
    <n v="34"/>
    <n v="1.2"/>
    <n v="1.2"/>
  </r>
  <r>
    <x v="1"/>
    <d v="2022-04-23T00:00:00"/>
    <s v="Zone 4 - Horingbaai"/>
    <x v="279"/>
    <x v="6"/>
    <x v="116"/>
    <x v="1"/>
    <x v="2"/>
    <x v="3"/>
    <x v="2"/>
    <n v="34"/>
    <n v="1.2"/>
    <n v="1.2"/>
  </r>
  <r>
    <x v="1"/>
    <d v="2022-04-23T00:00:00"/>
    <s v="Zone 4 - Horingbaai"/>
    <x v="251"/>
    <x v="123"/>
    <x v="160"/>
    <x v="1"/>
    <x v="24"/>
    <x v="3"/>
    <x v="2"/>
    <n v="36"/>
    <n v="1.5"/>
    <n v="1.5"/>
  </r>
  <r>
    <x v="1"/>
    <d v="2022-04-23T00:00:00"/>
    <s v="Zone 4 - Horingbaai"/>
    <x v="248"/>
    <x v="204"/>
    <x v="157"/>
    <x v="1"/>
    <x v="2"/>
    <x v="0"/>
    <x v="2"/>
    <m/>
    <s v=""/>
    <s v=""/>
  </r>
  <r>
    <x v="1"/>
    <d v="2022-04-23T00:00:00"/>
    <s v="Zone 4 - Horingbaai"/>
    <x v="258"/>
    <x v="211"/>
    <x v="165"/>
    <x v="2"/>
    <x v="2"/>
    <x v="0"/>
    <x v="2"/>
    <m/>
    <s v=""/>
    <s v=""/>
  </r>
  <r>
    <x v="1"/>
    <d v="2022-04-23T00:00:00"/>
    <s v="Zone 4 - Horingbaai"/>
    <x v="255"/>
    <x v="208"/>
    <x v="163"/>
    <x v="1"/>
    <x v="2"/>
    <x v="0"/>
    <x v="2"/>
    <m/>
    <s v=""/>
    <s v=""/>
  </r>
  <r>
    <x v="1"/>
    <d v="2022-04-23T00:00:00"/>
    <s v="Zone 4 - Horingbaai"/>
    <x v="257"/>
    <x v="210"/>
    <x v="51"/>
    <x v="1"/>
    <x v="2"/>
    <x v="0"/>
    <x v="2"/>
    <m/>
    <s v=""/>
    <s v=""/>
  </r>
  <r>
    <x v="1"/>
    <d v="2022-04-23T00:00:00"/>
    <s v="Zone 4 - Horingbaai"/>
    <x v="249"/>
    <x v="205"/>
    <x v="158"/>
    <x v="1"/>
    <x v="2"/>
    <x v="0"/>
    <x v="1"/>
    <n v="137"/>
    <n v="12.8"/>
    <n v="12.8"/>
  </r>
  <r>
    <x v="1"/>
    <d v="2022-04-23T00:00:00"/>
    <s v="Zone 4 - Horingbaai"/>
    <x v="249"/>
    <x v="205"/>
    <x v="158"/>
    <x v="1"/>
    <x v="2"/>
    <x v="0"/>
    <x v="1"/>
    <n v="116"/>
    <n v="7.2"/>
    <n v="7.2"/>
  </r>
  <r>
    <x v="1"/>
    <d v="2022-04-23T00:00:00"/>
    <s v="Zone 4 - Horingbaai"/>
    <x v="249"/>
    <x v="205"/>
    <x v="158"/>
    <x v="1"/>
    <x v="2"/>
    <x v="0"/>
    <x v="1"/>
    <n v="120"/>
    <n v="8.1"/>
    <n v="8.1"/>
  </r>
  <r>
    <x v="1"/>
    <d v="2022-04-23T00:00:00"/>
    <s v="Zone 4 - Horingbaai"/>
    <x v="267"/>
    <x v="216"/>
    <x v="171"/>
    <x v="1"/>
    <x v="2"/>
    <x v="0"/>
    <x v="1"/>
    <n v="163"/>
    <n v="23.1"/>
    <n v="23.1"/>
  </r>
  <r>
    <x v="1"/>
    <d v="2022-04-23T00:00:00"/>
    <s v="Zone 4 - Horingbaai"/>
    <x v="267"/>
    <x v="216"/>
    <x v="171"/>
    <x v="1"/>
    <x v="2"/>
    <x v="0"/>
    <x v="1"/>
    <n v="153"/>
    <n v="18.600000000000001"/>
    <n v="18.600000000000001"/>
  </r>
  <r>
    <x v="1"/>
    <d v="2022-04-23T00:00:00"/>
    <s v="Zone 4 - Horingbaai"/>
    <x v="267"/>
    <x v="216"/>
    <x v="171"/>
    <x v="1"/>
    <x v="2"/>
    <x v="1"/>
    <x v="2"/>
    <n v="58"/>
    <n v="2"/>
    <n v="2"/>
  </r>
  <r>
    <x v="1"/>
    <d v="2022-04-23T00:00:00"/>
    <s v="Zone 4 - Horingbaai"/>
    <x v="260"/>
    <x v="212"/>
    <x v="167"/>
    <x v="1"/>
    <x v="2"/>
    <x v="2"/>
    <x v="2"/>
    <n v="32"/>
    <n v="0.6"/>
    <n v="0.6"/>
  </r>
  <r>
    <x v="1"/>
    <d v="2022-04-23T00:00:00"/>
    <s v="Zone 4 - Horingbaai"/>
    <x v="261"/>
    <x v="213"/>
    <x v="168"/>
    <x v="11"/>
    <x v="24"/>
    <x v="0"/>
    <x v="2"/>
    <m/>
    <s v=""/>
    <s v=""/>
  </r>
  <r>
    <x v="1"/>
    <d v="2022-04-23T00:00:00"/>
    <s v="Zone 4 - Horingbaai"/>
    <x v="266"/>
    <x v="30"/>
    <x v="43"/>
    <x v="1"/>
    <x v="2"/>
    <x v="2"/>
    <x v="2"/>
    <n v="33"/>
    <n v="0.7"/>
    <n v="0.7"/>
  </r>
  <r>
    <x v="1"/>
    <d v="2022-04-23T00:00:00"/>
    <s v="Zone 4 - Horingbaai"/>
    <x v="247"/>
    <x v="6"/>
    <x v="156"/>
    <x v="0"/>
    <x v="2"/>
    <x v="0"/>
    <x v="1"/>
    <n v="140"/>
    <n v="13.7"/>
    <n v="13.7"/>
  </r>
  <r>
    <x v="1"/>
    <d v="2022-04-23T00:00:00"/>
    <s v="Zone 4 - Horingbaai"/>
    <x v="253"/>
    <x v="3"/>
    <x v="161"/>
    <x v="1"/>
    <x v="2"/>
    <x v="0"/>
    <x v="2"/>
    <m/>
    <s v=""/>
    <s v=""/>
  </r>
  <r>
    <x v="1"/>
    <d v="2022-04-23T00:00:00"/>
    <s v="Zone 4 - Horingbaai"/>
    <x v="265"/>
    <x v="58"/>
    <x v="170"/>
    <x v="1"/>
    <x v="2"/>
    <x v="2"/>
    <x v="2"/>
    <n v="33"/>
    <n v="0.7"/>
    <n v="0.7"/>
  </r>
  <r>
    <x v="1"/>
    <d v="2022-04-23T00:00:00"/>
    <s v="Zone 4 - Horingbaai"/>
    <x v="246"/>
    <x v="133"/>
    <x v="36"/>
    <x v="1"/>
    <x v="2"/>
    <x v="0"/>
    <x v="2"/>
    <m/>
    <s v=""/>
    <s v=""/>
  </r>
  <r>
    <x v="1"/>
    <d v="2022-04-23T00:00:00"/>
    <s v="Zone 4 - Horingbaai"/>
    <x v="155"/>
    <x v="128"/>
    <x v="102"/>
    <x v="0"/>
    <x v="18"/>
    <x v="0"/>
    <x v="1"/>
    <n v="97"/>
    <n v="3.9"/>
    <n v="3.9"/>
  </r>
  <r>
    <x v="1"/>
    <d v="2022-04-23T00:00:00"/>
    <s v="Zone 4 - Horingbaai"/>
    <x v="155"/>
    <x v="128"/>
    <x v="102"/>
    <x v="0"/>
    <x v="18"/>
    <x v="0"/>
    <x v="1"/>
    <n v="113"/>
    <n v="6.6"/>
    <n v="6.6"/>
  </r>
  <r>
    <x v="1"/>
    <d v="2022-04-23T00:00:00"/>
    <s v="Zone 4 - Horingbaai"/>
    <x v="157"/>
    <x v="130"/>
    <x v="107"/>
    <x v="0"/>
    <x v="18"/>
    <x v="2"/>
    <x v="2"/>
    <n v="30"/>
    <n v="0.5"/>
    <n v="0.5"/>
  </r>
  <r>
    <x v="1"/>
    <d v="2022-04-23T00:00:00"/>
    <s v="Zone 4 - Horingbaai"/>
    <x v="141"/>
    <x v="15"/>
    <x v="98"/>
    <x v="1"/>
    <x v="14"/>
    <x v="2"/>
    <x v="2"/>
    <n v="30"/>
    <n v="0.5"/>
    <n v="0.5"/>
  </r>
  <r>
    <x v="1"/>
    <d v="2022-04-23T00:00:00"/>
    <s v="Zone 4 - Horingbaai"/>
    <x v="146"/>
    <x v="46"/>
    <x v="65"/>
    <x v="0"/>
    <x v="14"/>
    <x v="3"/>
    <x v="2"/>
    <n v="35"/>
    <n v="1.3"/>
    <n v="1.3"/>
  </r>
  <r>
    <x v="1"/>
    <d v="2022-04-23T00:00:00"/>
    <s v="Zone 4 - Horingbaai"/>
    <x v="146"/>
    <x v="46"/>
    <x v="65"/>
    <x v="0"/>
    <x v="14"/>
    <x v="1"/>
    <x v="2"/>
    <n v="43"/>
    <n v="0.8"/>
    <n v="0.8"/>
  </r>
  <r>
    <x v="1"/>
    <d v="2022-04-23T00:00:00"/>
    <s v="Zone 4 - Horingbaai"/>
    <x v="147"/>
    <x v="122"/>
    <x v="101"/>
    <x v="1"/>
    <x v="14"/>
    <x v="1"/>
    <x v="2"/>
    <n v="52"/>
    <n v="1.4"/>
    <n v="1.4"/>
  </r>
  <r>
    <x v="1"/>
    <d v="2022-04-23T00:00:00"/>
    <s v="Zone 4 - Horingbaai"/>
    <x v="140"/>
    <x v="118"/>
    <x v="35"/>
    <x v="0"/>
    <x v="14"/>
    <x v="0"/>
    <x v="1"/>
    <n v="134"/>
    <n v="11.8"/>
    <n v="11.8"/>
  </r>
  <r>
    <x v="1"/>
    <d v="2022-04-23T00:00:00"/>
    <s v="Zone 4 - Horingbaai"/>
    <x v="280"/>
    <x v="225"/>
    <x v="104"/>
    <x v="3"/>
    <x v="14"/>
    <x v="0"/>
    <x v="2"/>
    <m/>
    <s v=""/>
    <s v=""/>
  </r>
  <r>
    <x v="1"/>
    <d v="2022-04-23T00:00:00"/>
    <s v="Zone 4 - Horingbaai"/>
    <x v="151"/>
    <x v="79"/>
    <x v="103"/>
    <x v="1"/>
    <x v="14"/>
    <x v="0"/>
    <x v="2"/>
    <m/>
    <s v=""/>
    <s v=""/>
  </r>
  <r>
    <x v="1"/>
    <d v="2022-04-23T00:00:00"/>
    <s v="Zone 4 - Horingbaai"/>
    <x v="281"/>
    <x v="226"/>
    <x v="104"/>
    <x v="1"/>
    <x v="14"/>
    <x v="0"/>
    <x v="2"/>
    <m/>
    <s v=""/>
    <s v=""/>
  </r>
  <r>
    <x v="1"/>
    <d v="2022-04-23T00:00:00"/>
    <s v="Zone 4 - Horingbaai"/>
    <x v="150"/>
    <x v="125"/>
    <x v="102"/>
    <x v="0"/>
    <x v="17"/>
    <x v="0"/>
    <x v="2"/>
    <m/>
    <s v=""/>
    <s v=""/>
  </r>
  <r>
    <x v="1"/>
    <d v="2022-04-23T00:00:00"/>
    <s v="Zone 4 - Horingbaai"/>
    <x v="282"/>
    <x v="227"/>
    <x v="176"/>
    <x v="0"/>
    <x v="14"/>
    <x v="0"/>
    <x v="2"/>
    <m/>
    <s v=""/>
    <s v=""/>
  </r>
  <r>
    <x v="1"/>
    <d v="2022-04-23T00:00:00"/>
    <s v="Zone 4 - Horingbaai"/>
    <x v="94"/>
    <x v="82"/>
    <x v="45"/>
    <x v="0"/>
    <x v="7"/>
    <x v="0"/>
    <x v="2"/>
    <m/>
    <s v=""/>
    <s v=""/>
  </r>
  <r>
    <x v="1"/>
    <d v="2022-04-23T00:00:00"/>
    <s v="Zone 4 - Horingbaai"/>
    <x v="97"/>
    <x v="61"/>
    <x v="48"/>
    <x v="1"/>
    <x v="13"/>
    <x v="0"/>
    <x v="2"/>
    <m/>
    <s v=""/>
    <s v=""/>
  </r>
  <r>
    <x v="1"/>
    <d v="2022-04-23T00:00:00"/>
    <s v="Zone 4 - Horingbaai"/>
    <x v="107"/>
    <x v="92"/>
    <x v="75"/>
    <x v="0"/>
    <x v="7"/>
    <x v="0"/>
    <x v="2"/>
    <m/>
    <s v=""/>
    <s v=""/>
  </r>
  <r>
    <x v="1"/>
    <d v="2022-04-23T00:00:00"/>
    <s v="Zone 4 - Horingbaai"/>
    <x v="168"/>
    <x v="136"/>
    <x v="114"/>
    <x v="0"/>
    <x v="7"/>
    <x v="0"/>
    <x v="0"/>
    <n v="109"/>
    <n v="5"/>
    <n v="5"/>
  </r>
  <r>
    <x v="1"/>
    <d v="2022-04-23T00:00:00"/>
    <s v="Zone 4 - Horingbaai"/>
    <x v="283"/>
    <x v="83"/>
    <x v="45"/>
    <x v="2"/>
    <x v="7"/>
    <x v="0"/>
    <x v="1"/>
    <n v="128"/>
    <n v="10.1"/>
    <n v="10.1"/>
  </r>
  <r>
    <x v="1"/>
    <d v="2022-04-23T00:00:00"/>
    <s v="Zone 4 - Horingbaai"/>
    <x v="283"/>
    <x v="83"/>
    <x v="45"/>
    <x v="2"/>
    <x v="7"/>
    <x v="1"/>
    <x v="2"/>
    <n v="53"/>
    <n v="1.5"/>
    <n v="1.5"/>
  </r>
  <r>
    <x v="1"/>
    <d v="2022-04-23T00:00:00"/>
    <s v="Zone 4 - Horingbaai"/>
    <x v="102"/>
    <x v="88"/>
    <x v="49"/>
    <x v="4"/>
    <x v="7"/>
    <x v="3"/>
    <x v="2"/>
    <n v="32"/>
    <n v="1"/>
    <n v="1"/>
  </r>
  <r>
    <x v="1"/>
    <d v="2022-04-23T00:00:00"/>
    <s v="Zone 4 - Horingbaai"/>
    <x v="100"/>
    <x v="86"/>
    <x v="49"/>
    <x v="0"/>
    <x v="7"/>
    <x v="1"/>
    <x v="2"/>
    <n v="40"/>
    <n v="0.7"/>
    <n v="0.7"/>
  </r>
  <r>
    <x v="1"/>
    <d v="2022-04-23T00:00:00"/>
    <s v="Zone 4 - Horingbaai"/>
    <x v="100"/>
    <x v="86"/>
    <x v="49"/>
    <x v="0"/>
    <x v="7"/>
    <x v="1"/>
    <x v="2"/>
    <n v="49"/>
    <n v="1.2"/>
    <n v="1.2"/>
  </r>
  <r>
    <x v="1"/>
    <d v="2022-04-23T00:00:00"/>
    <s v="Zone 4 - Horingbaai"/>
    <x v="100"/>
    <x v="86"/>
    <x v="49"/>
    <x v="0"/>
    <x v="7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7"/>
    <x v="1"/>
    <x v="2"/>
    <n v="48"/>
    <n v="1.1000000000000001"/>
    <n v="1.1000000000000001"/>
  </r>
  <r>
    <x v="1"/>
    <d v="2022-04-23T00:00:00"/>
    <s v="Zone 4 - Horingbaai"/>
    <x v="100"/>
    <x v="86"/>
    <x v="49"/>
    <x v="0"/>
    <x v="7"/>
    <x v="3"/>
    <x v="2"/>
    <n v="40"/>
    <n v="2"/>
    <n v="2"/>
  </r>
  <r>
    <x v="1"/>
    <d v="2022-04-23T00:00:00"/>
    <s v="Zone 4 - Horingbaai"/>
    <x v="284"/>
    <x v="228"/>
    <x v="173"/>
    <x v="1"/>
    <x v="7"/>
    <x v="0"/>
    <x v="1"/>
    <n v="155"/>
    <n v="19.5"/>
    <n v="19.5"/>
  </r>
  <r>
    <x v="1"/>
    <d v="2022-04-23T00:00:00"/>
    <s v="Zone 4 - Horingbaai"/>
    <x v="106"/>
    <x v="91"/>
    <x v="74"/>
    <x v="0"/>
    <x v="7"/>
    <x v="0"/>
    <x v="1"/>
    <n v="135"/>
    <n v="12.1"/>
    <n v="12.1"/>
  </r>
  <r>
    <x v="1"/>
    <d v="2022-04-23T00:00:00"/>
    <s v="Zone 4 - Horingbaai"/>
    <x v="285"/>
    <x v="229"/>
    <x v="177"/>
    <x v="0"/>
    <x v="7"/>
    <x v="0"/>
    <x v="1"/>
    <n v="98"/>
    <n v="4"/>
    <n v="4"/>
  </r>
  <r>
    <x v="1"/>
    <d v="2022-04-23T00:00:00"/>
    <s v="Zone 4 - Horingbaai"/>
    <x v="286"/>
    <x v="230"/>
    <x v="178"/>
    <x v="1"/>
    <x v="1"/>
    <x v="2"/>
    <x v="2"/>
    <n v="32"/>
    <n v="0.6"/>
    <n v="0.6"/>
  </r>
  <r>
    <x v="1"/>
    <d v="2022-04-23T00:00:00"/>
    <s v="Zone 4 - Horingbaai"/>
    <x v="286"/>
    <x v="230"/>
    <x v="178"/>
    <x v="1"/>
    <x v="1"/>
    <x v="2"/>
    <x v="2"/>
    <n v="30"/>
    <n v="0.5"/>
    <n v="0.5"/>
  </r>
  <r>
    <x v="1"/>
    <d v="2022-04-23T00:00:00"/>
    <s v="Zone 4 - Horingbaai"/>
    <x v="286"/>
    <x v="230"/>
    <x v="178"/>
    <x v="1"/>
    <x v="1"/>
    <x v="1"/>
    <x v="2"/>
    <n v="51"/>
    <n v="1.4"/>
    <n v="1.4"/>
  </r>
  <r>
    <x v="1"/>
    <d v="2022-04-23T00:00:00"/>
    <s v="Zone 4 - Horingbaai"/>
    <x v="4"/>
    <x v="4"/>
    <x v="4"/>
    <x v="0"/>
    <x v="1"/>
    <x v="0"/>
    <x v="1"/>
    <n v="147"/>
    <n v="16.2"/>
    <n v="16.2"/>
  </r>
  <r>
    <x v="1"/>
    <d v="2022-04-23T00:00:00"/>
    <s v="Zone 4 - Horingbaai"/>
    <x v="28"/>
    <x v="26"/>
    <x v="22"/>
    <x v="0"/>
    <x v="0"/>
    <x v="0"/>
    <x v="1"/>
    <n v="148"/>
    <n v="16.600000000000001"/>
    <n v="16.600000000000001"/>
  </r>
  <r>
    <x v="1"/>
    <d v="2022-04-23T00:00:00"/>
    <s v="Zone 4 - Horingbaai"/>
    <x v="22"/>
    <x v="6"/>
    <x v="17"/>
    <x v="0"/>
    <x v="0"/>
    <x v="3"/>
    <x v="2"/>
    <n v="33"/>
    <n v="1.1000000000000001"/>
    <n v="1.1000000000000001"/>
  </r>
  <r>
    <x v="1"/>
    <d v="2022-04-23T00:00:00"/>
    <s v="Zone 4 - Horingbaai"/>
    <x v="2"/>
    <x v="2"/>
    <x v="2"/>
    <x v="2"/>
    <x v="0"/>
    <x v="0"/>
    <x v="1"/>
    <n v="132"/>
    <n v="11.2"/>
    <n v="11.2"/>
  </r>
  <r>
    <x v="1"/>
    <d v="2022-04-23T00:00:00"/>
    <s v="Zone 4 - Horingbaai"/>
    <x v="2"/>
    <x v="2"/>
    <x v="2"/>
    <x v="2"/>
    <x v="0"/>
    <x v="1"/>
    <x v="2"/>
    <n v="73"/>
    <n v="4.0999999999999996"/>
    <n v="4.0999999999999996"/>
  </r>
  <r>
    <x v="1"/>
    <d v="2022-04-23T00:00:00"/>
    <s v="Zone 4 - Horingbaai"/>
    <x v="19"/>
    <x v="18"/>
    <x v="15"/>
    <x v="1"/>
    <x v="0"/>
    <x v="0"/>
    <x v="1"/>
    <n v="117"/>
    <n v="7.4"/>
    <n v="7.4"/>
  </r>
  <r>
    <x v="1"/>
    <d v="2022-04-23T00:00:00"/>
    <s v="Zone 4 - Horingbaai"/>
    <x v="15"/>
    <x v="14"/>
    <x v="12"/>
    <x v="0"/>
    <x v="3"/>
    <x v="0"/>
    <x v="1"/>
    <n v="146"/>
    <n v="15.9"/>
    <n v="15.9"/>
  </r>
  <r>
    <x v="1"/>
    <d v="2022-04-23T00:00:00"/>
    <s v="Zone 4 - Horingbaai"/>
    <x v="15"/>
    <x v="14"/>
    <x v="12"/>
    <x v="0"/>
    <x v="3"/>
    <x v="0"/>
    <x v="1"/>
    <n v="110"/>
    <n v="6"/>
    <n v="6"/>
  </r>
  <r>
    <x v="1"/>
    <d v="2022-04-23T00:00:00"/>
    <s v="Zone 4 - Horingbaai"/>
    <x v="0"/>
    <x v="0"/>
    <x v="0"/>
    <x v="0"/>
    <x v="0"/>
    <x v="2"/>
    <x v="2"/>
    <n v="33"/>
    <n v="0.7"/>
    <n v="0.7"/>
  </r>
  <r>
    <x v="1"/>
    <d v="2022-04-23T00:00:00"/>
    <s v="Zone 4 - Horingbaai"/>
    <x v="0"/>
    <x v="0"/>
    <x v="0"/>
    <x v="0"/>
    <x v="0"/>
    <x v="0"/>
    <x v="1"/>
    <n v="149"/>
    <n v="17"/>
    <n v="17"/>
  </r>
  <r>
    <x v="1"/>
    <d v="2022-04-23T00:00:00"/>
    <s v="Zone 4 - Horingbaai"/>
    <x v="287"/>
    <x v="192"/>
    <x v="179"/>
    <x v="0"/>
    <x v="0"/>
    <x v="3"/>
    <x v="2"/>
    <n v="33"/>
    <n v="1.1000000000000001"/>
    <n v="1.1000000000000001"/>
  </r>
  <r>
    <x v="1"/>
    <d v="2022-04-23T00:00:00"/>
    <s v="Zone 4 - Horingbaai"/>
    <x v="287"/>
    <x v="192"/>
    <x v="179"/>
    <x v="0"/>
    <x v="0"/>
    <x v="2"/>
    <x v="2"/>
    <n v="30"/>
    <n v="0.5"/>
    <n v="0.5"/>
  </r>
  <r>
    <x v="1"/>
    <d v="2022-04-23T00:00:00"/>
    <s v="Zone 4 - Horingbaai"/>
    <x v="16"/>
    <x v="15"/>
    <x v="13"/>
    <x v="2"/>
    <x v="0"/>
    <x v="2"/>
    <x v="2"/>
    <n v="33"/>
    <n v="0.7"/>
    <n v="0.7"/>
  </r>
  <r>
    <x v="1"/>
    <d v="2022-04-23T00:00:00"/>
    <s v="Zone 4 - Horingbaai"/>
    <x v="16"/>
    <x v="15"/>
    <x v="13"/>
    <x v="2"/>
    <x v="0"/>
    <x v="2"/>
    <x v="2"/>
    <n v="46"/>
    <n v="1.8"/>
    <n v="1.8"/>
  </r>
  <r>
    <x v="1"/>
    <d v="2022-04-23T00:00:00"/>
    <s v="Zone 4 - Horingbaai"/>
    <x v="16"/>
    <x v="15"/>
    <x v="13"/>
    <x v="2"/>
    <x v="0"/>
    <x v="2"/>
    <x v="2"/>
    <n v="32"/>
    <n v="0.6"/>
    <n v="0.6"/>
  </r>
  <r>
    <x v="1"/>
    <d v="2022-04-23T00:00:00"/>
    <s v="Zone 4 - Horingbaai"/>
    <x v="288"/>
    <x v="231"/>
    <x v="43"/>
    <x v="1"/>
    <x v="0"/>
    <x v="2"/>
    <x v="2"/>
    <n v="33"/>
    <n v="0.7"/>
    <n v="0.7"/>
  </r>
  <r>
    <x v="1"/>
    <d v="2022-04-23T00:00:00"/>
    <s v="Zone 4 - Horingbaai"/>
    <x v="288"/>
    <x v="231"/>
    <x v="43"/>
    <x v="1"/>
    <x v="0"/>
    <x v="2"/>
    <x v="2"/>
    <n v="30"/>
    <n v="0.5"/>
    <n v="0.5"/>
  </r>
  <r>
    <x v="1"/>
    <d v="2022-04-23T00:00:00"/>
    <s v="Zone 4 - Horingbaai"/>
    <x v="6"/>
    <x v="6"/>
    <x v="6"/>
    <x v="4"/>
    <x v="2"/>
    <x v="0"/>
    <x v="2"/>
    <m/>
    <s v=""/>
    <s v=""/>
  </r>
  <r>
    <x v="1"/>
    <d v="2022-04-23T00:00:00"/>
    <s v="Zone 4 - Horingbaai"/>
    <x v="3"/>
    <x v="3"/>
    <x v="3"/>
    <x v="3"/>
    <x v="0"/>
    <x v="0"/>
    <x v="2"/>
    <m/>
    <s v=""/>
    <s v=""/>
  </r>
  <r>
    <x v="1"/>
    <d v="2022-04-23T00:00:00"/>
    <s v="Zone 4 - Horingbaai"/>
    <x v="21"/>
    <x v="20"/>
    <x v="17"/>
    <x v="4"/>
    <x v="0"/>
    <x v="0"/>
    <x v="2"/>
    <m/>
    <s v=""/>
    <s v=""/>
  </r>
  <r>
    <x v="1"/>
    <d v="2022-04-23T00:00:00"/>
    <s v="Zone 4 - Horingbaai"/>
    <x v="7"/>
    <x v="7"/>
    <x v="7"/>
    <x v="2"/>
    <x v="0"/>
    <x v="0"/>
    <x v="2"/>
    <m/>
    <s v=""/>
    <s v=""/>
  </r>
  <r>
    <x v="1"/>
    <d v="2022-04-23T00:00:00"/>
    <s v="Zone 4 - Horingbaai"/>
    <x v="29"/>
    <x v="27"/>
    <x v="10"/>
    <x v="0"/>
    <x v="2"/>
    <x v="0"/>
    <x v="2"/>
    <m/>
    <s v=""/>
    <s v=""/>
  </r>
  <r>
    <x v="1"/>
    <d v="2022-04-23T00:00:00"/>
    <s v="Zone 4 - Horingbaai"/>
    <x v="9"/>
    <x v="6"/>
    <x v="5"/>
    <x v="0"/>
    <x v="0"/>
    <x v="0"/>
    <x v="2"/>
    <m/>
    <s v=""/>
    <s v=""/>
  </r>
  <r>
    <x v="1"/>
    <d v="2022-04-23T00:00:00"/>
    <s v="Zone 4 - Horingbaai"/>
    <x v="18"/>
    <x v="17"/>
    <x v="14"/>
    <x v="2"/>
    <x v="0"/>
    <x v="0"/>
    <x v="2"/>
    <m/>
    <s v=""/>
    <s v=""/>
  </r>
  <r>
    <x v="1"/>
    <d v="2022-04-23T00:00:00"/>
    <s v="Zone 4 - Horingbaai"/>
    <x v="8"/>
    <x v="8"/>
    <x v="8"/>
    <x v="1"/>
    <x v="0"/>
    <x v="0"/>
    <x v="2"/>
    <m/>
    <s v=""/>
    <s v=""/>
  </r>
  <r>
    <x v="1"/>
    <d v="2022-04-23T00:00:00"/>
    <s v="Zone 4 - Horingbaai"/>
    <x v="289"/>
    <x v="232"/>
    <x v="180"/>
    <x v="6"/>
    <x v="0"/>
    <x v="0"/>
    <x v="2"/>
    <m/>
    <s v=""/>
    <s v=""/>
  </r>
  <r>
    <x v="1"/>
    <d v="2022-04-23T00:00:00"/>
    <s v="Zone 4 - Horingbaai"/>
    <x v="17"/>
    <x v="16"/>
    <x v="14"/>
    <x v="5"/>
    <x v="0"/>
    <x v="0"/>
    <x v="2"/>
    <m/>
    <s v=""/>
    <s v=""/>
  </r>
  <r>
    <x v="1"/>
    <d v="2022-04-23T00:00:00"/>
    <s v="Zone 4 - Horingbaai"/>
    <x v="41"/>
    <x v="38"/>
    <x v="33"/>
    <x v="1"/>
    <x v="5"/>
    <x v="0"/>
    <x v="1"/>
    <n v="130"/>
    <n v="10.7"/>
    <n v="10.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1"/>
    <x v="38"/>
    <x v="33"/>
    <x v="1"/>
    <x v="5"/>
    <x v="0"/>
    <x v="1"/>
    <n v="123"/>
    <n v="8.8000000000000007"/>
    <n v="8.8000000000000007"/>
  </r>
  <r>
    <x v="1"/>
    <d v="2022-04-23T00:00:00"/>
    <s v="Zone 4 - Horingbaai"/>
    <x v="46"/>
    <x v="43"/>
    <x v="32"/>
    <x v="1"/>
    <x v="5"/>
    <x v="0"/>
    <x v="1"/>
    <n v="142"/>
    <n v="14.4"/>
    <n v="14.4"/>
  </r>
  <r>
    <x v="1"/>
    <d v="2022-04-23T00:00:00"/>
    <s v="Zone 4 - Horingbaai"/>
    <x v="46"/>
    <x v="43"/>
    <x v="32"/>
    <x v="1"/>
    <x v="5"/>
    <x v="0"/>
    <x v="1"/>
    <n v="148"/>
    <n v="16.600000000000001"/>
    <n v="16.600000000000001"/>
  </r>
  <r>
    <x v="1"/>
    <d v="2022-04-23T00:00:00"/>
    <s v="Zone 4 - Horingbaai"/>
    <x v="44"/>
    <x v="41"/>
    <x v="28"/>
    <x v="1"/>
    <x v="5"/>
    <x v="0"/>
    <x v="1"/>
    <n v="104"/>
    <n v="5"/>
    <n v="5"/>
  </r>
  <r>
    <x v="1"/>
    <d v="2022-04-23T00:00:00"/>
    <s v="Zone 4 - Horingbaai"/>
    <x v="61"/>
    <x v="55"/>
    <x v="47"/>
    <x v="0"/>
    <x v="5"/>
    <x v="0"/>
    <x v="1"/>
    <n v="141"/>
    <n v="14.1"/>
    <n v="14.1"/>
  </r>
  <r>
    <x v="1"/>
    <d v="2022-04-23T00:00:00"/>
    <s v="Zone 4 - Horingbaai"/>
    <x v="61"/>
    <x v="55"/>
    <x v="47"/>
    <x v="0"/>
    <x v="5"/>
    <x v="0"/>
    <x v="1"/>
    <n v="102"/>
    <n v="4.5999999999999996"/>
    <n v="4.5999999999999996"/>
  </r>
  <r>
    <x v="1"/>
    <d v="2022-04-23T00:00:00"/>
    <s v="Zone 4 - Horingbaai"/>
    <x v="55"/>
    <x v="50"/>
    <x v="43"/>
    <x v="0"/>
    <x v="8"/>
    <x v="1"/>
    <x v="2"/>
    <n v="59"/>
    <n v="2.1"/>
    <n v="2.1"/>
  </r>
  <r>
    <x v="1"/>
    <d v="2022-04-23T00:00:00"/>
    <s v="Zone 4 - Horingbaai"/>
    <x v="51"/>
    <x v="47"/>
    <x v="39"/>
    <x v="0"/>
    <x v="8"/>
    <x v="0"/>
    <x v="1"/>
    <n v="151"/>
    <n v="17.8"/>
    <n v="17.8"/>
  </r>
  <r>
    <x v="1"/>
    <d v="2022-04-23T00:00:00"/>
    <s v="Zone 4 - Horingbaai"/>
    <x v="51"/>
    <x v="47"/>
    <x v="39"/>
    <x v="0"/>
    <x v="8"/>
    <x v="0"/>
    <x v="1"/>
    <n v="129"/>
    <n v="10.4"/>
    <n v="10.4"/>
  </r>
  <r>
    <x v="1"/>
    <d v="2022-04-23T00:00:00"/>
    <s v="Zone 4 - Horingbaai"/>
    <x v="51"/>
    <x v="47"/>
    <x v="39"/>
    <x v="0"/>
    <x v="8"/>
    <x v="0"/>
    <x v="1"/>
    <n v="137"/>
    <n v="12.8"/>
    <n v="12.8"/>
  </r>
  <r>
    <x v="1"/>
    <d v="2022-04-23T00:00:00"/>
    <s v="Zone 4 - Horingbaai"/>
    <x v="40"/>
    <x v="9"/>
    <x v="32"/>
    <x v="4"/>
    <x v="5"/>
    <x v="0"/>
    <x v="1"/>
    <n v="168"/>
    <n v="25.7"/>
    <n v="25.7"/>
  </r>
  <r>
    <x v="1"/>
    <d v="2022-04-23T00:00:00"/>
    <s v="Zone 4 - Horingbaai"/>
    <x v="49"/>
    <x v="45"/>
    <x v="32"/>
    <x v="2"/>
    <x v="5"/>
    <x v="0"/>
    <x v="1"/>
    <n v="120"/>
    <n v="8.1"/>
    <n v="8.1"/>
  </r>
  <r>
    <x v="1"/>
    <d v="2022-04-23T00:00:00"/>
    <s v="Zone 4 - Horingbaai"/>
    <x v="49"/>
    <x v="45"/>
    <x v="32"/>
    <x v="2"/>
    <x v="5"/>
    <x v="0"/>
    <x v="1"/>
    <n v="115"/>
    <n v="7"/>
    <n v="7"/>
  </r>
  <r>
    <x v="1"/>
    <d v="2022-04-23T00:00:00"/>
    <s v="Zone 4 - Horingbaai"/>
    <x v="36"/>
    <x v="34"/>
    <x v="29"/>
    <x v="0"/>
    <x v="5"/>
    <x v="2"/>
    <x v="2"/>
    <n v="33"/>
    <n v="0.7"/>
    <n v="0.7"/>
  </r>
  <r>
    <x v="1"/>
    <d v="2022-04-23T00:00:00"/>
    <s v="Zone 4 - Horingbaai"/>
    <x v="290"/>
    <x v="233"/>
    <x v="181"/>
    <x v="3"/>
    <x v="5"/>
    <x v="0"/>
    <x v="1"/>
    <n v="158"/>
    <n v="20.8"/>
    <n v="20.8"/>
  </r>
  <r>
    <x v="1"/>
    <d v="2022-04-23T00:00:00"/>
    <s v="Zone 4 - Horingbaai"/>
    <x v="291"/>
    <x v="234"/>
    <x v="182"/>
    <x v="3"/>
    <x v="5"/>
    <x v="0"/>
    <x v="2"/>
    <m/>
    <s v=""/>
    <s v=""/>
  </r>
  <r>
    <x v="1"/>
    <d v="2022-04-23T00:00:00"/>
    <s v="Zone 4 - Horingbaai"/>
    <x v="58"/>
    <x v="53"/>
    <x v="28"/>
    <x v="2"/>
    <x v="5"/>
    <x v="0"/>
    <x v="2"/>
    <m/>
    <s v=""/>
    <s v=""/>
  </r>
  <r>
    <x v="1"/>
    <d v="2022-04-23T00:00:00"/>
    <s v="Zone 4 - Horingbaai"/>
    <x v="62"/>
    <x v="56"/>
    <x v="47"/>
    <x v="6"/>
    <x v="5"/>
    <x v="0"/>
    <x v="2"/>
    <m/>
    <s v=""/>
    <s v=""/>
  </r>
  <r>
    <x v="1"/>
    <d v="2022-04-23T00:00:00"/>
    <s v="Zone 4 - Horingbaai"/>
    <x v="173"/>
    <x v="141"/>
    <x v="118"/>
    <x v="0"/>
    <x v="15"/>
    <x v="2"/>
    <x v="2"/>
    <n v="32"/>
    <n v="0.6"/>
    <n v="0.6"/>
  </r>
  <r>
    <x v="1"/>
    <d v="2022-04-23T00:00:00"/>
    <s v="Zone 4 - Horingbaai"/>
    <x v="186"/>
    <x v="152"/>
    <x v="123"/>
    <x v="4"/>
    <x v="7"/>
    <x v="2"/>
    <x v="2"/>
    <n v="32"/>
    <n v="0.6"/>
    <n v="0.6"/>
  </r>
  <r>
    <x v="1"/>
    <d v="2022-04-23T00:00:00"/>
    <s v="Zone 4 - Horingbaai"/>
    <x v="292"/>
    <x v="118"/>
    <x v="183"/>
    <x v="0"/>
    <x v="15"/>
    <x v="1"/>
    <x v="2"/>
    <n v="51"/>
    <n v="1.4"/>
    <n v="1.4"/>
  </r>
  <r>
    <x v="1"/>
    <d v="2022-04-23T00:00:00"/>
    <s v="Zone 4 - Horingbaai"/>
    <x v="177"/>
    <x v="143"/>
    <x v="46"/>
    <x v="9"/>
    <x v="15"/>
    <x v="2"/>
    <x v="2"/>
    <n v="31"/>
    <n v="0.5"/>
    <n v="0.5"/>
  </r>
  <r>
    <x v="1"/>
    <d v="2022-04-23T00:00:00"/>
    <s v="Zone 4 - Horingbaai"/>
    <x v="177"/>
    <x v="143"/>
    <x v="46"/>
    <x v="9"/>
    <x v="15"/>
    <x v="2"/>
    <x v="2"/>
    <n v="34"/>
    <n v="0.7"/>
    <n v="0.7"/>
  </r>
  <r>
    <x v="1"/>
    <d v="2022-04-23T00:00:00"/>
    <s v="Zone 4 - Horingbaai"/>
    <x v="179"/>
    <x v="145"/>
    <x v="120"/>
    <x v="3"/>
    <x v="15"/>
    <x v="1"/>
    <x v="2"/>
    <n v="49"/>
    <n v="1.2"/>
    <n v="1.2"/>
  </r>
  <r>
    <x v="1"/>
    <d v="2022-04-23T00:00:00"/>
    <s v="Zone 4 - Horingbaai"/>
    <x v="174"/>
    <x v="142"/>
    <x v="118"/>
    <x v="8"/>
    <x v="15"/>
    <x v="0"/>
    <x v="2"/>
    <m/>
    <s v=""/>
    <s v=""/>
  </r>
  <r>
    <x v="1"/>
    <d v="2022-04-23T00:00:00"/>
    <s v="Zone 4 - Horingbaai"/>
    <x v="189"/>
    <x v="155"/>
    <x v="126"/>
    <x v="1"/>
    <x v="0"/>
    <x v="0"/>
    <x v="2"/>
    <m/>
    <s v=""/>
    <s v=""/>
  </r>
  <r>
    <x v="1"/>
    <d v="2022-04-23T00:00:00"/>
    <s v="Zone 4 - Horingbaai"/>
    <x v="185"/>
    <x v="151"/>
    <x v="45"/>
    <x v="2"/>
    <x v="15"/>
    <x v="0"/>
    <x v="2"/>
    <m/>
    <s v=""/>
    <s v=""/>
  </r>
  <r>
    <x v="1"/>
    <d v="2022-04-23T00:00:00"/>
    <s v="Zone 4 - Horingbaai"/>
    <x v="171"/>
    <x v="139"/>
    <x v="116"/>
    <x v="2"/>
    <x v="15"/>
    <x v="0"/>
    <x v="2"/>
    <m/>
    <s v=""/>
    <s v=""/>
  </r>
  <r>
    <x v="1"/>
    <d v="2022-04-23T00:00:00"/>
    <s v="Zone 4 - Horingbaai"/>
    <x v="190"/>
    <x v="156"/>
    <x v="123"/>
    <x v="3"/>
    <x v="15"/>
    <x v="0"/>
    <x v="2"/>
    <m/>
    <s v=""/>
    <s v=""/>
  </r>
  <r>
    <x v="1"/>
    <d v="2022-04-23T00:00:00"/>
    <s v="Zone 4 - Horingbaai"/>
    <x v="182"/>
    <x v="148"/>
    <x v="122"/>
    <x v="2"/>
    <x v="15"/>
    <x v="0"/>
    <x v="2"/>
    <m/>
    <s v=""/>
    <s v=""/>
  </r>
  <r>
    <x v="1"/>
    <d v="2022-04-23T00:00:00"/>
    <s v="Zone 4 - Horingbaai"/>
    <x v="172"/>
    <x v="140"/>
    <x v="117"/>
    <x v="2"/>
    <x v="15"/>
    <x v="0"/>
    <x v="2"/>
    <m/>
    <s v=""/>
    <s v=""/>
  </r>
  <r>
    <x v="1"/>
    <d v="2022-04-23T00:00:00"/>
    <s v="Zone 4 - Horingbaai"/>
    <x v="293"/>
    <x v="83"/>
    <x v="181"/>
    <x v="3"/>
    <x v="20"/>
    <x v="0"/>
    <x v="2"/>
    <m/>
    <s v=""/>
    <s v=""/>
  </r>
  <r>
    <x v="1"/>
    <d v="2022-04-23T00:00:00"/>
    <s v="Zone 4 - Horingbaai"/>
    <x v="120"/>
    <x v="103"/>
    <x v="84"/>
    <x v="3"/>
    <x v="15"/>
    <x v="0"/>
    <x v="2"/>
    <m/>
    <s v=""/>
    <s v=""/>
  </r>
  <r>
    <x v="1"/>
    <d v="2022-04-23T00:00:00"/>
    <s v="Zone 4 - Horingbaai"/>
    <x v="294"/>
    <x v="235"/>
    <x v="184"/>
    <x v="11"/>
    <x v="20"/>
    <x v="0"/>
    <x v="2"/>
    <m/>
    <s v=""/>
    <s v=""/>
  </r>
  <r>
    <x v="1"/>
    <d v="2022-04-23T00:00:00"/>
    <s v="Zone 4 - Horingbaai"/>
    <x v="295"/>
    <x v="72"/>
    <x v="184"/>
    <x v="2"/>
    <x v="20"/>
    <x v="0"/>
    <x v="2"/>
    <m/>
    <s v=""/>
    <s v=""/>
  </r>
  <r>
    <x v="1"/>
    <d v="2022-04-23T00:00:00"/>
    <s v="Zone 4 - Horingbaai"/>
    <x v="188"/>
    <x v="154"/>
    <x v="125"/>
    <x v="3"/>
    <x v="15"/>
    <x v="0"/>
    <x v="2"/>
    <m/>
    <s v=""/>
    <s v=""/>
  </r>
  <r>
    <x v="1"/>
    <d v="2022-04-23T00:00:00"/>
    <s v="Zone 4 - Horingbaai"/>
    <x v="217"/>
    <x v="179"/>
    <x v="142"/>
    <x v="1"/>
    <x v="3"/>
    <x v="0"/>
    <x v="1"/>
    <n v="144"/>
    <n v="15.1"/>
    <n v="15.1"/>
  </r>
  <r>
    <x v="1"/>
    <d v="2022-04-23T00:00:00"/>
    <s v="Zone 4 - Horingbaai"/>
    <x v="296"/>
    <x v="236"/>
    <x v="185"/>
    <x v="0"/>
    <x v="4"/>
    <x v="4"/>
    <x v="2"/>
    <n v="40"/>
    <n v="1.4"/>
    <n v="1.4"/>
  </r>
  <r>
    <x v="1"/>
    <d v="2022-04-23T00:00:00"/>
    <s v="Zone 4 - Horingbaai"/>
    <x v="194"/>
    <x v="160"/>
    <x v="34"/>
    <x v="0"/>
    <x v="21"/>
    <x v="0"/>
    <x v="0"/>
    <n v="132"/>
    <n v="9.8000000000000007"/>
    <n v="9.8000000000000007"/>
  </r>
  <r>
    <x v="1"/>
    <d v="2022-04-23T00:00:00"/>
    <s v="Zone 4 - Horingbaai"/>
    <x v="202"/>
    <x v="168"/>
    <x v="135"/>
    <x v="3"/>
    <x v="3"/>
    <x v="3"/>
    <x v="2"/>
    <n v="37"/>
    <n v="1.6"/>
    <n v="1.6"/>
  </r>
  <r>
    <x v="1"/>
    <d v="2022-04-23T00:00:00"/>
    <s v="Zone 4 - Horingbaai"/>
    <x v="211"/>
    <x v="174"/>
    <x v="135"/>
    <x v="0"/>
    <x v="3"/>
    <x v="0"/>
    <x v="2"/>
    <m/>
    <s v=""/>
    <s v=""/>
  </r>
  <r>
    <x v="1"/>
    <d v="2022-04-23T00:00:00"/>
    <s v="Zone 4 - Horingbaai"/>
    <x v="206"/>
    <x v="171"/>
    <x v="51"/>
    <x v="3"/>
    <x v="4"/>
    <x v="0"/>
    <x v="2"/>
    <m/>
    <s v=""/>
    <s v=""/>
  </r>
  <r>
    <x v="1"/>
    <d v="2022-04-23T00:00:00"/>
    <s v="Zone 4 - Horingbaai"/>
    <x v="205"/>
    <x v="170"/>
    <x v="51"/>
    <x v="1"/>
    <x v="4"/>
    <x v="0"/>
    <x v="2"/>
    <m/>
    <s v=""/>
    <s v=""/>
  </r>
  <r>
    <x v="1"/>
    <d v="2022-04-23T00:00:00"/>
    <s v="Zone 4 - Horingbaai"/>
    <x v="297"/>
    <x v="237"/>
    <x v="185"/>
    <x v="1"/>
    <x v="4"/>
    <x v="0"/>
    <x v="2"/>
    <m/>
    <s v=""/>
    <s v=""/>
  </r>
  <r>
    <x v="1"/>
    <d v="2022-04-23T00:00:00"/>
    <s v="Zone 4 - Horingbaai"/>
    <x v="210"/>
    <x v="149"/>
    <x v="134"/>
    <x v="3"/>
    <x v="21"/>
    <x v="0"/>
    <x v="2"/>
    <m/>
    <s v=""/>
    <s v=""/>
  </r>
  <r>
    <x v="1"/>
    <d v="2022-04-23T00:00:00"/>
    <s v="Zone 4 - Horingbaai"/>
    <x v="298"/>
    <x v="100"/>
    <x v="186"/>
    <x v="3"/>
    <x v="4"/>
    <x v="0"/>
    <x v="2"/>
    <m/>
    <s v=""/>
    <s v=""/>
  </r>
  <r>
    <x v="1"/>
    <d v="2022-04-23T00:00:00"/>
    <s v="Zone 4 - Horingbaai"/>
    <x v="201"/>
    <x v="167"/>
    <x v="134"/>
    <x v="1"/>
    <x v="21"/>
    <x v="0"/>
    <x v="2"/>
    <m/>
    <s v=""/>
    <s v=""/>
  </r>
  <r>
    <x v="1"/>
    <d v="2022-04-23T00:00:00"/>
    <s v="Zone 4 - Horingbaai"/>
    <x v="213"/>
    <x v="175"/>
    <x v="141"/>
    <x v="4"/>
    <x v="4"/>
    <x v="0"/>
    <x v="2"/>
    <m/>
    <s v=""/>
    <s v=""/>
  </r>
  <r>
    <x v="1"/>
    <d v="2022-04-23T00:00:00"/>
    <s v="Zone 4 - Horingbaai"/>
    <x v="299"/>
    <x v="238"/>
    <x v="129"/>
    <x v="1"/>
    <x v="21"/>
    <x v="0"/>
    <x v="2"/>
    <m/>
    <s v=""/>
    <s v=""/>
  </r>
  <r>
    <x v="1"/>
    <d v="2022-04-23T00:00:00"/>
    <s v="Zone 4 - Horingbaai"/>
    <x v="214"/>
    <x v="176"/>
    <x v="141"/>
    <x v="0"/>
    <x v="4"/>
    <x v="0"/>
    <x v="2"/>
    <m/>
    <s v=""/>
    <s v=""/>
  </r>
  <r>
    <x v="1"/>
    <d v="2022-04-23T00:00:00"/>
    <s v="Zone 4 - Horingbaai"/>
    <x v="300"/>
    <x v="239"/>
    <x v="187"/>
    <x v="1"/>
    <x v="21"/>
    <x v="0"/>
    <x v="2"/>
    <m/>
    <s v=""/>
    <s v=""/>
  </r>
  <r>
    <x v="1"/>
    <d v="2022-04-23T00:00:00"/>
    <s v="Zone 4 - Horingbaai"/>
    <x v="212"/>
    <x v="12"/>
    <x v="140"/>
    <x v="1"/>
    <x v="4"/>
    <x v="0"/>
    <x v="2"/>
    <m/>
    <s v=""/>
    <s v=""/>
  </r>
  <r>
    <x v="1"/>
    <d v="2022-04-23T00:00:00"/>
    <s v="Zone 4 - Horingbaai"/>
    <x v="68"/>
    <x v="61"/>
    <x v="52"/>
    <x v="2"/>
    <x v="10"/>
    <x v="0"/>
    <x v="2"/>
    <m/>
    <s v=""/>
    <s v=""/>
  </r>
  <r>
    <x v="1"/>
    <d v="2022-04-23T00:00:00"/>
    <s v="Zone 4 - Horingbaai"/>
    <x v="196"/>
    <x v="162"/>
    <x v="129"/>
    <x v="3"/>
    <x v="4"/>
    <x v="0"/>
    <x v="2"/>
    <m/>
    <s v=""/>
    <s v=""/>
  </r>
  <r>
    <x v="1"/>
    <d v="2022-04-23T00:00:00"/>
    <s v="Zone 4 - Horingbaai"/>
    <x v="232"/>
    <x v="192"/>
    <x v="147"/>
    <x v="3"/>
    <x v="3"/>
    <x v="0"/>
    <x v="2"/>
    <m/>
    <s v=""/>
    <s v=""/>
  </r>
  <r>
    <x v="1"/>
    <d v="2022-04-23T00:00:00"/>
    <s v="Zone 4 - Horingbaai"/>
    <x v="230"/>
    <x v="191"/>
    <x v="85"/>
    <x v="1"/>
    <x v="3"/>
    <x v="0"/>
    <x v="2"/>
    <m/>
    <s v=""/>
    <s v=""/>
  </r>
  <r>
    <x v="1"/>
    <d v="2022-04-23T00:00:00"/>
    <s v="Zone 4 - Horingbaai"/>
    <x v="221"/>
    <x v="182"/>
    <x v="116"/>
    <x v="0"/>
    <x v="3"/>
    <x v="0"/>
    <x v="2"/>
    <m/>
    <s v=""/>
    <s v=""/>
  </r>
  <r>
    <x v="1"/>
    <d v="2022-04-23T00:00:00"/>
    <s v="Zone 4 - Horingbaai"/>
    <x v="229"/>
    <x v="190"/>
    <x v="35"/>
    <x v="3"/>
    <x v="3"/>
    <x v="0"/>
    <x v="2"/>
    <m/>
    <s v=""/>
    <s v=""/>
  </r>
  <r>
    <x v="1"/>
    <d v="2022-04-23T00:00:00"/>
    <s v="Zone 4 - Horingbaai"/>
    <x v="301"/>
    <x v="83"/>
    <x v="188"/>
    <x v="0"/>
    <x v="6"/>
    <x v="0"/>
    <x v="2"/>
    <m/>
    <s v=""/>
    <s v=""/>
  </r>
  <r>
    <x v="1"/>
    <d v="2022-04-23T00:00:00"/>
    <s v="Zone 4 - Horingbaai"/>
    <x v="223"/>
    <x v="184"/>
    <x v="145"/>
    <x v="11"/>
    <x v="22"/>
    <x v="0"/>
    <x v="2"/>
    <m/>
    <s v=""/>
    <s v=""/>
  </r>
  <r>
    <x v="1"/>
    <d v="2022-04-23T00:00:00"/>
    <s v="Zone 4 - Horingbaai"/>
    <x v="224"/>
    <x v="185"/>
    <x v="145"/>
    <x v="0"/>
    <x v="22"/>
    <x v="0"/>
    <x v="2"/>
    <m/>
    <s v=""/>
    <s v=""/>
  </r>
  <r>
    <x v="1"/>
    <d v="2022-04-23T00:00:00"/>
    <s v="Zone 4 - Horingbaai"/>
    <x v="218"/>
    <x v="180"/>
    <x v="143"/>
    <x v="1"/>
    <x v="3"/>
    <x v="0"/>
    <x v="2"/>
    <m/>
    <s v=""/>
    <s v=""/>
  </r>
  <r>
    <x v="1"/>
    <d v="2022-04-23T00:00:00"/>
    <s v="Zone 4 - Horingbaai"/>
    <x v="222"/>
    <x v="183"/>
    <x v="144"/>
    <x v="9"/>
    <x v="7"/>
    <x v="0"/>
    <x v="2"/>
    <m/>
    <s v=""/>
    <s v=""/>
  </r>
  <r>
    <x v="1"/>
    <d v="2022-04-23T00:00:00"/>
    <s v="Zone 4 - Horingbaai"/>
    <x v="220"/>
    <x v="181"/>
    <x v="29"/>
    <x v="0"/>
    <x v="3"/>
    <x v="0"/>
    <x v="1"/>
    <n v="95"/>
    <n v="3.6"/>
    <n v="3.6"/>
  </r>
  <r>
    <x v="1"/>
    <d v="2022-04-23T00:00:00"/>
    <s v="Zone 4 - Horingbaai"/>
    <x v="302"/>
    <x v="47"/>
    <x v="189"/>
    <x v="0"/>
    <x v="3"/>
    <x v="0"/>
    <x v="2"/>
    <m/>
    <s v=""/>
    <s v=""/>
  </r>
  <r>
    <x v="1"/>
    <d v="2022-04-23T00:00:00"/>
    <s v="Zone 4 - Horingbaai"/>
    <x v="135"/>
    <x v="2"/>
    <x v="46"/>
    <x v="3"/>
    <x v="12"/>
    <x v="1"/>
    <x v="2"/>
    <n v="58"/>
    <n v="2"/>
    <n v="2"/>
  </r>
  <r>
    <x v="1"/>
    <d v="2022-04-23T00:00:00"/>
    <s v="Zone 4 - Horingbaai"/>
    <x v="135"/>
    <x v="2"/>
    <x v="46"/>
    <x v="3"/>
    <x v="12"/>
    <x v="1"/>
    <x v="2"/>
    <n v="51"/>
    <n v="1.4"/>
    <n v="1.4"/>
  </r>
  <r>
    <x v="1"/>
    <d v="2022-04-23T00:00:00"/>
    <s v="Zone 4 - Horingbaai"/>
    <x v="132"/>
    <x v="113"/>
    <x v="93"/>
    <x v="7"/>
    <x v="12"/>
    <x v="3"/>
    <x v="2"/>
    <n v="29"/>
    <n v="0.7"/>
    <n v="0.7"/>
  </r>
  <r>
    <x v="1"/>
    <d v="2022-04-23T00:00:00"/>
    <s v="Zone 4 - Horingbaai"/>
    <x v="132"/>
    <x v="113"/>
    <x v="93"/>
    <x v="7"/>
    <x v="12"/>
    <x v="3"/>
    <x v="2"/>
    <n v="30"/>
    <n v="0.8"/>
    <n v="0.8"/>
  </r>
  <r>
    <x v="1"/>
    <d v="2022-04-23T00:00:00"/>
    <s v="Zone 4 - Horingbaai"/>
    <x v="132"/>
    <x v="113"/>
    <x v="93"/>
    <x v="7"/>
    <x v="12"/>
    <x v="3"/>
    <x v="2"/>
    <n v="28"/>
    <n v="0.6"/>
    <n v="0.6"/>
  </r>
  <r>
    <x v="1"/>
    <d v="2022-04-23T00:00:00"/>
    <s v="Zone 4 - Horingbaai"/>
    <x v="303"/>
    <x v="240"/>
    <x v="93"/>
    <x v="1"/>
    <x v="12"/>
    <x v="3"/>
    <x v="2"/>
    <n v="28"/>
    <n v="0.6"/>
    <n v="0.6"/>
  </r>
  <r>
    <x v="1"/>
    <d v="2022-04-23T00:00:00"/>
    <s v="Zone 4 - Horingbaai"/>
    <x v="303"/>
    <x v="240"/>
    <x v="93"/>
    <x v="1"/>
    <x v="12"/>
    <x v="3"/>
    <x v="2"/>
    <n v="26"/>
    <n v="0.5"/>
    <n v="0.5"/>
  </r>
  <r>
    <x v="1"/>
    <d v="2022-04-23T00:00:00"/>
    <s v="Zone 4 - Horingbaai"/>
    <x v="303"/>
    <x v="240"/>
    <x v="93"/>
    <x v="1"/>
    <x v="12"/>
    <x v="2"/>
    <x v="2"/>
    <n v="40"/>
    <n v="1.2"/>
    <n v="1.2"/>
  </r>
  <r>
    <x v="1"/>
    <d v="2022-04-23T00:00:00"/>
    <s v="Zone 4 - Horingbaai"/>
    <x v="131"/>
    <x v="83"/>
    <x v="25"/>
    <x v="0"/>
    <x v="12"/>
    <x v="0"/>
    <x v="10"/>
    <n v="77"/>
    <n v="3.6"/>
    <n v="3.6"/>
  </r>
  <r>
    <x v="1"/>
    <d v="2022-04-23T00:00:00"/>
    <s v="Zone 4 - Horingbaai"/>
    <x v="131"/>
    <x v="83"/>
    <x v="25"/>
    <x v="0"/>
    <x v="12"/>
    <x v="2"/>
    <x v="2"/>
    <n v="31"/>
    <n v="0.5"/>
    <n v="0.5"/>
  </r>
  <r>
    <x v="1"/>
    <d v="2022-04-23T00:00:00"/>
    <s v="Zone 4 - Horingbaai"/>
    <x v="136"/>
    <x v="115"/>
    <x v="95"/>
    <x v="3"/>
    <x v="12"/>
    <x v="3"/>
    <x v="2"/>
    <n v="31"/>
    <n v="0.9"/>
    <n v="0.9"/>
  </r>
  <r>
    <x v="1"/>
    <d v="2022-04-23T00:00:00"/>
    <s v="Zone 4 - Horingbaai"/>
    <x v="134"/>
    <x v="2"/>
    <x v="94"/>
    <x v="1"/>
    <x v="12"/>
    <x v="0"/>
    <x v="2"/>
    <m/>
    <s v=""/>
    <s v=""/>
  </r>
  <r>
    <x v="1"/>
    <d v="2022-04-23T00:00:00"/>
    <s v="Zone 4 - Horingbaai"/>
    <x v="127"/>
    <x v="109"/>
    <x v="46"/>
    <x v="1"/>
    <x v="16"/>
    <x v="0"/>
    <x v="2"/>
    <m/>
    <s v=""/>
    <s v=""/>
  </r>
  <r>
    <x v="1"/>
    <d v="2022-04-23T00:00:00"/>
    <s v="Zone 4 - Horingbaai"/>
    <x v="125"/>
    <x v="107"/>
    <x v="88"/>
    <x v="7"/>
    <x v="14"/>
    <x v="0"/>
    <x v="2"/>
    <m/>
    <s v=""/>
    <s v=""/>
  </r>
  <r>
    <x v="1"/>
    <d v="2022-04-23T00:00:00"/>
    <s v="Zone 4 - Horingbaai"/>
    <x v="126"/>
    <x v="108"/>
    <x v="89"/>
    <x v="2"/>
    <x v="6"/>
    <x v="0"/>
    <x v="2"/>
    <m/>
    <s v=""/>
    <s v=""/>
  </r>
  <r>
    <x v="1"/>
    <d v="2022-04-23T00:00:00"/>
    <s v="Zone 4 - Horingbaai"/>
    <x v="133"/>
    <x v="114"/>
    <x v="89"/>
    <x v="5"/>
    <x v="0"/>
    <x v="0"/>
    <x v="2"/>
    <m/>
    <s v=""/>
    <s v=""/>
  </r>
  <r>
    <x v="2"/>
    <d v="2022-06-04T00:00:00"/>
    <s v="Zone 2 - Black Rock"/>
    <x v="47"/>
    <x v="6"/>
    <x v="36"/>
    <x v="2"/>
    <x v="7"/>
    <x v="2"/>
    <x v="2"/>
    <n v="30"/>
    <n v="0.5"/>
    <n v="0.5"/>
  </r>
  <r>
    <x v="2"/>
    <d v="2022-06-04T00:00:00"/>
    <s v="Zone 2 - Black Rock"/>
    <x v="47"/>
    <x v="6"/>
    <x v="36"/>
    <x v="2"/>
    <x v="7"/>
    <x v="2"/>
    <x v="2"/>
    <n v="32"/>
    <n v="0.6"/>
    <n v="0.6"/>
  </r>
  <r>
    <x v="2"/>
    <d v="2022-06-04T00:00:00"/>
    <s v="Zone 2 - Black Rock"/>
    <x v="30"/>
    <x v="28"/>
    <x v="23"/>
    <x v="0"/>
    <x v="5"/>
    <x v="0"/>
    <x v="2"/>
    <m/>
    <s v=""/>
    <s v=""/>
  </r>
  <r>
    <x v="2"/>
    <d v="2022-06-04T00:00:00"/>
    <s v="Zone 2 - Black Rock"/>
    <x v="242"/>
    <x v="200"/>
    <x v="153"/>
    <x v="1"/>
    <x v="23"/>
    <x v="0"/>
    <x v="2"/>
    <m/>
    <s v=""/>
    <s v=""/>
  </r>
  <r>
    <x v="2"/>
    <d v="2022-06-04T00:00:00"/>
    <s v="Zone 2 - Black Rock"/>
    <x v="240"/>
    <x v="198"/>
    <x v="153"/>
    <x v="1"/>
    <x v="1"/>
    <x v="0"/>
    <x v="2"/>
    <m/>
    <s v=""/>
    <s v=""/>
  </r>
  <r>
    <x v="2"/>
    <d v="2022-06-04T00:00:00"/>
    <s v="Zone 2 - Black Rock"/>
    <x v="245"/>
    <x v="203"/>
    <x v="153"/>
    <x v="1"/>
    <x v="1"/>
    <x v="5"/>
    <x v="2"/>
    <n v="57"/>
    <n v="2.4"/>
    <n v="2.4"/>
  </r>
  <r>
    <x v="2"/>
    <d v="2022-06-04T00:00:00"/>
    <s v="Zone 2 - Black Rock"/>
    <x v="234"/>
    <x v="193"/>
    <x v="149"/>
    <x v="0"/>
    <x v="1"/>
    <x v="0"/>
    <x v="2"/>
    <m/>
    <s v=""/>
    <s v=""/>
  </r>
  <r>
    <x v="2"/>
    <d v="2022-06-04T00:00:00"/>
    <s v="Zone 2 - Black Rock"/>
    <x v="304"/>
    <x v="241"/>
    <x v="152"/>
    <x v="1"/>
    <x v="1"/>
    <x v="0"/>
    <x v="7"/>
    <n v="40"/>
    <n v="1"/>
    <n v="1"/>
  </r>
  <r>
    <x v="2"/>
    <d v="2022-06-04T00:00:00"/>
    <s v="Zone 2 - Black Rock"/>
    <x v="241"/>
    <x v="199"/>
    <x v="154"/>
    <x v="1"/>
    <x v="3"/>
    <x v="0"/>
    <x v="2"/>
    <m/>
    <s v=""/>
    <s v=""/>
  </r>
  <r>
    <x v="2"/>
    <d v="2022-06-04T00:00:00"/>
    <s v="Zone 2 - Black Rock"/>
    <x v="239"/>
    <x v="197"/>
    <x v="152"/>
    <x v="3"/>
    <x v="1"/>
    <x v="1"/>
    <x v="2"/>
    <n v="96"/>
    <n v="9.3000000000000007"/>
    <n v="9.3000000000000007"/>
  </r>
  <r>
    <x v="2"/>
    <d v="2022-06-04T00:00:00"/>
    <s v="Zone 2 - Black Rock"/>
    <x v="237"/>
    <x v="195"/>
    <x v="95"/>
    <x v="0"/>
    <x v="1"/>
    <x v="0"/>
    <x v="2"/>
    <m/>
    <s v=""/>
    <s v=""/>
  </r>
  <r>
    <x v="2"/>
    <d v="2022-06-04T00:00:00"/>
    <s v="Zone 2 - Black Rock"/>
    <x v="79"/>
    <x v="70"/>
    <x v="23"/>
    <x v="0"/>
    <x v="10"/>
    <x v="0"/>
    <x v="1"/>
    <n v="157"/>
    <n v="20.399999999999999"/>
    <n v="20.399999999999999"/>
  </r>
  <r>
    <x v="2"/>
    <d v="2022-06-04T00:00:00"/>
    <s v="Zone 2 - Black Rock"/>
    <x v="81"/>
    <x v="31"/>
    <x v="60"/>
    <x v="1"/>
    <x v="10"/>
    <x v="0"/>
    <x v="1"/>
    <n v="148"/>
    <n v="16.600000000000001"/>
    <n v="16.600000000000001"/>
  </r>
  <r>
    <x v="2"/>
    <d v="2022-06-04T00:00:00"/>
    <s v="Zone 2 - Black Rock"/>
    <x v="63"/>
    <x v="2"/>
    <x v="48"/>
    <x v="0"/>
    <x v="10"/>
    <x v="0"/>
    <x v="1"/>
    <n v="111"/>
    <n v="6.2"/>
    <n v="6.2"/>
  </r>
  <r>
    <x v="2"/>
    <d v="2022-06-04T00:00:00"/>
    <s v="Zone 2 - Black Rock"/>
    <x v="88"/>
    <x v="2"/>
    <x v="63"/>
    <x v="1"/>
    <x v="10"/>
    <x v="0"/>
    <x v="1"/>
    <n v="106"/>
    <n v="5.3"/>
    <n v="5.3"/>
  </r>
  <r>
    <x v="2"/>
    <d v="2022-06-04T00:00:00"/>
    <s v="Zone 2 - Black Rock"/>
    <x v="305"/>
    <x v="242"/>
    <x v="9"/>
    <x v="1"/>
    <x v="11"/>
    <x v="1"/>
    <x v="2"/>
    <n v="50"/>
    <n v="1.3"/>
    <n v="1.3"/>
  </r>
  <r>
    <x v="2"/>
    <d v="2022-06-04T00:00:00"/>
    <s v="Zone 2 - Black Rock"/>
    <x v="90"/>
    <x v="78"/>
    <x v="4"/>
    <x v="1"/>
    <x v="10"/>
    <x v="1"/>
    <x v="2"/>
    <n v="42"/>
    <n v="0.8"/>
    <n v="0.8"/>
  </r>
  <r>
    <x v="2"/>
    <d v="2022-06-04T00:00:00"/>
    <s v="Zone 2 - Black Rock"/>
    <x v="77"/>
    <x v="31"/>
    <x v="9"/>
    <x v="2"/>
    <x v="10"/>
    <x v="1"/>
    <x v="2"/>
    <n v="41"/>
    <n v="0.7"/>
    <n v="0.7"/>
  </r>
  <r>
    <x v="2"/>
    <d v="2022-06-04T00:00:00"/>
    <s v="Zone 2 - Black Rock"/>
    <x v="66"/>
    <x v="59"/>
    <x v="50"/>
    <x v="0"/>
    <x v="10"/>
    <x v="0"/>
    <x v="2"/>
    <m/>
    <s v=""/>
    <s v=""/>
  </r>
  <r>
    <x v="2"/>
    <d v="2022-06-04T00:00:00"/>
    <s v="Zone 2 - Black Rock"/>
    <x v="80"/>
    <x v="71"/>
    <x v="29"/>
    <x v="1"/>
    <x v="10"/>
    <x v="0"/>
    <x v="2"/>
    <m/>
    <s v=""/>
    <s v=""/>
  </r>
  <r>
    <x v="2"/>
    <d v="2022-06-04T00:00:00"/>
    <s v="Zone 2 - Black Rock"/>
    <x v="83"/>
    <x v="73"/>
    <x v="61"/>
    <x v="7"/>
    <x v="10"/>
    <x v="0"/>
    <x v="2"/>
    <m/>
    <s v=""/>
    <s v=""/>
  </r>
  <r>
    <x v="2"/>
    <d v="2022-06-04T00:00:00"/>
    <s v="Zone 2 - Black Rock"/>
    <x v="84"/>
    <x v="74"/>
    <x v="25"/>
    <x v="1"/>
    <x v="10"/>
    <x v="0"/>
    <x v="2"/>
    <m/>
    <s v=""/>
    <s v=""/>
  </r>
  <r>
    <x v="2"/>
    <d v="2022-06-04T00:00:00"/>
    <s v="Zone 2 - Black Rock"/>
    <x v="65"/>
    <x v="58"/>
    <x v="29"/>
    <x v="3"/>
    <x v="10"/>
    <x v="0"/>
    <x v="2"/>
    <m/>
    <s v=""/>
    <s v=""/>
  </r>
  <r>
    <x v="2"/>
    <d v="2022-06-04T00:00:00"/>
    <s v="Zone 2 - Black Rock"/>
    <x v="70"/>
    <x v="63"/>
    <x v="53"/>
    <x v="2"/>
    <x v="10"/>
    <x v="0"/>
    <x v="2"/>
    <m/>
    <s v=""/>
    <s v=""/>
  </r>
  <r>
    <x v="2"/>
    <d v="2022-06-04T00:00:00"/>
    <s v="Zone 2 - Black Rock"/>
    <x v="75"/>
    <x v="14"/>
    <x v="57"/>
    <x v="1"/>
    <x v="10"/>
    <x v="0"/>
    <x v="2"/>
    <m/>
    <s v=""/>
    <s v=""/>
  </r>
  <r>
    <x v="2"/>
    <d v="2022-06-04T00:00:00"/>
    <s v="Zone 2 - Black Rock"/>
    <x v="274"/>
    <x v="221"/>
    <x v="86"/>
    <x v="1"/>
    <x v="10"/>
    <x v="0"/>
    <x v="2"/>
    <m/>
    <s v=""/>
    <s v=""/>
  </r>
  <r>
    <x v="2"/>
    <d v="2022-06-04T00:00:00"/>
    <s v="Zone 2 - Black Rock"/>
    <x v="91"/>
    <x v="79"/>
    <x v="65"/>
    <x v="0"/>
    <x v="10"/>
    <x v="0"/>
    <x v="2"/>
    <m/>
    <s v=""/>
    <s v=""/>
  </r>
  <r>
    <x v="2"/>
    <d v="2022-06-04T00:00:00"/>
    <s v="Zone 2 - Black Rock"/>
    <x v="82"/>
    <x v="72"/>
    <x v="55"/>
    <x v="1"/>
    <x v="10"/>
    <x v="0"/>
    <x v="2"/>
    <m/>
    <s v=""/>
    <s v=""/>
  </r>
  <r>
    <x v="2"/>
    <d v="2022-06-04T00:00:00"/>
    <s v="Zone 2 - Black Rock"/>
    <x v="69"/>
    <x v="62"/>
    <x v="25"/>
    <x v="2"/>
    <x v="10"/>
    <x v="0"/>
    <x v="2"/>
    <m/>
    <s v=""/>
    <s v=""/>
  </r>
  <r>
    <x v="2"/>
    <d v="2022-06-04T00:00:00"/>
    <s v="Zone 2 - Black Rock"/>
    <x v="248"/>
    <x v="204"/>
    <x v="157"/>
    <x v="1"/>
    <x v="2"/>
    <x v="2"/>
    <x v="2"/>
    <n v="43"/>
    <n v="1.5"/>
    <n v="1.5"/>
  </r>
  <r>
    <x v="2"/>
    <d v="2022-06-04T00:00:00"/>
    <s v="Zone 2 - Black Rock"/>
    <x v="246"/>
    <x v="133"/>
    <x v="36"/>
    <x v="1"/>
    <x v="2"/>
    <x v="2"/>
    <x v="2"/>
    <n v="32"/>
    <n v="0.6"/>
    <n v="0.6"/>
  </r>
  <r>
    <x v="2"/>
    <d v="2022-06-04T00:00:00"/>
    <s v="Zone 2 - Black Rock"/>
    <x v="261"/>
    <x v="213"/>
    <x v="168"/>
    <x v="11"/>
    <x v="24"/>
    <x v="0"/>
    <x v="2"/>
    <m/>
    <s v=""/>
    <s v=""/>
  </r>
  <r>
    <x v="2"/>
    <d v="2022-06-04T00:00:00"/>
    <s v="Zone 2 - Black Rock"/>
    <x v="260"/>
    <x v="212"/>
    <x v="167"/>
    <x v="1"/>
    <x v="2"/>
    <x v="0"/>
    <x v="2"/>
    <m/>
    <s v=""/>
    <s v=""/>
  </r>
  <r>
    <x v="2"/>
    <d v="2022-06-04T00:00:00"/>
    <s v="Zone 2 - Black Rock"/>
    <x v="256"/>
    <x v="209"/>
    <x v="164"/>
    <x v="1"/>
    <x v="2"/>
    <x v="2"/>
    <x v="2"/>
    <n v="30"/>
    <n v="0.5"/>
    <n v="0.5"/>
  </r>
  <r>
    <x v="2"/>
    <d v="2022-06-04T00:00:00"/>
    <s v="Zone 2 - Black Rock"/>
    <x v="247"/>
    <x v="6"/>
    <x v="156"/>
    <x v="0"/>
    <x v="2"/>
    <x v="2"/>
    <x v="2"/>
    <n v="36"/>
    <n v="0.9"/>
    <n v="0.9"/>
  </r>
  <r>
    <x v="2"/>
    <d v="2022-06-04T00:00:00"/>
    <s v="Zone 2 - Black Rock"/>
    <x v="254"/>
    <x v="207"/>
    <x v="162"/>
    <x v="1"/>
    <x v="2"/>
    <x v="0"/>
    <x v="2"/>
    <m/>
    <s v=""/>
    <s v=""/>
  </r>
  <r>
    <x v="2"/>
    <d v="2022-06-04T00:00:00"/>
    <s v="Zone 2 - Black Rock"/>
    <x v="252"/>
    <x v="206"/>
    <x v="160"/>
    <x v="1"/>
    <x v="24"/>
    <x v="1"/>
    <x v="2"/>
    <n v="44"/>
    <n v="0.9"/>
    <n v="0.9"/>
  </r>
  <r>
    <x v="2"/>
    <d v="2022-06-04T00:00:00"/>
    <s v="Zone 2 - Black Rock"/>
    <x v="263"/>
    <x v="49"/>
    <x v="159"/>
    <x v="6"/>
    <x v="2"/>
    <x v="0"/>
    <x v="2"/>
    <m/>
    <s v=""/>
    <s v=""/>
  </r>
  <r>
    <x v="2"/>
    <d v="2022-06-04T00:00:00"/>
    <s v="Zone 2 - Black Rock"/>
    <x v="257"/>
    <x v="210"/>
    <x v="51"/>
    <x v="1"/>
    <x v="2"/>
    <x v="2"/>
    <x v="2"/>
    <n v="31"/>
    <n v="0.5"/>
    <n v="0.5"/>
  </r>
  <r>
    <x v="2"/>
    <d v="2022-06-04T00:00:00"/>
    <s v="Zone 2 - Black Rock"/>
    <x v="257"/>
    <x v="210"/>
    <x v="51"/>
    <x v="1"/>
    <x v="2"/>
    <x v="1"/>
    <x v="2"/>
    <n v="58"/>
    <n v="2"/>
    <n v="2"/>
  </r>
  <r>
    <x v="2"/>
    <d v="2022-06-04T00:00:00"/>
    <s v="Zone 2 - Black Rock"/>
    <x v="257"/>
    <x v="210"/>
    <x v="51"/>
    <x v="1"/>
    <x v="2"/>
    <x v="2"/>
    <x v="2"/>
    <n v="30"/>
    <n v="0.5"/>
    <n v="0.5"/>
  </r>
  <r>
    <x v="2"/>
    <d v="2022-06-04T00:00:00"/>
    <s v="Zone 2 - Black Rock"/>
    <x v="264"/>
    <x v="215"/>
    <x v="169"/>
    <x v="1"/>
    <x v="2"/>
    <x v="2"/>
    <x v="2"/>
    <n v="38"/>
    <n v="1"/>
    <n v="1"/>
  </r>
  <r>
    <x v="2"/>
    <d v="2022-06-04T00:00:00"/>
    <s v="Zone 2 - Black Rock"/>
    <x v="264"/>
    <x v="215"/>
    <x v="169"/>
    <x v="1"/>
    <x v="2"/>
    <x v="2"/>
    <x v="2"/>
    <n v="33"/>
    <n v="0.7"/>
    <n v="0.7"/>
  </r>
  <r>
    <x v="2"/>
    <d v="2022-06-04T00:00:00"/>
    <s v="Zone 2 - Black Rock"/>
    <x v="264"/>
    <x v="215"/>
    <x v="169"/>
    <x v="1"/>
    <x v="2"/>
    <x v="2"/>
    <x v="2"/>
    <n v="31"/>
    <n v="0.5"/>
    <n v="0.5"/>
  </r>
  <r>
    <x v="2"/>
    <d v="2022-06-04T00:00:00"/>
    <s v="Zone 2 - Black Rock"/>
    <x v="264"/>
    <x v="215"/>
    <x v="169"/>
    <x v="1"/>
    <x v="2"/>
    <x v="2"/>
    <x v="2"/>
    <n v="31"/>
    <n v="0.5"/>
    <n v="0.5"/>
  </r>
  <r>
    <x v="2"/>
    <d v="2022-06-04T00:00:00"/>
    <s v="Zone 2 - Black Rock"/>
    <x v="279"/>
    <x v="6"/>
    <x v="116"/>
    <x v="1"/>
    <x v="2"/>
    <x v="2"/>
    <x v="2"/>
    <n v="30"/>
    <n v="0.5"/>
    <n v="0.5"/>
  </r>
  <r>
    <x v="2"/>
    <d v="2022-06-04T00:00:00"/>
    <s v="Zone 2 - Black Rock"/>
    <x v="279"/>
    <x v="6"/>
    <x v="116"/>
    <x v="1"/>
    <x v="2"/>
    <x v="0"/>
    <x v="11"/>
    <n v="72"/>
    <n v="5"/>
    <n v="5"/>
  </r>
  <r>
    <x v="2"/>
    <d v="2022-06-04T00:00:00"/>
    <s v="Zone 2 - Black Rock"/>
    <x v="249"/>
    <x v="205"/>
    <x v="158"/>
    <x v="1"/>
    <x v="2"/>
    <x v="0"/>
    <x v="1"/>
    <n v="82"/>
    <n v="2.2000000000000002"/>
    <n v="2.2000000000000002"/>
  </r>
  <r>
    <x v="2"/>
    <d v="2022-06-04T00:00:00"/>
    <s v="Zone 2 - Black Rock"/>
    <x v="276"/>
    <x v="223"/>
    <x v="159"/>
    <x v="0"/>
    <x v="2"/>
    <x v="0"/>
    <x v="2"/>
    <m/>
    <s v=""/>
    <s v=""/>
  </r>
  <r>
    <x v="2"/>
    <d v="2022-06-04T00:00:00"/>
    <s v="Zone 2 - Black Rock"/>
    <x v="267"/>
    <x v="216"/>
    <x v="171"/>
    <x v="1"/>
    <x v="2"/>
    <x v="0"/>
    <x v="2"/>
    <m/>
    <s v=""/>
    <s v=""/>
  </r>
  <r>
    <x v="2"/>
    <d v="2022-06-04T00:00:00"/>
    <s v="Zone 2 - Black Rock"/>
    <x v="268"/>
    <x v="217"/>
    <x v="172"/>
    <x v="1"/>
    <x v="2"/>
    <x v="0"/>
    <x v="2"/>
    <m/>
    <s v=""/>
    <s v=""/>
  </r>
  <r>
    <x v="2"/>
    <d v="2022-06-04T00:00:00"/>
    <s v="Zone 2 - Black Rock"/>
    <x v="250"/>
    <x v="123"/>
    <x v="159"/>
    <x v="4"/>
    <x v="2"/>
    <x v="5"/>
    <x v="2"/>
    <n v="46"/>
    <n v="1.3"/>
    <n v="1.3"/>
  </r>
  <r>
    <x v="2"/>
    <d v="2022-06-04T00:00:00"/>
    <s v="Zone 2 - Black Rock"/>
    <x v="255"/>
    <x v="208"/>
    <x v="163"/>
    <x v="1"/>
    <x v="2"/>
    <x v="0"/>
    <x v="2"/>
    <m/>
    <s v=""/>
    <s v=""/>
  </r>
  <r>
    <x v="2"/>
    <d v="2022-06-04T00:00:00"/>
    <s v="Zone 2 - Black Rock"/>
    <x v="258"/>
    <x v="211"/>
    <x v="165"/>
    <x v="2"/>
    <x v="2"/>
    <x v="5"/>
    <x v="2"/>
    <n v="46"/>
    <n v="1.3"/>
    <n v="1.3"/>
  </r>
  <r>
    <x v="2"/>
    <d v="2022-06-04T00:00:00"/>
    <s v="Zone 2 - Black Rock"/>
    <x v="278"/>
    <x v="224"/>
    <x v="175"/>
    <x v="0"/>
    <x v="24"/>
    <x v="0"/>
    <x v="2"/>
    <m/>
    <s v=""/>
    <s v=""/>
  </r>
  <r>
    <x v="2"/>
    <d v="2022-06-04T00:00:00"/>
    <s v="Zone 2 - Black Rock"/>
    <x v="269"/>
    <x v="218"/>
    <x v="102"/>
    <x v="0"/>
    <x v="2"/>
    <x v="0"/>
    <x v="2"/>
    <m/>
    <s v=""/>
    <s v=""/>
  </r>
  <r>
    <x v="2"/>
    <d v="2022-06-04T00:00:00"/>
    <s v="Zone 2 - Black Rock"/>
    <x v="275"/>
    <x v="222"/>
    <x v="174"/>
    <x v="1"/>
    <x v="2"/>
    <x v="0"/>
    <x v="2"/>
    <m/>
    <s v=""/>
    <s v=""/>
  </r>
  <r>
    <x v="2"/>
    <d v="2022-06-04T00:00:00"/>
    <s v="Zone 2 - Black Rock"/>
    <x v="253"/>
    <x v="3"/>
    <x v="161"/>
    <x v="1"/>
    <x v="2"/>
    <x v="0"/>
    <x v="2"/>
    <m/>
    <s v=""/>
    <s v=""/>
  </r>
  <r>
    <x v="2"/>
    <d v="2022-06-04T00:00:00"/>
    <s v="Zone 2 - Black Rock"/>
    <x v="210"/>
    <x v="149"/>
    <x v="134"/>
    <x v="3"/>
    <x v="21"/>
    <x v="0"/>
    <x v="2"/>
    <m/>
    <s v=""/>
    <s v=""/>
  </r>
  <r>
    <x v="2"/>
    <d v="2022-06-04T00:00:00"/>
    <s v="Zone 2 - Black Rock"/>
    <x v="201"/>
    <x v="167"/>
    <x v="134"/>
    <x v="1"/>
    <x v="21"/>
    <x v="0"/>
    <x v="2"/>
    <m/>
    <s v=""/>
    <s v=""/>
  </r>
  <r>
    <x v="2"/>
    <d v="2022-06-04T00:00:00"/>
    <s v="Zone 2 - Black Rock"/>
    <x v="205"/>
    <x v="170"/>
    <x v="51"/>
    <x v="1"/>
    <x v="4"/>
    <x v="1"/>
    <x v="2"/>
    <n v="58"/>
    <n v="2"/>
    <n v="2"/>
  </r>
  <r>
    <x v="2"/>
    <d v="2022-06-04T00:00:00"/>
    <s v="Zone 2 - Black Rock"/>
    <x v="206"/>
    <x v="171"/>
    <x v="51"/>
    <x v="3"/>
    <x v="4"/>
    <x v="0"/>
    <x v="2"/>
    <m/>
    <s v=""/>
    <s v=""/>
  </r>
  <r>
    <x v="2"/>
    <d v="2022-06-04T00:00:00"/>
    <s v="Zone 2 - Black Rock"/>
    <x v="296"/>
    <x v="236"/>
    <x v="185"/>
    <x v="0"/>
    <x v="4"/>
    <x v="0"/>
    <x v="2"/>
    <m/>
    <s v=""/>
    <s v=""/>
  </r>
  <r>
    <x v="2"/>
    <d v="2022-06-04T00:00:00"/>
    <s v="Zone 2 - Black Rock"/>
    <x v="297"/>
    <x v="237"/>
    <x v="185"/>
    <x v="1"/>
    <x v="4"/>
    <x v="0"/>
    <x v="2"/>
    <m/>
    <s v=""/>
    <s v=""/>
  </r>
  <r>
    <x v="2"/>
    <d v="2022-06-04T00:00:00"/>
    <s v="Zone 2 - Black Rock"/>
    <x v="192"/>
    <x v="158"/>
    <x v="127"/>
    <x v="2"/>
    <x v="4"/>
    <x v="0"/>
    <x v="2"/>
    <m/>
    <s v=""/>
    <s v=""/>
  </r>
  <r>
    <x v="2"/>
    <d v="2022-06-04T00:00:00"/>
    <s v="Zone 2 - Black Rock"/>
    <x v="191"/>
    <x v="157"/>
    <x v="127"/>
    <x v="5"/>
    <x v="4"/>
    <x v="0"/>
    <x v="2"/>
    <m/>
    <s v=""/>
    <s v=""/>
  </r>
  <r>
    <x v="2"/>
    <d v="2022-06-04T00:00:00"/>
    <s v="Zone 2 - Black Rock"/>
    <x v="193"/>
    <x v="159"/>
    <x v="127"/>
    <x v="4"/>
    <x v="4"/>
    <x v="0"/>
    <x v="2"/>
    <m/>
    <s v=""/>
    <s v=""/>
  </r>
  <r>
    <x v="2"/>
    <d v="2022-06-04T00:00:00"/>
    <s v="Zone 2 - Black Rock"/>
    <x v="68"/>
    <x v="61"/>
    <x v="52"/>
    <x v="2"/>
    <x v="10"/>
    <x v="0"/>
    <x v="2"/>
    <m/>
    <s v=""/>
    <s v=""/>
  </r>
  <r>
    <x v="2"/>
    <d v="2022-06-04T00:00:00"/>
    <s v="Zone 2 - Black Rock"/>
    <x v="208"/>
    <x v="172"/>
    <x v="138"/>
    <x v="0"/>
    <x v="4"/>
    <x v="0"/>
    <x v="2"/>
    <m/>
    <s v=""/>
    <s v=""/>
  </r>
  <r>
    <x v="2"/>
    <d v="2022-06-04T00:00:00"/>
    <s v="Zone 2 - Black Rock"/>
    <x v="215"/>
    <x v="177"/>
    <x v="135"/>
    <x v="6"/>
    <x v="4"/>
    <x v="0"/>
    <x v="2"/>
    <m/>
    <s v=""/>
    <s v=""/>
  </r>
  <r>
    <x v="2"/>
    <d v="2022-06-04T00:00:00"/>
    <s v="Zone 2 - Black Rock"/>
    <x v="216"/>
    <x v="178"/>
    <x v="135"/>
    <x v="0"/>
    <x v="4"/>
    <x v="0"/>
    <x v="2"/>
    <m/>
    <s v=""/>
    <s v=""/>
  </r>
  <r>
    <x v="2"/>
    <d v="2022-06-04T00:00:00"/>
    <s v="Zone 2 - Black Rock"/>
    <x v="202"/>
    <x v="168"/>
    <x v="135"/>
    <x v="3"/>
    <x v="3"/>
    <x v="0"/>
    <x v="2"/>
    <m/>
    <s v=""/>
    <s v=""/>
  </r>
  <r>
    <x v="2"/>
    <d v="2022-06-04T00:00:00"/>
    <s v="Zone 2 - Black Rock"/>
    <x v="136"/>
    <x v="115"/>
    <x v="95"/>
    <x v="3"/>
    <x v="12"/>
    <x v="1"/>
    <x v="2"/>
    <n v="47"/>
    <n v="1.1000000000000001"/>
    <n v="1.1000000000000001"/>
  </r>
  <r>
    <x v="2"/>
    <d v="2022-06-04T00:00:00"/>
    <s v="Zone 2 - Black Rock"/>
    <x v="136"/>
    <x v="115"/>
    <x v="95"/>
    <x v="3"/>
    <x v="12"/>
    <x v="1"/>
    <x v="2"/>
    <n v="48"/>
    <n v="1.1000000000000001"/>
    <n v="1.1000000000000001"/>
  </r>
  <r>
    <x v="2"/>
    <d v="2022-06-04T00:00:00"/>
    <s v="Zone 2 - Black Rock"/>
    <x v="136"/>
    <x v="115"/>
    <x v="95"/>
    <x v="3"/>
    <x v="12"/>
    <x v="2"/>
    <x v="2"/>
    <n v="38"/>
    <n v="1"/>
    <n v="1"/>
  </r>
  <r>
    <x v="2"/>
    <d v="2022-06-04T00:00:00"/>
    <s v="Zone 2 - Black Rock"/>
    <x v="135"/>
    <x v="2"/>
    <x v="46"/>
    <x v="3"/>
    <x v="12"/>
    <x v="5"/>
    <x v="2"/>
    <n v="56"/>
    <n v="2.2999999999999998"/>
    <n v="2.2999999999999998"/>
  </r>
  <r>
    <x v="2"/>
    <d v="2022-06-04T00:00:00"/>
    <s v="Zone 2 - Black Rock"/>
    <x v="126"/>
    <x v="108"/>
    <x v="89"/>
    <x v="2"/>
    <x v="6"/>
    <x v="5"/>
    <x v="2"/>
    <n v="42"/>
    <n v="1"/>
    <n v="1"/>
  </r>
  <r>
    <x v="2"/>
    <d v="2022-06-04T00:00:00"/>
    <s v="Zone 2 - Black Rock"/>
    <x v="133"/>
    <x v="114"/>
    <x v="89"/>
    <x v="5"/>
    <x v="0"/>
    <x v="0"/>
    <x v="2"/>
    <m/>
    <s v=""/>
    <s v=""/>
  </r>
  <r>
    <x v="2"/>
    <d v="2022-06-04T00:00:00"/>
    <s v="Zone 2 - Black Rock"/>
    <x v="124"/>
    <x v="106"/>
    <x v="87"/>
    <x v="2"/>
    <x v="12"/>
    <x v="2"/>
    <x v="2"/>
    <n v="30"/>
    <n v="0.5"/>
    <n v="0.5"/>
  </r>
  <r>
    <x v="2"/>
    <d v="2022-06-04T00:00:00"/>
    <s v="Zone 2 - Black Rock"/>
    <x v="139"/>
    <x v="117"/>
    <x v="97"/>
    <x v="3"/>
    <x v="12"/>
    <x v="0"/>
    <x v="2"/>
    <m/>
    <s v=""/>
    <s v=""/>
  </r>
  <r>
    <x v="2"/>
    <d v="2022-06-04T00:00:00"/>
    <s v="Zone 2 - Black Rock"/>
    <x v="138"/>
    <x v="83"/>
    <x v="96"/>
    <x v="1"/>
    <x v="12"/>
    <x v="0"/>
    <x v="2"/>
    <m/>
    <s v=""/>
    <s v=""/>
  </r>
  <r>
    <x v="2"/>
    <d v="2022-06-04T00:00:00"/>
    <s v="Zone 2 - Black Rock"/>
    <x v="132"/>
    <x v="113"/>
    <x v="93"/>
    <x v="7"/>
    <x v="12"/>
    <x v="0"/>
    <x v="2"/>
    <m/>
    <s v=""/>
    <s v=""/>
  </r>
  <r>
    <x v="2"/>
    <d v="2022-06-04T00:00:00"/>
    <s v="Zone 2 - Black Rock"/>
    <x v="303"/>
    <x v="240"/>
    <x v="93"/>
    <x v="1"/>
    <x v="12"/>
    <x v="0"/>
    <x v="2"/>
    <m/>
    <s v=""/>
    <s v=""/>
  </r>
  <r>
    <x v="2"/>
    <d v="2022-06-04T00:00:00"/>
    <s v="Zone 2 - Black Rock"/>
    <x v="134"/>
    <x v="2"/>
    <x v="94"/>
    <x v="1"/>
    <x v="12"/>
    <x v="1"/>
    <x v="2"/>
    <n v="49"/>
    <n v="1.2"/>
    <n v="1.2"/>
  </r>
  <r>
    <x v="2"/>
    <d v="2022-06-04T00:00:00"/>
    <s v="Zone 2 - Black Rock"/>
    <x v="134"/>
    <x v="2"/>
    <x v="94"/>
    <x v="1"/>
    <x v="12"/>
    <x v="1"/>
    <x v="2"/>
    <n v="46"/>
    <n v="1"/>
    <n v="1"/>
  </r>
  <r>
    <x v="2"/>
    <d v="2022-06-04T00:00:00"/>
    <s v="Zone 2 - Black Rock"/>
    <x v="134"/>
    <x v="2"/>
    <x v="94"/>
    <x v="1"/>
    <x v="12"/>
    <x v="5"/>
    <x v="2"/>
    <n v="44"/>
    <n v="1.1000000000000001"/>
    <n v="1.1000000000000001"/>
  </r>
  <r>
    <x v="2"/>
    <d v="2022-06-04T00:00:00"/>
    <s v="Zone 2 - Black Rock"/>
    <x v="128"/>
    <x v="110"/>
    <x v="90"/>
    <x v="0"/>
    <x v="12"/>
    <x v="1"/>
    <x v="2"/>
    <n v="47"/>
    <n v="1.1000000000000001"/>
    <n v="1.1000000000000001"/>
  </r>
  <r>
    <x v="2"/>
    <d v="2022-06-04T00:00:00"/>
    <s v="Zone 2 - Black Rock"/>
    <x v="306"/>
    <x v="200"/>
    <x v="190"/>
    <x v="4"/>
    <x v="12"/>
    <x v="0"/>
    <x v="2"/>
    <m/>
    <s v=""/>
    <s v=""/>
  </r>
  <r>
    <x v="2"/>
    <d v="2022-06-04T00:00:00"/>
    <s v="Zone 2 - Black Rock"/>
    <x v="131"/>
    <x v="83"/>
    <x v="25"/>
    <x v="0"/>
    <x v="12"/>
    <x v="1"/>
    <x v="2"/>
    <n v="48"/>
    <n v="1.1000000000000001"/>
    <n v="1.1000000000000001"/>
  </r>
  <r>
    <x v="2"/>
    <d v="2022-06-04T00:00:00"/>
    <s v="Zone 2 - Black Rock"/>
    <x v="130"/>
    <x v="112"/>
    <x v="92"/>
    <x v="1"/>
    <x v="12"/>
    <x v="1"/>
    <x v="2"/>
    <n v="45"/>
    <n v="0.9"/>
    <n v="0.9"/>
  </r>
  <r>
    <x v="2"/>
    <d v="2022-06-04T00:00:00"/>
    <s v="Zone 2 - Black Rock"/>
    <x v="130"/>
    <x v="112"/>
    <x v="92"/>
    <x v="1"/>
    <x v="12"/>
    <x v="1"/>
    <x v="2"/>
    <n v="46"/>
    <n v="1"/>
    <n v="1"/>
  </r>
  <r>
    <x v="2"/>
    <d v="2022-06-04T00:00:00"/>
    <s v="Zone 2 - Black Rock"/>
    <x v="137"/>
    <x v="116"/>
    <x v="88"/>
    <x v="1"/>
    <x v="14"/>
    <x v="0"/>
    <x v="1"/>
    <n v="89"/>
    <n v="2.9"/>
    <n v="2.9"/>
  </r>
  <r>
    <x v="2"/>
    <d v="2022-06-04T00:00:00"/>
    <s v="Zone 2 - Black Rock"/>
    <x v="137"/>
    <x v="116"/>
    <x v="88"/>
    <x v="1"/>
    <x v="14"/>
    <x v="0"/>
    <x v="7"/>
    <n v="40"/>
    <n v="1"/>
    <n v="1"/>
  </r>
  <r>
    <x v="2"/>
    <d v="2022-06-04T00:00:00"/>
    <s v="Zone 2 - Black Rock"/>
    <x v="125"/>
    <x v="107"/>
    <x v="88"/>
    <x v="7"/>
    <x v="14"/>
    <x v="0"/>
    <x v="7"/>
    <n v="40"/>
    <n v="1"/>
    <n v="1"/>
  </r>
  <r>
    <x v="2"/>
    <d v="2022-06-04T00:00:00"/>
    <s v="Zone 2 - Black Rock"/>
    <x v="125"/>
    <x v="107"/>
    <x v="88"/>
    <x v="7"/>
    <x v="14"/>
    <x v="5"/>
    <x v="2"/>
    <n v="44"/>
    <n v="1.1000000000000001"/>
    <n v="1.1000000000000001"/>
  </r>
  <r>
    <x v="2"/>
    <d v="2022-06-04T00:00:00"/>
    <s v="Zone 2 - Black Rock"/>
    <x v="153"/>
    <x v="126"/>
    <x v="104"/>
    <x v="0"/>
    <x v="14"/>
    <x v="1"/>
    <x v="2"/>
    <n v="43"/>
    <n v="0.8"/>
    <n v="0.8"/>
  </r>
  <r>
    <x v="2"/>
    <d v="2022-06-04T00:00:00"/>
    <s v="Zone 2 - Black Rock"/>
    <x v="280"/>
    <x v="225"/>
    <x v="104"/>
    <x v="3"/>
    <x v="14"/>
    <x v="0"/>
    <x v="1"/>
    <n v="78"/>
    <n v="1.9"/>
    <n v="1.9"/>
  </r>
  <r>
    <x v="2"/>
    <d v="2022-06-04T00:00:00"/>
    <s v="Zone 2 - Black Rock"/>
    <x v="281"/>
    <x v="226"/>
    <x v="104"/>
    <x v="1"/>
    <x v="14"/>
    <x v="0"/>
    <x v="2"/>
    <m/>
    <s v=""/>
    <s v=""/>
  </r>
  <r>
    <x v="2"/>
    <d v="2022-06-04T00:00:00"/>
    <s v="Zone 2 - Black Rock"/>
    <x v="144"/>
    <x v="65"/>
    <x v="79"/>
    <x v="3"/>
    <x v="14"/>
    <x v="0"/>
    <x v="2"/>
    <m/>
    <s v=""/>
    <s v=""/>
  </r>
  <r>
    <x v="2"/>
    <d v="2022-06-04T00:00:00"/>
    <s v="Zone 2 - Black Rock"/>
    <x v="141"/>
    <x v="15"/>
    <x v="98"/>
    <x v="1"/>
    <x v="14"/>
    <x v="0"/>
    <x v="2"/>
    <m/>
    <s v=""/>
    <s v=""/>
  </r>
  <r>
    <x v="2"/>
    <d v="2022-06-04T00:00:00"/>
    <s v="Zone 2 - Black Rock"/>
    <x v="282"/>
    <x v="227"/>
    <x v="176"/>
    <x v="0"/>
    <x v="14"/>
    <x v="0"/>
    <x v="2"/>
    <m/>
    <s v=""/>
    <s v=""/>
  </r>
  <r>
    <x v="2"/>
    <d v="2022-06-04T00:00:00"/>
    <s v="Zone 2 - Black Rock"/>
    <x v="307"/>
    <x v="243"/>
    <x v="35"/>
    <x v="7"/>
    <x v="14"/>
    <x v="0"/>
    <x v="2"/>
    <m/>
    <s v=""/>
    <s v=""/>
  </r>
  <r>
    <x v="2"/>
    <d v="2022-06-04T00:00:00"/>
    <s v="Zone 2 - Black Rock"/>
    <x v="308"/>
    <x v="244"/>
    <x v="35"/>
    <x v="8"/>
    <x v="14"/>
    <x v="0"/>
    <x v="2"/>
    <m/>
    <s v=""/>
    <s v=""/>
  </r>
  <r>
    <x v="2"/>
    <d v="2022-06-04T00:00:00"/>
    <s v="Zone 2 - Black Rock"/>
    <x v="140"/>
    <x v="118"/>
    <x v="35"/>
    <x v="0"/>
    <x v="14"/>
    <x v="0"/>
    <x v="2"/>
    <m/>
    <s v=""/>
    <s v=""/>
  </r>
  <r>
    <x v="2"/>
    <d v="2022-06-04T00:00:00"/>
    <s v="Zone 2 - Black Rock"/>
    <x v="147"/>
    <x v="122"/>
    <x v="101"/>
    <x v="1"/>
    <x v="14"/>
    <x v="0"/>
    <x v="2"/>
    <m/>
    <s v=""/>
    <s v=""/>
  </r>
  <r>
    <x v="2"/>
    <d v="2022-06-04T00:00:00"/>
    <s v="Zone 2 - Black Rock"/>
    <x v="150"/>
    <x v="125"/>
    <x v="102"/>
    <x v="0"/>
    <x v="17"/>
    <x v="0"/>
    <x v="2"/>
    <m/>
    <s v=""/>
    <s v=""/>
  </r>
  <r>
    <x v="2"/>
    <d v="2022-06-04T00:00:00"/>
    <s v="Zone 2 - Black Rock"/>
    <x v="151"/>
    <x v="79"/>
    <x v="103"/>
    <x v="1"/>
    <x v="14"/>
    <x v="0"/>
    <x v="2"/>
    <m/>
    <s v=""/>
    <s v=""/>
  </r>
  <r>
    <x v="2"/>
    <d v="2022-06-04T00:00:00"/>
    <s v="Zone 2 - Black Rock"/>
    <x v="309"/>
    <x v="245"/>
    <x v="37"/>
    <x v="4"/>
    <x v="5"/>
    <x v="1"/>
    <x v="2"/>
    <n v="65"/>
    <n v="2.8"/>
    <n v="2.8"/>
  </r>
  <r>
    <x v="2"/>
    <d v="2022-06-04T00:00:00"/>
    <s v="Zone 2 - Black Rock"/>
    <x v="309"/>
    <x v="245"/>
    <x v="37"/>
    <x v="4"/>
    <x v="5"/>
    <x v="1"/>
    <x v="2"/>
    <n v="49"/>
    <n v="1.2"/>
    <n v="1.2"/>
  </r>
  <r>
    <x v="2"/>
    <d v="2022-06-04T00:00:00"/>
    <s v="Zone 2 - Black Rock"/>
    <x v="309"/>
    <x v="245"/>
    <x v="37"/>
    <x v="4"/>
    <x v="5"/>
    <x v="5"/>
    <x v="2"/>
    <n v="53"/>
    <n v="2"/>
    <n v="2"/>
  </r>
  <r>
    <x v="2"/>
    <d v="2022-06-04T00:00:00"/>
    <s v="Zone 2 - Black Rock"/>
    <x v="48"/>
    <x v="44"/>
    <x v="37"/>
    <x v="0"/>
    <x v="5"/>
    <x v="0"/>
    <x v="2"/>
    <m/>
    <s v=""/>
    <s v=""/>
  </r>
  <r>
    <x v="2"/>
    <d v="2022-06-04T00:00:00"/>
    <s v="Zone 2 - Black Rock"/>
    <x v="310"/>
    <x v="246"/>
    <x v="191"/>
    <x v="3"/>
    <x v="8"/>
    <x v="1"/>
    <x v="2"/>
    <n v="63"/>
    <n v="2.6"/>
    <n v="2.6"/>
  </r>
  <r>
    <x v="2"/>
    <d v="2022-06-04T00:00:00"/>
    <s v="Zone 2 - Black Rock"/>
    <x v="311"/>
    <x v="247"/>
    <x v="191"/>
    <x v="5"/>
    <x v="8"/>
    <x v="1"/>
    <x v="2"/>
    <n v="51"/>
    <n v="1.4"/>
    <n v="1.4"/>
  </r>
  <r>
    <x v="2"/>
    <d v="2022-06-04T00:00:00"/>
    <s v="Zone 2 - Black Rock"/>
    <x v="32"/>
    <x v="30"/>
    <x v="25"/>
    <x v="1"/>
    <x v="5"/>
    <x v="2"/>
    <x v="2"/>
    <n v="31"/>
    <n v="0.5"/>
    <n v="0.5"/>
  </r>
  <r>
    <x v="2"/>
    <d v="2022-06-04T00:00:00"/>
    <s v="Zone 2 - Black Rock"/>
    <x v="33"/>
    <x v="31"/>
    <x v="26"/>
    <x v="1"/>
    <x v="5"/>
    <x v="2"/>
    <x v="2"/>
    <n v="32"/>
    <n v="0.6"/>
    <n v="0.6"/>
  </r>
  <r>
    <x v="2"/>
    <d v="2022-06-04T00:00:00"/>
    <s v="Zone 2 - Black Rock"/>
    <x v="43"/>
    <x v="40"/>
    <x v="34"/>
    <x v="3"/>
    <x v="5"/>
    <x v="1"/>
    <x v="2"/>
    <n v="88"/>
    <n v="7.2"/>
    <n v="7.2"/>
  </r>
  <r>
    <x v="2"/>
    <d v="2022-06-04T00:00:00"/>
    <s v="Zone 2 - Black Rock"/>
    <x v="45"/>
    <x v="42"/>
    <x v="35"/>
    <x v="3"/>
    <x v="5"/>
    <x v="0"/>
    <x v="2"/>
    <m/>
    <s v=""/>
    <s v=""/>
  </r>
  <r>
    <x v="2"/>
    <d v="2022-06-04T00:00:00"/>
    <s v="Zone 2 - Black Rock"/>
    <x v="36"/>
    <x v="34"/>
    <x v="29"/>
    <x v="0"/>
    <x v="5"/>
    <x v="0"/>
    <x v="2"/>
    <m/>
    <s v=""/>
    <s v=""/>
  </r>
  <r>
    <x v="2"/>
    <d v="2022-06-04T00:00:00"/>
    <s v="Zone 2 - Black Rock"/>
    <x v="51"/>
    <x v="47"/>
    <x v="39"/>
    <x v="0"/>
    <x v="8"/>
    <x v="0"/>
    <x v="2"/>
    <m/>
    <s v=""/>
    <s v=""/>
  </r>
  <r>
    <x v="2"/>
    <d v="2022-06-04T00:00:00"/>
    <s v="Zone 2 - Black Rock"/>
    <x v="61"/>
    <x v="55"/>
    <x v="47"/>
    <x v="0"/>
    <x v="5"/>
    <x v="0"/>
    <x v="2"/>
    <m/>
    <s v=""/>
    <s v=""/>
  </r>
  <r>
    <x v="2"/>
    <d v="2022-06-04T00:00:00"/>
    <s v="Zone 2 - Black Rock"/>
    <x v="62"/>
    <x v="56"/>
    <x v="47"/>
    <x v="6"/>
    <x v="5"/>
    <x v="0"/>
    <x v="2"/>
    <m/>
    <s v=""/>
    <s v=""/>
  </r>
  <r>
    <x v="2"/>
    <d v="2022-06-04T00:00:00"/>
    <s v="Zone 2 - Black Rock"/>
    <x v="291"/>
    <x v="234"/>
    <x v="182"/>
    <x v="3"/>
    <x v="5"/>
    <x v="0"/>
    <x v="2"/>
    <m/>
    <s v=""/>
    <s v=""/>
  </r>
  <r>
    <x v="2"/>
    <d v="2022-06-04T00:00:00"/>
    <s v="Zone 2 - Black Rock"/>
    <x v="37"/>
    <x v="35"/>
    <x v="30"/>
    <x v="2"/>
    <x v="5"/>
    <x v="0"/>
    <x v="2"/>
    <m/>
    <s v=""/>
    <s v=""/>
  </r>
  <r>
    <x v="2"/>
    <d v="2022-06-04T00:00:00"/>
    <s v="Zone 2 - Black Rock"/>
    <x v="41"/>
    <x v="38"/>
    <x v="33"/>
    <x v="1"/>
    <x v="5"/>
    <x v="0"/>
    <x v="2"/>
    <m/>
    <s v=""/>
    <s v=""/>
  </r>
  <r>
    <x v="2"/>
    <d v="2022-06-04T00:00:00"/>
    <s v="Zone 2 - Black Rock"/>
    <x v="49"/>
    <x v="45"/>
    <x v="32"/>
    <x v="2"/>
    <x v="5"/>
    <x v="0"/>
    <x v="2"/>
    <m/>
    <s v=""/>
    <s v=""/>
  </r>
  <r>
    <x v="2"/>
    <d v="2022-06-04T00:00:00"/>
    <s v="Zone 2 - Black Rock"/>
    <x v="40"/>
    <x v="9"/>
    <x v="32"/>
    <x v="4"/>
    <x v="5"/>
    <x v="0"/>
    <x v="2"/>
    <m/>
    <s v=""/>
    <s v=""/>
  </r>
  <r>
    <x v="2"/>
    <d v="2022-06-04T00:00:00"/>
    <s v="Zone 2 - Black Rock"/>
    <x v="46"/>
    <x v="43"/>
    <x v="32"/>
    <x v="1"/>
    <x v="5"/>
    <x v="0"/>
    <x v="2"/>
    <m/>
    <s v=""/>
    <s v=""/>
  </r>
  <r>
    <x v="2"/>
    <d v="2022-06-04T00:00:00"/>
    <s v="Zone 2 - Black Rock"/>
    <x v="155"/>
    <x v="128"/>
    <x v="102"/>
    <x v="0"/>
    <x v="18"/>
    <x v="0"/>
    <x v="6"/>
    <n v="127"/>
    <n v="26.3"/>
    <n v="26.3"/>
  </r>
  <r>
    <x v="2"/>
    <d v="2022-06-04T00:00:00"/>
    <s v="Zone 2 - Black Rock"/>
    <x v="157"/>
    <x v="130"/>
    <x v="107"/>
    <x v="0"/>
    <x v="18"/>
    <x v="0"/>
    <x v="2"/>
    <m/>
    <s v=""/>
    <s v=""/>
  </r>
  <r>
    <x v="2"/>
    <d v="2022-06-04T00:00:00"/>
    <s v="Zone 2 - Black Rock"/>
    <x v="156"/>
    <x v="129"/>
    <x v="106"/>
    <x v="0"/>
    <x v="19"/>
    <x v="0"/>
    <x v="2"/>
    <m/>
    <s v=""/>
    <s v=""/>
  </r>
  <r>
    <x v="2"/>
    <d v="2022-06-04T00:00:00"/>
    <s v="Zone 2 - Black Rock"/>
    <x v="167"/>
    <x v="135"/>
    <x v="26"/>
    <x v="8"/>
    <x v="18"/>
    <x v="0"/>
    <x v="2"/>
    <m/>
    <s v=""/>
    <s v=""/>
  </r>
  <r>
    <x v="2"/>
    <d v="2022-06-04T00:00:00"/>
    <s v="Zone 2 - Black Rock"/>
    <x v="170"/>
    <x v="138"/>
    <x v="26"/>
    <x v="0"/>
    <x v="18"/>
    <x v="0"/>
    <x v="2"/>
    <m/>
    <s v=""/>
    <s v=""/>
  </r>
  <r>
    <x v="2"/>
    <d v="2022-06-04T00:00:00"/>
    <s v="Zone 2 - Black Rock"/>
    <x v="159"/>
    <x v="57"/>
    <x v="109"/>
    <x v="0"/>
    <x v="18"/>
    <x v="0"/>
    <x v="2"/>
    <m/>
    <s v=""/>
    <s v=""/>
  </r>
  <r>
    <x v="2"/>
    <d v="2022-06-04T00:00:00"/>
    <s v="Zone 2 - Black Rock"/>
    <x v="118"/>
    <x v="101"/>
    <x v="82"/>
    <x v="5"/>
    <x v="6"/>
    <x v="1"/>
    <x v="2"/>
    <n v="50"/>
    <n v="1.3"/>
    <n v="1.3"/>
  </r>
  <r>
    <x v="2"/>
    <d v="2022-06-04T00:00:00"/>
    <s v="Zone 2 - Black Rock"/>
    <x v="118"/>
    <x v="101"/>
    <x v="82"/>
    <x v="5"/>
    <x v="6"/>
    <x v="1"/>
    <x v="2"/>
    <n v="70"/>
    <n v="3.6"/>
    <n v="3.6"/>
  </r>
  <r>
    <x v="2"/>
    <d v="2022-06-04T00:00:00"/>
    <s v="Zone 2 - Black Rock"/>
    <x v="114"/>
    <x v="98"/>
    <x v="79"/>
    <x v="7"/>
    <x v="14"/>
    <x v="0"/>
    <x v="2"/>
    <m/>
    <s v=""/>
    <s v=""/>
  </r>
  <r>
    <x v="2"/>
    <d v="2022-06-04T00:00:00"/>
    <s v="Zone 2 - Black Rock"/>
    <x v="39"/>
    <x v="37"/>
    <x v="31"/>
    <x v="1"/>
    <x v="6"/>
    <x v="1"/>
    <x v="2"/>
    <n v="42"/>
    <n v="0.8"/>
    <n v="0.8"/>
  </r>
  <r>
    <x v="2"/>
    <d v="2022-06-04T00:00:00"/>
    <s v="Zone 2 - Black Rock"/>
    <x v="38"/>
    <x v="36"/>
    <x v="31"/>
    <x v="2"/>
    <x v="6"/>
    <x v="1"/>
    <x v="2"/>
    <n v="42"/>
    <n v="0.8"/>
    <n v="0.8"/>
  </r>
  <r>
    <x v="2"/>
    <d v="2022-06-04T00:00:00"/>
    <s v="Zone 2 - Black Rock"/>
    <x v="38"/>
    <x v="36"/>
    <x v="31"/>
    <x v="2"/>
    <x v="6"/>
    <x v="1"/>
    <x v="2"/>
    <n v="40"/>
    <n v="0.7"/>
    <n v="0.7"/>
  </r>
  <r>
    <x v="2"/>
    <d v="2022-06-04T00:00:00"/>
    <s v="Zone 2 - Black Rock"/>
    <x v="116"/>
    <x v="83"/>
    <x v="81"/>
    <x v="2"/>
    <x v="6"/>
    <x v="5"/>
    <x v="2"/>
    <n v="51"/>
    <n v="1.8"/>
    <n v="1.8"/>
  </r>
  <r>
    <x v="2"/>
    <d v="2022-06-04T00:00:00"/>
    <s v="Zone 2 - Black Rock"/>
    <x v="116"/>
    <x v="83"/>
    <x v="81"/>
    <x v="2"/>
    <x v="6"/>
    <x v="0"/>
    <x v="1"/>
    <n v="176"/>
    <n v="30.1"/>
    <n v="30.1"/>
  </r>
  <r>
    <x v="2"/>
    <d v="2022-06-04T00:00:00"/>
    <s v="Zone 2 - Black Rock"/>
    <x v="312"/>
    <x v="248"/>
    <x v="192"/>
    <x v="1"/>
    <x v="6"/>
    <x v="0"/>
    <x v="11"/>
    <n v="54"/>
    <n v="2.6"/>
    <n v="2.6"/>
  </r>
  <r>
    <x v="2"/>
    <d v="2022-06-04T00:00:00"/>
    <s v="Zone 2 - Black Rock"/>
    <x v="52"/>
    <x v="48"/>
    <x v="40"/>
    <x v="1"/>
    <x v="9"/>
    <x v="0"/>
    <x v="5"/>
    <n v="79"/>
    <n v="1.8"/>
    <n v="1.8"/>
  </r>
  <r>
    <x v="2"/>
    <d v="2022-06-04T00:00:00"/>
    <s v="Zone 2 - Black Rock"/>
    <x v="53"/>
    <x v="49"/>
    <x v="41"/>
    <x v="6"/>
    <x v="9"/>
    <x v="0"/>
    <x v="2"/>
    <m/>
    <s v=""/>
    <s v=""/>
  </r>
  <r>
    <x v="2"/>
    <d v="2022-06-04T00:00:00"/>
    <s v="Zone 2 - Black Rock"/>
    <x v="112"/>
    <x v="97"/>
    <x v="77"/>
    <x v="3"/>
    <x v="6"/>
    <x v="0"/>
    <x v="1"/>
    <n v="85"/>
    <n v="2.5"/>
    <n v="2.5"/>
  </r>
  <r>
    <x v="2"/>
    <d v="2022-06-04T00:00:00"/>
    <s v="Zone 2 - Black Rock"/>
    <x v="113"/>
    <x v="28"/>
    <x v="78"/>
    <x v="0"/>
    <x v="2"/>
    <x v="1"/>
    <x v="2"/>
    <n v="84"/>
    <n v="6.2"/>
    <n v="6.2"/>
  </r>
  <r>
    <x v="2"/>
    <d v="2022-06-04T00:00:00"/>
    <s v="Zone 2 - Black Rock"/>
    <x v="111"/>
    <x v="96"/>
    <x v="77"/>
    <x v="9"/>
    <x v="6"/>
    <x v="0"/>
    <x v="2"/>
    <m/>
    <s v=""/>
    <s v=""/>
  </r>
  <r>
    <x v="2"/>
    <d v="2022-06-04T00:00:00"/>
    <s v="Zone 2 - Black Rock"/>
    <x v="122"/>
    <x v="105"/>
    <x v="85"/>
    <x v="2"/>
    <x v="5"/>
    <x v="0"/>
    <x v="2"/>
    <m/>
    <s v=""/>
    <s v=""/>
  </r>
  <r>
    <x v="2"/>
    <d v="2022-06-04T00:00:00"/>
    <s v="Zone 2 - Black Rock"/>
    <x v="109"/>
    <x v="94"/>
    <x v="48"/>
    <x v="2"/>
    <x v="6"/>
    <x v="0"/>
    <x v="2"/>
    <m/>
    <s v=""/>
    <s v=""/>
  </r>
  <r>
    <x v="2"/>
    <d v="2022-06-04T00:00:00"/>
    <s v="Zone 2 - Black Rock"/>
    <x v="108"/>
    <x v="93"/>
    <x v="48"/>
    <x v="5"/>
    <x v="6"/>
    <x v="0"/>
    <x v="2"/>
    <m/>
    <s v=""/>
    <s v=""/>
  </r>
  <r>
    <x v="2"/>
    <d v="2022-06-04T00:00:00"/>
    <s v="Zone 2 - Black Rock"/>
    <x v="123"/>
    <x v="94"/>
    <x v="86"/>
    <x v="1"/>
    <x v="9"/>
    <x v="0"/>
    <x v="2"/>
    <m/>
    <s v=""/>
    <s v=""/>
  </r>
  <r>
    <x v="2"/>
    <d v="2022-06-04T00:00:00"/>
    <s v="Zone 2 - Black Rock"/>
    <x v="121"/>
    <x v="104"/>
    <x v="85"/>
    <x v="1"/>
    <x v="5"/>
    <x v="0"/>
    <x v="2"/>
    <m/>
    <s v=""/>
    <s v=""/>
  </r>
  <r>
    <x v="2"/>
    <d v="2022-06-04T00:00:00"/>
    <s v="Zone 2 - Black Rock"/>
    <x v="115"/>
    <x v="99"/>
    <x v="80"/>
    <x v="1"/>
    <x v="6"/>
    <x v="0"/>
    <x v="2"/>
    <m/>
    <s v=""/>
    <s v=""/>
  </r>
  <r>
    <x v="2"/>
    <d v="2022-06-04T00:00:00"/>
    <s v="Zone 2 - Black Rock"/>
    <x v="19"/>
    <x v="18"/>
    <x v="15"/>
    <x v="1"/>
    <x v="0"/>
    <x v="2"/>
    <x v="2"/>
    <n v="32"/>
    <n v="0.6"/>
    <n v="0.6"/>
  </r>
  <r>
    <x v="2"/>
    <d v="2022-06-04T00:00:00"/>
    <s v="Zone 2 - Black Rock"/>
    <x v="289"/>
    <x v="232"/>
    <x v="180"/>
    <x v="6"/>
    <x v="0"/>
    <x v="0"/>
    <x v="2"/>
    <m/>
    <s v=""/>
    <s v=""/>
  </r>
  <r>
    <x v="2"/>
    <d v="2022-06-04T00:00:00"/>
    <s v="Zone 2 - Black Rock"/>
    <x v="287"/>
    <x v="192"/>
    <x v="179"/>
    <x v="0"/>
    <x v="0"/>
    <x v="0"/>
    <x v="2"/>
    <m/>
    <s v=""/>
    <s v=""/>
  </r>
  <r>
    <x v="2"/>
    <d v="2022-06-04T00:00:00"/>
    <s v="Zone 2 - Black Rock"/>
    <x v="11"/>
    <x v="10"/>
    <x v="9"/>
    <x v="4"/>
    <x v="0"/>
    <x v="0"/>
    <x v="1"/>
    <n v="70"/>
    <n v="1.3"/>
    <n v="1.3"/>
  </r>
  <r>
    <x v="2"/>
    <d v="2022-06-04T00:00:00"/>
    <s v="Zone 2 - Black Rock"/>
    <x v="10"/>
    <x v="9"/>
    <x v="9"/>
    <x v="2"/>
    <x v="0"/>
    <x v="0"/>
    <x v="2"/>
    <m/>
    <s v=""/>
    <s v=""/>
  </r>
  <r>
    <x v="2"/>
    <d v="2022-06-04T00:00:00"/>
    <s v="Zone 2 - Black Rock"/>
    <x v="7"/>
    <x v="7"/>
    <x v="7"/>
    <x v="2"/>
    <x v="0"/>
    <x v="2"/>
    <x v="2"/>
    <n v="31"/>
    <n v="0.5"/>
    <n v="0.5"/>
  </r>
  <r>
    <x v="2"/>
    <d v="2022-06-04T00:00:00"/>
    <s v="Zone 2 - Black Rock"/>
    <x v="5"/>
    <x v="5"/>
    <x v="5"/>
    <x v="1"/>
    <x v="0"/>
    <x v="2"/>
    <x v="2"/>
    <n v="30"/>
    <n v="0.5"/>
    <n v="0.5"/>
  </r>
  <r>
    <x v="2"/>
    <d v="2022-06-04T00:00:00"/>
    <s v="Zone 2 - Black Rock"/>
    <x v="15"/>
    <x v="14"/>
    <x v="12"/>
    <x v="0"/>
    <x v="3"/>
    <x v="2"/>
    <x v="2"/>
    <n v="33"/>
    <n v="0.7"/>
    <n v="0.7"/>
  </r>
  <r>
    <x v="2"/>
    <d v="2022-06-04T00:00:00"/>
    <s v="Zone 2 - Black Rock"/>
    <x v="13"/>
    <x v="12"/>
    <x v="10"/>
    <x v="2"/>
    <x v="0"/>
    <x v="0"/>
    <x v="2"/>
    <m/>
    <s v=""/>
    <s v=""/>
  </r>
  <r>
    <x v="2"/>
    <d v="2022-06-04T00:00:00"/>
    <s v="Zone 2 - Black Rock"/>
    <x v="12"/>
    <x v="11"/>
    <x v="10"/>
    <x v="4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9"/>
    <x v="6"/>
    <x v="5"/>
    <x v="0"/>
    <x v="0"/>
    <x v="2"/>
    <x v="2"/>
    <n v="30"/>
    <n v="0.5"/>
    <n v="0.5"/>
  </r>
  <r>
    <x v="2"/>
    <d v="2022-06-04T00:00:00"/>
    <s v="Zone 2 - Black Rock"/>
    <x v="16"/>
    <x v="15"/>
    <x v="13"/>
    <x v="2"/>
    <x v="0"/>
    <x v="0"/>
    <x v="2"/>
    <m/>
    <s v=""/>
    <s v=""/>
  </r>
  <r>
    <x v="2"/>
    <d v="2022-06-04T00:00:00"/>
    <s v="Zone 2 - Black Rock"/>
    <x v="0"/>
    <x v="0"/>
    <x v="0"/>
    <x v="0"/>
    <x v="0"/>
    <x v="0"/>
    <x v="2"/>
    <m/>
    <s v=""/>
    <s v=""/>
  </r>
  <r>
    <x v="2"/>
    <d v="2022-06-04T00:00:00"/>
    <s v="Zone 2 - Black Rock"/>
    <x v="2"/>
    <x v="2"/>
    <x v="2"/>
    <x v="2"/>
    <x v="0"/>
    <x v="1"/>
    <x v="2"/>
    <n v="52"/>
    <n v="1.4"/>
    <n v="1.4"/>
  </r>
  <r>
    <x v="2"/>
    <d v="2022-06-04T00:00:00"/>
    <s v="Zone 2 - Black Rock"/>
    <x v="3"/>
    <x v="3"/>
    <x v="3"/>
    <x v="3"/>
    <x v="0"/>
    <x v="2"/>
    <x v="2"/>
    <n v="32"/>
    <n v="0.6"/>
    <n v="0.6"/>
  </r>
  <r>
    <x v="2"/>
    <d v="2022-06-04T00:00:00"/>
    <s v="Zone 2 - Black Rock"/>
    <x v="6"/>
    <x v="6"/>
    <x v="6"/>
    <x v="4"/>
    <x v="2"/>
    <x v="2"/>
    <x v="2"/>
    <n v="32"/>
    <n v="0.6"/>
    <n v="0.6"/>
  </r>
  <r>
    <x v="2"/>
    <d v="2022-06-04T00:00:00"/>
    <s v="Zone 2 - Black Rock"/>
    <x v="6"/>
    <x v="6"/>
    <x v="6"/>
    <x v="4"/>
    <x v="2"/>
    <x v="2"/>
    <x v="2"/>
    <n v="32"/>
    <n v="0.6"/>
    <n v="0.6"/>
  </r>
  <r>
    <x v="2"/>
    <d v="2022-06-04T00:00:00"/>
    <s v="Zone 2 - Black Rock"/>
    <x v="8"/>
    <x v="8"/>
    <x v="8"/>
    <x v="1"/>
    <x v="0"/>
    <x v="0"/>
    <x v="2"/>
    <m/>
    <s v=""/>
    <s v=""/>
  </r>
  <r>
    <x v="2"/>
    <d v="2022-06-04T00:00:00"/>
    <s v="Zone 2 - Black Rock"/>
    <x v="29"/>
    <x v="27"/>
    <x v="10"/>
    <x v="0"/>
    <x v="2"/>
    <x v="0"/>
    <x v="1"/>
    <n v="86"/>
    <n v="2.6"/>
    <n v="2.6"/>
  </r>
  <r>
    <x v="2"/>
    <d v="2022-06-04T00:00:00"/>
    <s v="Zone 2 - Black Rock"/>
    <x v="28"/>
    <x v="26"/>
    <x v="22"/>
    <x v="0"/>
    <x v="0"/>
    <x v="0"/>
    <x v="1"/>
    <n v="114"/>
    <n v="6.8"/>
    <n v="6.8"/>
  </r>
  <r>
    <x v="2"/>
    <d v="2022-06-04T00:00:00"/>
    <s v="Zone 2 - Black Rock"/>
    <x v="20"/>
    <x v="19"/>
    <x v="16"/>
    <x v="4"/>
    <x v="4"/>
    <x v="0"/>
    <x v="2"/>
    <m/>
    <s v=""/>
    <s v=""/>
  </r>
  <r>
    <x v="2"/>
    <d v="2022-06-04T00:00:00"/>
    <s v="Zone 2 - Black Rock"/>
    <x v="18"/>
    <x v="17"/>
    <x v="14"/>
    <x v="2"/>
    <x v="0"/>
    <x v="0"/>
    <x v="2"/>
    <m/>
    <s v=""/>
    <s v=""/>
  </r>
  <r>
    <x v="2"/>
    <d v="2022-06-04T00:00:00"/>
    <s v="Zone 2 - Black Rock"/>
    <x v="17"/>
    <x v="16"/>
    <x v="14"/>
    <x v="5"/>
    <x v="0"/>
    <x v="0"/>
    <x v="2"/>
    <m/>
    <s v=""/>
    <s v=""/>
  </r>
  <r>
    <x v="2"/>
    <d v="2022-06-04T00:00:00"/>
    <s v="Zone 2 - Black Rock"/>
    <x v="94"/>
    <x v="82"/>
    <x v="45"/>
    <x v="0"/>
    <x v="7"/>
    <x v="2"/>
    <x v="2"/>
    <n v="34"/>
    <n v="0.7"/>
    <n v="0.7"/>
  </r>
  <r>
    <x v="2"/>
    <d v="2022-06-04T00:00:00"/>
    <s v="Zone 2 - Black Rock"/>
    <x v="93"/>
    <x v="81"/>
    <x v="67"/>
    <x v="0"/>
    <x v="7"/>
    <x v="2"/>
    <x v="2"/>
    <n v="30"/>
    <n v="0.5"/>
    <n v="0.5"/>
  </r>
  <r>
    <x v="2"/>
    <d v="2022-06-04T00:00:00"/>
    <s v="Zone 2 - Black Rock"/>
    <x v="313"/>
    <x v="249"/>
    <x v="145"/>
    <x v="1"/>
    <x v="0"/>
    <x v="0"/>
    <x v="2"/>
    <m/>
    <s v=""/>
    <s v=""/>
  </r>
  <r>
    <x v="2"/>
    <d v="2022-06-04T00:00:00"/>
    <s v="Zone 2 - Black Rock"/>
    <x v="106"/>
    <x v="91"/>
    <x v="74"/>
    <x v="0"/>
    <x v="7"/>
    <x v="2"/>
    <x v="2"/>
    <n v="30"/>
    <n v="0.5"/>
    <n v="0.5"/>
  </r>
  <r>
    <x v="2"/>
    <d v="2022-06-04T00:00:00"/>
    <s v="Zone 2 - Black Rock"/>
    <x v="101"/>
    <x v="87"/>
    <x v="49"/>
    <x v="8"/>
    <x v="7"/>
    <x v="0"/>
    <x v="2"/>
    <m/>
    <s v=""/>
    <s v=""/>
  </r>
  <r>
    <x v="2"/>
    <d v="2022-06-04T00:00:00"/>
    <s v="Zone 2 - Black Rock"/>
    <x v="100"/>
    <x v="86"/>
    <x v="49"/>
    <x v="0"/>
    <x v="7"/>
    <x v="2"/>
    <x v="2"/>
    <n v="30"/>
    <n v="0.5"/>
    <n v="0.5"/>
  </r>
  <r>
    <x v="2"/>
    <d v="2022-06-04T00:00:00"/>
    <s v="Zone 2 - Black Rock"/>
    <x v="100"/>
    <x v="86"/>
    <x v="49"/>
    <x v="0"/>
    <x v="7"/>
    <x v="2"/>
    <x v="2"/>
    <n v="33"/>
    <n v="0.7"/>
    <n v="0.7"/>
  </r>
  <r>
    <x v="2"/>
    <d v="2022-06-04T00:00:00"/>
    <s v="Zone 2 - Black Rock"/>
    <x v="100"/>
    <x v="86"/>
    <x v="49"/>
    <x v="0"/>
    <x v="7"/>
    <x v="2"/>
    <x v="2"/>
    <n v="41"/>
    <n v="1.3"/>
    <n v="1.3"/>
  </r>
  <r>
    <x v="2"/>
    <d v="2022-06-04T00:00:00"/>
    <s v="Zone 2 - Black Rock"/>
    <x v="102"/>
    <x v="88"/>
    <x v="49"/>
    <x v="4"/>
    <x v="7"/>
    <x v="2"/>
    <x v="2"/>
    <n v="32"/>
    <n v="0.6"/>
    <n v="0.6"/>
  </r>
  <r>
    <x v="2"/>
    <d v="2022-06-04T00:00:00"/>
    <s v="Zone 2 - Black Rock"/>
    <x v="102"/>
    <x v="88"/>
    <x v="49"/>
    <x v="4"/>
    <x v="7"/>
    <x v="2"/>
    <x v="2"/>
    <n v="30"/>
    <n v="0.5"/>
    <n v="0.5"/>
  </r>
  <r>
    <x v="2"/>
    <d v="2022-06-04T00:00:00"/>
    <s v="Zone 2 - Black Rock"/>
    <x v="107"/>
    <x v="92"/>
    <x v="75"/>
    <x v="0"/>
    <x v="7"/>
    <x v="0"/>
    <x v="2"/>
    <m/>
    <s v=""/>
    <s v=""/>
  </r>
  <r>
    <x v="2"/>
    <d v="2022-06-04T00:00:00"/>
    <s v="Zone 2 - Black Rock"/>
    <x v="98"/>
    <x v="84"/>
    <x v="70"/>
    <x v="9"/>
    <x v="7"/>
    <x v="0"/>
    <x v="2"/>
    <m/>
    <s v=""/>
    <s v=""/>
  </r>
  <r>
    <x v="2"/>
    <d v="2022-06-04T00:00:00"/>
    <s v="Zone 2 - Black Rock"/>
    <x v="95"/>
    <x v="83"/>
    <x v="68"/>
    <x v="0"/>
    <x v="7"/>
    <x v="0"/>
    <x v="2"/>
    <m/>
    <s v=""/>
    <s v=""/>
  </r>
  <r>
    <x v="2"/>
    <d v="2022-06-04T00:00:00"/>
    <s v="Zone 2 - Black Rock"/>
    <x v="104"/>
    <x v="89"/>
    <x v="72"/>
    <x v="2"/>
    <x v="7"/>
    <x v="0"/>
    <x v="2"/>
    <m/>
    <s v=""/>
    <s v=""/>
  </r>
  <r>
    <x v="2"/>
    <d v="2022-06-04T00:00:00"/>
    <s v="Zone 2 - Black Rock"/>
    <x v="103"/>
    <x v="62"/>
    <x v="71"/>
    <x v="2"/>
    <x v="7"/>
    <x v="0"/>
    <x v="2"/>
    <m/>
    <s v=""/>
    <s v=""/>
  </r>
  <r>
    <x v="2"/>
    <d v="2022-06-04T00:00:00"/>
    <s v="Zone 2 - Black Rock"/>
    <x v="105"/>
    <x v="90"/>
    <x v="73"/>
    <x v="1"/>
    <x v="7"/>
    <x v="2"/>
    <x v="2"/>
    <n v="32"/>
    <n v="0.6"/>
    <n v="0.6"/>
  </r>
  <r>
    <x v="2"/>
    <d v="2022-06-04T00:00:00"/>
    <s v="Zone 2 - Black Rock"/>
    <x v="168"/>
    <x v="136"/>
    <x v="114"/>
    <x v="0"/>
    <x v="7"/>
    <x v="1"/>
    <x v="2"/>
    <n v="46"/>
    <n v="1"/>
    <n v="1"/>
  </r>
  <r>
    <x v="2"/>
    <d v="2022-06-04T00:00:00"/>
    <s v="Zone 2 - Black Rock"/>
    <x v="219"/>
    <x v="79"/>
    <x v="68"/>
    <x v="1"/>
    <x v="3"/>
    <x v="0"/>
    <x v="2"/>
    <m/>
    <s v=""/>
    <s v=""/>
  </r>
  <r>
    <x v="2"/>
    <d v="2022-06-04T00:00:00"/>
    <s v="Zone 2 - Black Rock"/>
    <x v="314"/>
    <x v="195"/>
    <x v="86"/>
    <x v="1"/>
    <x v="3"/>
    <x v="1"/>
    <x v="2"/>
    <n v="54"/>
    <n v="1.6"/>
    <n v="1.6"/>
  </r>
  <r>
    <x v="2"/>
    <d v="2022-06-04T00:00:00"/>
    <s v="Zone 2 - Black Rock"/>
    <x v="230"/>
    <x v="191"/>
    <x v="85"/>
    <x v="1"/>
    <x v="3"/>
    <x v="0"/>
    <x v="2"/>
    <m/>
    <s v=""/>
    <s v=""/>
  </r>
  <r>
    <x v="2"/>
    <d v="2022-06-04T00:00:00"/>
    <s v="Zone 2 - Black Rock"/>
    <x v="315"/>
    <x v="250"/>
    <x v="193"/>
    <x v="0"/>
    <x v="22"/>
    <x v="0"/>
    <x v="2"/>
    <m/>
    <s v=""/>
    <s v=""/>
  </r>
  <r>
    <x v="2"/>
    <d v="2022-06-04T00:00:00"/>
    <s v="Zone 2 - Black Rock"/>
    <x v="222"/>
    <x v="183"/>
    <x v="144"/>
    <x v="9"/>
    <x v="7"/>
    <x v="0"/>
    <x v="2"/>
    <m/>
    <s v=""/>
    <s v=""/>
  </r>
  <r>
    <x v="2"/>
    <d v="2022-06-04T00:00:00"/>
    <s v="Zone 2 - Black Rock"/>
    <x v="231"/>
    <x v="123"/>
    <x v="85"/>
    <x v="3"/>
    <x v="3"/>
    <x v="1"/>
    <x v="2"/>
    <n v="62"/>
    <n v="2.5"/>
    <n v="2.5"/>
  </r>
  <r>
    <x v="2"/>
    <d v="2022-06-04T00:00:00"/>
    <s v="Zone 2 - Black Rock"/>
    <x v="301"/>
    <x v="83"/>
    <x v="188"/>
    <x v="0"/>
    <x v="6"/>
    <x v="1"/>
    <x v="2"/>
    <n v="45"/>
    <n v="0.9"/>
    <n v="0.9"/>
  </r>
  <r>
    <x v="2"/>
    <d v="2022-06-04T00:00:00"/>
    <s v="Zone 2 - Black Rock"/>
    <x v="186"/>
    <x v="152"/>
    <x v="123"/>
    <x v="4"/>
    <x v="7"/>
    <x v="0"/>
    <x v="2"/>
    <m/>
    <s v=""/>
    <s v=""/>
  </r>
  <r>
    <x v="2"/>
    <d v="2022-06-04T00:00:00"/>
    <s v="Zone 2 - Black Rock"/>
    <x v="190"/>
    <x v="156"/>
    <x v="123"/>
    <x v="3"/>
    <x v="15"/>
    <x v="0"/>
    <x v="2"/>
    <m/>
    <s v=""/>
    <s v=""/>
  </r>
  <r>
    <x v="2"/>
    <d v="2022-06-04T00:00:00"/>
    <s v="Zone 2 - Black Rock"/>
    <x v="184"/>
    <x v="150"/>
    <x v="122"/>
    <x v="1"/>
    <x v="7"/>
    <x v="0"/>
    <x v="2"/>
    <m/>
    <s v=""/>
    <s v=""/>
  </r>
  <r>
    <x v="2"/>
    <d v="2022-06-04T00:00:00"/>
    <s v="Zone 2 - Black Rock"/>
    <x v="182"/>
    <x v="148"/>
    <x v="122"/>
    <x v="2"/>
    <x v="15"/>
    <x v="0"/>
    <x v="1"/>
    <n v="68"/>
    <n v="1.2"/>
    <n v="1.2"/>
  </r>
  <r>
    <x v="2"/>
    <d v="2022-06-04T00:00:00"/>
    <s v="Zone 2 - Black Rock"/>
    <x v="171"/>
    <x v="139"/>
    <x v="116"/>
    <x v="2"/>
    <x v="15"/>
    <x v="0"/>
    <x v="2"/>
    <m/>
    <s v=""/>
    <s v=""/>
  </r>
  <r>
    <x v="2"/>
    <d v="2022-06-04T00:00:00"/>
    <s v="Zone 2 - Black Rock"/>
    <x v="173"/>
    <x v="141"/>
    <x v="118"/>
    <x v="0"/>
    <x v="15"/>
    <x v="0"/>
    <x v="2"/>
    <m/>
    <s v=""/>
    <s v=""/>
  </r>
  <r>
    <x v="2"/>
    <d v="2022-06-04T00:00:00"/>
    <s v="Zone 2 - Black Rock"/>
    <x v="174"/>
    <x v="142"/>
    <x v="118"/>
    <x v="8"/>
    <x v="15"/>
    <x v="0"/>
    <x v="2"/>
    <m/>
    <s v=""/>
    <s v=""/>
  </r>
  <r>
    <x v="2"/>
    <d v="2022-06-04T00:00:00"/>
    <s v="Zone 2 - Black Rock"/>
    <x v="316"/>
    <x v="251"/>
    <x v="194"/>
    <x v="0"/>
    <x v="20"/>
    <x v="0"/>
    <x v="2"/>
    <m/>
    <s v=""/>
    <s v=""/>
  </r>
  <r>
    <x v="2"/>
    <d v="2022-06-04T00:00:00"/>
    <s v="Zone 2 - Black Rock"/>
    <x v="185"/>
    <x v="151"/>
    <x v="45"/>
    <x v="2"/>
    <x v="15"/>
    <x v="0"/>
    <x v="2"/>
    <m/>
    <s v=""/>
    <s v=""/>
  </r>
  <r>
    <x v="2"/>
    <d v="2022-06-04T00:00:00"/>
    <s v="Zone 2 - Black Rock"/>
    <x v="187"/>
    <x v="153"/>
    <x v="124"/>
    <x v="3"/>
    <x v="15"/>
    <x v="0"/>
    <x v="2"/>
    <m/>
    <s v=""/>
    <s v=""/>
  </r>
  <r>
    <x v="2"/>
    <d v="2022-06-04T00:00:00"/>
    <s v="Zone 2 - Black Rock"/>
    <x v="317"/>
    <x v="252"/>
    <x v="124"/>
    <x v="9"/>
    <x v="15"/>
    <x v="0"/>
    <x v="2"/>
    <m/>
    <s v=""/>
    <s v=""/>
  </r>
  <r>
    <x v="2"/>
    <d v="2022-06-04T00:00:00"/>
    <s v="Zone 2 - Black Rock"/>
    <x v="293"/>
    <x v="83"/>
    <x v="181"/>
    <x v="3"/>
    <x v="20"/>
    <x v="0"/>
    <x v="2"/>
    <m/>
    <s v=""/>
    <s v=""/>
  </r>
  <r>
    <x v="2"/>
    <d v="2022-06-04T00:00:00"/>
    <s v="Zone 2 - Black Rock"/>
    <x v="188"/>
    <x v="154"/>
    <x v="125"/>
    <x v="3"/>
    <x v="15"/>
    <x v="0"/>
    <x v="2"/>
    <m/>
    <s v=""/>
    <s v=""/>
  </r>
  <r>
    <x v="2"/>
    <d v="2022-06-04T00:00:00"/>
    <s v="Zone 2 - Black Rock"/>
    <x v="318"/>
    <x v="2"/>
    <x v="195"/>
    <x v="3"/>
    <x v="12"/>
    <x v="0"/>
    <x v="2"/>
    <m/>
    <s v=""/>
    <s v=""/>
  </r>
  <r>
    <x v="2"/>
    <d v="2022-06-04T00:00:00"/>
    <s v="Zone 2 - Black Rock"/>
    <x v="172"/>
    <x v="140"/>
    <x v="117"/>
    <x v="2"/>
    <x v="15"/>
    <x v="0"/>
    <x v="1"/>
    <n v="148"/>
    <n v="16.600000000000001"/>
    <n v="16.600000000000001"/>
  </r>
  <r>
    <x v="2"/>
    <d v="2022-06-04T00:00:00"/>
    <s v="Zone 2 - Black Rock"/>
    <x v="120"/>
    <x v="103"/>
    <x v="84"/>
    <x v="3"/>
    <x v="15"/>
    <x v="1"/>
    <x v="2"/>
    <n v="45"/>
    <n v="0.9"/>
    <n v="0.9"/>
  </r>
  <r>
    <x v="3"/>
    <d v="2022-09-17T00:00:00"/>
    <s v="Zone 1 - Mile 14"/>
    <x v="172"/>
    <x v="140"/>
    <x v="117"/>
    <x v="2"/>
    <x v="15"/>
    <x v="0"/>
    <x v="1"/>
    <n v="106"/>
    <n v="5.3"/>
    <n v="5.3"/>
  </r>
  <r>
    <x v="3"/>
    <d v="2022-09-17T00:00:00"/>
    <s v="Zone 1 - Mile 14"/>
    <x v="172"/>
    <x v="140"/>
    <x v="117"/>
    <x v="2"/>
    <x v="15"/>
    <x v="0"/>
    <x v="1"/>
    <n v="144"/>
    <n v="15.1"/>
    <n v="15.1"/>
  </r>
  <r>
    <x v="3"/>
    <d v="2022-09-17T00:00:00"/>
    <s v="Zone 1 - Mile 14"/>
    <x v="185"/>
    <x v="151"/>
    <x v="45"/>
    <x v="2"/>
    <x v="15"/>
    <x v="0"/>
    <x v="1"/>
    <n v="156"/>
    <n v="19.899999999999999"/>
    <n v="19.899999999999999"/>
  </r>
  <r>
    <x v="3"/>
    <d v="2022-09-17T00:00:00"/>
    <s v="Zone 1 - Mile 14"/>
    <x v="185"/>
    <x v="151"/>
    <x v="45"/>
    <x v="2"/>
    <x v="15"/>
    <x v="0"/>
    <x v="1"/>
    <n v="160"/>
    <n v="21.7"/>
    <n v="21.7"/>
  </r>
  <r>
    <x v="3"/>
    <d v="2022-09-17T00:00:00"/>
    <s v="Zone 1 - Mile 14"/>
    <x v="189"/>
    <x v="155"/>
    <x v="126"/>
    <x v="1"/>
    <x v="0"/>
    <x v="0"/>
    <x v="1"/>
    <n v="77"/>
    <n v="1.8"/>
    <n v="1.8"/>
  </r>
  <r>
    <x v="3"/>
    <d v="2022-09-17T00:00:00"/>
    <s v="Zone 1 - Mile 14"/>
    <x v="189"/>
    <x v="155"/>
    <x v="126"/>
    <x v="1"/>
    <x v="0"/>
    <x v="0"/>
    <x v="1"/>
    <n v="111"/>
    <n v="6.2"/>
    <n v="6.2"/>
  </r>
  <r>
    <x v="3"/>
    <d v="2022-09-17T00:00:00"/>
    <s v="Zone 1 - Mile 14"/>
    <x v="189"/>
    <x v="155"/>
    <x v="126"/>
    <x v="1"/>
    <x v="0"/>
    <x v="0"/>
    <x v="1"/>
    <n v="112"/>
    <n v="6.4"/>
    <n v="6.4"/>
  </r>
  <r>
    <x v="3"/>
    <d v="2022-09-17T00:00:00"/>
    <s v="Zone 1 - Mile 14"/>
    <x v="186"/>
    <x v="152"/>
    <x v="123"/>
    <x v="4"/>
    <x v="7"/>
    <x v="0"/>
    <x v="1"/>
    <n v="79"/>
    <n v="1.9"/>
    <n v="1.9"/>
  </r>
  <r>
    <x v="3"/>
    <d v="2022-09-17T00:00:00"/>
    <s v="Zone 1 - Mile 14"/>
    <x v="186"/>
    <x v="152"/>
    <x v="123"/>
    <x v="4"/>
    <x v="7"/>
    <x v="0"/>
    <x v="1"/>
    <n v="101"/>
    <n v="4.5"/>
    <n v="4.5"/>
  </r>
  <r>
    <x v="3"/>
    <d v="2022-09-17T00:00:00"/>
    <s v="Zone 1 - Mile 14"/>
    <x v="176"/>
    <x v="72"/>
    <x v="107"/>
    <x v="2"/>
    <x v="15"/>
    <x v="0"/>
    <x v="1"/>
    <n v="98"/>
    <n v="4"/>
    <n v="4"/>
  </r>
  <r>
    <x v="3"/>
    <d v="2022-09-17T00:00:00"/>
    <s v="Zone 1 - Mile 14"/>
    <x v="180"/>
    <x v="146"/>
    <x v="121"/>
    <x v="2"/>
    <x v="15"/>
    <x v="1"/>
    <x v="2"/>
    <n v="46"/>
    <n v="1"/>
    <n v="1"/>
  </r>
  <r>
    <x v="3"/>
    <d v="2022-09-17T00:00:00"/>
    <s v="Zone 1 - Mile 14"/>
    <x v="292"/>
    <x v="118"/>
    <x v="183"/>
    <x v="0"/>
    <x v="15"/>
    <x v="1"/>
    <x v="2"/>
    <n v="46"/>
    <n v="1"/>
    <n v="1"/>
  </r>
  <r>
    <x v="3"/>
    <d v="2022-09-17T00:00:00"/>
    <s v="Zone 1 - Mile 14"/>
    <x v="179"/>
    <x v="145"/>
    <x v="120"/>
    <x v="3"/>
    <x v="15"/>
    <x v="0"/>
    <x v="2"/>
    <m/>
    <s v=""/>
    <s v=""/>
  </r>
  <r>
    <x v="3"/>
    <d v="2022-09-17T00:00:00"/>
    <s v="Zone 1 - Mile 14"/>
    <x v="182"/>
    <x v="148"/>
    <x v="122"/>
    <x v="2"/>
    <x v="15"/>
    <x v="0"/>
    <x v="2"/>
    <m/>
    <s v=""/>
    <s v=""/>
  </r>
  <r>
    <x v="3"/>
    <d v="2022-09-17T00:00:00"/>
    <s v="Zone 1 - Mile 14"/>
    <x v="171"/>
    <x v="139"/>
    <x v="116"/>
    <x v="2"/>
    <x v="15"/>
    <x v="0"/>
    <x v="2"/>
    <m/>
    <s v=""/>
    <s v=""/>
  </r>
  <r>
    <x v="3"/>
    <d v="2022-09-17T00:00:00"/>
    <s v="Zone 1 - Mile 14"/>
    <x v="188"/>
    <x v="154"/>
    <x v="125"/>
    <x v="3"/>
    <x v="15"/>
    <x v="0"/>
    <x v="2"/>
    <m/>
    <s v=""/>
    <s v=""/>
  </r>
  <r>
    <x v="3"/>
    <d v="2022-09-17T00:00:00"/>
    <s v="Zone 1 - Mile 14"/>
    <x v="319"/>
    <x v="253"/>
    <x v="125"/>
    <x v="0"/>
    <x v="15"/>
    <x v="0"/>
    <x v="2"/>
    <m/>
    <s v=""/>
    <s v=""/>
  </r>
  <r>
    <x v="3"/>
    <d v="2022-09-17T00:00:00"/>
    <s v="Zone 1 - Mile 14"/>
    <x v="190"/>
    <x v="156"/>
    <x v="123"/>
    <x v="3"/>
    <x v="15"/>
    <x v="0"/>
    <x v="2"/>
    <m/>
    <s v=""/>
    <s v=""/>
  </r>
  <r>
    <x v="3"/>
    <d v="2022-09-17T00:00:00"/>
    <s v="Zone 1 - Mile 14"/>
    <x v="181"/>
    <x v="147"/>
    <x v="121"/>
    <x v="5"/>
    <x v="15"/>
    <x v="0"/>
    <x v="2"/>
    <m/>
    <s v=""/>
    <s v=""/>
  </r>
  <r>
    <x v="3"/>
    <d v="2022-09-17T00:00:00"/>
    <s v="Zone 1 - Mile 14"/>
    <x v="184"/>
    <x v="150"/>
    <x v="122"/>
    <x v="1"/>
    <x v="7"/>
    <x v="0"/>
    <x v="2"/>
    <m/>
    <s v=""/>
    <s v=""/>
  </r>
  <r>
    <x v="3"/>
    <d v="2022-09-17T00:00:00"/>
    <s v="Zone 1 - Mile 14"/>
    <x v="175"/>
    <x v="67"/>
    <x v="119"/>
    <x v="1"/>
    <x v="20"/>
    <x v="0"/>
    <x v="2"/>
    <m/>
    <s v=""/>
    <s v=""/>
  </r>
  <r>
    <x v="3"/>
    <d v="2022-09-17T00:00:00"/>
    <s v="Zone 1 - Mile 14"/>
    <x v="173"/>
    <x v="141"/>
    <x v="118"/>
    <x v="0"/>
    <x v="15"/>
    <x v="0"/>
    <x v="2"/>
    <m/>
    <s v=""/>
    <s v=""/>
  </r>
  <r>
    <x v="3"/>
    <d v="2022-09-17T00:00:00"/>
    <s v="Zone 1 - Mile 14"/>
    <x v="268"/>
    <x v="217"/>
    <x v="172"/>
    <x v="1"/>
    <x v="2"/>
    <x v="0"/>
    <x v="1"/>
    <n v="175"/>
    <n v="29.5"/>
    <n v="29.5"/>
  </r>
  <r>
    <x v="3"/>
    <d v="2022-09-17T00:00:00"/>
    <s v="Zone 1 - Mile 14"/>
    <x v="268"/>
    <x v="217"/>
    <x v="172"/>
    <x v="1"/>
    <x v="2"/>
    <x v="0"/>
    <x v="1"/>
    <n v="168"/>
    <n v="25.7"/>
    <n v="25.7"/>
  </r>
  <r>
    <x v="3"/>
    <d v="2022-09-17T00:00:00"/>
    <s v="Zone 1 - Mile 14"/>
    <x v="264"/>
    <x v="215"/>
    <x v="169"/>
    <x v="1"/>
    <x v="2"/>
    <x v="0"/>
    <x v="1"/>
    <n v="94"/>
    <n v="3.5"/>
    <n v="3.5"/>
  </r>
  <r>
    <x v="3"/>
    <d v="2022-09-17T00:00:00"/>
    <s v="Zone 1 - Mile 14"/>
    <x v="276"/>
    <x v="223"/>
    <x v="159"/>
    <x v="0"/>
    <x v="2"/>
    <x v="0"/>
    <x v="1"/>
    <n v="158"/>
    <n v="20.8"/>
    <n v="20.8"/>
  </r>
  <r>
    <x v="3"/>
    <d v="2022-09-17T00:00:00"/>
    <s v="Zone 1 - Mile 14"/>
    <x v="275"/>
    <x v="222"/>
    <x v="174"/>
    <x v="1"/>
    <x v="2"/>
    <x v="0"/>
    <x v="1"/>
    <n v="160"/>
    <n v="21.7"/>
    <n v="21.7"/>
  </r>
  <r>
    <x v="3"/>
    <d v="2022-09-17T00:00:00"/>
    <s v="Zone 1 - Mile 14"/>
    <x v="256"/>
    <x v="209"/>
    <x v="164"/>
    <x v="1"/>
    <x v="2"/>
    <x v="0"/>
    <x v="1"/>
    <n v="155"/>
    <n v="19.5"/>
    <n v="19.5"/>
  </r>
  <r>
    <x v="3"/>
    <d v="2022-09-17T00:00:00"/>
    <s v="Zone 1 - Mile 14"/>
    <x v="320"/>
    <x v="12"/>
    <x v="166"/>
    <x v="1"/>
    <x v="24"/>
    <x v="0"/>
    <x v="1"/>
    <n v="133"/>
    <n v="11.5"/>
    <n v="11.5"/>
  </r>
  <r>
    <x v="3"/>
    <d v="2022-09-17T00:00:00"/>
    <s v="Zone 1 - Mile 14"/>
    <x v="259"/>
    <x v="75"/>
    <x v="166"/>
    <x v="1"/>
    <x v="24"/>
    <x v="0"/>
    <x v="0"/>
    <n v="156"/>
    <n v="17.5"/>
    <n v="17.5"/>
  </r>
  <r>
    <x v="3"/>
    <d v="2022-09-17T00:00:00"/>
    <s v="Zone 1 - Mile 14"/>
    <x v="260"/>
    <x v="212"/>
    <x v="167"/>
    <x v="1"/>
    <x v="2"/>
    <x v="1"/>
    <x v="2"/>
    <n v="50"/>
    <n v="1.3"/>
    <n v="1.3"/>
  </r>
  <r>
    <x v="3"/>
    <d v="2022-09-17T00:00:00"/>
    <s v="Zone 1 - Mile 14"/>
    <x v="261"/>
    <x v="213"/>
    <x v="168"/>
    <x v="11"/>
    <x v="24"/>
    <x v="1"/>
    <x v="2"/>
    <n v="42"/>
    <n v="0.8"/>
    <n v="0.8"/>
  </r>
  <r>
    <x v="3"/>
    <d v="2022-09-17T00:00:00"/>
    <s v="Zone 1 - Mile 14"/>
    <x v="278"/>
    <x v="224"/>
    <x v="175"/>
    <x v="0"/>
    <x v="24"/>
    <x v="1"/>
    <x v="2"/>
    <n v="53"/>
    <n v="1.5"/>
    <n v="1.5"/>
  </r>
  <r>
    <x v="3"/>
    <d v="2022-09-17T00:00:00"/>
    <s v="Zone 1 - Mile 14"/>
    <x v="266"/>
    <x v="30"/>
    <x v="43"/>
    <x v="1"/>
    <x v="2"/>
    <x v="0"/>
    <x v="2"/>
    <m/>
    <s v=""/>
    <s v=""/>
  </r>
  <r>
    <x v="3"/>
    <d v="2022-09-17T00:00:00"/>
    <s v="Zone 1 - Mile 14"/>
    <x v="255"/>
    <x v="208"/>
    <x v="163"/>
    <x v="1"/>
    <x v="2"/>
    <x v="0"/>
    <x v="2"/>
    <m/>
    <s v=""/>
    <s v=""/>
  </r>
  <r>
    <x v="3"/>
    <d v="2022-09-17T00:00:00"/>
    <s v="Zone 1 - Mile 14"/>
    <x v="253"/>
    <x v="3"/>
    <x v="161"/>
    <x v="1"/>
    <x v="2"/>
    <x v="0"/>
    <x v="2"/>
    <m/>
    <s v=""/>
    <s v=""/>
  </r>
  <r>
    <x v="3"/>
    <d v="2022-09-17T00:00:00"/>
    <s v="Zone 1 - Mile 14"/>
    <x v="254"/>
    <x v="207"/>
    <x v="162"/>
    <x v="1"/>
    <x v="2"/>
    <x v="0"/>
    <x v="2"/>
    <m/>
    <s v=""/>
    <s v=""/>
  </r>
  <r>
    <x v="3"/>
    <d v="2022-09-17T00:00:00"/>
    <s v="Zone 1 - Mile 14"/>
    <x v="279"/>
    <x v="6"/>
    <x v="116"/>
    <x v="1"/>
    <x v="2"/>
    <x v="0"/>
    <x v="2"/>
    <m/>
    <s v=""/>
    <s v=""/>
  </r>
  <r>
    <x v="3"/>
    <d v="2022-09-17T00:00:00"/>
    <s v="Zone 1 - Mile 14"/>
    <x v="258"/>
    <x v="211"/>
    <x v="165"/>
    <x v="2"/>
    <x v="2"/>
    <x v="0"/>
    <x v="2"/>
    <m/>
    <s v=""/>
    <s v=""/>
  </r>
  <r>
    <x v="3"/>
    <d v="2022-09-17T00:00:00"/>
    <s v="Zone 1 - Mile 14"/>
    <x v="273"/>
    <x v="74"/>
    <x v="174"/>
    <x v="1"/>
    <x v="2"/>
    <x v="0"/>
    <x v="2"/>
    <m/>
    <s v=""/>
    <s v=""/>
  </r>
  <r>
    <x v="3"/>
    <d v="2022-09-17T00:00:00"/>
    <s v="Zone 1 - Mile 14"/>
    <x v="246"/>
    <x v="133"/>
    <x v="36"/>
    <x v="1"/>
    <x v="2"/>
    <x v="0"/>
    <x v="2"/>
    <m/>
    <s v=""/>
    <s v=""/>
  </r>
  <r>
    <x v="3"/>
    <d v="2022-09-17T00:00:00"/>
    <s v="Zone 1 - Mile 14"/>
    <x v="263"/>
    <x v="49"/>
    <x v="159"/>
    <x v="6"/>
    <x v="2"/>
    <x v="0"/>
    <x v="2"/>
    <m/>
    <s v=""/>
    <s v=""/>
  </r>
  <r>
    <x v="3"/>
    <d v="2022-09-17T00:00:00"/>
    <s v="Zone 1 - Mile 14"/>
    <x v="252"/>
    <x v="206"/>
    <x v="160"/>
    <x v="1"/>
    <x v="24"/>
    <x v="0"/>
    <x v="2"/>
    <m/>
    <s v=""/>
    <s v=""/>
  </r>
  <r>
    <x v="3"/>
    <d v="2022-09-17T00:00:00"/>
    <s v="Zone 1 - Mile 14"/>
    <x v="269"/>
    <x v="218"/>
    <x v="102"/>
    <x v="0"/>
    <x v="2"/>
    <x v="0"/>
    <x v="2"/>
    <m/>
    <s v=""/>
    <s v=""/>
  </r>
  <r>
    <x v="3"/>
    <d v="2022-09-17T00:00:00"/>
    <s v="Zone 1 - Mile 14"/>
    <x v="247"/>
    <x v="6"/>
    <x v="156"/>
    <x v="0"/>
    <x v="2"/>
    <x v="0"/>
    <x v="2"/>
    <m/>
    <s v=""/>
    <s v=""/>
  </r>
  <r>
    <x v="3"/>
    <d v="2022-09-17T00:00:00"/>
    <s v="Zone 1 - Mile 14"/>
    <x v="257"/>
    <x v="210"/>
    <x v="51"/>
    <x v="1"/>
    <x v="2"/>
    <x v="0"/>
    <x v="2"/>
    <m/>
    <s v=""/>
    <s v=""/>
  </r>
  <r>
    <x v="3"/>
    <d v="2022-09-17T00:00:00"/>
    <s v="Zone 1 - Mile 14"/>
    <x v="262"/>
    <x v="214"/>
    <x v="62"/>
    <x v="6"/>
    <x v="2"/>
    <x v="0"/>
    <x v="2"/>
    <m/>
    <s v=""/>
    <s v=""/>
  </r>
  <r>
    <x v="3"/>
    <d v="2022-09-17T00:00:00"/>
    <s v="Zone 1 - Mile 14"/>
    <x v="248"/>
    <x v="204"/>
    <x v="157"/>
    <x v="1"/>
    <x v="2"/>
    <x v="0"/>
    <x v="2"/>
    <m/>
    <s v=""/>
    <s v=""/>
  </r>
  <r>
    <x v="3"/>
    <d v="2022-09-17T00:00:00"/>
    <s v="Zone 1 - Mile 14"/>
    <x v="250"/>
    <x v="123"/>
    <x v="159"/>
    <x v="4"/>
    <x v="2"/>
    <x v="0"/>
    <x v="2"/>
    <m/>
    <s v=""/>
    <s v=""/>
  </r>
  <r>
    <x v="3"/>
    <d v="2022-09-17T00:00:00"/>
    <s v="Zone 1 - Mile 14"/>
    <x v="267"/>
    <x v="216"/>
    <x v="171"/>
    <x v="1"/>
    <x v="2"/>
    <x v="0"/>
    <x v="2"/>
    <m/>
    <s v=""/>
    <s v=""/>
  </r>
  <r>
    <x v="3"/>
    <d v="2022-09-17T00:00:00"/>
    <s v="Zone 1 - Mile 14"/>
    <x v="284"/>
    <x v="228"/>
    <x v="173"/>
    <x v="1"/>
    <x v="7"/>
    <x v="0"/>
    <x v="1"/>
    <n v="115"/>
    <n v="7"/>
    <n v="7"/>
  </r>
  <r>
    <x v="3"/>
    <d v="2022-09-17T00:00:00"/>
    <s v="Zone 1 - Mile 14"/>
    <x v="284"/>
    <x v="228"/>
    <x v="173"/>
    <x v="1"/>
    <x v="7"/>
    <x v="0"/>
    <x v="1"/>
    <n v="160"/>
    <n v="21.7"/>
    <n v="21.7"/>
  </r>
  <r>
    <x v="3"/>
    <d v="2022-09-17T00:00:00"/>
    <s v="Zone 1 - Mile 14"/>
    <x v="107"/>
    <x v="92"/>
    <x v="75"/>
    <x v="0"/>
    <x v="7"/>
    <x v="0"/>
    <x v="1"/>
    <n v="134"/>
    <n v="11.8"/>
    <n v="11.8"/>
  </r>
  <r>
    <x v="3"/>
    <d v="2022-09-17T00:00:00"/>
    <s v="Zone 1 - Mile 14"/>
    <x v="95"/>
    <x v="83"/>
    <x v="68"/>
    <x v="0"/>
    <x v="7"/>
    <x v="3"/>
    <x v="2"/>
    <n v="38"/>
    <n v="1.7"/>
    <n v="1.7"/>
  </r>
  <r>
    <x v="3"/>
    <d v="2022-09-17T00:00:00"/>
    <s v="Zone 1 - Mile 14"/>
    <x v="95"/>
    <x v="83"/>
    <x v="68"/>
    <x v="0"/>
    <x v="7"/>
    <x v="5"/>
    <x v="2"/>
    <n v="44"/>
    <n v="1.1000000000000001"/>
    <n v="1.1000000000000001"/>
  </r>
  <r>
    <x v="3"/>
    <d v="2022-09-17T00:00:00"/>
    <s v="Zone 1 - Mile 14"/>
    <x v="100"/>
    <x v="86"/>
    <x v="49"/>
    <x v="0"/>
    <x v="7"/>
    <x v="0"/>
    <x v="2"/>
    <m/>
    <s v=""/>
    <s v=""/>
  </r>
  <r>
    <x v="3"/>
    <d v="2022-09-17T00:00:00"/>
    <s v="Zone 1 - Mile 14"/>
    <x v="98"/>
    <x v="84"/>
    <x v="70"/>
    <x v="9"/>
    <x v="7"/>
    <x v="0"/>
    <x v="2"/>
    <m/>
    <s v=""/>
    <s v=""/>
  </r>
  <r>
    <x v="3"/>
    <d v="2022-09-17T00:00:00"/>
    <s v="Zone 1 - Mile 14"/>
    <x v="103"/>
    <x v="62"/>
    <x v="71"/>
    <x v="2"/>
    <x v="7"/>
    <x v="0"/>
    <x v="2"/>
    <m/>
    <s v=""/>
    <s v=""/>
  </r>
  <r>
    <x v="3"/>
    <d v="2022-09-17T00:00:00"/>
    <s v="Zone 1 - Mile 14"/>
    <x v="104"/>
    <x v="89"/>
    <x v="72"/>
    <x v="2"/>
    <x v="7"/>
    <x v="0"/>
    <x v="2"/>
    <m/>
    <s v=""/>
    <s v=""/>
  </r>
  <r>
    <x v="3"/>
    <d v="2022-09-17T00:00:00"/>
    <s v="Zone 1 - Mile 14"/>
    <x v="93"/>
    <x v="81"/>
    <x v="67"/>
    <x v="0"/>
    <x v="7"/>
    <x v="0"/>
    <x v="2"/>
    <m/>
    <s v=""/>
    <s v=""/>
  </r>
  <r>
    <x v="3"/>
    <d v="2022-09-17T00:00:00"/>
    <s v="Zone 1 - Mile 14"/>
    <x v="94"/>
    <x v="82"/>
    <x v="45"/>
    <x v="0"/>
    <x v="7"/>
    <x v="0"/>
    <x v="2"/>
    <m/>
    <s v=""/>
    <s v=""/>
  </r>
  <r>
    <x v="3"/>
    <d v="2022-09-17T00:00:00"/>
    <s v="Zone 1 - Mile 14"/>
    <x v="105"/>
    <x v="90"/>
    <x v="73"/>
    <x v="1"/>
    <x v="7"/>
    <x v="0"/>
    <x v="2"/>
    <m/>
    <s v=""/>
    <s v=""/>
  </r>
  <r>
    <x v="3"/>
    <d v="2022-09-17T00:00:00"/>
    <s v="Zone 1 - Mile 14"/>
    <x v="102"/>
    <x v="88"/>
    <x v="49"/>
    <x v="4"/>
    <x v="7"/>
    <x v="0"/>
    <x v="2"/>
    <m/>
    <s v=""/>
    <s v=""/>
  </r>
  <r>
    <x v="3"/>
    <d v="2022-09-17T00:00:00"/>
    <s v="Zone 1 - Mile 14"/>
    <x v="168"/>
    <x v="136"/>
    <x v="114"/>
    <x v="0"/>
    <x v="7"/>
    <x v="0"/>
    <x v="2"/>
    <m/>
    <s v=""/>
    <s v=""/>
  </r>
  <r>
    <x v="3"/>
    <d v="2022-09-17T00:00:00"/>
    <s v="Zone 1 - Mile 14"/>
    <x v="112"/>
    <x v="97"/>
    <x v="77"/>
    <x v="3"/>
    <x v="6"/>
    <x v="0"/>
    <x v="1"/>
    <n v="155"/>
    <n v="19.5"/>
    <n v="19.5"/>
  </r>
  <r>
    <x v="3"/>
    <d v="2022-09-17T00:00:00"/>
    <s v="Zone 1 - Mile 14"/>
    <x v="122"/>
    <x v="105"/>
    <x v="85"/>
    <x v="2"/>
    <x v="5"/>
    <x v="0"/>
    <x v="1"/>
    <n v="71"/>
    <n v="1.3"/>
    <n v="1.3"/>
  </r>
  <r>
    <x v="3"/>
    <d v="2022-09-17T00:00:00"/>
    <s v="Zone 1 - Mile 14"/>
    <x v="113"/>
    <x v="28"/>
    <x v="78"/>
    <x v="0"/>
    <x v="2"/>
    <x v="0"/>
    <x v="1"/>
    <n v="160"/>
    <n v="21.7"/>
    <n v="21.7"/>
  </r>
  <r>
    <x v="3"/>
    <d v="2022-09-17T00:00:00"/>
    <s v="Zone 1 - Mile 14"/>
    <x v="39"/>
    <x v="37"/>
    <x v="31"/>
    <x v="1"/>
    <x v="6"/>
    <x v="1"/>
    <x v="2"/>
    <n v="41"/>
    <n v="0.7"/>
    <n v="0.7"/>
  </r>
  <r>
    <x v="3"/>
    <d v="2022-09-17T00:00:00"/>
    <s v="Zone 1 - Mile 14"/>
    <x v="312"/>
    <x v="248"/>
    <x v="192"/>
    <x v="1"/>
    <x v="6"/>
    <x v="1"/>
    <x v="2"/>
    <n v="63"/>
    <n v="2.6"/>
    <n v="2.6"/>
  </r>
  <r>
    <x v="3"/>
    <d v="2022-09-17T00:00:00"/>
    <s v="Zone 1 - Mile 14"/>
    <x v="111"/>
    <x v="96"/>
    <x v="77"/>
    <x v="9"/>
    <x v="6"/>
    <x v="1"/>
    <x v="2"/>
    <n v="57"/>
    <n v="1.9"/>
    <n v="1.9"/>
  </r>
  <r>
    <x v="3"/>
    <d v="2022-09-17T00:00:00"/>
    <s v="Zone 1 - Mile 14"/>
    <x v="52"/>
    <x v="48"/>
    <x v="40"/>
    <x v="1"/>
    <x v="9"/>
    <x v="0"/>
    <x v="2"/>
    <m/>
    <s v=""/>
    <s v=""/>
  </r>
  <r>
    <x v="3"/>
    <d v="2022-09-17T00:00:00"/>
    <s v="Zone 1 - Mile 14"/>
    <x v="118"/>
    <x v="101"/>
    <x v="82"/>
    <x v="5"/>
    <x v="6"/>
    <x v="0"/>
    <x v="2"/>
    <m/>
    <s v=""/>
    <s v=""/>
  </r>
  <r>
    <x v="3"/>
    <d v="2022-09-17T00:00:00"/>
    <s v="Zone 1 - Mile 14"/>
    <x v="114"/>
    <x v="98"/>
    <x v="79"/>
    <x v="7"/>
    <x v="14"/>
    <x v="0"/>
    <x v="2"/>
    <m/>
    <s v=""/>
    <s v=""/>
  </r>
  <r>
    <x v="3"/>
    <d v="2022-09-17T00:00:00"/>
    <s v="Zone 1 - Mile 14"/>
    <x v="53"/>
    <x v="49"/>
    <x v="41"/>
    <x v="6"/>
    <x v="9"/>
    <x v="0"/>
    <x v="2"/>
    <m/>
    <s v=""/>
    <s v=""/>
  </r>
  <r>
    <x v="3"/>
    <d v="2022-09-17T00:00:00"/>
    <s v="Zone 1 - Mile 14"/>
    <x v="109"/>
    <x v="94"/>
    <x v="48"/>
    <x v="2"/>
    <x v="6"/>
    <x v="0"/>
    <x v="2"/>
    <m/>
    <s v=""/>
    <s v=""/>
  </r>
  <r>
    <x v="3"/>
    <d v="2022-09-17T00:00:00"/>
    <s v="Zone 1 - Mile 14"/>
    <x v="108"/>
    <x v="93"/>
    <x v="48"/>
    <x v="5"/>
    <x v="6"/>
    <x v="0"/>
    <x v="2"/>
    <m/>
    <s v=""/>
    <s v=""/>
  </r>
  <r>
    <x v="3"/>
    <d v="2022-09-17T00:00:00"/>
    <s v="Zone 1 - Mile 14"/>
    <x v="321"/>
    <x v="254"/>
    <x v="196"/>
    <x v="0"/>
    <x v="9"/>
    <x v="0"/>
    <x v="2"/>
    <m/>
    <s v=""/>
    <s v=""/>
  </r>
  <r>
    <x v="3"/>
    <d v="2022-09-17T00:00:00"/>
    <s v="Zone 1 - Mile 14"/>
    <x v="123"/>
    <x v="94"/>
    <x v="86"/>
    <x v="1"/>
    <x v="9"/>
    <x v="0"/>
    <x v="2"/>
    <m/>
    <s v=""/>
    <s v=""/>
  </r>
  <r>
    <x v="3"/>
    <d v="2022-09-17T00:00:00"/>
    <s v="Zone 1 - Mile 14"/>
    <x v="121"/>
    <x v="104"/>
    <x v="85"/>
    <x v="1"/>
    <x v="5"/>
    <x v="0"/>
    <x v="2"/>
    <m/>
    <s v=""/>
    <s v=""/>
  </r>
  <r>
    <x v="3"/>
    <d v="2022-09-17T00:00:00"/>
    <s v="Zone 1 - Mile 14"/>
    <x v="322"/>
    <x v="255"/>
    <x v="197"/>
    <x v="2"/>
    <x v="6"/>
    <x v="0"/>
    <x v="2"/>
    <m/>
    <s v=""/>
    <s v=""/>
  </r>
  <r>
    <x v="3"/>
    <d v="2022-09-17T00:00:00"/>
    <s v="Zone 1 - Mile 14"/>
    <x v="270"/>
    <x v="219"/>
    <x v="85"/>
    <x v="1"/>
    <x v="9"/>
    <x v="0"/>
    <x v="2"/>
    <m/>
    <s v=""/>
    <s v=""/>
  </r>
  <r>
    <x v="3"/>
    <d v="2022-09-17T00:00:00"/>
    <s v="Zone 1 - Mile 14"/>
    <x v="34"/>
    <x v="32"/>
    <x v="27"/>
    <x v="0"/>
    <x v="6"/>
    <x v="0"/>
    <x v="2"/>
    <m/>
    <s v=""/>
    <s v=""/>
  </r>
  <r>
    <x v="3"/>
    <d v="2022-09-17T00:00:00"/>
    <s v="Zone 1 - Mile 14"/>
    <x v="38"/>
    <x v="36"/>
    <x v="31"/>
    <x v="2"/>
    <x v="6"/>
    <x v="0"/>
    <x v="2"/>
    <m/>
    <s v=""/>
    <s v=""/>
  </r>
  <r>
    <x v="3"/>
    <d v="2022-09-17T00:00:00"/>
    <s v="Zone 1 - Mile 14"/>
    <x v="31"/>
    <x v="29"/>
    <x v="24"/>
    <x v="0"/>
    <x v="3"/>
    <x v="0"/>
    <x v="2"/>
    <m/>
    <s v=""/>
    <s v=""/>
  </r>
  <r>
    <x v="3"/>
    <d v="2022-09-17T00:00:00"/>
    <s v="Zone 1 - Mile 14"/>
    <x v="79"/>
    <x v="70"/>
    <x v="23"/>
    <x v="0"/>
    <x v="10"/>
    <x v="0"/>
    <x v="1"/>
    <n v="159"/>
    <n v="21.3"/>
    <n v="21.3"/>
  </r>
  <r>
    <x v="3"/>
    <d v="2022-09-17T00:00:00"/>
    <s v="Zone 1 - Mile 14"/>
    <x v="79"/>
    <x v="70"/>
    <x v="23"/>
    <x v="0"/>
    <x v="10"/>
    <x v="0"/>
    <x v="1"/>
    <n v="159"/>
    <n v="21.3"/>
    <n v="21.3"/>
  </r>
  <r>
    <x v="3"/>
    <d v="2022-09-17T00:00:00"/>
    <s v="Zone 1 - Mile 14"/>
    <x v="274"/>
    <x v="221"/>
    <x v="86"/>
    <x v="1"/>
    <x v="10"/>
    <x v="0"/>
    <x v="0"/>
    <n v="160"/>
    <n v="19.100000000000001"/>
    <n v="19.100000000000001"/>
  </r>
  <r>
    <x v="3"/>
    <d v="2022-09-17T00:00:00"/>
    <s v="Zone 1 - Mile 14"/>
    <x v="80"/>
    <x v="71"/>
    <x v="29"/>
    <x v="1"/>
    <x v="10"/>
    <x v="0"/>
    <x v="1"/>
    <n v="126"/>
    <n v="9.6"/>
    <n v="9.6"/>
  </r>
  <r>
    <x v="3"/>
    <d v="2022-09-17T00:00:00"/>
    <s v="Zone 1 - Mile 14"/>
    <x v="81"/>
    <x v="31"/>
    <x v="60"/>
    <x v="1"/>
    <x v="10"/>
    <x v="1"/>
    <x v="2"/>
    <n v="50"/>
    <n v="1.3"/>
    <n v="1.3"/>
  </r>
  <r>
    <x v="3"/>
    <d v="2022-09-17T00:00:00"/>
    <s v="Zone 1 - Mile 14"/>
    <x v="77"/>
    <x v="31"/>
    <x v="9"/>
    <x v="2"/>
    <x v="10"/>
    <x v="0"/>
    <x v="2"/>
    <m/>
    <s v=""/>
    <s v=""/>
  </r>
  <r>
    <x v="3"/>
    <d v="2022-09-17T00:00:00"/>
    <s v="Zone 1 - Mile 14"/>
    <x v="66"/>
    <x v="59"/>
    <x v="50"/>
    <x v="0"/>
    <x v="10"/>
    <x v="0"/>
    <x v="2"/>
    <m/>
    <s v=""/>
    <s v=""/>
  </r>
  <r>
    <x v="3"/>
    <d v="2022-09-17T00:00:00"/>
    <s v="Zone 1 - Mile 14"/>
    <x v="84"/>
    <x v="74"/>
    <x v="25"/>
    <x v="1"/>
    <x v="10"/>
    <x v="0"/>
    <x v="2"/>
    <m/>
    <s v=""/>
    <s v=""/>
  </r>
  <r>
    <x v="3"/>
    <d v="2022-09-17T00:00:00"/>
    <s v="Zone 1 - Mile 14"/>
    <x v="65"/>
    <x v="58"/>
    <x v="29"/>
    <x v="3"/>
    <x v="10"/>
    <x v="0"/>
    <x v="2"/>
    <m/>
    <s v=""/>
    <s v=""/>
  </r>
  <r>
    <x v="3"/>
    <d v="2022-09-17T00:00:00"/>
    <s v="Zone 1 - Mile 14"/>
    <x v="90"/>
    <x v="78"/>
    <x v="4"/>
    <x v="1"/>
    <x v="10"/>
    <x v="0"/>
    <x v="2"/>
    <m/>
    <s v=""/>
    <s v=""/>
  </r>
  <r>
    <x v="3"/>
    <d v="2022-09-17T00:00:00"/>
    <s v="Zone 1 - Mile 14"/>
    <x v="75"/>
    <x v="14"/>
    <x v="57"/>
    <x v="1"/>
    <x v="10"/>
    <x v="0"/>
    <x v="2"/>
    <m/>
    <s v=""/>
    <s v=""/>
  </r>
  <r>
    <x v="3"/>
    <d v="2022-09-17T00:00:00"/>
    <s v="Zone 1 - Mile 14"/>
    <x v="91"/>
    <x v="79"/>
    <x v="65"/>
    <x v="0"/>
    <x v="10"/>
    <x v="0"/>
    <x v="2"/>
    <m/>
    <s v=""/>
    <s v=""/>
  </r>
  <r>
    <x v="3"/>
    <d v="2022-09-17T00:00:00"/>
    <s v="Zone 1 - Mile 14"/>
    <x v="73"/>
    <x v="66"/>
    <x v="55"/>
    <x v="1"/>
    <x v="11"/>
    <x v="0"/>
    <x v="2"/>
    <m/>
    <s v=""/>
    <s v=""/>
  </r>
  <r>
    <x v="3"/>
    <d v="2022-09-17T00:00:00"/>
    <s v="Zone 1 - Mile 14"/>
    <x v="82"/>
    <x v="72"/>
    <x v="55"/>
    <x v="1"/>
    <x v="10"/>
    <x v="0"/>
    <x v="2"/>
    <m/>
    <s v=""/>
    <s v=""/>
  </r>
  <r>
    <x v="3"/>
    <d v="2022-09-17T00:00:00"/>
    <s v="Zone 1 - Mile 14"/>
    <x v="83"/>
    <x v="73"/>
    <x v="61"/>
    <x v="7"/>
    <x v="10"/>
    <x v="0"/>
    <x v="2"/>
    <m/>
    <s v=""/>
    <s v=""/>
  </r>
  <r>
    <x v="3"/>
    <d v="2022-09-17T00:00:00"/>
    <s v="Zone 1 - Mile 14"/>
    <x v="323"/>
    <x v="256"/>
    <x v="198"/>
    <x v="1"/>
    <x v="10"/>
    <x v="0"/>
    <x v="2"/>
    <m/>
    <s v=""/>
    <s v=""/>
  </r>
  <r>
    <x v="3"/>
    <d v="2022-09-17T00:00:00"/>
    <s v="Zone 1 - Mile 14"/>
    <x v="324"/>
    <x v="14"/>
    <x v="199"/>
    <x v="2"/>
    <x v="11"/>
    <x v="0"/>
    <x v="2"/>
    <m/>
    <s v=""/>
    <s v=""/>
  </r>
  <r>
    <x v="3"/>
    <d v="2022-09-17T00:00:00"/>
    <s v="Zone 1 - Mile 14"/>
    <x v="325"/>
    <x v="257"/>
    <x v="199"/>
    <x v="5"/>
    <x v="11"/>
    <x v="0"/>
    <x v="2"/>
    <m/>
    <s v=""/>
    <s v=""/>
  </r>
  <r>
    <x v="3"/>
    <d v="2022-09-17T00:00:00"/>
    <s v="Zone 1 - Mile 14"/>
    <x v="63"/>
    <x v="2"/>
    <x v="48"/>
    <x v="0"/>
    <x v="10"/>
    <x v="0"/>
    <x v="2"/>
    <m/>
    <s v=""/>
    <s v=""/>
  </r>
  <r>
    <x v="3"/>
    <d v="2022-09-17T00:00:00"/>
    <s v="Zone 1 - Mile 14"/>
    <x v="86"/>
    <x v="76"/>
    <x v="23"/>
    <x v="1"/>
    <x v="10"/>
    <x v="0"/>
    <x v="2"/>
    <m/>
    <s v=""/>
    <s v=""/>
  </r>
  <r>
    <x v="3"/>
    <d v="2022-09-17T00:00:00"/>
    <s v="Zone 1 - Mile 14"/>
    <x v="70"/>
    <x v="63"/>
    <x v="53"/>
    <x v="2"/>
    <x v="10"/>
    <x v="0"/>
    <x v="2"/>
    <m/>
    <s v=""/>
    <s v=""/>
  </r>
  <r>
    <x v="3"/>
    <d v="2022-09-17T00:00:00"/>
    <s v="Zone 1 - Mile 14"/>
    <x v="88"/>
    <x v="2"/>
    <x v="63"/>
    <x v="1"/>
    <x v="10"/>
    <x v="0"/>
    <x v="2"/>
    <m/>
    <s v=""/>
    <s v=""/>
  </r>
  <r>
    <x v="3"/>
    <d v="2022-09-17T00:00:00"/>
    <s v="Zone 1 - Mile 14"/>
    <x v="67"/>
    <x v="60"/>
    <x v="51"/>
    <x v="2"/>
    <x v="10"/>
    <x v="0"/>
    <x v="2"/>
    <m/>
    <s v=""/>
    <s v=""/>
  </r>
  <r>
    <x v="3"/>
    <d v="2022-09-17T00:00:00"/>
    <s v="Zone 1 - Mile 14"/>
    <x v="69"/>
    <x v="62"/>
    <x v="25"/>
    <x v="2"/>
    <x v="10"/>
    <x v="0"/>
    <x v="2"/>
    <m/>
    <s v=""/>
    <s v=""/>
  </r>
  <r>
    <x v="3"/>
    <d v="2022-09-17T00:00:00"/>
    <s v="Zone 1 - Mile 14"/>
    <x v="85"/>
    <x v="75"/>
    <x v="23"/>
    <x v="8"/>
    <x v="10"/>
    <x v="0"/>
    <x v="2"/>
    <m/>
    <s v=""/>
    <s v=""/>
  </r>
  <r>
    <x v="3"/>
    <d v="2022-09-17T00:00:00"/>
    <s v="Zone 1 - Mile 14"/>
    <x v="9"/>
    <x v="6"/>
    <x v="5"/>
    <x v="0"/>
    <x v="0"/>
    <x v="0"/>
    <x v="1"/>
    <n v="84"/>
    <n v="2.4"/>
    <n v="2.4"/>
  </r>
  <r>
    <x v="3"/>
    <d v="2022-09-17T00:00:00"/>
    <s v="Zone 1 - Mile 14"/>
    <x v="15"/>
    <x v="14"/>
    <x v="12"/>
    <x v="0"/>
    <x v="3"/>
    <x v="0"/>
    <x v="1"/>
    <n v="160"/>
    <n v="21.7"/>
    <n v="21.7"/>
  </r>
  <r>
    <x v="3"/>
    <d v="2022-09-17T00:00:00"/>
    <s v="Zone 1 - Mile 14"/>
    <x v="15"/>
    <x v="14"/>
    <x v="12"/>
    <x v="0"/>
    <x v="3"/>
    <x v="0"/>
    <x v="1"/>
    <n v="91"/>
    <n v="3.1"/>
    <n v="3.1"/>
  </r>
  <r>
    <x v="3"/>
    <d v="2022-09-17T00:00:00"/>
    <s v="Zone 1 - Mile 14"/>
    <x v="15"/>
    <x v="14"/>
    <x v="12"/>
    <x v="0"/>
    <x v="3"/>
    <x v="0"/>
    <x v="1"/>
    <n v="163"/>
    <n v="23.1"/>
    <n v="23.1"/>
  </r>
  <r>
    <x v="3"/>
    <d v="2022-09-17T00:00:00"/>
    <s v="Zone 1 - Mile 14"/>
    <x v="15"/>
    <x v="14"/>
    <x v="12"/>
    <x v="0"/>
    <x v="3"/>
    <x v="0"/>
    <x v="3"/>
    <n v="82"/>
    <n v="10.1"/>
    <n v="10.1"/>
  </r>
  <r>
    <x v="3"/>
    <d v="2022-09-17T00:00:00"/>
    <s v="Zone 1 - Mile 14"/>
    <x v="15"/>
    <x v="14"/>
    <x v="12"/>
    <x v="0"/>
    <x v="3"/>
    <x v="1"/>
    <x v="2"/>
    <n v="56"/>
    <n v="1.8"/>
    <n v="1.8"/>
  </r>
  <r>
    <x v="3"/>
    <d v="2022-09-17T00:00:00"/>
    <s v="Zone 1 - Mile 14"/>
    <x v="303"/>
    <x v="240"/>
    <x v="93"/>
    <x v="1"/>
    <x v="12"/>
    <x v="0"/>
    <x v="1"/>
    <n v="117"/>
    <n v="7.4"/>
    <n v="7.4"/>
  </r>
  <r>
    <x v="3"/>
    <d v="2022-09-17T00:00:00"/>
    <s v="Zone 1 - Mile 14"/>
    <x v="18"/>
    <x v="17"/>
    <x v="14"/>
    <x v="2"/>
    <x v="0"/>
    <x v="0"/>
    <x v="1"/>
    <n v="150"/>
    <n v="17.399999999999999"/>
    <n v="17.399999999999999"/>
  </r>
  <r>
    <x v="3"/>
    <d v="2022-09-17T00:00:00"/>
    <s v="Zone 1 - Mile 14"/>
    <x v="4"/>
    <x v="4"/>
    <x v="4"/>
    <x v="0"/>
    <x v="1"/>
    <x v="0"/>
    <x v="1"/>
    <n v="160"/>
    <n v="21.7"/>
    <n v="21.7"/>
  </r>
  <r>
    <x v="3"/>
    <d v="2022-09-17T00:00:00"/>
    <s v="Zone 1 - Mile 14"/>
    <x v="0"/>
    <x v="0"/>
    <x v="0"/>
    <x v="0"/>
    <x v="0"/>
    <x v="0"/>
    <x v="1"/>
    <n v="159"/>
    <n v="21.3"/>
    <n v="21.3"/>
  </r>
  <r>
    <x v="3"/>
    <d v="2022-09-17T00:00:00"/>
    <s v="Zone 1 - Mile 14"/>
    <x v="0"/>
    <x v="0"/>
    <x v="0"/>
    <x v="0"/>
    <x v="0"/>
    <x v="1"/>
    <x v="2"/>
    <n v="43"/>
    <n v="0.8"/>
    <n v="0.8"/>
  </r>
  <r>
    <x v="3"/>
    <d v="2022-09-17T00:00:00"/>
    <s v="Zone 1 - Mile 14"/>
    <x v="3"/>
    <x v="3"/>
    <x v="3"/>
    <x v="3"/>
    <x v="0"/>
    <x v="0"/>
    <x v="1"/>
    <n v="108"/>
    <n v="5.6"/>
    <n v="5.6"/>
  </r>
  <r>
    <x v="3"/>
    <d v="2022-09-17T00:00:00"/>
    <s v="Zone 1 - Mile 14"/>
    <x v="3"/>
    <x v="3"/>
    <x v="3"/>
    <x v="3"/>
    <x v="0"/>
    <x v="0"/>
    <x v="7"/>
    <n v="41"/>
    <n v="1.1000000000000001"/>
    <n v="1.1000000000000001"/>
  </r>
  <r>
    <x v="3"/>
    <d v="2022-09-17T00:00:00"/>
    <s v="Zone 1 - Mile 14"/>
    <x v="19"/>
    <x v="18"/>
    <x v="15"/>
    <x v="1"/>
    <x v="0"/>
    <x v="0"/>
    <x v="1"/>
    <n v="120"/>
    <n v="8.1"/>
    <n v="8.1"/>
  </r>
  <r>
    <x v="3"/>
    <d v="2022-09-17T00:00:00"/>
    <s v="Zone 1 - Mile 14"/>
    <x v="19"/>
    <x v="18"/>
    <x v="15"/>
    <x v="1"/>
    <x v="0"/>
    <x v="1"/>
    <x v="2"/>
    <n v="111"/>
    <n v="14.5"/>
    <n v="14.5"/>
  </r>
  <r>
    <x v="3"/>
    <d v="2022-09-17T00:00:00"/>
    <s v="Zone 1 - Mile 14"/>
    <x v="2"/>
    <x v="2"/>
    <x v="2"/>
    <x v="2"/>
    <x v="0"/>
    <x v="0"/>
    <x v="0"/>
    <n v="129"/>
    <n v="9"/>
    <n v="9"/>
  </r>
  <r>
    <x v="3"/>
    <d v="2022-09-17T00:00:00"/>
    <s v="Zone 1 - Mile 14"/>
    <x v="22"/>
    <x v="6"/>
    <x v="17"/>
    <x v="0"/>
    <x v="0"/>
    <x v="1"/>
    <x v="2"/>
    <n v="50"/>
    <n v="1.3"/>
    <n v="1.3"/>
  </r>
  <r>
    <x v="3"/>
    <d v="2022-09-17T00:00:00"/>
    <s v="Zone 1 - Mile 14"/>
    <x v="22"/>
    <x v="6"/>
    <x v="17"/>
    <x v="0"/>
    <x v="0"/>
    <x v="1"/>
    <x v="2"/>
    <n v="48"/>
    <n v="1.1000000000000001"/>
    <n v="1.1000000000000001"/>
  </r>
  <r>
    <x v="3"/>
    <d v="2022-09-17T00:00:00"/>
    <s v="Zone 1 - Mile 14"/>
    <x v="132"/>
    <x v="113"/>
    <x v="93"/>
    <x v="7"/>
    <x v="12"/>
    <x v="0"/>
    <x v="2"/>
    <m/>
    <s v=""/>
    <s v=""/>
  </r>
  <r>
    <x v="3"/>
    <d v="2022-09-17T00:00:00"/>
    <s v="Zone 1 - Mile 14"/>
    <x v="28"/>
    <x v="26"/>
    <x v="22"/>
    <x v="0"/>
    <x v="0"/>
    <x v="0"/>
    <x v="2"/>
    <m/>
    <s v=""/>
    <s v=""/>
  </r>
  <r>
    <x v="3"/>
    <d v="2022-09-17T00:00:00"/>
    <s v="Zone 1 - Mile 14"/>
    <x v="23"/>
    <x v="21"/>
    <x v="18"/>
    <x v="0"/>
    <x v="0"/>
    <x v="0"/>
    <x v="2"/>
    <m/>
    <s v=""/>
    <s v=""/>
  </r>
  <r>
    <x v="3"/>
    <d v="2022-09-17T00:00:00"/>
    <s v="Zone 1 - Mile 14"/>
    <x v="133"/>
    <x v="114"/>
    <x v="89"/>
    <x v="5"/>
    <x v="0"/>
    <x v="0"/>
    <x v="2"/>
    <m/>
    <s v=""/>
    <s v=""/>
  </r>
  <r>
    <x v="3"/>
    <d v="2022-09-17T00:00:00"/>
    <s v="Zone 1 - Mile 14"/>
    <x v="26"/>
    <x v="24"/>
    <x v="19"/>
    <x v="1"/>
    <x v="2"/>
    <x v="0"/>
    <x v="2"/>
    <m/>
    <s v=""/>
    <s v=""/>
  </r>
  <r>
    <x v="3"/>
    <d v="2022-09-17T00:00:00"/>
    <s v="Zone 1 - Mile 14"/>
    <x v="24"/>
    <x v="22"/>
    <x v="19"/>
    <x v="1"/>
    <x v="2"/>
    <x v="0"/>
    <x v="2"/>
    <m/>
    <s v=""/>
    <s v=""/>
  </r>
  <r>
    <x v="3"/>
    <d v="2022-09-17T00:00:00"/>
    <s v="Zone 1 - Mile 14"/>
    <x v="21"/>
    <x v="20"/>
    <x v="17"/>
    <x v="4"/>
    <x v="0"/>
    <x v="0"/>
    <x v="2"/>
    <m/>
    <s v=""/>
    <s v=""/>
  </r>
  <r>
    <x v="3"/>
    <d v="2022-09-17T00:00:00"/>
    <s v="Zone 1 - Mile 14"/>
    <x v="17"/>
    <x v="16"/>
    <x v="14"/>
    <x v="5"/>
    <x v="0"/>
    <x v="0"/>
    <x v="2"/>
    <m/>
    <s v=""/>
    <s v=""/>
  </r>
  <r>
    <x v="3"/>
    <d v="2022-09-17T00:00:00"/>
    <s v="Zone 1 - Mile 14"/>
    <x v="326"/>
    <x v="72"/>
    <x v="200"/>
    <x v="0"/>
    <x v="0"/>
    <x v="0"/>
    <x v="2"/>
    <m/>
    <s v=""/>
    <s v=""/>
  </r>
  <r>
    <x v="3"/>
    <d v="2022-09-17T00:00:00"/>
    <s v="Zone 1 - Mile 14"/>
    <x v="8"/>
    <x v="8"/>
    <x v="8"/>
    <x v="1"/>
    <x v="0"/>
    <x v="0"/>
    <x v="2"/>
    <m/>
    <s v=""/>
    <s v=""/>
  </r>
  <r>
    <x v="3"/>
    <d v="2022-09-17T00:00:00"/>
    <s v="Zone 1 - Mile 14"/>
    <x v="20"/>
    <x v="19"/>
    <x v="16"/>
    <x v="4"/>
    <x v="4"/>
    <x v="0"/>
    <x v="2"/>
    <m/>
    <s v=""/>
    <s v=""/>
  </r>
  <r>
    <x v="3"/>
    <d v="2022-09-17T00:00:00"/>
    <s v="Zone 1 - Mile 14"/>
    <x v="286"/>
    <x v="230"/>
    <x v="178"/>
    <x v="1"/>
    <x v="1"/>
    <x v="0"/>
    <x v="2"/>
    <m/>
    <s v=""/>
    <s v=""/>
  </r>
  <r>
    <x v="3"/>
    <d v="2022-09-17T00:00:00"/>
    <s v="Zone 1 - Mile 14"/>
    <x v="7"/>
    <x v="7"/>
    <x v="7"/>
    <x v="2"/>
    <x v="0"/>
    <x v="0"/>
    <x v="2"/>
    <m/>
    <s v=""/>
    <s v=""/>
  </r>
  <r>
    <x v="3"/>
    <d v="2022-09-17T00:00:00"/>
    <s v="Zone 1 - Mile 14"/>
    <x v="10"/>
    <x v="9"/>
    <x v="9"/>
    <x v="2"/>
    <x v="0"/>
    <x v="0"/>
    <x v="2"/>
    <m/>
    <s v=""/>
    <s v=""/>
  </r>
  <r>
    <x v="3"/>
    <d v="2022-09-17T00:00:00"/>
    <s v="Zone 1 - Mile 14"/>
    <x v="16"/>
    <x v="15"/>
    <x v="13"/>
    <x v="2"/>
    <x v="0"/>
    <x v="0"/>
    <x v="2"/>
    <m/>
    <s v=""/>
    <s v=""/>
  </r>
  <r>
    <x v="3"/>
    <d v="2022-09-17T00:00:00"/>
    <s v="Zone 1 - Mile 14"/>
    <x v="288"/>
    <x v="231"/>
    <x v="43"/>
    <x v="1"/>
    <x v="0"/>
    <x v="0"/>
    <x v="2"/>
    <m/>
    <s v=""/>
    <s v=""/>
  </r>
  <r>
    <x v="3"/>
    <d v="2022-09-17T00:00:00"/>
    <s v="Zone 1 - Mile 14"/>
    <x v="287"/>
    <x v="192"/>
    <x v="179"/>
    <x v="0"/>
    <x v="0"/>
    <x v="0"/>
    <x v="2"/>
    <m/>
    <s v=""/>
    <s v=""/>
  </r>
  <r>
    <x v="3"/>
    <d v="2022-09-17T00:00:00"/>
    <s v="Zone 1 - Mile 14"/>
    <x v="6"/>
    <x v="6"/>
    <x v="6"/>
    <x v="4"/>
    <x v="2"/>
    <x v="0"/>
    <x v="2"/>
    <m/>
    <s v=""/>
    <s v=""/>
  </r>
  <r>
    <x v="3"/>
    <d v="2022-09-17T00:00:00"/>
    <s v="Zone 1 - Mile 14"/>
    <x v="157"/>
    <x v="130"/>
    <x v="107"/>
    <x v="0"/>
    <x v="18"/>
    <x v="0"/>
    <x v="1"/>
    <n v="166"/>
    <n v="24.6"/>
    <n v="24.6"/>
  </r>
  <r>
    <x v="3"/>
    <d v="2022-09-17T00:00:00"/>
    <s v="Zone 1 - Mile 14"/>
    <x v="157"/>
    <x v="130"/>
    <x v="107"/>
    <x v="0"/>
    <x v="18"/>
    <x v="0"/>
    <x v="1"/>
    <n v="113"/>
    <n v="6.6"/>
    <n v="6.6"/>
  </r>
  <r>
    <x v="3"/>
    <d v="2022-09-17T00:00:00"/>
    <s v="Zone 1 - Mile 14"/>
    <x v="157"/>
    <x v="130"/>
    <x v="107"/>
    <x v="0"/>
    <x v="18"/>
    <x v="1"/>
    <x v="2"/>
    <n v="98"/>
    <n v="9.9"/>
    <n v="9.9"/>
  </r>
  <r>
    <x v="3"/>
    <d v="2022-09-17T00:00:00"/>
    <s v="Zone 1 - Mile 14"/>
    <x v="155"/>
    <x v="128"/>
    <x v="102"/>
    <x v="0"/>
    <x v="18"/>
    <x v="0"/>
    <x v="0"/>
    <n v="128"/>
    <n v="8.8000000000000007"/>
    <n v="8.8000000000000007"/>
  </r>
  <r>
    <x v="3"/>
    <d v="2022-09-17T00:00:00"/>
    <s v="Zone 1 - Mile 14"/>
    <x v="155"/>
    <x v="128"/>
    <x v="102"/>
    <x v="0"/>
    <x v="18"/>
    <x v="0"/>
    <x v="1"/>
    <n v="159"/>
    <n v="21.3"/>
    <n v="21.3"/>
  </r>
  <r>
    <x v="3"/>
    <d v="2022-09-17T00:00:00"/>
    <s v="Zone 1 - Mile 14"/>
    <x v="156"/>
    <x v="129"/>
    <x v="106"/>
    <x v="0"/>
    <x v="19"/>
    <x v="0"/>
    <x v="2"/>
    <m/>
    <s v=""/>
    <s v=""/>
  </r>
  <r>
    <x v="3"/>
    <d v="2022-09-17T00:00:00"/>
    <s v="Zone 1 - Mile 14"/>
    <x v="192"/>
    <x v="158"/>
    <x v="127"/>
    <x v="2"/>
    <x v="4"/>
    <x v="1"/>
    <x v="2"/>
    <n v="43"/>
    <n v="0.8"/>
    <n v="0.8"/>
  </r>
  <r>
    <x v="3"/>
    <d v="2022-09-17T00:00:00"/>
    <s v="Zone 1 - Mile 14"/>
    <x v="216"/>
    <x v="178"/>
    <x v="135"/>
    <x v="0"/>
    <x v="4"/>
    <x v="1"/>
    <x v="2"/>
    <n v="46"/>
    <n v="1"/>
    <n v="1"/>
  </r>
  <r>
    <x v="3"/>
    <d v="2022-09-17T00:00:00"/>
    <s v="Zone 1 - Mile 14"/>
    <x v="202"/>
    <x v="168"/>
    <x v="135"/>
    <x v="3"/>
    <x v="3"/>
    <x v="1"/>
    <x v="2"/>
    <n v="74"/>
    <n v="4.2"/>
    <n v="4.2"/>
  </r>
  <r>
    <x v="3"/>
    <d v="2022-09-17T00:00:00"/>
    <s v="Zone 1 - Mile 14"/>
    <x v="206"/>
    <x v="171"/>
    <x v="51"/>
    <x v="3"/>
    <x v="4"/>
    <x v="0"/>
    <x v="2"/>
    <m/>
    <s v=""/>
    <s v=""/>
  </r>
  <r>
    <x v="3"/>
    <d v="2022-09-17T00:00:00"/>
    <s v="Zone 1 - Mile 14"/>
    <x v="211"/>
    <x v="174"/>
    <x v="135"/>
    <x v="0"/>
    <x v="3"/>
    <x v="0"/>
    <x v="2"/>
    <m/>
    <s v=""/>
    <s v=""/>
  </r>
  <r>
    <x v="3"/>
    <d v="2022-09-17T00:00:00"/>
    <s v="Zone 1 - Mile 14"/>
    <x v="194"/>
    <x v="160"/>
    <x v="34"/>
    <x v="0"/>
    <x v="21"/>
    <x v="0"/>
    <x v="2"/>
    <m/>
    <s v=""/>
    <s v=""/>
  </r>
  <r>
    <x v="3"/>
    <d v="2022-09-17T00:00:00"/>
    <s v="Zone 1 - Mile 14"/>
    <x v="327"/>
    <x v="258"/>
    <x v="142"/>
    <x v="1"/>
    <x v="21"/>
    <x v="0"/>
    <x v="2"/>
    <m/>
    <s v=""/>
    <s v=""/>
  </r>
  <r>
    <x v="3"/>
    <d v="2022-09-17T00:00:00"/>
    <s v="Zone 1 - Mile 14"/>
    <x v="217"/>
    <x v="179"/>
    <x v="142"/>
    <x v="1"/>
    <x v="3"/>
    <x v="0"/>
    <x v="2"/>
    <m/>
    <s v=""/>
    <s v=""/>
  </r>
  <r>
    <x v="3"/>
    <d v="2022-09-17T00:00:00"/>
    <s v="Zone 1 - Mile 14"/>
    <x v="197"/>
    <x v="163"/>
    <x v="130"/>
    <x v="0"/>
    <x v="4"/>
    <x v="0"/>
    <x v="2"/>
    <m/>
    <s v=""/>
    <s v=""/>
  </r>
  <r>
    <x v="3"/>
    <d v="2022-09-17T00:00:00"/>
    <s v="Zone 1 - Mile 14"/>
    <x v="328"/>
    <x v="259"/>
    <x v="36"/>
    <x v="0"/>
    <x v="21"/>
    <x v="0"/>
    <x v="2"/>
    <m/>
    <s v=""/>
    <s v=""/>
  </r>
  <r>
    <x v="3"/>
    <d v="2022-09-17T00:00:00"/>
    <s v="Zone 1 - Mile 14"/>
    <x v="201"/>
    <x v="167"/>
    <x v="134"/>
    <x v="1"/>
    <x v="21"/>
    <x v="0"/>
    <x v="2"/>
    <m/>
    <s v=""/>
    <s v=""/>
  </r>
  <r>
    <x v="3"/>
    <d v="2022-09-17T00:00:00"/>
    <s v="Zone 1 - Mile 14"/>
    <x v="210"/>
    <x v="149"/>
    <x v="134"/>
    <x v="3"/>
    <x v="21"/>
    <x v="0"/>
    <x v="2"/>
    <m/>
    <s v=""/>
    <s v=""/>
  </r>
  <r>
    <x v="3"/>
    <d v="2022-09-17T00:00:00"/>
    <s v="Zone 1 - Mile 14"/>
    <x v="298"/>
    <x v="100"/>
    <x v="186"/>
    <x v="3"/>
    <x v="4"/>
    <x v="0"/>
    <x v="2"/>
    <m/>
    <s v=""/>
    <s v=""/>
  </r>
  <r>
    <x v="3"/>
    <d v="2022-09-17T00:00:00"/>
    <s v="Zone 1 - Mile 14"/>
    <x v="68"/>
    <x v="61"/>
    <x v="52"/>
    <x v="2"/>
    <x v="10"/>
    <x v="0"/>
    <x v="2"/>
    <m/>
    <s v=""/>
    <s v=""/>
  </r>
  <r>
    <x v="3"/>
    <d v="2022-09-17T00:00:00"/>
    <s v="Zone 1 - Mile 14"/>
    <x v="193"/>
    <x v="159"/>
    <x v="127"/>
    <x v="4"/>
    <x v="4"/>
    <x v="0"/>
    <x v="2"/>
    <m/>
    <s v=""/>
    <s v=""/>
  </r>
  <r>
    <x v="3"/>
    <d v="2022-09-17T00:00:00"/>
    <s v="Zone 1 - Mile 14"/>
    <x v="191"/>
    <x v="157"/>
    <x v="127"/>
    <x v="5"/>
    <x v="4"/>
    <x v="0"/>
    <x v="2"/>
    <m/>
    <s v=""/>
    <s v=""/>
  </r>
  <r>
    <x v="3"/>
    <d v="2022-09-17T00:00:00"/>
    <s v="Zone 1 - Mile 14"/>
    <x v="205"/>
    <x v="170"/>
    <x v="51"/>
    <x v="1"/>
    <x v="4"/>
    <x v="0"/>
    <x v="2"/>
    <m/>
    <s v=""/>
    <s v=""/>
  </r>
  <r>
    <x v="3"/>
    <d v="2022-09-17T00:00:00"/>
    <s v="Zone 1 - Mile 14"/>
    <x v="329"/>
    <x v="260"/>
    <x v="43"/>
    <x v="2"/>
    <x v="21"/>
    <x v="0"/>
    <x v="2"/>
    <m/>
    <s v=""/>
    <s v=""/>
  </r>
  <r>
    <x v="3"/>
    <d v="2022-09-17T00:00:00"/>
    <s v="Zone 1 - Mile 14"/>
    <x v="330"/>
    <x v="261"/>
    <x v="43"/>
    <x v="5"/>
    <x v="21"/>
    <x v="0"/>
    <x v="2"/>
    <m/>
    <s v=""/>
    <s v=""/>
  </r>
  <r>
    <x v="3"/>
    <d v="2022-09-17T00:00:00"/>
    <s v="Zone 1 - Mile 14"/>
    <x v="297"/>
    <x v="237"/>
    <x v="185"/>
    <x v="1"/>
    <x v="4"/>
    <x v="0"/>
    <x v="2"/>
    <m/>
    <s v=""/>
    <s v=""/>
  </r>
  <r>
    <x v="3"/>
    <d v="2022-09-17T00:00:00"/>
    <s v="Zone 1 - Mile 14"/>
    <x v="296"/>
    <x v="236"/>
    <x v="185"/>
    <x v="0"/>
    <x v="4"/>
    <x v="0"/>
    <x v="2"/>
    <m/>
    <s v=""/>
    <s v=""/>
  </r>
  <r>
    <x v="3"/>
    <d v="2022-09-17T00:00:00"/>
    <s v="Zone 1 - Mile 14"/>
    <x v="215"/>
    <x v="177"/>
    <x v="135"/>
    <x v="6"/>
    <x v="4"/>
    <x v="0"/>
    <x v="2"/>
    <m/>
    <s v=""/>
    <s v=""/>
  </r>
  <r>
    <x v="3"/>
    <d v="2022-09-17T00:00:00"/>
    <s v="Zone 1 - Mile 14"/>
    <x v="140"/>
    <x v="118"/>
    <x v="35"/>
    <x v="0"/>
    <x v="14"/>
    <x v="0"/>
    <x v="1"/>
    <n v="104"/>
    <n v="5"/>
    <n v="5"/>
  </r>
  <r>
    <x v="3"/>
    <d v="2022-09-17T00:00:00"/>
    <s v="Zone 1 - Mile 14"/>
    <x v="147"/>
    <x v="122"/>
    <x v="101"/>
    <x v="1"/>
    <x v="14"/>
    <x v="0"/>
    <x v="1"/>
    <n v="151"/>
    <n v="17.8"/>
    <n v="17.8"/>
  </r>
  <r>
    <x v="3"/>
    <d v="2022-09-17T00:00:00"/>
    <s v="Zone 1 - Mile 14"/>
    <x v="141"/>
    <x v="15"/>
    <x v="98"/>
    <x v="1"/>
    <x v="14"/>
    <x v="0"/>
    <x v="1"/>
    <n v="104"/>
    <n v="5"/>
    <n v="5"/>
  </r>
  <r>
    <x v="3"/>
    <d v="2022-09-17T00:00:00"/>
    <s v="Zone 1 - Mile 14"/>
    <x v="149"/>
    <x v="124"/>
    <x v="100"/>
    <x v="8"/>
    <x v="14"/>
    <x v="1"/>
    <x v="2"/>
    <n v="42"/>
    <n v="0.8"/>
    <n v="0.8"/>
  </r>
  <r>
    <x v="3"/>
    <d v="2022-09-17T00:00:00"/>
    <s v="Zone 1 - Mile 14"/>
    <x v="331"/>
    <x v="262"/>
    <x v="100"/>
    <x v="8"/>
    <x v="14"/>
    <x v="1"/>
    <x v="2"/>
    <n v="53"/>
    <n v="1.5"/>
    <n v="1.5"/>
  </r>
  <r>
    <x v="3"/>
    <d v="2022-09-17T00:00:00"/>
    <s v="Zone 1 - Mile 14"/>
    <x v="307"/>
    <x v="243"/>
    <x v="35"/>
    <x v="7"/>
    <x v="14"/>
    <x v="0"/>
    <x v="2"/>
    <m/>
    <s v=""/>
    <s v=""/>
  </r>
  <r>
    <x v="3"/>
    <d v="2022-09-17T00:00:00"/>
    <s v="Zone 1 - Mile 14"/>
    <x v="281"/>
    <x v="226"/>
    <x v="104"/>
    <x v="1"/>
    <x v="14"/>
    <x v="0"/>
    <x v="2"/>
    <m/>
    <s v=""/>
    <s v=""/>
  </r>
  <r>
    <x v="3"/>
    <d v="2022-09-17T00:00:00"/>
    <s v="Zone 1 - Mile 14"/>
    <x v="282"/>
    <x v="227"/>
    <x v="176"/>
    <x v="0"/>
    <x v="14"/>
    <x v="0"/>
    <x v="2"/>
    <m/>
    <s v=""/>
    <s v=""/>
  </r>
  <r>
    <x v="3"/>
    <d v="2022-09-17T00:00:00"/>
    <s v="Zone 1 - Mile 14"/>
    <x v="308"/>
    <x v="244"/>
    <x v="35"/>
    <x v="8"/>
    <x v="14"/>
    <x v="0"/>
    <x v="2"/>
    <m/>
    <s v=""/>
    <s v=""/>
  </r>
  <r>
    <x v="3"/>
    <d v="2022-09-17T00:00:00"/>
    <s v="Zone 1 - Mile 14"/>
    <x v="148"/>
    <x v="123"/>
    <x v="90"/>
    <x v="0"/>
    <x v="14"/>
    <x v="0"/>
    <x v="2"/>
    <m/>
    <s v=""/>
    <s v=""/>
  </r>
  <r>
    <x v="3"/>
    <d v="2022-09-17T00:00:00"/>
    <s v="Zone 1 - Mile 14"/>
    <x v="145"/>
    <x v="121"/>
    <x v="100"/>
    <x v="0"/>
    <x v="14"/>
    <x v="0"/>
    <x v="2"/>
    <m/>
    <s v=""/>
    <s v=""/>
  </r>
  <r>
    <x v="3"/>
    <d v="2022-09-17T00:00:00"/>
    <s v="Zone 1 - Mile 14"/>
    <x v="144"/>
    <x v="65"/>
    <x v="79"/>
    <x v="3"/>
    <x v="14"/>
    <x v="0"/>
    <x v="2"/>
    <m/>
    <s v=""/>
    <s v=""/>
  </r>
  <r>
    <x v="3"/>
    <d v="2022-09-17T00:00:00"/>
    <s v="Zone 1 - Mile 14"/>
    <x v="146"/>
    <x v="46"/>
    <x v="65"/>
    <x v="0"/>
    <x v="14"/>
    <x v="0"/>
    <x v="2"/>
    <m/>
    <s v=""/>
    <s v=""/>
  </r>
  <r>
    <x v="3"/>
    <d v="2022-09-17T00:00:00"/>
    <s v="Zone 1 - Mile 14"/>
    <x v="30"/>
    <x v="28"/>
    <x v="23"/>
    <x v="0"/>
    <x v="5"/>
    <x v="0"/>
    <x v="0"/>
    <n v="148"/>
    <n v="14.6"/>
    <n v="14.6"/>
  </r>
  <r>
    <x v="3"/>
    <d v="2022-09-17T00:00:00"/>
    <s v="Zone 1 - Mile 14"/>
    <x v="47"/>
    <x v="6"/>
    <x v="36"/>
    <x v="2"/>
    <x v="7"/>
    <x v="0"/>
    <x v="2"/>
    <m/>
    <s v=""/>
    <s v=""/>
  </r>
  <r>
    <x v="3"/>
    <d v="2022-09-17T00:00:00"/>
    <s v="Zone 1 - Mile 14"/>
    <x v="241"/>
    <x v="199"/>
    <x v="154"/>
    <x v="1"/>
    <x v="3"/>
    <x v="0"/>
    <x v="2"/>
    <m/>
    <s v=""/>
    <s v=""/>
  </r>
  <r>
    <x v="3"/>
    <d v="2022-09-17T00:00:00"/>
    <s v="Zone 1 - Mile 14"/>
    <x v="237"/>
    <x v="195"/>
    <x v="95"/>
    <x v="0"/>
    <x v="1"/>
    <x v="0"/>
    <x v="2"/>
    <m/>
    <s v=""/>
    <s v=""/>
  </r>
  <r>
    <x v="3"/>
    <d v="2022-09-17T00:00:00"/>
    <s v="Zone 1 - Mile 14"/>
    <x v="240"/>
    <x v="198"/>
    <x v="153"/>
    <x v="1"/>
    <x v="1"/>
    <x v="0"/>
    <x v="2"/>
    <m/>
    <s v=""/>
    <s v=""/>
  </r>
  <r>
    <x v="3"/>
    <d v="2022-09-17T00:00:00"/>
    <s v="Zone 1 - Mile 14"/>
    <x v="242"/>
    <x v="200"/>
    <x v="153"/>
    <x v="1"/>
    <x v="23"/>
    <x v="0"/>
    <x v="2"/>
    <m/>
    <s v=""/>
    <s v=""/>
  </r>
  <r>
    <x v="3"/>
    <d v="2022-09-17T00:00:00"/>
    <s v="Zone 1 - Mile 14"/>
    <x v="245"/>
    <x v="203"/>
    <x v="153"/>
    <x v="1"/>
    <x v="1"/>
    <x v="0"/>
    <x v="2"/>
    <m/>
    <s v=""/>
    <s v=""/>
  </r>
  <r>
    <x v="3"/>
    <d v="2022-09-17T00:00:00"/>
    <s v="Zone 1 - Mile 14"/>
    <x v="238"/>
    <x v="196"/>
    <x v="95"/>
    <x v="6"/>
    <x v="1"/>
    <x v="0"/>
    <x v="2"/>
    <m/>
    <s v=""/>
    <s v=""/>
  </r>
  <r>
    <x v="3"/>
    <d v="2022-09-17T00:00:00"/>
    <s v="Zone 1 - Mile 14"/>
    <x v="244"/>
    <x v="202"/>
    <x v="102"/>
    <x v="1"/>
    <x v="1"/>
    <x v="0"/>
    <x v="2"/>
    <m/>
    <s v=""/>
    <s v=""/>
  </r>
  <r>
    <x v="3"/>
    <d v="2022-09-17T00:00:00"/>
    <s v="Zone 1 - Mile 14"/>
    <x v="131"/>
    <x v="83"/>
    <x v="25"/>
    <x v="0"/>
    <x v="12"/>
    <x v="0"/>
    <x v="1"/>
    <n v="95"/>
    <n v="3.6"/>
    <n v="3.6"/>
  </r>
  <r>
    <x v="3"/>
    <d v="2022-09-17T00:00:00"/>
    <s v="Zone 1 - Mile 14"/>
    <x v="127"/>
    <x v="109"/>
    <x v="46"/>
    <x v="1"/>
    <x v="16"/>
    <x v="0"/>
    <x v="1"/>
    <n v="130"/>
    <n v="10.7"/>
    <n v="10.7"/>
  </r>
  <r>
    <x v="3"/>
    <d v="2022-09-17T00:00:00"/>
    <s v="Zone 1 - Mile 14"/>
    <x v="136"/>
    <x v="115"/>
    <x v="95"/>
    <x v="3"/>
    <x v="12"/>
    <x v="0"/>
    <x v="0"/>
    <n v="138"/>
    <n v="11.4"/>
    <n v="11.4"/>
  </r>
  <r>
    <x v="3"/>
    <d v="2022-09-17T00:00:00"/>
    <s v="Zone 1 - Mile 14"/>
    <x v="126"/>
    <x v="108"/>
    <x v="89"/>
    <x v="2"/>
    <x v="6"/>
    <x v="1"/>
    <x v="2"/>
    <n v="54"/>
    <n v="1.6"/>
    <n v="1.6"/>
  </r>
  <r>
    <x v="3"/>
    <d v="2022-09-17T00:00:00"/>
    <s v="Zone 1 - Mile 14"/>
    <x v="135"/>
    <x v="2"/>
    <x v="46"/>
    <x v="3"/>
    <x v="12"/>
    <x v="1"/>
    <x v="2"/>
    <n v="52"/>
    <n v="1.4"/>
    <n v="1.4"/>
  </r>
  <r>
    <x v="3"/>
    <d v="2022-09-17T00:00:00"/>
    <s v="Zone 1 - Mile 14"/>
    <x v="130"/>
    <x v="112"/>
    <x v="92"/>
    <x v="1"/>
    <x v="12"/>
    <x v="1"/>
    <x v="2"/>
    <n v="49"/>
    <n v="1.2"/>
    <n v="1.2"/>
  </r>
  <r>
    <x v="3"/>
    <d v="2022-09-17T00:00:00"/>
    <s v="Zone 1 - Mile 14"/>
    <x v="137"/>
    <x v="116"/>
    <x v="88"/>
    <x v="1"/>
    <x v="14"/>
    <x v="1"/>
    <x v="2"/>
    <n v="56"/>
    <n v="1.8"/>
    <n v="1.8"/>
  </r>
  <r>
    <x v="3"/>
    <d v="2022-09-17T00:00:00"/>
    <s v="Zone 1 - Mile 14"/>
    <x v="139"/>
    <x v="117"/>
    <x v="97"/>
    <x v="3"/>
    <x v="12"/>
    <x v="0"/>
    <x v="2"/>
    <m/>
    <s v=""/>
    <s v=""/>
  </r>
  <r>
    <x v="3"/>
    <d v="2022-09-17T00:00:00"/>
    <s v="Zone 1 - Mile 14"/>
    <x v="124"/>
    <x v="106"/>
    <x v="87"/>
    <x v="2"/>
    <x v="12"/>
    <x v="0"/>
    <x v="2"/>
    <m/>
    <s v=""/>
    <s v=""/>
  </r>
  <r>
    <x v="3"/>
    <d v="2022-09-17T00:00:00"/>
    <s v="Zone 1 - Mile 14"/>
    <x v="138"/>
    <x v="83"/>
    <x v="96"/>
    <x v="1"/>
    <x v="12"/>
    <x v="0"/>
    <x v="2"/>
    <m/>
    <s v=""/>
    <s v=""/>
  </r>
  <r>
    <x v="3"/>
    <d v="2022-09-17T00:00:00"/>
    <s v="Zone 1 - Mile 14"/>
    <x v="125"/>
    <x v="107"/>
    <x v="88"/>
    <x v="7"/>
    <x v="14"/>
    <x v="0"/>
    <x v="2"/>
    <m/>
    <s v=""/>
    <s v=""/>
  </r>
  <r>
    <x v="3"/>
    <d v="2022-09-17T00:00:00"/>
    <s v="Zone 1 - Mile 14"/>
    <x v="332"/>
    <x v="104"/>
    <x v="201"/>
    <x v="4"/>
    <x v="12"/>
    <x v="0"/>
    <x v="2"/>
    <m/>
    <s v=""/>
    <s v=""/>
  </r>
  <r>
    <x v="3"/>
    <d v="2022-09-17T00:00:00"/>
    <s v="Zone 1 - Mile 14"/>
    <x v="306"/>
    <x v="200"/>
    <x v="190"/>
    <x v="4"/>
    <x v="12"/>
    <x v="0"/>
    <x v="2"/>
    <m/>
    <s v=""/>
    <s v=""/>
  </r>
  <r>
    <x v="3"/>
    <d v="2022-09-17T00:00:00"/>
    <s v="Zone 1 - Mile 14"/>
    <x v="61"/>
    <x v="55"/>
    <x v="47"/>
    <x v="0"/>
    <x v="5"/>
    <x v="0"/>
    <x v="1"/>
    <n v="102"/>
    <n v="4.5999999999999996"/>
    <n v="4.5999999999999996"/>
  </r>
  <r>
    <x v="3"/>
    <d v="2022-09-17T00:00:00"/>
    <s v="Zone 1 - Mile 14"/>
    <x v="61"/>
    <x v="55"/>
    <x v="47"/>
    <x v="0"/>
    <x v="5"/>
    <x v="0"/>
    <x v="1"/>
    <n v="109"/>
    <n v="5.8"/>
    <n v="5.8"/>
  </r>
  <r>
    <x v="3"/>
    <d v="2022-09-17T00:00:00"/>
    <s v="Zone 1 - Mile 14"/>
    <x v="290"/>
    <x v="233"/>
    <x v="181"/>
    <x v="3"/>
    <x v="5"/>
    <x v="0"/>
    <x v="1"/>
    <n v="154"/>
    <n v="19.100000000000001"/>
    <n v="19.100000000000001"/>
  </r>
  <r>
    <x v="3"/>
    <d v="2022-09-17T00:00:00"/>
    <s v="Zone 1 - Mile 14"/>
    <x v="290"/>
    <x v="233"/>
    <x v="181"/>
    <x v="3"/>
    <x v="5"/>
    <x v="1"/>
    <x v="2"/>
    <n v="54"/>
    <n v="1.6"/>
    <n v="1.6"/>
  </r>
  <r>
    <x v="3"/>
    <d v="2022-09-17T00:00:00"/>
    <s v="Zone 1 - Mile 14"/>
    <x v="49"/>
    <x v="45"/>
    <x v="32"/>
    <x v="2"/>
    <x v="5"/>
    <x v="0"/>
    <x v="1"/>
    <n v="156"/>
    <n v="19.899999999999999"/>
    <n v="19.899999999999999"/>
  </r>
  <r>
    <x v="3"/>
    <d v="2022-09-17T00:00:00"/>
    <s v="Zone 1 - Mile 14"/>
    <x v="49"/>
    <x v="45"/>
    <x v="32"/>
    <x v="2"/>
    <x v="5"/>
    <x v="1"/>
    <x v="2"/>
    <n v="50"/>
    <n v="1.3"/>
    <n v="1.3"/>
  </r>
  <r>
    <x v="3"/>
    <d v="2022-09-17T00:00:00"/>
    <s v="Zone 1 - Mile 14"/>
    <x v="44"/>
    <x v="41"/>
    <x v="28"/>
    <x v="1"/>
    <x v="5"/>
    <x v="0"/>
    <x v="1"/>
    <n v="144"/>
    <n v="15.1"/>
    <n v="15.1"/>
  </r>
  <r>
    <x v="3"/>
    <d v="2022-09-17T00:00:00"/>
    <s v="Zone 1 - Mile 14"/>
    <x v="58"/>
    <x v="53"/>
    <x v="28"/>
    <x v="2"/>
    <x v="5"/>
    <x v="0"/>
    <x v="0"/>
    <n v="163"/>
    <n v="20.399999999999999"/>
    <n v="20.399999999999999"/>
  </r>
  <r>
    <x v="3"/>
    <d v="2022-09-17T00:00:00"/>
    <s v="Zone 1 - Mile 14"/>
    <x v="58"/>
    <x v="53"/>
    <x v="28"/>
    <x v="2"/>
    <x v="5"/>
    <x v="3"/>
    <x v="2"/>
    <n v="33"/>
    <n v="1.1000000000000001"/>
    <n v="1.1000000000000001"/>
  </r>
  <r>
    <x v="3"/>
    <d v="2022-09-17T00:00:00"/>
    <s v="Zone 1 - Mile 14"/>
    <x v="51"/>
    <x v="47"/>
    <x v="39"/>
    <x v="0"/>
    <x v="8"/>
    <x v="0"/>
    <x v="1"/>
    <n v="114"/>
    <n v="6.8"/>
    <n v="6.8"/>
  </r>
  <r>
    <x v="3"/>
    <d v="2022-09-17T00:00:00"/>
    <s v="Zone 1 - Mile 14"/>
    <x v="36"/>
    <x v="34"/>
    <x v="29"/>
    <x v="0"/>
    <x v="5"/>
    <x v="1"/>
    <x v="2"/>
    <n v="44"/>
    <n v="0.9"/>
    <n v="0.9"/>
  </r>
  <r>
    <x v="3"/>
    <d v="2022-09-17T00:00:00"/>
    <s v="Zone 1 - Mile 14"/>
    <x v="41"/>
    <x v="38"/>
    <x v="33"/>
    <x v="1"/>
    <x v="5"/>
    <x v="0"/>
    <x v="2"/>
    <m/>
    <s v=""/>
    <s v=""/>
  </r>
  <r>
    <x v="3"/>
    <d v="2022-09-17T00:00:00"/>
    <s v="Zone 1 - Mile 14"/>
    <x v="33"/>
    <x v="31"/>
    <x v="26"/>
    <x v="1"/>
    <x v="5"/>
    <x v="0"/>
    <x v="2"/>
    <m/>
    <s v=""/>
    <s v=""/>
  </r>
  <r>
    <x v="3"/>
    <d v="2022-09-17T00:00:00"/>
    <s v="Zone 1 - Mile 14"/>
    <x v="43"/>
    <x v="40"/>
    <x v="34"/>
    <x v="3"/>
    <x v="5"/>
    <x v="0"/>
    <x v="2"/>
    <m/>
    <s v=""/>
    <s v=""/>
  </r>
  <r>
    <x v="3"/>
    <d v="2022-09-17T00:00:00"/>
    <s v="Zone 1 - Mile 14"/>
    <x v="40"/>
    <x v="9"/>
    <x v="32"/>
    <x v="4"/>
    <x v="5"/>
    <x v="0"/>
    <x v="2"/>
    <m/>
    <s v=""/>
    <s v=""/>
  </r>
  <r>
    <x v="3"/>
    <d v="2022-09-17T00:00:00"/>
    <s v="Zone 1 - Mile 14"/>
    <x v="220"/>
    <x v="181"/>
    <x v="29"/>
    <x v="0"/>
    <x v="3"/>
    <x v="0"/>
    <x v="1"/>
    <n v="143"/>
    <n v="14.8"/>
    <n v="14.8"/>
  </r>
  <r>
    <x v="3"/>
    <d v="2022-09-17T00:00:00"/>
    <s v="Zone 1 - Mile 14"/>
    <x v="220"/>
    <x v="181"/>
    <x v="29"/>
    <x v="0"/>
    <x v="3"/>
    <x v="0"/>
    <x v="1"/>
    <n v="153"/>
    <n v="18.600000000000001"/>
    <n v="18.600000000000001"/>
  </r>
  <r>
    <x v="3"/>
    <d v="2022-09-17T00:00:00"/>
    <s v="Zone 1 - Mile 14"/>
    <x v="220"/>
    <x v="181"/>
    <x v="29"/>
    <x v="0"/>
    <x v="3"/>
    <x v="1"/>
    <x v="2"/>
    <n v="113"/>
    <n v="15.3"/>
    <n v="15.3"/>
  </r>
  <r>
    <x v="3"/>
    <d v="2022-09-17T00:00:00"/>
    <s v="Zone 1 - Mile 14"/>
    <x v="333"/>
    <x v="158"/>
    <x v="202"/>
    <x v="1"/>
    <x v="3"/>
    <x v="1"/>
    <x v="2"/>
    <n v="63"/>
    <n v="2.6"/>
    <n v="2.6"/>
  </r>
  <r>
    <x v="3"/>
    <d v="2022-09-17T00:00:00"/>
    <s v="Zone 1 - Mile 14"/>
    <x v="301"/>
    <x v="83"/>
    <x v="188"/>
    <x v="0"/>
    <x v="6"/>
    <x v="1"/>
    <x v="2"/>
    <n v="52"/>
    <n v="1.4"/>
    <n v="1.4"/>
  </r>
  <r>
    <x v="3"/>
    <d v="2022-09-17T00:00:00"/>
    <s v="Zone 1 - Mile 14"/>
    <x v="231"/>
    <x v="123"/>
    <x v="85"/>
    <x v="3"/>
    <x v="3"/>
    <x v="0"/>
    <x v="2"/>
    <m/>
    <s v=""/>
    <s v=""/>
  </r>
  <r>
    <x v="3"/>
    <d v="2022-09-17T00:00:00"/>
    <s v="Zone 1 - Mile 14"/>
    <x v="230"/>
    <x v="191"/>
    <x v="85"/>
    <x v="1"/>
    <x v="3"/>
    <x v="0"/>
    <x v="2"/>
    <m/>
    <s v=""/>
    <s v=""/>
  </r>
  <r>
    <x v="3"/>
    <d v="2022-09-17T00:00:00"/>
    <s v="Zone 1 - Mile 14"/>
    <x v="229"/>
    <x v="190"/>
    <x v="35"/>
    <x v="3"/>
    <x v="3"/>
    <x v="0"/>
    <x v="2"/>
    <m/>
    <s v=""/>
    <s v=""/>
  </r>
  <r>
    <x v="3"/>
    <d v="2022-09-17T00:00:00"/>
    <s v="Zone 1 - Mile 14"/>
    <x v="232"/>
    <x v="192"/>
    <x v="147"/>
    <x v="3"/>
    <x v="3"/>
    <x v="0"/>
    <x v="2"/>
    <m/>
    <s v=""/>
    <s v=""/>
  </r>
  <r>
    <x v="3"/>
    <d v="2022-09-17T00:00:00"/>
    <s v="Zone 1 - Mile 14"/>
    <x v="228"/>
    <x v="189"/>
    <x v="85"/>
    <x v="1"/>
    <x v="3"/>
    <x v="0"/>
    <x v="2"/>
    <m/>
    <s v=""/>
    <s v=""/>
  </r>
  <r>
    <x v="3"/>
    <d v="2022-09-17T00:00:00"/>
    <s v="Zone 1 - Mile 14"/>
    <x v="314"/>
    <x v="195"/>
    <x v="86"/>
    <x v="1"/>
    <x v="3"/>
    <x v="0"/>
    <x v="2"/>
    <m/>
    <s v=""/>
    <s v=""/>
  </r>
  <r>
    <x v="3"/>
    <d v="2022-09-17T00:00:00"/>
    <s v="Zone 1 - Mile 14"/>
    <x v="219"/>
    <x v="79"/>
    <x v="68"/>
    <x v="1"/>
    <x v="3"/>
    <x v="0"/>
    <x v="2"/>
    <m/>
    <s v=""/>
    <s v=""/>
  </r>
  <r>
    <x v="3"/>
    <d v="2022-09-17T00:00:00"/>
    <s v="Zone 1 - Mile 14"/>
    <x v="225"/>
    <x v="186"/>
    <x v="146"/>
    <x v="8"/>
    <x v="10"/>
    <x v="0"/>
    <x v="2"/>
    <m/>
    <s v=""/>
    <s v=""/>
  </r>
  <r>
    <x v="3"/>
    <d v="2022-09-17T00:00:00"/>
    <s v="Zone 1 - Mile 14"/>
    <x v="222"/>
    <x v="183"/>
    <x v="144"/>
    <x v="9"/>
    <x v="7"/>
    <x v="0"/>
    <x v="2"/>
    <m/>
    <s v=""/>
    <s v=""/>
  </r>
  <r>
    <x v="3"/>
    <d v="2022-09-17T00:00:00"/>
    <s v="Zone 1 - Mile 14"/>
    <x v="302"/>
    <x v="47"/>
    <x v="189"/>
    <x v="0"/>
    <x v="3"/>
    <x v="0"/>
    <x v="2"/>
    <m/>
    <s v=""/>
    <s v=""/>
  </r>
  <r>
    <x v="3"/>
    <d v="2022-09-17T00:00:00"/>
    <s v="Zone 1 - Mile 14"/>
    <x v="315"/>
    <x v="250"/>
    <x v="193"/>
    <x v="0"/>
    <x v="22"/>
    <x v="0"/>
    <x v="2"/>
    <m/>
    <s v=""/>
    <s v=""/>
  </r>
  <r>
    <x v="3"/>
    <d v="2022-09-17T00:00:00"/>
    <s v="Zone 1 - Mile 14"/>
    <x v="334"/>
    <x v="83"/>
    <x v="203"/>
    <x v="1"/>
    <x v="22"/>
    <x v="0"/>
    <x v="2"/>
    <m/>
    <s v=""/>
    <s v=""/>
  </r>
  <r>
    <x v="4"/>
    <d v="2022-11-12T00:00:00"/>
    <s v="Zone 5 - Mile 108"/>
    <x v="186"/>
    <x v="152"/>
    <x v="123"/>
    <x v="4"/>
    <x v="7"/>
    <x v="0"/>
    <x v="0"/>
    <n v="124"/>
    <n v="7.9"/>
    <n v="7.9"/>
  </r>
  <r>
    <x v="4"/>
    <d v="2022-11-12T00:00:00"/>
    <s v="Zone 5 - Mile 108"/>
    <x v="186"/>
    <x v="152"/>
    <x v="123"/>
    <x v="4"/>
    <x v="7"/>
    <x v="0"/>
    <x v="1"/>
    <n v="147"/>
    <n v="16.2"/>
    <n v="16.2"/>
  </r>
  <r>
    <x v="4"/>
    <d v="2022-11-12T00:00:00"/>
    <s v="Zone 5 - Mile 108"/>
    <x v="186"/>
    <x v="152"/>
    <x v="123"/>
    <x v="4"/>
    <x v="7"/>
    <x v="0"/>
    <x v="1"/>
    <n v="148"/>
    <n v="16.600000000000001"/>
    <n v="16.600000000000001"/>
  </r>
  <r>
    <x v="4"/>
    <d v="2022-11-12T00:00:00"/>
    <s v="Zone 5 - Mile 108"/>
    <x v="186"/>
    <x v="152"/>
    <x v="123"/>
    <x v="4"/>
    <x v="7"/>
    <x v="0"/>
    <x v="1"/>
    <n v="143"/>
    <n v="14.8"/>
    <n v="14.8"/>
  </r>
  <r>
    <x v="4"/>
    <d v="2022-11-12T00:00:00"/>
    <s v="Zone 5 - Mile 108"/>
    <x v="176"/>
    <x v="72"/>
    <x v="107"/>
    <x v="2"/>
    <x v="15"/>
    <x v="0"/>
    <x v="1"/>
    <n v="144"/>
    <n v="15.1"/>
    <n v="15.1"/>
  </r>
  <r>
    <x v="4"/>
    <d v="2022-11-12T00:00:00"/>
    <s v="Zone 5 - Mile 108"/>
    <x v="176"/>
    <x v="72"/>
    <x v="107"/>
    <x v="2"/>
    <x v="15"/>
    <x v="0"/>
    <x v="1"/>
    <n v="104"/>
    <n v="5"/>
    <n v="5"/>
  </r>
  <r>
    <x v="4"/>
    <d v="2022-11-12T00:00:00"/>
    <s v="Zone 5 - Mile 108"/>
    <x v="172"/>
    <x v="140"/>
    <x v="117"/>
    <x v="2"/>
    <x v="15"/>
    <x v="0"/>
    <x v="1"/>
    <n v="174"/>
    <n v="29"/>
    <n v="29"/>
  </r>
  <r>
    <x v="4"/>
    <d v="2022-11-12T00:00:00"/>
    <s v="Zone 5 - Mile 108"/>
    <x v="172"/>
    <x v="140"/>
    <x v="117"/>
    <x v="2"/>
    <x v="15"/>
    <x v="0"/>
    <x v="1"/>
    <n v="117"/>
    <n v="7.4"/>
    <n v="7.4"/>
  </r>
  <r>
    <x v="4"/>
    <d v="2022-11-12T00:00:00"/>
    <s v="Zone 5 - Mile 108"/>
    <x v="172"/>
    <x v="140"/>
    <x v="117"/>
    <x v="2"/>
    <x v="15"/>
    <x v="0"/>
    <x v="1"/>
    <n v="156"/>
    <n v="19.899999999999999"/>
    <n v="19.899999999999999"/>
  </r>
  <r>
    <x v="4"/>
    <d v="2022-11-12T00:00:00"/>
    <s v="Zone 5 - Mile 108"/>
    <x v="172"/>
    <x v="140"/>
    <x v="117"/>
    <x v="2"/>
    <x v="15"/>
    <x v="0"/>
    <x v="1"/>
    <n v="134"/>
    <n v="11.8"/>
    <n v="11.8"/>
  </r>
  <r>
    <x v="4"/>
    <d v="2022-11-12T00:00:00"/>
    <s v="Zone 5 - Mile 108"/>
    <x v="179"/>
    <x v="145"/>
    <x v="120"/>
    <x v="3"/>
    <x v="15"/>
    <x v="0"/>
    <x v="1"/>
    <n v="116"/>
    <n v="7.2"/>
    <n v="7.2"/>
  </r>
  <r>
    <x v="4"/>
    <d v="2022-11-12T00:00:00"/>
    <s v="Zone 5 - Mile 108"/>
    <x v="190"/>
    <x v="156"/>
    <x v="123"/>
    <x v="3"/>
    <x v="15"/>
    <x v="0"/>
    <x v="1"/>
    <n v="135"/>
    <n v="12.1"/>
    <n v="12.1"/>
  </r>
  <r>
    <x v="4"/>
    <d v="2022-11-12T00:00:00"/>
    <s v="Zone 5 - Mile 108"/>
    <x v="190"/>
    <x v="156"/>
    <x v="123"/>
    <x v="3"/>
    <x v="15"/>
    <x v="0"/>
    <x v="1"/>
    <n v="150"/>
    <n v="17.399999999999999"/>
    <n v="17.399999999999999"/>
  </r>
  <r>
    <x v="4"/>
    <d v="2022-11-12T00:00:00"/>
    <s v="Zone 5 - Mile 108"/>
    <x v="182"/>
    <x v="148"/>
    <x v="122"/>
    <x v="2"/>
    <x v="15"/>
    <x v="0"/>
    <x v="1"/>
    <n v="127"/>
    <n v="9.8000000000000007"/>
    <n v="9.8000000000000007"/>
  </r>
  <r>
    <x v="4"/>
    <d v="2022-11-12T00:00:00"/>
    <s v="Zone 5 - Mile 108"/>
    <x v="188"/>
    <x v="154"/>
    <x v="125"/>
    <x v="3"/>
    <x v="15"/>
    <x v="0"/>
    <x v="1"/>
    <n v="80"/>
    <n v="2"/>
    <n v="2"/>
  </r>
  <r>
    <x v="4"/>
    <d v="2022-11-12T00:00:00"/>
    <s v="Zone 5 - Mile 108"/>
    <x v="180"/>
    <x v="146"/>
    <x v="121"/>
    <x v="2"/>
    <x v="15"/>
    <x v="0"/>
    <x v="1"/>
    <n v="157"/>
    <n v="20.399999999999999"/>
    <n v="20.399999999999999"/>
  </r>
  <r>
    <x v="4"/>
    <d v="2022-11-12T00:00:00"/>
    <s v="Zone 5 - Mile 108"/>
    <x v="181"/>
    <x v="147"/>
    <x v="121"/>
    <x v="5"/>
    <x v="15"/>
    <x v="0"/>
    <x v="1"/>
    <n v="153"/>
    <n v="18.600000000000001"/>
    <n v="18.600000000000001"/>
  </r>
  <r>
    <x v="4"/>
    <d v="2022-11-12T00:00:00"/>
    <s v="Zone 5 - Mile 108"/>
    <x v="185"/>
    <x v="151"/>
    <x v="45"/>
    <x v="2"/>
    <x v="15"/>
    <x v="0"/>
    <x v="1"/>
    <n v="106"/>
    <n v="5.3"/>
    <n v="5.3"/>
  </r>
  <r>
    <x v="4"/>
    <d v="2022-11-12T00:00:00"/>
    <s v="Zone 5 - Mile 108"/>
    <x v="185"/>
    <x v="151"/>
    <x v="45"/>
    <x v="2"/>
    <x v="15"/>
    <x v="0"/>
    <x v="3"/>
    <n v="49"/>
    <n v="2.1"/>
    <n v="2.1"/>
  </r>
  <r>
    <x v="4"/>
    <d v="2022-11-12T00:00:00"/>
    <s v="Zone 5 - Mile 108"/>
    <x v="189"/>
    <x v="155"/>
    <x v="126"/>
    <x v="1"/>
    <x v="0"/>
    <x v="0"/>
    <x v="1"/>
    <n v="166"/>
    <n v="24.6"/>
    <n v="24.6"/>
  </r>
  <r>
    <x v="4"/>
    <d v="2022-11-12T00:00:00"/>
    <s v="Zone 5 - Mile 108"/>
    <x v="318"/>
    <x v="2"/>
    <x v="195"/>
    <x v="3"/>
    <x v="12"/>
    <x v="0"/>
    <x v="2"/>
    <m/>
    <s v=""/>
    <s v=""/>
  </r>
  <r>
    <x v="4"/>
    <d v="2022-11-12T00:00:00"/>
    <s v="Zone 5 - Mile 108"/>
    <x v="173"/>
    <x v="141"/>
    <x v="118"/>
    <x v="0"/>
    <x v="15"/>
    <x v="0"/>
    <x v="2"/>
    <m/>
    <s v=""/>
    <s v=""/>
  </r>
  <r>
    <x v="4"/>
    <d v="2022-11-12T00:00:00"/>
    <s v="Zone 5 - Mile 108"/>
    <x v="292"/>
    <x v="118"/>
    <x v="183"/>
    <x v="0"/>
    <x v="15"/>
    <x v="0"/>
    <x v="2"/>
    <m/>
    <s v=""/>
    <s v=""/>
  </r>
  <r>
    <x v="4"/>
    <d v="2022-11-12T00:00:00"/>
    <s v="Zone 5 - Mile 108"/>
    <x v="174"/>
    <x v="142"/>
    <x v="118"/>
    <x v="8"/>
    <x v="15"/>
    <x v="0"/>
    <x v="2"/>
    <m/>
    <s v=""/>
    <s v=""/>
  </r>
  <r>
    <x v="4"/>
    <d v="2022-11-12T00:00:00"/>
    <s v="Zone 5 - Mile 108"/>
    <x v="120"/>
    <x v="103"/>
    <x v="84"/>
    <x v="3"/>
    <x v="15"/>
    <x v="0"/>
    <x v="2"/>
    <m/>
    <s v=""/>
    <s v=""/>
  </r>
  <r>
    <x v="4"/>
    <d v="2022-11-12T00:00:00"/>
    <s v="Zone 5 - Mile 108"/>
    <x v="171"/>
    <x v="139"/>
    <x v="116"/>
    <x v="2"/>
    <x v="15"/>
    <x v="0"/>
    <x v="2"/>
    <m/>
    <s v=""/>
    <s v=""/>
  </r>
  <r>
    <x v="4"/>
    <d v="2022-11-12T00:00:00"/>
    <s v="Zone 5 - Mile 108"/>
    <x v="177"/>
    <x v="143"/>
    <x v="46"/>
    <x v="9"/>
    <x v="15"/>
    <x v="0"/>
    <x v="2"/>
    <m/>
    <s v=""/>
    <s v=""/>
  </r>
  <r>
    <x v="4"/>
    <d v="2022-11-12T00:00:00"/>
    <s v="Zone 5 - Mile 108"/>
    <x v="203"/>
    <x v="169"/>
    <x v="136"/>
    <x v="1"/>
    <x v="5"/>
    <x v="0"/>
    <x v="1"/>
    <n v="99"/>
    <n v="4.2"/>
    <n v="4.2"/>
  </r>
  <r>
    <x v="4"/>
    <d v="2022-11-12T00:00:00"/>
    <s v="Zone 5 - Mile 108"/>
    <x v="203"/>
    <x v="169"/>
    <x v="136"/>
    <x v="1"/>
    <x v="5"/>
    <x v="0"/>
    <x v="1"/>
    <n v="90"/>
    <n v="3"/>
    <n v="3"/>
  </r>
  <r>
    <x v="4"/>
    <d v="2022-11-12T00:00:00"/>
    <s v="Zone 5 - Mile 108"/>
    <x v="203"/>
    <x v="169"/>
    <x v="136"/>
    <x v="1"/>
    <x v="5"/>
    <x v="0"/>
    <x v="1"/>
    <n v="119"/>
    <n v="7.9"/>
    <n v="7.9"/>
  </r>
  <r>
    <x v="4"/>
    <d v="2022-11-12T00:00:00"/>
    <s v="Zone 5 - Mile 108"/>
    <x v="203"/>
    <x v="169"/>
    <x v="136"/>
    <x v="1"/>
    <x v="5"/>
    <x v="0"/>
    <x v="1"/>
    <n v="110"/>
    <n v="6"/>
    <n v="6"/>
  </r>
  <r>
    <x v="4"/>
    <d v="2022-11-12T00:00:00"/>
    <s v="Zone 5 - Mile 108"/>
    <x v="203"/>
    <x v="169"/>
    <x v="136"/>
    <x v="1"/>
    <x v="5"/>
    <x v="0"/>
    <x v="1"/>
    <n v="102"/>
    <n v="4.5999999999999996"/>
    <n v="4.5999999999999996"/>
  </r>
  <r>
    <x v="4"/>
    <d v="2022-11-12T00:00:00"/>
    <s v="Zone 5 - Mile 108"/>
    <x v="203"/>
    <x v="169"/>
    <x v="136"/>
    <x v="1"/>
    <x v="5"/>
    <x v="0"/>
    <x v="1"/>
    <n v="98"/>
    <n v="4"/>
    <n v="4"/>
  </r>
  <r>
    <x v="4"/>
    <d v="2022-11-12T00:00:00"/>
    <s v="Zone 5 - Mile 108"/>
    <x v="203"/>
    <x v="169"/>
    <x v="136"/>
    <x v="1"/>
    <x v="5"/>
    <x v="0"/>
    <x v="1"/>
    <n v="104"/>
    <n v="5"/>
    <n v="5"/>
  </r>
  <r>
    <x v="4"/>
    <d v="2022-11-12T00:00:00"/>
    <s v="Zone 5 - Mile 108"/>
    <x v="194"/>
    <x v="160"/>
    <x v="34"/>
    <x v="0"/>
    <x v="21"/>
    <x v="0"/>
    <x v="1"/>
    <n v="109"/>
    <n v="5.8"/>
    <n v="5.8"/>
  </r>
  <r>
    <x v="4"/>
    <d v="2022-11-12T00:00:00"/>
    <s v="Zone 5 - Mile 108"/>
    <x v="217"/>
    <x v="179"/>
    <x v="142"/>
    <x v="1"/>
    <x v="3"/>
    <x v="0"/>
    <x v="1"/>
    <n v="116"/>
    <n v="7.2"/>
    <n v="7.2"/>
  </r>
  <r>
    <x v="4"/>
    <d v="2022-11-12T00:00:00"/>
    <s v="Zone 5 - Mile 108"/>
    <x v="297"/>
    <x v="237"/>
    <x v="185"/>
    <x v="1"/>
    <x v="4"/>
    <x v="0"/>
    <x v="1"/>
    <n v="150"/>
    <n v="17.399999999999999"/>
    <n v="17.399999999999999"/>
  </r>
  <r>
    <x v="4"/>
    <d v="2022-11-12T00:00:00"/>
    <s v="Zone 5 - Mile 108"/>
    <x v="297"/>
    <x v="237"/>
    <x v="185"/>
    <x v="1"/>
    <x v="4"/>
    <x v="0"/>
    <x v="1"/>
    <n v="113"/>
    <n v="6.6"/>
    <n v="6.6"/>
  </r>
  <r>
    <x v="4"/>
    <d v="2022-11-12T00:00:00"/>
    <s v="Zone 5 - Mile 108"/>
    <x v="297"/>
    <x v="237"/>
    <x v="185"/>
    <x v="1"/>
    <x v="4"/>
    <x v="0"/>
    <x v="1"/>
    <n v="122"/>
    <n v="8.6"/>
    <n v="8.6"/>
  </r>
  <r>
    <x v="4"/>
    <d v="2022-11-12T00:00:00"/>
    <s v="Zone 5 - Mile 108"/>
    <x v="296"/>
    <x v="236"/>
    <x v="185"/>
    <x v="0"/>
    <x v="4"/>
    <x v="0"/>
    <x v="1"/>
    <n v="94"/>
    <n v="3.5"/>
    <n v="3.5"/>
  </r>
  <r>
    <x v="4"/>
    <d v="2022-11-12T00:00:00"/>
    <s v="Zone 5 - Mile 108"/>
    <x v="214"/>
    <x v="176"/>
    <x v="141"/>
    <x v="0"/>
    <x v="4"/>
    <x v="0"/>
    <x v="1"/>
    <n v="129"/>
    <n v="10.4"/>
    <n v="10.4"/>
  </r>
  <r>
    <x v="4"/>
    <d v="2022-11-12T00:00:00"/>
    <s v="Zone 5 - Mile 108"/>
    <x v="196"/>
    <x v="162"/>
    <x v="129"/>
    <x v="3"/>
    <x v="4"/>
    <x v="0"/>
    <x v="1"/>
    <n v="141"/>
    <n v="14.1"/>
    <n v="14.1"/>
  </r>
  <r>
    <x v="4"/>
    <d v="2022-11-12T00:00:00"/>
    <s v="Zone 5 - Mile 108"/>
    <x v="191"/>
    <x v="157"/>
    <x v="127"/>
    <x v="5"/>
    <x v="4"/>
    <x v="0"/>
    <x v="1"/>
    <n v="109"/>
    <n v="5.8"/>
    <n v="5.8"/>
  </r>
  <r>
    <x v="4"/>
    <d v="2022-11-12T00:00:00"/>
    <s v="Zone 5 - Mile 108"/>
    <x v="191"/>
    <x v="157"/>
    <x v="127"/>
    <x v="5"/>
    <x v="4"/>
    <x v="0"/>
    <x v="1"/>
    <n v="100"/>
    <n v="4.3"/>
    <n v="4.3"/>
  </r>
  <r>
    <x v="4"/>
    <d v="2022-11-12T00:00:00"/>
    <s v="Zone 5 - Mile 108"/>
    <x v="191"/>
    <x v="157"/>
    <x v="127"/>
    <x v="5"/>
    <x v="4"/>
    <x v="0"/>
    <x v="1"/>
    <n v="78"/>
    <n v="1.9"/>
    <n v="1.9"/>
  </r>
  <r>
    <x v="4"/>
    <d v="2022-11-12T00:00:00"/>
    <s v="Zone 5 - Mile 108"/>
    <x v="191"/>
    <x v="157"/>
    <x v="127"/>
    <x v="5"/>
    <x v="4"/>
    <x v="0"/>
    <x v="1"/>
    <n v="101"/>
    <n v="4.5"/>
    <n v="4.5"/>
  </r>
  <r>
    <x v="4"/>
    <d v="2022-11-12T00:00:00"/>
    <s v="Zone 5 - Mile 108"/>
    <x v="191"/>
    <x v="157"/>
    <x v="127"/>
    <x v="5"/>
    <x v="4"/>
    <x v="0"/>
    <x v="1"/>
    <n v="150"/>
    <n v="17.399999999999999"/>
    <n v="17.399999999999999"/>
  </r>
  <r>
    <x v="4"/>
    <d v="2022-11-12T00:00:00"/>
    <s v="Zone 5 - Mile 108"/>
    <x v="191"/>
    <x v="157"/>
    <x v="127"/>
    <x v="5"/>
    <x v="4"/>
    <x v="0"/>
    <x v="1"/>
    <n v="115"/>
    <n v="7"/>
    <n v="7"/>
  </r>
  <r>
    <x v="4"/>
    <d v="2022-11-12T00:00:00"/>
    <s v="Zone 5 - Mile 108"/>
    <x v="193"/>
    <x v="159"/>
    <x v="127"/>
    <x v="4"/>
    <x v="4"/>
    <x v="0"/>
    <x v="1"/>
    <n v="121"/>
    <n v="8.3000000000000007"/>
    <n v="8.3000000000000007"/>
  </r>
  <r>
    <x v="4"/>
    <d v="2022-11-12T00:00:00"/>
    <s v="Zone 5 - Mile 108"/>
    <x v="192"/>
    <x v="158"/>
    <x v="127"/>
    <x v="2"/>
    <x v="4"/>
    <x v="0"/>
    <x v="1"/>
    <n v="106"/>
    <n v="5.3"/>
    <n v="5.3"/>
  </r>
  <r>
    <x v="4"/>
    <d v="2022-11-12T00:00:00"/>
    <s v="Zone 5 - Mile 108"/>
    <x v="192"/>
    <x v="158"/>
    <x v="127"/>
    <x v="2"/>
    <x v="4"/>
    <x v="0"/>
    <x v="1"/>
    <n v="105"/>
    <n v="5.0999999999999996"/>
    <n v="5.0999999999999996"/>
  </r>
  <r>
    <x v="4"/>
    <d v="2022-11-12T00:00:00"/>
    <s v="Zone 5 - Mile 108"/>
    <x v="198"/>
    <x v="164"/>
    <x v="131"/>
    <x v="3"/>
    <x v="4"/>
    <x v="1"/>
    <x v="2"/>
    <n v="75"/>
    <n v="4.4000000000000004"/>
    <n v="4.4000000000000004"/>
  </r>
  <r>
    <x v="4"/>
    <d v="2022-11-12T00:00:00"/>
    <s v="Zone 5 - Mile 108"/>
    <x v="202"/>
    <x v="168"/>
    <x v="135"/>
    <x v="3"/>
    <x v="3"/>
    <x v="1"/>
    <x v="2"/>
    <n v="42"/>
    <n v="0.8"/>
    <n v="0.8"/>
  </r>
  <r>
    <x v="4"/>
    <d v="2022-11-12T00:00:00"/>
    <s v="Zone 5 - Mile 108"/>
    <x v="202"/>
    <x v="168"/>
    <x v="135"/>
    <x v="3"/>
    <x v="3"/>
    <x v="1"/>
    <x v="2"/>
    <n v="40"/>
    <n v="0.7"/>
    <n v="0.7"/>
  </r>
  <r>
    <x v="4"/>
    <d v="2022-11-12T00:00:00"/>
    <s v="Zone 5 - Mile 108"/>
    <x v="206"/>
    <x v="171"/>
    <x v="51"/>
    <x v="3"/>
    <x v="4"/>
    <x v="0"/>
    <x v="2"/>
    <m/>
    <s v=""/>
    <s v=""/>
  </r>
  <r>
    <x v="4"/>
    <d v="2022-11-12T00:00:00"/>
    <s v="Zone 5 - Mile 108"/>
    <x v="205"/>
    <x v="170"/>
    <x v="51"/>
    <x v="1"/>
    <x v="4"/>
    <x v="0"/>
    <x v="2"/>
    <m/>
    <s v=""/>
    <s v=""/>
  </r>
  <r>
    <x v="4"/>
    <d v="2022-11-12T00:00:00"/>
    <s v="Zone 5 - Mile 108"/>
    <x v="210"/>
    <x v="149"/>
    <x v="134"/>
    <x v="3"/>
    <x v="21"/>
    <x v="0"/>
    <x v="2"/>
    <m/>
    <s v=""/>
    <s v=""/>
  </r>
  <r>
    <x v="4"/>
    <d v="2022-11-12T00:00:00"/>
    <s v="Zone 5 - Mile 108"/>
    <x v="201"/>
    <x v="167"/>
    <x v="134"/>
    <x v="1"/>
    <x v="21"/>
    <x v="0"/>
    <x v="2"/>
    <m/>
    <s v=""/>
    <s v=""/>
  </r>
  <r>
    <x v="4"/>
    <d v="2022-11-12T00:00:00"/>
    <s v="Zone 5 - Mile 108"/>
    <x v="215"/>
    <x v="177"/>
    <x v="135"/>
    <x v="6"/>
    <x v="4"/>
    <x v="0"/>
    <x v="2"/>
    <m/>
    <s v=""/>
    <s v=""/>
  </r>
  <r>
    <x v="4"/>
    <d v="2022-11-12T00:00:00"/>
    <s v="Zone 5 - Mile 108"/>
    <x v="216"/>
    <x v="178"/>
    <x v="135"/>
    <x v="0"/>
    <x v="4"/>
    <x v="0"/>
    <x v="2"/>
    <m/>
    <s v=""/>
    <s v=""/>
  </r>
  <r>
    <x v="4"/>
    <d v="2022-11-12T00:00:00"/>
    <s v="Zone 5 - Mile 108"/>
    <x v="298"/>
    <x v="100"/>
    <x v="186"/>
    <x v="3"/>
    <x v="4"/>
    <x v="0"/>
    <x v="2"/>
    <m/>
    <s v=""/>
    <s v=""/>
  </r>
  <r>
    <x v="4"/>
    <d v="2022-11-12T00:00:00"/>
    <s v="Zone 5 - Mile 108"/>
    <x v="328"/>
    <x v="259"/>
    <x v="36"/>
    <x v="0"/>
    <x v="21"/>
    <x v="0"/>
    <x v="2"/>
    <m/>
    <s v=""/>
    <s v=""/>
  </r>
  <r>
    <x v="4"/>
    <d v="2022-11-12T00:00:00"/>
    <s v="Zone 5 - Mile 108"/>
    <x v="113"/>
    <x v="28"/>
    <x v="78"/>
    <x v="0"/>
    <x v="2"/>
    <x v="0"/>
    <x v="1"/>
    <n v="157"/>
    <n v="20.399999999999999"/>
    <n v="20.399999999999999"/>
  </r>
  <r>
    <x v="4"/>
    <d v="2022-11-12T00:00:00"/>
    <s v="Zone 5 - Mile 108"/>
    <x v="113"/>
    <x v="28"/>
    <x v="78"/>
    <x v="0"/>
    <x v="2"/>
    <x v="0"/>
    <x v="1"/>
    <n v="114"/>
    <n v="6.8"/>
    <n v="6.8"/>
  </r>
  <r>
    <x v="4"/>
    <d v="2022-11-12T00:00:00"/>
    <s v="Zone 5 - Mile 108"/>
    <x v="113"/>
    <x v="28"/>
    <x v="78"/>
    <x v="0"/>
    <x v="2"/>
    <x v="0"/>
    <x v="1"/>
    <n v="136"/>
    <n v="12.4"/>
    <n v="12.4"/>
  </r>
  <r>
    <x v="4"/>
    <d v="2022-11-12T00:00:00"/>
    <s v="Zone 5 - Mile 108"/>
    <x v="113"/>
    <x v="28"/>
    <x v="78"/>
    <x v="0"/>
    <x v="2"/>
    <x v="0"/>
    <x v="1"/>
    <n v="166"/>
    <n v="24.6"/>
    <n v="24.6"/>
  </r>
  <r>
    <x v="4"/>
    <d v="2022-11-12T00:00:00"/>
    <s v="Zone 5 - Mile 108"/>
    <x v="113"/>
    <x v="28"/>
    <x v="78"/>
    <x v="0"/>
    <x v="2"/>
    <x v="0"/>
    <x v="1"/>
    <n v="139"/>
    <n v="13.4"/>
    <n v="13.4"/>
  </r>
  <r>
    <x v="4"/>
    <d v="2022-11-12T00:00:00"/>
    <s v="Zone 5 - Mile 108"/>
    <x v="113"/>
    <x v="28"/>
    <x v="78"/>
    <x v="0"/>
    <x v="2"/>
    <x v="0"/>
    <x v="1"/>
    <n v="119"/>
    <n v="7.9"/>
    <n v="7.9"/>
  </r>
  <r>
    <x v="4"/>
    <d v="2022-11-12T00:00:00"/>
    <s v="Zone 5 - Mile 108"/>
    <x v="113"/>
    <x v="28"/>
    <x v="78"/>
    <x v="0"/>
    <x v="2"/>
    <x v="0"/>
    <x v="1"/>
    <n v="117"/>
    <n v="7.4"/>
    <n v="7.4"/>
  </r>
  <r>
    <x v="4"/>
    <d v="2022-11-12T00:00:00"/>
    <s v="Zone 5 - Mile 108"/>
    <x v="113"/>
    <x v="28"/>
    <x v="78"/>
    <x v="0"/>
    <x v="2"/>
    <x v="0"/>
    <x v="1"/>
    <n v="119"/>
    <n v="7.9"/>
    <n v="7.9"/>
  </r>
  <r>
    <x v="4"/>
    <d v="2022-11-12T00:00:00"/>
    <s v="Zone 5 - Mile 108"/>
    <x v="113"/>
    <x v="28"/>
    <x v="78"/>
    <x v="0"/>
    <x v="2"/>
    <x v="0"/>
    <x v="1"/>
    <n v="94"/>
    <n v="3.5"/>
    <n v="3.5"/>
  </r>
  <r>
    <x v="4"/>
    <d v="2022-11-12T00:00:00"/>
    <s v="Zone 5 - Mile 108"/>
    <x v="114"/>
    <x v="98"/>
    <x v="79"/>
    <x v="7"/>
    <x v="14"/>
    <x v="0"/>
    <x v="1"/>
    <n v="100"/>
    <n v="4.3"/>
    <n v="4.3"/>
  </r>
  <r>
    <x v="4"/>
    <d v="2022-11-12T00:00:00"/>
    <s v="Zone 5 - Mile 108"/>
    <x v="114"/>
    <x v="98"/>
    <x v="79"/>
    <x v="7"/>
    <x v="14"/>
    <x v="0"/>
    <x v="1"/>
    <n v="147"/>
    <n v="16.2"/>
    <n v="16.2"/>
  </r>
  <r>
    <x v="4"/>
    <d v="2022-11-12T00:00:00"/>
    <s v="Zone 5 - Mile 108"/>
    <x v="122"/>
    <x v="105"/>
    <x v="85"/>
    <x v="2"/>
    <x v="5"/>
    <x v="0"/>
    <x v="1"/>
    <n v="112"/>
    <n v="6.4"/>
    <n v="6.4"/>
  </r>
  <r>
    <x v="4"/>
    <d v="2022-11-12T00:00:00"/>
    <s v="Zone 5 - Mile 108"/>
    <x v="122"/>
    <x v="105"/>
    <x v="85"/>
    <x v="2"/>
    <x v="5"/>
    <x v="0"/>
    <x v="1"/>
    <n v="141"/>
    <n v="14.1"/>
    <n v="14.1"/>
  </r>
  <r>
    <x v="4"/>
    <d v="2022-11-12T00:00:00"/>
    <s v="Zone 5 - Mile 108"/>
    <x v="122"/>
    <x v="105"/>
    <x v="85"/>
    <x v="2"/>
    <x v="5"/>
    <x v="0"/>
    <x v="1"/>
    <n v="100"/>
    <n v="4.3"/>
    <n v="4.3"/>
  </r>
  <r>
    <x v="4"/>
    <d v="2022-11-12T00:00:00"/>
    <s v="Zone 5 - Mile 108"/>
    <x v="122"/>
    <x v="105"/>
    <x v="85"/>
    <x v="2"/>
    <x v="5"/>
    <x v="0"/>
    <x v="1"/>
    <n v="100"/>
    <n v="4.3"/>
    <n v="4.3"/>
  </r>
  <r>
    <x v="4"/>
    <d v="2022-11-12T00:00:00"/>
    <s v="Zone 5 - Mile 108"/>
    <x v="122"/>
    <x v="105"/>
    <x v="85"/>
    <x v="2"/>
    <x v="5"/>
    <x v="0"/>
    <x v="1"/>
    <n v="123"/>
    <n v="8.8000000000000007"/>
    <n v="8.8000000000000007"/>
  </r>
  <r>
    <x v="4"/>
    <d v="2022-11-12T00:00:00"/>
    <s v="Zone 5 - Mile 108"/>
    <x v="122"/>
    <x v="105"/>
    <x v="85"/>
    <x v="2"/>
    <x v="5"/>
    <x v="0"/>
    <x v="1"/>
    <n v="137"/>
    <n v="12.8"/>
    <n v="12.8"/>
  </r>
  <r>
    <x v="4"/>
    <d v="2022-11-12T00:00:00"/>
    <s v="Zone 5 - Mile 108"/>
    <x v="122"/>
    <x v="105"/>
    <x v="85"/>
    <x v="2"/>
    <x v="5"/>
    <x v="0"/>
    <x v="1"/>
    <n v="105"/>
    <n v="5.0999999999999996"/>
    <n v="5.0999999999999996"/>
  </r>
  <r>
    <x v="4"/>
    <d v="2022-11-12T00:00:00"/>
    <s v="Zone 5 - Mile 108"/>
    <x v="122"/>
    <x v="105"/>
    <x v="85"/>
    <x v="2"/>
    <x v="5"/>
    <x v="0"/>
    <x v="1"/>
    <n v="119"/>
    <n v="7.9"/>
    <n v="7.9"/>
  </r>
  <r>
    <x v="4"/>
    <d v="2022-11-12T00:00:00"/>
    <s v="Zone 5 - Mile 108"/>
    <x v="122"/>
    <x v="105"/>
    <x v="85"/>
    <x v="2"/>
    <x v="5"/>
    <x v="0"/>
    <x v="1"/>
    <n v="101"/>
    <n v="4.5"/>
    <n v="4.5"/>
  </r>
  <r>
    <x v="4"/>
    <d v="2022-11-12T00:00:00"/>
    <s v="Zone 5 - Mile 108"/>
    <x v="122"/>
    <x v="105"/>
    <x v="85"/>
    <x v="2"/>
    <x v="5"/>
    <x v="0"/>
    <x v="1"/>
    <n v="95"/>
    <n v="3.6"/>
    <n v="3.6"/>
  </r>
  <r>
    <x v="4"/>
    <d v="2022-11-12T00:00:00"/>
    <s v="Zone 5 - Mile 108"/>
    <x v="121"/>
    <x v="104"/>
    <x v="85"/>
    <x v="1"/>
    <x v="5"/>
    <x v="0"/>
    <x v="1"/>
    <n v="108"/>
    <n v="5.6"/>
    <n v="5.6"/>
  </r>
  <r>
    <x v="4"/>
    <d v="2022-11-12T00:00:00"/>
    <s v="Zone 5 - Mile 108"/>
    <x v="121"/>
    <x v="104"/>
    <x v="85"/>
    <x v="1"/>
    <x v="5"/>
    <x v="0"/>
    <x v="1"/>
    <n v="165"/>
    <n v="24.1"/>
    <n v="24.1"/>
  </r>
  <r>
    <x v="4"/>
    <d v="2022-11-12T00:00:00"/>
    <s v="Zone 5 - Mile 108"/>
    <x v="121"/>
    <x v="104"/>
    <x v="85"/>
    <x v="1"/>
    <x v="5"/>
    <x v="0"/>
    <x v="1"/>
    <n v="123"/>
    <n v="8.8000000000000007"/>
    <n v="8.8000000000000007"/>
  </r>
  <r>
    <x v="4"/>
    <d v="2022-11-12T00:00:00"/>
    <s v="Zone 5 - Mile 108"/>
    <x v="121"/>
    <x v="104"/>
    <x v="85"/>
    <x v="1"/>
    <x v="5"/>
    <x v="0"/>
    <x v="1"/>
    <n v="121"/>
    <n v="8.3000000000000007"/>
    <n v="8.3000000000000007"/>
  </r>
  <r>
    <x v="4"/>
    <d v="2022-11-12T00:00:00"/>
    <s v="Zone 5 - Mile 108"/>
    <x v="121"/>
    <x v="104"/>
    <x v="85"/>
    <x v="1"/>
    <x v="5"/>
    <x v="0"/>
    <x v="1"/>
    <n v="125"/>
    <n v="9.3000000000000007"/>
    <n v="9.3000000000000007"/>
  </r>
  <r>
    <x v="4"/>
    <d v="2022-11-12T00:00:00"/>
    <s v="Zone 5 - Mile 108"/>
    <x v="121"/>
    <x v="104"/>
    <x v="85"/>
    <x v="1"/>
    <x v="5"/>
    <x v="0"/>
    <x v="1"/>
    <n v="155"/>
    <n v="19.5"/>
    <n v="19.5"/>
  </r>
  <r>
    <x v="4"/>
    <d v="2022-11-12T00:00:00"/>
    <s v="Zone 5 - Mile 108"/>
    <x v="121"/>
    <x v="104"/>
    <x v="85"/>
    <x v="1"/>
    <x v="5"/>
    <x v="0"/>
    <x v="1"/>
    <n v="116"/>
    <n v="7.2"/>
    <n v="7.2"/>
  </r>
  <r>
    <x v="4"/>
    <d v="2022-11-12T00:00:00"/>
    <s v="Zone 5 - Mile 108"/>
    <x v="121"/>
    <x v="104"/>
    <x v="85"/>
    <x v="1"/>
    <x v="5"/>
    <x v="0"/>
    <x v="1"/>
    <n v="126"/>
    <n v="9.6"/>
    <n v="9.6"/>
  </r>
  <r>
    <x v="4"/>
    <d v="2022-11-12T00:00:00"/>
    <s v="Zone 5 - Mile 108"/>
    <x v="121"/>
    <x v="104"/>
    <x v="85"/>
    <x v="1"/>
    <x v="5"/>
    <x v="0"/>
    <x v="1"/>
    <n v="125"/>
    <n v="9.3000000000000007"/>
    <n v="9.3000000000000007"/>
  </r>
  <r>
    <x v="4"/>
    <d v="2022-11-12T00:00:00"/>
    <s v="Zone 5 - Mile 108"/>
    <x v="121"/>
    <x v="104"/>
    <x v="85"/>
    <x v="1"/>
    <x v="5"/>
    <x v="0"/>
    <x v="1"/>
    <n v="137"/>
    <n v="12.8"/>
    <n v="12.8"/>
  </r>
  <r>
    <x v="4"/>
    <d v="2022-11-12T00:00:00"/>
    <s v="Zone 5 - Mile 108"/>
    <x v="121"/>
    <x v="104"/>
    <x v="85"/>
    <x v="1"/>
    <x v="5"/>
    <x v="0"/>
    <x v="1"/>
    <n v="119"/>
    <n v="7.9"/>
    <n v="7.9"/>
  </r>
  <r>
    <x v="4"/>
    <d v="2022-11-12T00:00:00"/>
    <s v="Zone 5 - Mile 108"/>
    <x v="121"/>
    <x v="104"/>
    <x v="85"/>
    <x v="1"/>
    <x v="5"/>
    <x v="0"/>
    <x v="1"/>
    <n v="123"/>
    <n v="8.8000000000000007"/>
    <n v="8.8000000000000007"/>
  </r>
  <r>
    <x v="4"/>
    <d v="2022-11-12T00:00:00"/>
    <s v="Zone 5 - Mile 108"/>
    <x v="119"/>
    <x v="102"/>
    <x v="83"/>
    <x v="2"/>
    <x v="9"/>
    <x v="0"/>
    <x v="1"/>
    <n v="94"/>
    <n v="3.5"/>
    <n v="3.5"/>
  </r>
  <r>
    <x v="4"/>
    <d v="2022-11-12T00:00:00"/>
    <s v="Zone 5 - Mile 108"/>
    <x v="119"/>
    <x v="102"/>
    <x v="83"/>
    <x v="2"/>
    <x v="9"/>
    <x v="0"/>
    <x v="1"/>
    <n v="116"/>
    <n v="7.2"/>
    <n v="7.2"/>
  </r>
  <r>
    <x v="4"/>
    <d v="2022-11-12T00:00:00"/>
    <s v="Zone 5 - Mile 108"/>
    <x v="119"/>
    <x v="102"/>
    <x v="83"/>
    <x v="2"/>
    <x v="9"/>
    <x v="1"/>
    <x v="2"/>
    <n v="67"/>
    <n v="3.1"/>
    <n v="3.1"/>
  </r>
  <r>
    <x v="4"/>
    <d v="2022-11-12T00:00:00"/>
    <s v="Zone 5 - Mile 108"/>
    <x v="115"/>
    <x v="99"/>
    <x v="80"/>
    <x v="1"/>
    <x v="6"/>
    <x v="0"/>
    <x v="1"/>
    <n v="154"/>
    <n v="19.100000000000001"/>
    <n v="19.100000000000001"/>
  </r>
  <r>
    <x v="4"/>
    <d v="2022-11-12T00:00:00"/>
    <s v="Zone 5 - Mile 108"/>
    <x v="115"/>
    <x v="99"/>
    <x v="80"/>
    <x v="1"/>
    <x v="6"/>
    <x v="0"/>
    <x v="1"/>
    <n v="109"/>
    <n v="5.8"/>
    <n v="5.8"/>
  </r>
  <r>
    <x v="4"/>
    <d v="2022-11-12T00:00:00"/>
    <s v="Zone 5 - Mile 108"/>
    <x v="115"/>
    <x v="99"/>
    <x v="80"/>
    <x v="1"/>
    <x v="6"/>
    <x v="0"/>
    <x v="1"/>
    <n v="124"/>
    <n v="9.1"/>
    <n v="9.1"/>
  </r>
  <r>
    <x v="4"/>
    <d v="2022-11-12T00:00:00"/>
    <s v="Zone 5 - Mile 108"/>
    <x v="115"/>
    <x v="99"/>
    <x v="80"/>
    <x v="1"/>
    <x v="6"/>
    <x v="0"/>
    <x v="1"/>
    <n v="130"/>
    <n v="10.7"/>
    <n v="10.7"/>
  </r>
  <r>
    <x v="4"/>
    <d v="2022-11-12T00:00:00"/>
    <s v="Zone 5 - Mile 108"/>
    <x v="31"/>
    <x v="29"/>
    <x v="24"/>
    <x v="0"/>
    <x v="3"/>
    <x v="0"/>
    <x v="1"/>
    <n v="158"/>
    <n v="20.8"/>
    <n v="20.8"/>
  </r>
  <r>
    <x v="4"/>
    <d v="2022-11-12T00:00:00"/>
    <s v="Zone 5 - Mile 108"/>
    <x v="31"/>
    <x v="29"/>
    <x v="24"/>
    <x v="0"/>
    <x v="3"/>
    <x v="0"/>
    <x v="1"/>
    <n v="135"/>
    <n v="12.1"/>
    <n v="12.1"/>
  </r>
  <r>
    <x v="4"/>
    <d v="2022-11-12T00:00:00"/>
    <s v="Zone 5 - Mile 108"/>
    <x v="31"/>
    <x v="29"/>
    <x v="24"/>
    <x v="0"/>
    <x v="3"/>
    <x v="0"/>
    <x v="1"/>
    <n v="157"/>
    <n v="20.399999999999999"/>
    <n v="20.399999999999999"/>
  </r>
  <r>
    <x v="4"/>
    <d v="2022-11-12T00:00:00"/>
    <s v="Zone 5 - Mile 108"/>
    <x v="31"/>
    <x v="29"/>
    <x v="24"/>
    <x v="0"/>
    <x v="3"/>
    <x v="0"/>
    <x v="1"/>
    <n v="114"/>
    <n v="6.8"/>
    <n v="6.8"/>
  </r>
  <r>
    <x v="4"/>
    <d v="2022-11-12T00:00:00"/>
    <s v="Zone 5 - Mile 108"/>
    <x v="31"/>
    <x v="29"/>
    <x v="24"/>
    <x v="0"/>
    <x v="3"/>
    <x v="0"/>
    <x v="1"/>
    <n v="149"/>
    <n v="17"/>
    <n v="17"/>
  </r>
  <r>
    <x v="4"/>
    <d v="2022-11-12T00:00:00"/>
    <s v="Zone 5 - Mile 108"/>
    <x v="312"/>
    <x v="248"/>
    <x v="192"/>
    <x v="1"/>
    <x v="6"/>
    <x v="0"/>
    <x v="1"/>
    <n v="149"/>
    <n v="17"/>
    <n v="17"/>
  </r>
  <r>
    <x v="4"/>
    <d v="2022-11-12T00:00:00"/>
    <s v="Zone 5 - Mile 108"/>
    <x v="312"/>
    <x v="248"/>
    <x v="192"/>
    <x v="1"/>
    <x v="6"/>
    <x v="0"/>
    <x v="1"/>
    <n v="116"/>
    <n v="7.2"/>
    <n v="7.2"/>
  </r>
  <r>
    <x v="4"/>
    <d v="2022-11-12T00:00:00"/>
    <s v="Zone 5 - Mile 108"/>
    <x v="312"/>
    <x v="248"/>
    <x v="192"/>
    <x v="1"/>
    <x v="6"/>
    <x v="0"/>
    <x v="1"/>
    <n v="107"/>
    <n v="5.5"/>
    <n v="5.5"/>
  </r>
  <r>
    <x v="4"/>
    <d v="2022-11-12T00:00:00"/>
    <s v="Zone 5 - Mile 108"/>
    <x v="312"/>
    <x v="248"/>
    <x v="192"/>
    <x v="1"/>
    <x v="6"/>
    <x v="0"/>
    <x v="1"/>
    <n v="124"/>
    <n v="9.1"/>
    <n v="9.1"/>
  </r>
  <r>
    <x v="4"/>
    <d v="2022-11-12T00:00:00"/>
    <s v="Zone 5 - Mile 108"/>
    <x v="52"/>
    <x v="48"/>
    <x v="40"/>
    <x v="1"/>
    <x v="9"/>
    <x v="0"/>
    <x v="1"/>
    <n v="140"/>
    <n v="13.7"/>
    <n v="13.7"/>
  </r>
  <r>
    <x v="4"/>
    <d v="2022-11-12T00:00:00"/>
    <s v="Zone 5 - Mile 108"/>
    <x v="52"/>
    <x v="48"/>
    <x v="40"/>
    <x v="1"/>
    <x v="9"/>
    <x v="0"/>
    <x v="1"/>
    <n v="144"/>
    <n v="15.1"/>
    <n v="15.1"/>
  </r>
  <r>
    <x v="4"/>
    <d v="2022-11-12T00:00:00"/>
    <s v="Zone 5 - Mile 108"/>
    <x v="52"/>
    <x v="48"/>
    <x v="40"/>
    <x v="1"/>
    <x v="9"/>
    <x v="0"/>
    <x v="1"/>
    <n v="103"/>
    <n v="4.8"/>
    <n v="4.8"/>
  </r>
  <r>
    <x v="4"/>
    <d v="2022-11-12T00:00:00"/>
    <s v="Zone 5 - Mile 108"/>
    <x v="112"/>
    <x v="97"/>
    <x v="77"/>
    <x v="3"/>
    <x v="6"/>
    <x v="0"/>
    <x v="1"/>
    <n v="111"/>
    <n v="6.2"/>
    <n v="6.2"/>
  </r>
  <r>
    <x v="4"/>
    <d v="2022-11-12T00:00:00"/>
    <s v="Zone 5 - Mile 108"/>
    <x v="112"/>
    <x v="97"/>
    <x v="77"/>
    <x v="3"/>
    <x v="6"/>
    <x v="0"/>
    <x v="1"/>
    <n v="106"/>
    <n v="5.3"/>
    <n v="5.3"/>
  </r>
  <r>
    <x v="4"/>
    <d v="2022-11-12T00:00:00"/>
    <s v="Zone 5 - Mile 108"/>
    <x v="112"/>
    <x v="97"/>
    <x v="77"/>
    <x v="3"/>
    <x v="6"/>
    <x v="0"/>
    <x v="1"/>
    <n v="119"/>
    <n v="7.9"/>
    <n v="7.9"/>
  </r>
  <r>
    <x v="4"/>
    <d v="2022-11-12T00:00:00"/>
    <s v="Zone 5 - Mile 108"/>
    <x v="112"/>
    <x v="97"/>
    <x v="77"/>
    <x v="3"/>
    <x v="6"/>
    <x v="0"/>
    <x v="1"/>
    <n v="89"/>
    <n v="2.9"/>
    <n v="2.9"/>
  </r>
  <r>
    <x v="4"/>
    <d v="2022-11-12T00:00:00"/>
    <s v="Zone 5 - Mile 108"/>
    <x v="112"/>
    <x v="97"/>
    <x v="77"/>
    <x v="3"/>
    <x v="6"/>
    <x v="0"/>
    <x v="1"/>
    <n v="94"/>
    <n v="3.5"/>
    <n v="3.5"/>
  </r>
  <r>
    <x v="4"/>
    <d v="2022-11-12T00:00:00"/>
    <s v="Zone 5 - Mile 108"/>
    <x v="112"/>
    <x v="97"/>
    <x v="77"/>
    <x v="3"/>
    <x v="6"/>
    <x v="0"/>
    <x v="1"/>
    <n v="82"/>
    <n v="2.2000000000000002"/>
    <n v="2.2000000000000002"/>
  </r>
  <r>
    <x v="4"/>
    <d v="2022-11-12T00:00:00"/>
    <s v="Zone 5 - Mile 108"/>
    <x v="117"/>
    <x v="100"/>
    <x v="81"/>
    <x v="1"/>
    <x v="6"/>
    <x v="0"/>
    <x v="1"/>
    <n v="135"/>
    <n v="12.1"/>
    <n v="12.1"/>
  </r>
  <r>
    <x v="4"/>
    <d v="2022-11-12T00:00:00"/>
    <s v="Zone 5 - Mile 108"/>
    <x v="117"/>
    <x v="100"/>
    <x v="81"/>
    <x v="1"/>
    <x v="6"/>
    <x v="0"/>
    <x v="1"/>
    <n v="118"/>
    <n v="7.6"/>
    <n v="7.6"/>
  </r>
  <r>
    <x v="4"/>
    <d v="2022-11-12T00:00:00"/>
    <s v="Zone 5 - Mile 108"/>
    <x v="117"/>
    <x v="100"/>
    <x v="81"/>
    <x v="1"/>
    <x v="6"/>
    <x v="0"/>
    <x v="1"/>
    <n v="120"/>
    <n v="8.1"/>
    <n v="8.1"/>
  </r>
  <r>
    <x v="4"/>
    <d v="2022-11-12T00:00:00"/>
    <s v="Zone 5 - Mile 108"/>
    <x v="116"/>
    <x v="83"/>
    <x v="81"/>
    <x v="2"/>
    <x v="6"/>
    <x v="0"/>
    <x v="1"/>
    <n v="154"/>
    <n v="19.100000000000001"/>
    <n v="19.100000000000001"/>
  </r>
  <r>
    <x v="4"/>
    <d v="2022-11-12T00:00:00"/>
    <s v="Zone 5 - Mile 108"/>
    <x v="116"/>
    <x v="83"/>
    <x v="81"/>
    <x v="2"/>
    <x v="6"/>
    <x v="0"/>
    <x v="1"/>
    <n v="138"/>
    <n v="13.1"/>
    <n v="13.1"/>
  </r>
  <r>
    <x v="4"/>
    <d v="2022-11-12T00:00:00"/>
    <s v="Zone 5 - Mile 108"/>
    <x v="39"/>
    <x v="37"/>
    <x v="31"/>
    <x v="1"/>
    <x v="6"/>
    <x v="0"/>
    <x v="1"/>
    <n v="137"/>
    <n v="12.8"/>
    <n v="12.8"/>
  </r>
  <r>
    <x v="4"/>
    <d v="2022-11-12T00:00:00"/>
    <s v="Zone 5 - Mile 108"/>
    <x v="39"/>
    <x v="37"/>
    <x v="31"/>
    <x v="1"/>
    <x v="6"/>
    <x v="0"/>
    <x v="1"/>
    <n v="99"/>
    <n v="4.2"/>
    <n v="4.2"/>
  </r>
  <r>
    <x v="4"/>
    <d v="2022-11-12T00:00:00"/>
    <s v="Zone 5 - Mile 108"/>
    <x v="38"/>
    <x v="36"/>
    <x v="31"/>
    <x v="2"/>
    <x v="6"/>
    <x v="0"/>
    <x v="1"/>
    <n v="133"/>
    <n v="11.5"/>
    <n v="11.5"/>
  </r>
  <r>
    <x v="4"/>
    <d v="2022-11-12T00:00:00"/>
    <s v="Zone 5 - Mile 108"/>
    <x v="38"/>
    <x v="36"/>
    <x v="31"/>
    <x v="2"/>
    <x v="6"/>
    <x v="0"/>
    <x v="1"/>
    <n v="103"/>
    <n v="4.8"/>
    <n v="4.8"/>
  </r>
  <r>
    <x v="4"/>
    <d v="2022-11-12T00:00:00"/>
    <s v="Zone 5 - Mile 108"/>
    <x v="38"/>
    <x v="36"/>
    <x v="31"/>
    <x v="2"/>
    <x v="6"/>
    <x v="0"/>
    <x v="1"/>
    <n v="92"/>
    <n v="3.3"/>
    <n v="3.3"/>
  </r>
  <r>
    <x v="4"/>
    <d v="2022-11-12T00:00:00"/>
    <s v="Zone 5 - Mile 108"/>
    <x v="111"/>
    <x v="96"/>
    <x v="77"/>
    <x v="9"/>
    <x v="6"/>
    <x v="1"/>
    <x v="2"/>
    <n v="69"/>
    <n v="3.4"/>
    <n v="3.4"/>
  </r>
  <r>
    <x v="4"/>
    <d v="2022-11-12T00:00:00"/>
    <s v="Zone 5 - Mile 108"/>
    <x v="111"/>
    <x v="96"/>
    <x v="77"/>
    <x v="9"/>
    <x v="6"/>
    <x v="0"/>
    <x v="5"/>
    <n v="82"/>
    <n v="2"/>
    <n v="2"/>
  </r>
  <r>
    <x v="4"/>
    <d v="2022-11-12T00:00:00"/>
    <s v="Zone 5 - Mile 108"/>
    <x v="108"/>
    <x v="93"/>
    <x v="48"/>
    <x v="5"/>
    <x v="6"/>
    <x v="0"/>
    <x v="5"/>
    <n v="81"/>
    <n v="1.9"/>
    <n v="1.9"/>
  </r>
  <r>
    <x v="4"/>
    <d v="2022-11-12T00:00:00"/>
    <s v="Zone 5 - Mile 108"/>
    <x v="108"/>
    <x v="93"/>
    <x v="48"/>
    <x v="5"/>
    <x v="6"/>
    <x v="1"/>
    <x v="2"/>
    <n v="55"/>
    <n v="1.7"/>
    <n v="1.7"/>
  </r>
  <r>
    <x v="4"/>
    <d v="2022-11-12T00:00:00"/>
    <s v="Zone 5 - Mile 108"/>
    <x v="108"/>
    <x v="93"/>
    <x v="48"/>
    <x v="5"/>
    <x v="6"/>
    <x v="1"/>
    <x v="2"/>
    <n v="46"/>
    <n v="1"/>
    <n v="1"/>
  </r>
  <r>
    <x v="4"/>
    <d v="2022-11-12T00:00:00"/>
    <s v="Zone 5 - Mile 108"/>
    <x v="109"/>
    <x v="94"/>
    <x v="48"/>
    <x v="2"/>
    <x v="6"/>
    <x v="1"/>
    <x v="2"/>
    <n v="60"/>
    <n v="2.2000000000000002"/>
    <n v="2.2000000000000002"/>
  </r>
  <r>
    <x v="4"/>
    <d v="2022-11-12T00:00:00"/>
    <s v="Zone 5 - Mile 108"/>
    <x v="109"/>
    <x v="94"/>
    <x v="48"/>
    <x v="2"/>
    <x v="6"/>
    <x v="1"/>
    <x v="2"/>
    <n v="87"/>
    <n v="6.9"/>
    <n v="6.9"/>
  </r>
  <r>
    <x v="4"/>
    <d v="2022-11-12T00:00:00"/>
    <s v="Zone 5 - Mile 108"/>
    <x v="118"/>
    <x v="101"/>
    <x v="82"/>
    <x v="5"/>
    <x v="6"/>
    <x v="1"/>
    <x v="2"/>
    <n v="43"/>
    <n v="0.8"/>
    <n v="0.8"/>
  </r>
  <r>
    <x v="4"/>
    <d v="2022-11-12T00:00:00"/>
    <s v="Zone 5 - Mile 108"/>
    <x v="53"/>
    <x v="49"/>
    <x v="41"/>
    <x v="6"/>
    <x v="9"/>
    <x v="0"/>
    <x v="2"/>
    <m/>
    <s v=""/>
    <s v=""/>
  </r>
  <r>
    <x v="4"/>
    <d v="2022-11-12T00:00:00"/>
    <s v="Zone 5 - Mile 108"/>
    <x v="313"/>
    <x v="249"/>
    <x v="145"/>
    <x v="1"/>
    <x v="0"/>
    <x v="0"/>
    <x v="0"/>
    <n v="90"/>
    <n v="2.6"/>
    <n v="2.6"/>
  </r>
  <r>
    <x v="4"/>
    <d v="2022-11-12T00:00:00"/>
    <s v="Zone 5 - Mile 108"/>
    <x v="313"/>
    <x v="249"/>
    <x v="145"/>
    <x v="1"/>
    <x v="0"/>
    <x v="0"/>
    <x v="1"/>
    <n v="152"/>
    <n v="18.2"/>
    <n v="18.2"/>
  </r>
  <r>
    <x v="4"/>
    <d v="2022-11-12T00:00:00"/>
    <s v="Zone 5 - Mile 108"/>
    <x v="313"/>
    <x v="249"/>
    <x v="145"/>
    <x v="1"/>
    <x v="0"/>
    <x v="0"/>
    <x v="1"/>
    <n v="143"/>
    <n v="14.8"/>
    <n v="14.8"/>
  </r>
  <r>
    <x v="4"/>
    <d v="2022-11-12T00:00:00"/>
    <s v="Zone 5 - Mile 108"/>
    <x v="313"/>
    <x v="249"/>
    <x v="145"/>
    <x v="1"/>
    <x v="0"/>
    <x v="0"/>
    <x v="1"/>
    <n v="112"/>
    <n v="6.4"/>
    <n v="6.4"/>
  </r>
  <r>
    <x v="4"/>
    <d v="2022-11-12T00:00:00"/>
    <s v="Zone 5 - Mile 108"/>
    <x v="313"/>
    <x v="249"/>
    <x v="145"/>
    <x v="1"/>
    <x v="0"/>
    <x v="0"/>
    <x v="1"/>
    <n v="134"/>
    <n v="11.8"/>
    <n v="11.8"/>
  </r>
  <r>
    <x v="4"/>
    <d v="2022-11-12T00:00:00"/>
    <s v="Zone 5 - Mile 108"/>
    <x v="107"/>
    <x v="92"/>
    <x v="75"/>
    <x v="0"/>
    <x v="7"/>
    <x v="0"/>
    <x v="1"/>
    <n v="143"/>
    <n v="14.8"/>
    <n v="14.8"/>
  </r>
  <r>
    <x v="4"/>
    <d v="2022-11-12T00:00:00"/>
    <s v="Zone 5 - Mile 108"/>
    <x v="107"/>
    <x v="92"/>
    <x v="75"/>
    <x v="0"/>
    <x v="7"/>
    <x v="0"/>
    <x v="1"/>
    <n v="159"/>
    <n v="21.3"/>
    <n v="21.3"/>
  </r>
  <r>
    <x v="4"/>
    <d v="2022-11-12T00:00:00"/>
    <s v="Zone 5 - Mile 108"/>
    <x v="107"/>
    <x v="92"/>
    <x v="75"/>
    <x v="0"/>
    <x v="7"/>
    <x v="0"/>
    <x v="1"/>
    <n v="136"/>
    <n v="12.4"/>
    <n v="12.4"/>
  </r>
  <r>
    <x v="4"/>
    <d v="2022-11-12T00:00:00"/>
    <s v="Zone 5 - Mile 108"/>
    <x v="102"/>
    <x v="88"/>
    <x v="49"/>
    <x v="4"/>
    <x v="7"/>
    <x v="0"/>
    <x v="1"/>
    <n v="122"/>
    <n v="8.6"/>
    <n v="8.6"/>
  </r>
  <r>
    <x v="4"/>
    <d v="2022-11-12T00:00:00"/>
    <s v="Zone 5 - Mile 108"/>
    <x v="102"/>
    <x v="88"/>
    <x v="49"/>
    <x v="4"/>
    <x v="7"/>
    <x v="0"/>
    <x v="1"/>
    <n v="135"/>
    <n v="12.1"/>
    <n v="12.1"/>
  </r>
  <r>
    <x v="4"/>
    <d v="2022-11-12T00:00:00"/>
    <s v="Zone 5 - Mile 108"/>
    <x v="102"/>
    <x v="88"/>
    <x v="49"/>
    <x v="4"/>
    <x v="7"/>
    <x v="0"/>
    <x v="1"/>
    <n v="101"/>
    <n v="4.5"/>
    <n v="4.5"/>
  </r>
  <r>
    <x v="4"/>
    <d v="2022-11-12T00:00:00"/>
    <s v="Zone 5 - Mile 108"/>
    <x v="95"/>
    <x v="83"/>
    <x v="68"/>
    <x v="0"/>
    <x v="7"/>
    <x v="0"/>
    <x v="1"/>
    <n v="156"/>
    <n v="19.899999999999999"/>
    <n v="19.899999999999999"/>
  </r>
  <r>
    <x v="4"/>
    <d v="2022-11-12T00:00:00"/>
    <s v="Zone 5 - Mile 108"/>
    <x v="95"/>
    <x v="83"/>
    <x v="68"/>
    <x v="0"/>
    <x v="7"/>
    <x v="0"/>
    <x v="1"/>
    <n v="158"/>
    <n v="20.8"/>
    <n v="20.8"/>
  </r>
  <r>
    <x v="4"/>
    <d v="2022-11-12T00:00:00"/>
    <s v="Zone 5 - Mile 108"/>
    <x v="95"/>
    <x v="83"/>
    <x v="68"/>
    <x v="0"/>
    <x v="7"/>
    <x v="0"/>
    <x v="1"/>
    <n v="122"/>
    <n v="8.6"/>
    <n v="8.6"/>
  </r>
  <r>
    <x v="4"/>
    <d v="2022-11-12T00:00:00"/>
    <s v="Zone 5 - Mile 108"/>
    <x v="95"/>
    <x v="83"/>
    <x v="68"/>
    <x v="0"/>
    <x v="7"/>
    <x v="0"/>
    <x v="1"/>
    <n v="132"/>
    <n v="11.2"/>
    <n v="11.2"/>
  </r>
  <r>
    <x v="4"/>
    <d v="2022-11-12T00:00:00"/>
    <s v="Zone 5 - Mile 108"/>
    <x v="95"/>
    <x v="83"/>
    <x v="68"/>
    <x v="0"/>
    <x v="7"/>
    <x v="0"/>
    <x v="1"/>
    <n v="139"/>
    <n v="13.4"/>
    <n v="13.4"/>
  </r>
  <r>
    <x v="4"/>
    <d v="2022-11-12T00:00:00"/>
    <s v="Zone 5 - Mile 108"/>
    <x v="95"/>
    <x v="83"/>
    <x v="68"/>
    <x v="0"/>
    <x v="7"/>
    <x v="0"/>
    <x v="1"/>
    <n v="130"/>
    <n v="10.7"/>
    <n v="10.7"/>
  </r>
  <r>
    <x v="4"/>
    <d v="2022-11-12T00:00:00"/>
    <s v="Zone 5 - Mile 108"/>
    <x v="95"/>
    <x v="83"/>
    <x v="68"/>
    <x v="0"/>
    <x v="7"/>
    <x v="0"/>
    <x v="1"/>
    <n v="89"/>
    <n v="2.9"/>
    <n v="2.9"/>
  </r>
  <r>
    <x v="4"/>
    <d v="2022-11-12T00:00:00"/>
    <s v="Zone 5 - Mile 108"/>
    <x v="95"/>
    <x v="83"/>
    <x v="68"/>
    <x v="0"/>
    <x v="7"/>
    <x v="0"/>
    <x v="1"/>
    <n v="147"/>
    <n v="16.2"/>
    <n v="16.2"/>
  </r>
  <r>
    <x v="4"/>
    <d v="2022-11-12T00:00:00"/>
    <s v="Zone 5 - Mile 108"/>
    <x v="168"/>
    <x v="136"/>
    <x v="114"/>
    <x v="0"/>
    <x v="7"/>
    <x v="0"/>
    <x v="1"/>
    <n v="123"/>
    <n v="8.8000000000000007"/>
    <n v="8.8000000000000007"/>
  </r>
  <r>
    <x v="4"/>
    <d v="2022-11-12T00:00:00"/>
    <s v="Zone 5 - Mile 108"/>
    <x v="168"/>
    <x v="136"/>
    <x v="114"/>
    <x v="0"/>
    <x v="7"/>
    <x v="0"/>
    <x v="1"/>
    <n v="158"/>
    <n v="20.8"/>
    <n v="20.8"/>
  </r>
  <r>
    <x v="4"/>
    <d v="2022-11-12T00:00:00"/>
    <s v="Zone 5 - Mile 108"/>
    <x v="283"/>
    <x v="83"/>
    <x v="45"/>
    <x v="2"/>
    <x v="7"/>
    <x v="0"/>
    <x v="1"/>
    <n v="96"/>
    <n v="3.8"/>
    <n v="3.8"/>
  </r>
  <r>
    <x v="4"/>
    <d v="2022-11-12T00:00:00"/>
    <s v="Zone 5 - Mile 108"/>
    <x v="283"/>
    <x v="83"/>
    <x v="45"/>
    <x v="2"/>
    <x v="7"/>
    <x v="0"/>
    <x v="1"/>
    <n v="117"/>
    <n v="7.4"/>
    <n v="7.4"/>
  </r>
  <r>
    <x v="4"/>
    <d v="2022-11-12T00:00:00"/>
    <s v="Zone 5 - Mile 108"/>
    <x v="283"/>
    <x v="83"/>
    <x v="45"/>
    <x v="2"/>
    <x v="7"/>
    <x v="0"/>
    <x v="1"/>
    <n v="108"/>
    <n v="5.6"/>
    <n v="5.6"/>
  </r>
  <r>
    <x v="4"/>
    <d v="2022-11-12T00:00:00"/>
    <s v="Zone 5 - Mile 108"/>
    <x v="283"/>
    <x v="83"/>
    <x v="45"/>
    <x v="2"/>
    <x v="7"/>
    <x v="0"/>
    <x v="1"/>
    <n v="143"/>
    <n v="14.8"/>
    <n v="14.8"/>
  </r>
  <r>
    <x v="4"/>
    <d v="2022-11-12T00:00:00"/>
    <s v="Zone 5 - Mile 108"/>
    <x v="283"/>
    <x v="83"/>
    <x v="45"/>
    <x v="2"/>
    <x v="7"/>
    <x v="0"/>
    <x v="1"/>
    <n v="130"/>
    <n v="10.7"/>
    <n v="10.7"/>
  </r>
  <r>
    <x v="4"/>
    <d v="2022-11-12T00:00:00"/>
    <s v="Zone 5 - Mile 108"/>
    <x v="335"/>
    <x v="83"/>
    <x v="204"/>
    <x v="0"/>
    <x v="7"/>
    <x v="0"/>
    <x v="1"/>
    <n v="133"/>
    <n v="11.5"/>
    <n v="11.5"/>
  </r>
  <r>
    <x v="4"/>
    <d v="2022-11-12T00:00:00"/>
    <s v="Zone 5 - Mile 108"/>
    <x v="335"/>
    <x v="83"/>
    <x v="204"/>
    <x v="0"/>
    <x v="7"/>
    <x v="0"/>
    <x v="1"/>
    <n v="150"/>
    <n v="17.399999999999999"/>
    <n v="17.399999999999999"/>
  </r>
  <r>
    <x v="4"/>
    <d v="2022-11-12T00:00:00"/>
    <s v="Zone 5 - Mile 108"/>
    <x v="335"/>
    <x v="83"/>
    <x v="204"/>
    <x v="0"/>
    <x v="7"/>
    <x v="0"/>
    <x v="1"/>
    <n v="131"/>
    <n v="10.9"/>
    <n v="10.9"/>
  </r>
  <r>
    <x v="4"/>
    <d v="2022-11-12T00:00:00"/>
    <s v="Zone 5 - Mile 108"/>
    <x v="335"/>
    <x v="83"/>
    <x v="204"/>
    <x v="0"/>
    <x v="7"/>
    <x v="0"/>
    <x v="1"/>
    <n v="152"/>
    <n v="18.2"/>
    <n v="18.2"/>
  </r>
  <r>
    <x v="4"/>
    <d v="2022-11-12T00:00:00"/>
    <s v="Zone 5 - Mile 108"/>
    <x v="335"/>
    <x v="83"/>
    <x v="204"/>
    <x v="0"/>
    <x v="7"/>
    <x v="0"/>
    <x v="1"/>
    <n v="101"/>
    <n v="4.5"/>
    <n v="4.5"/>
  </r>
  <r>
    <x v="4"/>
    <d v="2022-11-12T00:00:00"/>
    <s v="Zone 5 - Mile 108"/>
    <x v="335"/>
    <x v="83"/>
    <x v="204"/>
    <x v="0"/>
    <x v="7"/>
    <x v="0"/>
    <x v="1"/>
    <n v="128"/>
    <n v="10.1"/>
    <n v="10.1"/>
  </r>
  <r>
    <x v="4"/>
    <d v="2022-11-12T00:00:00"/>
    <s v="Zone 5 - Mile 108"/>
    <x v="335"/>
    <x v="83"/>
    <x v="204"/>
    <x v="0"/>
    <x v="7"/>
    <x v="0"/>
    <x v="1"/>
    <n v="127"/>
    <n v="9.8000000000000007"/>
    <n v="9.8000000000000007"/>
  </r>
  <r>
    <x v="4"/>
    <d v="2022-11-12T00:00:00"/>
    <s v="Zone 5 - Mile 108"/>
    <x v="335"/>
    <x v="83"/>
    <x v="204"/>
    <x v="0"/>
    <x v="7"/>
    <x v="0"/>
    <x v="1"/>
    <n v="147"/>
    <n v="16.2"/>
    <n v="16.2"/>
  </r>
  <r>
    <x v="4"/>
    <d v="2022-11-12T00:00:00"/>
    <s v="Zone 5 - Mile 108"/>
    <x v="106"/>
    <x v="91"/>
    <x v="74"/>
    <x v="0"/>
    <x v="7"/>
    <x v="0"/>
    <x v="1"/>
    <n v="150"/>
    <n v="17.399999999999999"/>
    <n v="17.399999999999999"/>
  </r>
  <r>
    <x v="4"/>
    <d v="2022-11-12T00:00:00"/>
    <s v="Zone 5 - Mile 108"/>
    <x v="106"/>
    <x v="91"/>
    <x v="74"/>
    <x v="0"/>
    <x v="7"/>
    <x v="0"/>
    <x v="1"/>
    <n v="131"/>
    <n v="10.9"/>
    <n v="10.9"/>
  </r>
  <r>
    <x v="4"/>
    <d v="2022-11-12T00:00:00"/>
    <s v="Zone 5 - Mile 108"/>
    <x v="106"/>
    <x v="91"/>
    <x v="74"/>
    <x v="0"/>
    <x v="7"/>
    <x v="0"/>
    <x v="1"/>
    <n v="132"/>
    <n v="11.2"/>
    <n v="11.2"/>
  </r>
  <r>
    <x v="4"/>
    <d v="2022-11-12T00:00:00"/>
    <s v="Zone 5 - Mile 108"/>
    <x v="106"/>
    <x v="91"/>
    <x v="74"/>
    <x v="0"/>
    <x v="7"/>
    <x v="0"/>
    <x v="1"/>
    <n v="143"/>
    <n v="14.8"/>
    <n v="14.8"/>
  </r>
  <r>
    <x v="4"/>
    <d v="2022-11-12T00:00:00"/>
    <s v="Zone 5 - Mile 108"/>
    <x v="106"/>
    <x v="91"/>
    <x v="74"/>
    <x v="0"/>
    <x v="7"/>
    <x v="0"/>
    <x v="1"/>
    <n v="107"/>
    <n v="5.5"/>
    <n v="5.5"/>
  </r>
  <r>
    <x v="4"/>
    <d v="2022-11-12T00:00:00"/>
    <s v="Zone 5 - Mile 108"/>
    <x v="106"/>
    <x v="91"/>
    <x v="74"/>
    <x v="0"/>
    <x v="7"/>
    <x v="0"/>
    <x v="1"/>
    <n v="98"/>
    <n v="4"/>
    <n v="4"/>
  </r>
  <r>
    <x v="4"/>
    <d v="2022-11-12T00:00:00"/>
    <s v="Zone 5 - Mile 108"/>
    <x v="106"/>
    <x v="91"/>
    <x v="74"/>
    <x v="0"/>
    <x v="7"/>
    <x v="0"/>
    <x v="1"/>
    <n v="119"/>
    <n v="7.9"/>
    <n v="7.9"/>
  </r>
  <r>
    <x v="4"/>
    <d v="2022-11-12T00:00:00"/>
    <s v="Zone 5 - Mile 108"/>
    <x v="105"/>
    <x v="90"/>
    <x v="73"/>
    <x v="1"/>
    <x v="7"/>
    <x v="0"/>
    <x v="1"/>
    <n v="118"/>
    <n v="7.6"/>
    <n v="7.6"/>
  </r>
  <r>
    <x v="4"/>
    <d v="2022-11-12T00:00:00"/>
    <s v="Zone 5 - Mile 108"/>
    <x v="284"/>
    <x v="228"/>
    <x v="173"/>
    <x v="1"/>
    <x v="7"/>
    <x v="0"/>
    <x v="1"/>
    <n v="183"/>
    <n v="34.4"/>
    <n v="34.4"/>
  </r>
  <r>
    <x v="4"/>
    <d v="2022-11-12T00:00:00"/>
    <s v="Zone 5 - Mile 108"/>
    <x v="284"/>
    <x v="228"/>
    <x v="173"/>
    <x v="1"/>
    <x v="7"/>
    <x v="0"/>
    <x v="1"/>
    <n v="122"/>
    <n v="8.6"/>
    <n v="8.6"/>
  </r>
  <r>
    <x v="4"/>
    <d v="2022-11-12T00:00:00"/>
    <s v="Zone 5 - Mile 108"/>
    <x v="284"/>
    <x v="228"/>
    <x v="173"/>
    <x v="1"/>
    <x v="7"/>
    <x v="0"/>
    <x v="1"/>
    <n v="97"/>
    <n v="3.9"/>
    <n v="3.9"/>
  </r>
  <r>
    <x v="4"/>
    <d v="2022-11-12T00:00:00"/>
    <s v="Zone 5 - Mile 108"/>
    <x v="284"/>
    <x v="228"/>
    <x v="173"/>
    <x v="1"/>
    <x v="7"/>
    <x v="0"/>
    <x v="1"/>
    <n v="96"/>
    <n v="3.8"/>
    <n v="3.8"/>
  </r>
  <r>
    <x v="4"/>
    <d v="2022-11-12T00:00:00"/>
    <s v="Zone 5 - Mile 108"/>
    <x v="284"/>
    <x v="228"/>
    <x v="173"/>
    <x v="1"/>
    <x v="7"/>
    <x v="0"/>
    <x v="1"/>
    <n v="114"/>
    <n v="6.8"/>
    <n v="6.8"/>
  </r>
  <r>
    <x v="4"/>
    <d v="2022-11-12T00:00:00"/>
    <s v="Zone 5 - Mile 108"/>
    <x v="336"/>
    <x v="75"/>
    <x v="205"/>
    <x v="0"/>
    <x v="7"/>
    <x v="0"/>
    <x v="1"/>
    <n v="109"/>
    <n v="5.8"/>
    <n v="5.8"/>
  </r>
  <r>
    <x v="4"/>
    <d v="2022-11-12T00:00:00"/>
    <s v="Zone 5 - Mile 108"/>
    <x v="336"/>
    <x v="75"/>
    <x v="205"/>
    <x v="0"/>
    <x v="7"/>
    <x v="0"/>
    <x v="1"/>
    <n v="86"/>
    <n v="2.6"/>
    <n v="2.6"/>
  </r>
  <r>
    <x v="4"/>
    <d v="2022-11-12T00:00:00"/>
    <s v="Zone 5 - Mile 108"/>
    <x v="100"/>
    <x v="86"/>
    <x v="49"/>
    <x v="0"/>
    <x v="7"/>
    <x v="0"/>
    <x v="1"/>
    <n v="127"/>
    <n v="9.8000000000000007"/>
    <n v="9.8000000000000007"/>
  </r>
  <r>
    <x v="4"/>
    <d v="2022-11-12T00:00:00"/>
    <s v="Zone 5 - Mile 108"/>
    <x v="100"/>
    <x v="86"/>
    <x v="49"/>
    <x v="0"/>
    <x v="7"/>
    <x v="0"/>
    <x v="1"/>
    <n v="126"/>
    <n v="9.6"/>
    <n v="9.6"/>
  </r>
  <r>
    <x v="4"/>
    <d v="2022-11-12T00:00:00"/>
    <s v="Zone 5 - Mile 108"/>
    <x v="100"/>
    <x v="86"/>
    <x v="49"/>
    <x v="0"/>
    <x v="7"/>
    <x v="0"/>
    <x v="1"/>
    <n v="113"/>
    <n v="6.6"/>
    <n v="6.6"/>
  </r>
  <r>
    <x v="4"/>
    <d v="2022-11-12T00:00:00"/>
    <s v="Zone 5 - Mile 108"/>
    <x v="104"/>
    <x v="89"/>
    <x v="72"/>
    <x v="2"/>
    <x v="7"/>
    <x v="0"/>
    <x v="1"/>
    <n v="80"/>
    <n v="2"/>
    <n v="2"/>
  </r>
  <r>
    <x v="4"/>
    <d v="2022-11-12T00:00:00"/>
    <s v="Zone 5 - Mile 108"/>
    <x v="104"/>
    <x v="89"/>
    <x v="72"/>
    <x v="2"/>
    <x v="7"/>
    <x v="0"/>
    <x v="1"/>
    <n v="104"/>
    <n v="5"/>
    <n v="5"/>
  </r>
  <r>
    <x v="4"/>
    <d v="2022-11-12T00:00:00"/>
    <s v="Zone 5 - Mile 108"/>
    <x v="104"/>
    <x v="89"/>
    <x v="72"/>
    <x v="2"/>
    <x v="7"/>
    <x v="0"/>
    <x v="1"/>
    <n v="81"/>
    <n v="2.1"/>
    <n v="2.1"/>
  </r>
  <r>
    <x v="4"/>
    <d v="2022-11-12T00:00:00"/>
    <s v="Zone 5 - Mile 108"/>
    <x v="104"/>
    <x v="89"/>
    <x v="72"/>
    <x v="2"/>
    <x v="7"/>
    <x v="0"/>
    <x v="1"/>
    <n v="156"/>
    <n v="19.899999999999999"/>
    <n v="19.899999999999999"/>
  </r>
  <r>
    <x v="4"/>
    <d v="2022-11-12T00:00:00"/>
    <s v="Zone 5 - Mile 108"/>
    <x v="104"/>
    <x v="89"/>
    <x v="72"/>
    <x v="2"/>
    <x v="7"/>
    <x v="0"/>
    <x v="5"/>
    <n v="86"/>
    <n v="2.2999999999999998"/>
    <n v="2.2999999999999998"/>
  </r>
  <r>
    <x v="4"/>
    <d v="2022-11-12T00:00:00"/>
    <s v="Zone 5 - Mile 108"/>
    <x v="104"/>
    <x v="89"/>
    <x v="72"/>
    <x v="2"/>
    <x v="7"/>
    <x v="0"/>
    <x v="5"/>
    <n v="66"/>
    <n v="1"/>
    <n v="1"/>
  </r>
  <r>
    <x v="4"/>
    <d v="2022-11-12T00:00:00"/>
    <s v="Zone 5 - Mile 108"/>
    <x v="103"/>
    <x v="62"/>
    <x v="71"/>
    <x v="2"/>
    <x v="7"/>
    <x v="0"/>
    <x v="1"/>
    <n v="85"/>
    <n v="2.5"/>
    <n v="2.5"/>
  </r>
  <r>
    <x v="4"/>
    <d v="2022-11-12T00:00:00"/>
    <s v="Zone 5 - Mile 108"/>
    <x v="103"/>
    <x v="62"/>
    <x v="71"/>
    <x v="2"/>
    <x v="7"/>
    <x v="0"/>
    <x v="1"/>
    <n v="114"/>
    <n v="6.8"/>
    <n v="6.8"/>
  </r>
  <r>
    <x v="4"/>
    <d v="2022-11-12T00:00:00"/>
    <s v="Zone 5 - Mile 108"/>
    <x v="103"/>
    <x v="62"/>
    <x v="71"/>
    <x v="2"/>
    <x v="7"/>
    <x v="0"/>
    <x v="1"/>
    <n v="130"/>
    <n v="10.7"/>
    <n v="10.7"/>
  </r>
  <r>
    <x v="4"/>
    <d v="2022-11-12T00:00:00"/>
    <s v="Zone 5 - Mile 108"/>
    <x v="103"/>
    <x v="62"/>
    <x v="71"/>
    <x v="2"/>
    <x v="7"/>
    <x v="0"/>
    <x v="1"/>
    <n v="125"/>
    <n v="9.3000000000000007"/>
    <n v="9.3000000000000007"/>
  </r>
  <r>
    <x v="4"/>
    <d v="2022-11-12T00:00:00"/>
    <s v="Zone 5 - Mile 108"/>
    <x v="93"/>
    <x v="81"/>
    <x v="67"/>
    <x v="0"/>
    <x v="7"/>
    <x v="0"/>
    <x v="1"/>
    <n v="145"/>
    <n v="15.5"/>
    <n v="15.5"/>
  </r>
  <r>
    <x v="4"/>
    <d v="2022-11-12T00:00:00"/>
    <s v="Zone 5 - Mile 108"/>
    <x v="93"/>
    <x v="81"/>
    <x v="67"/>
    <x v="0"/>
    <x v="7"/>
    <x v="0"/>
    <x v="1"/>
    <n v="113"/>
    <n v="6.6"/>
    <n v="6.6"/>
  </r>
  <r>
    <x v="4"/>
    <d v="2022-11-12T00:00:00"/>
    <s v="Zone 5 - Mile 108"/>
    <x v="94"/>
    <x v="82"/>
    <x v="45"/>
    <x v="0"/>
    <x v="7"/>
    <x v="0"/>
    <x v="1"/>
    <n v="165"/>
    <n v="24.1"/>
    <n v="24.1"/>
  </r>
  <r>
    <x v="4"/>
    <d v="2022-11-12T00:00:00"/>
    <s v="Zone 5 - Mile 108"/>
    <x v="101"/>
    <x v="87"/>
    <x v="49"/>
    <x v="8"/>
    <x v="7"/>
    <x v="0"/>
    <x v="2"/>
    <m/>
    <s v=""/>
    <s v=""/>
  </r>
  <r>
    <x v="4"/>
    <d v="2022-11-12T00:00:00"/>
    <s v="Zone 5 - Mile 108"/>
    <x v="134"/>
    <x v="2"/>
    <x v="94"/>
    <x v="1"/>
    <x v="12"/>
    <x v="0"/>
    <x v="1"/>
    <n v="99"/>
    <n v="4.2"/>
    <n v="4.2"/>
  </r>
  <r>
    <x v="4"/>
    <d v="2022-11-12T00:00:00"/>
    <s v="Zone 5 - Mile 108"/>
    <x v="134"/>
    <x v="2"/>
    <x v="94"/>
    <x v="1"/>
    <x v="12"/>
    <x v="0"/>
    <x v="1"/>
    <n v="80"/>
    <n v="2"/>
    <n v="2"/>
  </r>
  <r>
    <x v="4"/>
    <d v="2022-11-12T00:00:00"/>
    <s v="Zone 5 - Mile 108"/>
    <x v="134"/>
    <x v="2"/>
    <x v="94"/>
    <x v="1"/>
    <x v="12"/>
    <x v="0"/>
    <x v="1"/>
    <n v="119"/>
    <n v="7.9"/>
    <n v="7.9"/>
  </r>
  <r>
    <x v="4"/>
    <d v="2022-11-12T00:00:00"/>
    <s v="Zone 5 - Mile 108"/>
    <x v="138"/>
    <x v="83"/>
    <x v="96"/>
    <x v="1"/>
    <x v="12"/>
    <x v="0"/>
    <x v="1"/>
    <n v="125"/>
    <n v="9.3000000000000007"/>
    <n v="9.3000000000000007"/>
  </r>
  <r>
    <x v="4"/>
    <d v="2022-11-12T00:00:00"/>
    <s v="Zone 5 - Mile 108"/>
    <x v="127"/>
    <x v="109"/>
    <x v="46"/>
    <x v="1"/>
    <x v="16"/>
    <x v="0"/>
    <x v="1"/>
    <n v="96"/>
    <n v="3.8"/>
    <n v="3.8"/>
  </r>
  <r>
    <x v="4"/>
    <d v="2022-11-12T00:00:00"/>
    <s v="Zone 5 - Mile 108"/>
    <x v="127"/>
    <x v="109"/>
    <x v="46"/>
    <x v="1"/>
    <x v="16"/>
    <x v="0"/>
    <x v="1"/>
    <n v="100"/>
    <n v="4.3"/>
    <n v="4.3"/>
  </r>
  <r>
    <x v="4"/>
    <d v="2022-11-12T00:00:00"/>
    <s v="Zone 5 - Mile 108"/>
    <x v="332"/>
    <x v="104"/>
    <x v="201"/>
    <x v="4"/>
    <x v="12"/>
    <x v="0"/>
    <x v="1"/>
    <n v="101"/>
    <n v="4.5"/>
    <n v="4.5"/>
  </r>
  <r>
    <x v="4"/>
    <d v="2022-11-12T00:00:00"/>
    <s v="Zone 5 - Mile 108"/>
    <x v="332"/>
    <x v="104"/>
    <x v="201"/>
    <x v="4"/>
    <x v="12"/>
    <x v="0"/>
    <x v="1"/>
    <n v="102"/>
    <n v="4.5999999999999996"/>
    <n v="4.5999999999999996"/>
  </r>
  <r>
    <x v="4"/>
    <d v="2022-11-12T00:00:00"/>
    <s v="Zone 5 - Mile 108"/>
    <x v="126"/>
    <x v="108"/>
    <x v="89"/>
    <x v="2"/>
    <x v="6"/>
    <x v="0"/>
    <x v="1"/>
    <n v="93"/>
    <n v="3.4"/>
    <n v="3.4"/>
  </r>
  <r>
    <x v="4"/>
    <d v="2022-11-12T00:00:00"/>
    <s v="Zone 5 - Mile 108"/>
    <x v="126"/>
    <x v="108"/>
    <x v="89"/>
    <x v="2"/>
    <x v="6"/>
    <x v="0"/>
    <x v="1"/>
    <n v="121"/>
    <n v="8.3000000000000007"/>
    <n v="8.3000000000000007"/>
  </r>
  <r>
    <x v="4"/>
    <d v="2022-11-12T00:00:00"/>
    <s v="Zone 5 - Mile 108"/>
    <x v="137"/>
    <x v="116"/>
    <x v="88"/>
    <x v="1"/>
    <x v="14"/>
    <x v="0"/>
    <x v="1"/>
    <n v="136"/>
    <n v="12.4"/>
    <n v="12.4"/>
  </r>
  <r>
    <x v="4"/>
    <d v="2022-11-12T00:00:00"/>
    <s v="Zone 5 - Mile 108"/>
    <x v="137"/>
    <x v="116"/>
    <x v="88"/>
    <x v="1"/>
    <x v="14"/>
    <x v="0"/>
    <x v="1"/>
    <n v="130"/>
    <n v="10.7"/>
    <n v="10.7"/>
  </r>
  <r>
    <x v="4"/>
    <d v="2022-11-12T00:00:00"/>
    <s v="Zone 5 - Mile 108"/>
    <x v="136"/>
    <x v="115"/>
    <x v="95"/>
    <x v="3"/>
    <x v="12"/>
    <x v="0"/>
    <x v="1"/>
    <n v="109"/>
    <n v="5.8"/>
    <n v="5.8"/>
  </r>
  <r>
    <x v="4"/>
    <d v="2022-11-12T00:00:00"/>
    <s v="Zone 5 - Mile 108"/>
    <x v="131"/>
    <x v="83"/>
    <x v="25"/>
    <x v="0"/>
    <x v="12"/>
    <x v="0"/>
    <x v="1"/>
    <n v="141"/>
    <n v="14.1"/>
    <n v="14.1"/>
  </r>
  <r>
    <x v="4"/>
    <d v="2022-11-12T00:00:00"/>
    <s v="Zone 5 - Mile 108"/>
    <x v="131"/>
    <x v="83"/>
    <x v="25"/>
    <x v="0"/>
    <x v="12"/>
    <x v="0"/>
    <x v="1"/>
    <n v="106"/>
    <n v="5.3"/>
    <n v="5.3"/>
  </r>
  <r>
    <x v="4"/>
    <d v="2022-11-12T00:00:00"/>
    <s v="Zone 5 - Mile 108"/>
    <x v="131"/>
    <x v="83"/>
    <x v="25"/>
    <x v="0"/>
    <x v="12"/>
    <x v="0"/>
    <x v="1"/>
    <n v="150"/>
    <n v="17.399999999999999"/>
    <n v="17.399999999999999"/>
  </r>
  <r>
    <x v="4"/>
    <d v="2022-11-12T00:00:00"/>
    <s v="Zone 5 - Mile 108"/>
    <x v="131"/>
    <x v="83"/>
    <x v="25"/>
    <x v="0"/>
    <x v="12"/>
    <x v="0"/>
    <x v="1"/>
    <n v="126"/>
    <n v="9.6"/>
    <n v="9.6"/>
  </r>
  <r>
    <x v="4"/>
    <d v="2022-11-12T00:00:00"/>
    <s v="Zone 5 - Mile 108"/>
    <x v="129"/>
    <x v="111"/>
    <x v="91"/>
    <x v="4"/>
    <x v="12"/>
    <x v="0"/>
    <x v="1"/>
    <n v="96"/>
    <n v="3.8"/>
    <n v="3.8"/>
  </r>
  <r>
    <x v="4"/>
    <d v="2022-11-12T00:00:00"/>
    <s v="Zone 5 - Mile 108"/>
    <x v="129"/>
    <x v="111"/>
    <x v="91"/>
    <x v="4"/>
    <x v="12"/>
    <x v="0"/>
    <x v="1"/>
    <n v="86"/>
    <n v="2.6"/>
    <n v="2.6"/>
  </r>
  <r>
    <x v="4"/>
    <d v="2022-11-12T00:00:00"/>
    <s v="Zone 5 - Mile 108"/>
    <x v="135"/>
    <x v="2"/>
    <x v="46"/>
    <x v="3"/>
    <x v="12"/>
    <x v="0"/>
    <x v="1"/>
    <n v="111"/>
    <n v="6.2"/>
    <n v="6.2"/>
  </r>
  <r>
    <x v="4"/>
    <d v="2022-11-12T00:00:00"/>
    <s v="Zone 5 - Mile 108"/>
    <x v="135"/>
    <x v="2"/>
    <x v="46"/>
    <x v="3"/>
    <x v="12"/>
    <x v="0"/>
    <x v="1"/>
    <n v="157"/>
    <n v="20.399999999999999"/>
    <n v="20.399999999999999"/>
  </r>
  <r>
    <x v="4"/>
    <d v="2022-11-12T00:00:00"/>
    <s v="Zone 5 - Mile 108"/>
    <x v="135"/>
    <x v="2"/>
    <x v="46"/>
    <x v="3"/>
    <x v="12"/>
    <x v="0"/>
    <x v="1"/>
    <n v="123"/>
    <n v="8.8000000000000007"/>
    <n v="8.8000000000000007"/>
  </r>
  <r>
    <x v="4"/>
    <d v="2022-11-12T00:00:00"/>
    <s v="Zone 5 - Mile 108"/>
    <x v="337"/>
    <x v="263"/>
    <x v="135"/>
    <x v="2"/>
    <x v="12"/>
    <x v="0"/>
    <x v="1"/>
    <n v="121"/>
    <n v="8.3000000000000007"/>
    <n v="8.3000000000000007"/>
  </r>
  <r>
    <x v="4"/>
    <d v="2022-11-12T00:00:00"/>
    <s v="Zone 5 - Mile 108"/>
    <x v="125"/>
    <x v="107"/>
    <x v="88"/>
    <x v="7"/>
    <x v="14"/>
    <x v="0"/>
    <x v="1"/>
    <n v="92"/>
    <n v="3.3"/>
    <n v="3.3"/>
  </r>
  <r>
    <x v="4"/>
    <d v="2022-11-12T00:00:00"/>
    <s v="Zone 5 - Mile 108"/>
    <x v="130"/>
    <x v="112"/>
    <x v="92"/>
    <x v="1"/>
    <x v="12"/>
    <x v="0"/>
    <x v="2"/>
    <m/>
    <s v=""/>
    <s v=""/>
  </r>
  <r>
    <x v="4"/>
    <d v="2022-11-12T00:00:00"/>
    <s v="Zone 5 - Mile 108"/>
    <x v="220"/>
    <x v="181"/>
    <x v="29"/>
    <x v="0"/>
    <x v="3"/>
    <x v="0"/>
    <x v="1"/>
    <n v="160"/>
    <n v="21.7"/>
    <n v="21.7"/>
  </r>
  <r>
    <x v="4"/>
    <d v="2022-11-12T00:00:00"/>
    <s v="Zone 5 - Mile 108"/>
    <x v="220"/>
    <x v="181"/>
    <x v="29"/>
    <x v="0"/>
    <x v="3"/>
    <x v="0"/>
    <x v="1"/>
    <n v="136"/>
    <n v="12.4"/>
    <n v="12.4"/>
  </r>
  <r>
    <x v="4"/>
    <d v="2022-11-12T00:00:00"/>
    <s v="Zone 5 - Mile 108"/>
    <x v="220"/>
    <x v="181"/>
    <x v="29"/>
    <x v="0"/>
    <x v="3"/>
    <x v="0"/>
    <x v="1"/>
    <n v="127"/>
    <n v="9.8000000000000007"/>
    <n v="9.8000000000000007"/>
  </r>
  <r>
    <x v="4"/>
    <d v="2022-11-12T00:00:00"/>
    <s v="Zone 5 - Mile 108"/>
    <x v="220"/>
    <x v="181"/>
    <x v="29"/>
    <x v="0"/>
    <x v="3"/>
    <x v="0"/>
    <x v="1"/>
    <n v="158"/>
    <n v="20.8"/>
    <n v="20.8"/>
  </r>
  <r>
    <x v="4"/>
    <d v="2022-11-12T00:00:00"/>
    <s v="Zone 5 - Mile 108"/>
    <x v="220"/>
    <x v="181"/>
    <x v="29"/>
    <x v="0"/>
    <x v="3"/>
    <x v="0"/>
    <x v="1"/>
    <n v="124"/>
    <n v="9.1"/>
    <n v="9.1"/>
  </r>
  <r>
    <x v="4"/>
    <d v="2022-11-12T00:00:00"/>
    <s v="Zone 5 - Mile 108"/>
    <x v="220"/>
    <x v="181"/>
    <x v="29"/>
    <x v="0"/>
    <x v="3"/>
    <x v="0"/>
    <x v="1"/>
    <n v="159"/>
    <n v="21.3"/>
    <n v="21.3"/>
  </r>
  <r>
    <x v="4"/>
    <d v="2022-11-12T00:00:00"/>
    <s v="Zone 5 - Mile 108"/>
    <x v="220"/>
    <x v="181"/>
    <x v="29"/>
    <x v="0"/>
    <x v="3"/>
    <x v="0"/>
    <x v="1"/>
    <n v="120"/>
    <n v="8.1"/>
    <n v="8.1"/>
  </r>
  <r>
    <x v="4"/>
    <d v="2022-11-12T00:00:00"/>
    <s v="Zone 5 - Mile 108"/>
    <x v="220"/>
    <x v="181"/>
    <x v="29"/>
    <x v="0"/>
    <x v="3"/>
    <x v="0"/>
    <x v="1"/>
    <n v="150"/>
    <n v="17.399999999999999"/>
    <n v="17.399999999999999"/>
  </r>
  <r>
    <x v="4"/>
    <d v="2022-11-12T00:00:00"/>
    <s v="Zone 5 - Mile 108"/>
    <x v="220"/>
    <x v="181"/>
    <x v="29"/>
    <x v="0"/>
    <x v="3"/>
    <x v="0"/>
    <x v="1"/>
    <n v="156"/>
    <n v="19.899999999999999"/>
    <n v="19.899999999999999"/>
  </r>
  <r>
    <x v="4"/>
    <d v="2022-11-12T00:00:00"/>
    <s v="Zone 5 - Mile 108"/>
    <x v="220"/>
    <x v="181"/>
    <x v="29"/>
    <x v="0"/>
    <x v="3"/>
    <x v="0"/>
    <x v="1"/>
    <n v="109"/>
    <n v="5.8"/>
    <n v="5.8"/>
  </r>
  <r>
    <x v="4"/>
    <d v="2022-11-12T00:00:00"/>
    <s v="Zone 5 - Mile 108"/>
    <x v="315"/>
    <x v="250"/>
    <x v="193"/>
    <x v="0"/>
    <x v="22"/>
    <x v="0"/>
    <x v="1"/>
    <n v="153"/>
    <n v="18.600000000000001"/>
    <n v="18.600000000000001"/>
  </r>
  <r>
    <x v="4"/>
    <d v="2022-11-12T00:00:00"/>
    <s v="Zone 5 - Mile 108"/>
    <x v="218"/>
    <x v="180"/>
    <x v="143"/>
    <x v="1"/>
    <x v="3"/>
    <x v="0"/>
    <x v="1"/>
    <n v="131"/>
    <n v="10.9"/>
    <n v="10.9"/>
  </r>
  <r>
    <x v="4"/>
    <d v="2022-11-12T00:00:00"/>
    <s v="Zone 5 - Mile 108"/>
    <x v="301"/>
    <x v="83"/>
    <x v="188"/>
    <x v="0"/>
    <x v="6"/>
    <x v="0"/>
    <x v="1"/>
    <n v="79"/>
    <n v="1.9"/>
    <n v="1.9"/>
  </r>
  <r>
    <x v="4"/>
    <d v="2022-11-12T00:00:00"/>
    <s v="Zone 5 - Mile 108"/>
    <x v="231"/>
    <x v="123"/>
    <x v="85"/>
    <x v="3"/>
    <x v="3"/>
    <x v="0"/>
    <x v="1"/>
    <n v="140"/>
    <n v="13.7"/>
    <n v="13.7"/>
  </r>
  <r>
    <x v="4"/>
    <d v="2022-11-12T00:00:00"/>
    <s v="Zone 5 - Mile 108"/>
    <x v="231"/>
    <x v="123"/>
    <x v="85"/>
    <x v="3"/>
    <x v="3"/>
    <x v="0"/>
    <x v="1"/>
    <n v="119"/>
    <n v="7.9"/>
    <n v="7.9"/>
  </r>
  <r>
    <x v="4"/>
    <d v="2022-11-12T00:00:00"/>
    <s v="Zone 5 - Mile 108"/>
    <x v="231"/>
    <x v="123"/>
    <x v="85"/>
    <x v="3"/>
    <x v="3"/>
    <x v="0"/>
    <x v="1"/>
    <n v="98"/>
    <n v="4"/>
    <n v="4"/>
  </r>
  <r>
    <x v="4"/>
    <d v="2022-11-12T00:00:00"/>
    <s v="Zone 5 - Mile 108"/>
    <x v="230"/>
    <x v="191"/>
    <x v="85"/>
    <x v="1"/>
    <x v="3"/>
    <x v="0"/>
    <x v="1"/>
    <n v="156"/>
    <n v="19.899999999999999"/>
    <n v="19.899999999999999"/>
  </r>
  <r>
    <x v="4"/>
    <d v="2022-11-12T00:00:00"/>
    <s v="Zone 5 - Mile 108"/>
    <x v="230"/>
    <x v="191"/>
    <x v="85"/>
    <x v="1"/>
    <x v="3"/>
    <x v="0"/>
    <x v="1"/>
    <n v="81"/>
    <n v="2.1"/>
    <n v="2.1"/>
  </r>
  <r>
    <x v="4"/>
    <d v="2022-11-12T00:00:00"/>
    <s v="Zone 5 - Mile 108"/>
    <x v="230"/>
    <x v="191"/>
    <x v="85"/>
    <x v="1"/>
    <x v="3"/>
    <x v="0"/>
    <x v="1"/>
    <n v="80"/>
    <n v="2"/>
    <n v="2"/>
  </r>
  <r>
    <x v="4"/>
    <d v="2022-11-12T00:00:00"/>
    <s v="Zone 5 - Mile 108"/>
    <x v="230"/>
    <x v="191"/>
    <x v="85"/>
    <x v="1"/>
    <x v="3"/>
    <x v="0"/>
    <x v="1"/>
    <n v="104"/>
    <n v="5"/>
    <n v="5"/>
  </r>
  <r>
    <x v="4"/>
    <d v="2022-11-12T00:00:00"/>
    <s v="Zone 5 - Mile 108"/>
    <x v="232"/>
    <x v="192"/>
    <x v="147"/>
    <x v="3"/>
    <x v="3"/>
    <x v="0"/>
    <x v="1"/>
    <n v="74"/>
    <n v="1.5"/>
    <n v="1.5"/>
  </r>
  <r>
    <x v="4"/>
    <d v="2022-11-12T00:00:00"/>
    <s v="Zone 5 - Mile 108"/>
    <x v="232"/>
    <x v="192"/>
    <x v="147"/>
    <x v="3"/>
    <x v="3"/>
    <x v="0"/>
    <x v="1"/>
    <n v="92"/>
    <n v="3.3"/>
    <n v="3.3"/>
  </r>
  <r>
    <x v="4"/>
    <d v="2022-11-12T00:00:00"/>
    <s v="Zone 5 - Mile 108"/>
    <x v="232"/>
    <x v="192"/>
    <x v="147"/>
    <x v="3"/>
    <x v="3"/>
    <x v="0"/>
    <x v="1"/>
    <n v="112"/>
    <n v="6.4"/>
    <n v="6.4"/>
  </r>
  <r>
    <x v="4"/>
    <d v="2022-11-12T00:00:00"/>
    <s v="Zone 5 - Mile 108"/>
    <x v="232"/>
    <x v="192"/>
    <x v="147"/>
    <x v="3"/>
    <x v="3"/>
    <x v="0"/>
    <x v="1"/>
    <n v="94"/>
    <n v="3.5"/>
    <n v="3.5"/>
  </r>
  <r>
    <x v="4"/>
    <d v="2022-11-12T00:00:00"/>
    <s v="Zone 5 - Mile 108"/>
    <x v="219"/>
    <x v="79"/>
    <x v="68"/>
    <x v="1"/>
    <x v="3"/>
    <x v="0"/>
    <x v="0"/>
    <n v="114"/>
    <n v="5.8"/>
    <n v="5.8"/>
  </r>
  <r>
    <x v="4"/>
    <d v="2022-11-12T00:00:00"/>
    <s v="Zone 5 - Mile 108"/>
    <x v="219"/>
    <x v="79"/>
    <x v="68"/>
    <x v="1"/>
    <x v="3"/>
    <x v="0"/>
    <x v="1"/>
    <n v="137"/>
    <n v="12.8"/>
    <n v="12.8"/>
  </r>
  <r>
    <x v="4"/>
    <d v="2022-11-12T00:00:00"/>
    <s v="Zone 5 - Mile 108"/>
    <x v="219"/>
    <x v="79"/>
    <x v="68"/>
    <x v="1"/>
    <x v="3"/>
    <x v="0"/>
    <x v="1"/>
    <n v="119"/>
    <n v="7.9"/>
    <n v="7.9"/>
  </r>
  <r>
    <x v="4"/>
    <d v="2022-11-12T00:00:00"/>
    <s v="Zone 5 - Mile 108"/>
    <x v="226"/>
    <x v="187"/>
    <x v="146"/>
    <x v="0"/>
    <x v="10"/>
    <x v="0"/>
    <x v="1"/>
    <n v="164"/>
    <n v="23.6"/>
    <n v="23.6"/>
  </r>
  <r>
    <x v="4"/>
    <d v="2022-11-12T00:00:00"/>
    <s v="Zone 5 - Mile 108"/>
    <x v="226"/>
    <x v="187"/>
    <x v="146"/>
    <x v="0"/>
    <x v="10"/>
    <x v="0"/>
    <x v="1"/>
    <n v="90"/>
    <n v="3"/>
    <n v="3"/>
  </r>
  <r>
    <x v="4"/>
    <d v="2022-11-12T00:00:00"/>
    <s v="Zone 5 - Mile 108"/>
    <x v="226"/>
    <x v="187"/>
    <x v="146"/>
    <x v="0"/>
    <x v="10"/>
    <x v="0"/>
    <x v="1"/>
    <n v="164"/>
    <n v="23.6"/>
    <n v="23.6"/>
  </r>
  <r>
    <x v="4"/>
    <d v="2022-11-12T00:00:00"/>
    <s v="Zone 5 - Mile 108"/>
    <x v="226"/>
    <x v="187"/>
    <x v="146"/>
    <x v="0"/>
    <x v="10"/>
    <x v="0"/>
    <x v="1"/>
    <n v="124"/>
    <n v="9.1"/>
    <n v="9.1"/>
  </r>
  <r>
    <x v="4"/>
    <d v="2022-11-12T00:00:00"/>
    <s v="Zone 5 - Mile 108"/>
    <x v="226"/>
    <x v="187"/>
    <x v="146"/>
    <x v="0"/>
    <x v="10"/>
    <x v="1"/>
    <x v="2"/>
    <n v="48"/>
    <n v="1.1000000000000001"/>
    <n v="1.1000000000000001"/>
  </r>
  <r>
    <x v="4"/>
    <d v="2022-11-12T00:00:00"/>
    <s v="Zone 5 - Mile 108"/>
    <x v="221"/>
    <x v="182"/>
    <x v="116"/>
    <x v="0"/>
    <x v="3"/>
    <x v="0"/>
    <x v="1"/>
    <n v="107"/>
    <n v="5.5"/>
    <n v="5.5"/>
  </r>
  <r>
    <x v="4"/>
    <d v="2022-11-12T00:00:00"/>
    <s v="Zone 5 - Mile 108"/>
    <x v="222"/>
    <x v="183"/>
    <x v="144"/>
    <x v="9"/>
    <x v="7"/>
    <x v="0"/>
    <x v="1"/>
    <n v="88"/>
    <n v="2.8"/>
    <n v="2.8"/>
  </r>
  <r>
    <x v="4"/>
    <d v="2022-11-12T00:00:00"/>
    <s v="Zone 5 - Mile 108"/>
    <x v="302"/>
    <x v="47"/>
    <x v="189"/>
    <x v="0"/>
    <x v="3"/>
    <x v="0"/>
    <x v="1"/>
    <n v="109"/>
    <n v="5.8"/>
    <n v="5.8"/>
  </r>
  <r>
    <x v="4"/>
    <d v="2022-11-12T00:00:00"/>
    <s v="Zone 5 - Mile 108"/>
    <x v="229"/>
    <x v="190"/>
    <x v="35"/>
    <x v="3"/>
    <x v="3"/>
    <x v="0"/>
    <x v="2"/>
    <m/>
    <s v=""/>
    <s v=""/>
  </r>
  <r>
    <x v="4"/>
    <d v="2022-11-12T00:00:00"/>
    <s v="Zone 5 - Mile 108"/>
    <x v="268"/>
    <x v="217"/>
    <x v="172"/>
    <x v="1"/>
    <x v="2"/>
    <x v="0"/>
    <x v="1"/>
    <n v="130"/>
    <n v="10.7"/>
    <n v="10.7"/>
  </r>
  <r>
    <x v="4"/>
    <d v="2022-11-12T00:00:00"/>
    <s v="Zone 5 - Mile 108"/>
    <x v="268"/>
    <x v="217"/>
    <x v="172"/>
    <x v="1"/>
    <x v="2"/>
    <x v="0"/>
    <x v="1"/>
    <n v="122"/>
    <n v="8.6"/>
    <n v="8.6"/>
  </r>
  <r>
    <x v="4"/>
    <d v="2022-11-12T00:00:00"/>
    <s v="Zone 5 - Mile 108"/>
    <x v="268"/>
    <x v="217"/>
    <x v="172"/>
    <x v="1"/>
    <x v="2"/>
    <x v="0"/>
    <x v="1"/>
    <n v="184"/>
    <n v="35.1"/>
    <n v="35.1"/>
  </r>
  <r>
    <x v="4"/>
    <d v="2022-11-12T00:00:00"/>
    <s v="Zone 5 - Mile 108"/>
    <x v="268"/>
    <x v="217"/>
    <x v="172"/>
    <x v="1"/>
    <x v="2"/>
    <x v="0"/>
    <x v="1"/>
    <n v="138"/>
    <n v="13.1"/>
    <n v="13.1"/>
  </r>
  <r>
    <x v="4"/>
    <d v="2022-11-12T00:00:00"/>
    <s v="Zone 5 - Mile 108"/>
    <x v="268"/>
    <x v="217"/>
    <x v="172"/>
    <x v="1"/>
    <x v="2"/>
    <x v="0"/>
    <x v="1"/>
    <n v="154"/>
    <n v="19.100000000000001"/>
    <n v="19.100000000000001"/>
  </r>
  <r>
    <x v="4"/>
    <d v="2022-11-12T00:00:00"/>
    <s v="Zone 5 - Mile 108"/>
    <x v="268"/>
    <x v="217"/>
    <x v="172"/>
    <x v="1"/>
    <x v="2"/>
    <x v="0"/>
    <x v="1"/>
    <n v="117"/>
    <n v="7.4"/>
    <n v="7.4"/>
  </r>
  <r>
    <x v="4"/>
    <d v="2022-11-12T00:00:00"/>
    <s v="Zone 5 - Mile 108"/>
    <x v="268"/>
    <x v="217"/>
    <x v="172"/>
    <x v="1"/>
    <x v="2"/>
    <x v="0"/>
    <x v="1"/>
    <n v="134"/>
    <n v="11.8"/>
    <n v="11.8"/>
  </r>
  <r>
    <x v="4"/>
    <d v="2022-11-12T00:00:00"/>
    <s v="Zone 5 - Mile 108"/>
    <x v="268"/>
    <x v="217"/>
    <x v="172"/>
    <x v="1"/>
    <x v="2"/>
    <x v="0"/>
    <x v="1"/>
    <n v="147"/>
    <n v="16.2"/>
    <n v="16.2"/>
  </r>
  <r>
    <x v="4"/>
    <d v="2022-11-12T00:00:00"/>
    <s v="Zone 5 - Mile 108"/>
    <x v="268"/>
    <x v="217"/>
    <x v="172"/>
    <x v="1"/>
    <x v="2"/>
    <x v="0"/>
    <x v="1"/>
    <n v="115"/>
    <n v="7"/>
    <n v="7"/>
  </r>
  <r>
    <x v="4"/>
    <d v="2022-11-12T00:00:00"/>
    <s v="Zone 5 - Mile 108"/>
    <x v="268"/>
    <x v="217"/>
    <x v="172"/>
    <x v="1"/>
    <x v="2"/>
    <x v="0"/>
    <x v="1"/>
    <n v="144"/>
    <n v="15.1"/>
    <n v="15.1"/>
  </r>
  <r>
    <x v="4"/>
    <d v="2022-11-12T00:00:00"/>
    <s v="Zone 5 - Mile 108"/>
    <x v="268"/>
    <x v="217"/>
    <x v="172"/>
    <x v="1"/>
    <x v="2"/>
    <x v="0"/>
    <x v="1"/>
    <n v="153"/>
    <n v="18.600000000000001"/>
    <n v="18.600000000000001"/>
  </r>
  <r>
    <x v="4"/>
    <d v="2022-11-12T00:00:00"/>
    <s v="Zone 5 - Mile 108"/>
    <x v="268"/>
    <x v="217"/>
    <x v="172"/>
    <x v="1"/>
    <x v="2"/>
    <x v="0"/>
    <x v="1"/>
    <n v="124"/>
    <n v="9.1"/>
    <n v="9.1"/>
  </r>
  <r>
    <x v="4"/>
    <d v="2022-11-12T00:00:00"/>
    <s v="Zone 5 - Mile 108"/>
    <x v="249"/>
    <x v="205"/>
    <x v="158"/>
    <x v="1"/>
    <x v="2"/>
    <x v="0"/>
    <x v="1"/>
    <n v="158"/>
    <n v="20.8"/>
    <n v="20.8"/>
  </r>
  <r>
    <x v="4"/>
    <d v="2022-11-12T00:00:00"/>
    <s v="Zone 5 - Mile 108"/>
    <x v="249"/>
    <x v="205"/>
    <x v="158"/>
    <x v="1"/>
    <x v="2"/>
    <x v="0"/>
    <x v="1"/>
    <n v="165"/>
    <n v="24.1"/>
    <n v="24.1"/>
  </r>
  <r>
    <x v="4"/>
    <d v="2022-11-12T00:00:00"/>
    <s v="Zone 5 - Mile 108"/>
    <x v="249"/>
    <x v="205"/>
    <x v="158"/>
    <x v="1"/>
    <x v="2"/>
    <x v="0"/>
    <x v="1"/>
    <n v="168"/>
    <n v="25.7"/>
    <n v="25.7"/>
  </r>
  <r>
    <x v="4"/>
    <d v="2022-11-12T00:00:00"/>
    <s v="Zone 5 - Mile 108"/>
    <x v="249"/>
    <x v="205"/>
    <x v="158"/>
    <x v="1"/>
    <x v="2"/>
    <x v="0"/>
    <x v="1"/>
    <n v="130"/>
    <n v="10.7"/>
    <n v="10.7"/>
  </r>
  <r>
    <x v="4"/>
    <d v="2022-11-12T00:00:00"/>
    <s v="Zone 5 - Mile 108"/>
    <x v="249"/>
    <x v="205"/>
    <x v="158"/>
    <x v="1"/>
    <x v="2"/>
    <x v="0"/>
    <x v="1"/>
    <n v="103"/>
    <n v="4.8"/>
    <n v="4.8"/>
  </r>
  <r>
    <x v="4"/>
    <d v="2022-11-12T00:00:00"/>
    <s v="Zone 5 - Mile 108"/>
    <x v="249"/>
    <x v="205"/>
    <x v="158"/>
    <x v="1"/>
    <x v="2"/>
    <x v="0"/>
    <x v="1"/>
    <n v="142"/>
    <n v="14.4"/>
    <n v="14.4"/>
  </r>
  <r>
    <x v="4"/>
    <d v="2022-11-12T00:00:00"/>
    <s v="Zone 5 - Mile 108"/>
    <x v="249"/>
    <x v="205"/>
    <x v="158"/>
    <x v="1"/>
    <x v="2"/>
    <x v="0"/>
    <x v="1"/>
    <n v="174"/>
    <n v="29"/>
    <n v="29"/>
  </r>
  <r>
    <x v="4"/>
    <d v="2022-11-12T00:00:00"/>
    <s v="Zone 5 - Mile 108"/>
    <x v="249"/>
    <x v="205"/>
    <x v="158"/>
    <x v="1"/>
    <x v="2"/>
    <x v="0"/>
    <x v="1"/>
    <n v="119"/>
    <n v="7.9"/>
    <n v="7.9"/>
  </r>
  <r>
    <x v="4"/>
    <d v="2022-11-12T00:00:00"/>
    <s v="Zone 5 - Mile 108"/>
    <x v="249"/>
    <x v="205"/>
    <x v="158"/>
    <x v="1"/>
    <x v="2"/>
    <x v="0"/>
    <x v="1"/>
    <n v="143"/>
    <n v="14.8"/>
    <n v="14.8"/>
  </r>
  <r>
    <x v="4"/>
    <d v="2022-11-12T00:00:00"/>
    <s v="Zone 5 - Mile 108"/>
    <x v="249"/>
    <x v="205"/>
    <x v="158"/>
    <x v="1"/>
    <x v="2"/>
    <x v="0"/>
    <x v="1"/>
    <n v="147"/>
    <n v="16.2"/>
    <n v="16.2"/>
  </r>
  <r>
    <x v="4"/>
    <d v="2022-11-12T00:00:00"/>
    <s v="Zone 5 - Mile 108"/>
    <x v="267"/>
    <x v="216"/>
    <x v="171"/>
    <x v="1"/>
    <x v="2"/>
    <x v="0"/>
    <x v="1"/>
    <n v="140"/>
    <n v="13.7"/>
    <n v="13.7"/>
  </r>
  <r>
    <x v="4"/>
    <d v="2022-11-12T00:00:00"/>
    <s v="Zone 5 - Mile 108"/>
    <x v="267"/>
    <x v="216"/>
    <x v="171"/>
    <x v="1"/>
    <x v="2"/>
    <x v="0"/>
    <x v="1"/>
    <n v="158"/>
    <n v="20.8"/>
    <n v="20.8"/>
  </r>
  <r>
    <x v="4"/>
    <d v="2022-11-12T00:00:00"/>
    <s v="Zone 5 - Mile 108"/>
    <x v="267"/>
    <x v="216"/>
    <x v="171"/>
    <x v="1"/>
    <x v="2"/>
    <x v="0"/>
    <x v="1"/>
    <n v="120"/>
    <n v="8.1"/>
    <n v="8.1"/>
  </r>
  <r>
    <x v="4"/>
    <d v="2022-11-12T00:00:00"/>
    <s v="Zone 5 - Mile 108"/>
    <x v="267"/>
    <x v="216"/>
    <x v="171"/>
    <x v="1"/>
    <x v="2"/>
    <x v="0"/>
    <x v="1"/>
    <n v="139"/>
    <n v="13.4"/>
    <n v="13.4"/>
  </r>
  <r>
    <x v="4"/>
    <d v="2022-11-12T00:00:00"/>
    <s v="Zone 5 - Mile 108"/>
    <x v="267"/>
    <x v="216"/>
    <x v="171"/>
    <x v="1"/>
    <x v="2"/>
    <x v="0"/>
    <x v="1"/>
    <n v="153"/>
    <n v="18.600000000000001"/>
    <n v="18.600000000000001"/>
  </r>
  <r>
    <x v="4"/>
    <d v="2022-11-12T00:00:00"/>
    <s v="Zone 5 - Mile 108"/>
    <x v="267"/>
    <x v="216"/>
    <x v="171"/>
    <x v="1"/>
    <x v="2"/>
    <x v="0"/>
    <x v="1"/>
    <n v="121"/>
    <n v="8.3000000000000007"/>
    <n v="8.3000000000000007"/>
  </r>
  <r>
    <x v="4"/>
    <d v="2022-11-12T00:00:00"/>
    <s v="Zone 5 - Mile 108"/>
    <x v="267"/>
    <x v="216"/>
    <x v="171"/>
    <x v="1"/>
    <x v="2"/>
    <x v="0"/>
    <x v="1"/>
    <n v="128"/>
    <n v="10.1"/>
    <n v="10.1"/>
  </r>
  <r>
    <x v="4"/>
    <d v="2022-11-12T00:00:00"/>
    <s v="Zone 5 - Mile 108"/>
    <x v="260"/>
    <x v="212"/>
    <x v="167"/>
    <x v="1"/>
    <x v="2"/>
    <x v="0"/>
    <x v="0"/>
    <n v="101"/>
    <n v="3.8"/>
    <n v="3.8"/>
  </r>
  <r>
    <x v="4"/>
    <d v="2022-11-12T00:00:00"/>
    <s v="Zone 5 - Mile 108"/>
    <x v="260"/>
    <x v="212"/>
    <x v="167"/>
    <x v="1"/>
    <x v="2"/>
    <x v="0"/>
    <x v="1"/>
    <n v="158"/>
    <n v="20.8"/>
    <n v="20.8"/>
  </r>
  <r>
    <x v="4"/>
    <d v="2022-11-12T00:00:00"/>
    <s v="Zone 5 - Mile 108"/>
    <x v="260"/>
    <x v="212"/>
    <x v="167"/>
    <x v="1"/>
    <x v="2"/>
    <x v="0"/>
    <x v="1"/>
    <n v="157"/>
    <n v="20.399999999999999"/>
    <n v="20.399999999999999"/>
  </r>
  <r>
    <x v="4"/>
    <d v="2022-11-12T00:00:00"/>
    <s v="Zone 5 - Mile 108"/>
    <x v="260"/>
    <x v="212"/>
    <x v="167"/>
    <x v="1"/>
    <x v="2"/>
    <x v="0"/>
    <x v="1"/>
    <n v="155"/>
    <n v="19.5"/>
    <n v="19.5"/>
  </r>
  <r>
    <x v="4"/>
    <d v="2022-11-12T00:00:00"/>
    <s v="Zone 5 - Mile 108"/>
    <x v="260"/>
    <x v="212"/>
    <x v="167"/>
    <x v="1"/>
    <x v="2"/>
    <x v="0"/>
    <x v="1"/>
    <n v="154"/>
    <n v="19.100000000000001"/>
    <n v="19.100000000000001"/>
  </r>
  <r>
    <x v="4"/>
    <d v="2022-11-12T00:00:00"/>
    <s v="Zone 5 - Mile 108"/>
    <x v="260"/>
    <x v="212"/>
    <x v="167"/>
    <x v="1"/>
    <x v="2"/>
    <x v="0"/>
    <x v="1"/>
    <n v="159"/>
    <n v="21.3"/>
    <n v="21.3"/>
  </r>
  <r>
    <x v="4"/>
    <d v="2022-11-12T00:00:00"/>
    <s v="Zone 5 - Mile 108"/>
    <x v="260"/>
    <x v="212"/>
    <x v="167"/>
    <x v="1"/>
    <x v="2"/>
    <x v="0"/>
    <x v="1"/>
    <n v="132"/>
    <n v="11.2"/>
    <n v="11.2"/>
  </r>
  <r>
    <x v="4"/>
    <d v="2022-11-12T00:00:00"/>
    <s v="Zone 5 - Mile 108"/>
    <x v="260"/>
    <x v="212"/>
    <x v="167"/>
    <x v="1"/>
    <x v="2"/>
    <x v="0"/>
    <x v="1"/>
    <n v="124"/>
    <n v="9.1"/>
    <n v="9.1"/>
  </r>
  <r>
    <x v="4"/>
    <d v="2022-11-12T00:00:00"/>
    <s v="Zone 5 - Mile 108"/>
    <x v="247"/>
    <x v="6"/>
    <x v="156"/>
    <x v="0"/>
    <x v="2"/>
    <x v="0"/>
    <x v="1"/>
    <n v="149"/>
    <n v="17"/>
    <n v="17"/>
  </r>
  <r>
    <x v="4"/>
    <d v="2022-11-12T00:00:00"/>
    <s v="Zone 5 - Mile 108"/>
    <x v="247"/>
    <x v="6"/>
    <x v="156"/>
    <x v="0"/>
    <x v="2"/>
    <x v="0"/>
    <x v="1"/>
    <n v="122"/>
    <n v="8.6"/>
    <n v="8.6"/>
  </r>
  <r>
    <x v="4"/>
    <d v="2022-11-12T00:00:00"/>
    <s v="Zone 5 - Mile 108"/>
    <x v="247"/>
    <x v="6"/>
    <x v="156"/>
    <x v="0"/>
    <x v="2"/>
    <x v="0"/>
    <x v="1"/>
    <n v="145"/>
    <n v="15.5"/>
    <n v="15.5"/>
  </r>
  <r>
    <x v="4"/>
    <d v="2022-11-12T00:00:00"/>
    <s v="Zone 5 - Mile 108"/>
    <x v="247"/>
    <x v="6"/>
    <x v="156"/>
    <x v="0"/>
    <x v="2"/>
    <x v="0"/>
    <x v="1"/>
    <n v="102"/>
    <n v="4.5999999999999996"/>
    <n v="4.599999999999999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47"/>
    <x v="6"/>
    <x v="156"/>
    <x v="0"/>
    <x v="2"/>
    <x v="0"/>
    <x v="1"/>
    <n v="108"/>
    <n v="5.6"/>
    <n v="5.6"/>
  </r>
  <r>
    <x v="4"/>
    <d v="2022-11-12T00:00:00"/>
    <s v="Zone 5 - Mile 108"/>
    <x v="276"/>
    <x v="223"/>
    <x v="159"/>
    <x v="0"/>
    <x v="2"/>
    <x v="0"/>
    <x v="1"/>
    <n v="148"/>
    <n v="16.600000000000001"/>
    <n v="16.600000000000001"/>
  </r>
  <r>
    <x v="4"/>
    <d v="2022-11-12T00:00:00"/>
    <s v="Zone 5 - Mile 108"/>
    <x v="276"/>
    <x v="223"/>
    <x v="159"/>
    <x v="0"/>
    <x v="2"/>
    <x v="0"/>
    <x v="1"/>
    <n v="135"/>
    <n v="12.1"/>
    <n v="12.1"/>
  </r>
  <r>
    <x v="4"/>
    <d v="2022-11-12T00:00:00"/>
    <s v="Zone 5 - Mile 108"/>
    <x v="276"/>
    <x v="223"/>
    <x v="159"/>
    <x v="0"/>
    <x v="2"/>
    <x v="0"/>
    <x v="1"/>
    <n v="132"/>
    <n v="11.2"/>
    <n v="11.2"/>
  </r>
  <r>
    <x v="4"/>
    <d v="2022-11-12T00:00:00"/>
    <s v="Zone 5 - Mile 108"/>
    <x v="276"/>
    <x v="223"/>
    <x v="159"/>
    <x v="0"/>
    <x v="2"/>
    <x v="0"/>
    <x v="1"/>
    <n v="137"/>
    <n v="12.8"/>
    <n v="12.8"/>
  </r>
  <r>
    <x v="4"/>
    <d v="2022-11-12T00:00:00"/>
    <s v="Zone 5 - Mile 108"/>
    <x v="276"/>
    <x v="223"/>
    <x v="159"/>
    <x v="0"/>
    <x v="2"/>
    <x v="0"/>
    <x v="1"/>
    <n v="156"/>
    <n v="19.899999999999999"/>
    <n v="19.899999999999999"/>
  </r>
  <r>
    <x v="4"/>
    <d v="2022-11-12T00:00:00"/>
    <s v="Zone 5 - Mile 108"/>
    <x v="276"/>
    <x v="223"/>
    <x v="159"/>
    <x v="0"/>
    <x v="2"/>
    <x v="0"/>
    <x v="1"/>
    <n v="148"/>
    <n v="16.600000000000001"/>
    <n v="16.600000000000001"/>
  </r>
  <r>
    <x v="4"/>
    <d v="2022-11-12T00:00:00"/>
    <s v="Zone 5 - Mile 108"/>
    <x v="276"/>
    <x v="223"/>
    <x v="159"/>
    <x v="0"/>
    <x v="2"/>
    <x v="0"/>
    <x v="1"/>
    <n v="109"/>
    <n v="5.8"/>
    <n v="5.8"/>
  </r>
  <r>
    <x v="4"/>
    <d v="2022-11-12T00:00:00"/>
    <s v="Zone 5 - Mile 108"/>
    <x v="250"/>
    <x v="123"/>
    <x v="159"/>
    <x v="4"/>
    <x v="2"/>
    <x v="0"/>
    <x v="1"/>
    <n v="170"/>
    <n v="26.7"/>
    <n v="26.7"/>
  </r>
  <r>
    <x v="4"/>
    <d v="2022-11-12T00:00:00"/>
    <s v="Zone 5 - Mile 108"/>
    <x v="250"/>
    <x v="123"/>
    <x v="159"/>
    <x v="4"/>
    <x v="2"/>
    <x v="0"/>
    <x v="1"/>
    <n v="158"/>
    <n v="20.8"/>
    <n v="20.8"/>
  </r>
  <r>
    <x v="4"/>
    <d v="2022-11-12T00:00:00"/>
    <s v="Zone 5 - Mile 108"/>
    <x v="250"/>
    <x v="123"/>
    <x v="159"/>
    <x v="4"/>
    <x v="2"/>
    <x v="0"/>
    <x v="1"/>
    <n v="132"/>
    <n v="11.2"/>
    <n v="11.2"/>
  </r>
  <r>
    <x v="4"/>
    <d v="2022-11-12T00:00:00"/>
    <s v="Zone 5 - Mile 108"/>
    <x v="250"/>
    <x v="123"/>
    <x v="159"/>
    <x v="4"/>
    <x v="2"/>
    <x v="0"/>
    <x v="1"/>
    <n v="150"/>
    <n v="17.399999999999999"/>
    <n v="17.399999999999999"/>
  </r>
  <r>
    <x v="4"/>
    <d v="2022-11-12T00:00:00"/>
    <s v="Zone 5 - Mile 108"/>
    <x v="250"/>
    <x v="123"/>
    <x v="159"/>
    <x v="4"/>
    <x v="2"/>
    <x v="0"/>
    <x v="1"/>
    <n v="143"/>
    <n v="14.8"/>
    <n v="14.8"/>
  </r>
  <r>
    <x v="4"/>
    <d v="2022-11-12T00:00:00"/>
    <s v="Zone 5 - Mile 108"/>
    <x v="250"/>
    <x v="123"/>
    <x v="159"/>
    <x v="4"/>
    <x v="2"/>
    <x v="0"/>
    <x v="1"/>
    <n v="144"/>
    <n v="15.1"/>
    <n v="15.1"/>
  </r>
  <r>
    <x v="4"/>
    <d v="2022-11-12T00:00:00"/>
    <s v="Zone 5 - Mile 108"/>
    <x v="248"/>
    <x v="204"/>
    <x v="157"/>
    <x v="1"/>
    <x v="2"/>
    <x v="0"/>
    <x v="1"/>
    <n v="147"/>
    <n v="16.2"/>
    <n v="16.2"/>
  </r>
  <r>
    <x v="4"/>
    <d v="2022-11-12T00:00:00"/>
    <s v="Zone 5 - Mile 108"/>
    <x v="248"/>
    <x v="204"/>
    <x v="157"/>
    <x v="1"/>
    <x v="2"/>
    <x v="0"/>
    <x v="1"/>
    <n v="142"/>
    <n v="14.4"/>
    <n v="14.4"/>
  </r>
  <r>
    <x v="4"/>
    <d v="2022-11-12T00:00:00"/>
    <s v="Zone 5 - Mile 108"/>
    <x v="248"/>
    <x v="204"/>
    <x v="157"/>
    <x v="1"/>
    <x v="2"/>
    <x v="0"/>
    <x v="1"/>
    <n v="156"/>
    <n v="19.899999999999999"/>
    <n v="19.899999999999999"/>
  </r>
  <r>
    <x v="4"/>
    <d v="2022-11-12T00:00:00"/>
    <s v="Zone 5 - Mile 108"/>
    <x v="248"/>
    <x v="204"/>
    <x v="157"/>
    <x v="1"/>
    <x v="2"/>
    <x v="0"/>
    <x v="1"/>
    <n v="120"/>
    <n v="8.1"/>
    <n v="8.1"/>
  </r>
  <r>
    <x v="4"/>
    <d v="2022-11-12T00:00:00"/>
    <s v="Zone 5 - Mile 108"/>
    <x v="248"/>
    <x v="204"/>
    <x v="157"/>
    <x v="1"/>
    <x v="2"/>
    <x v="0"/>
    <x v="1"/>
    <n v="122"/>
    <n v="8.6"/>
    <n v="8.6"/>
  </r>
  <r>
    <x v="4"/>
    <d v="2022-11-12T00:00:00"/>
    <s v="Zone 5 - Mile 108"/>
    <x v="248"/>
    <x v="204"/>
    <x v="157"/>
    <x v="1"/>
    <x v="2"/>
    <x v="0"/>
    <x v="1"/>
    <n v="91"/>
    <n v="3.1"/>
    <n v="3.1"/>
  </r>
  <r>
    <x v="4"/>
    <d v="2022-11-12T00:00:00"/>
    <s v="Zone 5 - Mile 108"/>
    <x v="256"/>
    <x v="209"/>
    <x v="164"/>
    <x v="1"/>
    <x v="2"/>
    <x v="0"/>
    <x v="1"/>
    <n v="147"/>
    <n v="16.2"/>
    <n v="16.2"/>
  </r>
  <r>
    <x v="4"/>
    <d v="2022-11-12T00:00:00"/>
    <s v="Zone 5 - Mile 108"/>
    <x v="256"/>
    <x v="209"/>
    <x v="164"/>
    <x v="1"/>
    <x v="2"/>
    <x v="0"/>
    <x v="1"/>
    <n v="145"/>
    <n v="15.5"/>
    <n v="15.5"/>
  </r>
  <r>
    <x v="4"/>
    <d v="2022-11-12T00:00:00"/>
    <s v="Zone 5 - Mile 108"/>
    <x v="256"/>
    <x v="209"/>
    <x v="164"/>
    <x v="1"/>
    <x v="2"/>
    <x v="0"/>
    <x v="1"/>
    <n v="166"/>
    <n v="24.6"/>
    <n v="24.6"/>
  </r>
  <r>
    <x v="4"/>
    <d v="2022-11-12T00:00:00"/>
    <s v="Zone 5 - Mile 108"/>
    <x v="256"/>
    <x v="209"/>
    <x v="164"/>
    <x v="1"/>
    <x v="2"/>
    <x v="0"/>
    <x v="1"/>
    <n v="138"/>
    <n v="13.1"/>
    <n v="13.1"/>
  </r>
  <r>
    <x v="4"/>
    <d v="2022-11-12T00:00:00"/>
    <s v="Zone 5 - Mile 108"/>
    <x v="256"/>
    <x v="209"/>
    <x v="164"/>
    <x v="1"/>
    <x v="2"/>
    <x v="0"/>
    <x v="1"/>
    <n v="138"/>
    <n v="13.1"/>
    <n v="13.1"/>
  </r>
  <r>
    <x v="4"/>
    <d v="2022-11-12T00:00:00"/>
    <s v="Zone 5 - Mile 108"/>
    <x v="264"/>
    <x v="215"/>
    <x v="169"/>
    <x v="1"/>
    <x v="2"/>
    <x v="0"/>
    <x v="1"/>
    <n v="140"/>
    <n v="13.7"/>
    <n v="13.7"/>
  </r>
  <r>
    <x v="4"/>
    <d v="2022-11-12T00:00:00"/>
    <s v="Zone 5 - Mile 108"/>
    <x v="264"/>
    <x v="215"/>
    <x v="169"/>
    <x v="1"/>
    <x v="2"/>
    <x v="0"/>
    <x v="1"/>
    <n v="172"/>
    <n v="27.8"/>
    <n v="27.8"/>
  </r>
  <r>
    <x v="4"/>
    <d v="2022-11-12T00:00:00"/>
    <s v="Zone 5 - Mile 108"/>
    <x v="264"/>
    <x v="215"/>
    <x v="169"/>
    <x v="1"/>
    <x v="2"/>
    <x v="0"/>
    <x v="1"/>
    <n v="112"/>
    <n v="6.4"/>
    <n v="6.4"/>
  </r>
  <r>
    <x v="4"/>
    <d v="2022-11-12T00:00:00"/>
    <s v="Zone 5 - Mile 108"/>
    <x v="264"/>
    <x v="215"/>
    <x v="169"/>
    <x v="1"/>
    <x v="2"/>
    <x v="0"/>
    <x v="1"/>
    <n v="121"/>
    <n v="8.3000000000000007"/>
    <n v="8.3000000000000007"/>
  </r>
  <r>
    <x v="4"/>
    <d v="2022-11-12T00:00:00"/>
    <s v="Zone 5 - Mile 108"/>
    <x v="279"/>
    <x v="6"/>
    <x v="116"/>
    <x v="1"/>
    <x v="2"/>
    <x v="0"/>
    <x v="1"/>
    <n v="141"/>
    <n v="14.1"/>
    <n v="14.1"/>
  </r>
  <r>
    <x v="4"/>
    <d v="2022-11-12T00:00:00"/>
    <s v="Zone 5 - Mile 108"/>
    <x v="279"/>
    <x v="6"/>
    <x v="116"/>
    <x v="1"/>
    <x v="2"/>
    <x v="0"/>
    <x v="1"/>
    <n v="157"/>
    <n v="20.399999999999999"/>
    <n v="20.399999999999999"/>
  </r>
  <r>
    <x v="4"/>
    <d v="2022-11-12T00:00:00"/>
    <s v="Zone 5 - Mile 108"/>
    <x v="279"/>
    <x v="6"/>
    <x v="116"/>
    <x v="1"/>
    <x v="2"/>
    <x v="0"/>
    <x v="1"/>
    <n v="145"/>
    <n v="15.5"/>
    <n v="15.5"/>
  </r>
  <r>
    <x v="4"/>
    <d v="2022-11-12T00:00:00"/>
    <s v="Zone 5 - Mile 108"/>
    <x v="279"/>
    <x v="6"/>
    <x v="116"/>
    <x v="1"/>
    <x v="2"/>
    <x v="0"/>
    <x v="1"/>
    <n v="108"/>
    <n v="5.6"/>
    <n v="5.6"/>
  </r>
  <r>
    <x v="4"/>
    <d v="2022-11-12T00:00:00"/>
    <s v="Zone 5 - Mile 108"/>
    <x v="278"/>
    <x v="224"/>
    <x v="175"/>
    <x v="0"/>
    <x v="24"/>
    <x v="0"/>
    <x v="1"/>
    <n v="106"/>
    <n v="5.3"/>
    <n v="5.3"/>
  </r>
  <r>
    <x v="4"/>
    <d v="2022-11-12T00:00:00"/>
    <s v="Zone 5 - Mile 108"/>
    <x v="278"/>
    <x v="224"/>
    <x v="175"/>
    <x v="0"/>
    <x v="24"/>
    <x v="0"/>
    <x v="1"/>
    <n v="152"/>
    <n v="18.2"/>
    <n v="18.2"/>
  </r>
  <r>
    <x v="4"/>
    <d v="2022-11-12T00:00:00"/>
    <s v="Zone 5 - Mile 108"/>
    <x v="278"/>
    <x v="224"/>
    <x v="175"/>
    <x v="0"/>
    <x v="24"/>
    <x v="0"/>
    <x v="1"/>
    <n v="150"/>
    <n v="17.399999999999999"/>
    <n v="17.399999999999999"/>
  </r>
  <r>
    <x v="4"/>
    <d v="2022-11-12T00:00:00"/>
    <s v="Zone 5 - Mile 108"/>
    <x v="266"/>
    <x v="30"/>
    <x v="43"/>
    <x v="1"/>
    <x v="2"/>
    <x v="0"/>
    <x v="1"/>
    <n v="130"/>
    <n v="10.7"/>
    <n v="10.7"/>
  </r>
  <r>
    <x v="4"/>
    <d v="2022-11-12T00:00:00"/>
    <s v="Zone 5 - Mile 108"/>
    <x v="266"/>
    <x v="30"/>
    <x v="43"/>
    <x v="1"/>
    <x v="2"/>
    <x v="0"/>
    <x v="1"/>
    <n v="116"/>
    <n v="7.2"/>
    <n v="7.2"/>
  </r>
  <r>
    <x v="4"/>
    <d v="2022-11-12T00:00:00"/>
    <s v="Zone 5 - Mile 108"/>
    <x v="266"/>
    <x v="30"/>
    <x v="43"/>
    <x v="1"/>
    <x v="2"/>
    <x v="0"/>
    <x v="1"/>
    <n v="126"/>
    <n v="9.6"/>
    <n v="9.6"/>
  </r>
  <r>
    <x v="4"/>
    <d v="2022-11-12T00:00:00"/>
    <s v="Zone 5 - Mile 108"/>
    <x v="255"/>
    <x v="208"/>
    <x v="163"/>
    <x v="1"/>
    <x v="2"/>
    <x v="0"/>
    <x v="1"/>
    <n v="154"/>
    <n v="19.100000000000001"/>
    <n v="19.100000000000001"/>
  </r>
  <r>
    <x v="4"/>
    <d v="2022-11-12T00:00:00"/>
    <s v="Zone 5 - Mile 108"/>
    <x v="255"/>
    <x v="208"/>
    <x v="163"/>
    <x v="1"/>
    <x v="2"/>
    <x v="0"/>
    <x v="1"/>
    <n v="143"/>
    <n v="14.8"/>
    <n v="14.8"/>
  </r>
  <r>
    <x v="4"/>
    <d v="2022-11-12T00:00:00"/>
    <s v="Zone 5 - Mile 108"/>
    <x v="255"/>
    <x v="208"/>
    <x v="163"/>
    <x v="1"/>
    <x v="2"/>
    <x v="0"/>
    <x v="1"/>
    <n v="156"/>
    <n v="19.899999999999999"/>
    <n v="19.899999999999999"/>
  </r>
  <r>
    <x v="4"/>
    <d v="2022-11-12T00:00:00"/>
    <s v="Zone 5 - Mile 108"/>
    <x v="253"/>
    <x v="3"/>
    <x v="161"/>
    <x v="1"/>
    <x v="2"/>
    <x v="0"/>
    <x v="1"/>
    <n v="154"/>
    <n v="19.100000000000001"/>
    <n v="19.100000000000001"/>
  </r>
  <r>
    <x v="4"/>
    <d v="2022-11-12T00:00:00"/>
    <s v="Zone 5 - Mile 108"/>
    <x v="253"/>
    <x v="3"/>
    <x v="161"/>
    <x v="1"/>
    <x v="2"/>
    <x v="0"/>
    <x v="1"/>
    <n v="152"/>
    <n v="18.2"/>
    <n v="18.2"/>
  </r>
  <r>
    <x v="4"/>
    <d v="2022-11-12T00:00:00"/>
    <s v="Zone 5 - Mile 108"/>
    <x v="253"/>
    <x v="3"/>
    <x v="161"/>
    <x v="1"/>
    <x v="2"/>
    <x v="0"/>
    <x v="1"/>
    <n v="136"/>
    <n v="12.4"/>
    <n v="12.4"/>
  </r>
  <r>
    <x v="4"/>
    <d v="2022-11-12T00:00:00"/>
    <s v="Zone 5 - Mile 108"/>
    <x v="261"/>
    <x v="213"/>
    <x v="168"/>
    <x v="11"/>
    <x v="24"/>
    <x v="1"/>
    <x v="2"/>
    <n v="47"/>
    <n v="1.1000000000000001"/>
    <n v="1.1000000000000001"/>
  </r>
  <r>
    <x v="4"/>
    <d v="2022-11-12T00:00:00"/>
    <s v="Zone 5 - Mile 108"/>
    <x v="261"/>
    <x v="213"/>
    <x v="168"/>
    <x v="11"/>
    <x v="24"/>
    <x v="0"/>
    <x v="1"/>
    <n v="158"/>
    <n v="20.8"/>
    <n v="20.8"/>
  </r>
  <r>
    <x v="4"/>
    <d v="2022-11-12T00:00:00"/>
    <s v="Zone 5 - Mile 108"/>
    <x v="261"/>
    <x v="213"/>
    <x v="168"/>
    <x v="11"/>
    <x v="24"/>
    <x v="0"/>
    <x v="1"/>
    <n v="117"/>
    <n v="7.4"/>
    <n v="7.4"/>
  </r>
  <r>
    <x v="4"/>
    <d v="2022-11-12T00:00:00"/>
    <s v="Zone 5 - Mile 108"/>
    <x v="254"/>
    <x v="207"/>
    <x v="162"/>
    <x v="1"/>
    <x v="2"/>
    <x v="0"/>
    <x v="1"/>
    <n v="125"/>
    <n v="9.3000000000000007"/>
    <n v="9.3000000000000007"/>
  </r>
  <r>
    <x v="4"/>
    <d v="2022-11-12T00:00:00"/>
    <s v="Zone 5 - Mile 108"/>
    <x v="254"/>
    <x v="207"/>
    <x v="162"/>
    <x v="1"/>
    <x v="2"/>
    <x v="0"/>
    <x v="1"/>
    <n v="136"/>
    <n v="12.4"/>
    <n v="12.4"/>
  </r>
  <r>
    <x v="4"/>
    <d v="2022-11-12T00:00:00"/>
    <s v="Zone 5 - Mile 108"/>
    <x v="257"/>
    <x v="210"/>
    <x v="51"/>
    <x v="1"/>
    <x v="2"/>
    <x v="0"/>
    <x v="1"/>
    <n v="148"/>
    <n v="16.600000000000001"/>
    <n v="16.600000000000001"/>
  </r>
  <r>
    <x v="4"/>
    <d v="2022-11-12T00:00:00"/>
    <s v="Zone 5 - Mile 108"/>
    <x v="257"/>
    <x v="210"/>
    <x v="51"/>
    <x v="1"/>
    <x v="2"/>
    <x v="0"/>
    <x v="1"/>
    <n v="105"/>
    <n v="5.0999999999999996"/>
    <n v="5.0999999999999996"/>
  </r>
  <r>
    <x v="4"/>
    <d v="2022-11-12T00:00:00"/>
    <s v="Zone 5 - Mile 108"/>
    <x v="258"/>
    <x v="211"/>
    <x v="165"/>
    <x v="2"/>
    <x v="2"/>
    <x v="0"/>
    <x v="1"/>
    <n v="103"/>
    <n v="4.8"/>
    <n v="4.8"/>
  </r>
  <r>
    <x v="4"/>
    <d v="2022-11-12T00:00:00"/>
    <s v="Zone 5 - Mile 108"/>
    <x v="258"/>
    <x v="211"/>
    <x v="165"/>
    <x v="2"/>
    <x v="2"/>
    <x v="0"/>
    <x v="1"/>
    <n v="126"/>
    <n v="9.6"/>
    <n v="9.6"/>
  </r>
  <r>
    <x v="4"/>
    <d v="2022-11-12T00:00:00"/>
    <s v="Zone 5 - Mile 108"/>
    <x v="269"/>
    <x v="218"/>
    <x v="102"/>
    <x v="0"/>
    <x v="2"/>
    <x v="0"/>
    <x v="1"/>
    <n v="160"/>
    <n v="21.7"/>
    <n v="21.7"/>
  </r>
  <r>
    <x v="4"/>
    <d v="2022-11-12T00:00:00"/>
    <s v="Zone 5 - Mile 108"/>
    <x v="263"/>
    <x v="49"/>
    <x v="159"/>
    <x v="6"/>
    <x v="2"/>
    <x v="0"/>
    <x v="1"/>
    <n v="113"/>
    <n v="6.6"/>
    <n v="6.6"/>
  </r>
  <r>
    <x v="4"/>
    <d v="2022-11-12T00:00:00"/>
    <s v="Zone 5 - Mile 108"/>
    <x v="262"/>
    <x v="214"/>
    <x v="62"/>
    <x v="6"/>
    <x v="2"/>
    <x v="0"/>
    <x v="1"/>
    <n v="90"/>
    <n v="3"/>
    <n v="3"/>
  </r>
  <r>
    <x v="4"/>
    <d v="2022-11-12T00:00:00"/>
    <s v="Zone 5 - Mile 108"/>
    <x v="277"/>
    <x v="32"/>
    <x v="62"/>
    <x v="0"/>
    <x v="2"/>
    <x v="0"/>
    <x v="2"/>
    <m/>
    <s v=""/>
    <s v=""/>
  </r>
  <r>
    <x v="4"/>
    <d v="2022-11-12T00:00:00"/>
    <s v="Zone 5 - Mile 108"/>
    <x v="273"/>
    <x v="74"/>
    <x v="174"/>
    <x v="1"/>
    <x v="2"/>
    <x v="2"/>
    <x v="2"/>
    <n v="30"/>
    <n v="0.5"/>
    <n v="0.5"/>
  </r>
  <r>
    <x v="4"/>
    <d v="2022-11-12T00:00:00"/>
    <s v="Zone 5 - Mile 108"/>
    <x v="275"/>
    <x v="222"/>
    <x v="174"/>
    <x v="1"/>
    <x v="2"/>
    <x v="2"/>
    <x v="2"/>
    <n v="30"/>
    <n v="0.5"/>
    <n v="0.5"/>
  </r>
  <r>
    <x v="4"/>
    <d v="2022-11-12T00:00:00"/>
    <s v="Zone 5 - Mile 108"/>
    <x v="157"/>
    <x v="130"/>
    <x v="107"/>
    <x v="0"/>
    <x v="18"/>
    <x v="0"/>
    <x v="1"/>
    <n v="128"/>
    <n v="10.1"/>
    <n v="10.1"/>
  </r>
  <r>
    <x v="4"/>
    <d v="2022-11-12T00:00:00"/>
    <s v="Zone 5 - Mile 108"/>
    <x v="157"/>
    <x v="130"/>
    <x v="107"/>
    <x v="0"/>
    <x v="18"/>
    <x v="0"/>
    <x v="1"/>
    <n v="161"/>
    <n v="22.2"/>
    <n v="22.2"/>
  </r>
  <r>
    <x v="4"/>
    <d v="2022-11-12T00:00:00"/>
    <s v="Zone 5 - Mile 108"/>
    <x v="157"/>
    <x v="130"/>
    <x v="107"/>
    <x v="0"/>
    <x v="18"/>
    <x v="0"/>
    <x v="1"/>
    <n v="121"/>
    <n v="8.3000000000000007"/>
    <n v="8.3000000000000007"/>
  </r>
  <r>
    <x v="4"/>
    <d v="2022-11-12T00:00:00"/>
    <s v="Zone 5 - Mile 108"/>
    <x v="157"/>
    <x v="130"/>
    <x v="107"/>
    <x v="0"/>
    <x v="18"/>
    <x v="0"/>
    <x v="1"/>
    <n v="137"/>
    <n v="12.8"/>
    <n v="12.8"/>
  </r>
  <r>
    <x v="4"/>
    <d v="2022-11-12T00:00:00"/>
    <s v="Zone 5 - Mile 108"/>
    <x v="157"/>
    <x v="130"/>
    <x v="107"/>
    <x v="0"/>
    <x v="18"/>
    <x v="0"/>
    <x v="1"/>
    <n v="103"/>
    <n v="4.8"/>
    <n v="4.8"/>
  </r>
  <r>
    <x v="4"/>
    <d v="2022-11-12T00:00:00"/>
    <s v="Zone 5 - Mile 108"/>
    <x v="163"/>
    <x v="133"/>
    <x v="111"/>
    <x v="8"/>
    <x v="18"/>
    <x v="0"/>
    <x v="1"/>
    <n v="66"/>
    <n v="1"/>
    <n v="1"/>
  </r>
  <r>
    <x v="4"/>
    <d v="2022-11-12T00:00:00"/>
    <s v="Zone 5 - Mile 108"/>
    <x v="163"/>
    <x v="133"/>
    <x v="111"/>
    <x v="8"/>
    <x v="18"/>
    <x v="0"/>
    <x v="1"/>
    <n v="78"/>
    <n v="1.9"/>
    <n v="1.9"/>
  </r>
  <r>
    <x v="4"/>
    <d v="2022-11-12T00:00:00"/>
    <s v="Zone 5 - Mile 108"/>
    <x v="165"/>
    <x v="133"/>
    <x v="113"/>
    <x v="1"/>
    <x v="19"/>
    <x v="0"/>
    <x v="1"/>
    <n v="159"/>
    <n v="21.3"/>
    <n v="21.3"/>
  </r>
  <r>
    <x v="4"/>
    <d v="2022-11-12T00:00:00"/>
    <s v="Zone 5 - Mile 108"/>
    <x v="166"/>
    <x v="134"/>
    <x v="113"/>
    <x v="2"/>
    <x v="19"/>
    <x v="0"/>
    <x v="1"/>
    <n v="156"/>
    <n v="19.899999999999999"/>
    <n v="19.899999999999999"/>
  </r>
  <r>
    <x v="4"/>
    <d v="2022-11-12T00:00:00"/>
    <s v="Zone 5 - Mile 108"/>
    <x v="166"/>
    <x v="134"/>
    <x v="113"/>
    <x v="2"/>
    <x v="19"/>
    <x v="0"/>
    <x v="1"/>
    <n v="110"/>
    <n v="6"/>
    <n v="6"/>
  </r>
  <r>
    <x v="4"/>
    <d v="2022-11-12T00:00:00"/>
    <s v="Zone 5 - Mile 108"/>
    <x v="162"/>
    <x v="32"/>
    <x v="111"/>
    <x v="0"/>
    <x v="18"/>
    <x v="0"/>
    <x v="1"/>
    <n v="130"/>
    <n v="10.7"/>
    <n v="10.7"/>
  </r>
  <r>
    <x v="4"/>
    <d v="2022-11-12T00:00:00"/>
    <s v="Zone 5 - Mile 108"/>
    <x v="161"/>
    <x v="132"/>
    <x v="111"/>
    <x v="4"/>
    <x v="18"/>
    <x v="0"/>
    <x v="1"/>
    <n v="149"/>
    <n v="17"/>
    <n v="17"/>
  </r>
  <r>
    <x v="4"/>
    <d v="2022-11-12T00:00:00"/>
    <s v="Zone 5 - Mile 108"/>
    <x v="161"/>
    <x v="132"/>
    <x v="111"/>
    <x v="4"/>
    <x v="18"/>
    <x v="0"/>
    <x v="1"/>
    <n v="105"/>
    <n v="5.0999999999999996"/>
    <n v="5.0999999999999996"/>
  </r>
  <r>
    <x v="4"/>
    <d v="2022-11-12T00:00:00"/>
    <s v="Zone 5 - Mile 108"/>
    <x v="161"/>
    <x v="132"/>
    <x v="111"/>
    <x v="4"/>
    <x v="18"/>
    <x v="0"/>
    <x v="1"/>
    <n v="130"/>
    <n v="10.7"/>
    <n v="10.7"/>
  </r>
  <r>
    <x v="4"/>
    <d v="2022-11-12T00:00:00"/>
    <s v="Zone 5 - Mile 108"/>
    <x v="161"/>
    <x v="132"/>
    <x v="111"/>
    <x v="4"/>
    <x v="18"/>
    <x v="0"/>
    <x v="1"/>
    <n v="110"/>
    <n v="6"/>
    <n v="6"/>
  </r>
  <r>
    <x v="4"/>
    <d v="2022-11-12T00:00:00"/>
    <s v="Zone 5 - Mile 108"/>
    <x v="155"/>
    <x v="128"/>
    <x v="102"/>
    <x v="0"/>
    <x v="18"/>
    <x v="0"/>
    <x v="1"/>
    <n v="131"/>
    <n v="10.9"/>
    <n v="10.9"/>
  </r>
  <r>
    <x v="4"/>
    <d v="2022-11-12T00:00:00"/>
    <s v="Zone 5 - Mile 108"/>
    <x v="155"/>
    <x v="128"/>
    <x v="102"/>
    <x v="0"/>
    <x v="18"/>
    <x v="0"/>
    <x v="1"/>
    <n v="125"/>
    <n v="9.3000000000000007"/>
    <n v="9.3000000000000007"/>
  </r>
  <r>
    <x v="4"/>
    <d v="2022-11-12T00:00:00"/>
    <s v="Zone 5 - Mile 108"/>
    <x v="155"/>
    <x v="128"/>
    <x v="102"/>
    <x v="0"/>
    <x v="18"/>
    <x v="0"/>
    <x v="1"/>
    <n v="138"/>
    <n v="13.1"/>
    <n v="13.1"/>
  </r>
  <r>
    <x v="4"/>
    <d v="2022-11-12T00:00:00"/>
    <s v="Zone 5 - Mile 108"/>
    <x v="155"/>
    <x v="128"/>
    <x v="102"/>
    <x v="0"/>
    <x v="18"/>
    <x v="0"/>
    <x v="1"/>
    <n v="161"/>
    <n v="22.2"/>
    <n v="22.2"/>
  </r>
  <r>
    <x v="4"/>
    <d v="2022-11-12T00:00:00"/>
    <s v="Zone 5 - Mile 108"/>
    <x v="170"/>
    <x v="138"/>
    <x v="26"/>
    <x v="0"/>
    <x v="18"/>
    <x v="0"/>
    <x v="1"/>
    <n v="95"/>
    <n v="3.6"/>
    <n v="3.6"/>
  </r>
  <r>
    <x v="4"/>
    <d v="2022-11-12T00:00:00"/>
    <s v="Zone 5 - Mile 108"/>
    <x v="170"/>
    <x v="138"/>
    <x v="26"/>
    <x v="0"/>
    <x v="18"/>
    <x v="0"/>
    <x v="1"/>
    <n v="114"/>
    <n v="6.8"/>
    <n v="6.8"/>
  </r>
  <r>
    <x v="4"/>
    <d v="2022-11-12T00:00:00"/>
    <s v="Zone 5 - Mile 108"/>
    <x v="159"/>
    <x v="57"/>
    <x v="109"/>
    <x v="0"/>
    <x v="18"/>
    <x v="0"/>
    <x v="1"/>
    <n v="132"/>
    <n v="11.2"/>
    <n v="11.2"/>
  </r>
  <r>
    <x v="4"/>
    <d v="2022-11-12T00:00:00"/>
    <s v="Zone 5 - Mile 108"/>
    <x v="159"/>
    <x v="57"/>
    <x v="109"/>
    <x v="0"/>
    <x v="18"/>
    <x v="0"/>
    <x v="1"/>
    <n v="158"/>
    <n v="20.8"/>
    <n v="20.8"/>
  </r>
  <r>
    <x v="4"/>
    <d v="2022-11-12T00:00:00"/>
    <s v="Zone 5 - Mile 108"/>
    <x v="167"/>
    <x v="135"/>
    <x v="26"/>
    <x v="8"/>
    <x v="18"/>
    <x v="0"/>
    <x v="3"/>
    <n v="49"/>
    <n v="2.1"/>
    <n v="2.1"/>
  </r>
  <r>
    <x v="4"/>
    <d v="2022-11-12T00:00:00"/>
    <s v="Zone 5 - Mile 108"/>
    <x v="167"/>
    <x v="135"/>
    <x v="26"/>
    <x v="8"/>
    <x v="18"/>
    <x v="1"/>
    <x v="2"/>
    <n v="77"/>
    <n v="4.8"/>
    <n v="4.8"/>
  </r>
  <r>
    <x v="4"/>
    <d v="2022-11-12T00:00:00"/>
    <s v="Zone 5 - Mile 108"/>
    <x v="44"/>
    <x v="41"/>
    <x v="28"/>
    <x v="1"/>
    <x v="5"/>
    <x v="0"/>
    <x v="1"/>
    <n v="146"/>
    <n v="15.9"/>
    <n v="15.9"/>
  </r>
  <r>
    <x v="4"/>
    <d v="2022-11-12T00:00:00"/>
    <s v="Zone 5 - Mile 108"/>
    <x v="44"/>
    <x v="41"/>
    <x v="28"/>
    <x v="1"/>
    <x v="5"/>
    <x v="0"/>
    <x v="1"/>
    <n v="123"/>
    <n v="8.8000000000000007"/>
    <n v="8.8000000000000007"/>
  </r>
  <r>
    <x v="4"/>
    <d v="2022-11-12T00:00:00"/>
    <s v="Zone 5 - Mile 108"/>
    <x v="44"/>
    <x v="41"/>
    <x v="28"/>
    <x v="1"/>
    <x v="5"/>
    <x v="0"/>
    <x v="1"/>
    <n v="124"/>
    <n v="9.1"/>
    <n v="9.1"/>
  </r>
  <r>
    <x v="4"/>
    <d v="2022-11-12T00:00:00"/>
    <s v="Zone 5 - Mile 108"/>
    <x v="309"/>
    <x v="245"/>
    <x v="37"/>
    <x v="4"/>
    <x v="5"/>
    <x v="0"/>
    <x v="1"/>
    <n v="162"/>
    <n v="22.7"/>
    <n v="22.7"/>
  </r>
  <r>
    <x v="4"/>
    <d v="2022-11-12T00:00:00"/>
    <s v="Zone 5 - Mile 108"/>
    <x v="309"/>
    <x v="245"/>
    <x v="37"/>
    <x v="4"/>
    <x v="5"/>
    <x v="0"/>
    <x v="1"/>
    <n v="98"/>
    <n v="4"/>
    <n v="4"/>
  </r>
  <r>
    <x v="4"/>
    <d v="2022-11-12T00:00:00"/>
    <s v="Zone 5 - Mile 108"/>
    <x v="309"/>
    <x v="245"/>
    <x v="37"/>
    <x v="4"/>
    <x v="5"/>
    <x v="0"/>
    <x v="1"/>
    <n v="127"/>
    <n v="9.8000000000000007"/>
    <n v="9.8000000000000007"/>
  </r>
  <r>
    <x v="4"/>
    <d v="2022-11-12T00:00:00"/>
    <s v="Zone 5 - Mile 108"/>
    <x v="61"/>
    <x v="55"/>
    <x v="47"/>
    <x v="0"/>
    <x v="5"/>
    <x v="0"/>
    <x v="1"/>
    <n v="150"/>
    <n v="17.399999999999999"/>
    <n v="17.399999999999999"/>
  </r>
  <r>
    <x v="4"/>
    <d v="2022-11-12T00:00:00"/>
    <s v="Zone 5 - Mile 108"/>
    <x v="61"/>
    <x v="55"/>
    <x v="47"/>
    <x v="0"/>
    <x v="5"/>
    <x v="0"/>
    <x v="1"/>
    <n v="138"/>
    <n v="13.1"/>
    <n v="13.1"/>
  </r>
  <r>
    <x v="4"/>
    <d v="2022-11-12T00:00:00"/>
    <s v="Zone 5 - Mile 108"/>
    <x v="61"/>
    <x v="55"/>
    <x v="47"/>
    <x v="0"/>
    <x v="5"/>
    <x v="0"/>
    <x v="1"/>
    <n v="109"/>
    <n v="5.8"/>
    <n v="5.8"/>
  </r>
  <r>
    <x v="4"/>
    <d v="2022-11-12T00:00:00"/>
    <s v="Zone 5 - Mile 108"/>
    <x v="51"/>
    <x v="47"/>
    <x v="39"/>
    <x v="0"/>
    <x v="8"/>
    <x v="0"/>
    <x v="1"/>
    <n v="124"/>
    <n v="9.1"/>
    <n v="9.1"/>
  </r>
  <r>
    <x v="4"/>
    <d v="2022-11-12T00:00:00"/>
    <s v="Zone 5 - Mile 108"/>
    <x v="57"/>
    <x v="52"/>
    <x v="45"/>
    <x v="4"/>
    <x v="5"/>
    <x v="0"/>
    <x v="1"/>
    <n v="114"/>
    <n v="6.8"/>
    <n v="6.8"/>
  </r>
  <r>
    <x v="4"/>
    <d v="2022-11-12T00:00:00"/>
    <s v="Zone 5 - Mile 108"/>
    <x v="57"/>
    <x v="52"/>
    <x v="45"/>
    <x v="4"/>
    <x v="5"/>
    <x v="0"/>
    <x v="1"/>
    <n v="113"/>
    <n v="6.6"/>
    <n v="6.6"/>
  </r>
  <r>
    <x v="4"/>
    <d v="2022-11-12T00:00:00"/>
    <s v="Zone 5 - Mile 108"/>
    <x v="48"/>
    <x v="44"/>
    <x v="37"/>
    <x v="0"/>
    <x v="5"/>
    <x v="0"/>
    <x v="1"/>
    <n v="141"/>
    <n v="14.1"/>
    <n v="14.1"/>
  </r>
  <r>
    <x v="4"/>
    <d v="2022-11-12T00:00:00"/>
    <s v="Zone 5 - Mile 108"/>
    <x v="48"/>
    <x v="44"/>
    <x v="37"/>
    <x v="0"/>
    <x v="5"/>
    <x v="0"/>
    <x v="1"/>
    <n v="142"/>
    <n v="14.4"/>
    <n v="14.4"/>
  </r>
  <r>
    <x v="4"/>
    <d v="2022-11-12T00:00:00"/>
    <s v="Zone 5 - Mile 108"/>
    <x v="48"/>
    <x v="44"/>
    <x v="37"/>
    <x v="0"/>
    <x v="5"/>
    <x v="0"/>
    <x v="1"/>
    <n v="124"/>
    <n v="9.1"/>
    <n v="9.1"/>
  </r>
  <r>
    <x v="4"/>
    <d v="2022-11-12T00:00:00"/>
    <s v="Zone 5 - Mile 108"/>
    <x v="48"/>
    <x v="44"/>
    <x v="37"/>
    <x v="0"/>
    <x v="5"/>
    <x v="0"/>
    <x v="1"/>
    <n v="120"/>
    <n v="8.1"/>
    <n v="8.1"/>
  </r>
  <r>
    <x v="4"/>
    <d v="2022-11-12T00:00:00"/>
    <s v="Zone 5 - Mile 108"/>
    <x v="48"/>
    <x v="44"/>
    <x v="37"/>
    <x v="0"/>
    <x v="5"/>
    <x v="0"/>
    <x v="1"/>
    <n v="151"/>
    <n v="17.8"/>
    <n v="17.8"/>
  </r>
  <r>
    <x v="4"/>
    <d v="2022-11-12T00:00:00"/>
    <s v="Zone 5 - Mile 108"/>
    <x v="48"/>
    <x v="44"/>
    <x v="37"/>
    <x v="0"/>
    <x v="5"/>
    <x v="0"/>
    <x v="1"/>
    <n v="130"/>
    <n v="10.7"/>
    <n v="10.7"/>
  </r>
  <r>
    <x v="4"/>
    <d v="2022-11-12T00:00:00"/>
    <s v="Zone 5 - Mile 108"/>
    <x v="48"/>
    <x v="44"/>
    <x v="37"/>
    <x v="0"/>
    <x v="5"/>
    <x v="0"/>
    <x v="1"/>
    <n v="124"/>
    <n v="9.1"/>
    <n v="9.1"/>
  </r>
  <r>
    <x v="4"/>
    <d v="2022-11-12T00:00:00"/>
    <s v="Zone 5 - Mile 108"/>
    <x v="41"/>
    <x v="38"/>
    <x v="33"/>
    <x v="1"/>
    <x v="5"/>
    <x v="0"/>
    <x v="1"/>
    <n v="168"/>
    <n v="25.7"/>
    <n v="25.7"/>
  </r>
  <r>
    <x v="4"/>
    <d v="2022-11-12T00:00:00"/>
    <s v="Zone 5 - Mile 108"/>
    <x v="41"/>
    <x v="38"/>
    <x v="33"/>
    <x v="1"/>
    <x v="5"/>
    <x v="0"/>
    <x v="1"/>
    <n v="131"/>
    <n v="10.9"/>
    <n v="10.9"/>
  </r>
  <r>
    <x v="4"/>
    <d v="2022-11-12T00:00:00"/>
    <s v="Zone 5 - Mile 108"/>
    <x v="41"/>
    <x v="38"/>
    <x v="33"/>
    <x v="1"/>
    <x v="5"/>
    <x v="0"/>
    <x v="1"/>
    <n v="133"/>
    <n v="11.5"/>
    <n v="11.5"/>
  </r>
  <r>
    <x v="4"/>
    <d v="2022-11-12T00:00:00"/>
    <s v="Zone 5 - Mile 108"/>
    <x v="49"/>
    <x v="45"/>
    <x v="32"/>
    <x v="2"/>
    <x v="5"/>
    <x v="0"/>
    <x v="3"/>
    <n v="97"/>
    <n v="16.899999999999999"/>
    <n v="16.899999999999999"/>
  </r>
  <r>
    <x v="4"/>
    <d v="2022-11-12T00:00:00"/>
    <s v="Zone 5 - Mile 108"/>
    <x v="49"/>
    <x v="45"/>
    <x v="32"/>
    <x v="2"/>
    <x v="5"/>
    <x v="0"/>
    <x v="1"/>
    <n v="160"/>
    <n v="21.7"/>
    <n v="21.7"/>
  </r>
  <r>
    <x v="4"/>
    <d v="2022-11-12T00:00:00"/>
    <s v="Zone 5 - Mile 108"/>
    <x v="49"/>
    <x v="45"/>
    <x v="32"/>
    <x v="2"/>
    <x v="5"/>
    <x v="0"/>
    <x v="1"/>
    <n v="120"/>
    <n v="8.1"/>
    <n v="8.1"/>
  </r>
  <r>
    <x v="4"/>
    <d v="2022-11-12T00:00:00"/>
    <s v="Zone 5 - Mile 108"/>
    <x v="49"/>
    <x v="45"/>
    <x v="32"/>
    <x v="2"/>
    <x v="5"/>
    <x v="0"/>
    <x v="1"/>
    <n v="133"/>
    <n v="11.5"/>
    <n v="11.5"/>
  </r>
  <r>
    <x v="4"/>
    <d v="2022-11-12T00:00:00"/>
    <s v="Zone 5 - Mile 108"/>
    <x v="49"/>
    <x v="45"/>
    <x v="32"/>
    <x v="2"/>
    <x v="5"/>
    <x v="0"/>
    <x v="1"/>
    <n v="115"/>
    <n v="7"/>
    <n v="7"/>
  </r>
  <r>
    <x v="4"/>
    <d v="2022-11-12T00:00:00"/>
    <s v="Zone 5 - Mile 108"/>
    <x v="49"/>
    <x v="45"/>
    <x v="32"/>
    <x v="2"/>
    <x v="5"/>
    <x v="0"/>
    <x v="1"/>
    <n v="134"/>
    <n v="11.8"/>
    <n v="11.8"/>
  </r>
  <r>
    <x v="4"/>
    <d v="2022-11-12T00:00:00"/>
    <s v="Zone 5 - Mile 108"/>
    <x v="49"/>
    <x v="45"/>
    <x v="32"/>
    <x v="2"/>
    <x v="5"/>
    <x v="0"/>
    <x v="1"/>
    <n v="114"/>
    <n v="6.8"/>
    <n v="6.8"/>
  </r>
  <r>
    <x v="4"/>
    <d v="2022-11-12T00:00:00"/>
    <s v="Zone 5 - Mile 108"/>
    <x v="49"/>
    <x v="45"/>
    <x v="32"/>
    <x v="2"/>
    <x v="5"/>
    <x v="0"/>
    <x v="1"/>
    <n v="117"/>
    <n v="7.4"/>
    <n v="7.4"/>
  </r>
  <r>
    <x v="4"/>
    <d v="2022-11-12T00:00:00"/>
    <s v="Zone 5 - Mile 108"/>
    <x v="49"/>
    <x v="45"/>
    <x v="32"/>
    <x v="2"/>
    <x v="5"/>
    <x v="0"/>
    <x v="1"/>
    <n v="142"/>
    <n v="14.4"/>
    <n v="14.4"/>
  </r>
  <r>
    <x v="4"/>
    <d v="2022-11-12T00:00:00"/>
    <s v="Zone 5 - Mile 108"/>
    <x v="49"/>
    <x v="45"/>
    <x v="32"/>
    <x v="2"/>
    <x v="5"/>
    <x v="0"/>
    <x v="1"/>
    <n v="114"/>
    <n v="6.8"/>
    <n v="6.8"/>
  </r>
  <r>
    <x v="4"/>
    <d v="2022-11-12T00:00:00"/>
    <s v="Zone 5 - Mile 108"/>
    <x v="36"/>
    <x v="34"/>
    <x v="29"/>
    <x v="0"/>
    <x v="5"/>
    <x v="0"/>
    <x v="1"/>
    <n v="99"/>
    <n v="4.2"/>
    <n v="4.2"/>
  </r>
  <r>
    <x v="4"/>
    <d v="2022-11-12T00:00:00"/>
    <s v="Zone 5 - Mile 108"/>
    <x v="40"/>
    <x v="9"/>
    <x v="32"/>
    <x v="4"/>
    <x v="5"/>
    <x v="0"/>
    <x v="1"/>
    <n v="150"/>
    <n v="17.399999999999999"/>
    <n v="17.399999999999999"/>
  </r>
  <r>
    <x v="4"/>
    <d v="2022-11-12T00:00:00"/>
    <s v="Zone 5 - Mile 108"/>
    <x v="40"/>
    <x v="9"/>
    <x v="32"/>
    <x v="4"/>
    <x v="5"/>
    <x v="0"/>
    <x v="1"/>
    <n v="111"/>
    <n v="6.2"/>
    <n v="6.2"/>
  </r>
  <r>
    <x v="4"/>
    <d v="2022-11-12T00:00:00"/>
    <s v="Zone 5 - Mile 108"/>
    <x v="46"/>
    <x v="43"/>
    <x v="32"/>
    <x v="1"/>
    <x v="5"/>
    <x v="0"/>
    <x v="1"/>
    <n v="141"/>
    <n v="14.1"/>
    <n v="14.1"/>
  </r>
  <r>
    <x v="4"/>
    <d v="2022-11-12T00:00:00"/>
    <s v="Zone 5 - Mile 108"/>
    <x v="46"/>
    <x v="43"/>
    <x v="32"/>
    <x v="1"/>
    <x v="5"/>
    <x v="0"/>
    <x v="1"/>
    <n v="128"/>
    <n v="10.1"/>
    <n v="10.1"/>
  </r>
  <r>
    <x v="4"/>
    <d v="2022-11-12T00:00:00"/>
    <s v="Zone 5 - Mile 108"/>
    <x v="46"/>
    <x v="43"/>
    <x v="32"/>
    <x v="1"/>
    <x v="5"/>
    <x v="0"/>
    <x v="1"/>
    <n v="146"/>
    <n v="15.9"/>
    <n v="15.9"/>
  </r>
  <r>
    <x v="4"/>
    <d v="2022-11-12T00:00:00"/>
    <s v="Zone 5 - Mile 108"/>
    <x v="46"/>
    <x v="43"/>
    <x v="32"/>
    <x v="1"/>
    <x v="5"/>
    <x v="0"/>
    <x v="1"/>
    <n v="128"/>
    <n v="10.1"/>
    <n v="10.1"/>
  </r>
  <r>
    <x v="4"/>
    <d v="2022-11-12T00:00:00"/>
    <s v="Zone 5 - Mile 108"/>
    <x v="46"/>
    <x v="43"/>
    <x v="32"/>
    <x v="1"/>
    <x v="5"/>
    <x v="0"/>
    <x v="1"/>
    <n v="103"/>
    <n v="4.8"/>
    <n v="4.8"/>
  </r>
  <r>
    <x v="4"/>
    <d v="2022-11-12T00:00:00"/>
    <s v="Zone 5 - Mile 108"/>
    <x v="291"/>
    <x v="234"/>
    <x v="182"/>
    <x v="3"/>
    <x v="5"/>
    <x v="0"/>
    <x v="1"/>
    <n v="137"/>
    <n v="12.8"/>
    <n v="12.8"/>
  </r>
  <r>
    <x v="4"/>
    <d v="2022-11-12T00:00:00"/>
    <s v="Zone 5 - Mile 108"/>
    <x v="291"/>
    <x v="234"/>
    <x v="182"/>
    <x v="3"/>
    <x v="5"/>
    <x v="0"/>
    <x v="1"/>
    <n v="124"/>
    <n v="9.1"/>
    <n v="9.1"/>
  </r>
  <r>
    <x v="4"/>
    <d v="2022-11-12T00:00:00"/>
    <s v="Zone 5 - Mile 108"/>
    <x v="33"/>
    <x v="31"/>
    <x v="26"/>
    <x v="1"/>
    <x v="5"/>
    <x v="0"/>
    <x v="1"/>
    <n v="68"/>
    <n v="1.2"/>
    <n v="1.2"/>
  </r>
  <r>
    <x v="4"/>
    <d v="2022-11-12T00:00:00"/>
    <s v="Zone 5 - Mile 108"/>
    <x v="33"/>
    <x v="31"/>
    <x v="26"/>
    <x v="1"/>
    <x v="5"/>
    <x v="0"/>
    <x v="1"/>
    <n v="121"/>
    <n v="8.3000000000000007"/>
    <n v="8.3000000000000007"/>
  </r>
  <r>
    <x v="4"/>
    <d v="2022-11-12T00:00:00"/>
    <s v="Zone 5 - Mile 108"/>
    <x v="33"/>
    <x v="31"/>
    <x v="26"/>
    <x v="1"/>
    <x v="5"/>
    <x v="0"/>
    <x v="1"/>
    <n v="150"/>
    <n v="17.399999999999999"/>
    <n v="17.399999999999999"/>
  </r>
  <r>
    <x v="4"/>
    <d v="2022-11-12T00:00:00"/>
    <s v="Zone 5 - Mile 108"/>
    <x v="58"/>
    <x v="53"/>
    <x v="28"/>
    <x v="2"/>
    <x v="5"/>
    <x v="0"/>
    <x v="1"/>
    <n v="157"/>
    <n v="20.399999999999999"/>
    <n v="20.399999999999999"/>
  </r>
  <r>
    <x v="4"/>
    <d v="2022-11-12T00:00:00"/>
    <s v="Zone 5 - Mile 108"/>
    <x v="58"/>
    <x v="53"/>
    <x v="28"/>
    <x v="2"/>
    <x v="5"/>
    <x v="0"/>
    <x v="1"/>
    <n v="102"/>
    <n v="4.5999999999999996"/>
    <n v="4.5999999999999996"/>
  </r>
  <r>
    <x v="4"/>
    <d v="2022-11-12T00:00:00"/>
    <s v="Zone 5 - Mile 108"/>
    <x v="43"/>
    <x v="40"/>
    <x v="34"/>
    <x v="3"/>
    <x v="5"/>
    <x v="0"/>
    <x v="1"/>
    <n v="98"/>
    <n v="4"/>
    <n v="4"/>
  </r>
  <r>
    <x v="4"/>
    <d v="2022-11-12T00:00:00"/>
    <s v="Zone 5 - Mile 108"/>
    <x v="43"/>
    <x v="40"/>
    <x v="34"/>
    <x v="3"/>
    <x v="5"/>
    <x v="0"/>
    <x v="1"/>
    <n v="122"/>
    <n v="8.6"/>
    <n v="8.6"/>
  </r>
  <r>
    <x v="4"/>
    <d v="2022-11-12T00:00:00"/>
    <s v="Zone 5 - Mile 108"/>
    <x v="290"/>
    <x v="233"/>
    <x v="181"/>
    <x v="3"/>
    <x v="5"/>
    <x v="0"/>
    <x v="1"/>
    <n v="147"/>
    <n v="16.2"/>
    <n v="16.2"/>
  </r>
  <r>
    <x v="4"/>
    <d v="2022-11-12T00:00:00"/>
    <s v="Zone 5 - Mile 108"/>
    <x v="290"/>
    <x v="233"/>
    <x v="181"/>
    <x v="3"/>
    <x v="5"/>
    <x v="0"/>
    <x v="1"/>
    <n v="151"/>
    <n v="17.8"/>
    <n v="17.8"/>
  </r>
  <r>
    <x v="4"/>
    <d v="2022-11-12T00:00:00"/>
    <s v="Zone 5 - Mile 108"/>
    <x v="290"/>
    <x v="233"/>
    <x v="181"/>
    <x v="3"/>
    <x v="5"/>
    <x v="0"/>
    <x v="1"/>
    <n v="133"/>
    <n v="11.5"/>
    <n v="11.5"/>
  </r>
  <r>
    <x v="4"/>
    <d v="2022-11-12T00:00:00"/>
    <s v="Zone 5 - Mile 108"/>
    <x v="290"/>
    <x v="233"/>
    <x v="181"/>
    <x v="3"/>
    <x v="5"/>
    <x v="0"/>
    <x v="1"/>
    <n v="133"/>
    <n v="11.5"/>
    <n v="11.5"/>
  </r>
  <r>
    <x v="4"/>
    <d v="2022-11-12T00:00:00"/>
    <s v="Zone 5 - Mile 108"/>
    <x v="290"/>
    <x v="233"/>
    <x v="181"/>
    <x v="3"/>
    <x v="5"/>
    <x v="0"/>
    <x v="1"/>
    <n v="93"/>
    <n v="3.4"/>
    <n v="3.4"/>
  </r>
  <r>
    <x v="4"/>
    <d v="2022-11-12T00:00:00"/>
    <s v="Zone 5 - Mile 108"/>
    <x v="290"/>
    <x v="233"/>
    <x v="181"/>
    <x v="3"/>
    <x v="5"/>
    <x v="0"/>
    <x v="1"/>
    <n v="118"/>
    <n v="7.6"/>
    <n v="7.6"/>
  </r>
  <r>
    <x v="4"/>
    <d v="2022-11-12T00:00:00"/>
    <s v="Zone 5 - Mile 108"/>
    <x v="290"/>
    <x v="233"/>
    <x v="181"/>
    <x v="3"/>
    <x v="5"/>
    <x v="0"/>
    <x v="1"/>
    <n v="134"/>
    <n v="11.8"/>
    <n v="11.8"/>
  </r>
  <r>
    <x v="4"/>
    <d v="2022-11-12T00:00:00"/>
    <s v="Zone 5 - Mile 108"/>
    <x v="290"/>
    <x v="233"/>
    <x v="181"/>
    <x v="3"/>
    <x v="5"/>
    <x v="0"/>
    <x v="1"/>
    <n v="125"/>
    <n v="9.3000000000000007"/>
    <n v="9.3000000000000007"/>
  </r>
  <r>
    <x v="4"/>
    <d v="2022-11-12T00:00:00"/>
    <s v="Zone 5 - Mile 108"/>
    <x v="32"/>
    <x v="30"/>
    <x v="25"/>
    <x v="1"/>
    <x v="5"/>
    <x v="0"/>
    <x v="2"/>
    <m/>
    <s v=""/>
    <s v=""/>
  </r>
  <r>
    <x v="4"/>
    <d v="2022-11-12T00:00:00"/>
    <s v="Zone 5 - Mile 108"/>
    <x v="274"/>
    <x v="221"/>
    <x v="86"/>
    <x v="1"/>
    <x v="10"/>
    <x v="1"/>
    <x v="2"/>
    <n v="45"/>
    <n v="0.9"/>
    <n v="0.9"/>
  </r>
  <r>
    <x v="4"/>
    <d v="2022-11-12T00:00:00"/>
    <s v="Zone 5 - Mile 108"/>
    <x v="274"/>
    <x v="221"/>
    <x v="86"/>
    <x v="1"/>
    <x v="10"/>
    <x v="0"/>
    <x v="1"/>
    <n v="134"/>
    <n v="11.8"/>
    <n v="11.8"/>
  </r>
  <r>
    <x v="4"/>
    <d v="2022-11-12T00:00:00"/>
    <s v="Zone 5 - Mile 108"/>
    <x v="274"/>
    <x v="221"/>
    <x v="86"/>
    <x v="1"/>
    <x v="10"/>
    <x v="0"/>
    <x v="1"/>
    <n v="97"/>
    <n v="3.9"/>
    <n v="3.9"/>
  </r>
  <r>
    <x v="4"/>
    <d v="2022-11-12T00:00:00"/>
    <s v="Zone 5 - Mile 108"/>
    <x v="74"/>
    <x v="67"/>
    <x v="56"/>
    <x v="2"/>
    <x v="10"/>
    <x v="0"/>
    <x v="1"/>
    <n v="90"/>
    <n v="3"/>
    <n v="3"/>
  </r>
  <r>
    <x v="4"/>
    <d v="2022-11-12T00:00:00"/>
    <s v="Zone 5 - Mile 108"/>
    <x v="79"/>
    <x v="70"/>
    <x v="23"/>
    <x v="0"/>
    <x v="10"/>
    <x v="0"/>
    <x v="1"/>
    <n v="148"/>
    <n v="16.600000000000001"/>
    <n v="16.600000000000001"/>
  </r>
  <r>
    <x v="4"/>
    <d v="2022-11-12T00:00:00"/>
    <s v="Zone 5 - Mile 108"/>
    <x v="79"/>
    <x v="70"/>
    <x v="23"/>
    <x v="0"/>
    <x v="10"/>
    <x v="0"/>
    <x v="1"/>
    <n v="139"/>
    <n v="13.4"/>
    <n v="13.4"/>
  </r>
  <r>
    <x v="4"/>
    <d v="2022-11-12T00:00:00"/>
    <s v="Zone 5 - Mile 108"/>
    <x v="66"/>
    <x v="59"/>
    <x v="50"/>
    <x v="0"/>
    <x v="10"/>
    <x v="0"/>
    <x v="1"/>
    <n v="157"/>
    <n v="20.399999999999999"/>
    <n v="20.399999999999999"/>
  </r>
  <r>
    <x v="4"/>
    <d v="2022-11-12T00:00:00"/>
    <s v="Zone 5 - Mile 108"/>
    <x v="66"/>
    <x v="59"/>
    <x v="50"/>
    <x v="0"/>
    <x v="10"/>
    <x v="0"/>
    <x v="1"/>
    <n v="87"/>
    <n v="2.7"/>
    <n v="2.7"/>
  </r>
  <r>
    <x v="4"/>
    <d v="2022-11-12T00:00:00"/>
    <s v="Zone 5 - Mile 108"/>
    <x v="66"/>
    <x v="59"/>
    <x v="50"/>
    <x v="0"/>
    <x v="10"/>
    <x v="0"/>
    <x v="1"/>
    <n v="152"/>
    <n v="18.2"/>
    <n v="18.2"/>
  </r>
  <r>
    <x v="4"/>
    <d v="2022-11-12T00:00:00"/>
    <s v="Zone 5 - Mile 108"/>
    <x v="66"/>
    <x v="59"/>
    <x v="50"/>
    <x v="0"/>
    <x v="10"/>
    <x v="0"/>
    <x v="1"/>
    <n v="104"/>
    <n v="5"/>
    <n v="5"/>
  </r>
  <r>
    <x v="4"/>
    <d v="2022-11-12T00:00:00"/>
    <s v="Zone 5 - Mile 108"/>
    <x v="86"/>
    <x v="76"/>
    <x v="23"/>
    <x v="1"/>
    <x v="10"/>
    <x v="0"/>
    <x v="1"/>
    <n v="155"/>
    <n v="19.5"/>
    <n v="19.5"/>
  </r>
  <r>
    <x v="4"/>
    <d v="2022-11-12T00:00:00"/>
    <s v="Zone 5 - Mile 108"/>
    <x v="86"/>
    <x v="76"/>
    <x v="23"/>
    <x v="1"/>
    <x v="10"/>
    <x v="0"/>
    <x v="1"/>
    <n v="117"/>
    <n v="7.4"/>
    <n v="7.4"/>
  </r>
  <r>
    <x v="4"/>
    <d v="2022-11-12T00:00:00"/>
    <s v="Zone 5 - Mile 108"/>
    <x v="86"/>
    <x v="76"/>
    <x v="23"/>
    <x v="1"/>
    <x v="10"/>
    <x v="0"/>
    <x v="1"/>
    <n v="147"/>
    <n v="16.2"/>
    <n v="16.2"/>
  </r>
  <r>
    <x v="4"/>
    <d v="2022-11-12T00:00:00"/>
    <s v="Zone 5 - Mile 108"/>
    <x v="86"/>
    <x v="76"/>
    <x v="23"/>
    <x v="1"/>
    <x v="10"/>
    <x v="0"/>
    <x v="1"/>
    <n v="111"/>
    <n v="6.2"/>
    <n v="6.2"/>
  </r>
  <r>
    <x v="4"/>
    <d v="2022-11-12T00:00:00"/>
    <s v="Zone 5 - Mile 108"/>
    <x v="86"/>
    <x v="76"/>
    <x v="23"/>
    <x v="1"/>
    <x v="10"/>
    <x v="0"/>
    <x v="1"/>
    <n v="140"/>
    <n v="13.7"/>
    <n v="13.7"/>
  </r>
  <r>
    <x v="4"/>
    <d v="2022-11-12T00:00:00"/>
    <s v="Zone 5 - Mile 108"/>
    <x v="69"/>
    <x v="62"/>
    <x v="25"/>
    <x v="2"/>
    <x v="10"/>
    <x v="0"/>
    <x v="1"/>
    <n v="84"/>
    <n v="2.4"/>
    <n v="2.4"/>
  </r>
  <r>
    <x v="4"/>
    <d v="2022-11-12T00:00:00"/>
    <s v="Zone 5 - Mile 108"/>
    <x v="69"/>
    <x v="62"/>
    <x v="25"/>
    <x v="2"/>
    <x v="10"/>
    <x v="0"/>
    <x v="1"/>
    <n v="153"/>
    <n v="18.600000000000001"/>
    <n v="18.600000000000001"/>
  </r>
  <r>
    <x v="4"/>
    <d v="2022-11-12T00:00:00"/>
    <s v="Zone 5 - Mile 108"/>
    <x v="84"/>
    <x v="74"/>
    <x v="25"/>
    <x v="1"/>
    <x v="10"/>
    <x v="0"/>
    <x v="1"/>
    <n v="135"/>
    <n v="12.1"/>
    <n v="12.1"/>
  </r>
  <r>
    <x v="4"/>
    <d v="2022-11-12T00:00:00"/>
    <s v="Zone 5 - Mile 108"/>
    <x v="84"/>
    <x v="74"/>
    <x v="25"/>
    <x v="1"/>
    <x v="10"/>
    <x v="0"/>
    <x v="1"/>
    <n v="114"/>
    <n v="6.8"/>
    <n v="6.8"/>
  </r>
  <r>
    <x v="4"/>
    <d v="2022-11-12T00:00:00"/>
    <s v="Zone 5 - Mile 108"/>
    <x v="83"/>
    <x v="73"/>
    <x v="61"/>
    <x v="7"/>
    <x v="10"/>
    <x v="0"/>
    <x v="1"/>
    <n v="148"/>
    <n v="16.600000000000001"/>
    <n v="16.600000000000001"/>
  </r>
  <r>
    <x v="4"/>
    <d v="2022-11-12T00:00:00"/>
    <s v="Zone 5 - Mile 108"/>
    <x v="80"/>
    <x v="71"/>
    <x v="29"/>
    <x v="1"/>
    <x v="10"/>
    <x v="0"/>
    <x v="1"/>
    <n v="154"/>
    <n v="19.100000000000001"/>
    <n v="19.100000000000001"/>
  </r>
  <r>
    <x v="4"/>
    <d v="2022-11-12T00:00:00"/>
    <s v="Zone 5 - Mile 108"/>
    <x v="80"/>
    <x v="71"/>
    <x v="29"/>
    <x v="1"/>
    <x v="10"/>
    <x v="0"/>
    <x v="1"/>
    <n v="142"/>
    <n v="14.4"/>
    <n v="14.4"/>
  </r>
  <r>
    <x v="4"/>
    <d v="2022-11-12T00:00:00"/>
    <s v="Zone 5 - Mile 108"/>
    <x v="80"/>
    <x v="71"/>
    <x v="29"/>
    <x v="1"/>
    <x v="10"/>
    <x v="0"/>
    <x v="1"/>
    <n v="153"/>
    <n v="18.600000000000001"/>
    <n v="18.600000000000001"/>
  </r>
  <r>
    <x v="4"/>
    <d v="2022-11-12T00:00:00"/>
    <s v="Zone 5 - Mile 108"/>
    <x v="80"/>
    <x v="71"/>
    <x v="29"/>
    <x v="1"/>
    <x v="10"/>
    <x v="0"/>
    <x v="1"/>
    <n v="133"/>
    <n v="11.5"/>
    <n v="11.5"/>
  </r>
  <r>
    <x v="4"/>
    <d v="2022-11-12T00:00:00"/>
    <s v="Zone 5 - Mile 108"/>
    <x v="80"/>
    <x v="71"/>
    <x v="29"/>
    <x v="1"/>
    <x v="10"/>
    <x v="0"/>
    <x v="1"/>
    <n v="107"/>
    <n v="5.5"/>
    <n v="5.5"/>
  </r>
  <r>
    <x v="4"/>
    <d v="2022-11-12T00:00:00"/>
    <s v="Zone 5 - Mile 108"/>
    <x v="75"/>
    <x v="14"/>
    <x v="57"/>
    <x v="1"/>
    <x v="10"/>
    <x v="0"/>
    <x v="1"/>
    <n v="122"/>
    <n v="8.6"/>
    <n v="8.6"/>
  </r>
  <r>
    <x v="4"/>
    <d v="2022-11-12T00:00:00"/>
    <s v="Zone 5 - Mile 108"/>
    <x v="81"/>
    <x v="31"/>
    <x v="60"/>
    <x v="1"/>
    <x v="10"/>
    <x v="0"/>
    <x v="1"/>
    <n v="129"/>
    <n v="10.4"/>
    <n v="10.4"/>
  </r>
  <r>
    <x v="4"/>
    <d v="2022-11-12T00:00:00"/>
    <s v="Zone 5 - Mile 108"/>
    <x v="90"/>
    <x v="78"/>
    <x v="4"/>
    <x v="1"/>
    <x v="10"/>
    <x v="0"/>
    <x v="1"/>
    <n v="105"/>
    <n v="5.0999999999999996"/>
    <n v="5.0999999999999996"/>
  </r>
  <r>
    <x v="4"/>
    <d v="2022-11-12T00:00:00"/>
    <s v="Zone 5 - Mile 108"/>
    <x v="63"/>
    <x v="2"/>
    <x v="48"/>
    <x v="0"/>
    <x v="10"/>
    <x v="0"/>
    <x v="1"/>
    <n v="98"/>
    <n v="4"/>
    <n v="4"/>
  </r>
  <r>
    <x v="4"/>
    <d v="2022-11-12T00:00:00"/>
    <s v="Zone 5 - Mile 108"/>
    <x v="63"/>
    <x v="2"/>
    <x v="48"/>
    <x v="0"/>
    <x v="10"/>
    <x v="0"/>
    <x v="1"/>
    <n v="122"/>
    <n v="8.6"/>
    <n v="8.6"/>
  </r>
  <r>
    <x v="4"/>
    <d v="2022-11-12T00:00:00"/>
    <s v="Zone 5 - Mile 108"/>
    <x v="63"/>
    <x v="2"/>
    <x v="48"/>
    <x v="0"/>
    <x v="10"/>
    <x v="0"/>
    <x v="1"/>
    <n v="123"/>
    <n v="8.8000000000000007"/>
    <n v="8.8000000000000007"/>
  </r>
  <r>
    <x v="4"/>
    <d v="2022-11-12T00:00:00"/>
    <s v="Zone 5 - Mile 108"/>
    <x v="91"/>
    <x v="79"/>
    <x v="65"/>
    <x v="0"/>
    <x v="10"/>
    <x v="0"/>
    <x v="1"/>
    <n v="122"/>
    <n v="8.6"/>
    <n v="8.6"/>
  </r>
  <r>
    <x v="4"/>
    <d v="2022-11-12T00:00:00"/>
    <s v="Zone 5 - Mile 108"/>
    <x v="91"/>
    <x v="79"/>
    <x v="65"/>
    <x v="0"/>
    <x v="10"/>
    <x v="0"/>
    <x v="1"/>
    <n v="105"/>
    <n v="5.0999999999999996"/>
    <n v="5.0999999999999996"/>
  </r>
  <r>
    <x v="4"/>
    <d v="2022-11-12T00:00:00"/>
    <s v="Zone 5 - Mile 108"/>
    <x v="91"/>
    <x v="79"/>
    <x v="65"/>
    <x v="0"/>
    <x v="10"/>
    <x v="0"/>
    <x v="1"/>
    <n v="149"/>
    <n v="17"/>
    <n v="17"/>
  </r>
  <r>
    <x v="4"/>
    <d v="2022-11-12T00:00:00"/>
    <s v="Zone 5 - Mile 108"/>
    <x v="91"/>
    <x v="79"/>
    <x v="65"/>
    <x v="0"/>
    <x v="10"/>
    <x v="0"/>
    <x v="1"/>
    <n v="90"/>
    <n v="3"/>
    <n v="3"/>
  </r>
  <r>
    <x v="4"/>
    <d v="2022-11-12T00:00:00"/>
    <s v="Zone 5 - Mile 108"/>
    <x v="91"/>
    <x v="79"/>
    <x v="65"/>
    <x v="0"/>
    <x v="10"/>
    <x v="0"/>
    <x v="1"/>
    <n v="91"/>
    <n v="3.1"/>
    <n v="3.1"/>
  </r>
  <r>
    <x v="4"/>
    <d v="2022-11-12T00:00:00"/>
    <s v="Zone 5 - Mile 108"/>
    <x v="82"/>
    <x v="72"/>
    <x v="55"/>
    <x v="1"/>
    <x v="10"/>
    <x v="0"/>
    <x v="1"/>
    <n v="148"/>
    <n v="16.600000000000001"/>
    <n v="16.600000000000001"/>
  </r>
  <r>
    <x v="4"/>
    <d v="2022-11-12T00:00:00"/>
    <s v="Zone 5 - Mile 108"/>
    <x v="82"/>
    <x v="72"/>
    <x v="55"/>
    <x v="1"/>
    <x v="10"/>
    <x v="0"/>
    <x v="1"/>
    <n v="85"/>
    <n v="2.5"/>
    <n v="2.5"/>
  </r>
  <r>
    <x v="4"/>
    <d v="2022-11-12T00:00:00"/>
    <s v="Zone 5 - Mile 108"/>
    <x v="82"/>
    <x v="72"/>
    <x v="55"/>
    <x v="1"/>
    <x v="10"/>
    <x v="0"/>
    <x v="1"/>
    <n v="170"/>
    <n v="26.7"/>
    <n v="26.7"/>
  </r>
  <r>
    <x v="4"/>
    <d v="2022-11-12T00:00:00"/>
    <s v="Zone 5 - Mile 108"/>
    <x v="82"/>
    <x v="72"/>
    <x v="55"/>
    <x v="1"/>
    <x v="10"/>
    <x v="0"/>
    <x v="1"/>
    <n v="142"/>
    <n v="14.4"/>
    <n v="14.4"/>
  </r>
  <r>
    <x v="4"/>
    <d v="2022-11-12T00:00:00"/>
    <s v="Zone 5 - Mile 108"/>
    <x v="82"/>
    <x v="72"/>
    <x v="55"/>
    <x v="1"/>
    <x v="10"/>
    <x v="2"/>
    <x v="2"/>
    <n v="32"/>
    <n v="0.6"/>
    <n v="0.6"/>
  </r>
  <r>
    <x v="4"/>
    <d v="2022-11-12T00:00:00"/>
    <s v="Zone 5 - Mile 108"/>
    <x v="82"/>
    <x v="72"/>
    <x v="55"/>
    <x v="1"/>
    <x v="10"/>
    <x v="2"/>
    <x v="2"/>
    <n v="33"/>
    <n v="0.7"/>
    <n v="0.7"/>
  </r>
  <r>
    <x v="4"/>
    <d v="2022-11-12T00:00:00"/>
    <s v="Zone 5 - Mile 108"/>
    <x v="85"/>
    <x v="75"/>
    <x v="23"/>
    <x v="8"/>
    <x v="10"/>
    <x v="2"/>
    <x v="2"/>
    <n v="31"/>
    <n v="0.5"/>
    <n v="0.5"/>
  </r>
  <r>
    <x v="4"/>
    <d v="2022-11-12T00:00:00"/>
    <s v="Zone 5 - Mile 108"/>
    <x v="65"/>
    <x v="58"/>
    <x v="29"/>
    <x v="3"/>
    <x v="10"/>
    <x v="2"/>
    <x v="2"/>
    <n v="32"/>
    <n v="0.6"/>
    <n v="0.6"/>
  </r>
  <r>
    <x v="4"/>
    <d v="2022-11-12T00:00:00"/>
    <s v="Zone 5 - Mile 108"/>
    <x v="338"/>
    <x v="102"/>
    <x v="55"/>
    <x v="3"/>
    <x v="10"/>
    <x v="0"/>
    <x v="2"/>
    <m/>
    <s v=""/>
    <s v=""/>
  </r>
  <r>
    <x v="4"/>
    <d v="2022-11-12T00:00:00"/>
    <s v="Zone 5 - Mile 108"/>
    <x v="78"/>
    <x v="69"/>
    <x v="59"/>
    <x v="2"/>
    <x v="10"/>
    <x v="0"/>
    <x v="2"/>
    <m/>
    <s v=""/>
    <s v=""/>
  </r>
  <r>
    <x v="4"/>
    <d v="2022-11-12T00:00:00"/>
    <s v="Zone 5 - Mile 108"/>
    <x v="305"/>
    <x v="242"/>
    <x v="9"/>
    <x v="1"/>
    <x v="11"/>
    <x v="0"/>
    <x v="2"/>
    <m/>
    <s v=""/>
    <s v=""/>
  </r>
  <r>
    <x v="4"/>
    <d v="2022-11-12T00:00:00"/>
    <s v="Zone 5 - Mile 108"/>
    <x v="77"/>
    <x v="31"/>
    <x v="9"/>
    <x v="2"/>
    <x v="10"/>
    <x v="0"/>
    <x v="2"/>
    <m/>
    <s v=""/>
    <s v=""/>
  </r>
  <r>
    <x v="4"/>
    <d v="2022-11-12T00:00:00"/>
    <s v="Zone 5 - Mile 108"/>
    <x v="145"/>
    <x v="121"/>
    <x v="100"/>
    <x v="0"/>
    <x v="14"/>
    <x v="0"/>
    <x v="1"/>
    <n v="67"/>
    <n v="1.1000000000000001"/>
    <n v="1.1000000000000001"/>
  </r>
  <r>
    <x v="4"/>
    <d v="2022-11-12T00:00:00"/>
    <s v="Zone 5 - Mile 108"/>
    <x v="140"/>
    <x v="118"/>
    <x v="35"/>
    <x v="0"/>
    <x v="14"/>
    <x v="0"/>
    <x v="1"/>
    <n v="161"/>
    <n v="22.2"/>
    <n v="22.2"/>
  </r>
  <r>
    <x v="4"/>
    <d v="2022-11-12T00:00:00"/>
    <s v="Zone 5 - Mile 108"/>
    <x v="140"/>
    <x v="118"/>
    <x v="35"/>
    <x v="0"/>
    <x v="14"/>
    <x v="0"/>
    <x v="1"/>
    <n v="154"/>
    <n v="19.100000000000001"/>
    <n v="19.100000000000001"/>
  </r>
  <r>
    <x v="4"/>
    <d v="2022-11-12T00:00:00"/>
    <s v="Zone 5 - Mile 108"/>
    <x v="140"/>
    <x v="118"/>
    <x v="35"/>
    <x v="0"/>
    <x v="14"/>
    <x v="0"/>
    <x v="1"/>
    <n v="102"/>
    <n v="4.5999999999999996"/>
    <n v="4.5999999999999996"/>
  </r>
  <r>
    <x v="4"/>
    <d v="2022-11-12T00:00:00"/>
    <s v="Zone 5 - Mile 108"/>
    <x v="140"/>
    <x v="118"/>
    <x v="35"/>
    <x v="0"/>
    <x v="14"/>
    <x v="0"/>
    <x v="1"/>
    <n v="125"/>
    <n v="9.3000000000000007"/>
    <n v="9.3000000000000007"/>
  </r>
  <r>
    <x v="4"/>
    <d v="2022-11-12T00:00:00"/>
    <s v="Zone 5 - Mile 108"/>
    <x v="281"/>
    <x v="226"/>
    <x v="104"/>
    <x v="1"/>
    <x v="14"/>
    <x v="0"/>
    <x v="1"/>
    <n v="144"/>
    <n v="15.1"/>
    <n v="15.1"/>
  </r>
  <r>
    <x v="4"/>
    <d v="2022-11-12T00:00:00"/>
    <s v="Zone 5 - Mile 108"/>
    <x v="281"/>
    <x v="226"/>
    <x v="104"/>
    <x v="1"/>
    <x v="14"/>
    <x v="0"/>
    <x v="1"/>
    <n v="105"/>
    <n v="5.0999999999999996"/>
    <n v="5.0999999999999996"/>
  </r>
  <r>
    <x v="4"/>
    <d v="2022-11-12T00:00:00"/>
    <s v="Zone 5 - Mile 108"/>
    <x v="307"/>
    <x v="243"/>
    <x v="35"/>
    <x v="7"/>
    <x v="14"/>
    <x v="0"/>
    <x v="1"/>
    <n v="111"/>
    <n v="6.2"/>
    <n v="6.2"/>
  </r>
  <r>
    <x v="4"/>
    <d v="2022-11-12T00:00:00"/>
    <s v="Zone 5 - Mile 108"/>
    <x v="307"/>
    <x v="243"/>
    <x v="35"/>
    <x v="7"/>
    <x v="14"/>
    <x v="0"/>
    <x v="1"/>
    <n v="102"/>
    <n v="4.5999999999999996"/>
    <n v="4.5999999999999996"/>
  </r>
  <r>
    <x v="4"/>
    <d v="2022-11-12T00:00:00"/>
    <s v="Zone 5 - Mile 108"/>
    <x v="147"/>
    <x v="122"/>
    <x v="101"/>
    <x v="1"/>
    <x v="14"/>
    <x v="0"/>
    <x v="1"/>
    <n v="88"/>
    <n v="2.8"/>
    <n v="2.8"/>
  </r>
  <r>
    <x v="4"/>
    <d v="2022-11-12T00:00:00"/>
    <s v="Zone 5 - Mile 108"/>
    <x v="147"/>
    <x v="122"/>
    <x v="101"/>
    <x v="1"/>
    <x v="14"/>
    <x v="0"/>
    <x v="1"/>
    <n v="119"/>
    <n v="7.9"/>
    <n v="7.9"/>
  </r>
  <r>
    <x v="4"/>
    <d v="2022-11-12T00:00:00"/>
    <s v="Zone 5 - Mile 108"/>
    <x v="282"/>
    <x v="227"/>
    <x v="176"/>
    <x v="0"/>
    <x v="14"/>
    <x v="0"/>
    <x v="1"/>
    <n v="118"/>
    <n v="7.6"/>
    <n v="7.6"/>
  </r>
  <r>
    <x v="4"/>
    <d v="2022-11-12T00:00:00"/>
    <s v="Zone 5 - Mile 108"/>
    <x v="150"/>
    <x v="125"/>
    <x v="102"/>
    <x v="0"/>
    <x v="17"/>
    <x v="0"/>
    <x v="1"/>
    <n v="89"/>
    <n v="2.9"/>
    <n v="2.9"/>
  </r>
  <r>
    <x v="4"/>
    <d v="2022-11-12T00:00:00"/>
    <s v="Zone 5 - Mile 108"/>
    <x v="331"/>
    <x v="262"/>
    <x v="100"/>
    <x v="8"/>
    <x v="14"/>
    <x v="0"/>
    <x v="2"/>
    <m/>
    <s v=""/>
    <s v=""/>
  </r>
  <r>
    <x v="4"/>
    <d v="2022-11-12T00:00:00"/>
    <s v="Zone 5 - Mile 108"/>
    <x v="149"/>
    <x v="124"/>
    <x v="100"/>
    <x v="8"/>
    <x v="14"/>
    <x v="0"/>
    <x v="2"/>
    <m/>
    <s v=""/>
    <s v=""/>
  </r>
  <r>
    <x v="4"/>
    <d v="2022-11-12T00:00:00"/>
    <s v="Zone 5 - Mile 108"/>
    <x v="151"/>
    <x v="79"/>
    <x v="103"/>
    <x v="1"/>
    <x v="14"/>
    <x v="0"/>
    <x v="2"/>
    <m/>
    <s v=""/>
    <s v=""/>
  </r>
  <r>
    <x v="4"/>
    <d v="2022-11-12T00:00:00"/>
    <s v="Zone 5 - Mile 108"/>
    <x v="141"/>
    <x v="15"/>
    <x v="98"/>
    <x v="1"/>
    <x v="14"/>
    <x v="0"/>
    <x v="2"/>
    <m/>
    <s v=""/>
    <s v=""/>
  </r>
  <r>
    <x v="4"/>
    <d v="2022-11-12T00:00:00"/>
    <s v="Zone 5 - Mile 108"/>
    <x v="339"/>
    <x v="264"/>
    <x v="206"/>
    <x v="6"/>
    <x v="17"/>
    <x v="0"/>
    <x v="2"/>
    <m/>
    <s v=""/>
    <s v=""/>
  </r>
  <r>
    <x v="4"/>
    <d v="2022-11-12T00:00:00"/>
    <s v="Zone 5 - Mile 108"/>
    <x v="340"/>
    <x v="111"/>
    <x v="206"/>
    <x v="2"/>
    <x v="17"/>
    <x v="0"/>
    <x v="2"/>
    <m/>
    <s v=""/>
    <s v=""/>
  </r>
  <r>
    <x v="4"/>
    <d v="2022-11-12T00:00:00"/>
    <s v="Zone 5 - Mile 108"/>
    <x v="148"/>
    <x v="123"/>
    <x v="90"/>
    <x v="0"/>
    <x v="14"/>
    <x v="0"/>
    <x v="2"/>
    <m/>
    <s v=""/>
    <s v=""/>
  </r>
  <r>
    <x v="4"/>
    <d v="2022-11-12T00:00:00"/>
    <s v="Zone 5 - Mile 108"/>
    <x v="146"/>
    <x v="46"/>
    <x v="65"/>
    <x v="0"/>
    <x v="14"/>
    <x v="0"/>
    <x v="2"/>
    <m/>
    <s v=""/>
    <s v=""/>
  </r>
  <r>
    <x v="4"/>
    <d v="2022-11-12T00:00:00"/>
    <s v="Zone 5 - Mile 108"/>
    <x v="154"/>
    <x v="127"/>
    <x v="105"/>
    <x v="1"/>
    <x v="14"/>
    <x v="0"/>
    <x v="2"/>
    <m/>
    <s v=""/>
    <s v=""/>
  </r>
  <r>
    <x v="4"/>
    <d v="2022-11-12T00:00:00"/>
    <s v="Zone 5 - Mile 108"/>
    <x v="132"/>
    <x v="113"/>
    <x v="93"/>
    <x v="7"/>
    <x v="12"/>
    <x v="0"/>
    <x v="2"/>
    <m/>
    <s v=""/>
    <s v=""/>
  </r>
  <r>
    <x v="4"/>
    <d v="2022-11-12T00:00:00"/>
    <s v="Zone 5 - Mile 108"/>
    <x v="326"/>
    <x v="72"/>
    <x v="200"/>
    <x v="0"/>
    <x v="0"/>
    <x v="0"/>
    <x v="2"/>
    <m/>
    <s v=""/>
    <s v=""/>
  </r>
  <r>
    <x v="4"/>
    <d v="2022-11-12T00:00:00"/>
    <s v="Zone 5 - Mile 108"/>
    <x v="26"/>
    <x v="24"/>
    <x v="19"/>
    <x v="1"/>
    <x v="2"/>
    <x v="0"/>
    <x v="2"/>
    <m/>
    <s v=""/>
    <s v=""/>
  </r>
  <r>
    <x v="4"/>
    <d v="2022-11-12T00:00:00"/>
    <s v="Zone 5 - Mile 108"/>
    <x v="24"/>
    <x v="22"/>
    <x v="19"/>
    <x v="1"/>
    <x v="2"/>
    <x v="0"/>
    <x v="2"/>
    <m/>
    <s v=""/>
    <s v=""/>
  </r>
  <r>
    <x v="4"/>
    <d v="2022-11-12T00:00:00"/>
    <s v="Zone 5 - Mile 108"/>
    <x v="286"/>
    <x v="230"/>
    <x v="178"/>
    <x v="1"/>
    <x v="1"/>
    <x v="0"/>
    <x v="1"/>
    <n v="145"/>
    <n v="15.5"/>
    <n v="15.5"/>
  </r>
  <r>
    <x v="4"/>
    <d v="2022-11-12T00:00:00"/>
    <s v="Zone 5 - Mile 108"/>
    <x v="289"/>
    <x v="232"/>
    <x v="180"/>
    <x v="6"/>
    <x v="0"/>
    <x v="0"/>
    <x v="2"/>
    <m/>
    <s v=""/>
    <s v=""/>
  </r>
  <r>
    <x v="4"/>
    <d v="2022-11-12T00:00:00"/>
    <s v="Zone 5 - Mile 108"/>
    <x v="10"/>
    <x v="9"/>
    <x v="9"/>
    <x v="2"/>
    <x v="0"/>
    <x v="0"/>
    <x v="2"/>
    <m/>
    <s v=""/>
    <s v=""/>
  </r>
  <r>
    <x v="4"/>
    <d v="2022-11-12T00:00:00"/>
    <s v="Zone 5 - Mile 108"/>
    <x v="288"/>
    <x v="231"/>
    <x v="43"/>
    <x v="1"/>
    <x v="0"/>
    <x v="0"/>
    <x v="0"/>
    <n v="107"/>
    <n v="4.7"/>
    <n v="4.7"/>
  </r>
  <r>
    <x v="4"/>
    <d v="2022-11-12T00:00:00"/>
    <s v="Zone 5 - Mile 108"/>
    <x v="288"/>
    <x v="231"/>
    <x v="43"/>
    <x v="1"/>
    <x v="0"/>
    <x v="0"/>
    <x v="1"/>
    <n v="110"/>
    <n v="6"/>
    <n v="6"/>
  </r>
  <r>
    <x v="4"/>
    <d v="2022-11-12T00:00:00"/>
    <s v="Zone 5 - Mile 108"/>
    <x v="287"/>
    <x v="192"/>
    <x v="179"/>
    <x v="0"/>
    <x v="0"/>
    <x v="0"/>
    <x v="1"/>
    <n v="113"/>
    <n v="6.6"/>
    <n v="6.6"/>
  </r>
  <r>
    <x v="4"/>
    <d v="2022-11-12T00:00:00"/>
    <s v="Zone 5 - Mile 108"/>
    <x v="287"/>
    <x v="192"/>
    <x v="179"/>
    <x v="0"/>
    <x v="0"/>
    <x v="0"/>
    <x v="1"/>
    <n v="111"/>
    <n v="6.2"/>
    <n v="6.2"/>
  </r>
  <r>
    <x v="4"/>
    <d v="2022-11-12T00:00:00"/>
    <s v="Zone 5 - Mile 108"/>
    <x v="17"/>
    <x v="16"/>
    <x v="14"/>
    <x v="5"/>
    <x v="0"/>
    <x v="0"/>
    <x v="1"/>
    <n v="86"/>
    <n v="2.6"/>
    <n v="2.6"/>
  </r>
  <r>
    <x v="4"/>
    <d v="2022-11-12T00:00:00"/>
    <s v="Zone 5 - Mile 108"/>
    <x v="19"/>
    <x v="18"/>
    <x v="15"/>
    <x v="1"/>
    <x v="0"/>
    <x v="0"/>
    <x v="1"/>
    <n v="148"/>
    <n v="16.600000000000001"/>
    <n v="16.600000000000001"/>
  </r>
  <r>
    <x v="4"/>
    <d v="2022-11-12T00:00:00"/>
    <s v="Zone 5 - Mile 108"/>
    <x v="19"/>
    <x v="18"/>
    <x v="15"/>
    <x v="1"/>
    <x v="0"/>
    <x v="0"/>
    <x v="1"/>
    <n v="114"/>
    <n v="6.8"/>
    <n v="6.8"/>
  </r>
  <r>
    <x v="4"/>
    <d v="2022-11-12T00:00:00"/>
    <s v="Zone 5 - Mile 108"/>
    <x v="19"/>
    <x v="18"/>
    <x v="15"/>
    <x v="1"/>
    <x v="0"/>
    <x v="0"/>
    <x v="1"/>
    <n v="157"/>
    <n v="20.399999999999999"/>
    <n v="20.399999999999999"/>
  </r>
  <r>
    <x v="4"/>
    <d v="2022-11-12T00:00:00"/>
    <s v="Zone 5 - Mile 108"/>
    <x v="4"/>
    <x v="4"/>
    <x v="4"/>
    <x v="0"/>
    <x v="1"/>
    <x v="0"/>
    <x v="1"/>
    <n v="135"/>
    <n v="12.1"/>
    <n v="12.1"/>
  </r>
  <r>
    <x v="4"/>
    <d v="2022-11-12T00:00:00"/>
    <s v="Zone 5 - Mile 108"/>
    <x v="133"/>
    <x v="114"/>
    <x v="89"/>
    <x v="5"/>
    <x v="0"/>
    <x v="0"/>
    <x v="1"/>
    <n v="88"/>
    <n v="2.8"/>
    <n v="2.8"/>
  </r>
  <r>
    <x v="4"/>
    <d v="2022-11-12T00:00:00"/>
    <s v="Zone 5 - Mile 108"/>
    <x v="133"/>
    <x v="114"/>
    <x v="89"/>
    <x v="5"/>
    <x v="0"/>
    <x v="0"/>
    <x v="1"/>
    <n v="96"/>
    <n v="3.8"/>
    <n v="3.8"/>
  </r>
  <r>
    <x v="4"/>
    <d v="2022-11-12T00:00:00"/>
    <s v="Zone 5 - Mile 108"/>
    <x v="20"/>
    <x v="19"/>
    <x v="16"/>
    <x v="4"/>
    <x v="4"/>
    <x v="0"/>
    <x v="1"/>
    <n v="97"/>
    <n v="3.9"/>
    <n v="3.9"/>
  </r>
  <r>
    <x v="4"/>
    <d v="2022-11-12T00:00:00"/>
    <s v="Zone 5 - Mile 108"/>
    <x v="20"/>
    <x v="19"/>
    <x v="16"/>
    <x v="4"/>
    <x v="4"/>
    <x v="0"/>
    <x v="1"/>
    <n v="159"/>
    <n v="21.3"/>
    <n v="21.3"/>
  </r>
  <r>
    <x v="4"/>
    <d v="2022-11-12T00:00:00"/>
    <s v="Zone 5 - Mile 108"/>
    <x v="20"/>
    <x v="19"/>
    <x v="16"/>
    <x v="4"/>
    <x v="4"/>
    <x v="0"/>
    <x v="1"/>
    <n v="154"/>
    <n v="19.100000000000001"/>
    <n v="19.100000000000001"/>
  </r>
  <r>
    <x v="4"/>
    <d v="2022-11-12T00:00:00"/>
    <s v="Zone 5 - Mile 108"/>
    <x v="7"/>
    <x v="7"/>
    <x v="7"/>
    <x v="2"/>
    <x v="0"/>
    <x v="0"/>
    <x v="1"/>
    <n v="155"/>
    <n v="19.5"/>
    <n v="19.5"/>
  </r>
  <r>
    <x v="4"/>
    <d v="2022-11-12T00:00:00"/>
    <s v="Zone 5 - Mile 108"/>
    <x v="7"/>
    <x v="7"/>
    <x v="7"/>
    <x v="2"/>
    <x v="0"/>
    <x v="0"/>
    <x v="1"/>
    <n v="97"/>
    <n v="3.9"/>
    <n v="3.9"/>
  </r>
  <r>
    <x v="4"/>
    <d v="2022-11-12T00:00:00"/>
    <s v="Zone 5 - Mile 108"/>
    <x v="7"/>
    <x v="7"/>
    <x v="7"/>
    <x v="2"/>
    <x v="0"/>
    <x v="0"/>
    <x v="1"/>
    <n v="132"/>
    <n v="11.2"/>
    <n v="11.2"/>
  </r>
  <r>
    <x v="4"/>
    <d v="2022-11-12T00:00:00"/>
    <s v="Zone 5 - Mile 108"/>
    <x v="7"/>
    <x v="7"/>
    <x v="7"/>
    <x v="2"/>
    <x v="0"/>
    <x v="0"/>
    <x v="1"/>
    <n v="125"/>
    <n v="9.3000000000000007"/>
    <n v="9.3000000000000007"/>
  </r>
  <r>
    <x v="4"/>
    <d v="2022-11-12T00:00:00"/>
    <s v="Zone 5 - Mile 108"/>
    <x v="7"/>
    <x v="7"/>
    <x v="7"/>
    <x v="2"/>
    <x v="0"/>
    <x v="0"/>
    <x v="1"/>
    <n v="104"/>
    <n v="5"/>
    <n v="5"/>
  </r>
  <r>
    <x v="4"/>
    <d v="2022-11-12T00:00:00"/>
    <s v="Zone 5 - Mile 108"/>
    <x v="5"/>
    <x v="5"/>
    <x v="5"/>
    <x v="1"/>
    <x v="0"/>
    <x v="0"/>
    <x v="1"/>
    <n v="136"/>
    <n v="12.4"/>
    <n v="12.4"/>
  </r>
  <r>
    <x v="4"/>
    <d v="2022-11-12T00:00:00"/>
    <s v="Zone 5 - Mile 108"/>
    <x v="5"/>
    <x v="5"/>
    <x v="5"/>
    <x v="1"/>
    <x v="0"/>
    <x v="0"/>
    <x v="1"/>
    <n v="168"/>
    <n v="25.7"/>
    <n v="25.7"/>
  </r>
  <r>
    <x v="4"/>
    <d v="2022-11-12T00:00:00"/>
    <s v="Zone 5 - Mile 108"/>
    <x v="16"/>
    <x v="15"/>
    <x v="13"/>
    <x v="2"/>
    <x v="0"/>
    <x v="0"/>
    <x v="0"/>
    <n v="151"/>
    <n v="15.6"/>
    <n v="15.6"/>
  </r>
  <r>
    <x v="4"/>
    <d v="2022-11-12T00:00:00"/>
    <s v="Zone 5 - Mile 108"/>
    <x v="16"/>
    <x v="15"/>
    <x v="13"/>
    <x v="2"/>
    <x v="0"/>
    <x v="0"/>
    <x v="1"/>
    <n v="161"/>
    <n v="22.2"/>
    <n v="22.2"/>
  </r>
  <r>
    <x v="4"/>
    <d v="2022-11-12T00:00:00"/>
    <s v="Zone 5 - Mile 108"/>
    <x v="303"/>
    <x v="240"/>
    <x v="93"/>
    <x v="1"/>
    <x v="12"/>
    <x v="0"/>
    <x v="1"/>
    <n v="124"/>
    <n v="9.1"/>
    <n v="9.1"/>
  </r>
  <r>
    <x v="4"/>
    <d v="2022-11-12T00:00:00"/>
    <s v="Zone 5 - Mile 108"/>
    <x v="303"/>
    <x v="240"/>
    <x v="93"/>
    <x v="1"/>
    <x v="12"/>
    <x v="0"/>
    <x v="1"/>
    <n v="96"/>
    <n v="3.8"/>
    <n v="3.8"/>
  </r>
  <r>
    <x v="4"/>
    <d v="2022-11-12T00:00:00"/>
    <s v="Zone 5 - Mile 108"/>
    <x v="303"/>
    <x v="240"/>
    <x v="93"/>
    <x v="1"/>
    <x v="12"/>
    <x v="0"/>
    <x v="1"/>
    <n v="120"/>
    <n v="8.1"/>
    <n v="8.1"/>
  </r>
  <r>
    <x v="4"/>
    <d v="2022-11-12T00:00:00"/>
    <s v="Zone 5 - Mile 108"/>
    <x v="303"/>
    <x v="240"/>
    <x v="93"/>
    <x v="1"/>
    <x v="12"/>
    <x v="0"/>
    <x v="1"/>
    <n v="101"/>
    <n v="4.5"/>
    <n v="4.5"/>
  </r>
  <r>
    <x v="4"/>
    <d v="2022-11-12T00:00:00"/>
    <s v="Zone 5 - Mile 108"/>
    <x v="303"/>
    <x v="240"/>
    <x v="93"/>
    <x v="1"/>
    <x v="12"/>
    <x v="0"/>
    <x v="1"/>
    <n v="99"/>
    <n v="4.2"/>
    <n v="4.2"/>
  </r>
  <r>
    <x v="4"/>
    <d v="2022-11-12T00:00:00"/>
    <s v="Zone 5 - Mile 108"/>
    <x v="303"/>
    <x v="240"/>
    <x v="93"/>
    <x v="1"/>
    <x v="12"/>
    <x v="0"/>
    <x v="1"/>
    <n v="125"/>
    <n v="9.3000000000000007"/>
    <n v="9.3000000000000007"/>
  </r>
  <r>
    <x v="4"/>
    <d v="2022-11-12T00:00:00"/>
    <s v="Zone 5 - Mile 108"/>
    <x v="13"/>
    <x v="12"/>
    <x v="10"/>
    <x v="2"/>
    <x v="0"/>
    <x v="0"/>
    <x v="1"/>
    <n v="120"/>
    <n v="8.1"/>
    <n v="8.1"/>
  </r>
  <r>
    <x v="4"/>
    <d v="2022-11-12T00:00:00"/>
    <s v="Zone 5 - Mile 108"/>
    <x v="13"/>
    <x v="12"/>
    <x v="10"/>
    <x v="2"/>
    <x v="0"/>
    <x v="0"/>
    <x v="1"/>
    <n v="161"/>
    <n v="22.2"/>
    <n v="22.2"/>
  </r>
  <r>
    <x v="4"/>
    <d v="2022-11-12T00:00:00"/>
    <s v="Zone 5 - Mile 108"/>
    <x v="13"/>
    <x v="12"/>
    <x v="10"/>
    <x v="2"/>
    <x v="0"/>
    <x v="0"/>
    <x v="1"/>
    <n v="153"/>
    <n v="18.600000000000001"/>
    <n v="18.600000000000001"/>
  </r>
  <r>
    <x v="4"/>
    <d v="2022-11-12T00:00:00"/>
    <s v="Zone 5 - Mile 108"/>
    <x v="12"/>
    <x v="11"/>
    <x v="10"/>
    <x v="4"/>
    <x v="0"/>
    <x v="0"/>
    <x v="1"/>
    <n v="160"/>
    <n v="21.7"/>
    <n v="21.7"/>
  </r>
  <r>
    <x v="4"/>
    <d v="2022-11-12T00:00:00"/>
    <s v="Zone 5 - Mile 108"/>
    <x v="12"/>
    <x v="11"/>
    <x v="10"/>
    <x v="4"/>
    <x v="0"/>
    <x v="0"/>
    <x v="1"/>
    <n v="134"/>
    <n v="11.8"/>
    <n v="11.8"/>
  </r>
  <r>
    <x v="4"/>
    <d v="2022-11-12T00:00:00"/>
    <s v="Zone 5 - Mile 108"/>
    <x v="12"/>
    <x v="11"/>
    <x v="10"/>
    <x v="4"/>
    <x v="0"/>
    <x v="0"/>
    <x v="1"/>
    <n v="153"/>
    <n v="18.600000000000001"/>
    <n v="18.600000000000001"/>
  </r>
  <r>
    <x v="4"/>
    <d v="2022-11-12T00:00:00"/>
    <s v="Zone 5 - Mile 108"/>
    <x v="3"/>
    <x v="3"/>
    <x v="3"/>
    <x v="3"/>
    <x v="0"/>
    <x v="0"/>
    <x v="1"/>
    <n v="141"/>
    <n v="14.1"/>
    <n v="14.1"/>
  </r>
  <r>
    <x v="4"/>
    <d v="2022-11-12T00:00:00"/>
    <s v="Zone 5 - Mile 108"/>
    <x v="3"/>
    <x v="3"/>
    <x v="3"/>
    <x v="3"/>
    <x v="0"/>
    <x v="0"/>
    <x v="1"/>
    <n v="135"/>
    <n v="12.1"/>
    <n v="12.1"/>
  </r>
  <r>
    <x v="4"/>
    <d v="2022-11-12T00:00:00"/>
    <s v="Zone 5 - Mile 108"/>
    <x v="3"/>
    <x v="3"/>
    <x v="3"/>
    <x v="3"/>
    <x v="0"/>
    <x v="0"/>
    <x v="1"/>
    <n v="109"/>
    <n v="5.8"/>
    <n v="5.8"/>
  </r>
  <r>
    <x v="4"/>
    <d v="2022-11-12T00:00:00"/>
    <s v="Zone 5 - Mile 108"/>
    <x v="2"/>
    <x v="2"/>
    <x v="2"/>
    <x v="2"/>
    <x v="0"/>
    <x v="0"/>
    <x v="1"/>
    <n v="148"/>
    <n v="16.600000000000001"/>
    <n v="16.600000000000001"/>
  </r>
  <r>
    <x v="4"/>
    <d v="2022-11-12T00:00:00"/>
    <s v="Zone 5 - Mile 108"/>
    <x v="2"/>
    <x v="2"/>
    <x v="2"/>
    <x v="2"/>
    <x v="0"/>
    <x v="0"/>
    <x v="1"/>
    <n v="98"/>
    <n v="4"/>
    <n v="4"/>
  </r>
  <r>
    <x v="4"/>
    <d v="2022-11-12T00:00:00"/>
    <s v="Zone 5 - Mile 108"/>
    <x v="2"/>
    <x v="2"/>
    <x v="2"/>
    <x v="2"/>
    <x v="0"/>
    <x v="0"/>
    <x v="1"/>
    <n v="158"/>
    <n v="20.8"/>
    <n v="20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53"/>
    <n v="18.600000000000001"/>
    <n v="18.600000000000001"/>
  </r>
  <r>
    <x v="4"/>
    <d v="2022-11-12T00:00:00"/>
    <s v="Zone 5 - Mile 108"/>
    <x v="0"/>
    <x v="0"/>
    <x v="0"/>
    <x v="0"/>
    <x v="0"/>
    <x v="0"/>
    <x v="1"/>
    <n v="109"/>
    <n v="5.8"/>
    <n v="5.8"/>
  </r>
  <r>
    <x v="4"/>
    <d v="2022-11-12T00:00:00"/>
    <s v="Zone 5 - Mile 108"/>
    <x v="0"/>
    <x v="0"/>
    <x v="0"/>
    <x v="0"/>
    <x v="0"/>
    <x v="0"/>
    <x v="1"/>
    <n v="138"/>
    <n v="13.1"/>
    <n v="13.1"/>
  </r>
  <r>
    <x v="4"/>
    <d v="2022-11-12T00:00:00"/>
    <s v="Zone 5 - Mile 108"/>
    <x v="0"/>
    <x v="0"/>
    <x v="0"/>
    <x v="0"/>
    <x v="0"/>
    <x v="0"/>
    <x v="1"/>
    <n v="114"/>
    <n v="6.8"/>
    <n v="6.8"/>
  </r>
  <r>
    <x v="4"/>
    <d v="2022-11-12T00:00:00"/>
    <s v="Zone 5 - Mile 108"/>
    <x v="0"/>
    <x v="0"/>
    <x v="0"/>
    <x v="0"/>
    <x v="0"/>
    <x v="0"/>
    <x v="1"/>
    <n v="123"/>
    <n v="8.8000000000000007"/>
    <n v="8.8000000000000007"/>
  </r>
  <r>
    <x v="4"/>
    <d v="2022-11-12T00:00:00"/>
    <s v="Zone 5 - Mile 108"/>
    <x v="0"/>
    <x v="0"/>
    <x v="0"/>
    <x v="0"/>
    <x v="0"/>
    <x v="0"/>
    <x v="0"/>
    <n v="82"/>
    <n v="1.9"/>
    <n v="1.9"/>
  </r>
  <r>
    <x v="4"/>
    <d v="2022-11-12T00:00:00"/>
    <s v="Zone 5 - Mile 108"/>
    <x v="6"/>
    <x v="6"/>
    <x v="6"/>
    <x v="4"/>
    <x v="2"/>
    <x v="0"/>
    <x v="1"/>
    <n v="135"/>
    <n v="12.1"/>
    <n v="12.1"/>
  </r>
  <r>
    <x v="4"/>
    <d v="2022-11-12T00:00:00"/>
    <s v="Zone 5 - Mile 108"/>
    <x v="6"/>
    <x v="6"/>
    <x v="6"/>
    <x v="4"/>
    <x v="2"/>
    <x v="0"/>
    <x v="1"/>
    <n v="154"/>
    <n v="19.100000000000001"/>
    <n v="19.100000000000001"/>
  </r>
  <r>
    <x v="4"/>
    <d v="2022-11-12T00:00:00"/>
    <s v="Zone 5 - Mile 108"/>
    <x v="6"/>
    <x v="6"/>
    <x v="6"/>
    <x v="4"/>
    <x v="2"/>
    <x v="0"/>
    <x v="1"/>
    <n v="105"/>
    <n v="5.0999999999999996"/>
    <n v="5.0999999999999996"/>
  </r>
  <r>
    <x v="4"/>
    <d v="2022-11-12T00:00:00"/>
    <s v="Zone 5 - Mile 108"/>
    <x v="9"/>
    <x v="6"/>
    <x v="5"/>
    <x v="0"/>
    <x v="0"/>
    <x v="0"/>
    <x v="1"/>
    <n v="158"/>
    <n v="20.8"/>
    <n v="20.8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60"/>
    <n v="21.7"/>
    <n v="21.7"/>
  </r>
  <r>
    <x v="4"/>
    <d v="2022-11-12T00:00:00"/>
    <s v="Zone 5 - Mile 108"/>
    <x v="9"/>
    <x v="6"/>
    <x v="5"/>
    <x v="0"/>
    <x v="0"/>
    <x v="0"/>
    <x v="1"/>
    <n v="138"/>
    <n v="13.1"/>
    <n v="13.1"/>
  </r>
  <r>
    <x v="4"/>
    <d v="2022-11-12T00:00:00"/>
    <s v="Zone 5 - Mile 108"/>
    <x v="9"/>
    <x v="6"/>
    <x v="5"/>
    <x v="0"/>
    <x v="0"/>
    <x v="0"/>
    <x v="1"/>
    <n v="130"/>
    <n v="10.7"/>
    <n v="10.7"/>
  </r>
  <r>
    <x v="4"/>
    <d v="2022-11-12T00:00:00"/>
    <s v="Zone 5 - Mile 108"/>
    <x v="9"/>
    <x v="6"/>
    <x v="5"/>
    <x v="0"/>
    <x v="0"/>
    <x v="0"/>
    <x v="1"/>
    <n v="128"/>
    <n v="10.1"/>
    <n v="10.1"/>
  </r>
  <r>
    <x v="4"/>
    <d v="2022-11-12T00:00:00"/>
    <s v="Zone 5 - Mile 108"/>
    <x v="9"/>
    <x v="6"/>
    <x v="5"/>
    <x v="0"/>
    <x v="0"/>
    <x v="0"/>
    <x v="1"/>
    <n v="110"/>
    <n v="6"/>
    <n v="6"/>
  </r>
  <r>
    <x v="4"/>
    <d v="2022-11-12T00:00:00"/>
    <s v="Zone 5 - Mile 108"/>
    <x v="9"/>
    <x v="6"/>
    <x v="5"/>
    <x v="0"/>
    <x v="0"/>
    <x v="0"/>
    <x v="1"/>
    <n v="146"/>
    <n v="15.9"/>
    <n v="15.9"/>
  </r>
  <r>
    <x v="4"/>
    <d v="2022-11-12T00:00:00"/>
    <s v="Zone 5 - Mile 108"/>
    <x v="15"/>
    <x v="14"/>
    <x v="12"/>
    <x v="0"/>
    <x v="3"/>
    <x v="0"/>
    <x v="1"/>
    <n v="112"/>
    <n v="6.4"/>
    <n v="6.4"/>
  </r>
  <r>
    <x v="4"/>
    <d v="2022-11-12T00:00:00"/>
    <s v="Zone 5 - Mile 108"/>
    <x v="15"/>
    <x v="14"/>
    <x v="12"/>
    <x v="0"/>
    <x v="3"/>
    <x v="0"/>
    <x v="1"/>
    <n v="140"/>
    <n v="13.7"/>
    <n v="13.7"/>
  </r>
  <r>
    <x v="4"/>
    <d v="2022-11-12T00:00:00"/>
    <s v="Zone 5 - Mile 108"/>
    <x v="15"/>
    <x v="14"/>
    <x v="12"/>
    <x v="0"/>
    <x v="3"/>
    <x v="0"/>
    <x v="1"/>
    <n v="142"/>
    <n v="14.4"/>
    <n v="14.4"/>
  </r>
  <r>
    <x v="4"/>
    <d v="2022-11-12T00:00:00"/>
    <s v="Zone 5 - Mile 108"/>
    <x v="15"/>
    <x v="14"/>
    <x v="12"/>
    <x v="0"/>
    <x v="3"/>
    <x v="0"/>
    <x v="1"/>
    <n v="120"/>
    <n v="8.1"/>
    <n v="8.1"/>
  </r>
  <r>
    <x v="4"/>
    <d v="2022-11-12T00:00:00"/>
    <s v="Zone 5 - Mile 108"/>
    <x v="15"/>
    <x v="14"/>
    <x v="12"/>
    <x v="0"/>
    <x v="3"/>
    <x v="0"/>
    <x v="1"/>
    <n v="121"/>
    <n v="8.3000000000000007"/>
    <n v="8.3000000000000007"/>
  </r>
  <r>
    <x v="4"/>
    <d v="2022-11-12T00:00:00"/>
    <s v="Zone 5 - Mile 108"/>
    <x v="15"/>
    <x v="14"/>
    <x v="12"/>
    <x v="0"/>
    <x v="3"/>
    <x v="0"/>
    <x v="1"/>
    <n v="131"/>
    <n v="10.9"/>
    <n v="10.9"/>
  </r>
  <r>
    <x v="4"/>
    <d v="2022-11-12T00:00:00"/>
    <s v="Zone 5 - Mile 108"/>
    <x v="15"/>
    <x v="14"/>
    <x v="12"/>
    <x v="0"/>
    <x v="3"/>
    <x v="0"/>
    <x v="1"/>
    <n v="157"/>
    <n v="20.399999999999999"/>
    <n v="20.399999999999999"/>
  </r>
  <r>
    <x v="4"/>
    <d v="2022-11-12T00:00:00"/>
    <s v="Zone 5 - Mile 108"/>
    <x v="15"/>
    <x v="14"/>
    <x v="12"/>
    <x v="0"/>
    <x v="3"/>
    <x v="0"/>
    <x v="1"/>
    <n v="103"/>
    <n v="4.8"/>
    <n v="4.8"/>
  </r>
  <r>
    <x v="4"/>
    <d v="2022-11-12T00:00:00"/>
    <s v="Zone 5 - Mile 108"/>
    <x v="15"/>
    <x v="14"/>
    <x v="12"/>
    <x v="0"/>
    <x v="3"/>
    <x v="0"/>
    <x v="1"/>
    <n v="142"/>
    <n v="14.4"/>
    <n v="14.4"/>
  </r>
  <r>
    <x v="4"/>
    <d v="2022-11-12T00:00:00"/>
    <s v="Zone 5 - Mile 108"/>
    <x v="28"/>
    <x v="26"/>
    <x v="22"/>
    <x v="0"/>
    <x v="0"/>
    <x v="0"/>
    <x v="7"/>
    <n v="43"/>
    <n v="1.2"/>
    <n v="1.2"/>
  </r>
  <r>
    <x v="4"/>
    <d v="2022-11-12T00:00:00"/>
    <s v="Zone 5 - Mile 108"/>
    <x v="28"/>
    <x v="26"/>
    <x v="22"/>
    <x v="0"/>
    <x v="0"/>
    <x v="0"/>
    <x v="1"/>
    <n v="106"/>
    <n v="5.3"/>
    <n v="5.3"/>
  </r>
  <r>
    <x v="4"/>
    <d v="2022-11-12T00:00:00"/>
    <s v="Zone 5 - Mile 108"/>
    <x v="28"/>
    <x v="26"/>
    <x v="22"/>
    <x v="0"/>
    <x v="0"/>
    <x v="0"/>
    <x v="1"/>
    <n v="82"/>
    <n v="2.2000000000000002"/>
    <n v="2.2000000000000002"/>
  </r>
  <r>
    <x v="4"/>
    <d v="2022-11-12T00:00:00"/>
    <s v="Zone 5 - Mile 108"/>
    <x v="28"/>
    <x v="26"/>
    <x v="22"/>
    <x v="0"/>
    <x v="0"/>
    <x v="0"/>
    <x v="1"/>
    <n v="128"/>
    <n v="10.1"/>
    <n v="10.1"/>
  </r>
  <r>
    <x v="4"/>
    <d v="2022-11-12T00:00:00"/>
    <s v="Zone 5 - Mile 108"/>
    <x v="28"/>
    <x v="26"/>
    <x v="22"/>
    <x v="0"/>
    <x v="0"/>
    <x v="0"/>
    <x v="1"/>
    <n v="103"/>
    <n v="4.8"/>
    <n v="4.8"/>
  </r>
  <r>
    <x v="4"/>
    <d v="2022-11-12T00:00:00"/>
    <s v="Zone 5 - Mile 108"/>
    <x v="28"/>
    <x v="26"/>
    <x v="22"/>
    <x v="0"/>
    <x v="0"/>
    <x v="0"/>
    <x v="1"/>
    <n v="129"/>
    <n v="10.4"/>
    <n v="10.4"/>
  </r>
  <r>
    <x v="4"/>
    <d v="2022-11-12T00:00:00"/>
    <s v="Zone 5 - Mile 108"/>
    <x v="28"/>
    <x v="26"/>
    <x v="22"/>
    <x v="0"/>
    <x v="0"/>
    <x v="0"/>
    <x v="1"/>
    <n v="92"/>
    <n v="3.3"/>
    <n v="3.3"/>
  </r>
  <r>
    <x v="4"/>
    <d v="2022-11-12T00:00:00"/>
    <s v="Zone 5 - Mile 108"/>
    <x v="28"/>
    <x v="26"/>
    <x v="22"/>
    <x v="0"/>
    <x v="0"/>
    <x v="0"/>
    <x v="1"/>
    <n v="98"/>
    <n v="4"/>
    <n v="4"/>
  </r>
  <r>
    <x v="4"/>
    <d v="2022-11-12T00:00:00"/>
    <s v="Zone 5 - Mile 108"/>
    <x v="28"/>
    <x v="26"/>
    <x v="22"/>
    <x v="0"/>
    <x v="0"/>
    <x v="0"/>
    <x v="1"/>
    <n v="132"/>
    <n v="11.2"/>
    <n v="11.2"/>
  </r>
  <r>
    <x v="4"/>
    <d v="2022-11-12T00:00:00"/>
    <s v="Zone 5 - Mile 108"/>
    <x v="28"/>
    <x v="26"/>
    <x v="22"/>
    <x v="0"/>
    <x v="0"/>
    <x v="0"/>
    <x v="1"/>
    <n v="100"/>
    <n v="4.3"/>
    <n v="4.3"/>
  </r>
  <r>
    <x v="4"/>
    <d v="2022-11-12T00:00:00"/>
    <s v="Zone 5 - Mile 108"/>
    <x v="29"/>
    <x v="27"/>
    <x v="10"/>
    <x v="0"/>
    <x v="2"/>
    <x v="0"/>
    <x v="1"/>
    <n v="111"/>
    <n v="6.2"/>
    <n v="6.2"/>
  </r>
  <r>
    <x v="4"/>
    <d v="2022-11-12T00:00:00"/>
    <s v="Zone 5 - Mile 108"/>
    <x v="29"/>
    <x v="27"/>
    <x v="10"/>
    <x v="0"/>
    <x v="2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2"/>
    <x v="0"/>
    <x v="1"/>
    <n v="105"/>
    <n v="5.0999999999999996"/>
    <n v="5.0999999999999996"/>
  </r>
  <r>
    <x v="4"/>
    <d v="2022-11-12T00:00:00"/>
    <s v="Zone 5 - Mile 108"/>
    <x v="29"/>
    <x v="27"/>
    <x v="10"/>
    <x v="0"/>
    <x v="2"/>
    <x v="0"/>
    <x v="1"/>
    <n v="107"/>
    <n v="5.5"/>
    <n v="5.5"/>
  </r>
  <r>
    <x v="4"/>
    <d v="2022-11-12T00:00:00"/>
    <s v="Zone 5 - Mile 108"/>
    <x v="29"/>
    <x v="27"/>
    <x v="10"/>
    <x v="0"/>
    <x v="2"/>
    <x v="0"/>
    <x v="1"/>
    <n v="113"/>
    <n v="6.6"/>
    <n v="6.6"/>
  </r>
  <r>
    <x v="4"/>
    <d v="2022-11-12T00:00:00"/>
    <s v="Zone 5 - Mile 108"/>
    <x v="29"/>
    <x v="27"/>
    <x v="10"/>
    <x v="0"/>
    <x v="2"/>
    <x v="0"/>
    <x v="1"/>
    <n v="96"/>
    <n v="3.8"/>
    <n v="3.8"/>
  </r>
  <r>
    <x v="4"/>
    <d v="2022-11-12T00:00:00"/>
    <s v="Zone 5 - Mile 108"/>
    <x v="29"/>
    <x v="27"/>
    <x v="10"/>
    <x v="0"/>
    <x v="2"/>
    <x v="0"/>
    <x v="1"/>
    <n v="126"/>
    <n v="9.6"/>
    <n v="9.6"/>
  </r>
  <r>
    <x v="4"/>
    <d v="2022-11-12T00:00:00"/>
    <s v="Zone 5 - Mile 108"/>
    <x v="29"/>
    <x v="27"/>
    <x v="10"/>
    <x v="0"/>
    <x v="2"/>
    <x v="0"/>
    <x v="1"/>
    <n v="138"/>
    <n v="13.1"/>
    <n v="13.1"/>
  </r>
  <r>
    <x v="4"/>
    <d v="2022-11-12T00:00:00"/>
    <s v="Zone 5 - Mile 108"/>
    <x v="18"/>
    <x v="17"/>
    <x v="14"/>
    <x v="2"/>
    <x v="0"/>
    <x v="0"/>
    <x v="1"/>
    <n v="131"/>
    <n v="10.9"/>
    <n v="10.9"/>
  </r>
  <r>
    <x v="4"/>
    <d v="2022-11-12T00:00:00"/>
    <s v="Zone 5 - Mile 108"/>
    <x v="18"/>
    <x v="17"/>
    <x v="14"/>
    <x v="2"/>
    <x v="0"/>
    <x v="0"/>
    <x v="1"/>
    <n v="143"/>
    <n v="14.8"/>
    <n v="14.8"/>
  </r>
  <r>
    <x v="4"/>
    <d v="2022-11-12T00:00:00"/>
    <s v="Zone 5 - Mile 108"/>
    <x v="18"/>
    <x v="17"/>
    <x v="14"/>
    <x v="2"/>
    <x v="0"/>
    <x v="0"/>
    <x v="1"/>
    <n v="104"/>
    <n v="5"/>
    <n v="5"/>
  </r>
  <r>
    <x v="4"/>
    <d v="2022-11-12T00:00:00"/>
    <s v="Zone 5 - Mile 108"/>
    <x v="18"/>
    <x v="17"/>
    <x v="14"/>
    <x v="2"/>
    <x v="0"/>
    <x v="0"/>
    <x v="1"/>
    <n v="134"/>
    <n v="11.8"/>
    <n v="11.8"/>
  </r>
  <r>
    <x v="4"/>
    <d v="2022-11-12T00:00:00"/>
    <s v="Zone 5 - Mile 108"/>
    <x v="18"/>
    <x v="17"/>
    <x v="14"/>
    <x v="2"/>
    <x v="0"/>
    <x v="0"/>
    <x v="1"/>
    <n v="161"/>
    <n v="22.2"/>
    <n v="22.2"/>
  </r>
  <r>
    <x v="4"/>
    <d v="2022-11-12T00:00:00"/>
    <s v="Zone 5 - Mile 108"/>
    <x v="18"/>
    <x v="17"/>
    <x v="14"/>
    <x v="2"/>
    <x v="0"/>
    <x v="0"/>
    <x v="1"/>
    <n v="103"/>
    <n v="4.8"/>
    <n v="4.8"/>
  </r>
  <r>
    <x v="4"/>
    <d v="2022-11-12T00:00:00"/>
    <s v="Zone 5 - Mile 108"/>
    <x v="18"/>
    <x v="17"/>
    <x v="14"/>
    <x v="2"/>
    <x v="0"/>
    <x v="0"/>
    <x v="1"/>
    <n v="85"/>
    <n v="2.5"/>
    <n v="2.5"/>
  </r>
  <r>
    <x v="4"/>
    <d v="2022-11-12T00:00:00"/>
    <s v="Zone 5 - Mile 108"/>
    <x v="18"/>
    <x v="17"/>
    <x v="14"/>
    <x v="2"/>
    <x v="0"/>
    <x v="0"/>
    <x v="1"/>
    <n v="95"/>
    <n v="3.6"/>
    <n v="3.6"/>
  </r>
  <r>
    <x v="4"/>
    <d v="2022-11-12T00:00:00"/>
    <s v="Zone 5 - Mile 108"/>
    <x v="18"/>
    <x v="17"/>
    <x v="14"/>
    <x v="2"/>
    <x v="0"/>
    <x v="0"/>
    <x v="1"/>
    <n v="108"/>
    <n v="5.6"/>
    <n v="5.6"/>
  </r>
  <r>
    <x v="4"/>
    <d v="2022-11-12T00:00:00"/>
    <s v="Zone 5 - Mile 108"/>
    <x v="30"/>
    <x v="28"/>
    <x v="23"/>
    <x v="0"/>
    <x v="5"/>
    <x v="0"/>
    <x v="1"/>
    <n v="125"/>
    <n v="9.3000000000000007"/>
    <n v="9.3000000000000007"/>
  </r>
  <r>
    <x v="4"/>
    <d v="2022-11-12T00:00:00"/>
    <s v="Zone 5 - Mile 108"/>
    <x v="241"/>
    <x v="199"/>
    <x v="154"/>
    <x v="1"/>
    <x v="3"/>
    <x v="0"/>
    <x v="1"/>
    <n v="128"/>
    <n v="10.1"/>
    <n v="10.1"/>
  </r>
  <r>
    <x v="4"/>
    <d v="2022-11-12T00:00:00"/>
    <s v="Zone 5 - Mile 108"/>
    <x v="241"/>
    <x v="199"/>
    <x v="154"/>
    <x v="1"/>
    <x v="3"/>
    <x v="0"/>
    <x v="1"/>
    <n v="153"/>
    <n v="18.600000000000001"/>
    <n v="18.600000000000001"/>
  </r>
  <r>
    <x v="4"/>
    <d v="2022-11-12T00:00:00"/>
    <s v="Zone 5 - Mile 108"/>
    <x v="238"/>
    <x v="196"/>
    <x v="95"/>
    <x v="6"/>
    <x v="1"/>
    <x v="0"/>
    <x v="1"/>
    <n v="100"/>
    <n v="4.3"/>
    <n v="4.3"/>
  </r>
  <r>
    <x v="4"/>
    <d v="2022-11-12T00:00:00"/>
    <s v="Zone 5 - Mile 108"/>
    <x v="341"/>
    <x v="83"/>
    <x v="152"/>
    <x v="0"/>
    <x v="1"/>
    <x v="0"/>
    <x v="1"/>
    <n v="120"/>
    <n v="8.1"/>
    <n v="8.1"/>
  </r>
  <r>
    <x v="4"/>
    <d v="2022-11-12T00:00:00"/>
    <s v="Zone 5 - Mile 108"/>
    <x v="237"/>
    <x v="195"/>
    <x v="95"/>
    <x v="0"/>
    <x v="1"/>
    <x v="0"/>
    <x v="1"/>
    <n v="151"/>
    <n v="17.8"/>
    <n v="17.8"/>
  </r>
  <r>
    <x v="4"/>
    <d v="2022-11-12T00:00:00"/>
    <s v="Zone 5 - Mile 108"/>
    <x v="237"/>
    <x v="195"/>
    <x v="95"/>
    <x v="0"/>
    <x v="1"/>
    <x v="0"/>
    <x v="1"/>
    <n v="154"/>
    <n v="19.100000000000001"/>
    <n v="19.100000000000001"/>
  </r>
  <r>
    <x v="4"/>
    <d v="2022-11-12T00:00:00"/>
    <s v="Zone 5 - Mile 108"/>
    <x v="240"/>
    <x v="198"/>
    <x v="153"/>
    <x v="1"/>
    <x v="1"/>
    <x v="0"/>
    <x v="2"/>
    <m/>
    <s v=""/>
    <s v=""/>
  </r>
  <r>
    <x v="5"/>
    <d v="2023-02-25T00:00:00"/>
    <s v="Zone 4 - Canopy"/>
    <x v="172"/>
    <x v="140"/>
    <x v="117"/>
    <x v="2"/>
    <x v="15"/>
    <x v="0"/>
    <x v="1"/>
    <n v="108"/>
    <n v="5.6"/>
    <n v="5.6"/>
  </r>
  <r>
    <x v="5"/>
    <d v="2023-02-25T00:00:00"/>
    <s v="Zone 4 - Canopy"/>
    <x v="190"/>
    <x v="156"/>
    <x v="123"/>
    <x v="3"/>
    <x v="15"/>
    <x v="1"/>
    <x v="2"/>
    <n v="41"/>
    <n v="0.7"/>
    <n v="0.7"/>
  </r>
  <r>
    <x v="5"/>
    <d v="2023-02-25T00:00:00"/>
    <s v="Zone 4 - Canopy"/>
    <x v="190"/>
    <x v="156"/>
    <x v="123"/>
    <x v="3"/>
    <x v="15"/>
    <x v="0"/>
    <x v="1"/>
    <n v="111"/>
    <n v="6.2"/>
    <n v="6.2"/>
  </r>
  <r>
    <x v="5"/>
    <d v="2023-02-25T00:00:00"/>
    <s v="Zone 4 - Canopy"/>
    <x v="185"/>
    <x v="151"/>
    <x v="45"/>
    <x v="2"/>
    <x v="15"/>
    <x v="0"/>
    <x v="1"/>
    <n v="93"/>
    <n v="3.4"/>
    <n v="3.4"/>
  </r>
  <r>
    <x v="5"/>
    <d v="2023-02-25T00:00:00"/>
    <s v="Zone 4 - Canopy"/>
    <x v="342"/>
    <x v="149"/>
    <x v="195"/>
    <x v="2"/>
    <x v="12"/>
    <x v="1"/>
    <x v="2"/>
    <n v="45"/>
    <n v="0.9"/>
    <n v="0.9"/>
  </r>
  <r>
    <x v="5"/>
    <d v="2023-02-25T00:00:00"/>
    <s v="Zone 4 - Canopy"/>
    <x v="188"/>
    <x v="154"/>
    <x v="125"/>
    <x v="3"/>
    <x v="15"/>
    <x v="0"/>
    <x v="2"/>
    <m/>
    <s v=""/>
    <s v=""/>
  </r>
  <r>
    <x v="5"/>
    <d v="2023-02-25T00:00:00"/>
    <s v="Zone 4 - Canopy"/>
    <x v="343"/>
    <x v="265"/>
    <x v="207"/>
    <x v="0"/>
    <x v="20"/>
    <x v="0"/>
    <x v="2"/>
    <m/>
    <s v=""/>
    <s v=""/>
  </r>
  <r>
    <x v="5"/>
    <d v="2023-02-25T00:00:00"/>
    <s v="Zone 4 - Canopy"/>
    <x v="187"/>
    <x v="153"/>
    <x v="124"/>
    <x v="3"/>
    <x v="15"/>
    <x v="0"/>
    <x v="2"/>
    <m/>
    <s v=""/>
    <s v=""/>
  </r>
  <r>
    <x v="5"/>
    <d v="2023-02-25T00:00:00"/>
    <s v="Zone 4 - Canopy"/>
    <x v="120"/>
    <x v="103"/>
    <x v="84"/>
    <x v="3"/>
    <x v="15"/>
    <x v="0"/>
    <x v="2"/>
    <m/>
    <s v=""/>
    <s v=""/>
  </r>
  <r>
    <x v="5"/>
    <d v="2023-02-25T00:00:00"/>
    <s v="Zone 4 - Canopy"/>
    <x v="181"/>
    <x v="147"/>
    <x v="121"/>
    <x v="5"/>
    <x v="15"/>
    <x v="0"/>
    <x v="2"/>
    <m/>
    <s v=""/>
    <s v=""/>
  </r>
  <r>
    <x v="5"/>
    <d v="2023-02-25T00:00:00"/>
    <s v="Zone 4 - Canopy"/>
    <x v="180"/>
    <x v="146"/>
    <x v="121"/>
    <x v="2"/>
    <x v="15"/>
    <x v="0"/>
    <x v="2"/>
    <m/>
    <s v=""/>
    <s v=""/>
  </r>
  <r>
    <x v="5"/>
    <d v="2023-02-25T00:00:00"/>
    <s v="Zone 4 - Canopy"/>
    <x v="171"/>
    <x v="139"/>
    <x v="116"/>
    <x v="2"/>
    <x v="15"/>
    <x v="0"/>
    <x v="2"/>
    <m/>
    <s v=""/>
    <s v=""/>
  </r>
  <r>
    <x v="5"/>
    <d v="2023-02-25T00:00:00"/>
    <s v="Zone 4 - Canopy"/>
    <x v="344"/>
    <x v="266"/>
    <x v="45"/>
    <x v="8"/>
    <x v="15"/>
    <x v="0"/>
    <x v="2"/>
    <m/>
    <s v=""/>
    <s v=""/>
  </r>
  <r>
    <x v="5"/>
    <d v="2023-02-25T00:00:00"/>
    <s v="Zone 4 - Canopy"/>
    <x v="189"/>
    <x v="155"/>
    <x v="126"/>
    <x v="1"/>
    <x v="0"/>
    <x v="0"/>
    <x v="2"/>
    <m/>
    <s v=""/>
    <s v=""/>
  </r>
  <r>
    <x v="5"/>
    <d v="2023-02-25T00:00:00"/>
    <s v="Zone 4 - Canopy"/>
    <x v="342"/>
    <x v="149"/>
    <x v="195"/>
    <x v="2"/>
    <x v="12"/>
    <x v="0"/>
    <x v="2"/>
    <m/>
    <s v=""/>
    <s v=""/>
  </r>
  <r>
    <x v="5"/>
    <d v="2023-02-25T00:00:00"/>
    <s v="Zone 4 - Canopy"/>
    <x v="176"/>
    <x v="72"/>
    <x v="107"/>
    <x v="2"/>
    <x v="15"/>
    <x v="0"/>
    <x v="2"/>
    <m/>
    <s v=""/>
    <s v=""/>
  </r>
  <r>
    <x v="5"/>
    <d v="2023-02-25T00:00:00"/>
    <s v="Zone 4 - Canopy"/>
    <x v="182"/>
    <x v="148"/>
    <x v="122"/>
    <x v="2"/>
    <x v="15"/>
    <x v="0"/>
    <x v="2"/>
    <m/>
    <s v=""/>
    <s v=""/>
  </r>
  <r>
    <x v="5"/>
    <d v="2023-02-25T00:00:00"/>
    <s v="Zone 4 - Canopy"/>
    <x v="173"/>
    <x v="141"/>
    <x v="118"/>
    <x v="0"/>
    <x v="15"/>
    <x v="0"/>
    <x v="2"/>
    <m/>
    <s v=""/>
    <s v=""/>
  </r>
  <r>
    <x v="5"/>
    <d v="2023-02-25T00:00:00"/>
    <s v="Zone 4 - Canopy"/>
    <x v="174"/>
    <x v="142"/>
    <x v="118"/>
    <x v="8"/>
    <x v="15"/>
    <x v="0"/>
    <x v="2"/>
    <m/>
    <s v=""/>
    <s v=""/>
  </r>
  <r>
    <x v="5"/>
    <d v="2023-02-25T00:00:00"/>
    <s v="Zone 4 - Canopy"/>
    <x v="177"/>
    <x v="143"/>
    <x v="46"/>
    <x v="9"/>
    <x v="15"/>
    <x v="0"/>
    <x v="2"/>
    <m/>
    <s v=""/>
    <s v=""/>
  </r>
  <r>
    <x v="5"/>
    <d v="2023-02-25T00:00:00"/>
    <s v="Zone 4 - Canopy"/>
    <x v="345"/>
    <x v="267"/>
    <x v="116"/>
    <x v="5"/>
    <x v="0"/>
    <x v="0"/>
    <x v="2"/>
    <m/>
    <s v=""/>
    <s v=""/>
  </r>
  <r>
    <x v="5"/>
    <d v="2023-02-25T00:00:00"/>
    <s v="Zone 4 - Canopy"/>
    <x v="346"/>
    <x v="83"/>
    <x v="86"/>
    <x v="0"/>
    <x v="15"/>
    <x v="0"/>
    <x v="2"/>
    <m/>
    <s v=""/>
    <s v=""/>
  </r>
  <r>
    <x v="5"/>
    <d v="2023-02-25T00:00:00"/>
    <s v="Zone 4 - Canopy"/>
    <x v="184"/>
    <x v="150"/>
    <x v="122"/>
    <x v="1"/>
    <x v="7"/>
    <x v="0"/>
    <x v="2"/>
    <m/>
    <s v=""/>
    <s v=""/>
  </r>
  <r>
    <x v="5"/>
    <d v="2023-02-25T00:00:00"/>
    <s v="Zone 4 - Canopy"/>
    <x v="186"/>
    <x v="152"/>
    <x v="123"/>
    <x v="4"/>
    <x v="7"/>
    <x v="0"/>
    <x v="2"/>
    <m/>
    <s v=""/>
    <s v=""/>
  </r>
  <r>
    <x v="5"/>
    <d v="2023-02-25T00:00:00"/>
    <s v="Zone 4 - Canopy"/>
    <x v="20"/>
    <x v="19"/>
    <x v="16"/>
    <x v="4"/>
    <x v="4"/>
    <x v="0"/>
    <x v="1"/>
    <n v="143"/>
    <n v="14.8"/>
    <n v="14.8"/>
  </r>
  <r>
    <x v="5"/>
    <d v="2023-02-25T00:00:00"/>
    <s v="Zone 4 - Canopy"/>
    <x v="192"/>
    <x v="158"/>
    <x v="127"/>
    <x v="2"/>
    <x v="4"/>
    <x v="0"/>
    <x v="1"/>
    <n v="140"/>
    <n v="13.7"/>
    <n v="13.7"/>
  </r>
  <r>
    <x v="5"/>
    <d v="2023-02-25T00:00:00"/>
    <s v="Zone 4 - Canopy"/>
    <x v="194"/>
    <x v="160"/>
    <x v="34"/>
    <x v="0"/>
    <x v="21"/>
    <x v="0"/>
    <x v="5"/>
    <n v="75"/>
    <n v="1.5"/>
    <n v="1.5"/>
  </r>
  <r>
    <x v="5"/>
    <d v="2023-02-25T00:00:00"/>
    <s v="Zone 4 - Canopy"/>
    <x v="211"/>
    <x v="174"/>
    <x v="135"/>
    <x v="0"/>
    <x v="3"/>
    <x v="0"/>
    <x v="1"/>
    <n v="153"/>
    <n v="18.600000000000001"/>
    <n v="18.600000000000001"/>
  </r>
  <r>
    <x v="5"/>
    <d v="2023-02-25T00:00:00"/>
    <s v="Zone 4 - Canopy"/>
    <x v="209"/>
    <x v="173"/>
    <x v="139"/>
    <x v="6"/>
    <x v="4"/>
    <x v="1"/>
    <x v="2"/>
    <n v="45"/>
    <n v="0.9"/>
    <n v="0.9"/>
  </r>
  <r>
    <x v="5"/>
    <d v="2023-02-25T00:00:00"/>
    <s v="Zone 4 - Canopy"/>
    <x v="200"/>
    <x v="166"/>
    <x v="133"/>
    <x v="2"/>
    <x v="4"/>
    <x v="0"/>
    <x v="2"/>
    <m/>
    <s v=""/>
    <s v=""/>
  </r>
  <r>
    <x v="5"/>
    <d v="2023-02-25T00:00:00"/>
    <s v="Zone 4 - Canopy"/>
    <x v="201"/>
    <x v="167"/>
    <x v="134"/>
    <x v="1"/>
    <x v="21"/>
    <x v="0"/>
    <x v="2"/>
    <m/>
    <s v=""/>
    <s v=""/>
  </r>
  <r>
    <x v="5"/>
    <d v="2023-02-25T00:00:00"/>
    <s v="Zone 4 - Canopy"/>
    <x v="210"/>
    <x v="149"/>
    <x v="134"/>
    <x v="3"/>
    <x v="21"/>
    <x v="0"/>
    <x v="2"/>
    <m/>
    <s v=""/>
    <s v=""/>
  </r>
  <r>
    <x v="5"/>
    <d v="2023-02-25T00:00:00"/>
    <s v="Zone 4 - Canopy"/>
    <x v="347"/>
    <x v="268"/>
    <x v="68"/>
    <x v="1"/>
    <x v="21"/>
    <x v="0"/>
    <x v="2"/>
    <m/>
    <s v=""/>
    <s v=""/>
  </r>
  <r>
    <x v="5"/>
    <d v="2023-02-25T00:00:00"/>
    <s v="Zone 4 - Canopy"/>
    <x v="297"/>
    <x v="237"/>
    <x v="185"/>
    <x v="1"/>
    <x v="4"/>
    <x v="0"/>
    <x v="2"/>
    <m/>
    <s v=""/>
    <s v=""/>
  </r>
  <r>
    <x v="5"/>
    <d v="2023-02-25T00:00:00"/>
    <s v="Zone 4 - Canopy"/>
    <x v="68"/>
    <x v="61"/>
    <x v="52"/>
    <x v="2"/>
    <x v="10"/>
    <x v="0"/>
    <x v="2"/>
    <m/>
    <s v=""/>
    <s v=""/>
  </r>
  <r>
    <x v="5"/>
    <d v="2023-02-25T00:00:00"/>
    <s v="Zone 4 - Canopy"/>
    <x v="205"/>
    <x v="170"/>
    <x v="51"/>
    <x v="1"/>
    <x v="4"/>
    <x v="0"/>
    <x v="2"/>
    <m/>
    <s v=""/>
    <s v=""/>
  </r>
  <r>
    <x v="5"/>
    <d v="2023-02-25T00:00:00"/>
    <s v="Zone 4 - Canopy"/>
    <x v="206"/>
    <x v="171"/>
    <x v="51"/>
    <x v="3"/>
    <x v="4"/>
    <x v="0"/>
    <x v="2"/>
    <m/>
    <s v=""/>
    <s v=""/>
  </r>
  <r>
    <x v="5"/>
    <d v="2023-02-25T00:00:00"/>
    <s v="Zone 4 - Canopy"/>
    <x v="196"/>
    <x v="162"/>
    <x v="129"/>
    <x v="3"/>
    <x v="4"/>
    <x v="0"/>
    <x v="2"/>
    <m/>
    <s v=""/>
    <s v=""/>
  </r>
  <r>
    <x v="5"/>
    <d v="2023-02-25T00:00:00"/>
    <s v="Zone 4 - Canopy"/>
    <x v="214"/>
    <x v="176"/>
    <x v="141"/>
    <x v="0"/>
    <x v="4"/>
    <x v="0"/>
    <x v="2"/>
    <m/>
    <s v=""/>
    <s v=""/>
  </r>
  <r>
    <x v="5"/>
    <d v="2023-02-25T00:00:00"/>
    <s v="Zone 4 - Canopy"/>
    <x v="216"/>
    <x v="178"/>
    <x v="135"/>
    <x v="0"/>
    <x v="4"/>
    <x v="0"/>
    <x v="2"/>
    <m/>
    <s v=""/>
    <s v=""/>
  </r>
  <r>
    <x v="5"/>
    <d v="2023-02-25T00:00:00"/>
    <s v="Zone 4 - Canopy"/>
    <x v="348"/>
    <x v="28"/>
    <x v="208"/>
    <x v="2"/>
    <x v="4"/>
    <x v="0"/>
    <x v="2"/>
    <m/>
    <s v=""/>
    <s v=""/>
  </r>
  <r>
    <x v="5"/>
    <d v="2023-02-25T00:00:00"/>
    <s v="Zone 4 - Canopy"/>
    <x v="349"/>
    <x v="269"/>
    <x v="208"/>
    <x v="6"/>
    <x v="4"/>
    <x v="0"/>
    <x v="2"/>
    <m/>
    <s v=""/>
    <s v=""/>
  </r>
  <r>
    <x v="5"/>
    <d v="2023-02-25T00:00:00"/>
    <s v="Zone 4 - Canopy"/>
    <x v="203"/>
    <x v="169"/>
    <x v="136"/>
    <x v="1"/>
    <x v="5"/>
    <x v="0"/>
    <x v="2"/>
    <m/>
    <s v=""/>
    <s v=""/>
  </r>
  <r>
    <x v="5"/>
    <d v="2023-02-25T00:00:00"/>
    <s v="Zone 4 - Canopy"/>
    <x v="193"/>
    <x v="159"/>
    <x v="127"/>
    <x v="4"/>
    <x v="4"/>
    <x v="0"/>
    <x v="2"/>
    <m/>
    <s v=""/>
    <s v=""/>
  </r>
  <r>
    <x v="5"/>
    <d v="2023-02-25T00:00:00"/>
    <s v="Zone 4 - Canopy"/>
    <x v="199"/>
    <x v="165"/>
    <x v="132"/>
    <x v="6"/>
    <x v="4"/>
    <x v="0"/>
    <x v="2"/>
    <m/>
    <s v=""/>
    <s v=""/>
  </r>
  <r>
    <x v="5"/>
    <d v="2023-02-25T00:00:00"/>
    <s v="Zone 4 - Canopy"/>
    <x v="213"/>
    <x v="175"/>
    <x v="141"/>
    <x v="4"/>
    <x v="4"/>
    <x v="0"/>
    <x v="2"/>
    <m/>
    <s v=""/>
    <s v=""/>
  </r>
  <r>
    <x v="5"/>
    <d v="2023-02-25T00:00:00"/>
    <s v="Zone 4 - Canopy"/>
    <x v="217"/>
    <x v="179"/>
    <x v="142"/>
    <x v="1"/>
    <x v="3"/>
    <x v="0"/>
    <x v="2"/>
    <m/>
    <s v=""/>
    <s v=""/>
  </r>
  <r>
    <x v="5"/>
    <d v="2023-02-25T00:00:00"/>
    <s v="Zone 4 - Canopy"/>
    <x v="350"/>
    <x v="270"/>
    <x v="204"/>
    <x v="1"/>
    <x v="10"/>
    <x v="0"/>
    <x v="2"/>
    <m/>
    <s v=""/>
    <s v=""/>
  </r>
  <r>
    <x v="5"/>
    <d v="2023-02-25T00:00:00"/>
    <s v="Zone 4 - Canopy"/>
    <x v="351"/>
    <x v="271"/>
    <x v="204"/>
    <x v="7"/>
    <x v="10"/>
    <x v="0"/>
    <x v="2"/>
    <m/>
    <s v=""/>
    <s v=""/>
  </r>
  <r>
    <x v="5"/>
    <d v="2023-02-25T00:00:00"/>
    <s v="Zone 4 - Canopy"/>
    <x v="352"/>
    <x v="272"/>
    <x v="91"/>
    <x v="1"/>
    <x v="10"/>
    <x v="0"/>
    <x v="2"/>
    <m/>
    <s v=""/>
    <s v=""/>
  </r>
  <r>
    <x v="5"/>
    <d v="2023-02-25T00:00:00"/>
    <s v="Zone 4 - Canopy"/>
    <x v="191"/>
    <x v="157"/>
    <x v="127"/>
    <x v="5"/>
    <x v="4"/>
    <x v="0"/>
    <x v="2"/>
    <m/>
    <s v=""/>
    <s v=""/>
  </r>
  <r>
    <x v="5"/>
    <d v="2023-02-25T00:00:00"/>
    <s v="Zone 4 - Canopy"/>
    <x v="202"/>
    <x v="168"/>
    <x v="135"/>
    <x v="3"/>
    <x v="3"/>
    <x v="0"/>
    <x v="2"/>
    <m/>
    <s v=""/>
    <s v=""/>
  </r>
  <r>
    <x v="5"/>
    <d v="2023-02-25T00:00:00"/>
    <s v="Zone 4 - Canopy"/>
    <x v="296"/>
    <x v="236"/>
    <x v="185"/>
    <x v="0"/>
    <x v="4"/>
    <x v="0"/>
    <x v="2"/>
    <m/>
    <s v=""/>
    <s v=""/>
  </r>
  <r>
    <x v="5"/>
    <d v="2023-02-25T00:00:00"/>
    <s v="Zone 4 - Canopy"/>
    <x v="353"/>
    <x v="273"/>
    <x v="209"/>
    <x v="0"/>
    <x v="4"/>
    <x v="0"/>
    <x v="2"/>
    <m/>
    <s v=""/>
    <s v=""/>
  </r>
  <r>
    <x v="5"/>
    <d v="2023-02-25T00:00:00"/>
    <s v="Zone 4 - Canopy"/>
    <x v="31"/>
    <x v="29"/>
    <x v="24"/>
    <x v="0"/>
    <x v="3"/>
    <x v="0"/>
    <x v="1"/>
    <n v="158"/>
    <n v="20.8"/>
    <n v="20.8"/>
  </r>
  <r>
    <x v="5"/>
    <d v="2023-02-25T00:00:00"/>
    <s v="Zone 4 - Canopy"/>
    <x v="31"/>
    <x v="29"/>
    <x v="24"/>
    <x v="0"/>
    <x v="3"/>
    <x v="0"/>
    <x v="1"/>
    <n v="146"/>
    <n v="15.9"/>
    <n v="15.9"/>
  </r>
  <r>
    <x v="5"/>
    <d v="2023-02-25T00:00:00"/>
    <s v="Zone 4 - Canopy"/>
    <x v="114"/>
    <x v="98"/>
    <x v="79"/>
    <x v="7"/>
    <x v="14"/>
    <x v="0"/>
    <x v="1"/>
    <n v="118"/>
    <n v="7.6"/>
    <n v="7.6"/>
  </r>
  <r>
    <x v="5"/>
    <d v="2023-02-25T00:00:00"/>
    <s v="Zone 4 - Canopy"/>
    <x v="115"/>
    <x v="99"/>
    <x v="80"/>
    <x v="1"/>
    <x v="6"/>
    <x v="0"/>
    <x v="1"/>
    <n v="128"/>
    <n v="10.1"/>
    <n v="10.1"/>
  </r>
  <r>
    <x v="5"/>
    <d v="2023-02-25T00:00:00"/>
    <s v="Zone 4 - Canopy"/>
    <x v="112"/>
    <x v="97"/>
    <x v="77"/>
    <x v="3"/>
    <x v="6"/>
    <x v="0"/>
    <x v="1"/>
    <n v="128"/>
    <n v="10.1"/>
    <n v="10.1"/>
  </r>
  <r>
    <x v="5"/>
    <d v="2023-02-25T00:00:00"/>
    <s v="Zone 4 - Canopy"/>
    <x v="113"/>
    <x v="28"/>
    <x v="78"/>
    <x v="0"/>
    <x v="2"/>
    <x v="1"/>
    <x v="2"/>
    <n v="43"/>
    <n v="0.8"/>
    <n v="0.8"/>
  </r>
  <r>
    <x v="5"/>
    <d v="2023-02-25T00:00:00"/>
    <s v="Zone 4 - Canopy"/>
    <x v="354"/>
    <x v="274"/>
    <x v="36"/>
    <x v="5"/>
    <x v="1"/>
    <x v="1"/>
    <x v="2"/>
    <n v="42"/>
    <n v="0.8"/>
    <n v="0.8"/>
  </r>
  <r>
    <x v="5"/>
    <d v="2023-02-25T00:00:00"/>
    <s v="Zone 4 - Canopy"/>
    <x v="109"/>
    <x v="94"/>
    <x v="48"/>
    <x v="2"/>
    <x v="6"/>
    <x v="1"/>
    <x v="2"/>
    <n v="43"/>
    <n v="0.8"/>
    <n v="0.8"/>
  </r>
  <r>
    <x v="5"/>
    <d v="2023-02-25T00:00:00"/>
    <s v="Zone 4 - Canopy"/>
    <x v="355"/>
    <x v="275"/>
    <x v="36"/>
    <x v="2"/>
    <x v="1"/>
    <x v="4"/>
    <x v="2"/>
    <n v="47"/>
    <n v="2.2000000000000002"/>
    <n v="2.2000000000000002"/>
  </r>
  <r>
    <x v="5"/>
    <d v="2023-02-25T00:00:00"/>
    <s v="Zone 4 - Canopy"/>
    <x v="355"/>
    <x v="275"/>
    <x v="36"/>
    <x v="2"/>
    <x v="1"/>
    <x v="4"/>
    <x v="2"/>
    <n v="48"/>
    <n v="2.4"/>
    <n v="2.4"/>
  </r>
  <r>
    <x v="5"/>
    <d v="2023-02-25T00:00:00"/>
    <s v="Zone 4 - Canopy"/>
    <x v="355"/>
    <x v="275"/>
    <x v="36"/>
    <x v="2"/>
    <x v="1"/>
    <x v="0"/>
    <x v="3"/>
    <n v="51"/>
    <n v="2.4"/>
    <n v="2.4"/>
  </r>
  <r>
    <x v="5"/>
    <d v="2023-02-25T00:00:00"/>
    <s v="Zone 4 - Canopy"/>
    <x v="39"/>
    <x v="37"/>
    <x v="31"/>
    <x v="1"/>
    <x v="6"/>
    <x v="0"/>
    <x v="3"/>
    <n v="55"/>
    <n v="3"/>
    <n v="3"/>
  </r>
  <r>
    <x v="5"/>
    <d v="2023-02-25T00:00:00"/>
    <s v="Zone 4 - Canopy"/>
    <x v="312"/>
    <x v="248"/>
    <x v="192"/>
    <x v="1"/>
    <x v="6"/>
    <x v="0"/>
    <x v="2"/>
    <m/>
    <s v=""/>
    <s v=""/>
  </r>
  <r>
    <x v="5"/>
    <d v="2023-02-25T00:00:00"/>
    <s v="Zone 4 - Canopy"/>
    <x v="116"/>
    <x v="83"/>
    <x v="81"/>
    <x v="2"/>
    <x v="6"/>
    <x v="0"/>
    <x v="2"/>
    <m/>
    <s v=""/>
    <s v=""/>
  </r>
  <r>
    <x v="5"/>
    <d v="2023-02-25T00:00:00"/>
    <s v="Zone 4 - Canopy"/>
    <x v="117"/>
    <x v="100"/>
    <x v="81"/>
    <x v="1"/>
    <x v="6"/>
    <x v="0"/>
    <x v="2"/>
    <m/>
    <s v=""/>
    <s v=""/>
  </r>
  <r>
    <x v="5"/>
    <d v="2023-02-25T00:00:00"/>
    <s v="Zone 4 - Canopy"/>
    <x v="38"/>
    <x v="36"/>
    <x v="31"/>
    <x v="2"/>
    <x v="6"/>
    <x v="0"/>
    <x v="2"/>
    <m/>
    <s v=""/>
    <s v=""/>
  </r>
  <r>
    <x v="5"/>
    <d v="2023-02-25T00:00:00"/>
    <s v="Zone 4 - Canopy"/>
    <x v="255"/>
    <x v="208"/>
    <x v="163"/>
    <x v="1"/>
    <x v="2"/>
    <x v="0"/>
    <x v="2"/>
    <m/>
    <s v=""/>
    <s v=""/>
  </r>
  <r>
    <x v="5"/>
    <d v="2023-02-25T00:00:00"/>
    <s v="Zone 4 - Canopy"/>
    <x v="34"/>
    <x v="32"/>
    <x v="27"/>
    <x v="0"/>
    <x v="6"/>
    <x v="0"/>
    <x v="2"/>
    <m/>
    <s v=""/>
    <s v=""/>
  </r>
  <r>
    <x v="5"/>
    <d v="2023-02-25T00:00:00"/>
    <s v="Zone 4 - Canopy"/>
    <x v="118"/>
    <x v="101"/>
    <x v="82"/>
    <x v="5"/>
    <x v="6"/>
    <x v="0"/>
    <x v="2"/>
    <m/>
    <s v=""/>
    <s v=""/>
  </r>
  <r>
    <x v="5"/>
    <d v="2023-02-25T00:00:00"/>
    <s v="Zone 4 - Canopy"/>
    <x v="108"/>
    <x v="93"/>
    <x v="48"/>
    <x v="5"/>
    <x v="6"/>
    <x v="0"/>
    <x v="2"/>
    <m/>
    <s v=""/>
    <s v=""/>
  </r>
  <r>
    <x v="5"/>
    <d v="2023-02-25T00:00:00"/>
    <s v="Zone 4 - Canopy"/>
    <x v="111"/>
    <x v="96"/>
    <x v="77"/>
    <x v="9"/>
    <x v="6"/>
    <x v="0"/>
    <x v="2"/>
    <m/>
    <s v=""/>
    <s v=""/>
  </r>
  <r>
    <x v="5"/>
    <d v="2023-02-25T00:00:00"/>
    <s v="Zone 4 - Canopy"/>
    <x v="52"/>
    <x v="48"/>
    <x v="40"/>
    <x v="1"/>
    <x v="9"/>
    <x v="0"/>
    <x v="2"/>
    <m/>
    <s v=""/>
    <s v=""/>
  </r>
  <r>
    <x v="5"/>
    <d v="2023-02-25T00:00:00"/>
    <s v="Zone 4 - Canopy"/>
    <x v="121"/>
    <x v="104"/>
    <x v="85"/>
    <x v="1"/>
    <x v="5"/>
    <x v="0"/>
    <x v="2"/>
    <m/>
    <s v=""/>
    <s v=""/>
  </r>
  <r>
    <x v="5"/>
    <d v="2023-02-25T00:00:00"/>
    <s v="Zone 4 - Canopy"/>
    <x v="122"/>
    <x v="105"/>
    <x v="85"/>
    <x v="2"/>
    <x v="5"/>
    <x v="0"/>
    <x v="2"/>
    <m/>
    <s v=""/>
    <s v=""/>
  </r>
  <r>
    <x v="5"/>
    <d v="2023-02-25T00:00:00"/>
    <s v="Zone 4 - Canopy"/>
    <x v="92"/>
    <x v="80"/>
    <x v="66"/>
    <x v="0"/>
    <x v="7"/>
    <x v="0"/>
    <x v="1"/>
    <n v="160"/>
    <n v="21.7"/>
    <n v="21.7"/>
  </r>
  <r>
    <x v="5"/>
    <d v="2023-02-25T00:00:00"/>
    <s v="Zone 4 - Canopy"/>
    <x v="92"/>
    <x v="80"/>
    <x v="66"/>
    <x v="0"/>
    <x v="7"/>
    <x v="0"/>
    <x v="1"/>
    <n v="131"/>
    <n v="10.9"/>
    <n v="10.9"/>
  </r>
  <r>
    <x v="5"/>
    <d v="2023-02-25T00:00:00"/>
    <s v="Zone 4 - Canopy"/>
    <x v="335"/>
    <x v="83"/>
    <x v="204"/>
    <x v="0"/>
    <x v="7"/>
    <x v="1"/>
    <x v="2"/>
    <n v="47"/>
    <n v="1.1000000000000001"/>
    <n v="1.1000000000000001"/>
  </r>
  <r>
    <x v="5"/>
    <d v="2023-02-25T00:00:00"/>
    <s v="Zone 4 - Canopy"/>
    <x v="335"/>
    <x v="83"/>
    <x v="204"/>
    <x v="0"/>
    <x v="7"/>
    <x v="1"/>
    <x v="2"/>
    <n v="45"/>
    <n v="0.9"/>
    <n v="0.9"/>
  </r>
  <r>
    <x v="5"/>
    <d v="2023-02-25T00:00:00"/>
    <s v="Zone 4 - Canopy"/>
    <x v="335"/>
    <x v="83"/>
    <x v="204"/>
    <x v="0"/>
    <x v="7"/>
    <x v="0"/>
    <x v="1"/>
    <n v="129"/>
    <n v="10.4"/>
    <n v="10.4"/>
  </r>
  <r>
    <x v="5"/>
    <d v="2023-02-25T00:00:00"/>
    <s v="Zone 4 - Canopy"/>
    <x v="102"/>
    <x v="88"/>
    <x v="49"/>
    <x v="4"/>
    <x v="7"/>
    <x v="0"/>
    <x v="1"/>
    <n v="101"/>
    <n v="4.5"/>
    <n v="4.5"/>
  </r>
  <r>
    <x v="5"/>
    <d v="2023-02-25T00:00:00"/>
    <s v="Zone 4 - Canopy"/>
    <x v="106"/>
    <x v="91"/>
    <x v="74"/>
    <x v="0"/>
    <x v="7"/>
    <x v="1"/>
    <x v="2"/>
    <n v="51"/>
    <n v="1.4"/>
    <n v="1.4"/>
  </r>
  <r>
    <x v="5"/>
    <d v="2023-02-25T00:00:00"/>
    <s v="Zone 4 - Canopy"/>
    <x v="96"/>
    <x v="68"/>
    <x v="69"/>
    <x v="0"/>
    <x v="7"/>
    <x v="1"/>
    <x v="2"/>
    <n v="44"/>
    <n v="0.9"/>
    <n v="0.9"/>
  </r>
  <r>
    <x v="5"/>
    <d v="2023-02-25T00:00:00"/>
    <s v="Zone 4 - Canopy"/>
    <x v="100"/>
    <x v="86"/>
    <x v="49"/>
    <x v="0"/>
    <x v="7"/>
    <x v="1"/>
    <x v="2"/>
    <n v="48"/>
    <n v="1.1000000000000001"/>
    <n v="1.1000000000000001"/>
  </r>
  <r>
    <x v="5"/>
    <d v="2023-02-25T00:00:00"/>
    <s v="Zone 4 - Canopy"/>
    <x v="100"/>
    <x v="86"/>
    <x v="49"/>
    <x v="0"/>
    <x v="7"/>
    <x v="1"/>
    <x v="2"/>
    <n v="43"/>
    <n v="0.8"/>
    <n v="0.8"/>
  </r>
  <r>
    <x v="5"/>
    <d v="2023-02-25T00:00:00"/>
    <s v="Zone 4 - Canopy"/>
    <x v="283"/>
    <x v="83"/>
    <x v="45"/>
    <x v="2"/>
    <x v="7"/>
    <x v="0"/>
    <x v="2"/>
    <m/>
    <s v=""/>
    <s v=""/>
  </r>
  <r>
    <x v="5"/>
    <d v="2023-02-25T00:00:00"/>
    <s v="Zone 4 - Canopy"/>
    <x v="98"/>
    <x v="84"/>
    <x v="70"/>
    <x v="9"/>
    <x v="7"/>
    <x v="0"/>
    <x v="2"/>
    <m/>
    <s v=""/>
    <s v=""/>
  </r>
  <r>
    <x v="5"/>
    <d v="2023-02-25T00:00:00"/>
    <s v="Zone 4 - Canopy"/>
    <x v="356"/>
    <x v="276"/>
    <x v="210"/>
    <x v="0"/>
    <x v="7"/>
    <x v="0"/>
    <x v="2"/>
    <m/>
    <s v=""/>
    <s v=""/>
  </r>
  <r>
    <x v="5"/>
    <d v="2023-02-25T00:00:00"/>
    <s v="Zone 4 - Canopy"/>
    <x v="357"/>
    <x v="138"/>
    <x v="25"/>
    <x v="1"/>
    <x v="7"/>
    <x v="0"/>
    <x v="2"/>
    <m/>
    <s v=""/>
    <s v=""/>
  </r>
  <r>
    <x v="5"/>
    <d v="2023-02-25T00:00:00"/>
    <s v="Zone 4 - Canopy"/>
    <x v="107"/>
    <x v="92"/>
    <x v="75"/>
    <x v="0"/>
    <x v="7"/>
    <x v="0"/>
    <x v="2"/>
    <m/>
    <s v=""/>
    <s v=""/>
  </r>
  <r>
    <x v="5"/>
    <d v="2023-02-25T00:00:00"/>
    <s v="Zone 4 - Canopy"/>
    <x v="104"/>
    <x v="89"/>
    <x v="72"/>
    <x v="2"/>
    <x v="7"/>
    <x v="0"/>
    <x v="2"/>
    <m/>
    <s v=""/>
    <s v=""/>
  </r>
  <r>
    <x v="5"/>
    <d v="2023-02-25T00:00:00"/>
    <s v="Zone 4 - Canopy"/>
    <x v="103"/>
    <x v="62"/>
    <x v="71"/>
    <x v="2"/>
    <x v="7"/>
    <x v="0"/>
    <x v="2"/>
    <m/>
    <s v=""/>
    <s v=""/>
  </r>
  <r>
    <x v="5"/>
    <d v="2023-02-25T00:00:00"/>
    <s v="Zone 4 - Canopy"/>
    <x v="358"/>
    <x v="277"/>
    <x v="211"/>
    <x v="1"/>
    <x v="7"/>
    <x v="0"/>
    <x v="2"/>
    <m/>
    <s v=""/>
    <s v=""/>
  </r>
  <r>
    <x v="5"/>
    <d v="2023-02-25T00:00:00"/>
    <s v="Zone 4 - Canopy"/>
    <x v="359"/>
    <x v="278"/>
    <x v="212"/>
    <x v="1"/>
    <x v="7"/>
    <x v="0"/>
    <x v="2"/>
    <m/>
    <s v=""/>
    <s v=""/>
  </r>
  <r>
    <x v="5"/>
    <d v="2023-02-25T00:00:00"/>
    <s v="Zone 4 - Canopy"/>
    <x v="360"/>
    <x v="133"/>
    <x v="213"/>
    <x v="1"/>
    <x v="13"/>
    <x v="0"/>
    <x v="2"/>
    <m/>
    <s v=""/>
    <s v=""/>
  </r>
  <r>
    <x v="5"/>
    <d v="2023-02-25T00:00:00"/>
    <s v="Zone 4 - Canopy"/>
    <x v="361"/>
    <x v="279"/>
    <x v="214"/>
    <x v="1"/>
    <x v="7"/>
    <x v="0"/>
    <x v="2"/>
    <m/>
    <s v=""/>
    <s v=""/>
  </r>
  <r>
    <x v="5"/>
    <d v="2023-02-25T00:00:00"/>
    <s v="Zone 4 - Canopy"/>
    <x v="94"/>
    <x v="82"/>
    <x v="45"/>
    <x v="0"/>
    <x v="7"/>
    <x v="0"/>
    <x v="2"/>
    <m/>
    <s v=""/>
    <s v=""/>
  </r>
  <r>
    <x v="5"/>
    <d v="2023-02-25T00:00:00"/>
    <s v="Zone 4 - Canopy"/>
    <x v="93"/>
    <x v="81"/>
    <x v="67"/>
    <x v="0"/>
    <x v="7"/>
    <x v="0"/>
    <x v="2"/>
    <m/>
    <s v=""/>
    <s v=""/>
  </r>
  <r>
    <x v="5"/>
    <d v="2023-02-25T00:00:00"/>
    <s v="Zone 4 - Canopy"/>
    <x v="95"/>
    <x v="83"/>
    <x v="68"/>
    <x v="0"/>
    <x v="7"/>
    <x v="0"/>
    <x v="2"/>
    <m/>
    <s v=""/>
    <s v=""/>
  </r>
  <r>
    <x v="5"/>
    <d v="2023-02-25T00:00:00"/>
    <s v="Zone 4 - Canopy"/>
    <x v="101"/>
    <x v="87"/>
    <x v="49"/>
    <x v="8"/>
    <x v="7"/>
    <x v="0"/>
    <x v="2"/>
    <m/>
    <s v=""/>
    <s v=""/>
  </r>
  <r>
    <x v="5"/>
    <d v="2023-02-25T00:00:00"/>
    <s v="Zone 4 - Canopy"/>
    <x v="222"/>
    <x v="183"/>
    <x v="144"/>
    <x v="9"/>
    <x v="7"/>
    <x v="0"/>
    <x v="2"/>
    <m/>
    <s v=""/>
    <s v=""/>
  </r>
  <r>
    <x v="5"/>
    <d v="2023-02-25T00:00:00"/>
    <s v="Zone 4 - Canopy"/>
    <x v="284"/>
    <x v="228"/>
    <x v="173"/>
    <x v="1"/>
    <x v="7"/>
    <x v="0"/>
    <x v="2"/>
    <m/>
    <s v=""/>
    <s v=""/>
  </r>
  <r>
    <x v="5"/>
    <d v="2023-02-25T00:00:00"/>
    <s v="Zone 4 - Canopy"/>
    <x v="168"/>
    <x v="136"/>
    <x v="114"/>
    <x v="0"/>
    <x v="7"/>
    <x v="0"/>
    <x v="2"/>
    <m/>
    <s v=""/>
    <s v=""/>
  </r>
  <r>
    <x v="5"/>
    <d v="2023-02-25T00:00:00"/>
    <s v="Zone 4 - Canopy"/>
    <x v="105"/>
    <x v="90"/>
    <x v="73"/>
    <x v="1"/>
    <x v="7"/>
    <x v="0"/>
    <x v="2"/>
    <m/>
    <s v=""/>
    <s v=""/>
  </r>
  <r>
    <x v="5"/>
    <d v="2023-02-25T00:00:00"/>
    <s v="Zone 4 - Canopy"/>
    <x v="220"/>
    <x v="181"/>
    <x v="29"/>
    <x v="0"/>
    <x v="3"/>
    <x v="0"/>
    <x v="1"/>
    <n v="155"/>
    <n v="19.5"/>
    <n v="19.5"/>
  </r>
  <r>
    <x v="5"/>
    <d v="2023-02-25T00:00:00"/>
    <s v="Zone 4 - Canopy"/>
    <x v="226"/>
    <x v="187"/>
    <x v="146"/>
    <x v="0"/>
    <x v="10"/>
    <x v="0"/>
    <x v="1"/>
    <n v="164"/>
    <n v="23.6"/>
    <n v="23.6"/>
  </r>
  <r>
    <x v="5"/>
    <d v="2023-02-25T00:00:00"/>
    <s v="Zone 4 - Canopy"/>
    <x v="226"/>
    <x v="187"/>
    <x v="146"/>
    <x v="0"/>
    <x v="10"/>
    <x v="0"/>
    <x v="1"/>
    <n v="169"/>
    <n v="26.2"/>
    <n v="26.2"/>
  </r>
  <r>
    <x v="5"/>
    <d v="2023-02-25T00:00:00"/>
    <s v="Zone 4 - Canopy"/>
    <x v="226"/>
    <x v="187"/>
    <x v="146"/>
    <x v="0"/>
    <x v="10"/>
    <x v="0"/>
    <x v="1"/>
    <n v="122"/>
    <n v="8.6"/>
    <n v="8.6"/>
  </r>
  <r>
    <x v="5"/>
    <d v="2023-02-25T00:00:00"/>
    <s v="Zone 4 - Canopy"/>
    <x v="231"/>
    <x v="123"/>
    <x v="85"/>
    <x v="3"/>
    <x v="3"/>
    <x v="1"/>
    <x v="2"/>
    <n v="44"/>
    <n v="0.9"/>
    <n v="0.9"/>
  </r>
  <r>
    <x v="5"/>
    <d v="2023-02-25T00:00:00"/>
    <s v="Zone 4 - Canopy"/>
    <x v="225"/>
    <x v="186"/>
    <x v="146"/>
    <x v="8"/>
    <x v="10"/>
    <x v="1"/>
    <x v="2"/>
    <n v="46"/>
    <n v="1"/>
    <n v="1"/>
  </r>
  <r>
    <x v="5"/>
    <d v="2023-02-25T00:00:00"/>
    <s v="Zone 4 - Canopy"/>
    <x v="225"/>
    <x v="186"/>
    <x v="146"/>
    <x v="8"/>
    <x v="10"/>
    <x v="1"/>
    <x v="2"/>
    <n v="44"/>
    <n v="0.9"/>
    <n v="0.9"/>
  </r>
  <r>
    <x v="5"/>
    <d v="2023-02-25T00:00:00"/>
    <s v="Zone 4 - Canopy"/>
    <x v="225"/>
    <x v="186"/>
    <x v="146"/>
    <x v="8"/>
    <x v="10"/>
    <x v="0"/>
    <x v="1"/>
    <n v="124"/>
    <n v="9.1"/>
    <n v="9.1"/>
  </r>
  <r>
    <x v="5"/>
    <d v="2023-02-25T00:00:00"/>
    <s v="Zone 4 - Canopy"/>
    <x v="230"/>
    <x v="191"/>
    <x v="85"/>
    <x v="1"/>
    <x v="3"/>
    <x v="0"/>
    <x v="2"/>
    <m/>
    <s v=""/>
    <s v=""/>
  </r>
  <r>
    <x v="5"/>
    <d v="2023-02-25T00:00:00"/>
    <s v="Zone 4 - Canopy"/>
    <x v="229"/>
    <x v="190"/>
    <x v="35"/>
    <x v="3"/>
    <x v="3"/>
    <x v="0"/>
    <x v="2"/>
    <m/>
    <s v=""/>
    <s v=""/>
  </r>
  <r>
    <x v="5"/>
    <d v="2023-02-25T00:00:00"/>
    <s v="Zone 4 - Canopy"/>
    <x v="333"/>
    <x v="158"/>
    <x v="202"/>
    <x v="1"/>
    <x v="3"/>
    <x v="0"/>
    <x v="2"/>
    <m/>
    <s v=""/>
    <s v=""/>
  </r>
  <r>
    <x v="5"/>
    <d v="2023-02-25T00:00:00"/>
    <s v="Zone 4 - Canopy"/>
    <x v="219"/>
    <x v="79"/>
    <x v="68"/>
    <x v="1"/>
    <x v="3"/>
    <x v="0"/>
    <x v="2"/>
    <m/>
    <s v=""/>
    <s v=""/>
  </r>
  <r>
    <x v="5"/>
    <d v="2023-02-25T00:00:00"/>
    <s v="Zone 4 - Canopy"/>
    <x v="221"/>
    <x v="182"/>
    <x v="116"/>
    <x v="0"/>
    <x v="3"/>
    <x v="0"/>
    <x v="2"/>
    <m/>
    <s v=""/>
    <s v=""/>
  </r>
  <r>
    <x v="5"/>
    <d v="2023-02-25T00:00:00"/>
    <s v="Zone 4 - Canopy"/>
    <x v="228"/>
    <x v="189"/>
    <x v="85"/>
    <x v="1"/>
    <x v="3"/>
    <x v="0"/>
    <x v="2"/>
    <m/>
    <s v=""/>
    <s v=""/>
  </r>
  <r>
    <x v="5"/>
    <d v="2023-02-25T00:00:00"/>
    <s v="Zone 4 - Canopy"/>
    <x v="218"/>
    <x v="180"/>
    <x v="143"/>
    <x v="1"/>
    <x v="3"/>
    <x v="0"/>
    <x v="2"/>
    <m/>
    <s v=""/>
    <s v=""/>
  </r>
  <r>
    <x v="5"/>
    <d v="2023-02-25T00:00:00"/>
    <s v="Zone 4 - Canopy"/>
    <x v="227"/>
    <x v="188"/>
    <x v="29"/>
    <x v="0"/>
    <x v="3"/>
    <x v="0"/>
    <x v="2"/>
    <m/>
    <s v=""/>
    <s v=""/>
  </r>
  <r>
    <x v="5"/>
    <d v="2023-02-25T00:00:00"/>
    <s v="Zone 4 - Canopy"/>
    <x v="362"/>
    <x v="280"/>
    <x v="215"/>
    <x v="1"/>
    <x v="6"/>
    <x v="0"/>
    <x v="2"/>
    <m/>
    <s v=""/>
    <s v=""/>
  </r>
  <r>
    <x v="5"/>
    <d v="2023-02-25T00:00:00"/>
    <s v="Zone 4 - Canopy"/>
    <x v="334"/>
    <x v="83"/>
    <x v="203"/>
    <x v="1"/>
    <x v="22"/>
    <x v="0"/>
    <x v="2"/>
    <m/>
    <s v=""/>
    <s v=""/>
  </r>
  <r>
    <x v="5"/>
    <d v="2023-02-25T00:00:00"/>
    <s v="Zone 4 - Canopy"/>
    <x v="135"/>
    <x v="2"/>
    <x v="46"/>
    <x v="3"/>
    <x v="12"/>
    <x v="1"/>
    <x v="2"/>
    <n v="47"/>
    <n v="1.1000000000000001"/>
    <n v="1.1000000000000001"/>
  </r>
  <r>
    <x v="5"/>
    <d v="2023-02-25T00:00:00"/>
    <s v="Zone 4 - Canopy"/>
    <x v="135"/>
    <x v="2"/>
    <x v="46"/>
    <x v="3"/>
    <x v="12"/>
    <x v="3"/>
    <x v="2"/>
    <n v="36"/>
    <n v="1.5"/>
    <n v="1.5"/>
  </r>
  <r>
    <x v="5"/>
    <d v="2023-02-25T00:00:00"/>
    <s v="Zone 4 - Canopy"/>
    <x v="129"/>
    <x v="111"/>
    <x v="91"/>
    <x v="4"/>
    <x v="12"/>
    <x v="1"/>
    <x v="2"/>
    <n v="41"/>
    <n v="0.7"/>
    <n v="0.7"/>
  </r>
  <r>
    <x v="5"/>
    <d v="2023-02-25T00:00:00"/>
    <s v="Zone 4 - Canopy"/>
    <x v="136"/>
    <x v="115"/>
    <x v="95"/>
    <x v="3"/>
    <x v="12"/>
    <x v="1"/>
    <x v="2"/>
    <n v="41"/>
    <n v="0.7"/>
    <n v="0.7"/>
  </r>
  <r>
    <x v="5"/>
    <d v="2023-02-25T00:00:00"/>
    <s v="Zone 4 - Canopy"/>
    <x v="136"/>
    <x v="115"/>
    <x v="95"/>
    <x v="3"/>
    <x v="12"/>
    <x v="1"/>
    <x v="2"/>
    <n v="42"/>
    <n v="0.8"/>
    <n v="0.8"/>
  </r>
  <r>
    <x v="5"/>
    <d v="2023-02-25T00:00:00"/>
    <s v="Zone 4 - Canopy"/>
    <x v="138"/>
    <x v="83"/>
    <x v="96"/>
    <x v="1"/>
    <x v="12"/>
    <x v="3"/>
    <x v="2"/>
    <n v="35"/>
    <n v="1.3"/>
    <n v="1.3"/>
  </r>
  <r>
    <x v="5"/>
    <d v="2023-02-25T00:00:00"/>
    <s v="Zone 4 - Canopy"/>
    <x v="128"/>
    <x v="110"/>
    <x v="90"/>
    <x v="0"/>
    <x v="12"/>
    <x v="0"/>
    <x v="2"/>
    <m/>
    <s v=""/>
    <s v=""/>
  </r>
  <r>
    <x v="5"/>
    <d v="2023-02-25T00:00:00"/>
    <s v="Zone 4 - Canopy"/>
    <x v="124"/>
    <x v="106"/>
    <x v="87"/>
    <x v="2"/>
    <x v="12"/>
    <x v="0"/>
    <x v="2"/>
    <m/>
    <s v=""/>
    <s v=""/>
  </r>
  <r>
    <x v="5"/>
    <d v="2023-02-25T00:00:00"/>
    <s v="Zone 4 - Canopy"/>
    <x v="301"/>
    <x v="83"/>
    <x v="188"/>
    <x v="0"/>
    <x v="6"/>
    <x v="0"/>
    <x v="2"/>
    <m/>
    <s v=""/>
    <s v=""/>
  </r>
  <r>
    <x v="5"/>
    <d v="2023-02-25T00:00:00"/>
    <s v="Zone 4 - Canopy"/>
    <x v="126"/>
    <x v="108"/>
    <x v="89"/>
    <x v="2"/>
    <x v="6"/>
    <x v="0"/>
    <x v="2"/>
    <m/>
    <s v=""/>
    <s v=""/>
  </r>
  <r>
    <x v="5"/>
    <d v="2023-02-25T00:00:00"/>
    <s v="Zone 4 - Canopy"/>
    <x v="131"/>
    <x v="83"/>
    <x v="25"/>
    <x v="0"/>
    <x v="12"/>
    <x v="0"/>
    <x v="2"/>
    <m/>
    <s v=""/>
    <s v=""/>
  </r>
  <r>
    <x v="5"/>
    <d v="2023-02-25T00:00:00"/>
    <s v="Zone 4 - Canopy"/>
    <x v="363"/>
    <x v="281"/>
    <x v="216"/>
    <x v="1"/>
    <x v="12"/>
    <x v="0"/>
    <x v="2"/>
    <m/>
    <s v=""/>
    <s v=""/>
  </r>
  <r>
    <x v="5"/>
    <d v="2023-02-25T00:00:00"/>
    <s v="Zone 4 - Canopy"/>
    <x v="263"/>
    <x v="49"/>
    <x v="159"/>
    <x v="6"/>
    <x v="2"/>
    <x v="0"/>
    <x v="1"/>
    <n v="134"/>
    <n v="11.8"/>
    <n v="11.8"/>
  </r>
  <r>
    <x v="5"/>
    <d v="2023-02-25T00:00:00"/>
    <s v="Zone 4 - Canopy"/>
    <x v="268"/>
    <x v="217"/>
    <x v="172"/>
    <x v="1"/>
    <x v="2"/>
    <x v="0"/>
    <x v="1"/>
    <n v="124"/>
    <n v="9.1"/>
    <n v="9.1"/>
  </r>
  <r>
    <x v="5"/>
    <d v="2023-02-25T00:00:00"/>
    <s v="Zone 4 - Canopy"/>
    <x v="246"/>
    <x v="133"/>
    <x v="36"/>
    <x v="1"/>
    <x v="2"/>
    <x v="0"/>
    <x v="1"/>
    <n v="142"/>
    <n v="14.4"/>
    <n v="14.4"/>
  </r>
  <r>
    <x v="5"/>
    <d v="2023-02-25T00:00:00"/>
    <s v="Zone 4 - Canopy"/>
    <x v="249"/>
    <x v="205"/>
    <x v="158"/>
    <x v="1"/>
    <x v="2"/>
    <x v="0"/>
    <x v="1"/>
    <n v="102"/>
    <n v="4.5999999999999996"/>
    <n v="4.5999999999999996"/>
  </r>
  <r>
    <x v="5"/>
    <d v="2023-02-25T00:00:00"/>
    <s v="Zone 4 - Canopy"/>
    <x v="249"/>
    <x v="205"/>
    <x v="158"/>
    <x v="1"/>
    <x v="2"/>
    <x v="0"/>
    <x v="1"/>
    <n v="162"/>
    <n v="22.7"/>
    <n v="22.7"/>
  </r>
  <r>
    <x v="5"/>
    <d v="2023-02-25T00:00:00"/>
    <s v="Zone 4 - Canopy"/>
    <x v="249"/>
    <x v="205"/>
    <x v="158"/>
    <x v="1"/>
    <x v="2"/>
    <x v="0"/>
    <x v="1"/>
    <n v="114"/>
    <n v="6.8"/>
    <n v="6.8"/>
  </r>
  <r>
    <x v="5"/>
    <d v="2023-02-25T00:00:00"/>
    <s v="Zone 4 - Canopy"/>
    <x v="279"/>
    <x v="6"/>
    <x v="116"/>
    <x v="1"/>
    <x v="2"/>
    <x v="0"/>
    <x v="1"/>
    <n v="101"/>
    <n v="4.5"/>
    <n v="4.5"/>
  </r>
  <r>
    <x v="5"/>
    <d v="2023-02-25T00:00:00"/>
    <s v="Zone 4 - Canopy"/>
    <x v="250"/>
    <x v="123"/>
    <x v="159"/>
    <x v="4"/>
    <x v="2"/>
    <x v="0"/>
    <x v="1"/>
    <n v="143"/>
    <n v="14.8"/>
    <n v="14.8"/>
  </r>
  <r>
    <x v="5"/>
    <d v="2023-02-25T00:00:00"/>
    <s v="Zone 4 - Canopy"/>
    <x v="265"/>
    <x v="58"/>
    <x v="170"/>
    <x v="1"/>
    <x v="2"/>
    <x v="0"/>
    <x v="1"/>
    <n v="118"/>
    <n v="7.6"/>
    <n v="7.6"/>
  </r>
  <r>
    <x v="5"/>
    <d v="2023-02-25T00:00:00"/>
    <s v="Zone 4 - Canopy"/>
    <x v="260"/>
    <x v="212"/>
    <x v="167"/>
    <x v="1"/>
    <x v="2"/>
    <x v="0"/>
    <x v="5"/>
    <n v="83"/>
    <n v="2.1"/>
    <n v="2.1"/>
  </r>
  <r>
    <x v="5"/>
    <d v="2023-02-25T00:00:00"/>
    <s v="Zone 4 - Canopy"/>
    <x v="266"/>
    <x v="30"/>
    <x v="43"/>
    <x v="1"/>
    <x v="2"/>
    <x v="1"/>
    <x v="2"/>
    <n v="41"/>
    <n v="0.7"/>
    <n v="0.7"/>
  </r>
  <r>
    <x v="5"/>
    <d v="2023-02-25T00:00:00"/>
    <s v="Zone 4 - Canopy"/>
    <x v="257"/>
    <x v="210"/>
    <x v="51"/>
    <x v="1"/>
    <x v="2"/>
    <x v="1"/>
    <x v="2"/>
    <n v="41"/>
    <n v="0.7"/>
    <n v="0.7"/>
  </r>
  <r>
    <x v="5"/>
    <d v="2023-02-25T00:00:00"/>
    <s v="Zone 4 - Canopy"/>
    <x v="261"/>
    <x v="213"/>
    <x v="168"/>
    <x v="11"/>
    <x v="24"/>
    <x v="1"/>
    <x v="2"/>
    <n v="45"/>
    <n v="0.9"/>
    <n v="0.9"/>
  </r>
  <r>
    <x v="5"/>
    <d v="2023-02-25T00:00:00"/>
    <s v="Zone 4 - Canopy"/>
    <x v="261"/>
    <x v="213"/>
    <x v="168"/>
    <x v="11"/>
    <x v="24"/>
    <x v="1"/>
    <x v="2"/>
    <n v="42"/>
    <n v="0.8"/>
    <n v="0.8"/>
  </r>
  <r>
    <x v="5"/>
    <d v="2023-02-25T00:00:00"/>
    <s v="Zone 4 - Canopy"/>
    <x v="261"/>
    <x v="213"/>
    <x v="168"/>
    <x v="11"/>
    <x v="24"/>
    <x v="1"/>
    <x v="2"/>
    <n v="47"/>
    <n v="1.1000000000000001"/>
    <n v="1.1000000000000001"/>
  </r>
  <r>
    <x v="5"/>
    <d v="2023-02-25T00:00:00"/>
    <s v="Zone 4 - Canopy"/>
    <x v="261"/>
    <x v="213"/>
    <x v="168"/>
    <x v="11"/>
    <x v="24"/>
    <x v="1"/>
    <x v="2"/>
    <n v="48"/>
    <n v="1.1000000000000001"/>
    <n v="1.1000000000000001"/>
  </r>
  <r>
    <x v="5"/>
    <d v="2023-02-25T00:00:00"/>
    <s v="Zone 4 - Canopy"/>
    <x v="261"/>
    <x v="213"/>
    <x v="168"/>
    <x v="11"/>
    <x v="24"/>
    <x v="0"/>
    <x v="10"/>
    <n v="76"/>
    <n v="3.5"/>
    <n v="3.5"/>
  </r>
  <r>
    <x v="5"/>
    <d v="2023-02-25T00:00:00"/>
    <s v="Zone 4 - Canopy"/>
    <x v="273"/>
    <x v="74"/>
    <x v="174"/>
    <x v="1"/>
    <x v="2"/>
    <x v="0"/>
    <x v="5"/>
    <n v="67"/>
    <n v="1.1000000000000001"/>
    <n v="1.1000000000000001"/>
  </r>
  <r>
    <x v="5"/>
    <d v="2023-02-25T00:00:00"/>
    <s v="Zone 4 - Canopy"/>
    <x v="273"/>
    <x v="74"/>
    <x v="174"/>
    <x v="1"/>
    <x v="2"/>
    <x v="0"/>
    <x v="5"/>
    <n v="68"/>
    <n v="1.1000000000000001"/>
    <n v="1.1000000000000001"/>
  </r>
  <r>
    <x v="5"/>
    <d v="2023-02-25T00:00:00"/>
    <s v="Zone 4 - Canopy"/>
    <x v="258"/>
    <x v="211"/>
    <x v="165"/>
    <x v="2"/>
    <x v="2"/>
    <x v="0"/>
    <x v="2"/>
    <m/>
    <s v=""/>
    <s v=""/>
  </r>
  <r>
    <x v="5"/>
    <d v="2023-02-25T00:00:00"/>
    <s v="Zone 4 - Canopy"/>
    <x v="267"/>
    <x v="216"/>
    <x v="171"/>
    <x v="1"/>
    <x v="2"/>
    <x v="0"/>
    <x v="2"/>
    <m/>
    <s v=""/>
    <s v=""/>
  </r>
  <r>
    <x v="5"/>
    <d v="2023-02-25T00:00:00"/>
    <s v="Zone 4 - Canopy"/>
    <x v="275"/>
    <x v="222"/>
    <x v="174"/>
    <x v="1"/>
    <x v="2"/>
    <x v="0"/>
    <x v="2"/>
    <m/>
    <s v=""/>
    <s v=""/>
  </r>
  <r>
    <x v="5"/>
    <d v="2023-02-25T00:00:00"/>
    <s v="Zone 4 - Canopy"/>
    <x v="248"/>
    <x v="204"/>
    <x v="157"/>
    <x v="1"/>
    <x v="2"/>
    <x v="0"/>
    <x v="2"/>
    <m/>
    <s v=""/>
    <s v=""/>
  </r>
  <r>
    <x v="5"/>
    <d v="2023-02-25T00:00:00"/>
    <s v="Zone 4 - Canopy"/>
    <x v="364"/>
    <x v="282"/>
    <x v="36"/>
    <x v="7"/>
    <x v="24"/>
    <x v="0"/>
    <x v="2"/>
    <m/>
    <s v=""/>
    <s v=""/>
  </r>
  <r>
    <x v="5"/>
    <d v="2023-02-25T00:00:00"/>
    <s v="Zone 4 - Canopy"/>
    <x v="365"/>
    <x v="283"/>
    <x v="200"/>
    <x v="5"/>
    <x v="2"/>
    <x v="0"/>
    <x v="2"/>
    <m/>
    <s v=""/>
    <s v=""/>
  </r>
  <r>
    <x v="5"/>
    <d v="2023-02-25T00:00:00"/>
    <s v="Zone 4 - Canopy"/>
    <x v="262"/>
    <x v="214"/>
    <x v="62"/>
    <x v="6"/>
    <x v="2"/>
    <x v="0"/>
    <x v="2"/>
    <m/>
    <s v=""/>
    <s v=""/>
  </r>
  <r>
    <x v="5"/>
    <d v="2023-02-25T00:00:00"/>
    <s v="Zone 4 - Canopy"/>
    <x v="366"/>
    <x v="284"/>
    <x v="217"/>
    <x v="7"/>
    <x v="2"/>
    <x v="0"/>
    <x v="2"/>
    <m/>
    <s v=""/>
    <s v=""/>
  </r>
  <r>
    <x v="5"/>
    <d v="2023-02-25T00:00:00"/>
    <s v="Zone 4 - Canopy"/>
    <x v="264"/>
    <x v="215"/>
    <x v="169"/>
    <x v="1"/>
    <x v="2"/>
    <x v="0"/>
    <x v="2"/>
    <m/>
    <s v=""/>
    <s v=""/>
  </r>
  <r>
    <x v="5"/>
    <d v="2023-02-25T00:00:00"/>
    <s v="Zone 4 - Canopy"/>
    <x v="367"/>
    <x v="285"/>
    <x v="218"/>
    <x v="1"/>
    <x v="2"/>
    <x v="0"/>
    <x v="2"/>
    <m/>
    <s v=""/>
    <s v=""/>
  </r>
  <r>
    <x v="5"/>
    <d v="2023-02-25T00:00:00"/>
    <s v="Zone 4 - Canopy"/>
    <x v="276"/>
    <x v="223"/>
    <x v="159"/>
    <x v="0"/>
    <x v="2"/>
    <x v="0"/>
    <x v="2"/>
    <m/>
    <s v=""/>
    <s v=""/>
  </r>
  <r>
    <x v="5"/>
    <d v="2023-02-25T00:00:00"/>
    <s v="Zone 4 - Canopy"/>
    <x v="368"/>
    <x v="286"/>
    <x v="219"/>
    <x v="1"/>
    <x v="24"/>
    <x v="0"/>
    <x v="2"/>
    <m/>
    <s v=""/>
    <s v=""/>
  </r>
  <r>
    <x v="5"/>
    <d v="2023-02-25T00:00:00"/>
    <s v="Zone 4 - Canopy"/>
    <x v="256"/>
    <x v="209"/>
    <x v="164"/>
    <x v="1"/>
    <x v="2"/>
    <x v="0"/>
    <x v="2"/>
    <m/>
    <s v=""/>
    <s v=""/>
  </r>
  <r>
    <x v="5"/>
    <d v="2023-02-25T00:00:00"/>
    <s v="Zone 4 - Canopy"/>
    <x v="253"/>
    <x v="3"/>
    <x v="161"/>
    <x v="1"/>
    <x v="2"/>
    <x v="0"/>
    <x v="2"/>
    <m/>
    <s v=""/>
    <s v=""/>
  </r>
  <r>
    <x v="5"/>
    <d v="2023-02-25T00:00:00"/>
    <s v="Zone 4 - Canopy"/>
    <x v="290"/>
    <x v="233"/>
    <x v="181"/>
    <x v="3"/>
    <x v="5"/>
    <x v="0"/>
    <x v="1"/>
    <n v="125"/>
    <n v="9.3000000000000007"/>
    <n v="9.3000000000000007"/>
  </r>
  <r>
    <x v="5"/>
    <d v="2023-02-25T00:00:00"/>
    <s v="Zone 4 - Canopy"/>
    <x v="43"/>
    <x v="40"/>
    <x v="34"/>
    <x v="3"/>
    <x v="5"/>
    <x v="0"/>
    <x v="1"/>
    <n v="112"/>
    <n v="6.4"/>
    <n v="6.4"/>
  </r>
  <r>
    <x v="5"/>
    <d v="2023-02-25T00:00:00"/>
    <s v="Zone 4 - Canopy"/>
    <x v="46"/>
    <x v="43"/>
    <x v="32"/>
    <x v="1"/>
    <x v="5"/>
    <x v="0"/>
    <x v="1"/>
    <n v="152"/>
    <n v="18.2"/>
    <n v="18.2"/>
  </r>
  <r>
    <x v="5"/>
    <d v="2023-02-25T00:00:00"/>
    <s v="Zone 4 - Canopy"/>
    <x v="44"/>
    <x v="41"/>
    <x v="28"/>
    <x v="1"/>
    <x v="5"/>
    <x v="0"/>
    <x v="1"/>
    <n v="142"/>
    <n v="14.4"/>
    <n v="14.4"/>
  </r>
  <r>
    <x v="5"/>
    <d v="2023-02-25T00:00:00"/>
    <s v="Zone 4 - Canopy"/>
    <x v="58"/>
    <x v="53"/>
    <x v="28"/>
    <x v="2"/>
    <x v="5"/>
    <x v="0"/>
    <x v="1"/>
    <n v="125"/>
    <n v="9.3000000000000007"/>
    <n v="9.3000000000000007"/>
  </r>
  <r>
    <x v="5"/>
    <d v="2023-02-25T00:00:00"/>
    <s v="Zone 4 - Canopy"/>
    <x v="58"/>
    <x v="53"/>
    <x v="28"/>
    <x v="2"/>
    <x v="5"/>
    <x v="0"/>
    <x v="1"/>
    <n v="117"/>
    <n v="7.4"/>
    <n v="7.4"/>
  </r>
  <r>
    <x v="5"/>
    <d v="2023-02-25T00:00:00"/>
    <s v="Zone 4 - Canopy"/>
    <x v="37"/>
    <x v="35"/>
    <x v="30"/>
    <x v="2"/>
    <x v="5"/>
    <x v="0"/>
    <x v="1"/>
    <n v="111"/>
    <n v="6.2"/>
    <n v="6.2"/>
  </r>
  <r>
    <x v="5"/>
    <d v="2023-02-25T00:00:00"/>
    <s v="Zone 4 - Canopy"/>
    <x v="40"/>
    <x v="9"/>
    <x v="32"/>
    <x v="4"/>
    <x v="5"/>
    <x v="0"/>
    <x v="1"/>
    <n v="118"/>
    <n v="7.6"/>
    <n v="7.6"/>
  </r>
  <r>
    <x v="5"/>
    <d v="2023-02-25T00:00:00"/>
    <s v="Zone 4 - Canopy"/>
    <x v="49"/>
    <x v="45"/>
    <x v="32"/>
    <x v="2"/>
    <x v="5"/>
    <x v="0"/>
    <x v="1"/>
    <n v="116"/>
    <n v="7.2"/>
    <n v="7.2"/>
  </r>
  <r>
    <x v="5"/>
    <d v="2023-02-25T00:00:00"/>
    <s v="Zone 4 - Canopy"/>
    <x v="42"/>
    <x v="39"/>
    <x v="32"/>
    <x v="2"/>
    <x v="5"/>
    <x v="0"/>
    <x v="1"/>
    <n v="100"/>
    <n v="4.3"/>
    <n v="4.3"/>
  </r>
  <r>
    <x v="5"/>
    <d v="2023-02-25T00:00:00"/>
    <s v="Zone 4 - Canopy"/>
    <x v="42"/>
    <x v="39"/>
    <x v="32"/>
    <x v="2"/>
    <x v="5"/>
    <x v="0"/>
    <x v="1"/>
    <n v="155"/>
    <n v="19.5"/>
    <n v="19.5"/>
  </r>
  <r>
    <x v="5"/>
    <d v="2023-02-25T00:00:00"/>
    <s v="Zone 4 - Canopy"/>
    <x v="33"/>
    <x v="31"/>
    <x v="26"/>
    <x v="1"/>
    <x v="5"/>
    <x v="1"/>
    <x v="2"/>
    <n v="68"/>
    <n v="3.3"/>
    <n v="3.3"/>
  </r>
  <r>
    <x v="5"/>
    <d v="2023-02-25T00:00:00"/>
    <s v="Zone 4 - Canopy"/>
    <x v="57"/>
    <x v="52"/>
    <x v="45"/>
    <x v="4"/>
    <x v="5"/>
    <x v="0"/>
    <x v="2"/>
    <m/>
    <s v=""/>
    <s v=""/>
  </r>
  <r>
    <x v="5"/>
    <d v="2023-02-25T00:00:00"/>
    <s v="Zone 4 - Canopy"/>
    <x v="369"/>
    <x v="287"/>
    <x v="220"/>
    <x v="0"/>
    <x v="5"/>
    <x v="1"/>
    <x v="2"/>
    <n v="62"/>
    <n v="2.5"/>
    <n v="2.5"/>
  </r>
  <r>
    <x v="5"/>
    <d v="2023-02-25T00:00:00"/>
    <s v="Zone 4 - Canopy"/>
    <x v="369"/>
    <x v="287"/>
    <x v="220"/>
    <x v="0"/>
    <x v="5"/>
    <x v="1"/>
    <x v="2"/>
    <n v="46"/>
    <n v="1"/>
    <n v="1"/>
  </r>
  <r>
    <x v="5"/>
    <d v="2023-02-25T00:00:00"/>
    <s v="Zone 4 - Canopy"/>
    <x v="370"/>
    <x v="288"/>
    <x v="221"/>
    <x v="4"/>
    <x v="5"/>
    <x v="0"/>
    <x v="2"/>
    <m/>
    <s v=""/>
    <s v=""/>
  </r>
  <r>
    <x v="5"/>
    <d v="2023-02-25T00:00:00"/>
    <s v="Zone 4 - Canopy"/>
    <x v="309"/>
    <x v="245"/>
    <x v="37"/>
    <x v="4"/>
    <x v="5"/>
    <x v="0"/>
    <x v="2"/>
    <m/>
    <s v=""/>
    <s v=""/>
  </r>
  <r>
    <x v="5"/>
    <d v="2023-02-25T00:00:00"/>
    <s v="Zone 4 - Canopy"/>
    <x v="30"/>
    <x v="28"/>
    <x v="23"/>
    <x v="0"/>
    <x v="5"/>
    <x v="0"/>
    <x v="2"/>
    <m/>
    <s v=""/>
    <s v=""/>
  </r>
  <r>
    <x v="5"/>
    <d v="2023-02-25T00:00:00"/>
    <s v="Zone 4 - Canopy"/>
    <x v="61"/>
    <x v="55"/>
    <x v="47"/>
    <x v="0"/>
    <x v="5"/>
    <x v="0"/>
    <x v="2"/>
    <m/>
    <s v=""/>
    <s v=""/>
  </r>
  <r>
    <x v="5"/>
    <d v="2023-02-25T00:00:00"/>
    <s v="Zone 4 - Canopy"/>
    <x v="32"/>
    <x v="30"/>
    <x v="25"/>
    <x v="1"/>
    <x v="5"/>
    <x v="0"/>
    <x v="2"/>
    <m/>
    <s v=""/>
    <s v=""/>
  </r>
  <r>
    <x v="5"/>
    <d v="2023-02-25T00:00:00"/>
    <s v="Zone 4 - Canopy"/>
    <x v="48"/>
    <x v="44"/>
    <x v="37"/>
    <x v="0"/>
    <x v="5"/>
    <x v="0"/>
    <x v="2"/>
    <m/>
    <s v=""/>
    <s v=""/>
  </r>
  <r>
    <x v="5"/>
    <d v="2023-02-25T00:00:00"/>
    <s v="Zone 4 - Canopy"/>
    <x v="62"/>
    <x v="56"/>
    <x v="47"/>
    <x v="6"/>
    <x v="5"/>
    <x v="0"/>
    <x v="2"/>
    <m/>
    <s v=""/>
    <s v=""/>
  </r>
  <r>
    <x v="5"/>
    <d v="2023-02-25T00:00:00"/>
    <s v="Zone 4 - Canopy"/>
    <x v="371"/>
    <x v="289"/>
    <x v="222"/>
    <x v="0"/>
    <x v="18"/>
    <x v="0"/>
    <x v="1"/>
    <n v="122"/>
    <n v="8.6"/>
    <n v="8.6"/>
  </r>
  <r>
    <x v="5"/>
    <d v="2023-02-25T00:00:00"/>
    <s v="Zone 4 - Canopy"/>
    <x v="371"/>
    <x v="289"/>
    <x v="222"/>
    <x v="0"/>
    <x v="18"/>
    <x v="1"/>
    <x v="2"/>
    <n v="46"/>
    <n v="1"/>
    <n v="1"/>
  </r>
  <r>
    <x v="5"/>
    <d v="2023-02-25T00:00:00"/>
    <s v="Zone 4 - Canopy"/>
    <x v="155"/>
    <x v="128"/>
    <x v="102"/>
    <x v="0"/>
    <x v="18"/>
    <x v="0"/>
    <x v="1"/>
    <n v="162"/>
    <n v="22.7"/>
    <n v="22.7"/>
  </r>
  <r>
    <x v="5"/>
    <d v="2023-02-25T00:00:00"/>
    <s v="Zone 4 - Canopy"/>
    <x v="170"/>
    <x v="138"/>
    <x v="26"/>
    <x v="0"/>
    <x v="18"/>
    <x v="1"/>
    <x v="2"/>
    <n v="47"/>
    <n v="1.1000000000000001"/>
    <n v="1.1000000000000001"/>
  </r>
  <r>
    <x v="5"/>
    <d v="2023-02-25T00:00:00"/>
    <s v="Zone 4 - Canopy"/>
    <x v="159"/>
    <x v="57"/>
    <x v="109"/>
    <x v="0"/>
    <x v="18"/>
    <x v="1"/>
    <x v="2"/>
    <n v="79"/>
    <n v="5.2"/>
    <n v="5.2"/>
  </r>
  <r>
    <x v="5"/>
    <d v="2023-02-25T00:00:00"/>
    <s v="Zone 4 - Canopy"/>
    <x v="163"/>
    <x v="133"/>
    <x v="111"/>
    <x v="8"/>
    <x v="18"/>
    <x v="2"/>
    <x v="2"/>
    <n v="30"/>
    <n v="0.5"/>
    <n v="0.5"/>
  </r>
  <r>
    <x v="5"/>
    <d v="2023-02-25T00:00:00"/>
    <s v="Zone 4 - Canopy"/>
    <x v="158"/>
    <x v="110"/>
    <x v="108"/>
    <x v="1"/>
    <x v="18"/>
    <x v="0"/>
    <x v="2"/>
    <m/>
    <s v=""/>
    <s v=""/>
  </r>
  <r>
    <x v="5"/>
    <d v="2023-02-25T00:00:00"/>
    <s v="Zone 4 - Canopy"/>
    <x v="162"/>
    <x v="32"/>
    <x v="111"/>
    <x v="0"/>
    <x v="18"/>
    <x v="0"/>
    <x v="2"/>
    <m/>
    <s v=""/>
    <s v=""/>
  </r>
  <r>
    <x v="5"/>
    <d v="2023-02-25T00:00:00"/>
    <s v="Zone 4 - Canopy"/>
    <x v="161"/>
    <x v="132"/>
    <x v="111"/>
    <x v="4"/>
    <x v="18"/>
    <x v="0"/>
    <x v="2"/>
    <m/>
    <s v=""/>
    <s v=""/>
  </r>
  <r>
    <x v="5"/>
    <d v="2023-02-25T00:00:00"/>
    <s v="Zone 4 - Canopy"/>
    <x v="372"/>
    <x v="290"/>
    <x v="223"/>
    <x v="2"/>
    <x v="18"/>
    <x v="0"/>
    <x v="2"/>
    <m/>
    <s v=""/>
    <s v=""/>
  </r>
  <r>
    <x v="5"/>
    <d v="2023-02-25T00:00:00"/>
    <s v="Zone 4 - Canopy"/>
    <x v="373"/>
    <x v="291"/>
    <x v="174"/>
    <x v="6"/>
    <x v="18"/>
    <x v="0"/>
    <x v="2"/>
    <m/>
    <s v=""/>
    <s v=""/>
  </r>
  <r>
    <x v="5"/>
    <d v="2023-02-25T00:00:00"/>
    <s v="Zone 4 - Canopy"/>
    <x v="157"/>
    <x v="130"/>
    <x v="107"/>
    <x v="0"/>
    <x v="18"/>
    <x v="0"/>
    <x v="2"/>
    <m/>
    <s v=""/>
    <s v=""/>
  </r>
  <r>
    <x v="5"/>
    <d v="2023-02-25T00:00:00"/>
    <s v="Zone 4 - Canopy"/>
    <x v="374"/>
    <x v="121"/>
    <x v="46"/>
    <x v="0"/>
    <x v="19"/>
    <x v="0"/>
    <x v="2"/>
    <m/>
    <s v=""/>
    <s v=""/>
  </r>
  <r>
    <x v="5"/>
    <d v="2023-02-25T00:00:00"/>
    <s v="Zone 4 - Canopy"/>
    <x v="167"/>
    <x v="135"/>
    <x v="26"/>
    <x v="8"/>
    <x v="18"/>
    <x v="0"/>
    <x v="2"/>
    <m/>
    <s v=""/>
    <s v=""/>
  </r>
  <r>
    <x v="5"/>
    <d v="2023-02-25T00:00:00"/>
    <s v="Zone 4 - Canopy"/>
    <x v="81"/>
    <x v="31"/>
    <x v="60"/>
    <x v="1"/>
    <x v="10"/>
    <x v="0"/>
    <x v="1"/>
    <n v="134"/>
    <n v="11.8"/>
    <n v="11.8"/>
  </r>
  <r>
    <x v="5"/>
    <d v="2023-02-25T00:00:00"/>
    <s v="Zone 4 - Canopy"/>
    <x v="274"/>
    <x v="221"/>
    <x v="86"/>
    <x v="1"/>
    <x v="10"/>
    <x v="0"/>
    <x v="1"/>
    <n v="144"/>
    <n v="15.1"/>
    <n v="15.1"/>
  </r>
  <r>
    <x v="5"/>
    <d v="2023-02-25T00:00:00"/>
    <s v="Zone 4 - Canopy"/>
    <x v="274"/>
    <x v="221"/>
    <x v="86"/>
    <x v="1"/>
    <x v="10"/>
    <x v="1"/>
    <x v="2"/>
    <n v="43"/>
    <n v="0.8"/>
    <n v="0.8"/>
  </r>
  <r>
    <x v="5"/>
    <d v="2023-02-25T00:00:00"/>
    <s v="Zone 4 - Canopy"/>
    <x v="90"/>
    <x v="78"/>
    <x v="4"/>
    <x v="1"/>
    <x v="10"/>
    <x v="0"/>
    <x v="1"/>
    <n v="130"/>
    <n v="10.7"/>
    <n v="10.7"/>
  </r>
  <r>
    <x v="5"/>
    <d v="2023-02-25T00:00:00"/>
    <s v="Zone 4 - Canopy"/>
    <x v="79"/>
    <x v="70"/>
    <x v="23"/>
    <x v="0"/>
    <x v="10"/>
    <x v="0"/>
    <x v="1"/>
    <n v="116"/>
    <n v="7.2"/>
    <n v="7.2"/>
  </r>
  <r>
    <x v="5"/>
    <d v="2023-02-25T00:00:00"/>
    <s v="Zone 4 - Canopy"/>
    <x v="80"/>
    <x v="71"/>
    <x v="29"/>
    <x v="1"/>
    <x v="10"/>
    <x v="0"/>
    <x v="1"/>
    <n v="148"/>
    <n v="16.600000000000001"/>
    <n v="16.600000000000001"/>
  </r>
  <r>
    <x v="5"/>
    <d v="2023-02-25T00:00:00"/>
    <s v="Zone 4 - Canopy"/>
    <x v="86"/>
    <x v="76"/>
    <x v="23"/>
    <x v="1"/>
    <x v="10"/>
    <x v="0"/>
    <x v="1"/>
    <n v="141"/>
    <n v="14.1"/>
    <n v="14.1"/>
  </r>
  <r>
    <x v="5"/>
    <d v="2023-02-25T00:00:00"/>
    <s v="Zone 4 - Canopy"/>
    <x v="84"/>
    <x v="74"/>
    <x v="25"/>
    <x v="1"/>
    <x v="10"/>
    <x v="0"/>
    <x v="1"/>
    <n v="150"/>
    <n v="17.399999999999999"/>
    <n v="17.399999999999999"/>
  </r>
  <r>
    <x v="5"/>
    <d v="2023-02-25T00:00:00"/>
    <s v="Zone 4 - Canopy"/>
    <x v="88"/>
    <x v="2"/>
    <x v="63"/>
    <x v="1"/>
    <x v="10"/>
    <x v="0"/>
    <x v="1"/>
    <n v="149"/>
    <n v="17"/>
    <n v="17"/>
  </r>
  <r>
    <x v="5"/>
    <d v="2023-02-25T00:00:00"/>
    <s v="Zone 4 - Canopy"/>
    <x v="88"/>
    <x v="2"/>
    <x v="63"/>
    <x v="1"/>
    <x v="10"/>
    <x v="0"/>
    <x v="1"/>
    <n v="159"/>
    <n v="21.3"/>
    <n v="21.3"/>
  </r>
  <r>
    <x v="5"/>
    <d v="2023-02-25T00:00:00"/>
    <s v="Zone 4 - Canopy"/>
    <x v="66"/>
    <x v="59"/>
    <x v="50"/>
    <x v="0"/>
    <x v="10"/>
    <x v="0"/>
    <x v="1"/>
    <n v="160"/>
    <n v="21.7"/>
    <n v="21.7"/>
  </r>
  <r>
    <x v="5"/>
    <d v="2023-02-25T00:00:00"/>
    <s v="Zone 4 - Canopy"/>
    <x v="66"/>
    <x v="59"/>
    <x v="50"/>
    <x v="0"/>
    <x v="10"/>
    <x v="0"/>
    <x v="5"/>
    <n v="67"/>
    <n v="1.1000000000000001"/>
    <n v="1.1000000000000001"/>
  </r>
  <r>
    <x v="5"/>
    <d v="2023-02-25T00:00:00"/>
    <s v="Zone 4 - Canopy"/>
    <x v="375"/>
    <x v="292"/>
    <x v="55"/>
    <x v="8"/>
    <x v="10"/>
    <x v="0"/>
    <x v="0"/>
    <n v="119"/>
    <n v="6.8"/>
    <n v="6.8"/>
  </r>
  <r>
    <x v="5"/>
    <d v="2023-02-25T00:00:00"/>
    <s v="Zone 4 - Canopy"/>
    <x v="375"/>
    <x v="292"/>
    <x v="55"/>
    <x v="8"/>
    <x v="10"/>
    <x v="1"/>
    <x v="2"/>
    <n v="42"/>
    <n v="0.8"/>
    <n v="0.8"/>
  </r>
  <r>
    <x v="5"/>
    <d v="2023-02-25T00:00:00"/>
    <s v="Zone 4 - Canopy"/>
    <x v="375"/>
    <x v="292"/>
    <x v="55"/>
    <x v="8"/>
    <x v="10"/>
    <x v="1"/>
    <x v="2"/>
    <n v="44"/>
    <n v="0.9"/>
    <n v="0.9"/>
  </r>
  <r>
    <x v="5"/>
    <d v="2023-02-25T00:00:00"/>
    <s v="Zone 4 - Canopy"/>
    <x v="375"/>
    <x v="292"/>
    <x v="55"/>
    <x v="8"/>
    <x v="10"/>
    <x v="1"/>
    <x v="2"/>
    <n v="41"/>
    <n v="0.7"/>
    <n v="0.7"/>
  </r>
  <r>
    <x v="5"/>
    <d v="2023-02-25T00:00:00"/>
    <s v="Zone 4 - Canopy"/>
    <x v="70"/>
    <x v="63"/>
    <x v="53"/>
    <x v="2"/>
    <x v="10"/>
    <x v="1"/>
    <x v="2"/>
    <n v="57"/>
    <n v="1.9"/>
    <n v="1.9"/>
  </r>
  <r>
    <x v="5"/>
    <d v="2023-02-25T00:00:00"/>
    <s v="Zone 4 - Canopy"/>
    <x v="70"/>
    <x v="63"/>
    <x v="53"/>
    <x v="2"/>
    <x v="10"/>
    <x v="1"/>
    <x v="2"/>
    <n v="42"/>
    <n v="0.8"/>
    <n v="0.8"/>
  </r>
  <r>
    <x v="5"/>
    <d v="2023-02-25T00:00:00"/>
    <s v="Zone 4 - Canopy"/>
    <x v="74"/>
    <x v="67"/>
    <x v="56"/>
    <x v="2"/>
    <x v="10"/>
    <x v="1"/>
    <x v="2"/>
    <n v="58"/>
    <n v="2"/>
    <n v="2"/>
  </r>
  <r>
    <x v="5"/>
    <d v="2023-02-25T00:00:00"/>
    <s v="Zone 4 - Canopy"/>
    <x v="63"/>
    <x v="2"/>
    <x v="48"/>
    <x v="0"/>
    <x v="10"/>
    <x v="1"/>
    <x v="2"/>
    <n v="44"/>
    <n v="0.9"/>
    <n v="0.9"/>
  </r>
  <r>
    <x v="5"/>
    <d v="2023-02-25T00:00:00"/>
    <s v="Zone 4 - Canopy"/>
    <x v="63"/>
    <x v="2"/>
    <x v="48"/>
    <x v="0"/>
    <x v="10"/>
    <x v="1"/>
    <x v="2"/>
    <n v="41"/>
    <n v="0.7"/>
    <n v="0.7"/>
  </r>
  <r>
    <x v="5"/>
    <d v="2023-02-25T00:00:00"/>
    <s v="Zone 4 - Canopy"/>
    <x v="65"/>
    <x v="58"/>
    <x v="29"/>
    <x v="3"/>
    <x v="10"/>
    <x v="1"/>
    <x v="2"/>
    <n v="41"/>
    <n v="0.7"/>
    <n v="0.7"/>
  </r>
  <r>
    <x v="5"/>
    <d v="2023-02-25T00:00:00"/>
    <s v="Zone 4 - Canopy"/>
    <x v="65"/>
    <x v="58"/>
    <x v="29"/>
    <x v="3"/>
    <x v="10"/>
    <x v="1"/>
    <x v="2"/>
    <n v="41"/>
    <n v="0.7"/>
    <n v="0.7"/>
  </r>
  <r>
    <x v="5"/>
    <d v="2023-02-25T00:00:00"/>
    <s v="Zone 4 - Canopy"/>
    <x v="65"/>
    <x v="58"/>
    <x v="29"/>
    <x v="3"/>
    <x v="10"/>
    <x v="1"/>
    <x v="2"/>
    <n v="41"/>
    <n v="0.7"/>
    <n v="0.7"/>
  </r>
  <r>
    <x v="5"/>
    <d v="2023-02-25T00:00:00"/>
    <s v="Zone 4 - Canopy"/>
    <x v="75"/>
    <x v="14"/>
    <x v="57"/>
    <x v="1"/>
    <x v="10"/>
    <x v="0"/>
    <x v="5"/>
    <n v="66"/>
    <n v="1"/>
    <n v="1"/>
  </r>
  <r>
    <x v="5"/>
    <d v="2023-02-25T00:00:00"/>
    <s v="Zone 4 - Canopy"/>
    <x v="83"/>
    <x v="73"/>
    <x v="61"/>
    <x v="7"/>
    <x v="10"/>
    <x v="0"/>
    <x v="2"/>
    <m/>
    <s v=""/>
    <s v=""/>
  </r>
  <r>
    <x v="5"/>
    <d v="2023-02-25T00:00:00"/>
    <s v="Zone 4 - Canopy"/>
    <x v="76"/>
    <x v="68"/>
    <x v="58"/>
    <x v="2"/>
    <x v="12"/>
    <x v="0"/>
    <x v="2"/>
    <m/>
    <s v=""/>
    <s v=""/>
  </r>
  <r>
    <x v="5"/>
    <d v="2023-02-25T00:00:00"/>
    <s v="Zone 4 - Canopy"/>
    <x v="376"/>
    <x v="293"/>
    <x v="23"/>
    <x v="8"/>
    <x v="10"/>
    <x v="0"/>
    <x v="2"/>
    <m/>
    <s v=""/>
    <s v=""/>
  </r>
  <r>
    <x v="5"/>
    <d v="2023-02-25T00:00:00"/>
    <s v="Zone 4 - Canopy"/>
    <x v="85"/>
    <x v="75"/>
    <x v="23"/>
    <x v="8"/>
    <x v="10"/>
    <x v="0"/>
    <x v="2"/>
    <m/>
    <s v=""/>
    <s v=""/>
  </r>
  <r>
    <x v="5"/>
    <d v="2023-02-25T00:00:00"/>
    <s v="Zone 4 - Canopy"/>
    <x v="47"/>
    <x v="6"/>
    <x v="36"/>
    <x v="2"/>
    <x v="7"/>
    <x v="0"/>
    <x v="2"/>
    <m/>
    <s v=""/>
    <s v=""/>
  </r>
  <r>
    <x v="5"/>
    <d v="2023-02-25T00:00:00"/>
    <s v="Zone 4 - Canopy"/>
    <x v="72"/>
    <x v="65"/>
    <x v="23"/>
    <x v="0"/>
    <x v="10"/>
    <x v="0"/>
    <x v="2"/>
    <m/>
    <s v=""/>
    <s v=""/>
  </r>
  <r>
    <x v="5"/>
    <d v="2023-02-25T00:00:00"/>
    <s v="Zone 4 - Canopy"/>
    <x v="71"/>
    <x v="64"/>
    <x v="54"/>
    <x v="7"/>
    <x v="10"/>
    <x v="0"/>
    <x v="2"/>
    <m/>
    <s v=""/>
    <s v=""/>
  </r>
  <r>
    <x v="5"/>
    <d v="2023-02-25T00:00:00"/>
    <s v="Zone 4 - Canopy"/>
    <x v="64"/>
    <x v="57"/>
    <x v="49"/>
    <x v="0"/>
    <x v="11"/>
    <x v="0"/>
    <x v="2"/>
    <m/>
    <s v=""/>
    <s v=""/>
  </r>
  <r>
    <x v="5"/>
    <d v="2023-02-25T00:00:00"/>
    <s v="Zone 4 - Canopy"/>
    <x v="91"/>
    <x v="79"/>
    <x v="65"/>
    <x v="0"/>
    <x v="10"/>
    <x v="0"/>
    <x v="2"/>
    <m/>
    <s v=""/>
    <s v=""/>
  </r>
  <r>
    <x v="5"/>
    <d v="2023-02-25T00:00:00"/>
    <s v="Zone 4 - Canopy"/>
    <x v="377"/>
    <x v="294"/>
    <x v="91"/>
    <x v="1"/>
    <x v="10"/>
    <x v="0"/>
    <x v="2"/>
    <m/>
    <s v=""/>
    <s v=""/>
  </r>
  <r>
    <x v="5"/>
    <d v="2023-02-25T00:00:00"/>
    <s v="Zone 4 - Canopy"/>
    <x v="67"/>
    <x v="60"/>
    <x v="51"/>
    <x v="2"/>
    <x v="10"/>
    <x v="0"/>
    <x v="2"/>
    <m/>
    <s v=""/>
    <s v=""/>
  </r>
  <r>
    <x v="5"/>
    <d v="2023-02-25T00:00:00"/>
    <s v="Zone 4 - Canopy"/>
    <x v="82"/>
    <x v="72"/>
    <x v="55"/>
    <x v="1"/>
    <x v="10"/>
    <x v="0"/>
    <x v="2"/>
    <m/>
    <s v=""/>
    <s v=""/>
  </r>
  <r>
    <x v="5"/>
    <d v="2023-02-25T00:00:00"/>
    <s v="Zone 4 - Canopy"/>
    <x v="77"/>
    <x v="31"/>
    <x v="9"/>
    <x v="2"/>
    <x v="10"/>
    <x v="0"/>
    <x v="2"/>
    <m/>
    <s v=""/>
    <s v=""/>
  </r>
  <r>
    <x v="5"/>
    <d v="2023-02-25T00:00:00"/>
    <s v="Zone 4 - Canopy"/>
    <x v="87"/>
    <x v="77"/>
    <x v="62"/>
    <x v="0"/>
    <x v="10"/>
    <x v="0"/>
    <x v="2"/>
    <m/>
    <s v=""/>
    <s v=""/>
  </r>
  <r>
    <x v="5"/>
    <d v="2023-02-25T00:00:00"/>
    <s v="Zone 4 - Canopy"/>
    <x v="69"/>
    <x v="62"/>
    <x v="25"/>
    <x v="2"/>
    <x v="10"/>
    <x v="0"/>
    <x v="2"/>
    <m/>
    <s v=""/>
    <s v=""/>
  </r>
  <r>
    <x v="5"/>
    <d v="2023-02-25T00:00:00"/>
    <s v="Zone 4 - Canopy"/>
    <x v="378"/>
    <x v="13"/>
    <x v="224"/>
    <x v="1"/>
    <x v="11"/>
    <x v="0"/>
    <x v="2"/>
    <m/>
    <s v=""/>
    <s v=""/>
  </r>
  <r>
    <x v="5"/>
    <d v="2023-02-25T00:00:00"/>
    <s v="Zone 4 - Canopy"/>
    <x v="379"/>
    <x v="295"/>
    <x v="8"/>
    <x v="1"/>
    <x v="14"/>
    <x v="0"/>
    <x v="1"/>
    <n v="118"/>
    <n v="7.6"/>
    <n v="7.6"/>
  </r>
  <r>
    <x v="5"/>
    <d v="2023-02-25T00:00:00"/>
    <s v="Zone 4 - Canopy"/>
    <x v="380"/>
    <x v="296"/>
    <x v="225"/>
    <x v="1"/>
    <x v="14"/>
    <x v="1"/>
    <x v="2"/>
    <n v="70"/>
    <n v="3.6"/>
    <n v="3.6"/>
  </r>
  <r>
    <x v="5"/>
    <d v="2023-02-25T00:00:00"/>
    <s v="Zone 4 - Canopy"/>
    <x v="381"/>
    <x v="79"/>
    <x v="91"/>
    <x v="3"/>
    <x v="14"/>
    <x v="0"/>
    <x v="5"/>
    <n v="67"/>
    <n v="1.1000000000000001"/>
    <n v="1.1000000000000001"/>
  </r>
  <r>
    <x v="5"/>
    <d v="2023-02-25T00:00:00"/>
    <s v="Zone 4 - Canopy"/>
    <x v="154"/>
    <x v="127"/>
    <x v="105"/>
    <x v="1"/>
    <x v="14"/>
    <x v="1"/>
    <x v="2"/>
    <n v="42"/>
    <n v="0.8"/>
    <n v="0.8"/>
  </r>
  <r>
    <x v="5"/>
    <d v="2023-02-25T00:00:00"/>
    <s v="Zone 4 - Canopy"/>
    <x v="154"/>
    <x v="127"/>
    <x v="105"/>
    <x v="1"/>
    <x v="14"/>
    <x v="1"/>
    <x v="2"/>
    <n v="40"/>
    <n v="0.7"/>
    <n v="0.7"/>
  </r>
  <r>
    <x v="5"/>
    <d v="2023-02-25T00:00:00"/>
    <s v="Zone 4 - Canopy"/>
    <x v="140"/>
    <x v="118"/>
    <x v="35"/>
    <x v="0"/>
    <x v="14"/>
    <x v="0"/>
    <x v="2"/>
    <m/>
    <s v=""/>
    <s v=""/>
  </r>
  <r>
    <x v="5"/>
    <d v="2023-02-25T00:00:00"/>
    <s v="Zone 4 - Canopy"/>
    <x v="145"/>
    <x v="121"/>
    <x v="100"/>
    <x v="0"/>
    <x v="14"/>
    <x v="0"/>
    <x v="2"/>
    <m/>
    <s v=""/>
    <s v=""/>
  </r>
  <r>
    <x v="5"/>
    <d v="2023-02-25T00:00:00"/>
    <s v="Zone 4 - Canopy"/>
    <x v="282"/>
    <x v="227"/>
    <x v="176"/>
    <x v="0"/>
    <x v="14"/>
    <x v="0"/>
    <x v="2"/>
    <m/>
    <s v=""/>
    <s v=""/>
  </r>
  <r>
    <x v="5"/>
    <d v="2023-02-25T00:00:00"/>
    <s v="Zone 4 - Canopy"/>
    <x v="149"/>
    <x v="124"/>
    <x v="100"/>
    <x v="8"/>
    <x v="14"/>
    <x v="0"/>
    <x v="2"/>
    <m/>
    <s v=""/>
    <s v=""/>
  </r>
  <r>
    <x v="5"/>
    <d v="2023-02-25T00:00:00"/>
    <s v="Zone 4 - Canopy"/>
    <x v="148"/>
    <x v="123"/>
    <x v="90"/>
    <x v="0"/>
    <x v="14"/>
    <x v="0"/>
    <x v="2"/>
    <m/>
    <s v=""/>
    <s v=""/>
  </r>
  <r>
    <x v="5"/>
    <d v="2023-02-25T00:00:00"/>
    <s v="Zone 4 - Canopy"/>
    <x v="331"/>
    <x v="262"/>
    <x v="100"/>
    <x v="8"/>
    <x v="14"/>
    <x v="0"/>
    <x v="2"/>
    <m/>
    <s v=""/>
    <s v=""/>
  </r>
  <r>
    <x v="5"/>
    <d v="2023-02-25T00:00:00"/>
    <s v="Zone 4 - Canopy"/>
    <x v="141"/>
    <x v="15"/>
    <x v="98"/>
    <x v="1"/>
    <x v="14"/>
    <x v="0"/>
    <x v="2"/>
    <m/>
    <s v=""/>
    <s v=""/>
  </r>
  <r>
    <x v="5"/>
    <d v="2023-02-25T00:00:00"/>
    <s v="Zone 4 - Canopy"/>
    <x v="382"/>
    <x v="195"/>
    <x v="226"/>
    <x v="2"/>
    <x v="14"/>
    <x v="0"/>
    <x v="2"/>
    <m/>
    <s v=""/>
    <s v=""/>
  </r>
  <r>
    <x v="5"/>
    <d v="2023-02-25T00:00:00"/>
    <s v="Zone 4 - Canopy"/>
    <x v="151"/>
    <x v="79"/>
    <x v="103"/>
    <x v="1"/>
    <x v="14"/>
    <x v="0"/>
    <x v="2"/>
    <m/>
    <s v=""/>
    <s v=""/>
  </r>
  <r>
    <x v="5"/>
    <d v="2023-02-25T00:00:00"/>
    <s v="Zone 4 - Canopy"/>
    <x v="147"/>
    <x v="122"/>
    <x v="101"/>
    <x v="1"/>
    <x v="14"/>
    <x v="0"/>
    <x v="2"/>
    <m/>
    <s v=""/>
    <s v=""/>
  </r>
  <r>
    <x v="5"/>
    <d v="2023-02-25T00:00:00"/>
    <s v="Zone 4 - Canopy"/>
    <x v="383"/>
    <x v="297"/>
    <x v="227"/>
    <x v="1"/>
    <x v="8"/>
    <x v="0"/>
    <x v="2"/>
    <m/>
    <s v=""/>
    <s v=""/>
  </r>
  <r>
    <x v="5"/>
    <d v="2023-02-25T00:00:00"/>
    <s v="Zone 4 - Canopy"/>
    <x v="143"/>
    <x v="120"/>
    <x v="91"/>
    <x v="3"/>
    <x v="14"/>
    <x v="0"/>
    <x v="2"/>
    <m/>
    <s v=""/>
    <s v=""/>
  </r>
  <r>
    <x v="5"/>
    <d v="2023-02-25T00:00:00"/>
    <s v="Zone 4 - Canopy"/>
    <x v="144"/>
    <x v="65"/>
    <x v="79"/>
    <x v="3"/>
    <x v="14"/>
    <x v="0"/>
    <x v="2"/>
    <m/>
    <s v=""/>
    <s v=""/>
  </r>
  <r>
    <x v="5"/>
    <d v="2023-02-25T00:00:00"/>
    <s v="Zone 4 - Canopy"/>
    <x v="11"/>
    <x v="10"/>
    <x v="9"/>
    <x v="4"/>
    <x v="0"/>
    <x v="0"/>
    <x v="1"/>
    <n v="135"/>
    <n v="12.1"/>
    <n v="12.1"/>
  </r>
  <r>
    <x v="5"/>
    <d v="2023-02-25T00:00:00"/>
    <s v="Zone 4 - Canopy"/>
    <x v="288"/>
    <x v="231"/>
    <x v="43"/>
    <x v="1"/>
    <x v="0"/>
    <x v="0"/>
    <x v="1"/>
    <n v="116"/>
    <n v="7.2"/>
    <n v="7.2"/>
  </r>
  <r>
    <x v="5"/>
    <d v="2023-02-25T00:00:00"/>
    <s v="Zone 4 - Canopy"/>
    <x v="0"/>
    <x v="0"/>
    <x v="0"/>
    <x v="0"/>
    <x v="0"/>
    <x v="0"/>
    <x v="1"/>
    <n v="102"/>
    <n v="4.5999999999999996"/>
    <n v="4.5999999999999996"/>
  </r>
  <r>
    <x v="5"/>
    <d v="2023-02-25T00:00:00"/>
    <s v="Zone 4 - Canopy"/>
    <x v="384"/>
    <x v="298"/>
    <x v="228"/>
    <x v="0"/>
    <x v="0"/>
    <x v="0"/>
    <x v="1"/>
    <n v="100"/>
    <n v="4.3"/>
    <n v="4.3"/>
  </r>
  <r>
    <x v="5"/>
    <d v="2023-02-25T00:00:00"/>
    <s v="Zone 4 - Canopy"/>
    <x v="18"/>
    <x v="17"/>
    <x v="14"/>
    <x v="2"/>
    <x v="0"/>
    <x v="0"/>
    <x v="1"/>
    <n v="155"/>
    <n v="19.5"/>
    <n v="19.5"/>
  </r>
  <r>
    <x v="5"/>
    <d v="2023-02-25T00:00:00"/>
    <s v="Zone 4 - Canopy"/>
    <x v="9"/>
    <x v="6"/>
    <x v="5"/>
    <x v="0"/>
    <x v="0"/>
    <x v="0"/>
    <x v="1"/>
    <n v="123"/>
    <n v="8.8000000000000007"/>
    <n v="8.8000000000000007"/>
  </r>
  <r>
    <x v="5"/>
    <d v="2023-02-25T00:00:00"/>
    <s v="Zone 4 - Canopy"/>
    <x v="29"/>
    <x v="27"/>
    <x v="10"/>
    <x v="0"/>
    <x v="2"/>
    <x v="0"/>
    <x v="1"/>
    <n v="150"/>
    <n v="17.399999999999999"/>
    <n v="17.399999999999999"/>
  </r>
  <r>
    <x v="5"/>
    <d v="2023-02-25T00:00:00"/>
    <s v="Zone 4 - Canopy"/>
    <x v="24"/>
    <x v="22"/>
    <x v="19"/>
    <x v="1"/>
    <x v="2"/>
    <x v="0"/>
    <x v="1"/>
    <n v="100"/>
    <n v="4.3"/>
    <n v="4.3"/>
  </r>
  <r>
    <x v="5"/>
    <d v="2023-02-25T00:00:00"/>
    <s v="Zone 4 - Canopy"/>
    <x v="15"/>
    <x v="14"/>
    <x v="12"/>
    <x v="0"/>
    <x v="3"/>
    <x v="0"/>
    <x v="1"/>
    <n v="166"/>
    <n v="24.6"/>
    <n v="24.6"/>
  </r>
  <r>
    <x v="5"/>
    <d v="2023-02-25T00:00:00"/>
    <s v="Zone 4 - Canopy"/>
    <x v="19"/>
    <x v="18"/>
    <x v="15"/>
    <x v="1"/>
    <x v="0"/>
    <x v="1"/>
    <x v="2"/>
    <n v="51"/>
    <n v="1.4"/>
    <n v="1.4"/>
  </r>
  <r>
    <x v="5"/>
    <d v="2023-02-25T00:00:00"/>
    <s v="Zone 4 - Canopy"/>
    <x v="16"/>
    <x v="15"/>
    <x v="13"/>
    <x v="2"/>
    <x v="0"/>
    <x v="1"/>
    <x v="2"/>
    <n v="49"/>
    <n v="1.2"/>
    <n v="1.2"/>
  </r>
  <r>
    <x v="5"/>
    <d v="2023-02-25T00:00:00"/>
    <s v="Zone 4 - Canopy"/>
    <x v="385"/>
    <x v="299"/>
    <x v="1"/>
    <x v="4"/>
    <x v="0"/>
    <x v="1"/>
    <x v="2"/>
    <n v="40"/>
    <n v="0.7"/>
    <n v="0.7"/>
  </r>
  <r>
    <x v="5"/>
    <d v="2023-02-25T00:00:00"/>
    <s v="Zone 4 - Canopy"/>
    <x v="22"/>
    <x v="6"/>
    <x v="17"/>
    <x v="0"/>
    <x v="0"/>
    <x v="1"/>
    <x v="2"/>
    <n v="44"/>
    <n v="0.9"/>
    <n v="0.9"/>
  </r>
  <r>
    <x v="5"/>
    <d v="2023-02-25T00:00:00"/>
    <s v="Zone 4 - Canopy"/>
    <x v="386"/>
    <x v="300"/>
    <x v="229"/>
    <x v="4"/>
    <x v="1"/>
    <x v="1"/>
    <x v="2"/>
    <n v="43"/>
    <n v="0.8"/>
    <n v="0.8"/>
  </r>
  <r>
    <x v="5"/>
    <d v="2023-02-25T00:00:00"/>
    <s v="Zone 4 - Canopy"/>
    <x v="386"/>
    <x v="300"/>
    <x v="229"/>
    <x v="4"/>
    <x v="1"/>
    <x v="1"/>
    <x v="2"/>
    <n v="43"/>
    <n v="0.8"/>
    <n v="0.8"/>
  </r>
  <r>
    <x v="5"/>
    <d v="2023-02-25T00:00:00"/>
    <s v="Zone 4 - Canopy"/>
    <x v="386"/>
    <x v="300"/>
    <x v="229"/>
    <x v="4"/>
    <x v="1"/>
    <x v="1"/>
    <x v="2"/>
    <n v="46"/>
    <n v="1"/>
    <n v="1"/>
  </r>
  <r>
    <x v="5"/>
    <d v="2023-02-25T00:00:00"/>
    <s v="Zone 4 - Canopy"/>
    <x v="14"/>
    <x v="13"/>
    <x v="11"/>
    <x v="0"/>
    <x v="0"/>
    <x v="0"/>
    <x v="1"/>
    <n v="145"/>
    <n v="15.5"/>
    <n v="15.5"/>
  </r>
  <r>
    <x v="5"/>
    <d v="2023-02-25T00:00:00"/>
    <s v="Zone 4 - Canopy"/>
    <x v="14"/>
    <x v="13"/>
    <x v="11"/>
    <x v="0"/>
    <x v="0"/>
    <x v="1"/>
    <x v="2"/>
    <n v="43"/>
    <n v="0.8"/>
    <n v="0.8"/>
  </r>
  <r>
    <x v="5"/>
    <d v="2023-02-25T00:00:00"/>
    <s v="Zone 4 - Canopy"/>
    <x v="303"/>
    <x v="240"/>
    <x v="93"/>
    <x v="1"/>
    <x v="12"/>
    <x v="1"/>
    <x v="2"/>
    <n v="48"/>
    <n v="1.1000000000000001"/>
    <n v="1.1000000000000001"/>
  </r>
  <r>
    <x v="5"/>
    <d v="2023-02-25T00:00:00"/>
    <s v="Zone 4 - Canopy"/>
    <x v="303"/>
    <x v="240"/>
    <x v="93"/>
    <x v="1"/>
    <x v="12"/>
    <x v="1"/>
    <x v="2"/>
    <n v="49"/>
    <n v="1.2"/>
    <n v="1.2"/>
  </r>
  <r>
    <x v="5"/>
    <d v="2023-02-25T00:00:00"/>
    <s v="Zone 4 - Canopy"/>
    <x v="132"/>
    <x v="113"/>
    <x v="93"/>
    <x v="7"/>
    <x v="12"/>
    <x v="1"/>
    <x v="2"/>
    <n v="46"/>
    <n v="1"/>
    <n v="1"/>
  </r>
  <r>
    <x v="5"/>
    <d v="2023-02-25T00:00:00"/>
    <s v="Zone 4 - Canopy"/>
    <x v="2"/>
    <x v="2"/>
    <x v="2"/>
    <x v="2"/>
    <x v="0"/>
    <x v="0"/>
    <x v="2"/>
    <m/>
    <s v=""/>
    <s v=""/>
  </r>
  <r>
    <x v="5"/>
    <d v="2023-02-25T00:00:00"/>
    <s v="Zone 4 - Canopy"/>
    <x v="313"/>
    <x v="249"/>
    <x v="145"/>
    <x v="1"/>
    <x v="0"/>
    <x v="0"/>
    <x v="2"/>
    <m/>
    <s v=""/>
    <s v=""/>
  </r>
  <r>
    <x v="5"/>
    <d v="2023-02-25T00:00:00"/>
    <s v="Zone 4 - Canopy"/>
    <x v="289"/>
    <x v="232"/>
    <x v="180"/>
    <x v="6"/>
    <x v="0"/>
    <x v="0"/>
    <x v="2"/>
    <m/>
    <s v=""/>
    <s v=""/>
  </r>
  <r>
    <x v="5"/>
    <d v="2023-02-25T00:00:00"/>
    <s v="Zone 4 - Canopy"/>
    <x v="387"/>
    <x v="301"/>
    <x v="230"/>
    <x v="2"/>
    <x v="1"/>
    <x v="0"/>
    <x v="2"/>
    <m/>
    <s v=""/>
    <s v=""/>
  </r>
  <r>
    <x v="5"/>
    <d v="2023-02-25T00:00:00"/>
    <s v="Zone 4 - Canopy"/>
    <x v="388"/>
    <x v="302"/>
    <x v="230"/>
    <x v="5"/>
    <x v="1"/>
    <x v="0"/>
    <x v="2"/>
    <m/>
    <s v=""/>
    <s v=""/>
  </r>
  <r>
    <x v="5"/>
    <d v="2023-02-25T00:00:00"/>
    <s v="Zone 4 - Canopy"/>
    <x v="389"/>
    <x v="303"/>
    <x v="45"/>
    <x v="1"/>
    <x v="1"/>
    <x v="0"/>
    <x v="2"/>
    <m/>
    <s v=""/>
    <s v=""/>
  </r>
  <r>
    <x v="5"/>
    <d v="2023-02-25T00:00:00"/>
    <s v="Zone 4 - Canopy"/>
    <x v="6"/>
    <x v="6"/>
    <x v="6"/>
    <x v="4"/>
    <x v="2"/>
    <x v="0"/>
    <x v="2"/>
    <m/>
    <s v=""/>
    <s v=""/>
  </r>
  <r>
    <x v="5"/>
    <d v="2023-02-25T00:00:00"/>
    <s v="Zone 4 - Canopy"/>
    <x v="7"/>
    <x v="7"/>
    <x v="7"/>
    <x v="2"/>
    <x v="0"/>
    <x v="0"/>
    <x v="2"/>
    <m/>
    <s v=""/>
    <s v=""/>
  </r>
  <r>
    <x v="5"/>
    <d v="2023-02-25T00:00:00"/>
    <s v="Zone 4 - Canopy"/>
    <x v="5"/>
    <x v="5"/>
    <x v="5"/>
    <x v="1"/>
    <x v="0"/>
    <x v="0"/>
    <x v="2"/>
    <m/>
    <s v=""/>
    <s v=""/>
  </r>
  <r>
    <x v="5"/>
    <d v="2023-02-25T00:00:00"/>
    <s v="Zone 4 - Canopy"/>
    <x v="133"/>
    <x v="114"/>
    <x v="89"/>
    <x v="5"/>
    <x v="0"/>
    <x v="0"/>
    <x v="2"/>
    <m/>
    <s v=""/>
    <s v=""/>
  </r>
  <r>
    <x v="5"/>
    <d v="2023-02-25T00:00:00"/>
    <s v="Zone 4 - Canopy"/>
    <x v="17"/>
    <x v="16"/>
    <x v="14"/>
    <x v="5"/>
    <x v="0"/>
    <x v="0"/>
    <x v="2"/>
    <m/>
    <s v=""/>
    <s v=""/>
  </r>
  <r>
    <x v="5"/>
    <d v="2023-02-25T00:00:00"/>
    <s v="Zone 4 - Canopy"/>
    <x v="27"/>
    <x v="25"/>
    <x v="21"/>
    <x v="4"/>
    <x v="0"/>
    <x v="0"/>
    <x v="2"/>
    <m/>
    <s v=""/>
    <s v=""/>
  </r>
  <r>
    <x v="5"/>
    <d v="2023-02-25T00:00:00"/>
    <s v="Zone 4 - Canopy"/>
    <x v="390"/>
    <x v="304"/>
    <x v="21"/>
    <x v="1"/>
    <x v="0"/>
    <x v="0"/>
    <x v="2"/>
    <m/>
    <s v=""/>
    <s v=""/>
  </r>
  <r>
    <x v="5"/>
    <d v="2023-02-25T00:00:00"/>
    <s v="Zone 4 - Canopy"/>
    <x v="391"/>
    <x v="305"/>
    <x v="231"/>
    <x v="1"/>
    <x v="0"/>
    <x v="0"/>
    <x v="2"/>
    <m/>
    <s v=""/>
    <s v=""/>
  </r>
  <r>
    <x v="5"/>
    <d v="2023-02-25T00:00:00"/>
    <s v="Zone 4 - Canopy"/>
    <x v="28"/>
    <x v="26"/>
    <x v="22"/>
    <x v="0"/>
    <x v="0"/>
    <x v="0"/>
    <x v="2"/>
    <m/>
    <s v=""/>
    <s v=""/>
  </r>
  <r>
    <x v="5"/>
    <d v="2023-02-25T00:00:00"/>
    <s v="Zone 4 - Canopy"/>
    <x v="287"/>
    <x v="192"/>
    <x v="179"/>
    <x v="0"/>
    <x v="0"/>
    <x v="0"/>
    <x v="2"/>
    <m/>
    <s v=""/>
    <s v=""/>
  </r>
  <r>
    <x v="5"/>
    <d v="2023-02-25T00:00:00"/>
    <s v="Zone 4 - Canopy"/>
    <x v="10"/>
    <x v="9"/>
    <x v="9"/>
    <x v="2"/>
    <x v="0"/>
    <x v="0"/>
    <x v="2"/>
    <m/>
    <s v=""/>
    <s v=""/>
  </r>
  <r>
    <x v="5"/>
    <d v="2023-02-25T00:00:00"/>
    <s v="Zone 4 - Canopy"/>
    <x v="241"/>
    <x v="199"/>
    <x v="154"/>
    <x v="1"/>
    <x v="3"/>
    <x v="0"/>
    <x v="1"/>
    <n v="106"/>
    <n v="5.3"/>
    <n v="5.3"/>
  </r>
  <r>
    <x v="5"/>
    <d v="2023-02-25T00:00:00"/>
    <s v="Zone 4 - Canopy"/>
    <x v="245"/>
    <x v="203"/>
    <x v="153"/>
    <x v="1"/>
    <x v="1"/>
    <x v="0"/>
    <x v="1"/>
    <n v="117"/>
    <n v="7.4"/>
    <n v="7.4"/>
  </r>
  <r>
    <x v="5"/>
    <d v="2023-02-25T00:00:00"/>
    <s v="Zone 4 - Canopy"/>
    <x v="240"/>
    <x v="198"/>
    <x v="153"/>
    <x v="1"/>
    <x v="1"/>
    <x v="0"/>
    <x v="1"/>
    <n v="122"/>
    <n v="8.6"/>
    <n v="8.6"/>
  </r>
  <r>
    <x v="5"/>
    <d v="2023-02-25T00:00:00"/>
    <s v="Zone 4 - Canopy"/>
    <x v="244"/>
    <x v="202"/>
    <x v="102"/>
    <x v="1"/>
    <x v="1"/>
    <x v="0"/>
    <x v="1"/>
    <n v="151"/>
    <n v="17.8"/>
    <n v="17.8"/>
  </r>
  <r>
    <x v="5"/>
    <d v="2023-02-25T00:00:00"/>
    <s v="Zone 4 - Canopy"/>
    <x v="239"/>
    <x v="197"/>
    <x v="152"/>
    <x v="3"/>
    <x v="1"/>
    <x v="0"/>
    <x v="0"/>
    <n v="114"/>
    <n v="5.8"/>
    <n v="5.8"/>
  </r>
  <r>
    <x v="5"/>
    <d v="2023-02-25T00:00:00"/>
    <s v="Zone 4 - Canopy"/>
    <x v="234"/>
    <x v="193"/>
    <x v="149"/>
    <x v="0"/>
    <x v="1"/>
    <x v="1"/>
    <x v="2"/>
    <n v="46"/>
    <n v="1"/>
    <n v="1"/>
  </r>
  <r>
    <x v="5"/>
    <d v="2023-02-25T00:00:00"/>
    <s v="Zone 4 - Canopy"/>
    <x v="238"/>
    <x v="196"/>
    <x v="95"/>
    <x v="6"/>
    <x v="1"/>
    <x v="0"/>
    <x v="2"/>
    <m/>
    <s v=""/>
    <s v=""/>
  </r>
  <r>
    <x v="5"/>
    <d v="2023-02-25T00:00:00"/>
    <s v="Zone 4 - Canopy"/>
    <x v="236"/>
    <x v="68"/>
    <x v="151"/>
    <x v="1"/>
    <x v="1"/>
    <x v="0"/>
    <x v="2"/>
    <m/>
    <s v=""/>
    <s v=""/>
  </r>
  <r>
    <x v="5"/>
    <d v="2023-02-25T00:00:00"/>
    <s v="Zone 4 - Canopy"/>
    <x v="243"/>
    <x v="201"/>
    <x v="155"/>
    <x v="1"/>
    <x v="1"/>
    <x v="0"/>
    <x v="2"/>
    <m/>
    <s v=""/>
    <s v=""/>
  </r>
  <r>
    <x v="5"/>
    <d v="2023-02-25T00:00:00"/>
    <s v="Zone 4 - Canopy"/>
    <x v="304"/>
    <x v="241"/>
    <x v="152"/>
    <x v="1"/>
    <x v="1"/>
    <x v="0"/>
    <x v="2"/>
    <m/>
    <s v=""/>
    <s v=""/>
  </r>
  <r>
    <x v="5"/>
    <d v="2023-02-25T00:00:00"/>
    <s v="Zone 4 - Canopy"/>
    <x v="392"/>
    <x v="189"/>
    <x v="30"/>
    <x v="1"/>
    <x v="5"/>
    <x v="0"/>
    <x v="2"/>
    <m/>
    <s v=""/>
    <s v=""/>
  </r>
  <r>
    <x v="5"/>
    <d v="2023-02-25T00:00:00"/>
    <s v="Zone 4 - Canopy"/>
    <x v="393"/>
    <x v="306"/>
    <x v="30"/>
    <x v="8"/>
    <x v="5"/>
    <x v="0"/>
    <x v="2"/>
    <m/>
    <s v=""/>
    <s v=""/>
  </r>
  <r>
    <x v="5"/>
    <d v="2023-02-25T00:00:00"/>
    <s v="Zone 4 - Canopy"/>
    <x v="394"/>
    <x v="2"/>
    <x v="232"/>
    <x v="3"/>
    <x v="1"/>
    <x v="0"/>
    <x v="2"/>
    <m/>
    <s v=""/>
    <s v=""/>
  </r>
  <r>
    <x v="5"/>
    <d v="2023-02-25T00:00:00"/>
    <s v="Zone 4 - Canopy"/>
    <x v="237"/>
    <x v="195"/>
    <x v="95"/>
    <x v="0"/>
    <x v="1"/>
    <x v="0"/>
    <x v="2"/>
    <m/>
    <s v=""/>
    <s v=""/>
  </r>
  <r>
    <x v="5"/>
    <d v="2023-02-25T00:00:00"/>
    <s v="Zone 4 - Canopy"/>
    <x v="395"/>
    <x v="200"/>
    <x v="30"/>
    <x v="1"/>
    <x v="1"/>
    <x v="0"/>
    <x v="2"/>
    <m/>
    <s v=""/>
    <s v=""/>
  </r>
  <r>
    <x v="5"/>
    <d v="2023-02-25T00:00:00"/>
    <s v="Zone 4 - Canopy"/>
    <x v="396"/>
    <x v="307"/>
    <x v="233"/>
    <x v="0"/>
    <x v="1"/>
    <x v="0"/>
    <x v="2"/>
    <m/>
    <s v=""/>
    <s v=""/>
  </r>
  <r>
    <x v="6"/>
    <d v="2023-04-22T00:00:00"/>
    <s v="Zone 1 - Mile 14"/>
    <x v="172"/>
    <x v="140"/>
    <x v="117"/>
    <x v="2"/>
    <x v="15"/>
    <x v="0"/>
    <x v="1"/>
    <n v="157"/>
    <n v="20.399999999999999"/>
    <n v="20.399999999999999"/>
  </r>
  <r>
    <x v="6"/>
    <d v="2023-04-22T00:00:00"/>
    <s v="Zone 1 - Mile 14"/>
    <x v="171"/>
    <x v="139"/>
    <x v="116"/>
    <x v="2"/>
    <x v="15"/>
    <x v="0"/>
    <x v="1"/>
    <n v="163"/>
    <n v="23.1"/>
    <n v="23.1"/>
  </r>
  <r>
    <x v="6"/>
    <d v="2023-04-22T00:00:00"/>
    <s v="Zone 1 - Mile 14"/>
    <x v="176"/>
    <x v="72"/>
    <x v="107"/>
    <x v="2"/>
    <x v="15"/>
    <x v="1"/>
    <x v="2"/>
    <n v="59"/>
    <n v="2.1"/>
    <n v="2.1"/>
  </r>
  <r>
    <x v="6"/>
    <d v="2023-04-22T00:00:00"/>
    <s v="Zone 1 - Mile 14"/>
    <x v="182"/>
    <x v="148"/>
    <x v="122"/>
    <x v="2"/>
    <x v="15"/>
    <x v="0"/>
    <x v="7"/>
    <n v="40"/>
    <n v="1"/>
    <n v="1"/>
  </r>
  <r>
    <x v="6"/>
    <d v="2023-04-22T00:00:00"/>
    <s v="Zone 1 - Mile 14"/>
    <x v="182"/>
    <x v="148"/>
    <x v="122"/>
    <x v="2"/>
    <x v="15"/>
    <x v="0"/>
    <x v="5"/>
    <n v="93"/>
    <n v="3"/>
    <n v="3"/>
  </r>
  <r>
    <x v="6"/>
    <d v="2023-04-22T00:00:00"/>
    <s v="Zone 1 - Mile 14"/>
    <x v="180"/>
    <x v="146"/>
    <x v="121"/>
    <x v="2"/>
    <x v="15"/>
    <x v="1"/>
    <x v="2"/>
    <n v="118"/>
    <n v="17.399999999999999"/>
    <n v="17.399999999999999"/>
  </r>
  <r>
    <x v="6"/>
    <d v="2023-04-22T00:00:00"/>
    <s v="Zone 1 - Mile 14"/>
    <x v="173"/>
    <x v="141"/>
    <x v="118"/>
    <x v="0"/>
    <x v="15"/>
    <x v="1"/>
    <x v="2"/>
    <n v="105"/>
    <n v="12.2"/>
    <n v="12.2"/>
  </r>
  <r>
    <x v="6"/>
    <d v="2023-04-22T00:00:00"/>
    <s v="Zone 1 - Mile 14"/>
    <x v="186"/>
    <x v="152"/>
    <x v="123"/>
    <x v="4"/>
    <x v="7"/>
    <x v="0"/>
    <x v="5"/>
    <n v="88"/>
    <n v="2.5"/>
    <n v="2.5"/>
  </r>
  <r>
    <x v="6"/>
    <d v="2023-04-22T00:00:00"/>
    <s v="Zone 1 - Mile 14"/>
    <x v="344"/>
    <x v="266"/>
    <x v="45"/>
    <x v="8"/>
    <x v="15"/>
    <x v="0"/>
    <x v="2"/>
    <m/>
    <s v=""/>
    <s v=""/>
  </r>
  <r>
    <x v="6"/>
    <d v="2023-04-22T00:00:00"/>
    <s v="Zone 1 - Mile 14"/>
    <x v="185"/>
    <x v="151"/>
    <x v="45"/>
    <x v="2"/>
    <x v="15"/>
    <x v="0"/>
    <x v="2"/>
    <m/>
    <s v=""/>
    <s v=""/>
  </r>
  <r>
    <x v="6"/>
    <d v="2023-04-22T00:00:00"/>
    <s v="Zone 1 - Mile 14"/>
    <x v="174"/>
    <x v="142"/>
    <x v="118"/>
    <x v="8"/>
    <x v="15"/>
    <x v="0"/>
    <x v="2"/>
    <m/>
    <s v=""/>
    <s v=""/>
  </r>
  <r>
    <x v="6"/>
    <d v="2023-04-22T00:00:00"/>
    <s v="Zone 1 - Mile 14"/>
    <x v="318"/>
    <x v="2"/>
    <x v="195"/>
    <x v="3"/>
    <x v="12"/>
    <x v="0"/>
    <x v="2"/>
    <m/>
    <s v=""/>
    <s v=""/>
  </r>
  <r>
    <x v="6"/>
    <d v="2023-04-22T00:00:00"/>
    <s v="Zone 1 - Mile 14"/>
    <x v="188"/>
    <x v="154"/>
    <x v="125"/>
    <x v="3"/>
    <x v="15"/>
    <x v="0"/>
    <x v="2"/>
    <m/>
    <s v=""/>
    <s v=""/>
  </r>
  <r>
    <x v="6"/>
    <d v="2023-04-22T00:00:00"/>
    <s v="Zone 1 - Mile 14"/>
    <x v="292"/>
    <x v="118"/>
    <x v="183"/>
    <x v="0"/>
    <x v="15"/>
    <x v="0"/>
    <x v="2"/>
    <m/>
    <s v=""/>
    <s v=""/>
  </r>
  <r>
    <x v="6"/>
    <d v="2023-04-22T00:00:00"/>
    <s v="Zone 1 - Mile 14"/>
    <x v="397"/>
    <x v="308"/>
    <x v="124"/>
    <x v="1"/>
    <x v="15"/>
    <x v="0"/>
    <x v="2"/>
    <m/>
    <s v=""/>
    <s v=""/>
  </r>
  <r>
    <x v="6"/>
    <d v="2023-04-22T00:00:00"/>
    <s v="Zone 1 - Mile 14"/>
    <x v="187"/>
    <x v="153"/>
    <x v="124"/>
    <x v="3"/>
    <x v="15"/>
    <x v="0"/>
    <x v="2"/>
    <m/>
    <s v=""/>
    <s v=""/>
  </r>
  <r>
    <x v="6"/>
    <d v="2023-04-22T00:00:00"/>
    <s v="Zone 1 - Mile 14"/>
    <x v="190"/>
    <x v="156"/>
    <x v="123"/>
    <x v="3"/>
    <x v="15"/>
    <x v="0"/>
    <x v="2"/>
    <m/>
    <s v=""/>
    <s v=""/>
  </r>
  <r>
    <x v="6"/>
    <d v="2023-04-22T00:00:00"/>
    <s v="Zone 1 - Mile 14"/>
    <x v="189"/>
    <x v="155"/>
    <x v="126"/>
    <x v="1"/>
    <x v="0"/>
    <x v="0"/>
    <x v="2"/>
    <m/>
    <s v=""/>
    <s v=""/>
  </r>
  <r>
    <x v="6"/>
    <d v="2023-04-22T00:00:00"/>
    <s v="Zone 1 - Mile 14"/>
    <x v="398"/>
    <x v="309"/>
    <x v="53"/>
    <x v="6"/>
    <x v="15"/>
    <x v="0"/>
    <x v="2"/>
    <m/>
    <s v=""/>
    <s v=""/>
  </r>
  <r>
    <x v="6"/>
    <d v="2023-04-22T00:00:00"/>
    <s v="Zone 1 - Mile 14"/>
    <x v="317"/>
    <x v="252"/>
    <x v="124"/>
    <x v="9"/>
    <x v="15"/>
    <x v="0"/>
    <x v="2"/>
    <m/>
    <s v=""/>
    <s v=""/>
  </r>
  <r>
    <x v="6"/>
    <d v="2023-04-22T00:00:00"/>
    <s v="Zone 1 - Mile 14"/>
    <x v="184"/>
    <x v="150"/>
    <x v="122"/>
    <x v="1"/>
    <x v="7"/>
    <x v="0"/>
    <x v="2"/>
    <m/>
    <s v=""/>
    <s v=""/>
  </r>
  <r>
    <x v="6"/>
    <d v="2023-04-22T00:00:00"/>
    <s v="Zone 1 - Mile 14"/>
    <x v="351"/>
    <x v="271"/>
    <x v="204"/>
    <x v="7"/>
    <x v="10"/>
    <x v="0"/>
    <x v="1"/>
    <n v="168"/>
    <n v="25.7"/>
    <n v="25.7"/>
  </r>
  <r>
    <x v="6"/>
    <d v="2023-04-22T00:00:00"/>
    <s v="Zone 1 - Mile 14"/>
    <x v="350"/>
    <x v="270"/>
    <x v="204"/>
    <x v="1"/>
    <x v="10"/>
    <x v="0"/>
    <x v="1"/>
    <n v="160"/>
    <n v="21.7"/>
    <n v="21.7"/>
  </r>
  <r>
    <x v="6"/>
    <d v="2023-04-22T00:00:00"/>
    <s v="Zone 1 - Mile 14"/>
    <x v="350"/>
    <x v="270"/>
    <x v="204"/>
    <x v="1"/>
    <x v="10"/>
    <x v="0"/>
    <x v="1"/>
    <n v="172"/>
    <n v="27.8"/>
    <n v="27.8"/>
  </r>
  <r>
    <x v="6"/>
    <d v="2023-04-22T00:00:00"/>
    <s v="Zone 1 - Mile 14"/>
    <x v="352"/>
    <x v="272"/>
    <x v="91"/>
    <x v="1"/>
    <x v="10"/>
    <x v="0"/>
    <x v="1"/>
    <n v="157"/>
    <n v="20.399999999999999"/>
    <n v="20.399999999999999"/>
  </r>
  <r>
    <x v="6"/>
    <d v="2023-04-22T00:00:00"/>
    <s v="Zone 1 - Mile 14"/>
    <x v="206"/>
    <x v="171"/>
    <x v="51"/>
    <x v="3"/>
    <x v="4"/>
    <x v="0"/>
    <x v="2"/>
    <m/>
    <s v=""/>
    <s v=""/>
  </r>
  <r>
    <x v="6"/>
    <d v="2023-04-22T00:00:00"/>
    <s v="Zone 1 - Mile 14"/>
    <x v="349"/>
    <x v="269"/>
    <x v="208"/>
    <x v="6"/>
    <x v="4"/>
    <x v="0"/>
    <x v="2"/>
    <m/>
    <s v=""/>
    <s v=""/>
  </r>
  <r>
    <x v="6"/>
    <d v="2023-04-22T00:00:00"/>
    <s v="Zone 1 - Mile 14"/>
    <x v="196"/>
    <x v="162"/>
    <x v="129"/>
    <x v="3"/>
    <x v="4"/>
    <x v="0"/>
    <x v="2"/>
    <m/>
    <s v=""/>
    <s v=""/>
  </r>
  <r>
    <x v="6"/>
    <d v="2023-04-22T00:00:00"/>
    <s v="Zone 1 - Mile 14"/>
    <x v="216"/>
    <x v="178"/>
    <x v="135"/>
    <x v="0"/>
    <x v="4"/>
    <x v="0"/>
    <x v="2"/>
    <m/>
    <s v=""/>
    <s v=""/>
  </r>
  <r>
    <x v="6"/>
    <d v="2023-04-22T00:00:00"/>
    <s v="Zone 1 - Mile 14"/>
    <x v="296"/>
    <x v="236"/>
    <x v="185"/>
    <x v="0"/>
    <x v="4"/>
    <x v="0"/>
    <x v="2"/>
    <m/>
    <s v=""/>
    <s v=""/>
  </r>
  <r>
    <x v="6"/>
    <d v="2023-04-22T00:00:00"/>
    <s v="Zone 1 - Mile 14"/>
    <x v="297"/>
    <x v="237"/>
    <x v="185"/>
    <x v="1"/>
    <x v="4"/>
    <x v="0"/>
    <x v="2"/>
    <m/>
    <s v=""/>
    <s v=""/>
  </r>
  <r>
    <x v="6"/>
    <d v="2023-04-22T00:00:00"/>
    <s v="Zone 1 - Mile 14"/>
    <x v="201"/>
    <x v="167"/>
    <x v="134"/>
    <x v="1"/>
    <x v="21"/>
    <x v="0"/>
    <x v="2"/>
    <m/>
    <s v=""/>
    <s v=""/>
  </r>
  <r>
    <x v="6"/>
    <d v="2023-04-22T00:00:00"/>
    <s v="Zone 1 - Mile 14"/>
    <x v="353"/>
    <x v="273"/>
    <x v="209"/>
    <x v="0"/>
    <x v="4"/>
    <x v="0"/>
    <x v="2"/>
    <m/>
    <s v=""/>
    <s v=""/>
  </r>
  <r>
    <x v="6"/>
    <d v="2023-04-22T00:00:00"/>
    <s v="Zone 1 - Mile 14"/>
    <x v="202"/>
    <x v="168"/>
    <x v="135"/>
    <x v="3"/>
    <x v="3"/>
    <x v="0"/>
    <x v="2"/>
    <m/>
    <s v=""/>
    <s v=""/>
  </r>
  <r>
    <x v="6"/>
    <d v="2023-04-22T00:00:00"/>
    <s v="Zone 1 - Mile 14"/>
    <x v="211"/>
    <x v="174"/>
    <x v="135"/>
    <x v="0"/>
    <x v="3"/>
    <x v="0"/>
    <x v="2"/>
    <m/>
    <s v=""/>
    <s v=""/>
  </r>
  <r>
    <x v="6"/>
    <d v="2023-04-22T00:00:00"/>
    <s v="Zone 1 - Mile 14"/>
    <x v="191"/>
    <x v="157"/>
    <x v="127"/>
    <x v="5"/>
    <x v="4"/>
    <x v="0"/>
    <x v="2"/>
    <m/>
    <s v=""/>
    <s v=""/>
  </r>
  <r>
    <x v="6"/>
    <d v="2023-04-22T00:00:00"/>
    <s v="Zone 1 - Mile 14"/>
    <x v="192"/>
    <x v="158"/>
    <x v="127"/>
    <x v="2"/>
    <x v="4"/>
    <x v="0"/>
    <x v="2"/>
    <m/>
    <s v=""/>
    <s v=""/>
  </r>
  <r>
    <x v="6"/>
    <d v="2023-04-22T00:00:00"/>
    <s v="Zone 1 - Mile 14"/>
    <x v="214"/>
    <x v="176"/>
    <x v="141"/>
    <x v="0"/>
    <x v="4"/>
    <x v="1"/>
    <x v="2"/>
    <n v="53"/>
    <n v="1.5"/>
    <n v="1.5"/>
  </r>
  <r>
    <x v="6"/>
    <d v="2023-04-22T00:00:00"/>
    <s v="Zone 1 - Mile 14"/>
    <x v="213"/>
    <x v="175"/>
    <x v="141"/>
    <x v="4"/>
    <x v="4"/>
    <x v="0"/>
    <x v="2"/>
    <m/>
    <s v=""/>
    <s v=""/>
  </r>
  <r>
    <x v="6"/>
    <d v="2023-04-22T00:00:00"/>
    <s v="Zone 1 - Mile 14"/>
    <x v="193"/>
    <x v="159"/>
    <x v="127"/>
    <x v="4"/>
    <x v="4"/>
    <x v="0"/>
    <x v="1"/>
    <n v="158"/>
    <n v="20.8"/>
    <n v="20.8"/>
  </r>
  <r>
    <x v="6"/>
    <d v="2023-04-22T00:00:00"/>
    <s v="Zone 1 - Mile 14"/>
    <x v="348"/>
    <x v="28"/>
    <x v="208"/>
    <x v="2"/>
    <x v="4"/>
    <x v="0"/>
    <x v="5"/>
    <n v="71"/>
    <n v="1.3"/>
    <n v="1.3"/>
  </r>
  <r>
    <x v="6"/>
    <d v="2023-04-22T00:00:00"/>
    <s v="Zone 1 - Mile 14"/>
    <x v="348"/>
    <x v="28"/>
    <x v="208"/>
    <x v="2"/>
    <x v="4"/>
    <x v="0"/>
    <x v="5"/>
    <n v="71"/>
    <n v="1.3"/>
    <n v="1.3"/>
  </r>
  <r>
    <x v="6"/>
    <d v="2023-04-22T00:00:00"/>
    <s v="Zone 1 - Mile 14"/>
    <x v="205"/>
    <x v="170"/>
    <x v="51"/>
    <x v="1"/>
    <x v="4"/>
    <x v="0"/>
    <x v="2"/>
    <m/>
    <s v=""/>
    <s v=""/>
  </r>
  <r>
    <x v="6"/>
    <d v="2023-04-22T00:00:00"/>
    <s v="Zone 1 - Mile 14"/>
    <x v="114"/>
    <x v="98"/>
    <x v="79"/>
    <x v="7"/>
    <x v="14"/>
    <x v="0"/>
    <x v="10"/>
    <n v="79"/>
    <n v="3.9"/>
    <n v="3.9"/>
  </r>
  <r>
    <x v="6"/>
    <d v="2023-04-22T00:00:00"/>
    <s v="Zone 1 - Mile 14"/>
    <x v="113"/>
    <x v="28"/>
    <x v="78"/>
    <x v="0"/>
    <x v="2"/>
    <x v="0"/>
    <x v="1"/>
    <n v="97"/>
    <n v="3.9"/>
    <n v="3.9"/>
  </r>
  <r>
    <x v="6"/>
    <d v="2023-04-22T00:00:00"/>
    <s v="Zone 1 - Mile 14"/>
    <x v="109"/>
    <x v="94"/>
    <x v="48"/>
    <x v="2"/>
    <x v="6"/>
    <x v="1"/>
    <x v="2"/>
    <n v="47"/>
    <n v="1.1000000000000001"/>
    <n v="1.1000000000000001"/>
  </r>
  <r>
    <x v="6"/>
    <d v="2023-04-22T00:00:00"/>
    <s v="Zone 1 - Mile 14"/>
    <x v="109"/>
    <x v="94"/>
    <x v="48"/>
    <x v="2"/>
    <x v="6"/>
    <x v="1"/>
    <x v="2"/>
    <n v="45"/>
    <n v="0.9"/>
    <n v="0.9"/>
  </r>
  <r>
    <x v="6"/>
    <d v="2023-04-22T00:00:00"/>
    <s v="Zone 1 - Mile 14"/>
    <x v="52"/>
    <x v="48"/>
    <x v="40"/>
    <x v="1"/>
    <x v="9"/>
    <x v="0"/>
    <x v="0"/>
    <n v="99"/>
    <n v="3.6"/>
    <n v="3.6"/>
  </r>
  <r>
    <x v="6"/>
    <d v="2023-04-22T00:00:00"/>
    <s v="Zone 1 - Mile 14"/>
    <x v="399"/>
    <x v="240"/>
    <x v="8"/>
    <x v="1"/>
    <x v="9"/>
    <x v="0"/>
    <x v="1"/>
    <n v="102"/>
    <n v="4.5999999999999996"/>
    <n v="4.5999999999999996"/>
  </r>
  <r>
    <x v="6"/>
    <d v="2023-04-22T00:00:00"/>
    <s v="Zone 1 - Mile 14"/>
    <x v="112"/>
    <x v="97"/>
    <x v="77"/>
    <x v="3"/>
    <x v="6"/>
    <x v="0"/>
    <x v="1"/>
    <n v="156"/>
    <n v="19.899999999999999"/>
    <n v="19.899999999999999"/>
  </r>
  <r>
    <x v="6"/>
    <d v="2023-04-22T00:00:00"/>
    <s v="Zone 1 - Mile 14"/>
    <x v="112"/>
    <x v="97"/>
    <x v="77"/>
    <x v="3"/>
    <x v="6"/>
    <x v="0"/>
    <x v="1"/>
    <n v="161"/>
    <n v="22.2"/>
    <n v="22.2"/>
  </r>
  <r>
    <x v="6"/>
    <d v="2023-04-22T00:00:00"/>
    <s v="Zone 1 - Mile 14"/>
    <x v="121"/>
    <x v="104"/>
    <x v="85"/>
    <x v="1"/>
    <x v="5"/>
    <x v="0"/>
    <x v="1"/>
    <n v="162"/>
    <n v="22.7"/>
    <n v="22.7"/>
  </r>
  <r>
    <x v="6"/>
    <d v="2023-04-22T00:00:00"/>
    <s v="Zone 1 - Mile 14"/>
    <x v="118"/>
    <x v="101"/>
    <x v="82"/>
    <x v="5"/>
    <x v="6"/>
    <x v="0"/>
    <x v="2"/>
    <m/>
    <s v=""/>
    <s v=""/>
  </r>
  <r>
    <x v="6"/>
    <d v="2023-04-22T00:00:00"/>
    <s v="Zone 1 - Mile 14"/>
    <x v="111"/>
    <x v="96"/>
    <x v="77"/>
    <x v="9"/>
    <x v="6"/>
    <x v="0"/>
    <x v="2"/>
    <m/>
    <s v=""/>
    <s v=""/>
  </r>
  <r>
    <x v="6"/>
    <d v="2023-04-22T00:00:00"/>
    <s v="Zone 1 - Mile 14"/>
    <x v="31"/>
    <x v="29"/>
    <x v="24"/>
    <x v="0"/>
    <x v="3"/>
    <x v="0"/>
    <x v="2"/>
    <m/>
    <s v=""/>
    <s v=""/>
  </r>
  <r>
    <x v="6"/>
    <d v="2023-04-22T00:00:00"/>
    <s v="Zone 1 - Mile 14"/>
    <x v="312"/>
    <x v="248"/>
    <x v="192"/>
    <x v="1"/>
    <x v="6"/>
    <x v="0"/>
    <x v="2"/>
    <m/>
    <s v=""/>
    <s v=""/>
  </r>
  <r>
    <x v="6"/>
    <d v="2023-04-22T00:00:00"/>
    <s v="Zone 1 - Mile 14"/>
    <x v="122"/>
    <x v="105"/>
    <x v="85"/>
    <x v="2"/>
    <x v="5"/>
    <x v="0"/>
    <x v="2"/>
    <m/>
    <s v=""/>
    <s v=""/>
  </r>
  <r>
    <x v="6"/>
    <d v="2023-04-22T00:00:00"/>
    <s v="Zone 1 - Mile 14"/>
    <x v="115"/>
    <x v="99"/>
    <x v="80"/>
    <x v="1"/>
    <x v="6"/>
    <x v="0"/>
    <x v="2"/>
    <m/>
    <s v=""/>
    <s v=""/>
  </r>
  <r>
    <x v="6"/>
    <d v="2023-04-22T00:00:00"/>
    <s v="Zone 1 - Mile 14"/>
    <x v="39"/>
    <x v="37"/>
    <x v="31"/>
    <x v="1"/>
    <x v="6"/>
    <x v="0"/>
    <x v="2"/>
    <m/>
    <s v=""/>
    <s v=""/>
  </r>
  <r>
    <x v="6"/>
    <d v="2023-04-22T00:00:00"/>
    <s v="Zone 1 - Mile 14"/>
    <x v="38"/>
    <x v="36"/>
    <x v="31"/>
    <x v="2"/>
    <x v="6"/>
    <x v="0"/>
    <x v="2"/>
    <m/>
    <s v=""/>
    <s v=""/>
  </r>
  <r>
    <x v="6"/>
    <d v="2023-04-22T00:00:00"/>
    <s v="Zone 1 - Mile 14"/>
    <x v="255"/>
    <x v="208"/>
    <x v="163"/>
    <x v="1"/>
    <x v="2"/>
    <x v="0"/>
    <x v="2"/>
    <m/>
    <s v=""/>
    <s v=""/>
  </r>
  <r>
    <x v="6"/>
    <d v="2023-04-22T00:00:00"/>
    <s v="Zone 1 - Mile 14"/>
    <x v="354"/>
    <x v="274"/>
    <x v="36"/>
    <x v="5"/>
    <x v="1"/>
    <x v="0"/>
    <x v="2"/>
    <m/>
    <s v=""/>
    <s v=""/>
  </r>
  <r>
    <x v="6"/>
    <d v="2023-04-22T00:00:00"/>
    <s v="Zone 1 - Mile 14"/>
    <x v="355"/>
    <x v="275"/>
    <x v="36"/>
    <x v="2"/>
    <x v="1"/>
    <x v="0"/>
    <x v="2"/>
    <m/>
    <s v=""/>
    <s v=""/>
  </r>
  <r>
    <x v="6"/>
    <d v="2023-04-22T00:00:00"/>
    <s v="Zone 1 - Mile 14"/>
    <x v="108"/>
    <x v="93"/>
    <x v="48"/>
    <x v="5"/>
    <x v="6"/>
    <x v="0"/>
    <x v="2"/>
    <m/>
    <s v=""/>
    <s v=""/>
  </r>
  <r>
    <x v="6"/>
    <d v="2023-04-22T00:00:00"/>
    <s v="Zone 1 - Mile 14"/>
    <x v="116"/>
    <x v="83"/>
    <x v="81"/>
    <x v="2"/>
    <x v="6"/>
    <x v="0"/>
    <x v="2"/>
    <m/>
    <s v=""/>
    <s v=""/>
  </r>
  <r>
    <x v="6"/>
    <d v="2023-04-22T00:00:00"/>
    <s v="Zone 1 - Mile 14"/>
    <x v="100"/>
    <x v="86"/>
    <x v="49"/>
    <x v="0"/>
    <x v="7"/>
    <x v="0"/>
    <x v="5"/>
    <n v="99"/>
    <n v="3.6"/>
    <n v="3.6"/>
  </r>
  <r>
    <x v="6"/>
    <d v="2023-04-22T00:00:00"/>
    <s v="Zone 1 - Mile 14"/>
    <x v="336"/>
    <x v="75"/>
    <x v="205"/>
    <x v="0"/>
    <x v="7"/>
    <x v="0"/>
    <x v="2"/>
    <m/>
    <s v=""/>
    <s v=""/>
  </r>
  <r>
    <x v="6"/>
    <d v="2023-04-22T00:00:00"/>
    <s v="Zone 1 - Mile 14"/>
    <x v="107"/>
    <x v="92"/>
    <x v="75"/>
    <x v="0"/>
    <x v="7"/>
    <x v="0"/>
    <x v="2"/>
    <m/>
    <s v=""/>
    <s v=""/>
  </r>
  <r>
    <x v="6"/>
    <d v="2023-04-22T00:00:00"/>
    <s v="Zone 1 - Mile 14"/>
    <x v="102"/>
    <x v="88"/>
    <x v="49"/>
    <x v="4"/>
    <x v="7"/>
    <x v="0"/>
    <x v="1"/>
    <n v="83"/>
    <n v="2.2999999999999998"/>
    <n v="2.2999999999999998"/>
  </r>
  <r>
    <x v="6"/>
    <d v="2023-04-22T00:00:00"/>
    <s v="Zone 1 - Mile 14"/>
    <x v="102"/>
    <x v="88"/>
    <x v="49"/>
    <x v="4"/>
    <x v="7"/>
    <x v="0"/>
    <x v="1"/>
    <n v="82"/>
    <n v="2.2000000000000002"/>
    <n v="2.2000000000000002"/>
  </r>
  <r>
    <x v="6"/>
    <d v="2023-04-22T00:00:00"/>
    <s v="Zone 1 - Mile 14"/>
    <x v="284"/>
    <x v="228"/>
    <x v="173"/>
    <x v="1"/>
    <x v="7"/>
    <x v="0"/>
    <x v="2"/>
    <m/>
    <s v=""/>
    <s v=""/>
  </r>
  <r>
    <x v="6"/>
    <d v="2023-04-22T00:00:00"/>
    <s v="Zone 1 - Mile 14"/>
    <x v="272"/>
    <x v="220"/>
    <x v="173"/>
    <x v="2"/>
    <x v="7"/>
    <x v="0"/>
    <x v="2"/>
    <m/>
    <s v=""/>
    <s v=""/>
  </r>
  <r>
    <x v="6"/>
    <d v="2023-04-22T00:00:00"/>
    <s v="Zone 1 - Mile 14"/>
    <x v="400"/>
    <x v="262"/>
    <x v="66"/>
    <x v="8"/>
    <x v="13"/>
    <x v="0"/>
    <x v="2"/>
    <m/>
    <s v=""/>
    <s v=""/>
  </r>
  <r>
    <x v="6"/>
    <d v="2023-04-22T00:00:00"/>
    <s v="Zone 1 - Mile 14"/>
    <x v="93"/>
    <x v="81"/>
    <x v="67"/>
    <x v="0"/>
    <x v="7"/>
    <x v="0"/>
    <x v="2"/>
    <m/>
    <s v=""/>
    <s v=""/>
  </r>
  <r>
    <x v="6"/>
    <d v="2023-04-22T00:00:00"/>
    <s v="Zone 1 - Mile 14"/>
    <x v="92"/>
    <x v="80"/>
    <x v="66"/>
    <x v="0"/>
    <x v="7"/>
    <x v="0"/>
    <x v="2"/>
    <m/>
    <s v=""/>
    <s v=""/>
  </r>
  <r>
    <x v="6"/>
    <d v="2023-04-22T00:00:00"/>
    <s v="Zone 1 - Mile 14"/>
    <x v="101"/>
    <x v="87"/>
    <x v="49"/>
    <x v="8"/>
    <x v="7"/>
    <x v="0"/>
    <x v="7"/>
    <n v="41"/>
    <n v="1.1000000000000001"/>
    <n v="1.1000000000000001"/>
  </r>
  <r>
    <x v="6"/>
    <d v="2023-04-22T00:00:00"/>
    <s v="Zone 1 - Mile 14"/>
    <x v="283"/>
    <x v="83"/>
    <x v="45"/>
    <x v="2"/>
    <x v="7"/>
    <x v="0"/>
    <x v="1"/>
    <n v="156"/>
    <n v="19.899999999999999"/>
    <n v="19.899999999999999"/>
  </r>
  <r>
    <x v="6"/>
    <d v="2023-04-22T00:00:00"/>
    <s v="Zone 1 - Mile 14"/>
    <x v="94"/>
    <x v="82"/>
    <x v="45"/>
    <x v="0"/>
    <x v="7"/>
    <x v="0"/>
    <x v="2"/>
    <m/>
    <s v=""/>
    <s v=""/>
  </r>
  <r>
    <x v="6"/>
    <d v="2023-04-22T00:00:00"/>
    <s v="Zone 1 - Mile 14"/>
    <x v="104"/>
    <x v="89"/>
    <x v="72"/>
    <x v="2"/>
    <x v="7"/>
    <x v="0"/>
    <x v="2"/>
    <m/>
    <s v=""/>
    <s v=""/>
  </r>
  <r>
    <x v="6"/>
    <d v="2023-04-22T00:00:00"/>
    <s v="Zone 1 - Mile 14"/>
    <x v="358"/>
    <x v="277"/>
    <x v="211"/>
    <x v="1"/>
    <x v="7"/>
    <x v="1"/>
    <x v="2"/>
    <n v="63"/>
    <n v="2.6"/>
    <n v="2.6"/>
  </r>
  <r>
    <x v="6"/>
    <d v="2023-04-22T00:00:00"/>
    <s v="Zone 1 - Mile 14"/>
    <x v="103"/>
    <x v="62"/>
    <x v="71"/>
    <x v="2"/>
    <x v="7"/>
    <x v="0"/>
    <x v="2"/>
    <m/>
    <s v=""/>
    <s v=""/>
  </r>
  <r>
    <x v="6"/>
    <d v="2023-04-22T00:00:00"/>
    <s v="Zone 1 - Mile 14"/>
    <x v="222"/>
    <x v="183"/>
    <x v="144"/>
    <x v="9"/>
    <x v="7"/>
    <x v="0"/>
    <x v="2"/>
    <m/>
    <s v=""/>
    <s v=""/>
  </r>
  <r>
    <x v="6"/>
    <d v="2023-04-22T00:00:00"/>
    <s v="Zone 1 - Mile 14"/>
    <x v="168"/>
    <x v="136"/>
    <x v="114"/>
    <x v="0"/>
    <x v="7"/>
    <x v="0"/>
    <x v="2"/>
    <m/>
    <s v=""/>
    <s v=""/>
  </r>
  <r>
    <x v="6"/>
    <d v="2023-04-22T00:00:00"/>
    <s v="Zone 1 - Mile 14"/>
    <x v="356"/>
    <x v="276"/>
    <x v="210"/>
    <x v="0"/>
    <x v="7"/>
    <x v="0"/>
    <x v="2"/>
    <m/>
    <s v=""/>
    <s v=""/>
  </r>
  <r>
    <x v="6"/>
    <d v="2023-04-22T00:00:00"/>
    <s v="Zone 1 - Mile 14"/>
    <x v="126"/>
    <x v="108"/>
    <x v="89"/>
    <x v="2"/>
    <x v="6"/>
    <x v="0"/>
    <x v="2"/>
    <m/>
    <s v=""/>
    <s v=""/>
  </r>
  <r>
    <x v="6"/>
    <d v="2023-04-22T00:00:00"/>
    <s v="Zone 1 - Mile 14"/>
    <x v="301"/>
    <x v="83"/>
    <x v="188"/>
    <x v="0"/>
    <x v="6"/>
    <x v="1"/>
    <x v="2"/>
    <n v="45"/>
    <n v="0.9"/>
    <n v="0.9"/>
  </r>
  <r>
    <x v="6"/>
    <d v="2023-04-22T00:00:00"/>
    <s v="Zone 1 - Mile 14"/>
    <x v="303"/>
    <x v="240"/>
    <x v="93"/>
    <x v="1"/>
    <x v="12"/>
    <x v="1"/>
    <x v="2"/>
    <n v="52"/>
    <n v="1.4"/>
    <n v="1.4"/>
  </r>
  <r>
    <x v="6"/>
    <d v="2023-04-22T00:00:00"/>
    <s v="Zone 1 - Mile 14"/>
    <x v="136"/>
    <x v="115"/>
    <x v="95"/>
    <x v="3"/>
    <x v="12"/>
    <x v="1"/>
    <x v="2"/>
    <n v="53"/>
    <n v="1.5"/>
    <n v="1.5"/>
  </r>
  <r>
    <x v="6"/>
    <d v="2023-04-22T00:00:00"/>
    <s v="Zone 1 - Mile 14"/>
    <x v="138"/>
    <x v="83"/>
    <x v="96"/>
    <x v="1"/>
    <x v="12"/>
    <x v="1"/>
    <x v="2"/>
    <n v="56"/>
    <n v="1.8"/>
    <n v="1.8"/>
  </r>
  <r>
    <x v="6"/>
    <d v="2023-04-22T00:00:00"/>
    <s v="Zone 1 - Mile 14"/>
    <x v="135"/>
    <x v="2"/>
    <x v="46"/>
    <x v="3"/>
    <x v="12"/>
    <x v="0"/>
    <x v="5"/>
    <n v="74"/>
    <n v="1.5"/>
    <n v="1.5"/>
  </r>
  <r>
    <x v="6"/>
    <d v="2023-04-22T00:00:00"/>
    <s v="Zone 1 - Mile 14"/>
    <x v="135"/>
    <x v="2"/>
    <x v="46"/>
    <x v="3"/>
    <x v="12"/>
    <x v="1"/>
    <x v="2"/>
    <n v="43"/>
    <n v="0.8"/>
    <n v="0.8"/>
  </r>
  <r>
    <x v="6"/>
    <d v="2023-04-22T00:00:00"/>
    <s v="Zone 1 - Mile 14"/>
    <x v="401"/>
    <x v="61"/>
    <x v="46"/>
    <x v="0"/>
    <x v="12"/>
    <x v="1"/>
    <x v="2"/>
    <n v="50"/>
    <n v="1.3"/>
    <n v="1.3"/>
  </r>
  <r>
    <x v="6"/>
    <d v="2023-04-22T00:00:00"/>
    <s v="Zone 1 - Mile 14"/>
    <x v="129"/>
    <x v="111"/>
    <x v="91"/>
    <x v="4"/>
    <x v="12"/>
    <x v="0"/>
    <x v="2"/>
    <m/>
    <s v=""/>
    <s v=""/>
  </r>
  <r>
    <x v="6"/>
    <d v="2023-04-22T00:00:00"/>
    <s v="Zone 1 - Mile 14"/>
    <x v="134"/>
    <x v="2"/>
    <x v="94"/>
    <x v="1"/>
    <x v="12"/>
    <x v="0"/>
    <x v="2"/>
    <m/>
    <s v=""/>
    <s v=""/>
  </r>
  <r>
    <x v="6"/>
    <d v="2023-04-22T00:00:00"/>
    <s v="Zone 1 - Mile 14"/>
    <x v="132"/>
    <x v="113"/>
    <x v="93"/>
    <x v="7"/>
    <x v="12"/>
    <x v="0"/>
    <x v="2"/>
    <m/>
    <s v=""/>
    <s v=""/>
  </r>
  <r>
    <x v="6"/>
    <d v="2023-04-22T00:00:00"/>
    <s v="Zone 1 - Mile 14"/>
    <x v="128"/>
    <x v="110"/>
    <x v="90"/>
    <x v="0"/>
    <x v="12"/>
    <x v="0"/>
    <x v="2"/>
    <m/>
    <s v=""/>
    <s v=""/>
  </r>
  <r>
    <x v="6"/>
    <d v="2023-04-22T00:00:00"/>
    <s v="Zone 1 - Mile 14"/>
    <x v="363"/>
    <x v="281"/>
    <x v="216"/>
    <x v="1"/>
    <x v="12"/>
    <x v="0"/>
    <x v="2"/>
    <m/>
    <s v=""/>
    <s v=""/>
  </r>
  <r>
    <x v="6"/>
    <d v="2023-04-22T00:00:00"/>
    <s v="Zone 1 - Mile 14"/>
    <x v="124"/>
    <x v="106"/>
    <x v="87"/>
    <x v="2"/>
    <x v="12"/>
    <x v="0"/>
    <x v="2"/>
    <m/>
    <s v=""/>
    <s v=""/>
  </r>
  <r>
    <x v="6"/>
    <d v="2023-04-22T00:00:00"/>
    <s v="Zone 1 - Mile 14"/>
    <x v="139"/>
    <x v="117"/>
    <x v="97"/>
    <x v="3"/>
    <x v="12"/>
    <x v="0"/>
    <x v="2"/>
    <m/>
    <s v=""/>
    <s v=""/>
  </r>
  <r>
    <x v="6"/>
    <d v="2023-04-22T00:00:00"/>
    <s v="Zone 1 - Mile 14"/>
    <x v="131"/>
    <x v="83"/>
    <x v="25"/>
    <x v="0"/>
    <x v="12"/>
    <x v="0"/>
    <x v="2"/>
    <m/>
    <s v=""/>
    <s v=""/>
  </r>
  <r>
    <x v="6"/>
    <d v="2023-04-22T00:00:00"/>
    <s v="Zone 1 - Mile 14"/>
    <x v="402"/>
    <x v="195"/>
    <x v="167"/>
    <x v="0"/>
    <x v="16"/>
    <x v="0"/>
    <x v="2"/>
    <m/>
    <s v=""/>
    <s v=""/>
  </r>
  <r>
    <x v="6"/>
    <d v="2023-04-22T00:00:00"/>
    <s v="Zone 1 - Mile 14"/>
    <x v="227"/>
    <x v="188"/>
    <x v="29"/>
    <x v="0"/>
    <x v="3"/>
    <x v="0"/>
    <x v="2"/>
    <m/>
    <s v=""/>
    <s v=""/>
  </r>
  <r>
    <x v="6"/>
    <d v="2023-04-22T00:00:00"/>
    <s v="Zone 1 - Mile 14"/>
    <x v="362"/>
    <x v="280"/>
    <x v="215"/>
    <x v="1"/>
    <x v="6"/>
    <x v="0"/>
    <x v="2"/>
    <m/>
    <s v=""/>
    <s v=""/>
  </r>
  <r>
    <x v="6"/>
    <d v="2023-04-22T00:00:00"/>
    <s v="Zone 1 - Mile 14"/>
    <x v="228"/>
    <x v="189"/>
    <x v="85"/>
    <x v="1"/>
    <x v="3"/>
    <x v="0"/>
    <x v="2"/>
    <m/>
    <s v=""/>
    <s v=""/>
  </r>
  <r>
    <x v="6"/>
    <d v="2023-04-22T00:00:00"/>
    <s v="Zone 1 - Mile 14"/>
    <x v="232"/>
    <x v="192"/>
    <x v="147"/>
    <x v="3"/>
    <x v="3"/>
    <x v="0"/>
    <x v="2"/>
    <m/>
    <s v=""/>
    <s v=""/>
  </r>
  <r>
    <x v="6"/>
    <d v="2023-04-22T00:00:00"/>
    <s v="Zone 1 - Mile 14"/>
    <x v="218"/>
    <x v="180"/>
    <x v="143"/>
    <x v="1"/>
    <x v="3"/>
    <x v="0"/>
    <x v="1"/>
    <n v="163"/>
    <n v="23.1"/>
    <n v="23.1"/>
  </r>
  <r>
    <x v="6"/>
    <d v="2023-04-22T00:00:00"/>
    <s v="Zone 1 - Mile 14"/>
    <x v="231"/>
    <x v="123"/>
    <x v="85"/>
    <x v="3"/>
    <x v="3"/>
    <x v="0"/>
    <x v="2"/>
    <m/>
    <s v=""/>
    <s v=""/>
  </r>
  <r>
    <x v="6"/>
    <d v="2023-04-22T00:00:00"/>
    <s v="Zone 1 - Mile 14"/>
    <x v="220"/>
    <x v="181"/>
    <x v="29"/>
    <x v="0"/>
    <x v="3"/>
    <x v="0"/>
    <x v="1"/>
    <n v="168"/>
    <n v="25.7"/>
    <n v="25.7"/>
  </r>
  <r>
    <x v="6"/>
    <d v="2023-04-22T00:00:00"/>
    <s v="Zone 1 - Mile 14"/>
    <x v="220"/>
    <x v="181"/>
    <x v="29"/>
    <x v="0"/>
    <x v="3"/>
    <x v="0"/>
    <x v="1"/>
    <n v="139"/>
    <n v="13.4"/>
    <n v="13.4"/>
  </r>
  <r>
    <x v="6"/>
    <d v="2023-04-22T00:00:00"/>
    <s v="Zone 1 - Mile 14"/>
    <x v="229"/>
    <x v="190"/>
    <x v="35"/>
    <x v="3"/>
    <x v="3"/>
    <x v="0"/>
    <x v="2"/>
    <m/>
    <s v=""/>
    <s v=""/>
  </r>
  <r>
    <x v="6"/>
    <d v="2023-04-22T00:00:00"/>
    <s v="Zone 1 - Mile 14"/>
    <x v="230"/>
    <x v="191"/>
    <x v="85"/>
    <x v="1"/>
    <x v="3"/>
    <x v="0"/>
    <x v="2"/>
    <m/>
    <s v=""/>
    <s v=""/>
  </r>
  <r>
    <x v="6"/>
    <d v="2023-04-22T00:00:00"/>
    <s v="Zone 1 - Mile 14"/>
    <x v="260"/>
    <x v="212"/>
    <x v="167"/>
    <x v="1"/>
    <x v="2"/>
    <x v="0"/>
    <x v="1"/>
    <n v="165"/>
    <n v="24.1"/>
    <n v="24.1"/>
  </r>
  <r>
    <x v="6"/>
    <d v="2023-04-22T00:00:00"/>
    <s v="Zone 1 - Mile 14"/>
    <x v="260"/>
    <x v="212"/>
    <x v="167"/>
    <x v="1"/>
    <x v="2"/>
    <x v="0"/>
    <x v="1"/>
    <n v="169"/>
    <n v="26.2"/>
    <n v="26.2"/>
  </r>
  <r>
    <x v="6"/>
    <d v="2023-04-22T00:00:00"/>
    <s v="Zone 1 - Mile 14"/>
    <x v="275"/>
    <x v="222"/>
    <x v="174"/>
    <x v="1"/>
    <x v="2"/>
    <x v="0"/>
    <x v="1"/>
    <n v="113"/>
    <n v="6.6"/>
    <n v="6.6"/>
  </r>
  <r>
    <x v="6"/>
    <d v="2023-04-22T00:00:00"/>
    <s v="Zone 1 - Mile 14"/>
    <x v="275"/>
    <x v="222"/>
    <x v="174"/>
    <x v="1"/>
    <x v="2"/>
    <x v="0"/>
    <x v="5"/>
    <n v="71"/>
    <n v="1.3"/>
    <n v="1.3"/>
  </r>
  <r>
    <x v="6"/>
    <d v="2023-04-22T00:00:00"/>
    <s v="Zone 1 - Mile 14"/>
    <x v="273"/>
    <x v="74"/>
    <x v="174"/>
    <x v="1"/>
    <x v="2"/>
    <x v="0"/>
    <x v="5"/>
    <n v="65"/>
    <n v="1"/>
    <n v="1"/>
  </r>
  <r>
    <x v="6"/>
    <d v="2023-04-22T00:00:00"/>
    <s v="Zone 1 - Mile 14"/>
    <x v="250"/>
    <x v="123"/>
    <x v="159"/>
    <x v="4"/>
    <x v="2"/>
    <x v="0"/>
    <x v="5"/>
    <n v="94"/>
    <n v="3.1"/>
    <n v="3.1"/>
  </r>
  <r>
    <x v="6"/>
    <d v="2023-04-22T00:00:00"/>
    <s v="Zone 1 - Mile 14"/>
    <x v="276"/>
    <x v="223"/>
    <x v="159"/>
    <x v="0"/>
    <x v="2"/>
    <x v="0"/>
    <x v="7"/>
    <n v="40"/>
    <n v="1"/>
    <n v="1"/>
  </r>
  <r>
    <x v="6"/>
    <d v="2023-04-22T00:00:00"/>
    <s v="Zone 1 - Mile 14"/>
    <x v="367"/>
    <x v="285"/>
    <x v="218"/>
    <x v="1"/>
    <x v="2"/>
    <x v="0"/>
    <x v="2"/>
    <m/>
    <s v=""/>
    <s v=""/>
  </r>
  <r>
    <x v="6"/>
    <d v="2023-04-22T00:00:00"/>
    <s v="Zone 1 - Mile 14"/>
    <x v="365"/>
    <x v="283"/>
    <x v="200"/>
    <x v="5"/>
    <x v="2"/>
    <x v="0"/>
    <x v="2"/>
    <m/>
    <s v=""/>
    <s v=""/>
  </r>
  <r>
    <x v="6"/>
    <d v="2023-04-22T00:00:00"/>
    <s v="Zone 1 - Mile 14"/>
    <x v="253"/>
    <x v="3"/>
    <x v="161"/>
    <x v="1"/>
    <x v="2"/>
    <x v="0"/>
    <x v="2"/>
    <m/>
    <s v=""/>
    <s v=""/>
  </r>
  <r>
    <x v="6"/>
    <d v="2023-04-22T00:00:00"/>
    <s v="Zone 1 - Mile 14"/>
    <x v="265"/>
    <x v="58"/>
    <x v="170"/>
    <x v="1"/>
    <x v="2"/>
    <x v="0"/>
    <x v="2"/>
    <m/>
    <s v=""/>
    <s v=""/>
  </r>
  <r>
    <x v="6"/>
    <d v="2023-04-22T00:00:00"/>
    <s v="Zone 1 - Mile 14"/>
    <x v="259"/>
    <x v="75"/>
    <x v="166"/>
    <x v="1"/>
    <x v="24"/>
    <x v="0"/>
    <x v="1"/>
    <n v="152"/>
    <n v="18.2"/>
    <n v="18.2"/>
  </r>
  <r>
    <x v="6"/>
    <d v="2023-04-22T00:00:00"/>
    <s v="Zone 1 - Mile 14"/>
    <x v="259"/>
    <x v="75"/>
    <x v="166"/>
    <x v="1"/>
    <x v="24"/>
    <x v="0"/>
    <x v="1"/>
    <n v="154"/>
    <n v="19.100000000000001"/>
    <n v="19.100000000000001"/>
  </r>
  <r>
    <x v="6"/>
    <d v="2023-04-22T00:00:00"/>
    <s v="Zone 1 - Mile 14"/>
    <x v="262"/>
    <x v="214"/>
    <x v="62"/>
    <x v="6"/>
    <x v="2"/>
    <x v="0"/>
    <x v="2"/>
    <m/>
    <s v=""/>
    <s v=""/>
  </r>
  <r>
    <x v="6"/>
    <d v="2023-04-22T00:00:00"/>
    <s v="Zone 1 - Mile 14"/>
    <x v="263"/>
    <x v="49"/>
    <x v="159"/>
    <x v="6"/>
    <x v="2"/>
    <x v="0"/>
    <x v="2"/>
    <m/>
    <s v=""/>
    <s v=""/>
  </r>
  <r>
    <x v="6"/>
    <d v="2023-04-22T00:00:00"/>
    <s v="Zone 1 - Mile 14"/>
    <x v="269"/>
    <x v="218"/>
    <x v="102"/>
    <x v="0"/>
    <x v="2"/>
    <x v="0"/>
    <x v="2"/>
    <m/>
    <s v=""/>
    <s v=""/>
  </r>
  <r>
    <x v="6"/>
    <d v="2023-04-22T00:00:00"/>
    <s v="Zone 1 - Mile 14"/>
    <x v="247"/>
    <x v="6"/>
    <x v="156"/>
    <x v="0"/>
    <x v="2"/>
    <x v="0"/>
    <x v="1"/>
    <n v="142"/>
    <n v="14.4"/>
    <n v="14.4"/>
  </r>
  <r>
    <x v="6"/>
    <d v="2023-04-22T00:00:00"/>
    <s v="Zone 1 - Mile 14"/>
    <x v="256"/>
    <x v="209"/>
    <x v="164"/>
    <x v="1"/>
    <x v="2"/>
    <x v="0"/>
    <x v="2"/>
    <m/>
    <s v=""/>
    <s v=""/>
  </r>
  <r>
    <x v="6"/>
    <d v="2023-04-22T00:00:00"/>
    <s v="Zone 1 - Mile 14"/>
    <x v="366"/>
    <x v="284"/>
    <x v="217"/>
    <x v="7"/>
    <x v="2"/>
    <x v="0"/>
    <x v="2"/>
    <m/>
    <s v=""/>
    <s v=""/>
  </r>
  <r>
    <x v="6"/>
    <d v="2023-04-22T00:00:00"/>
    <s v="Zone 1 - Mile 14"/>
    <x v="268"/>
    <x v="217"/>
    <x v="172"/>
    <x v="1"/>
    <x v="2"/>
    <x v="0"/>
    <x v="1"/>
    <n v="164"/>
    <n v="23.6"/>
    <n v="23.6"/>
  </r>
  <r>
    <x v="6"/>
    <d v="2023-04-22T00:00:00"/>
    <s v="Zone 1 - Mile 14"/>
    <x v="268"/>
    <x v="217"/>
    <x v="172"/>
    <x v="1"/>
    <x v="2"/>
    <x v="0"/>
    <x v="1"/>
    <n v="152"/>
    <n v="18.2"/>
    <n v="18.2"/>
  </r>
  <r>
    <x v="6"/>
    <d v="2023-04-22T00:00:00"/>
    <s v="Zone 1 - Mile 14"/>
    <x v="268"/>
    <x v="217"/>
    <x v="172"/>
    <x v="1"/>
    <x v="2"/>
    <x v="0"/>
    <x v="1"/>
    <n v="167"/>
    <n v="25.2"/>
    <n v="25.2"/>
  </r>
  <r>
    <x v="6"/>
    <d v="2023-04-22T00:00:00"/>
    <s v="Zone 1 - Mile 14"/>
    <x v="268"/>
    <x v="217"/>
    <x v="172"/>
    <x v="1"/>
    <x v="2"/>
    <x v="0"/>
    <x v="1"/>
    <n v="156"/>
    <n v="19.899999999999999"/>
    <n v="19.899999999999999"/>
  </r>
  <r>
    <x v="6"/>
    <d v="2023-04-22T00:00:00"/>
    <s v="Zone 1 - Mile 14"/>
    <x v="268"/>
    <x v="217"/>
    <x v="172"/>
    <x v="1"/>
    <x v="2"/>
    <x v="0"/>
    <x v="0"/>
    <n v="164"/>
    <n v="20.9"/>
    <n v="20.9"/>
  </r>
  <r>
    <x v="6"/>
    <d v="2023-04-22T00:00:00"/>
    <s v="Zone 1 - Mile 14"/>
    <x v="248"/>
    <x v="204"/>
    <x v="157"/>
    <x v="1"/>
    <x v="2"/>
    <x v="0"/>
    <x v="2"/>
    <m/>
    <s v=""/>
    <s v=""/>
  </r>
  <r>
    <x v="6"/>
    <d v="2023-04-22T00:00:00"/>
    <s v="Zone 1 - Mile 14"/>
    <x v="279"/>
    <x v="6"/>
    <x v="116"/>
    <x v="1"/>
    <x v="2"/>
    <x v="0"/>
    <x v="2"/>
    <m/>
    <s v=""/>
    <s v=""/>
  </r>
  <r>
    <x v="6"/>
    <d v="2023-04-22T00:00:00"/>
    <s v="Zone 1 - Mile 14"/>
    <x v="264"/>
    <x v="215"/>
    <x v="169"/>
    <x v="1"/>
    <x v="2"/>
    <x v="0"/>
    <x v="1"/>
    <n v="150"/>
    <n v="17.399999999999999"/>
    <n v="17.399999999999999"/>
  </r>
  <r>
    <x v="6"/>
    <d v="2023-04-22T00:00:00"/>
    <s v="Zone 1 - Mile 14"/>
    <x v="267"/>
    <x v="216"/>
    <x v="171"/>
    <x v="1"/>
    <x v="2"/>
    <x v="0"/>
    <x v="1"/>
    <n v="168"/>
    <n v="25.7"/>
    <n v="25.7"/>
  </r>
  <r>
    <x v="6"/>
    <d v="2023-04-22T00:00:00"/>
    <s v="Zone 1 - Mile 14"/>
    <x v="267"/>
    <x v="216"/>
    <x v="171"/>
    <x v="1"/>
    <x v="2"/>
    <x v="0"/>
    <x v="1"/>
    <n v="154"/>
    <n v="19.100000000000001"/>
    <n v="19.100000000000001"/>
  </r>
  <r>
    <x v="6"/>
    <d v="2023-04-22T00:00:00"/>
    <s v="Zone 1 - Mile 14"/>
    <x v="267"/>
    <x v="216"/>
    <x v="171"/>
    <x v="1"/>
    <x v="2"/>
    <x v="0"/>
    <x v="1"/>
    <n v="176"/>
    <n v="30.1"/>
    <n v="30.1"/>
  </r>
  <r>
    <x v="6"/>
    <d v="2023-04-22T00:00:00"/>
    <s v="Zone 1 - Mile 14"/>
    <x v="267"/>
    <x v="216"/>
    <x v="171"/>
    <x v="1"/>
    <x v="2"/>
    <x v="0"/>
    <x v="1"/>
    <n v="162"/>
    <n v="22.7"/>
    <n v="22.7"/>
  </r>
  <r>
    <x v="6"/>
    <d v="2023-04-22T00:00:00"/>
    <s v="Zone 1 - Mile 14"/>
    <x v="249"/>
    <x v="205"/>
    <x v="158"/>
    <x v="1"/>
    <x v="2"/>
    <x v="0"/>
    <x v="1"/>
    <n v="158"/>
    <n v="20.8"/>
    <n v="20.8"/>
  </r>
  <r>
    <x v="6"/>
    <d v="2023-04-22T00:00:00"/>
    <s v="Zone 1 - Mile 14"/>
    <x v="249"/>
    <x v="205"/>
    <x v="158"/>
    <x v="1"/>
    <x v="2"/>
    <x v="0"/>
    <x v="1"/>
    <n v="158"/>
    <n v="20.8"/>
    <n v="20.8"/>
  </r>
  <r>
    <x v="6"/>
    <d v="2023-04-22T00:00:00"/>
    <s v="Zone 1 - Mile 14"/>
    <x v="266"/>
    <x v="30"/>
    <x v="43"/>
    <x v="1"/>
    <x v="2"/>
    <x v="0"/>
    <x v="2"/>
    <m/>
    <s v=""/>
    <s v=""/>
  </r>
  <r>
    <x v="6"/>
    <d v="2023-04-22T00:00:00"/>
    <s v="Zone 1 - Mile 14"/>
    <x v="403"/>
    <x v="226"/>
    <x v="234"/>
    <x v="1"/>
    <x v="2"/>
    <x v="0"/>
    <x v="2"/>
    <m/>
    <s v=""/>
    <s v=""/>
  </r>
  <r>
    <x v="6"/>
    <d v="2023-04-22T00:00:00"/>
    <s v="Zone 1 - Mile 14"/>
    <x v="26"/>
    <x v="24"/>
    <x v="19"/>
    <x v="1"/>
    <x v="2"/>
    <x v="0"/>
    <x v="1"/>
    <n v="139"/>
    <n v="13.4"/>
    <n v="13.4"/>
  </r>
  <r>
    <x v="6"/>
    <d v="2023-04-22T00:00:00"/>
    <s v="Zone 1 - Mile 14"/>
    <x v="26"/>
    <x v="24"/>
    <x v="19"/>
    <x v="1"/>
    <x v="2"/>
    <x v="0"/>
    <x v="1"/>
    <n v="162"/>
    <n v="22.7"/>
    <n v="22.7"/>
  </r>
  <r>
    <x v="6"/>
    <d v="2023-04-22T00:00:00"/>
    <s v="Zone 1 - Mile 14"/>
    <x v="26"/>
    <x v="24"/>
    <x v="19"/>
    <x v="1"/>
    <x v="2"/>
    <x v="0"/>
    <x v="1"/>
    <n v="162"/>
    <n v="22.7"/>
    <n v="22.7"/>
  </r>
  <r>
    <x v="6"/>
    <d v="2023-04-22T00:00:00"/>
    <s v="Zone 1 - Mile 14"/>
    <x v="24"/>
    <x v="22"/>
    <x v="19"/>
    <x v="1"/>
    <x v="2"/>
    <x v="0"/>
    <x v="1"/>
    <n v="158"/>
    <n v="20.8"/>
    <n v="20.8"/>
  </r>
  <r>
    <x v="6"/>
    <d v="2023-04-22T00:00:00"/>
    <s v="Zone 1 - Mile 14"/>
    <x v="24"/>
    <x v="22"/>
    <x v="19"/>
    <x v="1"/>
    <x v="2"/>
    <x v="0"/>
    <x v="1"/>
    <n v="164"/>
    <n v="23.6"/>
    <n v="23.6"/>
  </r>
  <r>
    <x v="6"/>
    <d v="2023-04-22T00:00:00"/>
    <s v="Zone 1 - Mile 14"/>
    <x v="24"/>
    <x v="22"/>
    <x v="19"/>
    <x v="1"/>
    <x v="2"/>
    <x v="0"/>
    <x v="1"/>
    <n v="163"/>
    <n v="23.1"/>
    <n v="23.1"/>
  </r>
  <r>
    <x v="6"/>
    <d v="2023-04-22T00:00:00"/>
    <s v="Zone 1 - Mile 14"/>
    <x v="24"/>
    <x v="22"/>
    <x v="19"/>
    <x v="1"/>
    <x v="2"/>
    <x v="0"/>
    <x v="1"/>
    <n v="155"/>
    <n v="19.5"/>
    <n v="19.5"/>
  </r>
  <r>
    <x v="6"/>
    <d v="2023-04-22T00:00:00"/>
    <s v="Zone 1 - Mile 14"/>
    <x v="155"/>
    <x v="128"/>
    <x v="102"/>
    <x v="0"/>
    <x v="18"/>
    <x v="0"/>
    <x v="1"/>
    <n v="161"/>
    <n v="22.2"/>
    <n v="22.2"/>
  </r>
  <r>
    <x v="6"/>
    <d v="2023-04-22T00:00:00"/>
    <s v="Zone 1 - Mile 14"/>
    <x v="167"/>
    <x v="135"/>
    <x v="26"/>
    <x v="8"/>
    <x v="18"/>
    <x v="0"/>
    <x v="5"/>
    <n v="91"/>
    <n v="2.8"/>
    <n v="2.8"/>
  </r>
  <r>
    <x v="6"/>
    <d v="2023-04-22T00:00:00"/>
    <s v="Zone 1 - Mile 14"/>
    <x v="157"/>
    <x v="130"/>
    <x v="107"/>
    <x v="0"/>
    <x v="18"/>
    <x v="0"/>
    <x v="1"/>
    <n v="169"/>
    <n v="26.2"/>
    <n v="26.2"/>
  </r>
  <r>
    <x v="6"/>
    <d v="2023-04-22T00:00:00"/>
    <s v="Zone 1 - Mile 14"/>
    <x v="371"/>
    <x v="289"/>
    <x v="222"/>
    <x v="0"/>
    <x v="18"/>
    <x v="0"/>
    <x v="2"/>
    <m/>
    <s v=""/>
    <s v=""/>
  </r>
  <r>
    <x v="6"/>
    <d v="2023-04-22T00:00:00"/>
    <s v="Zone 1 - Mile 14"/>
    <x v="170"/>
    <x v="138"/>
    <x v="26"/>
    <x v="0"/>
    <x v="18"/>
    <x v="0"/>
    <x v="2"/>
    <m/>
    <s v=""/>
    <s v=""/>
  </r>
  <r>
    <x v="6"/>
    <d v="2023-04-22T00:00:00"/>
    <s v="Zone 1 - Mile 14"/>
    <x v="373"/>
    <x v="291"/>
    <x v="174"/>
    <x v="6"/>
    <x v="18"/>
    <x v="0"/>
    <x v="2"/>
    <m/>
    <s v=""/>
    <s v=""/>
  </r>
  <r>
    <x v="6"/>
    <d v="2023-04-22T00:00:00"/>
    <s v="Zone 1 - Mile 14"/>
    <x v="372"/>
    <x v="290"/>
    <x v="223"/>
    <x v="2"/>
    <x v="18"/>
    <x v="0"/>
    <x v="2"/>
    <m/>
    <s v=""/>
    <s v=""/>
  </r>
  <r>
    <x v="6"/>
    <d v="2023-04-22T00:00:00"/>
    <s v="Zone 1 - Mile 14"/>
    <x v="370"/>
    <x v="288"/>
    <x v="221"/>
    <x v="4"/>
    <x v="5"/>
    <x v="0"/>
    <x v="1"/>
    <n v="168"/>
    <n v="25.7"/>
    <n v="25.7"/>
  </r>
  <r>
    <x v="6"/>
    <d v="2023-04-22T00:00:00"/>
    <s v="Zone 1 - Mile 14"/>
    <x v="290"/>
    <x v="233"/>
    <x v="181"/>
    <x v="3"/>
    <x v="5"/>
    <x v="0"/>
    <x v="1"/>
    <n v="154"/>
    <n v="19.100000000000001"/>
    <n v="19.100000000000001"/>
  </r>
  <r>
    <x v="6"/>
    <d v="2023-04-22T00:00:00"/>
    <s v="Zone 1 - Mile 14"/>
    <x v="290"/>
    <x v="233"/>
    <x v="181"/>
    <x v="3"/>
    <x v="5"/>
    <x v="0"/>
    <x v="1"/>
    <n v="156"/>
    <n v="19.899999999999999"/>
    <n v="19.899999999999999"/>
  </r>
  <r>
    <x v="6"/>
    <d v="2023-04-22T00:00:00"/>
    <s v="Zone 1 - Mile 14"/>
    <x v="61"/>
    <x v="55"/>
    <x v="47"/>
    <x v="0"/>
    <x v="5"/>
    <x v="0"/>
    <x v="1"/>
    <n v="95"/>
    <n v="3.6"/>
    <n v="3.6"/>
  </r>
  <r>
    <x v="6"/>
    <d v="2023-04-22T00:00:00"/>
    <s v="Zone 1 - Mile 14"/>
    <x v="61"/>
    <x v="55"/>
    <x v="47"/>
    <x v="0"/>
    <x v="5"/>
    <x v="0"/>
    <x v="1"/>
    <n v="163"/>
    <n v="23.1"/>
    <n v="23.1"/>
  </r>
  <r>
    <x v="6"/>
    <d v="2023-04-22T00:00:00"/>
    <s v="Zone 1 - Mile 14"/>
    <x v="61"/>
    <x v="55"/>
    <x v="47"/>
    <x v="0"/>
    <x v="5"/>
    <x v="0"/>
    <x v="1"/>
    <n v="154"/>
    <n v="19.100000000000001"/>
    <n v="19.100000000000001"/>
  </r>
  <r>
    <x v="6"/>
    <d v="2023-04-22T00:00:00"/>
    <s v="Zone 1 - Mile 14"/>
    <x v="61"/>
    <x v="55"/>
    <x v="47"/>
    <x v="0"/>
    <x v="5"/>
    <x v="0"/>
    <x v="1"/>
    <n v="151"/>
    <n v="17.8"/>
    <n v="17.8"/>
  </r>
  <r>
    <x v="6"/>
    <d v="2023-04-22T00:00:00"/>
    <s v="Zone 1 - Mile 14"/>
    <x v="61"/>
    <x v="55"/>
    <x v="47"/>
    <x v="0"/>
    <x v="5"/>
    <x v="0"/>
    <x v="1"/>
    <n v="164"/>
    <n v="23.6"/>
    <n v="23.6"/>
  </r>
  <r>
    <x v="6"/>
    <d v="2023-04-22T00:00:00"/>
    <s v="Zone 1 - Mile 14"/>
    <x v="369"/>
    <x v="287"/>
    <x v="220"/>
    <x v="0"/>
    <x v="5"/>
    <x v="0"/>
    <x v="1"/>
    <n v="166"/>
    <n v="24.6"/>
    <n v="24.6"/>
  </r>
  <r>
    <x v="6"/>
    <d v="2023-04-22T00:00:00"/>
    <s v="Zone 1 - Mile 14"/>
    <x v="369"/>
    <x v="287"/>
    <x v="220"/>
    <x v="0"/>
    <x v="5"/>
    <x v="0"/>
    <x v="1"/>
    <n v="151"/>
    <n v="17.8"/>
    <n v="17.8"/>
  </r>
  <r>
    <x v="6"/>
    <d v="2023-04-22T00:00:00"/>
    <s v="Zone 1 - Mile 14"/>
    <x v="369"/>
    <x v="287"/>
    <x v="220"/>
    <x v="0"/>
    <x v="5"/>
    <x v="0"/>
    <x v="1"/>
    <n v="154"/>
    <n v="19.100000000000001"/>
    <n v="19.100000000000001"/>
  </r>
  <r>
    <x v="6"/>
    <d v="2023-04-22T00:00:00"/>
    <s v="Zone 1 - Mile 14"/>
    <x v="369"/>
    <x v="287"/>
    <x v="220"/>
    <x v="0"/>
    <x v="5"/>
    <x v="0"/>
    <x v="1"/>
    <n v="163"/>
    <n v="23.1"/>
    <n v="23.1"/>
  </r>
  <r>
    <x v="6"/>
    <d v="2023-04-22T00:00:00"/>
    <s v="Zone 1 - Mile 14"/>
    <x v="369"/>
    <x v="287"/>
    <x v="220"/>
    <x v="0"/>
    <x v="5"/>
    <x v="0"/>
    <x v="1"/>
    <n v="162"/>
    <n v="22.7"/>
    <n v="22.7"/>
  </r>
  <r>
    <x v="6"/>
    <d v="2023-04-22T00:00:00"/>
    <s v="Zone 1 - Mile 14"/>
    <x v="48"/>
    <x v="44"/>
    <x v="37"/>
    <x v="0"/>
    <x v="5"/>
    <x v="0"/>
    <x v="1"/>
    <n v="155"/>
    <n v="19.5"/>
    <n v="19.5"/>
  </r>
  <r>
    <x v="6"/>
    <d v="2023-04-22T00:00:00"/>
    <s v="Zone 1 - Mile 14"/>
    <x v="48"/>
    <x v="44"/>
    <x v="37"/>
    <x v="0"/>
    <x v="5"/>
    <x v="0"/>
    <x v="1"/>
    <n v="155"/>
    <n v="19.5"/>
    <n v="19.5"/>
  </r>
  <r>
    <x v="6"/>
    <d v="2023-04-22T00:00:00"/>
    <s v="Zone 1 - Mile 14"/>
    <x v="48"/>
    <x v="44"/>
    <x v="37"/>
    <x v="0"/>
    <x v="5"/>
    <x v="0"/>
    <x v="1"/>
    <n v="163"/>
    <n v="23.1"/>
    <n v="23.1"/>
  </r>
  <r>
    <x v="6"/>
    <d v="2023-04-22T00:00:00"/>
    <s v="Zone 1 - Mile 14"/>
    <x v="42"/>
    <x v="39"/>
    <x v="32"/>
    <x v="2"/>
    <x v="5"/>
    <x v="0"/>
    <x v="3"/>
    <n v="79"/>
    <n v="9"/>
    <n v="9"/>
  </r>
  <r>
    <x v="6"/>
    <d v="2023-04-22T00:00:00"/>
    <s v="Zone 1 - Mile 14"/>
    <x v="42"/>
    <x v="39"/>
    <x v="32"/>
    <x v="2"/>
    <x v="5"/>
    <x v="0"/>
    <x v="1"/>
    <n v="114"/>
    <n v="6.8"/>
    <n v="6.8"/>
  </r>
  <r>
    <x v="6"/>
    <d v="2023-04-22T00:00:00"/>
    <s v="Zone 1 - Mile 14"/>
    <x v="42"/>
    <x v="39"/>
    <x v="32"/>
    <x v="2"/>
    <x v="5"/>
    <x v="0"/>
    <x v="1"/>
    <n v="149"/>
    <n v="17"/>
    <n v="17"/>
  </r>
  <r>
    <x v="6"/>
    <d v="2023-04-22T00:00:00"/>
    <s v="Zone 1 - Mile 14"/>
    <x v="42"/>
    <x v="39"/>
    <x v="32"/>
    <x v="2"/>
    <x v="5"/>
    <x v="0"/>
    <x v="1"/>
    <n v="163"/>
    <n v="23.1"/>
    <n v="23.1"/>
  </r>
  <r>
    <x v="6"/>
    <d v="2023-04-22T00:00:00"/>
    <s v="Zone 1 - Mile 14"/>
    <x v="42"/>
    <x v="39"/>
    <x v="32"/>
    <x v="2"/>
    <x v="5"/>
    <x v="0"/>
    <x v="1"/>
    <n v="161"/>
    <n v="22.2"/>
    <n v="22.2"/>
  </r>
  <r>
    <x v="6"/>
    <d v="2023-04-22T00:00:00"/>
    <s v="Zone 1 - Mile 14"/>
    <x v="36"/>
    <x v="34"/>
    <x v="29"/>
    <x v="0"/>
    <x v="5"/>
    <x v="0"/>
    <x v="1"/>
    <n v="116"/>
    <n v="7.2"/>
    <n v="7.2"/>
  </r>
  <r>
    <x v="6"/>
    <d v="2023-04-22T00:00:00"/>
    <s v="Zone 1 - Mile 14"/>
    <x v="32"/>
    <x v="30"/>
    <x v="25"/>
    <x v="1"/>
    <x v="5"/>
    <x v="0"/>
    <x v="7"/>
    <n v="40"/>
    <n v="1"/>
    <n v="1"/>
  </r>
  <r>
    <x v="6"/>
    <d v="2023-04-22T00:00:00"/>
    <s v="Zone 1 - Mile 14"/>
    <x v="46"/>
    <x v="43"/>
    <x v="32"/>
    <x v="1"/>
    <x v="5"/>
    <x v="0"/>
    <x v="1"/>
    <n v="159"/>
    <n v="21.3"/>
    <n v="21.3"/>
  </r>
  <r>
    <x v="6"/>
    <d v="2023-04-22T00:00:00"/>
    <s v="Zone 1 - Mile 14"/>
    <x v="33"/>
    <x v="31"/>
    <x v="26"/>
    <x v="1"/>
    <x v="5"/>
    <x v="0"/>
    <x v="2"/>
    <m/>
    <s v=""/>
    <s v=""/>
  </r>
  <r>
    <x v="6"/>
    <d v="2023-04-22T00:00:00"/>
    <s v="Zone 1 - Mile 14"/>
    <x v="41"/>
    <x v="38"/>
    <x v="33"/>
    <x v="1"/>
    <x v="5"/>
    <x v="0"/>
    <x v="2"/>
    <m/>
    <s v=""/>
    <s v=""/>
  </r>
  <r>
    <x v="6"/>
    <d v="2023-04-22T00:00:00"/>
    <s v="Zone 1 - Mile 14"/>
    <x v="291"/>
    <x v="234"/>
    <x v="182"/>
    <x v="3"/>
    <x v="5"/>
    <x v="0"/>
    <x v="2"/>
    <m/>
    <s v=""/>
    <s v=""/>
  </r>
  <r>
    <x v="6"/>
    <d v="2023-04-22T00:00:00"/>
    <s v="Zone 1 - Mile 14"/>
    <x v="49"/>
    <x v="45"/>
    <x v="32"/>
    <x v="2"/>
    <x v="5"/>
    <x v="0"/>
    <x v="2"/>
    <m/>
    <s v=""/>
    <s v=""/>
  </r>
  <r>
    <x v="6"/>
    <d v="2023-04-22T00:00:00"/>
    <s v="Zone 1 - Mile 14"/>
    <x v="40"/>
    <x v="9"/>
    <x v="32"/>
    <x v="4"/>
    <x v="5"/>
    <x v="0"/>
    <x v="2"/>
    <m/>
    <s v=""/>
    <s v=""/>
  </r>
  <r>
    <x v="6"/>
    <d v="2023-04-22T00:00:00"/>
    <s v="Zone 1 - Mile 14"/>
    <x v="43"/>
    <x v="40"/>
    <x v="34"/>
    <x v="3"/>
    <x v="5"/>
    <x v="0"/>
    <x v="2"/>
    <m/>
    <s v=""/>
    <s v=""/>
  </r>
  <r>
    <x v="6"/>
    <d v="2023-04-22T00:00:00"/>
    <s v="Zone 1 - Mile 14"/>
    <x v="50"/>
    <x v="46"/>
    <x v="38"/>
    <x v="2"/>
    <x v="0"/>
    <x v="0"/>
    <x v="2"/>
    <m/>
    <s v=""/>
    <s v=""/>
  </r>
  <r>
    <x v="6"/>
    <d v="2023-04-22T00:00:00"/>
    <s v="Zone 1 - Mile 14"/>
    <x v="55"/>
    <x v="50"/>
    <x v="43"/>
    <x v="0"/>
    <x v="8"/>
    <x v="0"/>
    <x v="2"/>
    <m/>
    <s v=""/>
    <s v=""/>
  </r>
  <r>
    <x v="6"/>
    <d v="2023-04-22T00:00:00"/>
    <s v="Zone 1 - Mile 14"/>
    <x v="51"/>
    <x v="47"/>
    <x v="39"/>
    <x v="0"/>
    <x v="8"/>
    <x v="0"/>
    <x v="2"/>
    <m/>
    <s v=""/>
    <s v=""/>
  </r>
  <r>
    <x v="6"/>
    <d v="2023-04-22T00:00:00"/>
    <s v="Zone 1 - Mile 14"/>
    <x v="88"/>
    <x v="2"/>
    <x v="63"/>
    <x v="1"/>
    <x v="10"/>
    <x v="1"/>
    <x v="2"/>
    <n v="67"/>
    <n v="3.1"/>
    <n v="3.1"/>
  </r>
  <r>
    <x v="6"/>
    <d v="2023-04-22T00:00:00"/>
    <s v="Zone 1 - Mile 14"/>
    <x v="88"/>
    <x v="2"/>
    <x v="63"/>
    <x v="1"/>
    <x v="10"/>
    <x v="0"/>
    <x v="1"/>
    <n v="71"/>
    <n v="1.3"/>
    <n v="1.3"/>
  </r>
  <r>
    <x v="6"/>
    <d v="2023-04-22T00:00:00"/>
    <s v="Zone 1 - Mile 14"/>
    <x v="79"/>
    <x v="70"/>
    <x v="23"/>
    <x v="0"/>
    <x v="10"/>
    <x v="0"/>
    <x v="0"/>
    <n v="141"/>
    <n v="12.3"/>
    <n v="12.3"/>
  </r>
  <r>
    <x v="6"/>
    <d v="2023-04-22T00:00:00"/>
    <s v="Zone 1 - Mile 14"/>
    <x v="79"/>
    <x v="70"/>
    <x v="23"/>
    <x v="0"/>
    <x v="10"/>
    <x v="0"/>
    <x v="3"/>
    <n v="73"/>
    <n v="7.1"/>
    <n v="7.1"/>
  </r>
  <r>
    <x v="6"/>
    <d v="2023-04-22T00:00:00"/>
    <s v="Zone 1 - Mile 14"/>
    <x v="79"/>
    <x v="70"/>
    <x v="23"/>
    <x v="0"/>
    <x v="10"/>
    <x v="0"/>
    <x v="1"/>
    <n v="155"/>
    <n v="19.5"/>
    <n v="19.5"/>
  </r>
  <r>
    <x v="6"/>
    <d v="2023-04-22T00:00:00"/>
    <s v="Zone 1 - Mile 14"/>
    <x v="81"/>
    <x v="31"/>
    <x v="60"/>
    <x v="1"/>
    <x v="10"/>
    <x v="0"/>
    <x v="7"/>
    <n v="41"/>
    <n v="1.1000000000000001"/>
    <n v="1.1000000000000001"/>
  </r>
  <r>
    <x v="6"/>
    <d v="2023-04-22T00:00:00"/>
    <s v="Zone 1 - Mile 14"/>
    <x v="81"/>
    <x v="31"/>
    <x v="60"/>
    <x v="1"/>
    <x v="10"/>
    <x v="0"/>
    <x v="1"/>
    <n v="163"/>
    <n v="23.1"/>
    <n v="23.1"/>
  </r>
  <r>
    <x v="6"/>
    <d v="2023-04-22T00:00:00"/>
    <s v="Zone 1 - Mile 14"/>
    <x v="75"/>
    <x v="14"/>
    <x v="57"/>
    <x v="1"/>
    <x v="10"/>
    <x v="0"/>
    <x v="1"/>
    <n v="161"/>
    <n v="22.2"/>
    <n v="22.2"/>
  </r>
  <r>
    <x v="6"/>
    <d v="2023-04-22T00:00:00"/>
    <s v="Zone 1 - Mile 14"/>
    <x v="80"/>
    <x v="71"/>
    <x v="29"/>
    <x v="1"/>
    <x v="10"/>
    <x v="0"/>
    <x v="5"/>
    <n v="79"/>
    <n v="1.8"/>
    <n v="1.8"/>
  </r>
  <r>
    <x v="6"/>
    <d v="2023-04-22T00:00:00"/>
    <s v="Zone 1 - Mile 14"/>
    <x v="80"/>
    <x v="71"/>
    <x v="29"/>
    <x v="1"/>
    <x v="10"/>
    <x v="0"/>
    <x v="3"/>
    <n v="54"/>
    <n v="2.8"/>
    <n v="2.8"/>
  </r>
  <r>
    <x v="6"/>
    <d v="2023-04-22T00:00:00"/>
    <s v="Zone 1 - Mile 14"/>
    <x v="87"/>
    <x v="77"/>
    <x v="62"/>
    <x v="0"/>
    <x v="10"/>
    <x v="2"/>
    <x v="2"/>
    <n v="32"/>
    <n v="0.6"/>
    <n v="0.6"/>
  </r>
  <r>
    <x v="6"/>
    <d v="2023-04-22T00:00:00"/>
    <s v="Zone 1 - Mile 14"/>
    <x v="87"/>
    <x v="77"/>
    <x v="62"/>
    <x v="0"/>
    <x v="10"/>
    <x v="2"/>
    <x v="2"/>
    <n v="33"/>
    <n v="0.7"/>
    <n v="0.7"/>
  </r>
  <r>
    <x v="6"/>
    <d v="2023-04-22T00:00:00"/>
    <s v="Zone 1 - Mile 14"/>
    <x v="87"/>
    <x v="77"/>
    <x v="62"/>
    <x v="0"/>
    <x v="10"/>
    <x v="3"/>
    <x v="2"/>
    <n v="30"/>
    <n v="0.8"/>
    <n v="0.8"/>
  </r>
  <r>
    <x v="6"/>
    <d v="2023-04-22T00:00:00"/>
    <s v="Zone 1 - Mile 14"/>
    <x v="274"/>
    <x v="221"/>
    <x v="86"/>
    <x v="1"/>
    <x v="10"/>
    <x v="0"/>
    <x v="1"/>
    <n v="155"/>
    <n v="19.5"/>
    <n v="19.5"/>
  </r>
  <r>
    <x v="6"/>
    <d v="2023-04-22T00:00:00"/>
    <s v="Zone 1 - Mile 14"/>
    <x v="274"/>
    <x v="221"/>
    <x v="86"/>
    <x v="1"/>
    <x v="10"/>
    <x v="0"/>
    <x v="7"/>
    <n v="41"/>
    <n v="1.1000000000000001"/>
    <n v="1.1000000000000001"/>
  </r>
  <r>
    <x v="6"/>
    <d v="2023-04-22T00:00:00"/>
    <s v="Zone 1 - Mile 14"/>
    <x v="66"/>
    <x v="59"/>
    <x v="50"/>
    <x v="0"/>
    <x v="10"/>
    <x v="0"/>
    <x v="5"/>
    <n v="82"/>
    <n v="2"/>
    <n v="2"/>
  </r>
  <r>
    <x v="6"/>
    <d v="2023-04-22T00:00:00"/>
    <s v="Zone 1 - Mile 14"/>
    <x v="375"/>
    <x v="292"/>
    <x v="55"/>
    <x v="8"/>
    <x v="10"/>
    <x v="0"/>
    <x v="2"/>
    <m/>
    <s v=""/>
    <s v=""/>
  </r>
  <r>
    <x v="6"/>
    <d v="2023-04-22T00:00:00"/>
    <s v="Zone 1 - Mile 14"/>
    <x v="82"/>
    <x v="72"/>
    <x v="55"/>
    <x v="1"/>
    <x v="10"/>
    <x v="0"/>
    <x v="2"/>
    <m/>
    <s v=""/>
    <s v=""/>
  </r>
  <r>
    <x v="6"/>
    <d v="2023-04-22T00:00:00"/>
    <s v="Zone 1 - Mile 14"/>
    <x v="376"/>
    <x v="293"/>
    <x v="23"/>
    <x v="8"/>
    <x v="10"/>
    <x v="0"/>
    <x v="2"/>
    <m/>
    <s v=""/>
    <s v=""/>
  </r>
  <r>
    <x v="6"/>
    <d v="2023-04-22T00:00:00"/>
    <s v="Zone 1 - Mile 14"/>
    <x v="85"/>
    <x v="75"/>
    <x v="23"/>
    <x v="8"/>
    <x v="10"/>
    <x v="0"/>
    <x v="2"/>
    <m/>
    <s v=""/>
    <s v=""/>
  </r>
  <r>
    <x v="6"/>
    <d v="2023-04-22T00:00:00"/>
    <s v="Zone 1 - Mile 14"/>
    <x v="74"/>
    <x v="67"/>
    <x v="56"/>
    <x v="2"/>
    <x v="10"/>
    <x v="0"/>
    <x v="2"/>
    <m/>
    <s v=""/>
    <s v=""/>
  </r>
  <r>
    <x v="6"/>
    <d v="2023-04-22T00:00:00"/>
    <s v="Zone 1 - Mile 14"/>
    <x v="71"/>
    <x v="64"/>
    <x v="54"/>
    <x v="7"/>
    <x v="10"/>
    <x v="0"/>
    <x v="2"/>
    <m/>
    <s v=""/>
    <s v=""/>
  </r>
  <r>
    <x v="6"/>
    <d v="2023-04-22T00:00:00"/>
    <s v="Zone 1 - Mile 14"/>
    <x v="72"/>
    <x v="65"/>
    <x v="23"/>
    <x v="0"/>
    <x v="10"/>
    <x v="0"/>
    <x v="2"/>
    <m/>
    <s v=""/>
    <s v=""/>
  </r>
  <r>
    <x v="6"/>
    <d v="2023-04-22T00:00:00"/>
    <s v="Zone 1 - Mile 14"/>
    <x v="76"/>
    <x v="68"/>
    <x v="58"/>
    <x v="2"/>
    <x v="12"/>
    <x v="0"/>
    <x v="2"/>
    <m/>
    <s v=""/>
    <s v=""/>
  </r>
  <r>
    <x v="6"/>
    <d v="2023-04-22T00:00:00"/>
    <s v="Zone 1 - Mile 14"/>
    <x v="404"/>
    <x v="310"/>
    <x v="36"/>
    <x v="11"/>
    <x v="11"/>
    <x v="0"/>
    <x v="2"/>
    <m/>
    <s v=""/>
    <s v=""/>
  </r>
  <r>
    <x v="6"/>
    <d v="2023-04-22T00:00:00"/>
    <s v="Zone 1 - Mile 14"/>
    <x v="47"/>
    <x v="6"/>
    <x v="36"/>
    <x v="2"/>
    <x v="7"/>
    <x v="0"/>
    <x v="2"/>
    <m/>
    <s v=""/>
    <s v=""/>
  </r>
  <r>
    <x v="6"/>
    <d v="2023-04-22T00:00:00"/>
    <s v="Zone 1 - Mile 14"/>
    <x v="405"/>
    <x v="311"/>
    <x v="36"/>
    <x v="6"/>
    <x v="11"/>
    <x v="0"/>
    <x v="2"/>
    <m/>
    <s v=""/>
    <s v=""/>
  </r>
  <r>
    <x v="6"/>
    <d v="2023-04-22T00:00:00"/>
    <s v="Zone 1 - Mile 14"/>
    <x v="67"/>
    <x v="60"/>
    <x v="51"/>
    <x v="2"/>
    <x v="10"/>
    <x v="0"/>
    <x v="2"/>
    <m/>
    <s v=""/>
    <s v=""/>
  </r>
  <r>
    <x v="6"/>
    <d v="2023-04-22T00:00:00"/>
    <s v="Zone 1 - Mile 14"/>
    <x v="83"/>
    <x v="73"/>
    <x v="61"/>
    <x v="7"/>
    <x v="10"/>
    <x v="0"/>
    <x v="2"/>
    <m/>
    <s v=""/>
    <s v=""/>
  </r>
  <r>
    <x v="6"/>
    <d v="2023-04-22T00:00:00"/>
    <s v="Zone 1 - Mile 14"/>
    <x v="338"/>
    <x v="102"/>
    <x v="55"/>
    <x v="3"/>
    <x v="10"/>
    <x v="0"/>
    <x v="2"/>
    <m/>
    <s v=""/>
    <s v=""/>
  </r>
  <r>
    <x v="6"/>
    <d v="2023-04-22T00:00:00"/>
    <s v="Zone 1 - Mile 14"/>
    <x v="78"/>
    <x v="69"/>
    <x v="59"/>
    <x v="2"/>
    <x v="10"/>
    <x v="0"/>
    <x v="2"/>
    <m/>
    <s v=""/>
    <s v=""/>
  </r>
  <r>
    <x v="6"/>
    <d v="2023-04-22T00:00:00"/>
    <s v="Zone 1 - Mile 14"/>
    <x v="86"/>
    <x v="76"/>
    <x v="23"/>
    <x v="1"/>
    <x v="10"/>
    <x v="0"/>
    <x v="2"/>
    <m/>
    <s v=""/>
    <s v=""/>
  </r>
  <r>
    <x v="6"/>
    <d v="2023-04-22T00:00:00"/>
    <s v="Zone 1 - Mile 14"/>
    <x v="91"/>
    <x v="79"/>
    <x v="65"/>
    <x v="0"/>
    <x v="10"/>
    <x v="0"/>
    <x v="2"/>
    <m/>
    <s v=""/>
    <s v=""/>
  </r>
  <r>
    <x v="6"/>
    <d v="2023-04-22T00:00:00"/>
    <s v="Zone 1 - Mile 14"/>
    <x v="377"/>
    <x v="294"/>
    <x v="91"/>
    <x v="1"/>
    <x v="10"/>
    <x v="0"/>
    <x v="2"/>
    <m/>
    <s v=""/>
    <s v=""/>
  </r>
  <r>
    <x v="6"/>
    <d v="2023-04-22T00:00:00"/>
    <s v="Zone 1 - Mile 14"/>
    <x v="90"/>
    <x v="78"/>
    <x v="4"/>
    <x v="1"/>
    <x v="10"/>
    <x v="0"/>
    <x v="2"/>
    <m/>
    <s v=""/>
    <s v=""/>
  </r>
  <r>
    <x v="6"/>
    <d v="2023-04-22T00:00:00"/>
    <s v="Zone 1 - Mile 14"/>
    <x v="70"/>
    <x v="63"/>
    <x v="53"/>
    <x v="2"/>
    <x v="10"/>
    <x v="0"/>
    <x v="2"/>
    <m/>
    <s v=""/>
    <s v=""/>
  </r>
  <r>
    <x v="6"/>
    <d v="2023-04-22T00:00:00"/>
    <s v="Zone 1 - Mile 14"/>
    <x v="323"/>
    <x v="256"/>
    <x v="198"/>
    <x v="1"/>
    <x v="10"/>
    <x v="0"/>
    <x v="2"/>
    <m/>
    <s v=""/>
    <s v=""/>
  </r>
  <r>
    <x v="6"/>
    <d v="2023-04-22T00:00:00"/>
    <s v="Zone 1 - Mile 14"/>
    <x v="69"/>
    <x v="62"/>
    <x v="25"/>
    <x v="2"/>
    <x v="10"/>
    <x v="0"/>
    <x v="2"/>
    <m/>
    <s v=""/>
    <s v=""/>
  </r>
  <r>
    <x v="6"/>
    <d v="2023-04-22T00:00:00"/>
    <s v="Zone 1 - Mile 14"/>
    <x v="140"/>
    <x v="118"/>
    <x v="35"/>
    <x v="0"/>
    <x v="14"/>
    <x v="0"/>
    <x v="1"/>
    <n v="158"/>
    <n v="20.8"/>
    <n v="20.8"/>
  </r>
  <r>
    <x v="6"/>
    <d v="2023-04-22T00:00:00"/>
    <s v="Zone 1 - Mile 14"/>
    <x v="144"/>
    <x v="65"/>
    <x v="79"/>
    <x v="3"/>
    <x v="14"/>
    <x v="0"/>
    <x v="1"/>
    <n v="90"/>
    <n v="3"/>
    <n v="3"/>
  </r>
  <r>
    <x v="6"/>
    <d v="2023-04-22T00:00:00"/>
    <s v="Zone 1 - Mile 14"/>
    <x v="147"/>
    <x v="122"/>
    <x v="101"/>
    <x v="1"/>
    <x v="14"/>
    <x v="0"/>
    <x v="1"/>
    <n v="85"/>
    <n v="2.5"/>
    <n v="2.5"/>
  </r>
  <r>
    <x v="6"/>
    <d v="2023-04-22T00:00:00"/>
    <s v="Zone 1 - Mile 14"/>
    <x v="307"/>
    <x v="243"/>
    <x v="35"/>
    <x v="7"/>
    <x v="14"/>
    <x v="0"/>
    <x v="2"/>
    <m/>
    <s v=""/>
    <s v=""/>
  </r>
  <r>
    <x v="6"/>
    <d v="2023-04-22T00:00:00"/>
    <s v="Zone 1 - Mile 14"/>
    <x v="406"/>
    <x v="312"/>
    <x v="35"/>
    <x v="11"/>
    <x v="14"/>
    <x v="0"/>
    <x v="2"/>
    <m/>
    <s v=""/>
    <s v=""/>
  </r>
  <r>
    <x v="6"/>
    <d v="2023-04-22T00:00:00"/>
    <s v="Zone 1 - Mile 14"/>
    <x v="308"/>
    <x v="244"/>
    <x v="35"/>
    <x v="8"/>
    <x v="14"/>
    <x v="0"/>
    <x v="2"/>
    <m/>
    <s v=""/>
    <s v=""/>
  </r>
  <r>
    <x v="6"/>
    <d v="2023-04-22T00:00:00"/>
    <s v="Zone 1 - Mile 14"/>
    <x v="154"/>
    <x v="127"/>
    <x v="105"/>
    <x v="1"/>
    <x v="14"/>
    <x v="0"/>
    <x v="2"/>
    <m/>
    <s v=""/>
    <s v=""/>
  </r>
  <r>
    <x v="6"/>
    <d v="2023-04-22T00:00:00"/>
    <s v="Zone 1 - Mile 14"/>
    <x v="145"/>
    <x v="121"/>
    <x v="100"/>
    <x v="0"/>
    <x v="14"/>
    <x v="0"/>
    <x v="2"/>
    <m/>
    <s v=""/>
    <s v=""/>
  </r>
  <r>
    <x v="6"/>
    <d v="2023-04-22T00:00:00"/>
    <s v="Zone 1 - Mile 14"/>
    <x v="151"/>
    <x v="79"/>
    <x v="103"/>
    <x v="1"/>
    <x v="14"/>
    <x v="0"/>
    <x v="2"/>
    <m/>
    <s v=""/>
    <s v=""/>
  </r>
  <r>
    <x v="6"/>
    <d v="2023-04-22T00:00:00"/>
    <s v="Zone 1 - Mile 14"/>
    <x v="380"/>
    <x v="296"/>
    <x v="225"/>
    <x v="1"/>
    <x v="14"/>
    <x v="0"/>
    <x v="2"/>
    <m/>
    <s v=""/>
    <s v=""/>
  </r>
  <r>
    <x v="6"/>
    <d v="2023-04-22T00:00:00"/>
    <s v="Zone 1 - Mile 14"/>
    <x v="383"/>
    <x v="297"/>
    <x v="227"/>
    <x v="1"/>
    <x v="8"/>
    <x v="0"/>
    <x v="2"/>
    <m/>
    <s v=""/>
    <s v=""/>
  </r>
  <r>
    <x v="6"/>
    <d v="2023-04-22T00:00:00"/>
    <s v="Zone 1 - Mile 14"/>
    <x v="379"/>
    <x v="295"/>
    <x v="8"/>
    <x v="1"/>
    <x v="14"/>
    <x v="0"/>
    <x v="2"/>
    <m/>
    <s v=""/>
    <s v=""/>
  </r>
  <r>
    <x v="6"/>
    <d v="2023-04-22T00:00:00"/>
    <s v="Zone 1 - Mile 14"/>
    <x v="381"/>
    <x v="79"/>
    <x v="91"/>
    <x v="3"/>
    <x v="14"/>
    <x v="0"/>
    <x v="2"/>
    <m/>
    <s v=""/>
    <s v=""/>
  </r>
  <r>
    <x v="6"/>
    <d v="2023-04-22T00:00:00"/>
    <s v="Zone 1 - Mile 14"/>
    <x v="407"/>
    <x v="313"/>
    <x v="176"/>
    <x v="8"/>
    <x v="14"/>
    <x v="0"/>
    <x v="2"/>
    <m/>
    <s v=""/>
    <s v=""/>
  </r>
  <r>
    <x v="6"/>
    <d v="2023-04-22T00:00:00"/>
    <s v="Zone 1 - Mile 14"/>
    <x v="282"/>
    <x v="227"/>
    <x v="176"/>
    <x v="0"/>
    <x v="14"/>
    <x v="0"/>
    <x v="2"/>
    <m/>
    <s v=""/>
    <s v=""/>
  </r>
  <r>
    <x v="6"/>
    <d v="2023-04-22T00:00:00"/>
    <s v="Zone 1 - Mile 14"/>
    <x v="141"/>
    <x v="15"/>
    <x v="98"/>
    <x v="1"/>
    <x v="14"/>
    <x v="0"/>
    <x v="2"/>
    <m/>
    <s v=""/>
    <s v=""/>
  </r>
  <r>
    <x v="6"/>
    <d v="2023-04-22T00:00:00"/>
    <s v="Zone 1 - Mile 14"/>
    <x v="146"/>
    <x v="46"/>
    <x v="65"/>
    <x v="0"/>
    <x v="14"/>
    <x v="0"/>
    <x v="2"/>
    <m/>
    <s v=""/>
    <s v=""/>
  </r>
  <r>
    <x v="6"/>
    <d v="2023-04-22T00:00:00"/>
    <s v="Zone 1 - Mile 14"/>
    <x v="153"/>
    <x v="126"/>
    <x v="104"/>
    <x v="0"/>
    <x v="14"/>
    <x v="0"/>
    <x v="2"/>
    <m/>
    <s v=""/>
    <s v=""/>
  </r>
  <r>
    <x v="6"/>
    <d v="2023-04-22T00:00:00"/>
    <s v="Zone 1 - Mile 14"/>
    <x v="408"/>
    <x v="314"/>
    <x v="104"/>
    <x v="11"/>
    <x v="14"/>
    <x v="0"/>
    <x v="2"/>
    <m/>
    <s v=""/>
    <s v=""/>
  </r>
  <r>
    <x v="6"/>
    <d v="2023-04-22T00:00:00"/>
    <s v="Zone 1 - Mile 14"/>
    <x v="280"/>
    <x v="225"/>
    <x v="104"/>
    <x v="3"/>
    <x v="14"/>
    <x v="0"/>
    <x v="2"/>
    <m/>
    <s v=""/>
    <s v=""/>
  </r>
  <r>
    <x v="6"/>
    <d v="2023-04-22T00:00:00"/>
    <s v="Zone 1 - Mile 14"/>
    <x v="12"/>
    <x v="11"/>
    <x v="10"/>
    <x v="4"/>
    <x v="0"/>
    <x v="0"/>
    <x v="1"/>
    <n v="164"/>
    <n v="23.6"/>
    <n v="23.6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12"/>
    <x v="11"/>
    <x v="10"/>
    <x v="4"/>
    <x v="0"/>
    <x v="0"/>
    <x v="1"/>
    <n v="165"/>
    <n v="24.1"/>
    <n v="24.1"/>
  </r>
  <r>
    <x v="6"/>
    <d v="2023-04-22T00:00:00"/>
    <s v="Zone 1 - Mile 14"/>
    <x v="5"/>
    <x v="5"/>
    <x v="5"/>
    <x v="1"/>
    <x v="0"/>
    <x v="0"/>
    <x v="0"/>
    <n v="148"/>
    <n v="14.6"/>
    <n v="14.6"/>
  </r>
  <r>
    <x v="6"/>
    <d v="2023-04-22T00:00:00"/>
    <s v="Zone 1 - Mile 14"/>
    <x v="15"/>
    <x v="14"/>
    <x v="12"/>
    <x v="0"/>
    <x v="3"/>
    <x v="0"/>
    <x v="1"/>
    <n v="155"/>
    <n v="19.5"/>
    <n v="19.5"/>
  </r>
  <r>
    <x v="6"/>
    <d v="2023-04-22T00:00:00"/>
    <s v="Zone 1 - Mile 14"/>
    <x v="15"/>
    <x v="14"/>
    <x v="12"/>
    <x v="0"/>
    <x v="3"/>
    <x v="0"/>
    <x v="1"/>
    <n v="159"/>
    <n v="21.3"/>
    <n v="21.3"/>
  </r>
  <r>
    <x v="6"/>
    <d v="2023-04-22T00:00:00"/>
    <s v="Zone 1 - Mile 14"/>
    <x v="15"/>
    <x v="14"/>
    <x v="12"/>
    <x v="0"/>
    <x v="3"/>
    <x v="0"/>
    <x v="1"/>
    <n v="161"/>
    <n v="22.2"/>
    <n v="22.2"/>
  </r>
  <r>
    <x v="6"/>
    <d v="2023-04-22T00:00:00"/>
    <s v="Zone 1 - Mile 14"/>
    <x v="313"/>
    <x v="249"/>
    <x v="145"/>
    <x v="1"/>
    <x v="0"/>
    <x v="0"/>
    <x v="1"/>
    <n v="161"/>
    <n v="22.2"/>
    <n v="22.2"/>
  </r>
  <r>
    <x v="6"/>
    <d v="2023-04-22T00:00:00"/>
    <s v="Zone 1 - Mile 14"/>
    <x v="313"/>
    <x v="249"/>
    <x v="145"/>
    <x v="1"/>
    <x v="0"/>
    <x v="0"/>
    <x v="1"/>
    <n v="150"/>
    <n v="17.399999999999999"/>
    <n v="17.399999999999999"/>
  </r>
  <r>
    <x v="6"/>
    <d v="2023-04-22T00:00:00"/>
    <s v="Zone 1 - Mile 14"/>
    <x v="288"/>
    <x v="231"/>
    <x v="43"/>
    <x v="1"/>
    <x v="0"/>
    <x v="0"/>
    <x v="2"/>
    <m/>
    <s v=""/>
    <s v=""/>
  </r>
  <r>
    <x v="6"/>
    <d v="2023-04-22T00:00:00"/>
    <s v="Zone 1 - Mile 14"/>
    <x v="287"/>
    <x v="192"/>
    <x v="179"/>
    <x v="0"/>
    <x v="0"/>
    <x v="0"/>
    <x v="1"/>
    <n v="141"/>
    <n v="14.1"/>
    <n v="14.1"/>
  </r>
  <r>
    <x v="6"/>
    <d v="2023-04-22T00:00:00"/>
    <s v="Zone 1 - Mile 14"/>
    <x v="391"/>
    <x v="305"/>
    <x v="231"/>
    <x v="1"/>
    <x v="0"/>
    <x v="0"/>
    <x v="2"/>
    <m/>
    <s v=""/>
    <s v=""/>
  </r>
  <r>
    <x v="6"/>
    <d v="2023-04-22T00:00:00"/>
    <s v="Zone 1 - Mile 14"/>
    <x v="1"/>
    <x v="1"/>
    <x v="1"/>
    <x v="1"/>
    <x v="0"/>
    <x v="0"/>
    <x v="1"/>
    <n v="160"/>
    <n v="21.7"/>
    <n v="21.7"/>
  </r>
  <r>
    <x v="6"/>
    <d v="2023-04-22T00:00:00"/>
    <s v="Zone 1 - Mile 14"/>
    <x v="14"/>
    <x v="13"/>
    <x v="11"/>
    <x v="0"/>
    <x v="0"/>
    <x v="0"/>
    <x v="2"/>
    <m/>
    <s v=""/>
    <s v=""/>
  </r>
  <r>
    <x v="6"/>
    <d v="2023-04-22T00:00:00"/>
    <s v="Zone 1 - Mile 14"/>
    <x v="385"/>
    <x v="299"/>
    <x v="1"/>
    <x v="4"/>
    <x v="0"/>
    <x v="0"/>
    <x v="2"/>
    <m/>
    <s v=""/>
    <s v=""/>
  </r>
  <r>
    <x v="6"/>
    <d v="2023-04-22T00:00:00"/>
    <s v="Zone 1 - Mile 14"/>
    <x v="409"/>
    <x v="83"/>
    <x v="115"/>
    <x v="0"/>
    <x v="0"/>
    <x v="0"/>
    <x v="2"/>
    <m/>
    <s v=""/>
    <s v=""/>
  </r>
  <r>
    <x v="6"/>
    <d v="2023-04-22T00:00:00"/>
    <s v="Zone 1 - Mile 14"/>
    <x v="2"/>
    <x v="2"/>
    <x v="2"/>
    <x v="2"/>
    <x v="0"/>
    <x v="0"/>
    <x v="1"/>
    <n v="132"/>
    <n v="11.2"/>
    <n v="11.2"/>
  </r>
  <r>
    <x v="6"/>
    <d v="2023-04-22T00:00:00"/>
    <s v="Zone 1 - Mile 14"/>
    <x v="410"/>
    <x v="315"/>
    <x v="38"/>
    <x v="2"/>
    <x v="0"/>
    <x v="0"/>
    <x v="2"/>
    <m/>
    <s v=""/>
    <s v=""/>
  </r>
  <r>
    <x v="6"/>
    <d v="2023-04-22T00:00:00"/>
    <s v="Zone 1 - Mile 14"/>
    <x v="17"/>
    <x v="16"/>
    <x v="14"/>
    <x v="5"/>
    <x v="0"/>
    <x v="0"/>
    <x v="2"/>
    <m/>
    <s v=""/>
    <s v=""/>
  </r>
  <r>
    <x v="6"/>
    <d v="2023-04-22T00:00:00"/>
    <s v="Zone 1 - Mile 14"/>
    <x v="18"/>
    <x v="17"/>
    <x v="14"/>
    <x v="2"/>
    <x v="0"/>
    <x v="0"/>
    <x v="1"/>
    <n v="157"/>
    <n v="20.399999999999999"/>
    <n v="20.399999999999999"/>
  </r>
  <r>
    <x v="6"/>
    <d v="2023-04-22T00:00:00"/>
    <s v="Zone 1 - Mile 14"/>
    <x v="11"/>
    <x v="10"/>
    <x v="9"/>
    <x v="4"/>
    <x v="0"/>
    <x v="0"/>
    <x v="1"/>
    <n v="150"/>
    <n v="17.399999999999999"/>
    <n v="17.399999999999999"/>
  </r>
  <r>
    <x v="6"/>
    <d v="2023-04-22T00:00:00"/>
    <s v="Zone 1 - Mile 14"/>
    <x v="11"/>
    <x v="10"/>
    <x v="9"/>
    <x v="4"/>
    <x v="0"/>
    <x v="0"/>
    <x v="1"/>
    <n v="162"/>
    <n v="22.7"/>
    <n v="22.7"/>
  </r>
  <r>
    <x v="6"/>
    <d v="2023-04-22T00:00:00"/>
    <s v="Zone 1 - Mile 14"/>
    <x v="10"/>
    <x v="9"/>
    <x v="9"/>
    <x v="2"/>
    <x v="0"/>
    <x v="0"/>
    <x v="3"/>
    <n v="76"/>
    <n v="8"/>
    <n v="8"/>
  </r>
  <r>
    <x v="6"/>
    <d v="2023-04-22T00:00:00"/>
    <s v="Zone 1 - Mile 14"/>
    <x v="10"/>
    <x v="9"/>
    <x v="9"/>
    <x v="2"/>
    <x v="0"/>
    <x v="0"/>
    <x v="1"/>
    <n v="144"/>
    <n v="15.1"/>
    <n v="15.1"/>
  </r>
  <r>
    <x v="6"/>
    <d v="2023-04-22T00:00:00"/>
    <s v="Zone 1 - Mile 14"/>
    <x v="6"/>
    <x v="6"/>
    <x v="6"/>
    <x v="4"/>
    <x v="2"/>
    <x v="0"/>
    <x v="1"/>
    <n v="157"/>
    <n v="20.399999999999999"/>
    <n v="20.399999999999999"/>
  </r>
  <r>
    <x v="6"/>
    <d v="2023-04-22T00:00:00"/>
    <s v="Zone 1 - Mile 14"/>
    <x v="28"/>
    <x v="26"/>
    <x v="22"/>
    <x v="0"/>
    <x v="0"/>
    <x v="0"/>
    <x v="2"/>
    <m/>
    <s v=""/>
    <s v=""/>
  </r>
  <r>
    <x v="6"/>
    <d v="2023-04-22T00:00:00"/>
    <s v="Zone 1 - Mile 14"/>
    <x v="19"/>
    <x v="18"/>
    <x v="15"/>
    <x v="1"/>
    <x v="0"/>
    <x v="0"/>
    <x v="1"/>
    <n v="157"/>
    <n v="20.399999999999999"/>
    <n v="20.399999999999999"/>
  </r>
  <r>
    <x v="6"/>
    <d v="2023-04-22T00:00:00"/>
    <s v="Zone 1 - Mile 14"/>
    <x v="4"/>
    <x v="4"/>
    <x v="4"/>
    <x v="0"/>
    <x v="1"/>
    <x v="0"/>
    <x v="1"/>
    <n v="92"/>
    <n v="3.3"/>
    <n v="3.3"/>
  </r>
  <r>
    <x v="6"/>
    <d v="2023-04-22T00:00:00"/>
    <s v="Zone 1 - Mile 14"/>
    <x v="4"/>
    <x v="4"/>
    <x v="4"/>
    <x v="0"/>
    <x v="1"/>
    <x v="0"/>
    <x v="1"/>
    <n v="153"/>
    <n v="18.600000000000001"/>
    <n v="18.600000000000001"/>
  </r>
  <r>
    <x v="6"/>
    <d v="2023-04-22T00:00:00"/>
    <s v="Zone 1 - Mile 14"/>
    <x v="0"/>
    <x v="0"/>
    <x v="0"/>
    <x v="0"/>
    <x v="0"/>
    <x v="0"/>
    <x v="1"/>
    <n v="162"/>
    <n v="22.7"/>
    <n v="22.7"/>
  </r>
  <r>
    <x v="6"/>
    <d v="2023-04-22T00:00:00"/>
    <s v="Zone 1 - Mile 14"/>
    <x v="0"/>
    <x v="0"/>
    <x v="0"/>
    <x v="0"/>
    <x v="0"/>
    <x v="0"/>
    <x v="1"/>
    <n v="165"/>
    <n v="24.1"/>
    <n v="24.1"/>
  </r>
  <r>
    <x v="6"/>
    <d v="2023-04-22T00:00:00"/>
    <s v="Zone 1 - Mile 14"/>
    <x v="387"/>
    <x v="301"/>
    <x v="230"/>
    <x v="2"/>
    <x v="1"/>
    <x v="0"/>
    <x v="2"/>
    <m/>
    <s v=""/>
    <s v=""/>
  </r>
  <r>
    <x v="6"/>
    <d v="2023-04-22T00:00:00"/>
    <s v="Zone 1 - Mile 14"/>
    <x v="388"/>
    <x v="302"/>
    <x v="230"/>
    <x v="5"/>
    <x v="1"/>
    <x v="0"/>
    <x v="2"/>
    <m/>
    <s v=""/>
    <s v=""/>
  </r>
  <r>
    <x v="6"/>
    <d v="2023-04-22T00:00:00"/>
    <s v="Zone 1 - Mile 14"/>
    <x v="133"/>
    <x v="114"/>
    <x v="89"/>
    <x v="5"/>
    <x v="0"/>
    <x v="0"/>
    <x v="5"/>
    <n v="81"/>
    <n v="1.9"/>
    <n v="1.9"/>
  </r>
  <r>
    <x v="6"/>
    <d v="2023-04-22T00:00:00"/>
    <s v="Zone 1 - Mile 14"/>
    <x v="133"/>
    <x v="114"/>
    <x v="89"/>
    <x v="5"/>
    <x v="0"/>
    <x v="0"/>
    <x v="5"/>
    <n v="80"/>
    <n v="1.8"/>
    <n v="1.8"/>
  </r>
  <r>
    <x v="6"/>
    <d v="2023-04-22T00:00:00"/>
    <s v="Zone 1 - Mile 14"/>
    <x v="27"/>
    <x v="25"/>
    <x v="21"/>
    <x v="4"/>
    <x v="0"/>
    <x v="0"/>
    <x v="1"/>
    <n v="154"/>
    <n v="19.100000000000001"/>
    <n v="19.100000000000001"/>
  </r>
  <r>
    <x v="6"/>
    <d v="2023-04-22T00:00:00"/>
    <s v="Zone 1 - Mile 14"/>
    <x v="27"/>
    <x v="25"/>
    <x v="21"/>
    <x v="4"/>
    <x v="0"/>
    <x v="0"/>
    <x v="1"/>
    <n v="153"/>
    <n v="18.600000000000001"/>
    <n v="18.600000000000001"/>
  </r>
  <r>
    <x v="6"/>
    <d v="2023-04-22T00:00:00"/>
    <s v="Zone 1 - Mile 14"/>
    <x v="27"/>
    <x v="25"/>
    <x v="21"/>
    <x v="4"/>
    <x v="0"/>
    <x v="0"/>
    <x v="1"/>
    <n v="159"/>
    <n v="21.3"/>
    <n v="21.3"/>
  </r>
  <r>
    <x v="6"/>
    <d v="2023-04-22T00:00:00"/>
    <s v="Zone 1 - Mile 14"/>
    <x v="345"/>
    <x v="267"/>
    <x v="116"/>
    <x v="5"/>
    <x v="0"/>
    <x v="0"/>
    <x v="2"/>
    <m/>
    <s v=""/>
    <s v=""/>
  </r>
  <r>
    <x v="6"/>
    <d v="2023-04-22T00:00:00"/>
    <s v="Zone 1 - Mile 14"/>
    <x v="3"/>
    <x v="3"/>
    <x v="3"/>
    <x v="3"/>
    <x v="0"/>
    <x v="0"/>
    <x v="2"/>
    <m/>
    <s v=""/>
    <s v=""/>
  </r>
  <r>
    <x v="6"/>
    <d v="2023-04-22T00:00:00"/>
    <s v="Zone 1 - Mile 14"/>
    <x v="239"/>
    <x v="197"/>
    <x v="152"/>
    <x v="3"/>
    <x v="1"/>
    <x v="0"/>
    <x v="2"/>
    <m/>
    <s v=""/>
    <s v=""/>
  </r>
  <r>
    <x v="6"/>
    <d v="2023-04-22T00:00:00"/>
    <s v="Zone 1 - Mile 14"/>
    <x v="411"/>
    <x v="126"/>
    <x v="152"/>
    <x v="8"/>
    <x v="1"/>
    <x v="0"/>
    <x v="2"/>
    <m/>
    <s v=""/>
    <s v=""/>
  </r>
  <r>
    <x v="6"/>
    <d v="2023-04-22T00:00:00"/>
    <s v="Zone 1 - Mile 14"/>
    <x v="240"/>
    <x v="198"/>
    <x v="153"/>
    <x v="1"/>
    <x v="1"/>
    <x v="0"/>
    <x v="2"/>
    <m/>
    <s v=""/>
    <s v=""/>
  </r>
  <r>
    <x v="6"/>
    <d v="2023-04-22T00:00:00"/>
    <s v="Zone 1 - Mile 14"/>
    <x v="245"/>
    <x v="203"/>
    <x v="153"/>
    <x v="1"/>
    <x v="1"/>
    <x v="1"/>
    <x v="2"/>
    <n v="60"/>
    <n v="2.2000000000000002"/>
    <n v="2.2000000000000002"/>
  </r>
  <r>
    <x v="6"/>
    <d v="2023-04-22T00:00:00"/>
    <s v="Zone 1 - Mile 14"/>
    <x v="396"/>
    <x v="307"/>
    <x v="233"/>
    <x v="0"/>
    <x v="1"/>
    <x v="2"/>
    <x v="2"/>
    <n v="30"/>
    <n v="0.5"/>
    <n v="0.5"/>
  </r>
  <r>
    <x v="6"/>
    <d v="2023-04-22T00:00:00"/>
    <s v="Zone 1 - Mile 14"/>
    <x v="396"/>
    <x v="307"/>
    <x v="233"/>
    <x v="0"/>
    <x v="1"/>
    <x v="2"/>
    <x v="2"/>
    <n v="30"/>
    <n v="0.5"/>
    <n v="0.5"/>
  </r>
  <r>
    <x v="6"/>
    <d v="2023-04-22T00:00:00"/>
    <s v="Zone 1 - Mile 14"/>
    <x v="396"/>
    <x v="307"/>
    <x v="233"/>
    <x v="0"/>
    <x v="1"/>
    <x v="2"/>
    <x v="2"/>
    <n v="31"/>
    <n v="0.5"/>
    <n v="0.5"/>
  </r>
  <r>
    <x v="6"/>
    <d v="2023-04-22T00:00:00"/>
    <s v="Zone 1 - Mile 14"/>
    <x v="241"/>
    <x v="199"/>
    <x v="154"/>
    <x v="1"/>
    <x v="3"/>
    <x v="1"/>
    <x v="2"/>
    <n v="41"/>
    <n v="0.7"/>
    <n v="0.7"/>
  </r>
  <r>
    <x v="6"/>
    <d v="2023-04-22T00:00:00"/>
    <s v="Zone 1 - Mile 14"/>
    <x v="244"/>
    <x v="202"/>
    <x v="102"/>
    <x v="1"/>
    <x v="1"/>
    <x v="0"/>
    <x v="0"/>
    <n v="121"/>
    <n v="7.2"/>
    <n v="7.2"/>
  </r>
  <r>
    <x v="6"/>
    <d v="2023-04-22T00:00:00"/>
    <s v="Zone 1 - Mile 14"/>
    <x v="244"/>
    <x v="202"/>
    <x v="102"/>
    <x v="1"/>
    <x v="1"/>
    <x v="0"/>
    <x v="5"/>
    <n v="94"/>
    <n v="3.1"/>
    <n v="3.1"/>
  </r>
  <r>
    <x v="6"/>
    <d v="2023-04-22T00:00:00"/>
    <s v="Zone 1 - Mile 14"/>
    <x v="237"/>
    <x v="195"/>
    <x v="95"/>
    <x v="0"/>
    <x v="1"/>
    <x v="0"/>
    <x v="2"/>
    <m/>
    <s v=""/>
    <s v=""/>
  </r>
  <r>
    <x v="6"/>
    <d v="2023-04-22T00:00:00"/>
    <s v="Zone 1 - Mile 14"/>
    <x v="238"/>
    <x v="196"/>
    <x v="95"/>
    <x v="6"/>
    <x v="1"/>
    <x v="0"/>
    <x v="2"/>
    <m/>
    <s v=""/>
    <s v=""/>
  </r>
  <r>
    <x v="6"/>
    <d v="2023-04-22T00:00:00"/>
    <s v="Zone 1 - Mile 14"/>
    <x v="392"/>
    <x v="189"/>
    <x v="30"/>
    <x v="1"/>
    <x v="5"/>
    <x v="0"/>
    <x v="2"/>
    <m/>
    <s v=""/>
    <s v=""/>
  </r>
  <r>
    <x v="6"/>
    <d v="2023-04-22T00:00:00"/>
    <s v="Zone 1 - Mile 14"/>
    <x v="236"/>
    <x v="68"/>
    <x v="151"/>
    <x v="1"/>
    <x v="1"/>
    <x v="0"/>
    <x v="2"/>
    <m/>
    <s v=""/>
    <s v=""/>
  </r>
  <r>
    <x v="6"/>
    <d v="2023-04-22T00:00:00"/>
    <s v="Zone 1 - Mile 14"/>
    <x v="393"/>
    <x v="306"/>
    <x v="30"/>
    <x v="8"/>
    <x v="5"/>
    <x v="0"/>
    <x v="2"/>
    <m/>
    <s v=""/>
    <s v=""/>
  </r>
  <r>
    <x v="6"/>
    <d v="2023-04-22T00:00:00"/>
    <s v="Zone 1 - Mile 14"/>
    <x v="234"/>
    <x v="193"/>
    <x v="149"/>
    <x v="0"/>
    <x v="1"/>
    <x v="0"/>
    <x v="2"/>
    <m/>
    <s v=""/>
    <s v=""/>
  </r>
  <r>
    <x v="6"/>
    <d v="2023-04-22T00:00:00"/>
    <s v="Zone 1 - Mile 14"/>
    <x v="243"/>
    <x v="201"/>
    <x v="155"/>
    <x v="1"/>
    <x v="1"/>
    <x v="0"/>
    <x v="2"/>
    <m/>
    <s v=""/>
    <s v=""/>
  </r>
  <r>
    <x v="7"/>
    <d v="2023-06-03T00:00:00"/>
    <s v="Zone 2 - Mile 32"/>
    <x v="172"/>
    <x v="140"/>
    <x v="117"/>
    <x v="2"/>
    <x v="15"/>
    <x v="0"/>
    <x v="2"/>
    <m/>
    <s v=""/>
    <s v=""/>
  </r>
  <r>
    <x v="7"/>
    <d v="2023-06-03T00:00:00"/>
    <s v="Zone 2 - Mile 32"/>
    <x v="171"/>
    <x v="139"/>
    <x v="116"/>
    <x v="2"/>
    <x v="15"/>
    <x v="1"/>
    <x v="2"/>
    <n v="127"/>
    <n v="21.8"/>
    <n v="21.8"/>
  </r>
  <r>
    <x v="7"/>
    <d v="2023-06-03T00:00:00"/>
    <s v="Zone 2 - Mile 32"/>
    <x v="173"/>
    <x v="141"/>
    <x v="118"/>
    <x v="0"/>
    <x v="15"/>
    <x v="0"/>
    <x v="1"/>
    <n v="94"/>
    <n v="3.5"/>
    <n v="3.5"/>
  </r>
  <r>
    <x v="7"/>
    <d v="2023-06-03T00:00:00"/>
    <s v="Zone 2 - Mile 32"/>
    <x v="176"/>
    <x v="72"/>
    <x v="107"/>
    <x v="2"/>
    <x v="15"/>
    <x v="0"/>
    <x v="2"/>
    <m/>
    <s v=""/>
    <s v=""/>
  </r>
  <r>
    <x v="7"/>
    <d v="2023-06-03T00:00:00"/>
    <s v="Zone 2 - Mile 32"/>
    <x v="318"/>
    <x v="2"/>
    <x v="195"/>
    <x v="3"/>
    <x v="12"/>
    <x v="0"/>
    <x v="2"/>
    <m/>
    <s v=""/>
    <s v=""/>
  </r>
  <r>
    <x v="7"/>
    <d v="2023-06-03T00:00:00"/>
    <s v="Zone 2 - Mile 32"/>
    <x v="188"/>
    <x v="154"/>
    <x v="125"/>
    <x v="3"/>
    <x v="15"/>
    <x v="0"/>
    <x v="2"/>
    <m/>
    <s v=""/>
    <s v=""/>
  </r>
  <r>
    <x v="7"/>
    <d v="2023-06-03T00:00:00"/>
    <s v="Zone 2 - Mile 32"/>
    <x v="190"/>
    <x v="156"/>
    <x v="123"/>
    <x v="3"/>
    <x v="15"/>
    <x v="0"/>
    <x v="2"/>
    <m/>
    <s v=""/>
    <s v=""/>
  </r>
  <r>
    <x v="7"/>
    <d v="2023-06-03T00:00:00"/>
    <s v="Zone 2 - Mile 32"/>
    <x v="343"/>
    <x v="265"/>
    <x v="207"/>
    <x v="0"/>
    <x v="20"/>
    <x v="0"/>
    <x v="2"/>
    <m/>
    <s v=""/>
    <s v=""/>
  </r>
  <r>
    <x v="7"/>
    <d v="2023-06-03T00:00:00"/>
    <s v="Zone 2 - Mile 32"/>
    <x v="120"/>
    <x v="103"/>
    <x v="84"/>
    <x v="3"/>
    <x v="15"/>
    <x v="0"/>
    <x v="2"/>
    <m/>
    <s v=""/>
    <s v=""/>
  </r>
  <r>
    <x v="7"/>
    <d v="2023-06-03T00:00:00"/>
    <s v="Zone 2 - Mile 32"/>
    <x v="186"/>
    <x v="152"/>
    <x v="123"/>
    <x v="4"/>
    <x v="7"/>
    <x v="0"/>
    <x v="2"/>
    <m/>
    <s v=""/>
    <s v=""/>
  </r>
  <r>
    <x v="7"/>
    <d v="2023-06-03T00:00:00"/>
    <s v="Zone 2 - Mile 32"/>
    <x v="184"/>
    <x v="150"/>
    <x v="122"/>
    <x v="1"/>
    <x v="7"/>
    <x v="0"/>
    <x v="2"/>
    <m/>
    <s v=""/>
    <s v=""/>
  </r>
  <r>
    <x v="7"/>
    <d v="2023-06-03T00:00:00"/>
    <s v="Zone 2 - Mile 32"/>
    <x v="182"/>
    <x v="148"/>
    <x v="122"/>
    <x v="2"/>
    <x v="15"/>
    <x v="0"/>
    <x v="2"/>
    <m/>
    <s v=""/>
    <s v=""/>
  </r>
  <r>
    <x v="7"/>
    <d v="2023-06-03T00:00:00"/>
    <s v="Zone 2 - Mile 32"/>
    <x v="180"/>
    <x v="146"/>
    <x v="121"/>
    <x v="2"/>
    <x v="15"/>
    <x v="0"/>
    <x v="2"/>
    <m/>
    <s v=""/>
    <s v=""/>
  </r>
  <r>
    <x v="7"/>
    <d v="2023-06-03T00:00:00"/>
    <s v="Zone 2 - Mile 32"/>
    <x v="181"/>
    <x v="147"/>
    <x v="121"/>
    <x v="5"/>
    <x v="15"/>
    <x v="0"/>
    <x v="2"/>
    <m/>
    <s v=""/>
    <s v=""/>
  </r>
  <r>
    <x v="7"/>
    <d v="2023-06-03T00:00:00"/>
    <s v="Zone 2 - Mile 32"/>
    <x v="179"/>
    <x v="145"/>
    <x v="120"/>
    <x v="3"/>
    <x v="15"/>
    <x v="0"/>
    <x v="2"/>
    <m/>
    <s v=""/>
    <s v=""/>
  </r>
  <r>
    <x v="7"/>
    <d v="2023-06-03T00:00:00"/>
    <s v="Zone 2 - Mile 32"/>
    <x v="348"/>
    <x v="28"/>
    <x v="208"/>
    <x v="2"/>
    <x v="4"/>
    <x v="0"/>
    <x v="2"/>
    <m/>
    <s v=""/>
    <s v=""/>
  </r>
  <r>
    <x v="7"/>
    <d v="2023-06-03T00:00:00"/>
    <s v="Zone 2 - Mile 32"/>
    <x v="349"/>
    <x v="269"/>
    <x v="208"/>
    <x v="6"/>
    <x v="4"/>
    <x v="0"/>
    <x v="2"/>
    <m/>
    <s v=""/>
    <s v=""/>
  </r>
  <r>
    <x v="7"/>
    <d v="2023-06-03T00:00:00"/>
    <s v="Zone 2 - Mile 32"/>
    <x v="191"/>
    <x v="157"/>
    <x v="127"/>
    <x v="5"/>
    <x v="4"/>
    <x v="0"/>
    <x v="2"/>
    <m/>
    <s v=""/>
    <s v=""/>
  </r>
  <r>
    <x v="7"/>
    <d v="2023-06-03T00:00:00"/>
    <s v="Zone 2 - Mile 32"/>
    <x v="412"/>
    <x v="316"/>
    <x v="99"/>
    <x v="1"/>
    <x v="2"/>
    <x v="0"/>
    <x v="2"/>
    <m/>
    <s v=""/>
    <s v=""/>
  </r>
  <r>
    <x v="7"/>
    <d v="2023-06-03T00:00:00"/>
    <s v="Zone 2 - Mile 32"/>
    <x v="413"/>
    <x v="317"/>
    <x v="127"/>
    <x v="1"/>
    <x v="4"/>
    <x v="0"/>
    <x v="2"/>
    <m/>
    <s v=""/>
    <s v=""/>
  </r>
  <r>
    <x v="7"/>
    <d v="2023-06-03T00:00:00"/>
    <s v="Zone 2 - Mile 32"/>
    <x v="193"/>
    <x v="159"/>
    <x v="127"/>
    <x v="4"/>
    <x v="4"/>
    <x v="0"/>
    <x v="2"/>
    <m/>
    <s v=""/>
    <s v=""/>
  </r>
  <r>
    <x v="7"/>
    <d v="2023-06-03T00:00:00"/>
    <s v="Zone 2 - Mile 32"/>
    <x v="215"/>
    <x v="177"/>
    <x v="135"/>
    <x v="6"/>
    <x v="4"/>
    <x v="0"/>
    <x v="2"/>
    <m/>
    <s v=""/>
    <s v=""/>
  </r>
  <r>
    <x v="7"/>
    <d v="2023-06-03T00:00:00"/>
    <s v="Zone 2 - Mile 32"/>
    <x v="216"/>
    <x v="178"/>
    <x v="135"/>
    <x v="0"/>
    <x v="4"/>
    <x v="0"/>
    <x v="2"/>
    <m/>
    <s v=""/>
    <s v=""/>
  </r>
  <r>
    <x v="7"/>
    <d v="2023-06-03T00:00:00"/>
    <s v="Zone 2 - Mile 32"/>
    <x v="297"/>
    <x v="237"/>
    <x v="185"/>
    <x v="1"/>
    <x v="4"/>
    <x v="0"/>
    <x v="2"/>
    <m/>
    <s v=""/>
    <s v=""/>
  </r>
  <r>
    <x v="7"/>
    <d v="2023-06-03T00:00:00"/>
    <s v="Zone 2 - Mile 32"/>
    <x v="192"/>
    <x v="158"/>
    <x v="127"/>
    <x v="2"/>
    <x v="4"/>
    <x v="0"/>
    <x v="2"/>
    <m/>
    <s v=""/>
    <s v=""/>
  </r>
  <r>
    <x v="7"/>
    <d v="2023-06-03T00:00:00"/>
    <s v="Zone 2 - Mile 32"/>
    <x v="202"/>
    <x v="168"/>
    <x v="135"/>
    <x v="3"/>
    <x v="3"/>
    <x v="0"/>
    <x v="2"/>
    <m/>
    <s v=""/>
    <s v=""/>
  </r>
  <r>
    <x v="7"/>
    <d v="2023-06-03T00:00:00"/>
    <s v="Zone 2 - Mile 32"/>
    <x v="296"/>
    <x v="236"/>
    <x v="185"/>
    <x v="0"/>
    <x v="4"/>
    <x v="0"/>
    <x v="2"/>
    <m/>
    <s v=""/>
    <s v=""/>
  </r>
  <r>
    <x v="7"/>
    <d v="2023-06-03T00:00:00"/>
    <s v="Zone 2 - Mile 32"/>
    <x v="147"/>
    <x v="122"/>
    <x v="101"/>
    <x v="1"/>
    <x v="14"/>
    <x v="0"/>
    <x v="2"/>
    <m/>
    <s v=""/>
    <s v=""/>
  </r>
  <r>
    <x v="7"/>
    <d v="2023-06-03T00:00:00"/>
    <s v="Zone 2 - Mile 32"/>
    <x v="116"/>
    <x v="83"/>
    <x v="81"/>
    <x v="2"/>
    <x v="6"/>
    <x v="1"/>
    <x v="2"/>
    <n v="113"/>
    <n v="15.3"/>
    <n v="15.3"/>
  </r>
  <r>
    <x v="7"/>
    <d v="2023-06-03T00:00:00"/>
    <s v="Zone 2 - Mile 32"/>
    <x v="109"/>
    <x v="94"/>
    <x v="48"/>
    <x v="2"/>
    <x v="6"/>
    <x v="0"/>
    <x v="1"/>
    <n v="103"/>
    <n v="4.8"/>
    <n v="4.8"/>
  </r>
  <r>
    <x v="7"/>
    <d v="2023-06-03T00:00:00"/>
    <s v="Zone 2 - Mile 32"/>
    <x v="38"/>
    <x v="36"/>
    <x v="31"/>
    <x v="2"/>
    <x v="6"/>
    <x v="0"/>
    <x v="1"/>
    <n v="66"/>
    <n v="1"/>
    <n v="1"/>
  </r>
  <r>
    <x v="7"/>
    <d v="2023-06-03T00:00:00"/>
    <s v="Zone 2 - Mile 32"/>
    <x v="118"/>
    <x v="101"/>
    <x v="82"/>
    <x v="5"/>
    <x v="6"/>
    <x v="1"/>
    <x v="2"/>
    <n v="59"/>
    <n v="2.1"/>
    <n v="2.1"/>
  </r>
  <r>
    <x v="7"/>
    <d v="2023-06-03T00:00:00"/>
    <s v="Zone 2 - Mile 32"/>
    <x v="112"/>
    <x v="97"/>
    <x v="77"/>
    <x v="3"/>
    <x v="6"/>
    <x v="1"/>
    <x v="2"/>
    <n v="52"/>
    <n v="1.4"/>
    <n v="1.4"/>
  </r>
  <r>
    <x v="7"/>
    <d v="2023-06-03T00:00:00"/>
    <s v="Zone 2 - Mile 32"/>
    <x v="399"/>
    <x v="240"/>
    <x v="8"/>
    <x v="1"/>
    <x v="9"/>
    <x v="0"/>
    <x v="2"/>
    <m/>
    <s v=""/>
    <s v=""/>
  </r>
  <r>
    <x v="7"/>
    <d v="2023-06-03T00:00:00"/>
    <s v="Zone 2 - Mile 32"/>
    <x v="255"/>
    <x v="208"/>
    <x v="163"/>
    <x v="1"/>
    <x v="2"/>
    <x v="0"/>
    <x v="2"/>
    <m/>
    <s v=""/>
    <s v=""/>
  </r>
  <r>
    <x v="7"/>
    <d v="2023-06-03T00:00:00"/>
    <s v="Zone 2 - Mile 32"/>
    <x v="52"/>
    <x v="48"/>
    <x v="40"/>
    <x v="1"/>
    <x v="9"/>
    <x v="0"/>
    <x v="2"/>
    <m/>
    <s v=""/>
    <s v=""/>
  </r>
  <r>
    <x v="7"/>
    <d v="2023-06-03T00:00:00"/>
    <s v="Zone 2 - Mile 32"/>
    <x v="122"/>
    <x v="105"/>
    <x v="85"/>
    <x v="2"/>
    <x v="5"/>
    <x v="0"/>
    <x v="2"/>
    <m/>
    <s v=""/>
    <s v=""/>
  </r>
  <r>
    <x v="7"/>
    <d v="2023-06-03T00:00:00"/>
    <s v="Zone 2 - Mile 32"/>
    <x v="111"/>
    <x v="96"/>
    <x v="77"/>
    <x v="9"/>
    <x v="6"/>
    <x v="0"/>
    <x v="2"/>
    <m/>
    <s v=""/>
    <s v=""/>
  </r>
  <r>
    <x v="7"/>
    <d v="2023-06-03T00:00:00"/>
    <s v="Zone 2 - Mile 32"/>
    <x v="114"/>
    <x v="98"/>
    <x v="79"/>
    <x v="7"/>
    <x v="14"/>
    <x v="0"/>
    <x v="2"/>
    <m/>
    <s v=""/>
    <s v=""/>
  </r>
  <r>
    <x v="7"/>
    <d v="2023-06-03T00:00:00"/>
    <s v="Zone 2 - Mile 32"/>
    <x v="39"/>
    <x v="37"/>
    <x v="31"/>
    <x v="1"/>
    <x v="6"/>
    <x v="0"/>
    <x v="2"/>
    <m/>
    <s v=""/>
    <s v=""/>
  </r>
  <r>
    <x v="7"/>
    <d v="2023-06-03T00:00:00"/>
    <s v="Zone 2 - Mile 32"/>
    <x v="115"/>
    <x v="99"/>
    <x v="80"/>
    <x v="1"/>
    <x v="6"/>
    <x v="0"/>
    <x v="2"/>
    <m/>
    <s v=""/>
    <s v=""/>
  </r>
  <r>
    <x v="7"/>
    <d v="2023-06-03T00:00:00"/>
    <s v="Zone 2 - Mile 32"/>
    <x v="312"/>
    <x v="248"/>
    <x v="192"/>
    <x v="1"/>
    <x v="6"/>
    <x v="0"/>
    <x v="2"/>
    <m/>
    <s v=""/>
    <s v=""/>
  </r>
  <r>
    <x v="7"/>
    <d v="2023-06-03T00:00:00"/>
    <s v="Zone 2 - Mile 32"/>
    <x v="117"/>
    <x v="100"/>
    <x v="81"/>
    <x v="1"/>
    <x v="6"/>
    <x v="0"/>
    <x v="2"/>
    <m/>
    <s v=""/>
    <s v=""/>
  </r>
  <r>
    <x v="7"/>
    <d v="2023-06-03T00:00:00"/>
    <s v="Zone 2 - Mile 32"/>
    <x v="113"/>
    <x v="28"/>
    <x v="78"/>
    <x v="0"/>
    <x v="2"/>
    <x v="0"/>
    <x v="2"/>
    <m/>
    <s v=""/>
    <s v=""/>
  </r>
  <r>
    <x v="7"/>
    <d v="2023-06-03T00:00:00"/>
    <s v="Zone 2 - Mile 32"/>
    <x v="355"/>
    <x v="275"/>
    <x v="36"/>
    <x v="2"/>
    <x v="1"/>
    <x v="0"/>
    <x v="2"/>
    <m/>
    <s v=""/>
    <s v=""/>
  </r>
  <r>
    <x v="7"/>
    <d v="2023-06-03T00:00:00"/>
    <s v="Zone 2 - Mile 32"/>
    <x v="354"/>
    <x v="274"/>
    <x v="36"/>
    <x v="5"/>
    <x v="1"/>
    <x v="0"/>
    <x v="2"/>
    <m/>
    <s v=""/>
    <s v=""/>
  </r>
  <r>
    <x v="7"/>
    <d v="2023-06-03T00:00:00"/>
    <s v="Zone 2 - Mile 32"/>
    <x v="108"/>
    <x v="93"/>
    <x v="48"/>
    <x v="5"/>
    <x v="6"/>
    <x v="0"/>
    <x v="2"/>
    <m/>
    <s v=""/>
    <s v=""/>
  </r>
  <r>
    <x v="7"/>
    <d v="2023-06-03T00:00:00"/>
    <s v="Zone 2 - Mile 32"/>
    <x v="121"/>
    <x v="104"/>
    <x v="85"/>
    <x v="1"/>
    <x v="5"/>
    <x v="0"/>
    <x v="2"/>
    <m/>
    <s v=""/>
    <s v=""/>
  </r>
  <r>
    <x v="7"/>
    <d v="2023-06-03T00:00:00"/>
    <s v="Zone 2 - Mile 32"/>
    <x v="104"/>
    <x v="89"/>
    <x v="72"/>
    <x v="2"/>
    <x v="7"/>
    <x v="1"/>
    <x v="2"/>
    <n v="116"/>
    <n v="16.600000000000001"/>
    <n v="16.600000000000001"/>
  </r>
  <r>
    <x v="7"/>
    <d v="2023-06-03T00:00:00"/>
    <s v="Zone 2 - Mile 32"/>
    <x v="92"/>
    <x v="80"/>
    <x v="66"/>
    <x v="0"/>
    <x v="7"/>
    <x v="0"/>
    <x v="0"/>
    <n v="108"/>
    <n v="4.8"/>
    <n v="4.8"/>
  </r>
  <r>
    <x v="7"/>
    <d v="2023-06-03T00:00:00"/>
    <s v="Zone 2 - Mile 32"/>
    <x v="92"/>
    <x v="80"/>
    <x v="66"/>
    <x v="0"/>
    <x v="7"/>
    <x v="0"/>
    <x v="0"/>
    <n v="73"/>
    <n v="1.2"/>
    <n v="1.2"/>
  </r>
  <r>
    <x v="7"/>
    <d v="2023-06-03T00:00:00"/>
    <s v="Zone 2 - Mile 32"/>
    <x v="92"/>
    <x v="80"/>
    <x v="66"/>
    <x v="0"/>
    <x v="7"/>
    <x v="2"/>
    <x v="2"/>
    <n v="31"/>
    <n v="0.5"/>
    <n v="0.5"/>
  </r>
  <r>
    <x v="7"/>
    <d v="2023-06-03T00:00:00"/>
    <s v="Zone 2 - Mile 32"/>
    <x v="92"/>
    <x v="80"/>
    <x v="66"/>
    <x v="0"/>
    <x v="7"/>
    <x v="2"/>
    <x v="2"/>
    <n v="32"/>
    <n v="0.6"/>
    <n v="0.6"/>
  </r>
  <r>
    <x v="7"/>
    <d v="2023-06-03T00:00:00"/>
    <s v="Zone 2 - Mile 32"/>
    <x v="272"/>
    <x v="220"/>
    <x v="173"/>
    <x v="2"/>
    <x v="7"/>
    <x v="0"/>
    <x v="1"/>
    <n v="77"/>
    <n v="1.8"/>
    <n v="1.8"/>
  </r>
  <r>
    <x v="7"/>
    <d v="2023-06-03T00:00:00"/>
    <s v="Zone 2 - Mile 32"/>
    <x v="284"/>
    <x v="228"/>
    <x v="173"/>
    <x v="1"/>
    <x v="7"/>
    <x v="0"/>
    <x v="1"/>
    <n v="74"/>
    <n v="1.5"/>
    <n v="1.5"/>
  </r>
  <r>
    <x v="7"/>
    <d v="2023-06-03T00:00:00"/>
    <s v="Zone 2 - Mile 32"/>
    <x v="284"/>
    <x v="228"/>
    <x v="173"/>
    <x v="1"/>
    <x v="7"/>
    <x v="0"/>
    <x v="1"/>
    <n v="90"/>
    <n v="3"/>
    <n v="3"/>
  </r>
  <r>
    <x v="7"/>
    <d v="2023-06-03T00:00:00"/>
    <s v="Zone 2 - Mile 32"/>
    <x v="335"/>
    <x v="83"/>
    <x v="204"/>
    <x v="0"/>
    <x v="7"/>
    <x v="2"/>
    <x v="2"/>
    <n v="30"/>
    <n v="0.5"/>
    <n v="0.5"/>
  </r>
  <r>
    <x v="7"/>
    <d v="2023-06-03T00:00:00"/>
    <s v="Zone 2 - Mile 32"/>
    <x v="335"/>
    <x v="83"/>
    <x v="204"/>
    <x v="0"/>
    <x v="7"/>
    <x v="2"/>
    <x v="2"/>
    <n v="33"/>
    <n v="0.7"/>
    <n v="0.7"/>
  </r>
  <r>
    <x v="7"/>
    <d v="2023-06-03T00:00:00"/>
    <s v="Zone 2 - Mile 32"/>
    <x v="335"/>
    <x v="83"/>
    <x v="204"/>
    <x v="0"/>
    <x v="7"/>
    <x v="2"/>
    <x v="2"/>
    <n v="30"/>
    <n v="0.5"/>
    <n v="0.5"/>
  </r>
  <r>
    <x v="7"/>
    <d v="2023-06-03T00:00:00"/>
    <s v="Zone 2 - Mile 32"/>
    <x v="107"/>
    <x v="92"/>
    <x v="75"/>
    <x v="0"/>
    <x v="7"/>
    <x v="2"/>
    <x v="2"/>
    <n v="30"/>
    <n v="0.5"/>
    <n v="0.5"/>
  </r>
  <r>
    <x v="7"/>
    <d v="2023-06-03T00:00:00"/>
    <s v="Zone 2 - Mile 32"/>
    <x v="100"/>
    <x v="86"/>
    <x v="49"/>
    <x v="0"/>
    <x v="7"/>
    <x v="2"/>
    <x v="2"/>
    <n v="30"/>
    <n v="0.5"/>
    <n v="0.5"/>
  </r>
  <r>
    <x v="7"/>
    <d v="2023-06-03T00:00:00"/>
    <s v="Zone 2 - Mile 32"/>
    <x v="100"/>
    <x v="86"/>
    <x v="49"/>
    <x v="0"/>
    <x v="7"/>
    <x v="2"/>
    <x v="2"/>
    <n v="30"/>
    <n v="0.5"/>
    <n v="0.5"/>
  </r>
  <r>
    <x v="7"/>
    <d v="2023-06-03T00:00:00"/>
    <s v="Zone 2 - Mile 32"/>
    <x v="100"/>
    <x v="86"/>
    <x v="49"/>
    <x v="0"/>
    <x v="7"/>
    <x v="2"/>
    <x v="2"/>
    <n v="34"/>
    <n v="0.7"/>
    <n v="0.7"/>
  </r>
  <r>
    <x v="7"/>
    <d v="2023-06-03T00:00:00"/>
    <s v="Zone 2 - Mile 32"/>
    <x v="356"/>
    <x v="276"/>
    <x v="210"/>
    <x v="0"/>
    <x v="7"/>
    <x v="3"/>
    <x v="2"/>
    <n v="36"/>
    <n v="1.5"/>
    <n v="1.5"/>
  </r>
  <r>
    <x v="7"/>
    <d v="2023-06-03T00:00:00"/>
    <s v="Zone 2 - Mile 32"/>
    <x v="102"/>
    <x v="88"/>
    <x v="49"/>
    <x v="4"/>
    <x v="7"/>
    <x v="2"/>
    <x v="2"/>
    <n v="33"/>
    <n v="0.7"/>
    <n v="0.7"/>
  </r>
  <r>
    <x v="7"/>
    <d v="2023-06-03T00:00:00"/>
    <s v="Zone 2 - Mile 32"/>
    <x v="106"/>
    <x v="91"/>
    <x v="74"/>
    <x v="0"/>
    <x v="7"/>
    <x v="2"/>
    <x v="2"/>
    <n v="30"/>
    <n v="0.5"/>
    <n v="0.5"/>
  </r>
  <r>
    <x v="7"/>
    <d v="2023-06-03T00:00:00"/>
    <s v="Zone 2 - Mile 32"/>
    <x v="106"/>
    <x v="91"/>
    <x v="74"/>
    <x v="0"/>
    <x v="7"/>
    <x v="2"/>
    <x v="2"/>
    <n v="31"/>
    <n v="0.5"/>
    <n v="0.5"/>
  </r>
  <r>
    <x v="7"/>
    <d v="2023-06-03T00:00:00"/>
    <s v="Zone 2 - Mile 32"/>
    <x v="101"/>
    <x v="87"/>
    <x v="49"/>
    <x v="8"/>
    <x v="7"/>
    <x v="3"/>
    <x v="2"/>
    <n v="38"/>
    <n v="1.7"/>
    <n v="1.7"/>
  </r>
  <r>
    <x v="7"/>
    <d v="2023-06-03T00:00:00"/>
    <s v="Zone 2 - Mile 32"/>
    <x v="103"/>
    <x v="62"/>
    <x v="71"/>
    <x v="2"/>
    <x v="7"/>
    <x v="0"/>
    <x v="2"/>
    <m/>
    <s v=""/>
    <s v=""/>
  </r>
  <r>
    <x v="7"/>
    <d v="2023-06-03T00:00:00"/>
    <s v="Zone 2 - Mile 32"/>
    <x v="222"/>
    <x v="183"/>
    <x v="144"/>
    <x v="9"/>
    <x v="7"/>
    <x v="0"/>
    <x v="2"/>
    <m/>
    <s v=""/>
    <s v=""/>
  </r>
  <r>
    <x v="7"/>
    <d v="2023-06-03T00:00:00"/>
    <s v="Zone 2 - Mile 32"/>
    <x v="168"/>
    <x v="136"/>
    <x v="114"/>
    <x v="0"/>
    <x v="7"/>
    <x v="0"/>
    <x v="2"/>
    <m/>
    <s v=""/>
    <s v=""/>
  </r>
  <r>
    <x v="7"/>
    <d v="2023-06-03T00:00:00"/>
    <s v="Zone 2 - Mile 32"/>
    <x v="95"/>
    <x v="83"/>
    <x v="68"/>
    <x v="0"/>
    <x v="7"/>
    <x v="0"/>
    <x v="2"/>
    <m/>
    <s v=""/>
    <s v=""/>
  </r>
  <r>
    <x v="7"/>
    <d v="2023-06-03T00:00:00"/>
    <s v="Zone 2 - Mile 32"/>
    <x v="105"/>
    <x v="90"/>
    <x v="73"/>
    <x v="1"/>
    <x v="7"/>
    <x v="0"/>
    <x v="2"/>
    <m/>
    <s v=""/>
    <s v=""/>
  </r>
  <r>
    <x v="7"/>
    <d v="2023-06-03T00:00:00"/>
    <s v="Zone 2 - Mile 32"/>
    <x v="98"/>
    <x v="84"/>
    <x v="70"/>
    <x v="9"/>
    <x v="7"/>
    <x v="0"/>
    <x v="2"/>
    <m/>
    <s v=""/>
    <s v=""/>
  </r>
  <r>
    <x v="7"/>
    <d v="2023-06-03T00:00:00"/>
    <s v="Zone 2 - Mile 32"/>
    <x v="94"/>
    <x v="82"/>
    <x v="45"/>
    <x v="0"/>
    <x v="7"/>
    <x v="0"/>
    <x v="2"/>
    <m/>
    <s v=""/>
    <s v=""/>
  </r>
  <r>
    <x v="7"/>
    <d v="2023-06-03T00:00:00"/>
    <s v="Zone 2 - Mile 32"/>
    <x v="134"/>
    <x v="2"/>
    <x v="94"/>
    <x v="1"/>
    <x v="12"/>
    <x v="0"/>
    <x v="1"/>
    <n v="89"/>
    <n v="2.9"/>
    <n v="2.9"/>
  </r>
  <r>
    <x v="7"/>
    <d v="2023-06-03T00:00:00"/>
    <s v="Zone 2 - Mile 32"/>
    <x v="124"/>
    <x v="106"/>
    <x v="87"/>
    <x v="2"/>
    <x v="12"/>
    <x v="3"/>
    <x v="2"/>
    <n v="36"/>
    <n v="1.5"/>
    <n v="1.5"/>
  </r>
  <r>
    <x v="7"/>
    <d v="2023-06-03T00:00:00"/>
    <s v="Zone 2 - Mile 32"/>
    <x v="126"/>
    <x v="108"/>
    <x v="89"/>
    <x v="2"/>
    <x v="6"/>
    <x v="1"/>
    <x v="2"/>
    <n v="52"/>
    <n v="1.4"/>
    <n v="1.4"/>
  </r>
  <r>
    <x v="7"/>
    <d v="2023-06-03T00:00:00"/>
    <s v="Zone 2 - Mile 32"/>
    <x v="136"/>
    <x v="115"/>
    <x v="95"/>
    <x v="3"/>
    <x v="12"/>
    <x v="0"/>
    <x v="2"/>
    <m/>
    <s v=""/>
    <s v=""/>
  </r>
  <r>
    <x v="7"/>
    <d v="2023-06-03T00:00:00"/>
    <s v="Zone 2 - Mile 32"/>
    <x v="138"/>
    <x v="83"/>
    <x v="96"/>
    <x v="1"/>
    <x v="12"/>
    <x v="0"/>
    <x v="2"/>
    <m/>
    <s v=""/>
    <s v=""/>
  </r>
  <r>
    <x v="7"/>
    <d v="2023-06-03T00:00:00"/>
    <s v="Zone 2 - Mile 32"/>
    <x v="363"/>
    <x v="281"/>
    <x v="216"/>
    <x v="1"/>
    <x v="12"/>
    <x v="0"/>
    <x v="2"/>
    <m/>
    <s v=""/>
    <s v=""/>
  </r>
  <r>
    <x v="7"/>
    <d v="2023-06-03T00:00:00"/>
    <s v="Zone 2 - Mile 32"/>
    <x v="301"/>
    <x v="83"/>
    <x v="188"/>
    <x v="0"/>
    <x v="6"/>
    <x v="0"/>
    <x v="2"/>
    <m/>
    <s v=""/>
    <s v=""/>
  </r>
  <r>
    <x v="7"/>
    <d v="2023-06-03T00:00:00"/>
    <s v="Zone 2 - Mile 32"/>
    <x v="402"/>
    <x v="195"/>
    <x v="167"/>
    <x v="0"/>
    <x v="16"/>
    <x v="0"/>
    <x v="2"/>
    <m/>
    <s v=""/>
    <s v=""/>
  </r>
  <r>
    <x v="7"/>
    <d v="2023-06-03T00:00:00"/>
    <s v="Zone 2 - Mile 32"/>
    <x v="139"/>
    <x v="117"/>
    <x v="97"/>
    <x v="3"/>
    <x v="12"/>
    <x v="0"/>
    <x v="2"/>
    <m/>
    <s v=""/>
    <s v=""/>
  </r>
  <r>
    <x v="7"/>
    <d v="2023-06-03T00:00:00"/>
    <s v="Zone 2 - Mile 32"/>
    <x v="129"/>
    <x v="111"/>
    <x v="91"/>
    <x v="4"/>
    <x v="12"/>
    <x v="0"/>
    <x v="2"/>
    <m/>
    <s v=""/>
    <s v=""/>
  </r>
  <r>
    <x v="7"/>
    <d v="2023-06-03T00:00:00"/>
    <s v="Zone 2 - Mile 32"/>
    <x v="135"/>
    <x v="2"/>
    <x v="46"/>
    <x v="3"/>
    <x v="12"/>
    <x v="0"/>
    <x v="2"/>
    <m/>
    <s v=""/>
    <s v=""/>
  </r>
  <r>
    <x v="7"/>
    <d v="2023-06-03T00:00:00"/>
    <s v="Zone 2 - Mile 32"/>
    <x v="130"/>
    <x v="112"/>
    <x v="92"/>
    <x v="1"/>
    <x v="12"/>
    <x v="0"/>
    <x v="2"/>
    <m/>
    <s v=""/>
    <s v=""/>
  </r>
  <r>
    <x v="7"/>
    <d v="2023-06-03T00:00:00"/>
    <s v="Zone 2 - Mile 32"/>
    <x v="131"/>
    <x v="83"/>
    <x v="25"/>
    <x v="0"/>
    <x v="12"/>
    <x v="0"/>
    <x v="2"/>
    <m/>
    <s v=""/>
    <s v=""/>
  </r>
  <r>
    <x v="7"/>
    <d v="2023-06-03T00:00:00"/>
    <s v="Zone 2 - Mile 32"/>
    <x v="303"/>
    <x v="240"/>
    <x v="93"/>
    <x v="1"/>
    <x v="12"/>
    <x v="0"/>
    <x v="2"/>
    <m/>
    <s v=""/>
    <s v=""/>
  </r>
  <r>
    <x v="7"/>
    <d v="2023-06-03T00:00:00"/>
    <s v="Zone 2 - Mile 32"/>
    <x v="230"/>
    <x v="191"/>
    <x v="85"/>
    <x v="1"/>
    <x v="3"/>
    <x v="0"/>
    <x v="1"/>
    <n v="91"/>
    <n v="3.1"/>
    <n v="3.1"/>
  </r>
  <r>
    <x v="7"/>
    <d v="2023-06-03T00:00:00"/>
    <s v="Zone 2 - Mile 32"/>
    <x v="220"/>
    <x v="181"/>
    <x v="29"/>
    <x v="0"/>
    <x v="3"/>
    <x v="0"/>
    <x v="7"/>
    <n v="41"/>
    <n v="1.1000000000000001"/>
    <n v="1.1000000000000001"/>
  </r>
  <r>
    <x v="7"/>
    <d v="2023-06-03T00:00:00"/>
    <s v="Zone 2 - Mile 32"/>
    <x v="220"/>
    <x v="181"/>
    <x v="29"/>
    <x v="0"/>
    <x v="3"/>
    <x v="2"/>
    <x v="2"/>
    <n v="30"/>
    <n v="0.5"/>
    <n v="0.5"/>
  </r>
  <r>
    <x v="7"/>
    <d v="2023-06-03T00:00:00"/>
    <s v="Zone 2 - Mile 32"/>
    <x v="227"/>
    <x v="188"/>
    <x v="29"/>
    <x v="0"/>
    <x v="3"/>
    <x v="1"/>
    <x v="2"/>
    <n v="47"/>
    <n v="1.1000000000000001"/>
    <n v="1.1000000000000001"/>
  </r>
  <r>
    <x v="7"/>
    <d v="2023-06-03T00:00:00"/>
    <s v="Zone 2 - Mile 32"/>
    <x v="221"/>
    <x v="182"/>
    <x v="116"/>
    <x v="0"/>
    <x v="3"/>
    <x v="0"/>
    <x v="1"/>
    <n v="91"/>
    <n v="3.1"/>
    <n v="3.1"/>
  </r>
  <r>
    <x v="7"/>
    <d v="2023-06-03T00:00:00"/>
    <s v="Zone 2 - Mile 32"/>
    <x v="228"/>
    <x v="189"/>
    <x v="85"/>
    <x v="1"/>
    <x v="3"/>
    <x v="0"/>
    <x v="2"/>
    <m/>
    <s v=""/>
    <s v=""/>
  </r>
  <r>
    <x v="7"/>
    <d v="2023-06-03T00:00:00"/>
    <s v="Zone 2 - Mile 32"/>
    <x v="231"/>
    <x v="123"/>
    <x v="85"/>
    <x v="3"/>
    <x v="3"/>
    <x v="0"/>
    <x v="2"/>
    <m/>
    <s v=""/>
    <s v=""/>
  </r>
  <r>
    <x v="7"/>
    <d v="2023-06-03T00:00:00"/>
    <s v="Zone 2 - Mile 32"/>
    <x v="333"/>
    <x v="158"/>
    <x v="202"/>
    <x v="1"/>
    <x v="3"/>
    <x v="0"/>
    <x v="2"/>
    <m/>
    <s v=""/>
    <s v=""/>
  </r>
  <r>
    <x v="7"/>
    <d v="2023-06-03T00:00:00"/>
    <s v="Zone 2 - Mile 32"/>
    <x v="229"/>
    <x v="190"/>
    <x v="35"/>
    <x v="3"/>
    <x v="3"/>
    <x v="0"/>
    <x v="2"/>
    <m/>
    <s v=""/>
    <s v=""/>
  </r>
  <r>
    <x v="7"/>
    <d v="2023-06-03T00:00:00"/>
    <s v="Zone 2 - Mile 32"/>
    <x v="232"/>
    <x v="192"/>
    <x v="147"/>
    <x v="3"/>
    <x v="3"/>
    <x v="0"/>
    <x v="2"/>
    <m/>
    <s v=""/>
    <s v=""/>
  </r>
  <r>
    <x v="7"/>
    <d v="2023-06-03T00:00:00"/>
    <s v="Zone 2 - Mile 32"/>
    <x v="302"/>
    <x v="47"/>
    <x v="189"/>
    <x v="0"/>
    <x v="3"/>
    <x v="0"/>
    <x v="2"/>
    <m/>
    <s v=""/>
    <s v=""/>
  </r>
  <r>
    <x v="7"/>
    <d v="2023-06-03T00:00:00"/>
    <s v="Zone 2 - Mile 32"/>
    <x v="362"/>
    <x v="280"/>
    <x v="215"/>
    <x v="1"/>
    <x v="6"/>
    <x v="0"/>
    <x v="2"/>
    <m/>
    <s v=""/>
    <s v=""/>
  </r>
  <r>
    <x v="7"/>
    <d v="2023-06-03T00:00:00"/>
    <s v="Zone 2 - Mile 32"/>
    <x v="218"/>
    <x v="180"/>
    <x v="143"/>
    <x v="1"/>
    <x v="3"/>
    <x v="0"/>
    <x v="2"/>
    <m/>
    <s v=""/>
    <s v=""/>
  </r>
  <r>
    <x v="7"/>
    <d v="2023-06-03T00:00:00"/>
    <s v="Zone 2 - Mile 32"/>
    <x v="219"/>
    <x v="79"/>
    <x v="68"/>
    <x v="1"/>
    <x v="3"/>
    <x v="0"/>
    <x v="2"/>
    <m/>
    <s v=""/>
    <s v=""/>
  </r>
  <r>
    <x v="7"/>
    <d v="2023-06-03T00:00:00"/>
    <s v="Zone 2 - Mile 32"/>
    <x v="334"/>
    <x v="83"/>
    <x v="203"/>
    <x v="1"/>
    <x v="22"/>
    <x v="0"/>
    <x v="2"/>
    <m/>
    <s v=""/>
    <s v=""/>
  </r>
  <r>
    <x v="7"/>
    <d v="2023-06-03T00:00:00"/>
    <s v="Zone 2 - Mile 32"/>
    <x v="262"/>
    <x v="214"/>
    <x v="62"/>
    <x v="6"/>
    <x v="2"/>
    <x v="0"/>
    <x v="1"/>
    <n v="98"/>
    <n v="4"/>
    <n v="4"/>
  </r>
  <r>
    <x v="7"/>
    <d v="2023-06-03T00:00:00"/>
    <s v="Zone 2 - Mile 32"/>
    <x v="262"/>
    <x v="214"/>
    <x v="62"/>
    <x v="6"/>
    <x v="2"/>
    <x v="0"/>
    <x v="11"/>
    <n v="67"/>
    <n v="4.2"/>
    <n v="4.2"/>
  </r>
  <r>
    <x v="7"/>
    <d v="2023-06-03T00:00:00"/>
    <s v="Zone 2 - Mile 32"/>
    <x v="263"/>
    <x v="49"/>
    <x v="159"/>
    <x v="6"/>
    <x v="2"/>
    <x v="0"/>
    <x v="2"/>
    <m/>
    <s v=""/>
    <s v=""/>
  </r>
  <r>
    <x v="7"/>
    <d v="2023-06-03T00:00:00"/>
    <s v="Zone 2 - Mile 32"/>
    <x v="256"/>
    <x v="209"/>
    <x v="164"/>
    <x v="1"/>
    <x v="2"/>
    <x v="2"/>
    <x v="2"/>
    <n v="31"/>
    <n v="0.5"/>
    <n v="0.5"/>
  </r>
  <r>
    <x v="7"/>
    <d v="2023-06-03T00:00:00"/>
    <s v="Zone 2 - Mile 32"/>
    <x v="268"/>
    <x v="217"/>
    <x v="172"/>
    <x v="1"/>
    <x v="2"/>
    <x v="1"/>
    <x v="2"/>
    <n v="65"/>
    <n v="2.8"/>
    <n v="2.8"/>
  </r>
  <r>
    <x v="7"/>
    <d v="2023-06-03T00:00:00"/>
    <s v="Zone 2 - Mile 32"/>
    <x v="279"/>
    <x v="6"/>
    <x v="116"/>
    <x v="1"/>
    <x v="2"/>
    <x v="1"/>
    <x v="2"/>
    <n v="69"/>
    <n v="3.4"/>
    <n v="3.4"/>
  </r>
  <r>
    <x v="7"/>
    <d v="2023-06-03T00:00:00"/>
    <s v="Zone 2 - Mile 32"/>
    <x v="247"/>
    <x v="6"/>
    <x v="156"/>
    <x v="0"/>
    <x v="2"/>
    <x v="0"/>
    <x v="1"/>
    <n v="127"/>
    <n v="9.8000000000000007"/>
    <n v="9.8000000000000007"/>
  </r>
  <r>
    <x v="7"/>
    <d v="2023-06-03T00:00:00"/>
    <s v="Zone 2 - Mile 32"/>
    <x v="250"/>
    <x v="123"/>
    <x v="159"/>
    <x v="4"/>
    <x v="2"/>
    <x v="0"/>
    <x v="2"/>
    <m/>
    <s v=""/>
    <s v=""/>
  </r>
  <r>
    <x v="7"/>
    <d v="2023-06-03T00:00:00"/>
    <s v="Zone 2 - Mile 32"/>
    <x v="276"/>
    <x v="223"/>
    <x v="159"/>
    <x v="0"/>
    <x v="2"/>
    <x v="1"/>
    <x v="2"/>
    <n v="49"/>
    <n v="1.2"/>
    <n v="1.2"/>
  </r>
  <r>
    <x v="7"/>
    <d v="2023-06-03T00:00:00"/>
    <s v="Zone 2 - Mile 32"/>
    <x v="266"/>
    <x v="30"/>
    <x v="43"/>
    <x v="1"/>
    <x v="2"/>
    <x v="0"/>
    <x v="1"/>
    <n v="69"/>
    <n v="1.2"/>
    <n v="1.2"/>
  </r>
  <r>
    <x v="7"/>
    <d v="2023-06-03T00:00:00"/>
    <s v="Zone 2 - Mile 32"/>
    <x v="248"/>
    <x v="204"/>
    <x v="157"/>
    <x v="1"/>
    <x v="2"/>
    <x v="0"/>
    <x v="2"/>
    <m/>
    <s v=""/>
    <s v=""/>
  </r>
  <r>
    <x v="7"/>
    <d v="2023-06-03T00:00:00"/>
    <s v="Zone 2 - Mile 32"/>
    <x v="253"/>
    <x v="3"/>
    <x v="161"/>
    <x v="1"/>
    <x v="2"/>
    <x v="0"/>
    <x v="2"/>
    <m/>
    <s v=""/>
    <s v=""/>
  </r>
  <r>
    <x v="7"/>
    <d v="2023-06-03T00:00:00"/>
    <s v="Zone 2 - Mile 32"/>
    <x v="24"/>
    <x v="22"/>
    <x v="19"/>
    <x v="1"/>
    <x v="2"/>
    <x v="0"/>
    <x v="2"/>
    <m/>
    <s v=""/>
    <s v=""/>
  </r>
  <r>
    <x v="7"/>
    <d v="2023-06-03T00:00:00"/>
    <s v="Zone 2 - Mile 32"/>
    <x v="26"/>
    <x v="24"/>
    <x v="19"/>
    <x v="1"/>
    <x v="2"/>
    <x v="0"/>
    <x v="2"/>
    <m/>
    <s v=""/>
    <s v=""/>
  </r>
  <r>
    <x v="7"/>
    <d v="2023-06-03T00:00:00"/>
    <s v="Zone 2 - Mile 32"/>
    <x v="367"/>
    <x v="285"/>
    <x v="218"/>
    <x v="1"/>
    <x v="2"/>
    <x v="0"/>
    <x v="2"/>
    <m/>
    <s v=""/>
    <s v=""/>
  </r>
  <r>
    <x v="7"/>
    <d v="2023-06-03T00:00:00"/>
    <s v="Zone 2 - Mile 32"/>
    <x v="275"/>
    <x v="222"/>
    <x v="174"/>
    <x v="1"/>
    <x v="2"/>
    <x v="0"/>
    <x v="2"/>
    <m/>
    <s v=""/>
    <s v=""/>
  </r>
  <r>
    <x v="7"/>
    <d v="2023-06-03T00:00:00"/>
    <s v="Zone 2 - Mile 32"/>
    <x v="273"/>
    <x v="74"/>
    <x v="174"/>
    <x v="1"/>
    <x v="2"/>
    <x v="0"/>
    <x v="2"/>
    <m/>
    <s v=""/>
    <s v=""/>
  </r>
  <r>
    <x v="7"/>
    <d v="2023-06-03T00:00:00"/>
    <s v="Zone 2 - Mile 32"/>
    <x v="264"/>
    <x v="215"/>
    <x v="169"/>
    <x v="1"/>
    <x v="2"/>
    <x v="0"/>
    <x v="2"/>
    <m/>
    <s v=""/>
    <s v=""/>
  </r>
  <r>
    <x v="7"/>
    <d v="2023-06-03T00:00:00"/>
    <s v="Zone 2 - Mile 32"/>
    <x v="249"/>
    <x v="205"/>
    <x v="158"/>
    <x v="1"/>
    <x v="2"/>
    <x v="0"/>
    <x v="2"/>
    <m/>
    <s v=""/>
    <s v=""/>
  </r>
  <r>
    <x v="7"/>
    <d v="2023-06-03T00:00:00"/>
    <s v="Zone 2 - Mile 32"/>
    <x v="162"/>
    <x v="32"/>
    <x v="111"/>
    <x v="0"/>
    <x v="18"/>
    <x v="0"/>
    <x v="1"/>
    <n v="79"/>
    <n v="1.9"/>
    <n v="1.9"/>
  </r>
  <r>
    <x v="7"/>
    <d v="2023-06-03T00:00:00"/>
    <s v="Zone 2 - Mile 32"/>
    <x v="162"/>
    <x v="32"/>
    <x v="111"/>
    <x v="0"/>
    <x v="18"/>
    <x v="0"/>
    <x v="1"/>
    <n v="71"/>
    <n v="1.3"/>
    <n v="1.3"/>
  </r>
  <r>
    <x v="7"/>
    <d v="2023-06-03T00:00:00"/>
    <s v="Zone 2 - Mile 32"/>
    <x v="162"/>
    <x v="32"/>
    <x v="111"/>
    <x v="0"/>
    <x v="18"/>
    <x v="0"/>
    <x v="1"/>
    <n v="80"/>
    <n v="2"/>
    <n v="2"/>
  </r>
  <r>
    <x v="7"/>
    <d v="2023-06-03T00:00:00"/>
    <s v="Zone 2 - Mile 32"/>
    <x v="161"/>
    <x v="132"/>
    <x v="111"/>
    <x v="4"/>
    <x v="18"/>
    <x v="0"/>
    <x v="1"/>
    <n v="83"/>
    <n v="2.2999999999999998"/>
    <n v="2.2999999999999998"/>
  </r>
  <r>
    <x v="7"/>
    <d v="2023-06-03T00:00:00"/>
    <s v="Zone 2 - Mile 32"/>
    <x v="161"/>
    <x v="132"/>
    <x v="111"/>
    <x v="4"/>
    <x v="18"/>
    <x v="1"/>
    <x v="2"/>
    <n v="63"/>
    <n v="2.6"/>
    <n v="2.6"/>
  </r>
  <r>
    <x v="7"/>
    <d v="2023-06-03T00:00:00"/>
    <s v="Zone 2 - Mile 32"/>
    <x v="163"/>
    <x v="133"/>
    <x v="111"/>
    <x v="8"/>
    <x v="18"/>
    <x v="0"/>
    <x v="2"/>
    <m/>
    <s v=""/>
    <s v=""/>
  </r>
  <r>
    <x v="7"/>
    <d v="2023-06-03T00:00:00"/>
    <s v="Zone 2 - Mile 32"/>
    <x v="372"/>
    <x v="290"/>
    <x v="223"/>
    <x v="2"/>
    <x v="18"/>
    <x v="0"/>
    <x v="2"/>
    <m/>
    <s v=""/>
    <s v=""/>
  </r>
  <r>
    <x v="7"/>
    <d v="2023-06-03T00:00:00"/>
    <s v="Zone 2 - Mile 32"/>
    <x v="373"/>
    <x v="291"/>
    <x v="174"/>
    <x v="6"/>
    <x v="18"/>
    <x v="0"/>
    <x v="2"/>
    <m/>
    <s v=""/>
    <s v=""/>
  </r>
  <r>
    <x v="7"/>
    <d v="2023-06-03T00:00:00"/>
    <s v="Zone 2 - Mile 32"/>
    <x v="155"/>
    <x v="128"/>
    <x v="102"/>
    <x v="0"/>
    <x v="18"/>
    <x v="0"/>
    <x v="2"/>
    <m/>
    <s v=""/>
    <s v=""/>
  </r>
  <r>
    <x v="7"/>
    <d v="2023-06-03T00:00:00"/>
    <s v="Zone 2 - Mile 32"/>
    <x v="157"/>
    <x v="130"/>
    <x v="107"/>
    <x v="0"/>
    <x v="18"/>
    <x v="0"/>
    <x v="2"/>
    <m/>
    <s v=""/>
    <s v=""/>
  </r>
  <r>
    <x v="7"/>
    <d v="2023-06-03T00:00:00"/>
    <s v="Zone 2 - Mile 32"/>
    <x v="170"/>
    <x v="138"/>
    <x v="26"/>
    <x v="0"/>
    <x v="18"/>
    <x v="0"/>
    <x v="2"/>
    <m/>
    <s v=""/>
    <s v=""/>
  </r>
  <r>
    <x v="7"/>
    <d v="2023-06-03T00:00:00"/>
    <s v="Zone 2 - Mile 32"/>
    <x v="167"/>
    <x v="135"/>
    <x v="26"/>
    <x v="8"/>
    <x v="18"/>
    <x v="0"/>
    <x v="2"/>
    <m/>
    <s v=""/>
    <s v=""/>
  </r>
  <r>
    <x v="7"/>
    <d v="2023-06-03T00:00:00"/>
    <s v="Zone 2 - Mile 32"/>
    <x v="42"/>
    <x v="39"/>
    <x v="32"/>
    <x v="2"/>
    <x v="5"/>
    <x v="0"/>
    <x v="1"/>
    <n v="72"/>
    <n v="1.4"/>
    <n v="1.4"/>
  </r>
  <r>
    <x v="7"/>
    <d v="2023-06-03T00:00:00"/>
    <s v="Zone 2 - Mile 32"/>
    <x v="42"/>
    <x v="39"/>
    <x v="32"/>
    <x v="2"/>
    <x v="5"/>
    <x v="1"/>
    <x v="2"/>
    <n v="104"/>
    <n v="11.9"/>
    <n v="11.9"/>
  </r>
  <r>
    <x v="7"/>
    <d v="2023-06-03T00:00:00"/>
    <s v="Zone 2 - Mile 32"/>
    <x v="49"/>
    <x v="45"/>
    <x v="32"/>
    <x v="2"/>
    <x v="5"/>
    <x v="0"/>
    <x v="1"/>
    <n v="92"/>
    <n v="3.3"/>
    <n v="3.3"/>
  </r>
  <r>
    <x v="7"/>
    <d v="2023-06-03T00:00:00"/>
    <s v="Zone 2 - Mile 32"/>
    <x v="49"/>
    <x v="45"/>
    <x v="32"/>
    <x v="2"/>
    <x v="5"/>
    <x v="1"/>
    <x v="2"/>
    <n v="119"/>
    <n v="17.899999999999999"/>
    <n v="17.899999999999999"/>
  </r>
  <r>
    <x v="7"/>
    <d v="2023-06-03T00:00:00"/>
    <s v="Zone 2 - Mile 32"/>
    <x v="61"/>
    <x v="55"/>
    <x v="47"/>
    <x v="0"/>
    <x v="5"/>
    <x v="1"/>
    <x v="2"/>
    <n v="54"/>
    <n v="1.6"/>
    <n v="1.6"/>
  </r>
  <r>
    <x v="7"/>
    <d v="2023-06-03T00:00:00"/>
    <s v="Zone 2 - Mile 32"/>
    <x v="290"/>
    <x v="233"/>
    <x v="181"/>
    <x v="3"/>
    <x v="5"/>
    <x v="0"/>
    <x v="1"/>
    <n v="66"/>
    <n v="1"/>
    <n v="1"/>
  </r>
  <r>
    <x v="7"/>
    <d v="2023-06-03T00:00:00"/>
    <s v="Zone 2 - Mile 32"/>
    <x v="290"/>
    <x v="233"/>
    <x v="181"/>
    <x v="3"/>
    <x v="5"/>
    <x v="0"/>
    <x v="1"/>
    <n v="75"/>
    <n v="1.6"/>
    <n v="1.6"/>
  </r>
  <r>
    <x v="7"/>
    <d v="2023-06-03T00:00:00"/>
    <s v="Zone 2 - Mile 32"/>
    <x v="290"/>
    <x v="233"/>
    <x v="181"/>
    <x v="3"/>
    <x v="5"/>
    <x v="0"/>
    <x v="1"/>
    <n v="75"/>
    <n v="1.6"/>
    <n v="1.6"/>
  </r>
  <r>
    <x v="7"/>
    <d v="2023-06-03T00:00:00"/>
    <s v="Zone 2 - Mile 32"/>
    <x v="290"/>
    <x v="233"/>
    <x v="181"/>
    <x v="3"/>
    <x v="5"/>
    <x v="0"/>
    <x v="1"/>
    <n v="73"/>
    <n v="1.4"/>
    <n v="1.4"/>
  </r>
  <r>
    <x v="7"/>
    <d v="2023-06-03T00:00:00"/>
    <s v="Zone 2 - Mile 32"/>
    <x v="290"/>
    <x v="233"/>
    <x v="181"/>
    <x v="3"/>
    <x v="5"/>
    <x v="1"/>
    <x v="2"/>
    <n v="62"/>
    <n v="2.5"/>
    <n v="2.5"/>
  </r>
  <r>
    <x v="7"/>
    <d v="2023-06-03T00:00:00"/>
    <s v="Zone 2 - Mile 32"/>
    <x v="290"/>
    <x v="233"/>
    <x v="181"/>
    <x v="3"/>
    <x v="5"/>
    <x v="1"/>
    <x v="2"/>
    <n v="100"/>
    <n v="10.5"/>
    <n v="10.5"/>
  </r>
  <r>
    <x v="7"/>
    <d v="2023-06-03T00:00:00"/>
    <s v="Zone 2 - Mile 32"/>
    <x v="48"/>
    <x v="44"/>
    <x v="37"/>
    <x v="0"/>
    <x v="5"/>
    <x v="0"/>
    <x v="6"/>
    <n v="121"/>
    <n v="22.4"/>
    <n v="22.4"/>
  </r>
  <r>
    <x v="7"/>
    <d v="2023-06-03T00:00:00"/>
    <s v="Zone 2 - Mile 32"/>
    <x v="369"/>
    <x v="287"/>
    <x v="220"/>
    <x v="0"/>
    <x v="5"/>
    <x v="0"/>
    <x v="1"/>
    <n v="68"/>
    <n v="1.2"/>
    <n v="1.2"/>
  </r>
  <r>
    <x v="7"/>
    <d v="2023-06-03T00:00:00"/>
    <s v="Zone 2 - Mile 32"/>
    <x v="369"/>
    <x v="287"/>
    <x v="220"/>
    <x v="0"/>
    <x v="5"/>
    <x v="0"/>
    <x v="1"/>
    <n v="71"/>
    <n v="1.3"/>
    <n v="1.3"/>
  </r>
  <r>
    <x v="7"/>
    <d v="2023-06-03T00:00:00"/>
    <s v="Zone 2 - Mile 32"/>
    <x v="369"/>
    <x v="287"/>
    <x v="220"/>
    <x v="0"/>
    <x v="5"/>
    <x v="1"/>
    <x v="2"/>
    <n v="117"/>
    <n v="17"/>
    <n v="17"/>
  </r>
  <r>
    <x v="7"/>
    <d v="2023-06-03T00:00:00"/>
    <s v="Zone 2 - Mile 32"/>
    <x v="369"/>
    <x v="287"/>
    <x v="220"/>
    <x v="0"/>
    <x v="5"/>
    <x v="1"/>
    <x v="2"/>
    <n v="85"/>
    <n v="6.4"/>
    <n v="6.4"/>
  </r>
  <r>
    <x v="7"/>
    <d v="2023-06-03T00:00:00"/>
    <s v="Zone 2 - Mile 32"/>
    <x v="30"/>
    <x v="28"/>
    <x v="23"/>
    <x v="0"/>
    <x v="5"/>
    <x v="3"/>
    <x v="2"/>
    <n v="44"/>
    <n v="2.6"/>
    <n v="2.6"/>
  </r>
  <r>
    <x v="7"/>
    <d v="2023-06-03T00:00:00"/>
    <s v="Zone 2 - Mile 32"/>
    <x v="43"/>
    <x v="40"/>
    <x v="34"/>
    <x v="3"/>
    <x v="5"/>
    <x v="0"/>
    <x v="2"/>
    <m/>
    <s v=""/>
    <s v=""/>
  </r>
  <r>
    <x v="7"/>
    <d v="2023-06-03T00:00:00"/>
    <s v="Zone 2 - Mile 32"/>
    <x v="309"/>
    <x v="245"/>
    <x v="37"/>
    <x v="4"/>
    <x v="5"/>
    <x v="0"/>
    <x v="2"/>
    <m/>
    <s v=""/>
    <s v=""/>
  </r>
  <r>
    <x v="7"/>
    <d v="2023-06-03T00:00:00"/>
    <s v="Zone 2 - Mile 32"/>
    <x v="57"/>
    <x v="52"/>
    <x v="45"/>
    <x v="4"/>
    <x v="5"/>
    <x v="0"/>
    <x v="2"/>
    <m/>
    <s v=""/>
    <s v=""/>
  </r>
  <r>
    <x v="7"/>
    <d v="2023-06-03T00:00:00"/>
    <s v="Zone 2 - Mile 32"/>
    <x v="36"/>
    <x v="34"/>
    <x v="29"/>
    <x v="0"/>
    <x v="5"/>
    <x v="0"/>
    <x v="2"/>
    <m/>
    <s v=""/>
    <s v=""/>
  </r>
  <r>
    <x v="7"/>
    <d v="2023-06-03T00:00:00"/>
    <s v="Zone 2 - Mile 32"/>
    <x v="40"/>
    <x v="9"/>
    <x v="32"/>
    <x v="4"/>
    <x v="5"/>
    <x v="0"/>
    <x v="2"/>
    <m/>
    <s v=""/>
    <s v=""/>
  </r>
  <r>
    <x v="7"/>
    <d v="2023-06-03T00:00:00"/>
    <s v="Zone 2 - Mile 32"/>
    <x v="46"/>
    <x v="43"/>
    <x v="32"/>
    <x v="1"/>
    <x v="5"/>
    <x v="0"/>
    <x v="2"/>
    <m/>
    <s v=""/>
    <s v=""/>
  </r>
  <r>
    <x v="7"/>
    <d v="2023-06-03T00:00:00"/>
    <s v="Zone 2 - Mile 32"/>
    <x v="370"/>
    <x v="288"/>
    <x v="221"/>
    <x v="4"/>
    <x v="5"/>
    <x v="0"/>
    <x v="2"/>
    <m/>
    <s v=""/>
    <s v=""/>
  </r>
  <r>
    <x v="7"/>
    <d v="2023-06-03T00:00:00"/>
    <s v="Zone 2 - Mile 32"/>
    <x v="90"/>
    <x v="78"/>
    <x v="4"/>
    <x v="1"/>
    <x v="10"/>
    <x v="1"/>
    <x v="2"/>
    <n v="125"/>
    <n v="20.8"/>
    <n v="20.8"/>
  </r>
  <r>
    <x v="7"/>
    <d v="2023-06-03T00:00:00"/>
    <s v="Zone 2 - Mile 32"/>
    <x v="323"/>
    <x v="256"/>
    <x v="198"/>
    <x v="1"/>
    <x v="10"/>
    <x v="1"/>
    <x v="2"/>
    <n v="122"/>
    <n v="19.3"/>
    <n v="19.3"/>
  </r>
  <r>
    <x v="7"/>
    <d v="2023-06-03T00:00:00"/>
    <s v="Zone 2 - Mile 32"/>
    <x v="66"/>
    <x v="59"/>
    <x v="50"/>
    <x v="0"/>
    <x v="10"/>
    <x v="1"/>
    <x v="2"/>
    <n v="113"/>
    <n v="15.3"/>
    <n v="15.3"/>
  </r>
  <r>
    <x v="7"/>
    <d v="2023-06-03T00:00:00"/>
    <s v="Zone 2 - Mile 32"/>
    <x v="75"/>
    <x v="14"/>
    <x v="57"/>
    <x v="1"/>
    <x v="10"/>
    <x v="1"/>
    <x v="2"/>
    <n v="56"/>
    <n v="1.8"/>
    <n v="1.8"/>
  </r>
  <r>
    <x v="7"/>
    <d v="2023-06-03T00:00:00"/>
    <s v="Zone 2 - Mile 32"/>
    <x v="83"/>
    <x v="73"/>
    <x v="61"/>
    <x v="7"/>
    <x v="10"/>
    <x v="2"/>
    <x v="2"/>
    <n v="31"/>
    <n v="0.5"/>
    <n v="0.5"/>
  </r>
  <r>
    <x v="7"/>
    <d v="2023-06-03T00:00:00"/>
    <s v="Zone 2 - Mile 32"/>
    <x v="65"/>
    <x v="58"/>
    <x v="29"/>
    <x v="3"/>
    <x v="10"/>
    <x v="2"/>
    <x v="2"/>
    <n v="33"/>
    <n v="0.7"/>
    <n v="0.7"/>
  </r>
  <r>
    <x v="7"/>
    <d v="2023-06-03T00:00:00"/>
    <s v="Zone 2 - Mile 32"/>
    <x v="65"/>
    <x v="58"/>
    <x v="29"/>
    <x v="3"/>
    <x v="10"/>
    <x v="2"/>
    <x v="2"/>
    <n v="31"/>
    <n v="0.5"/>
    <n v="0.5"/>
  </r>
  <r>
    <x v="7"/>
    <d v="2023-06-03T00:00:00"/>
    <s v="Zone 2 - Mile 32"/>
    <x v="69"/>
    <x v="62"/>
    <x v="25"/>
    <x v="2"/>
    <x v="10"/>
    <x v="2"/>
    <x v="2"/>
    <n v="33"/>
    <n v="0.7"/>
    <n v="0.7"/>
  </r>
  <r>
    <x v="7"/>
    <d v="2023-06-03T00:00:00"/>
    <s v="Zone 2 - Mile 32"/>
    <x v="91"/>
    <x v="79"/>
    <x v="65"/>
    <x v="0"/>
    <x v="10"/>
    <x v="2"/>
    <x v="2"/>
    <n v="32"/>
    <n v="0.6"/>
    <n v="0.6"/>
  </r>
  <r>
    <x v="7"/>
    <d v="2023-06-03T00:00:00"/>
    <s v="Zone 2 - Mile 32"/>
    <x v="70"/>
    <x v="63"/>
    <x v="53"/>
    <x v="2"/>
    <x v="10"/>
    <x v="2"/>
    <x v="2"/>
    <n v="33"/>
    <n v="0.7"/>
    <n v="0.7"/>
  </r>
  <r>
    <x v="7"/>
    <d v="2023-06-03T00:00:00"/>
    <s v="Zone 2 - Mile 32"/>
    <x v="70"/>
    <x v="63"/>
    <x v="53"/>
    <x v="2"/>
    <x v="10"/>
    <x v="3"/>
    <x v="2"/>
    <n v="42"/>
    <n v="2.2999999999999998"/>
    <n v="2.2999999999999998"/>
  </r>
  <r>
    <x v="7"/>
    <d v="2023-06-03T00:00:00"/>
    <s v="Zone 2 - Mile 32"/>
    <x v="80"/>
    <x v="71"/>
    <x v="29"/>
    <x v="1"/>
    <x v="10"/>
    <x v="0"/>
    <x v="2"/>
    <m/>
    <s v=""/>
    <s v=""/>
  </r>
  <r>
    <x v="7"/>
    <d v="2023-06-03T00:00:00"/>
    <s v="Zone 2 - Mile 32"/>
    <x v="375"/>
    <x v="292"/>
    <x v="55"/>
    <x v="8"/>
    <x v="10"/>
    <x v="0"/>
    <x v="2"/>
    <m/>
    <s v=""/>
    <s v=""/>
  </r>
  <r>
    <x v="7"/>
    <d v="2023-06-03T00:00:00"/>
    <s v="Zone 2 - Mile 32"/>
    <x v="82"/>
    <x v="72"/>
    <x v="55"/>
    <x v="1"/>
    <x v="10"/>
    <x v="0"/>
    <x v="2"/>
    <m/>
    <s v=""/>
    <s v=""/>
  </r>
  <r>
    <x v="7"/>
    <d v="2023-06-03T00:00:00"/>
    <s v="Zone 2 - Mile 32"/>
    <x v="86"/>
    <x v="76"/>
    <x v="23"/>
    <x v="1"/>
    <x v="10"/>
    <x v="0"/>
    <x v="2"/>
    <m/>
    <s v=""/>
    <s v=""/>
  </r>
  <r>
    <x v="7"/>
    <d v="2023-06-03T00:00:00"/>
    <s v="Zone 2 - Mile 32"/>
    <x v="79"/>
    <x v="70"/>
    <x v="23"/>
    <x v="0"/>
    <x v="10"/>
    <x v="0"/>
    <x v="2"/>
    <m/>
    <s v=""/>
    <s v=""/>
  </r>
  <r>
    <x v="7"/>
    <d v="2023-06-03T00:00:00"/>
    <s v="Zone 2 - Mile 32"/>
    <x v="85"/>
    <x v="75"/>
    <x v="23"/>
    <x v="8"/>
    <x v="10"/>
    <x v="0"/>
    <x v="2"/>
    <m/>
    <s v=""/>
    <s v=""/>
  </r>
  <r>
    <x v="7"/>
    <d v="2023-06-03T00:00:00"/>
    <s v="Zone 2 - Mile 32"/>
    <x v="274"/>
    <x v="221"/>
    <x v="86"/>
    <x v="1"/>
    <x v="10"/>
    <x v="0"/>
    <x v="2"/>
    <m/>
    <s v=""/>
    <s v=""/>
  </r>
  <r>
    <x v="7"/>
    <d v="2023-06-03T00:00:00"/>
    <s v="Zone 2 - Mile 32"/>
    <x v="88"/>
    <x v="2"/>
    <x v="63"/>
    <x v="1"/>
    <x v="10"/>
    <x v="0"/>
    <x v="2"/>
    <m/>
    <s v=""/>
    <s v=""/>
  </r>
  <r>
    <x v="7"/>
    <d v="2023-06-03T00:00:00"/>
    <s v="Zone 2 - Mile 32"/>
    <x v="64"/>
    <x v="57"/>
    <x v="49"/>
    <x v="0"/>
    <x v="11"/>
    <x v="0"/>
    <x v="2"/>
    <m/>
    <s v=""/>
    <s v=""/>
  </r>
  <r>
    <x v="7"/>
    <d v="2023-06-03T00:00:00"/>
    <s v="Zone 2 - Mile 32"/>
    <x v="404"/>
    <x v="310"/>
    <x v="36"/>
    <x v="11"/>
    <x v="11"/>
    <x v="0"/>
    <x v="2"/>
    <m/>
    <s v=""/>
    <s v=""/>
  </r>
  <r>
    <x v="7"/>
    <d v="2023-06-03T00:00:00"/>
    <s v="Zone 2 - Mile 32"/>
    <x v="405"/>
    <x v="311"/>
    <x v="36"/>
    <x v="6"/>
    <x v="11"/>
    <x v="0"/>
    <x v="2"/>
    <m/>
    <s v=""/>
    <s v=""/>
  </r>
  <r>
    <x v="7"/>
    <d v="2023-06-03T00:00:00"/>
    <s v="Zone 2 - Mile 32"/>
    <x v="47"/>
    <x v="6"/>
    <x v="36"/>
    <x v="2"/>
    <x v="7"/>
    <x v="0"/>
    <x v="2"/>
    <m/>
    <s v=""/>
    <s v=""/>
  </r>
  <r>
    <x v="7"/>
    <d v="2023-06-03T00:00:00"/>
    <s v="Zone 2 - Mile 32"/>
    <x v="81"/>
    <x v="31"/>
    <x v="60"/>
    <x v="1"/>
    <x v="10"/>
    <x v="0"/>
    <x v="2"/>
    <m/>
    <s v=""/>
    <s v=""/>
  </r>
  <r>
    <x v="7"/>
    <d v="2023-06-03T00:00:00"/>
    <s v="Zone 2 - Mile 32"/>
    <x v="145"/>
    <x v="121"/>
    <x v="100"/>
    <x v="0"/>
    <x v="14"/>
    <x v="0"/>
    <x v="1"/>
    <n v="84"/>
    <n v="2.4"/>
    <n v="2.4"/>
  </r>
  <r>
    <x v="7"/>
    <d v="2023-06-03T00:00:00"/>
    <s v="Zone 2 - Mile 32"/>
    <x v="145"/>
    <x v="121"/>
    <x v="100"/>
    <x v="0"/>
    <x v="14"/>
    <x v="1"/>
    <x v="2"/>
    <n v="117"/>
    <n v="17"/>
    <n v="17"/>
  </r>
  <r>
    <x v="7"/>
    <d v="2023-06-03T00:00:00"/>
    <s v="Zone 2 - Mile 32"/>
    <x v="406"/>
    <x v="312"/>
    <x v="35"/>
    <x v="11"/>
    <x v="14"/>
    <x v="3"/>
    <x v="2"/>
    <n v="41"/>
    <n v="2.1"/>
    <n v="2.1"/>
  </r>
  <r>
    <x v="7"/>
    <d v="2023-06-03T00:00:00"/>
    <s v="Zone 2 - Mile 32"/>
    <x v="144"/>
    <x v="65"/>
    <x v="79"/>
    <x v="3"/>
    <x v="14"/>
    <x v="1"/>
    <x v="2"/>
    <n v="44"/>
    <n v="0.9"/>
    <n v="0.9"/>
  </r>
  <r>
    <x v="7"/>
    <d v="2023-06-03T00:00:00"/>
    <s v="Zone 2 - Mile 32"/>
    <x v="140"/>
    <x v="118"/>
    <x v="35"/>
    <x v="0"/>
    <x v="14"/>
    <x v="0"/>
    <x v="1"/>
    <n v="94"/>
    <n v="3.5"/>
    <n v="3.5"/>
  </r>
  <r>
    <x v="7"/>
    <d v="2023-06-03T00:00:00"/>
    <s v="Zone 2 - Mile 32"/>
    <x v="308"/>
    <x v="244"/>
    <x v="35"/>
    <x v="8"/>
    <x v="14"/>
    <x v="0"/>
    <x v="1"/>
    <n v="92"/>
    <n v="3.3"/>
    <n v="3.3"/>
  </r>
  <r>
    <x v="7"/>
    <d v="2023-06-03T00:00:00"/>
    <s v="Zone 2 - Mile 32"/>
    <x v="141"/>
    <x v="15"/>
    <x v="98"/>
    <x v="1"/>
    <x v="14"/>
    <x v="2"/>
    <x v="2"/>
    <n v="34"/>
    <n v="0.7"/>
    <n v="0.7"/>
  </r>
  <r>
    <x v="7"/>
    <d v="2023-06-03T00:00:00"/>
    <s v="Zone 2 - Mile 32"/>
    <x v="146"/>
    <x v="46"/>
    <x v="65"/>
    <x v="0"/>
    <x v="14"/>
    <x v="0"/>
    <x v="2"/>
    <m/>
    <s v=""/>
    <s v=""/>
  </r>
  <r>
    <x v="7"/>
    <d v="2023-06-03T00:00:00"/>
    <s v="Zone 2 - Mile 32"/>
    <x v="149"/>
    <x v="124"/>
    <x v="100"/>
    <x v="8"/>
    <x v="14"/>
    <x v="0"/>
    <x v="2"/>
    <m/>
    <s v=""/>
    <s v=""/>
  </r>
  <r>
    <x v="7"/>
    <d v="2023-06-03T00:00:00"/>
    <s v="Zone 2 - Mile 32"/>
    <x v="331"/>
    <x v="262"/>
    <x v="100"/>
    <x v="8"/>
    <x v="14"/>
    <x v="0"/>
    <x v="2"/>
    <m/>
    <s v=""/>
    <s v=""/>
  </r>
  <r>
    <x v="7"/>
    <d v="2023-06-03T00:00:00"/>
    <s v="Zone 2 - Mile 32"/>
    <x v="148"/>
    <x v="123"/>
    <x v="90"/>
    <x v="0"/>
    <x v="14"/>
    <x v="0"/>
    <x v="2"/>
    <m/>
    <s v=""/>
    <s v=""/>
  </r>
  <r>
    <x v="7"/>
    <d v="2023-06-03T00:00:00"/>
    <s v="Zone 2 - Mile 32"/>
    <x v="281"/>
    <x v="226"/>
    <x v="104"/>
    <x v="1"/>
    <x v="14"/>
    <x v="0"/>
    <x v="2"/>
    <m/>
    <s v=""/>
    <s v=""/>
  </r>
  <r>
    <x v="7"/>
    <d v="2023-06-03T00:00:00"/>
    <s v="Zone 2 - Mile 32"/>
    <x v="408"/>
    <x v="314"/>
    <x v="104"/>
    <x v="11"/>
    <x v="14"/>
    <x v="0"/>
    <x v="2"/>
    <m/>
    <s v=""/>
    <s v=""/>
  </r>
  <r>
    <x v="7"/>
    <d v="2023-06-03T00:00:00"/>
    <s v="Zone 2 - Mile 32"/>
    <x v="280"/>
    <x v="225"/>
    <x v="104"/>
    <x v="3"/>
    <x v="14"/>
    <x v="0"/>
    <x v="2"/>
    <m/>
    <s v=""/>
    <s v=""/>
  </r>
  <r>
    <x v="7"/>
    <d v="2023-06-03T00:00:00"/>
    <s v="Zone 2 - Mile 32"/>
    <x v="307"/>
    <x v="243"/>
    <x v="35"/>
    <x v="7"/>
    <x v="14"/>
    <x v="0"/>
    <x v="2"/>
    <m/>
    <s v=""/>
    <s v=""/>
  </r>
  <r>
    <x v="7"/>
    <d v="2023-06-03T00:00:00"/>
    <s v="Zone 2 - Mile 32"/>
    <x v="407"/>
    <x v="313"/>
    <x v="176"/>
    <x v="8"/>
    <x v="14"/>
    <x v="0"/>
    <x v="2"/>
    <m/>
    <s v=""/>
    <s v=""/>
  </r>
  <r>
    <x v="7"/>
    <d v="2023-06-03T00:00:00"/>
    <s v="Zone 2 - Mile 32"/>
    <x v="379"/>
    <x v="295"/>
    <x v="8"/>
    <x v="1"/>
    <x v="14"/>
    <x v="0"/>
    <x v="2"/>
    <m/>
    <s v=""/>
    <s v=""/>
  </r>
  <r>
    <x v="7"/>
    <d v="2023-06-03T00:00:00"/>
    <s v="Zone 2 - Mile 32"/>
    <x v="383"/>
    <x v="297"/>
    <x v="227"/>
    <x v="1"/>
    <x v="8"/>
    <x v="0"/>
    <x v="2"/>
    <m/>
    <s v=""/>
    <s v=""/>
  </r>
  <r>
    <x v="7"/>
    <d v="2023-06-03T00:00:00"/>
    <s v="Zone 2 - Mile 32"/>
    <x v="414"/>
    <x v="318"/>
    <x v="235"/>
    <x v="7"/>
    <x v="17"/>
    <x v="0"/>
    <x v="2"/>
    <m/>
    <s v=""/>
    <s v=""/>
  </r>
  <r>
    <x v="7"/>
    <d v="2023-06-03T00:00:00"/>
    <s v="Zone 2 - Mile 32"/>
    <x v="150"/>
    <x v="125"/>
    <x v="102"/>
    <x v="0"/>
    <x v="17"/>
    <x v="0"/>
    <x v="2"/>
    <m/>
    <s v=""/>
    <s v=""/>
  </r>
  <r>
    <x v="7"/>
    <d v="2023-06-03T00:00:00"/>
    <s v="Zone 2 - Mile 32"/>
    <x v="151"/>
    <x v="79"/>
    <x v="103"/>
    <x v="1"/>
    <x v="14"/>
    <x v="0"/>
    <x v="2"/>
    <m/>
    <s v=""/>
    <s v=""/>
  </r>
  <r>
    <x v="7"/>
    <d v="2023-06-03T00:00:00"/>
    <s v="Zone 2 - Mile 32"/>
    <x v="380"/>
    <x v="296"/>
    <x v="225"/>
    <x v="1"/>
    <x v="14"/>
    <x v="0"/>
    <x v="2"/>
    <m/>
    <s v=""/>
    <s v=""/>
  </r>
  <r>
    <x v="7"/>
    <d v="2023-06-03T00:00:00"/>
    <s v="Zone 2 - Mile 32"/>
    <x v="147"/>
    <x v="122"/>
    <x v="101"/>
    <x v="1"/>
    <x v="14"/>
    <x v="0"/>
    <x v="2"/>
    <m/>
    <s v=""/>
    <s v=""/>
  </r>
  <r>
    <x v="7"/>
    <d v="2023-06-03T00:00:00"/>
    <s v="Zone 2 - Mile 32"/>
    <x v="154"/>
    <x v="127"/>
    <x v="105"/>
    <x v="1"/>
    <x v="14"/>
    <x v="0"/>
    <x v="2"/>
    <m/>
    <s v=""/>
    <s v=""/>
  </r>
  <r>
    <x v="7"/>
    <d v="2023-06-03T00:00:00"/>
    <s v="Zone 2 - Mile 32"/>
    <x v="282"/>
    <x v="227"/>
    <x v="176"/>
    <x v="0"/>
    <x v="14"/>
    <x v="0"/>
    <x v="2"/>
    <m/>
    <s v=""/>
    <s v=""/>
  </r>
  <r>
    <x v="7"/>
    <d v="2023-06-03T00:00:00"/>
    <s v="Zone 2 - Mile 32"/>
    <x v="125"/>
    <x v="107"/>
    <x v="88"/>
    <x v="7"/>
    <x v="14"/>
    <x v="0"/>
    <x v="2"/>
    <m/>
    <s v=""/>
    <s v=""/>
  </r>
  <r>
    <x v="7"/>
    <d v="2023-06-03T00:00:00"/>
    <s v="Zone 2 - Mile 32"/>
    <x v="137"/>
    <x v="116"/>
    <x v="88"/>
    <x v="1"/>
    <x v="14"/>
    <x v="0"/>
    <x v="2"/>
    <m/>
    <s v=""/>
    <s v=""/>
  </r>
  <r>
    <x v="7"/>
    <d v="2023-06-03T00:00:00"/>
    <s v="Zone 2 - Mile 32"/>
    <x v="0"/>
    <x v="0"/>
    <x v="0"/>
    <x v="0"/>
    <x v="0"/>
    <x v="0"/>
    <x v="1"/>
    <n v="167"/>
    <n v="25.2"/>
    <n v="25.2"/>
  </r>
  <r>
    <x v="7"/>
    <d v="2023-06-03T00:00:00"/>
    <s v="Zone 2 - Mile 32"/>
    <x v="11"/>
    <x v="10"/>
    <x v="9"/>
    <x v="4"/>
    <x v="0"/>
    <x v="2"/>
    <x v="2"/>
    <n v="31"/>
    <n v="0.5"/>
    <n v="0.5"/>
  </r>
  <r>
    <x v="7"/>
    <d v="2023-06-03T00:00:00"/>
    <s v="Zone 2 - Mile 32"/>
    <x v="7"/>
    <x v="7"/>
    <x v="7"/>
    <x v="2"/>
    <x v="0"/>
    <x v="1"/>
    <x v="2"/>
    <n v="52"/>
    <n v="1.4"/>
    <n v="1.4"/>
  </r>
  <r>
    <x v="7"/>
    <d v="2023-06-03T00:00:00"/>
    <s v="Zone 2 - Mile 32"/>
    <x v="7"/>
    <x v="7"/>
    <x v="7"/>
    <x v="2"/>
    <x v="0"/>
    <x v="0"/>
    <x v="1"/>
    <n v="73"/>
    <n v="1.4"/>
    <n v="1.4"/>
  </r>
  <r>
    <x v="7"/>
    <d v="2023-06-03T00:00:00"/>
    <s v="Zone 2 - Mile 32"/>
    <x v="387"/>
    <x v="301"/>
    <x v="230"/>
    <x v="2"/>
    <x v="1"/>
    <x v="2"/>
    <x v="2"/>
    <n v="30"/>
    <n v="0.5"/>
    <n v="0.5"/>
  </r>
  <r>
    <x v="7"/>
    <d v="2023-06-03T00:00:00"/>
    <s v="Zone 2 - Mile 32"/>
    <x v="12"/>
    <x v="11"/>
    <x v="10"/>
    <x v="4"/>
    <x v="0"/>
    <x v="0"/>
    <x v="1"/>
    <n v="82"/>
    <n v="2.2000000000000002"/>
    <n v="2.2000000000000002"/>
  </r>
  <r>
    <x v="7"/>
    <d v="2023-06-03T00:00:00"/>
    <s v="Zone 2 - Mile 32"/>
    <x v="2"/>
    <x v="2"/>
    <x v="2"/>
    <x v="2"/>
    <x v="0"/>
    <x v="0"/>
    <x v="1"/>
    <n v="74"/>
    <n v="1.5"/>
    <n v="1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0"/>
    <n v="0.5"/>
    <n v="0.5"/>
  </r>
  <r>
    <x v="7"/>
    <d v="2023-06-03T00:00:00"/>
    <s v="Zone 2 - Mile 32"/>
    <x v="27"/>
    <x v="25"/>
    <x v="21"/>
    <x v="4"/>
    <x v="0"/>
    <x v="2"/>
    <x v="2"/>
    <n v="35"/>
    <n v="0.8"/>
    <n v="0.8"/>
  </r>
  <r>
    <x v="7"/>
    <d v="2023-06-03T00:00:00"/>
    <s v="Zone 2 - Mile 32"/>
    <x v="287"/>
    <x v="192"/>
    <x v="179"/>
    <x v="0"/>
    <x v="0"/>
    <x v="2"/>
    <x v="2"/>
    <n v="30"/>
    <n v="0.5"/>
    <n v="0.5"/>
  </r>
  <r>
    <x v="7"/>
    <d v="2023-06-03T00:00:00"/>
    <s v="Zone 2 - Mile 32"/>
    <x v="287"/>
    <x v="192"/>
    <x v="179"/>
    <x v="0"/>
    <x v="0"/>
    <x v="2"/>
    <x v="2"/>
    <n v="43"/>
    <n v="1.5"/>
    <n v="1.5"/>
  </r>
  <r>
    <x v="7"/>
    <d v="2023-06-03T00:00:00"/>
    <s v="Zone 2 - Mile 32"/>
    <x v="9"/>
    <x v="6"/>
    <x v="5"/>
    <x v="0"/>
    <x v="0"/>
    <x v="0"/>
    <x v="2"/>
    <m/>
    <s v=""/>
    <s v=""/>
  </r>
  <r>
    <x v="7"/>
    <d v="2023-06-03T00:00:00"/>
    <s v="Zone 2 - Mile 32"/>
    <x v="6"/>
    <x v="6"/>
    <x v="6"/>
    <x v="4"/>
    <x v="2"/>
    <x v="0"/>
    <x v="2"/>
    <m/>
    <s v=""/>
    <s v=""/>
  </r>
  <r>
    <x v="7"/>
    <d v="2023-06-03T00:00:00"/>
    <s v="Zone 2 - Mile 32"/>
    <x v="13"/>
    <x v="12"/>
    <x v="10"/>
    <x v="2"/>
    <x v="0"/>
    <x v="0"/>
    <x v="2"/>
    <m/>
    <s v=""/>
    <s v=""/>
  </r>
  <r>
    <x v="7"/>
    <d v="2023-06-03T00:00:00"/>
    <s v="Zone 2 - Mile 32"/>
    <x v="5"/>
    <x v="5"/>
    <x v="5"/>
    <x v="1"/>
    <x v="0"/>
    <x v="0"/>
    <x v="2"/>
    <m/>
    <s v=""/>
    <s v=""/>
  </r>
  <r>
    <x v="7"/>
    <d v="2023-06-03T00:00:00"/>
    <s v="Zone 2 - Mile 32"/>
    <x v="28"/>
    <x v="26"/>
    <x v="22"/>
    <x v="0"/>
    <x v="0"/>
    <x v="0"/>
    <x v="2"/>
    <m/>
    <s v=""/>
    <s v=""/>
  </r>
  <r>
    <x v="7"/>
    <d v="2023-06-03T00:00:00"/>
    <s v="Zone 2 - Mile 32"/>
    <x v="388"/>
    <x v="302"/>
    <x v="230"/>
    <x v="5"/>
    <x v="1"/>
    <x v="0"/>
    <x v="2"/>
    <m/>
    <s v=""/>
    <s v=""/>
  </r>
  <r>
    <x v="7"/>
    <d v="2023-06-03T00:00:00"/>
    <s v="Zone 2 - Mile 32"/>
    <x v="17"/>
    <x v="16"/>
    <x v="14"/>
    <x v="5"/>
    <x v="0"/>
    <x v="0"/>
    <x v="2"/>
    <m/>
    <s v=""/>
    <s v=""/>
  </r>
  <r>
    <x v="7"/>
    <d v="2023-06-03T00:00:00"/>
    <s v="Zone 2 - Mile 32"/>
    <x v="410"/>
    <x v="315"/>
    <x v="38"/>
    <x v="2"/>
    <x v="0"/>
    <x v="0"/>
    <x v="2"/>
    <m/>
    <s v=""/>
    <s v=""/>
  </r>
  <r>
    <x v="7"/>
    <d v="2023-06-03T00:00:00"/>
    <s v="Zone 2 - Mile 32"/>
    <x v="3"/>
    <x v="3"/>
    <x v="3"/>
    <x v="3"/>
    <x v="0"/>
    <x v="0"/>
    <x v="2"/>
    <m/>
    <s v=""/>
    <s v=""/>
  </r>
  <r>
    <x v="7"/>
    <d v="2023-06-03T00:00:00"/>
    <s v="Zone 2 - Mile 32"/>
    <x v="18"/>
    <x v="17"/>
    <x v="14"/>
    <x v="2"/>
    <x v="0"/>
    <x v="0"/>
    <x v="2"/>
    <m/>
    <s v=""/>
    <s v=""/>
  </r>
  <r>
    <x v="7"/>
    <d v="2023-06-03T00:00:00"/>
    <s v="Zone 2 - Mile 32"/>
    <x v="19"/>
    <x v="18"/>
    <x v="15"/>
    <x v="1"/>
    <x v="0"/>
    <x v="0"/>
    <x v="2"/>
    <m/>
    <s v=""/>
    <s v=""/>
  </r>
  <r>
    <x v="7"/>
    <d v="2023-06-03T00:00:00"/>
    <s v="Zone 2 - Mile 32"/>
    <x v="345"/>
    <x v="267"/>
    <x v="116"/>
    <x v="5"/>
    <x v="0"/>
    <x v="0"/>
    <x v="2"/>
    <m/>
    <s v=""/>
    <s v=""/>
  </r>
  <r>
    <x v="7"/>
    <d v="2023-06-03T00:00:00"/>
    <s v="Zone 2 - Mile 32"/>
    <x v="133"/>
    <x v="114"/>
    <x v="89"/>
    <x v="5"/>
    <x v="0"/>
    <x v="0"/>
    <x v="2"/>
    <m/>
    <s v=""/>
    <s v=""/>
  </r>
  <r>
    <x v="7"/>
    <d v="2023-06-03T00:00:00"/>
    <s v="Zone 2 - Mile 32"/>
    <x v="15"/>
    <x v="14"/>
    <x v="12"/>
    <x v="0"/>
    <x v="3"/>
    <x v="0"/>
    <x v="2"/>
    <m/>
    <s v=""/>
    <s v=""/>
  </r>
  <r>
    <x v="7"/>
    <d v="2023-06-03T00:00:00"/>
    <s v="Zone 2 - Mile 32"/>
    <x v="313"/>
    <x v="249"/>
    <x v="145"/>
    <x v="1"/>
    <x v="0"/>
    <x v="0"/>
    <x v="2"/>
    <m/>
    <s v=""/>
    <s v=""/>
  </r>
  <r>
    <x v="7"/>
    <d v="2023-06-03T00:00:00"/>
    <s v="Zone 2 - Mile 32"/>
    <x v="10"/>
    <x v="9"/>
    <x v="9"/>
    <x v="2"/>
    <x v="0"/>
    <x v="0"/>
    <x v="2"/>
    <m/>
    <s v=""/>
    <s v=""/>
  </r>
  <r>
    <x v="7"/>
    <d v="2023-06-03T00:00:00"/>
    <s v="Zone 2 - Mile 32"/>
    <x v="385"/>
    <x v="299"/>
    <x v="1"/>
    <x v="4"/>
    <x v="0"/>
    <x v="0"/>
    <x v="2"/>
    <m/>
    <s v=""/>
    <s v=""/>
  </r>
  <r>
    <x v="7"/>
    <d v="2023-06-03T00:00:00"/>
    <s v="Zone 2 - Mile 32"/>
    <x v="1"/>
    <x v="1"/>
    <x v="1"/>
    <x v="1"/>
    <x v="0"/>
    <x v="0"/>
    <x v="2"/>
    <m/>
    <s v=""/>
    <s v=""/>
  </r>
  <r>
    <x v="7"/>
    <d v="2023-06-03T00:00:00"/>
    <s v="Zone 2 - Mile 32"/>
    <x v="239"/>
    <x v="197"/>
    <x v="152"/>
    <x v="3"/>
    <x v="1"/>
    <x v="0"/>
    <x v="2"/>
    <m/>
    <s v=""/>
    <s v=""/>
  </r>
  <r>
    <x v="7"/>
    <d v="2023-06-03T00:00:00"/>
    <s v="Zone 2 - Mile 32"/>
    <x v="415"/>
    <x v="319"/>
    <x v="236"/>
    <x v="3"/>
    <x v="1"/>
    <x v="0"/>
    <x v="2"/>
    <m/>
    <s v=""/>
    <s v=""/>
  </r>
  <r>
    <x v="7"/>
    <d v="2023-06-03T00:00:00"/>
    <s v="Zone 2 - Mile 32"/>
    <x v="237"/>
    <x v="195"/>
    <x v="95"/>
    <x v="0"/>
    <x v="1"/>
    <x v="0"/>
    <x v="2"/>
    <m/>
    <s v=""/>
    <s v=""/>
  </r>
  <r>
    <x v="7"/>
    <d v="2023-06-03T00:00:00"/>
    <s v="Zone 2 - Mile 32"/>
    <x v="238"/>
    <x v="196"/>
    <x v="95"/>
    <x v="6"/>
    <x v="1"/>
    <x v="0"/>
    <x v="2"/>
    <m/>
    <s v=""/>
    <s v=""/>
  </r>
  <r>
    <x v="7"/>
    <d v="2023-06-03T00:00:00"/>
    <s v="Zone 2 - Mile 32"/>
    <x v="234"/>
    <x v="193"/>
    <x v="149"/>
    <x v="0"/>
    <x v="1"/>
    <x v="2"/>
    <x v="2"/>
    <n v="33"/>
    <n v="0.7"/>
    <n v="0.7"/>
  </r>
  <r>
    <x v="7"/>
    <d v="2023-06-03T00:00:00"/>
    <s v="Zone 2 - Mile 32"/>
    <x v="234"/>
    <x v="193"/>
    <x v="149"/>
    <x v="0"/>
    <x v="1"/>
    <x v="2"/>
    <x v="2"/>
    <n v="30"/>
    <n v="0.5"/>
    <n v="0.5"/>
  </r>
  <r>
    <x v="7"/>
    <d v="2023-06-03T00:00:00"/>
    <s v="Zone 2 - Mile 32"/>
    <x v="234"/>
    <x v="193"/>
    <x v="149"/>
    <x v="0"/>
    <x v="1"/>
    <x v="2"/>
    <x v="2"/>
    <n v="31"/>
    <n v="0.5"/>
    <n v="0.5"/>
  </r>
  <r>
    <x v="7"/>
    <d v="2023-06-03T00:00:00"/>
    <s v="Zone 2 - Mile 32"/>
    <x v="393"/>
    <x v="306"/>
    <x v="30"/>
    <x v="8"/>
    <x v="5"/>
    <x v="0"/>
    <x v="2"/>
    <m/>
    <s v=""/>
    <s v=""/>
  </r>
  <r>
    <x v="7"/>
    <d v="2023-06-03T00:00:00"/>
    <s v="Zone 2 - Mile 32"/>
    <x v="392"/>
    <x v="189"/>
    <x v="30"/>
    <x v="1"/>
    <x v="5"/>
    <x v="0"/>
    <x v="2"/>
    <m/>
    <s v=""/>
    <s v=""/>
  </r>
  <r>
    <x v="7"/>
    <d v="2023-06-03T00:00:00"/>
    <s v="Zone 2 - Mile 32"/>
    <x v="240"/>
    <x v="198"/>
    <x v="153"/>
    <x v="1"/>
    <x v="1"/>
    <x v="0"/>
    <x v="2"/>
    <m/>
    <s v=""/>
    <s v=""/>
  </r>
  <r>
    <x v="7"/>
    <d v="2023-06-03T00:00:00"/>
    <s v="Zone 2 - Mile 32"/>
    <x v="241"/>
    <x v="199"/>
    <x v="154"/>
    <x v="1"/>
    <x v="3"/>
    <x v="0"/>
    <x v="2"/>
    <m/>
    <s v=""/>
    <s v=""/>
  </r>
  <r>
    <x v="7"/>
    <d v="2023-06-03T00:00:00"/>
    <s v="Zone 2 - Mile 32"/>
    <x v="243"/>
    <x v="201"/>
    <x v="155"/>
    <x v="1"/>
    <x v="1"/>
    <x v="0"/>
    <x v="2"/>
    <m/>
    <s v=""/>
    <s v=""/>
  </r>
  <r>
    <x v="7"/>
    <d v="2023-06-03T00:00:00"/>
    <s v="Zone 2 - Mile 32"/>
    <x v="411"/>
    <x v="126"/>
    <x v="152"/>
    <x v="8"/>
    <x v="1"/>
    <x v="0"/>
    <x v="2"/>
    <m/>
    <s v=""/>
    <s v=""/>
  </r>
  <r>
    <x v="7"/>
    <d v="2023-06-03T00:00:00"/>
    <s v="Zone 2 - Mile 32"/>
    <x v="396"/>
    <x v="307"/>
    <x v="233"/>
    <x v="0"/>
    <x v="1"/>
    <x v="0"/>
    <x v="2"/>
    <m/>
    <s v=""/>
    <s v=""/>
  </r>
  <r>
    <x v="7"/>
    <d v="2023-06-03T00:00:00"/>
    <s v="Zone 2 - Mile 32"/>
    <x v="341"/>
    <x v="83"/>
    <x v="152"/>
    <x v="0"/>
    <x v="1"/>
    <x v="0"/>
    <x v="2"/>
    <m/>
    <s v=""/>
    <s v=""/>
  </r>
  <r>
    <x v="8"/>
    <d v="2023-09-09T00:00:00"/>
    <s v="Zone 4 - Horingbaai"/>
    <x v="308"/>
    <x v="244"/>
    <x v="35"/>
    <x v="8"/>
    <x v="14"/>
    <x v="1"/>
    <x v="2"/>
    <n v="52"/>
    <n v="1.4"/>
    <n v="1.4"/>
  </r>
  <r>
    <x v="8"/>
    <d v="2023-09-09T00:00:00"/>
    <s v="Zone 4 - Horingbaai"/>
    <x v="406"/>
    <x v="312"/>
    <x v="35"/>
    <x v="11"/>
    <x v="14"/>
    <x v="1"/>
    <x v="2"/>
    <n v="42"/>
    <n v="0.8"/>
    <n v="0.8"/>
  </r>
  <r>
    <x v="8"/>
    <d v="2023-09-09T00:00:00"/>
    <s v="Zone 4 - Horingbaai"/>
    <x v="147"/>
    <x v="122"/>
    <x v="101"/>
    <x v="1"/>
    <x v="14"/>
    <x v="1"/>
    <x v="2"/>
    <n v="59"/>
    <n v="2.1"/>
    <n v="2.1"/>
  </r>
  <r>
    <x v="8"/>
    <d v="2023-09-09T00:00:00"/>
    <s v="Zone 4 - Horingbaai"/>
    <x v="147"/>
    <x v="122"/>
    <x v="101"/>
    <x v="1"/>
    <x v="14"/>
    <x v="1"/>
    <x v="2"/>
    <n v="83"/>
    <n v="6"/>
    <n v="6"/>
  </r>
  <r>
    <x v="8"/>
    <d v="2023-09-09T00:00:00"/>
    <s v="Zone 4 - Horingbaai"/>
    <x v="146"/>
    <x v="46"/>
    <x v="65"/>
    <x v="0"/>
    <x v="14"/>
    <x v="1"/>
    <x v="2"/>
    <n v="40"/>
    <n v="0.7"/>
    <n v="0.7"/>
  </r>
  <r>
    <x v="8"/>
    <d v="2023-09-09T00:00:00"/>
    <s v="Zone 4 - Horingbaai"/>
    <x v="380"/>
    <x v="296"/>
    <x v="225"/>
    <x v="1"/>
    <x v="14"/>
    <x v="1"/>
    <x v="2"/>
    <n v="60"/>
    <n v="2.2000000000000002"/>
    <n v="2.2000000000000002"/>
  </r>
  <r>
    <x v="8"/>
    <d v="2023-09-09T00:00:00"/>
    <s v="Zone 4 - Horingbaai"/>
    <x v="140"/>
    <x v="118"/>
    <x v="35"/>
    <x v="0"/>
    <x v="14"/>
    <x v="0"/>
    <x v="2"/>
    <m/>
    <s v=""/>
    <s v=""/>
  </r>
  <r>
    <x v="8"/>
    <d v="2023-09-09T00:00:00"/>
    <s v="Zone 4 - Horingbaai"/>
    <x v="149"/>
    <x v="124"/>
    <x v="100"/>
    <x v="8"/>
    <x v="14"/>
    <x v="0"/>
    <x v="2"/>
    <m/>
    <s v=""/>
    <s v=""/>
  </r>
  <r>
    <x v="8"/>
    <d v="2023-09-09T00:00:00"/>
    <s v="Zone 4 - Horingbaai"/>
    <x v="145"/>
    <x v="121"/>
    <x v="100"/>
    <x v="0"/>
    <x v="14"/>
    <x v="0"/>
    <x v="2"/>
    <m/>
    <s v=""/>
    <s v=""/>
  </r>
  <r>
    <x v="8"/>
    <d v="2023-09-09T00:00:00"/>
    <s v="Zone 4 - Horingbaai"/>
    <x v="331"/>
    <x v="262"/>
    <x v="100"/>
    <x v="8"/>
    <x v="14"/>
    <x v="0"/>
    <x v="2"/>
    <m/>
    <s v=""/>
    <s v=""/>
  </r>
  <r>
    <x v="8"/>
    <d v="2023-09-09T00:00:00"/>
    <s v="Zone 4 - Horingbaai"/>
    <x v="144"/>
    <x v="65"/>
    <x v="79"/>
    <x v="3"/>
    <x v="14"/>
    <x v="0"/>
    <x v="2"/>
    <m/>
    <s v=""/>
    <s v=""/>
  </r>
  <r>
    <x v="8"/>
    <d v="2023-09-09T00:00:00"/>
    <s v="Zone 4 - Horingbaai"/>
    <x v="148"/>
    <x v="123"/>
    <x v="90"/>
    <x v="0"/>
    <x v="14"/>
    <x v="0"/>
    <x v="2"/>
    <m/>
    <s v=""/>
    <s v=""/>
  </r>
  <r>
    <x v="8"/>
    <d v="2023-09-09T00:00:00"/>
    <s v="Zone 4 - Horingbaai"/>
    <x v="141"/>
    <x v="15"/>
    <x v="98"/>
    <x v="1"/>
    <x v="14"/>
    <x v="0"/>
    <x v="2"/>
    <m/>
    <s v=""/>
    <s v=""/>
  </r>
  <r>
    <x v="8"/>
    <d v="2023-09-09T00:00:00"/>
    <s v="Zone 4 - Horingbaai"/>
    <x v="282"/>
    <x v="227"/>
    <x v="176"/>
    <x v="0"/>
    <x v="14"/>
    <x v="0"/>
    <x v="2"/>
    <m/>
    <s v=""/>
    <s v=""/>
  </r>
  <r>
    <x v="8"/>
    <d v="2023-09-09T00:00:00"/>
    <s v="Zone 4 - Horingbaai"/>
    <x v="407"/>
    <x v="313"/>
    <x v="176"/>
    <x v="8"/>
    <x v="14"/>
    <x v="0"/>
    <x v="2"/>
    <m/>
    <s v=""/>
    <s v=""/>
  </r>
  <r>
    <x v="8"/>
    <d v="2023-09-09T00:00:00"/>
    <s v="Zone 4 - Horingbaai"/>
    <x v="416"/>
    <x v="320"/>
    <x v="237"/>
    <x v="0"/>
    <x v="14"/>
    <x v="0"/>
    <x v="2"/>
    <m/>
    <s v=""/>
    <s v=""/>
  </r>
  <r>
    <x v="8"/>
    <d v="2023-09-09T00:00:00"/>
    <s v="Zone 4 - Horingbaai"/>
    <x v="151"/>
    <x v="79"/>
    <x v="103"/>
    <x v="1"/>
    <x v="14"/>
    <x v="0"/>
    <x v="2"/>
    <m/>
    <s v=""/>
    <s v=""/>
  </r>
  <r>
    <x v="8"/>
    <d v="2023-09-09T00:00:00"/>
    <s v="Zone 4 - Horingbaai"/>
    <x v="307"/>
    <x v="243"/>
    <x v="35"/>
    <x v="7"/>
    <x v="14"/>
    <x v="0"/>
    <x v="2"/>
    <m/>
    <s v=""/>
    <s v=""/>
  </r>
  <r>
    <x v="8"/>
    <d v="2023-09-09T00:00:00"/>
    <s v="Zone 4 - Horingbaai"/>
    <x v="231"/>
    <x v="123"/>
    <x v="85"/>
    <x v="3"/>
    <x v="3"/>
    <x v="1"/>
    <x v="2"/>
    <n v="59"/>
    <n v="2.1"/>
    <n v="2.1"/>
  </r>
  <r>
    <x v="8"/>
    <d v="2023-09-09T00:00:00"/>
    <s v="Zone 4 - Horingbaai"/>
    <x v="231"/>
    <x v="123"/>
    <x v="85"/>
    <x v="3"/>
    <x v="3"/>
    <x v="1"/>
    <x v="2"/>
    <n v="59"/>
    <n v="2.1"/>
    <n v="2.1"/>
  </r>
  <r>
    <x v="8"/>
    <d v="2023-09-09T00:00:00"/>
    <s v="Zone 4 - Horingbaai"/>
    <x v="302"/>
    <x v="47"/>
    <x v="189"/>
    <x v="0"/>
    <x v="3"/>
    <x v="0"/>
    <x v="2"/>
    <m/>
    <s v=""/>
    <s v=""/>
  </r>
  <r>
    <x v="8"/>
    <d v="2023-09-09T00:00:00"/>
    <s v="Zone 4 - Horingbaai"/>
    <x v="221"/>
    <x v="182"/>
    <x v="116"/>
    <x v="0"/>
    <x v="3"/>
    <x v="0"/>
    <x v="2"/>
    <m/>
    <s v=""/>
    <s v=""/>
  </r>
  <r>
    <x v="8"/>
    <d v="2023-09-09T00:00:00"/>
    <s v="Zone 4 - Horingbaai"/>
    <x v="219"/>
    <x v="79"/>
    <x v="68"/>
    <x v="1"/>
    <x v="3"/>
    <x v="0"/>
    <x v="2"/>
    <m/>
    <s v=""/>
    <s v=""/>
  </r>
  <r>
    <x v="8"/>
    <d v="2023-09-09T00:00:00"/>
    <s v="Zone 4 - Horingbaai"/>
    <x v="232"/>
    <x v="192"/>
    <x v="147"/>
    <x v="3"/>
    <x v="3"/>
    <x v="0"/>
    <x v="2"/>
    <m/>
    <s v=""/>
    <s v=""/>
  </r>
  <r>
    <x v="8"/>
    <d v="2023-09-09T00:00:00"/>
    <s v="Zone 4 - Horingbaai"/>
    <x v="229"/>
    <x v="190"/>
    <x v="35"/>
    <x v="3"/>
    <x v="3"/>
    <x v="0"/>
    <x v="2"/>
    <m/>
    <s v=""/>
    <s v=""/>
  </r>
  <r>
    <x v="8"/>
    <d v="2023-09-09T00:00:00"/>
    <s v="Zone 4 - Horingbaai"/>
    <x v="220"/>
    <x v="181"/>
    <x v="29"/>
    <x v="0"/>
    <x v="3"/>
    <x v="0"/>
    <x v="2"/>
    <m/>
    <s v=""/>
    <s v=""/>
  </r>
  <r>
    <x v="8"/>
    <d v="2023-09-09T00:00:00"/>
    <s v="Zone 4 - Horingbaai"/>
    <x v="157"/>
    <x v="130"/>
    <x v="107"/>
    <x v="0"/>
    <x v="18"/>
    <x v="1"/>
    <x v="2"/>
    <n v="67"/>
    <n v="3.1"/>
    <n v="3.1"/>
  </r>
  <r>
    <x v="8"/>
    <d v="2023-09-09T00:00:00"/>
    <s v="Zone 4 - Horingbaai"/>
    <x v="161"/>
    <x v="132"/>
    <x v="111"/>
    <x v="4"/>
    <x v="18"/>
    <x v="2"/>
    <x v="2"/>
    <n v="32"/>
    <n v="0.6"/>
    <n v="0.6"/>
  </r>
  <r>
    <x v="8"/>
    <d v="2023-09-09T00:00:00"/>
    <s v="Zone 4 - Horingbaai"/>
    <x v="372"/>
    <x v="290"/>
    <x v="223"/>
    <x v="2"/>
    <x v="18"/>
    <x v="1"/>
    <x v="2"/>
    <n v="41"/>
    <n v="0.7"/>
    <n v="0.7"/>
  </r>
  <r>
    <x v="8"/>
    <d v="2023-09-09T00:00:00"/>
    <s v="Zone 4 - Horingbaai"/>
    <x v="159"/>
    <x v="57"/>
    <x v="109"/>
    <x v="0"/>
    <x v="18"/>
    <x v="0"/>
    <x v="2"/>
    <m/>
    <s v=""/>
    <s v=""/>
  </r>
  <r>
    <x v="8"/>
    <d v="2023-09-09T00:00:00"/>
    <s v="Zone 4 - Horingbaai"/>
    <x v="374"/>
    <x v="121"/>
    <x v="46"/>
    <x v="0"/>
    <x v="19"/>
    <x v="0"/>
    <x v="2"/>
    <m/>
    <s v=""/>
    <s v=""/>
  </r>
  <r>
    <x v="8"/>
    <d v="2023-09-09T00:00:00"/>
    <s v="Zone 4 - Horingbaai"/>
    <x v="170"/>
    <x v="138"/>
    <x v="26"/>
    <x v="0"/>
    <x v="18"/>
    <x v="0"/>
    <x v="2"/>
    <m/>
    <s v=""/>
    <s v=""/>
  </r>
  <r>
    <x v="8"/>
    <d v="2023-09-09T00:00:00"/>
    <s v="Zone 4 - Horingbaai"/>
    <x v="417"/>
    <x v="162"/>
    <x v="238"/>
    <x v="3"/>
    <x v="18"/>
    <x v="0"/>
    <x v="2"/>
    <m/>
    <s v=""/>
    <s v=""/>
  </r>
  <r>
    <x v="8"/>
    <d v="2023-09-09T00:00:00"/>
    <s v="Zone 4 - Horingbaai"/>
    <x v="155"/>
    <x v="128"/>
    <x v="102"/>
    <x v="0"/>
    <x v="18"/>
    <x v="0"/>
    <x v="2"/>
    <m/>
    <s v=""/>
    <s v=""/>
  </r>
  <r>
    <x v="8"/>
    <d v="2023-09-09T00:00:00"/>
    <s v="Zone 4 - Horingbaai"/>
    <x v="162"/>
    <x v="32"/>
    <x v="111"/>
    <x v="0"/>
    <x v="18"/>
    <x v="0"/>
    <x v="2"/>
    <m/>
    <s v=""/>
    <s v=""/>
  </r>
  <r>
    <x v="8"/>
    <d v="2023-09-09T00:00:00"/>
    <s v="Zone 4 - Horingbaai"/>
    <x v="373"/>
    <x v="291"/>
    <x v="174"/>
    <x v="6"/>
    <x v="18"/>
    <x v="0"/>
    <x v="2"/>
    <m/>
    <s v=""/>
    <s v=""/>
  </r>
  <r>
    <x v="8"/>
    <d v="2023-09-09T00:00:00"/>
    <s v="Zone 4 - Horingbaai"/>
    <x v="167"/>
    <x v="135"/>
    <x v="26"/>
    <x v="8"/>
    <x v="18"/>
    <x v="0"/>
    <x v="2"/>
    <m/>
    <s v=""/>
    <s v=""/>
  </r>
  <r>
    <x v="8"/>
    <d v="2023-09-09T00:00:00"/>
    <s v="Zone 4 - Horingbaai"/>
    <x v="163"/>
    <x v="133"/>
    <x v="111"/>
    <x v="8"/>
    <x v="18"/>
    <x v="0"/>
    <x v="2"/>
    <m/>
    <s v=""/>
    <s v=""/>
  </r>
  <r>
    <x v="8"/>
    <d v="2023-09-09T00:00:00"/>
    <s v="Zone 4 - Horingbaai"/>
    <x v="303"/>
    <x v="240"/>
    <x v="93"/>
    <x v="1"/>
    <x v="12"/>
    <x v="0"/>
    <x v="1"/>
    <n v="157"/>
    <n v="20.399999999999999"/>
    <n v="20.399999999999999"/>
  </r>
  <r>
    <x v="8"/>
    <d v="2023-09-09T00:00:00"/>
    <s v="Zone 4 - Horingbaai"/>
    <x v="303"/>
    <x v="240"/>
    <x v="93"/>
    <x v="1"/>
    <x v="12"/>
    <x v="0"/>
    <x v="1"/>
    <n v="148"/>
    <n v="16.600000000000001"/>
    <n v="16.600000000000001"/>
  </r>
  <r>
    <x v="8"/>
    <d v="2023-09-09T00:00:00"/>
    <s v="Zone 4 - Horingbaai"/>
    <x v="76"/>
    <x v="68"/>
    <x v="58"/>
    <x v="2"/>
    <x v="12"/>
    <x v="2"/>
    <x v="2"/>
    <n v="32"/>
    <n v="0.6"/>
    <n v="0.6"/>
  </r>
  <r>
    <x v="8"/>
    <d v="2023-09-09T00:00:00"/>
    <s v="Zone 4 - Horingbaai"/>
    <x v="136"/>
    <x v="115"/>
    <x v="95"/>
    <x v="3"/>
    <x v="12"/>
    <x v="1"/>
    <x v="2"/>
    <n v="46"/>
    <n v="1"/>
    <n v="1"/>
  </r>
  <r>
    <x v="8"/>
    <d v="2023-09-09T00:00:00"/>
    <s v="Zone 4 - Horingbaai"/>
    <x v="401"/>
    <x v="61"/>
    <x v="46"/>
    <x v="0"/>
    <x v="12"/>
    <x v="0"/>
    <x v="2"/>
    <m/>
    <s v=""/>
    <s v=""/>
  </r>
  <r>
    <x v="8"/>
    <d v="2023-09-09T00:00:00"/>
    <s v="Zone 4 - Horingbaai"/>
    <x v="129"/>
    <x v="111"/>
    <x v="91"/>
    <x v="4"/>
    <x v="12"/>
    <x v="0"/>
    <x v="2"/>
    <m/>
    <s v=""/>
    <s v=""/>
  </r>
  <r>
    <x v="8"/>
    <d v="2023-09-09T00:00:00"/>
    <s v="Zone 4 - Horingbaai"/>
    <x v="402"/>
    <x v="195"/>
    <x v="167"/>
    <x v="0"/>
    <x v="16"/>
    <x v="0"/>
    <x v="2"/>
    <m/>
    <s v=""/>
    <s v=""/>
  </r>
  <r>
    <x v="8"/>
    <d v="2023-09-09T00:00:00"/>
    <s v="Zone 4 - Horingbaai"/>
    <x v="134"/>
    <x v="2"/>
    <x v="94"/>
    <x v="1"/>
    <x v="12"/>
    <x v="0"/>
    <x v="2"/>
    <m/>
    <s v=""/>
    <s v=""/>
  </r>
  <r>
    <x v="8"/>
    <d v="2023-09-09T00:00:00"/>
    <s v="Zone 4 - Horingbaai"/>
    <x v="301"/>
    <x v="83"/>
    <x v="188"/>
    <x v="0"/>
    <x v="6"/>
    <x v="0"/>
    <x v="2"/>
    <m/>
    <s v=""/>
    <s v=""/>
  </r>
  <r>
    <x v="8"/>
    <d v="2023-09-09T00:00:00"/>
    <s v="Zone 4 - Horingbaai"/>
    <x v="128"/>
    <x v="110"/>
    <x v="90"/>
    <x v="0"/>
    <x v="12"/>
    <x v="0"/>
    <x v="2"/>
    <m/>
    <s v=""/>
    <s v=""/>
  </r>
  <r>
    <x v="8"/>
    <d v="2023-09-09T00:00:00"/>
    <s v="Zone 4 - Horingbaai"/>
    <x v="138"/>
    <x v="83"/>
    <x v="96"/>
    <x v="1"/>
    <x v="12"/>
    <x v="0"/>
    <x v="2"/>
    <m/>
    <s v=""/>
    <s v=""/>
  </r>
  <r>
    <x v="8"/>
    <d v="2023-09-09T00:00:00"/>
    <s v="Zone 4 - Horingbaai"/>
    <x v="126"/>
    <x v="108"/>
    <x v="89"/>
    <x v="2"/>
    <x v="6"/>
    <x v="0"/>
    <x v="2"/>
    <m/>
    <s v=""/>
    <s v=""/>
  </r>
  <r>
    <x v="8"/>
    <d v="2023-09-09T00:00:00"/>
    <s v="Zone 4 - Horingbaai"/>
    <x v="135"/>
    <x v="2"/>
    <x v="46"/>
    <x v="3"/>
    <x v="12"/>
    <x v="0"/>
    <x v="2"/>
    <m/>
    <s v=""/>
    <s v=""/>
  </r>
  <r>
    <x v="8"/>
    <d v="2023-09-09T00:00:00"/>
    <s v="Zone 4 - Horingbaai"/>
    <x v="106"/>
    <x v="91"/>
    <x v="74"/>
    <x v="0"/>
    <x v="7"/>
    <x v="0"/>
    <x v="1"/>
    <n v="154"/>
    <n v="19.100000000000001"/>
    <n v="19.100000000000001"/>
  </r>
  <r>
    <x v="8"/>
    <d v="2023-09-09T00:00:00"/>
    <s v="Zone 4 - Horingbaai"/>
    <x v="104"/>
    <x v="89"/>
    <x v="72"/>
    <x v="2"/>
    <x v="7"/>
    <x v="0"/>
    <x v="2"/>
    <m/>
    <s v=""/>
    <s v=""/>
  </r>
  <r>
    <x v="8"/>
    <d v="2023-09-09T00:00:00"/>
    <s v="Zone 4 - Horingbaai"/>
    <x v="222"/>
    <x v="183"/>
    <x v="144"/>
    <x v="9"/>
    <x v="7"/>
    <x v="0"/>
    <x v="2"/>
    <m/>
    <s v=""/>
    <s v=""/>
  </r>
  <r>
    <x v="8"/>
    <d v="2023-09-09T00:00:00"/>
    <s v="Zone 4 - Horingbaai"/>
    <x v="103"/>
    <x v="62"/>
    <x v="71"/>
    <x v="2"/>
    <x v="7"/>
    <x v="0"/>
    <x v="2"/>
    <m/>
    <s v=""/>
    <s v=""/>
  </r>
  <r>
    <x v="8"/>
    <d v="2023-09-09T00:00:00"/>
    <s v="Zone 4 - Horingbaai"/>
    <x v="98"/>
    <x v="84"/>
    <x v="70"/>
    <x v="9"/>
    <x v="7"/>
    <x v="0"/>
    <x v="2"/>
    <m/>
    <s v=""/>
    <s v=""/>
  </r>
  <r>
    <x v="8"/>
    <d v="2023-09-09T00:00:00"/>
    <s v="Zone 4 - Horingbaai"/>
    <x v="171"/>
    <x v="139"/>
    <x v="116"/>
    <x v="2"/>
    <x v="15"/>
    <x v="0"/>
    <x v="1"/>
    <n v="152"/>
    <n v="18.2"/>
    <n v="18.2"/>
  </r>
  <r>
    <x v="8"/>
    <d v="2023-09-09T00:00:00"/>
    <s v="Zone 4 - Horingbaai"/>
    <x v="188"/>
    <x v="154"/>
    <x v="125"/>
    <x v="3"/>
    <x v="15"/>
    <x v="0"/>
    <x v="1"/>
    <n v="141"/>
    <n v="14.1"/>
    <n v="14.1"/>
  </r>
  <r>
    <x v="8"/>
    <d v="2023-09-09T00:00:00"/>
    <s v="Zone 4 - Horingbaai"/>
    <x v="346"/>
    <x v="83"/>
    <x v="86"/>
    <x v="0"/>
    <x v="15"/>
    <x v="0"/>
    <x v="1"/>
    <n v="150"/>
    <n v="17.399999999999999"/>
    <n v="17.399999999999999"/>
  </r>
  <r>
    <x v="8"/>
    <d v="2023-09-09T00:00:00"/>
    <s v="Zone 4 - Horingbaai"/>
    <x v="186"/>
    <x v="152"/>
    <x v="123"/>
    <x v="4"/>
    <x v="7"/>
    <x v="0"/>
    <x v="1"/>
    <n v="77"/>
    <n v="1.8"/>
    <n v="1.8"/>
  </r>
  <r>
    <x v="8"/>
    <d v="2023-09-09T00:00:00"/>
    <s v="Zone 4 - Horingbaai"/>
    <x v="190"/>
    <x v="156"/>
    <x v="123"/>
    <x v="3"/>
    <x v="15"/>
    <x v="1"/>
    <x v="2"/>
    <n v="63"/>
    <n v="2.6"/>
    <n v="2.6"/>
  </r>
  <r>
    <x v="8"/>
    <d v="2023-09-09T00:00:00"/>
    <s v="Zone 4 - Horingbaai"/>
    <x v="182"/>
    <x v="148"/>
    <x v="122"/>
    <x v="2"/>
    <x v="15"/>
    <x v="0"/>
    <x v="2"/>
    <m/>
    <s v=""/>
    <s v=""/>
  </r>
  <r>
    <x v="8"/>
    <d v="2023-09-09T00:00:00"/>
    <s v="Zone 4 - Horingbaai"/>
    <x v="342"/>
    <x v="149"/>
    <x v="195"/>
    <x v="2"/>
    <x v="12"/>
    <x v="0"/>
    <x v="2"/>
    <m/>
    <s v=""/>
    <s v=""/>
  </r>
  <r>
    <x v="8"/>
    <d v="2023-09-09T00:00:00"/>
    <s v="Zone 4 - Horingbaai"/>
    <x v="318"/>
    <x v="2"/>
    <x v="195"/>
    <x v="3"/>
    <x v="12"/>
    <x v="0"/>
    <x v="2"/>
    <m/>
    <s v=""/>
    <s v=""/>
  </r>
  <r>
    <x v="8"/>
    <d v="2023-09-09T00:00:00"/>
    <s v="Zone 4 - Horingbaai"/>
    <x v="343"/>
    <x v="265"/>
    <x v="207"/>
    <x v="0"/>
    <x v="20"/>
    <x v="0"/>
    <x v="2"/>
    <m/>
    <s v=""/>
    <s v=""/>
  </r>
  <r>
    <x v="8"/>
    <d v="2023-09-09T00:00:00"/>
    <s v="Zone 4 - Horingbaai"/>
    <x v="189"/>
    <x v="155"/>
    <x v="126"/>
    <x v="1"/>
    <x v="0"/>
    <x v="0"/>
    <x v="2"/>
    <m/>
    <s v=""/>
    <s v=""/>
  </r>
  <r>
    <x v="8"/>
    <d v="2023-09-09T00:00:00"/>
    <s v="Zone 4 - Horingbaai"/>
    <x v="179"/>
    <x v="145"/>
    <x v="120"/>
    <x v="3"/>
    <x v="15"/>
    <x v="0"/>
    <x v="2"/>
    <m/>
    <s v=""/>
    <s v=""/>
  </r>
  <r>
    <x v="8"/>
    <d v="2023-09-09T00:00:00"/>
    <s v="Zone 4 - Horingbaai"/>
    <x v="120"/>
    <x v="103"/>
    <x v="84"/>
    <x v="3"/>
    <x v="15"/>
    <x v="0"/>
    <x v="2"/>
    <m/>
    <s v=""/>
    <s v=""/>
  </r>
  <r>
    <x v="8"/>
    <d v="2023-09-09T00:00:00"/>
    <s v="Zone 4 - Horingbaai"/>
    <x v="176"/>
    <x v="72"/>
    <x v="107"/>
    <x v="2"/>
    <x v="15"/>
    <x v="0"/>
    <x v="2"/>
    <m/>
    <s v=""/>
    <s v=""/>
  </r>
  <r>
    <x v="8"/>
    <d v="2023-09-09T00:00:00"/>
    <s v="Zone 4 - Horingbaai"/>
    <x v="172"/>
    <x v="140"/>
    <x v="117"/>
    <x v="2"/>
    <x v="15"/>
    <x v="0"/>
    <x v="2"/>
    <m/>
    <s v=""/>
    <s v=""/>
  </r>
  <r>
    <x v="8"/>
    <d v="2023-09-09T00:00:00"/>
    <s v="Zone 4 - Horingbaai"/>
    <x v="418"/>
    <x v="123"/>
    <x v="239"/>
    <x v="1"/>
    <x v="4"/>
    <x v="1"/>
    <x v="2"/>
    <n v="40"/>
    <n v="0.7"/>
    <n v="0.7"/>
  </r>
  <r>
    <x v="8"/>
    <d v="2023-09-09T00:00:00"/>
    <s v="Zone 4 - Horingbaai"/>
    <x v="296"/>
    <x v="236"/>
    <x v="185"/>
    <x v="0"/>
    <x v="4"/>
    <x v="1"/>
    <x v="2"/>
    <n v="45"/>
    <n v="0.9"/>
    <n v="0.9"/>
  </r>
  <r>
    <x v="8"/>
    <d v="2023-09-09T00:00:00"/>
    <s v="Zone 4 - Horingbaai"/>
    <x v="296"/>
    <x v="236"/>
    <x v="185"/>
    <x v="0"/>
    <x v="4"/>
    <x v="1"/>
    <x v="2"/>
    <n v="50"/>
    <n v="1.3"/>
    <n v="1.3"/>
  </r>
  <r>
    <x v="8"/>
    <d v="2023-09-09T00:00:00"/>
    <s v="Zone 4 - Horingbaai"/>
    <x v="296"/>
    <x v="236"/>
    <x v="185"/>
    <x v="0"/>
    <x v="4"/>
    <x v="5"/>
    <x v="2"/>
    <n v="43"/>
    <n v="1.1000000000000001"/>
    <n v="1.1000000000000001"/>
  </r>
  <r>
    <x v="8"/>
    <d v="2023-09-09T00:00:00"/>
    <s v="Zone 4 - Horingbaai"/>
    <x v="297"/>
    <x v="237"/>
    <x v="185"/>
    <x v="1"/>
    <x v="4"/>
    <x v="1"/>
    <x v="2"/>
    <n v="47"/>
    <n v="1.1000000000000001"/>
    <n v="1.1000000000000001"/>
  </r>
  <r>
    <x v="8"/>
    <d v="2023-09-09T00:00:00"/>
    <s v="Zone 4 - Horingbaai"/>
    <x v="297"/>
    <x v="237"/>
    <x v="185"/>
    <x v="1"/>
    <x v="4"/>
    <x v="0"/>
    <x v="1"/>
    <n v="168"/>
    <n v="25.7"/>
    <n v="25.7"/>
  </r>
  <r>
    <x v="8"/>
    <d v="2023-09-09T00:00:00"/>
    <s v="Zone 4 - Horingbaai"/>
    <x v="211"/>
    <x v="174"/>
    <x v="135"/>
    <x v="0"/>
    <x v="3"/>
    <x v="0"/>
    <x v="2"/>
    <m/>
    <s v=""/>
    <s v=""/>
  </r>
  <r>
    <x v="8"/>
    <d v="2023-09-09T00:00:00"/>
    <s v="Zone 4 - Horingbaai"/>
    <x v="353"/>
    <x v="273"/>
    <x v="209"/>
    <x v="0"/>
    <x v="4"/>
    <x v="0"/>
    <x v="2"/>
    <m/>
    <s v=""/>
    <s v=""/>
  </r>
  <r>
    <x v="8"/>
    <d v="2023-09-09T00:00:00"/>
    <s v="Zone 4 - Horingbaai"/>
    <x v="202"/>
    <x v="168"/>
    <x v="135"/>
    <x v="3"/>
    <x v="3"/>
    <x v="0"/>
    <x v="2"/>
    <m/>
    <s v=""/>
    <s v=""/>
  </r>
  <r>
    <x v="8"/>
    <d v="2023-09-09T00:00:00"/>
    <s v="Zone 4 - Horingbaai"/>
    <x v="191"/>
    <x v="157"/>
    <x v="127"/>
    <x v="5"/>
    <x v="4"/>
    <x v="0"/>
    <x v="2"/>
    <m/>
    <s v=""/>
    <s v=""/>
  </r>
  <r>
    <x v="8"/>
    <d v="2023-09-09T00:00:00"/>
    <s v="Zone 4 - Horingbaai"/>
    <x v="192"/>
    <x v="158"/>
    <x v="127"/>
    <x v="2"/>
    <x v="4"/>
    <x v="0"/>
    <x v="2"/>
    <m/>
    <s v=""/>
    <s v=""/>
  </r>
  <r>
    <x v="8"/>
    <d v="2023-09-09T00:00:00"/>
    <s v="Zone 4 - Horingbaai"/>
    <x v="199"/>
    <x v="165"/>
    <x v="132"/>
    <x v="6"/>
    <x v="4"/>
    <x v="0"/>
    <x v="2"/>
    <m/>
    <s v=""/>
    <s v=""/>
  </r>
  <r>
    <x v="8"/>
    <d v="2023-09-09T00:00:00"/>
    <s v="Zone 4 - Horingbaai"/>
    <x v="214"/>
    <x v="176"/>
    <x v="141"/>
    <x v="0"/>
    <x v="4"/>
    <x v="0"/>
    <x v="2"/>
    <m/>
    <s v=""/>
    <s v=""/>
  </r>
  <r>
    <x v="8"/>
    <d v="2023-09-09T00:00:00"/>
    <s v="Zone 4 - Horingbaai"/>
    <x v="349"/>
    <x v="269"/>
    <x v="208"/>
    <x v="6"/>
    <x v="4"/>
    <x v="0"/>
    <x v="2"/>
    <m/>
    <s v=""/>
    <s v=""/>
  </r>
  <r>
    <x v="8"/>
    <d v="2023-09-09T00:00:00"/>
    <s v="Zone 4 - Horingbaai"/>
    <x v="348"/>
    <x v="28"/>
    <x v="208"/>
    <x v="2"/>
    <x v="4"/>
    <x v="0"/>
    <x v="2"/>
    <m/>
    <s v=""/>
    <s v=""/>
  </r>
  <r>
    <x v="8"/>
    <d v="2023-09-09T00:00:00"/>
    <s v="Zone 4 - Horingbaai"/>
    <x v="213"/>
    <x v="175"/>
    <x v="141"/>
    <x v="4"/>
    <x v="4"/>
    <x v="0"/>
    <x v="2"/>
    <m/>
    <s v=""/>
    <s v=""/>
  </r>
  <r>
    <x v="8"/>
    <d v="2023-09-09T00:00:00"/>
    <s v="Zone 4 - Horingbaai"/>
    <x v="121"/>
    <x v="104"/>
    <x v="85"/>
    <x v="1"/>
    <x v="5"/>
    <x v="0"/>
    <x v="1"/>
    <n v="155"/>
    <n v="19.5"/>
    <n v="19.5"/>
  </r>
  <r>
    <x v="8"/>
    <d v="2023-09-09T00:00:00"/>
    <s v="Zone 4 - Horingbaai"/>
    <x v="121"/>
    <x v="104"/>
    <x v="85"/>
    <x v="1"/>
    <x v="5"/>
    <x v="0"/>
    <x v="0"/>
    <n v="90"/>
    <n v="2.6"/>
    <n v="2.6"/>
  </r>
  <r>
    <x v="8"/>
    <d v="2023-09-09T00:00:00"/>
    <s v="Zone 4 - Horingbaai"/>
    <x v="112"/>
    <x v="97"/>
    <x v="77"/>
    <x v="3"/>
    <x v="6"/>
    <x v="1"/>
    <x v="2"/>
    <n v="69"/>
    <n v="3.4"/>
    <n v="3.4"/>
  </r>
  <r>
    <x v="8"/>
    <d v="2023-09-09T00:00:00"/>
    <s v="Zone 4 - Horingbaai"/>
    <x v="355"/>
    <x v="275"/>
    <x v="36"/>
    <x v="2"/>
    <x v="1"/>
    <x v="1"/>
    <x v="2"/>
    <n v="66"/>
    <n v="3"/>
    <n v="3"/>
  </r>
  <r>
    <x v="8"/>
    <d v="2023-09-09T00:00:00"/>
    <s v="Zone 4 - Horingbaai"/>
    <x v="116"/>
    <x v="83"/>
    <x v="81"/>
    <x v="2"/>
    <x v="6"/>
    <x v="0"/>
    <x v="2"/>
    <m/>
    <s v=""/>
    <s v=""/>
  </r>
  <r>
    <x v="8"/>
    <d v="2023-09-09T00:00:00"/>
    <s v="Zone 4 - Horingbaai"/>
    <x v="113"/>
    <x v="28"/>
    <x v="78"/>
    <x v="0"/>
    <x v="2"/>
    <x v="0"/>
    <x v="2"/>
    <m/>
    <s v=""/>
    <s v=""/>
  </r>
  <r>
    <x v="8"/>
    <d v="2023-09-09T00:00:00"/>
    <s v="Zone 4 - Horingbaai"/>
    <x v="114"/>
    <x v="98"/>
    <x v="79"/>
    <x v="7"/>
    <x v="14"/>
    <x v="0"/>
    <x v="2"/>
    <m/>
    <s v=""/>
    <s v=""/>
  </r>
  <r>
    <x v="8"/>
    <d v="2023-09-09T00:00:00"/>
    <s v="Zone 4 - Horingbaai"/>
    <x v="39"/>
    <x v="37"/>
    <x v="31"/>
    <x v="1"/>
    <x v="6"/>
    <x v="0"/>
    <x v="2"/>
    <m/>
    <s v=""/>
    <s v=""/>
  </r>
  <r>
    <x v="8"/>
    <d v="2023-09-09T00:00:00"/>
    <s v="Zone 4 - Horingbaai"/>
    <x v="38"/>
    <x v="36"/>
    <x v="31"/>
    <x v="2"/>
    <x v="6"/>
    <x v="0"/>
    <x v="2"/>
    <m/>
    <s v=""/>
    <s v=""/>
  </r>
  <r>
    <x v="8"/>
    <d v="2023-09-09T00:00:00"/>
    <s v="Zone 4 - Horingbaai"/>
    <x v="118"/>
    <x v="101"/>
    <x v="82"/>
    <x v="5"/>
    <x v="6"/>
    <x v="0"/>
    <x v="2"/>
    <m/>
    <s v=""/>
    <s v=""/>
  </r>
  <r>
    <x v="8"/>
    <d v="2023-09-09T00:00:00"/>
    <s v="Zone 4 - Horingbaai"/>
    <x v="354"/>
    <x v="274"/>
    <x v="36"/>
    <x v="5"/>
    <x v="1"/>
    <x v="0"/>
    <x v="2"/>
    <m/>
    <s v=""/>
    <s v=""/>
  </r>
  <r>
    <x v="8"/>
    <d v="2023-09-09T00:00:00"/>
    <s v="Zone 4 - Horingbaai"/>
    <x v="109"/>
    <x v="94"/>
    <x v="48"/>
    <x v="2"/>
    <x v="6"/>
    <x v="0"/>
    <x v="2"/>
    <m/>
    <s v=""/>
    <s v=""/>
  </r>
  <r>
    <x v="8"/>
    <d v="2023-09-09T00:00:00"/>
    <s v="Zone 4 - Horingbaai"/>
    <x v="108"/>
    <x v="93"/>
    <x v="48"/>
    <x v="5"/>
    <x v="6"/>
    <x v="0"/>
    <x v="2"/>
    <m/>
    <s v=""/>
    <s v=""/>
  </r>
  <r>
    <x v="8"/>
    <d v="2023-09-09T00:00:00"/>
    <s v="Zone 4 - Horingbaai"/>
    <x v="111"/>
    <x v="96"/>
    <x v="77"/>
    <x v="9"/>
    <x v="6"/>
    <x v="0"/>
    <x v="2"/>
    <m/>
    <s v=""/>
    <s v=""/>
  </r>
  <r>
    <x v="8"/>
    <d v="2023-09-09T00:00:00"/>
    <s v="Zone 4 - Horingbaai"/>
    <x v="419"/>
    <x v="321"/>
    <x v="240"/>
    <x v="3"/>
    <x v="10"/>
    <x v="1"/>
    <x v="2"/>
    <n v="63"/>
    <n v="2.6"/>
    <n v="2.6"/>
  </r>
  <r>
    <x v="8"/>
    <d v="2023-09-09T00:00:00"/>
    <s v="Zone 4 - Horingbaai"/>
    <x v="63"/>
    <x v="2"/>
    <x v="48"/>
    <x v="0"/>
    <x v="10"/>
    <x v="1"/>
    <x v="2"/>
    <n v="55"/>
    <n v="1.7"/>
    <n v="1.7"/>
  </r>
  <r>
    <x v="8"/>
    <d v="2023-09-09T00:00:00"/>
    <s v="Zone 4 - Horingbaai"/>
    <x v="338"/>
    <x v="102"/>
    <x v="55"/>
    <x v="3"/>
    <x v="10"/>
    <x v="1"/>
    <x v="2"/>
    <n v="46"/>
    <n v="1"/>
    <n v="1"/>
  </r>
  <r>
    <x v="8"/>
    <d v="2023-09-09T00:00:00"/>
    <s v="Zone 4 - Horingbaai"/>
    <x v="85"/>
    <x v="75"/>
    <x v="23"/>
    <x v="8"/>
    <x v="10"/>
    <x v="1"/>
    <x v="2"/>
    <n v="48"/>
    <n v="1.1000000000000001"/>
    <n v="1.1000000000000001"/>
  </r>
  <r>
    <x v="8"/>
    <d v="2023-09-09T00:00:00"/>
    <s v="Zone 4 - Horingbaai"/>
    <x v="47"/>
    <x v="6"/>
    <x v="36"/>
    <x v="2"/>
    <x v="7"/>
    <x v="1"/>
    <x v="2"/>
    <n v="41"/>
    <n v="0.7"/>
    <n v="0.7"/>
  </r>
  <r>
    <x v="8"/>
    <d v="2023-09-09T00:00:00"/>
    <s v="Zone 4 - Horingbaai"/>
    <x v="81"/>
    <x v="31"/>
    <x v="60"/>
    <x v="1"/>
    <x v="10"/>
    <x v="2"/>
    <x v="2"/>
    <n v="30"/>
    <n v="0.5"/>
    <n v="0.5"/>
  </r>
  <r>
    <x v="8"/>
    <d v="2023-09-09T00:00:00"/>
    <s v="Zone 4 - Horingbaai"/>
    <x v="81"/>
    <x v="31"/>
    <x v="60"/>
    <x v="1"/>
    <x v="10"/>
    <x v="2"/>
    <x v="2"/>
    <n v="31"/>
    <n v="0.5"/>
    <n v="0.5"/>
  </r>
  <r>
    <x v="8"/>
    <d v="2023-09-09T00:00:00"/>
    <s v="Zone 4 - Horingbaai"/>
    <x v="75"/>
    <x v="14"/>
    <x v="57"/>
    <x v="1"/>
    <x v="10"/>
    <x v="2"/>
    <x v="2"/>
    <n v="33"/>
    <n v="0.7"/>
    <n v="0.7"/>
  </r>
  <r>
    <x v="8"/>
    <d v="2023-09-09T00:00:00"/>
    <s v="Zone 4 - Horingbaai"/>
    <x v="90"/>
    <x v="78"/>
    <x v="4"/>
    <x v="1"/>
    <x v="10"/>
    <x v="2"/>
    <x v="2"/>
    <n v="31"/>
    <n v="0.5"/>
    <n v="0.5"/>
  </r>
  <r>
    <x v="8"/>
    <d v="2023-09-09T00:00:00"/>
    <s v="Zone 4 - Horingbaai"/>
    <x v="274"/>
    <x v="221"/>
    <x v="86"/>
    <x v="1"/>
    <x v="10"/>
    <x v="2"/>
    <x v="2"/>
    <n v="33"/>
    <n v="0.7"/>
    <n v="0.7"/>
  </r>
  <r>
    <x v="8"/>
    <d v="2023-09-09T00:00:00"/>
    <s v="Zone 4 - Horingbaai"/>
    <x v="66"/>
    <x v="59"/>
    <x v="50"/>
    <x v="0"/>
    <x v="10"/>
    <x v="2"/>
    <x v="2"/>
    <n v="33"/>
    <n v="0.7"/>
    <n v="0.7"/>
  </r>
  <r>
    <x v="8"/>
    <d v="2023-09-09T00:00:00"/>
    <s v="Zone 4 - Horingbaai"/>
    <x v="88"/>
    <x v="2"/>
    <x v="63"/>
    <x v="1"/>
    <x v="10"/>
    <x v="0"/>
    <x v="2"/>
    <m/>
    <s v=""/>
    <s v=""/>
  </r>
  <r>
    <x v="8"/>
    <d v="2023-09-09T00:00:00"/>
    <s v="Zone 4 - Horingbaai"/>
    <x v="86"/>
    <x v="76"/>
    <x v="23"/>
    <x v="1"/>
    <x v="10"/>
    <x v="0"/>
    <x v="2"/>
    <m/>
    <s v=""/>
    <s v=""/>
  </r>
  <r>
    <x v="8"/>
    <d v="2023-09-09T00:00:00"/>
    <s v="Zone 4 - Horingbaai"/>
    <x v="377"/>
    <x v="294"/>
    <x v="91"/>
    <x v="1"/>
    <x v="10"/>
    <x v="0"/>
    <x v="2"/>
    <m/>
    <s v=""/>
    <s v=""/>
  </r>
  <r>
    <x v="8"/>
    <d v="2023-09-09T00:00:00"/>
    <s v="Zone 4 - Horingbaai"/>
    <x v="420"/>
    <x v="322"/>
    <x v="50"/>
    <x v="8"/>
    <x v="10"/>
    <x v="0"/>
    <x v="2"/>
    <m/>
    <s v=""/>
    <s v=""/>
  </r>
  <r>
    <x v="8"/>
    <d v="2023-09-09T00:00:00"/>
    <s v="Zone 4 - Horingbaai"/>
    <x v="70"/>
    <x v="63"/>
    <x v="53"/>
    <x v="2"/>
    <x v="10"/>
    <x v="0"/>
    <x v="2"/>
    <m/>
    <s v=""/>
    <s v=""/>
  </r>
  <r>
    <x v="8"/>
    <d v="2023-09-09T00:00:00"/>
    <s v="Zone 4 - Horingbaai"/>
    <x v="421"/>
    <x v="323"/>
    <x v="29"/>
    <x v="0"/>
    <x v="25"/>
    <x v="0"/>
    <x v="2"/>
    <m/>
    <s v=""/>
    <s v=""/>
  </r>
  <r>
    <x v="8"/>
    <d v="2023-09-09T00:00:00"/>
    <s v="Zone 4 - Horingbaai"/>
    <x v="83"/>
    <x v="73"/>
    <x v="61"/>
    <x v="7"/>
    <x v="10"/>
    <x v="0"/>
    <x v="2"/>
    <m/>
    <s v=""/>
    <s v=""/>
  </r>
  <r>
    <x v="8"/>
    <d v="2023-09-09T00:00:00"/>
    <s v="Zone 4 - Horingbaai"/>
    <x v="82"/>
    <x v="72"/>
    <x v="55"/>
    <x v="1"/>
    <x v="10"/>
    <x v="0"/>
    <x v="2"/>
    <m/>
    <s v=""/>
    <s v=""/>
  </r>
  <r>
    <x v="8"/>
    <d v="2023-09-09T00:00:00"/>
    <s v="Zone 4 - Horingbaai"/>
    <x v="375"/>
    <x v="292"/>
    <x v="55"/>
    <x v="8"/>
    <x v="10"/>
    <x v="0"/>
    <x v="2"/>
    <m/>
    <s v=""/>
    <s v=""/>
  </r>
  <r>
    <x v="8"/>
    <d v="2023-09-09T00:00:00"/>
    <s v="Zone 4 - Horingbaai"/>
    <x v="79"/>
    <x v="70"/>
    <x v="23"/>
    <x v="0"/>
    <x v="10"/>
    <x v="0"/>
    <x v="2"/>
    <m/>
    <s v=""/>
    <s v=""/>
  </r>
  <r>
    <x v="8"/>
    <d v="2023-09-09T00:00:00"/>
    <s v="Zone 4 - Horingbaai"/>
    <x v="376"/>
    <x v="293"/>
    <x v="23"/>
    <x v="8"/>
    <x v="10"/>
    <x v="0"/>
    <x v="2"/>
    <m/>
    <s v=""/>
    <s v=""/>
  </r>
  <r>
    <x v="8"/>
    <d v="2023-09-09T00:00:00"/>
    <s v="Zone 4 - Horingbaai"/>
    <x v="422"/>
    <x v="31"/>
    <x v="56"/>
    <x v="2"/>
    <x v="11"/>
    <x v="0"/>
    <x v="2"/>
    <m/>
    <s v=""/>
    <s v=""/>
  </r>
  <r>
    <x v="8"/>
    <d v="2023-09-09T00:00:00"/>
    <s v="Zone 4 - Horingbaai"/>
    <x v="65"/>
    <x v="58"/>
    <x v="29"/>
    <x v="3"/>
    <x v="10"/>
    <x v="0"/>
    <x v="2"/>
    <m/>
    <s v=""/>
    <s v=""/>
  </r>
  <r>
    <x v="8"/>
    <d v="2023-09-09T00:00:00"/>
    <s v="Zone 4 - Horingbaai"/>
    <x v="91"/>
    <x v="79"/>
    <x v="65"/>
    <x v="0"/>
    <x v="10"/>
    <x v="0"/>
    <x v="2"/>
    <m/>
    <s v=""/>
    <s v=""/>
  </r>
  <r>
    <x v="8"/>
    <d v="2023-09-09T00:00:00"/>
    <s v="Zone 4 - Horingbaai"/>
    <x v="405"/>
    <x v="311"/>
    <x v="36"/>
    <x v="6"/>
    <x v="11"/>
    <x v="0"/>
    <x v="2"/>
    <m/>
    <s v=""/>
    <s v=""/>
  </r>
  <r>
    <x v="8"/>
    <d v="2023-09-09T00:00:00"/>
    <s v="Zone 4 - Horingbaai"/>
    <x v="404"/>
    <x v="310"/>
    <x v="36"/>
    <x v="11"/>
    <x v="11"/>
    <x v="0"/>
    <x v="2"/>
    <m/>
    <s v=""/>
    <s v=""/>
  </r>
  <r>
    <x v="8"/>
    <d v="2023-09-09T00:00:00"/>
    <s v="Zone 4 - Horingbaai"/>
    <x v="370"/>
    <x v="288"/>
    <x v="221"/>
    <x v="4"/>
    <x v="5"/>
    <x v="1"/>
    <x v="2"/>
    <n v="82"/>
    <n v="5.8"/>
    <n v="5.8"/>
  </r>
  <r>
    <x v="8"/>
    <d v="2023-09-09T00:00:00"/>
    <s v="Zone 4 - Horingbaai"/>
    <x v="30"/>
    <x v="28"/>
    <x v="23"/>
    <x v="0"/>
    <x v="5"/>
    <x v="1"/>
    <x v="2"/>
    <n v="72"/>
    <n v="3.9"/>
    <n v="3.9"/>
  </r>
  <r>
    <x v="8"/>
    <d v="2023-09-09T00:00:00"/>
    <s v="Zone 4 - Horingbaai"/>
    <x v="46"/>
    <x v="43"/>
    <x v="32"/>
    <x v="1"/>
    <x v="5"/>
    <x v="1"/>
    <x v="2"/>
    <n v="79"/>
    <n v="5.2"/>
    <n v="5.2"/>
  </r>
  <r>
    <x v="8"/>
    <d v="2023-09-09T00:00:00"/>
    <s v="Zone 4 - Horingbaai"/>
    <x v="46"/>
    <x v="43"/>
    <x v="32"/>
    <x v="1"/>
    <x v="5"/>
    <x v="1"/>
    <x v="2"/>
    <n v="62"/>
    <n v="2.5"/>
    <n v="2.5"/>
  </r>
  <r>
    <x v="8"/>
    <d v="2023-09-09T00:00:00"/>
    <s v="Zone 4 - Horingbaai"/>
    <x v="46"/>
    <x v="43"/>
    <x v="32"/>
    <x v="1"/>
    <x v="5"/>
    <x v="1"/>
    <x v="2"/>
    <n v="71"/>
    <n v="3.7"/>
    <n v="3.7"/>
  </r>
  <r>
    <x v="8"/>
    <d v="2023-09-09T00:00:00"/>
    <s v="Zone 4 - Horingbaai"/>
    <x v="46"/>
    <x v="43"/>
    <x v="32"/>
    <x v="1"/>
    <x v="5"/>
    <x v="1"/>
    <x v="2"/>
    <n v="63"/>
    <n v="2.6"/>
    <n v="2.6"/>
  </r>
  <r>
    <x v="8"/>
    <d v="2023-09-09T00:00:00"/>
    <s v="Zone 4 - Horingbaai"/>
    <x v="42"/>
    <x v="39"/>
    <x v="32"/>
    <x v="2"/>
    <x v="5"/>
    <x v="0"/>
    <x v="1"/>
    <n v="158"/>
    <n v="20.8"/>
    <n v="20.8"/>
  </r>
  <r>
    <x v="8"/>
    <d v="2023-09-09T00:00:00"/>
    <s v="Zone 4 - Horingbaai"/>
    <x v="290"/>
    <x v="233"/>
    <x v="181"/>
    <x v="3"/>
    <x v="5"/>
    <x v="0"/>
    <x v="1"/>
    <n v="109"/>
    <n v="5.8"/>
    <n v="5.8"/>
  </r>
  <r>
    <x v="8"/>
    <d v="2023-09-09T00:00:00"/>
    <s v="Zone 4 - Horingbaai"/>
    <x v="290"/>
    <x v="233"/>
    <x v="181"/>
    <x v="3"/>
    <x v="5"/>
    <x v="1"/>
    <x v="2"/>
    <n v="59"/>
    <n v="2.1"/>
    <n v="2.1"/>
  </r>
  <r>
    <x v="8"/>
    <d v="2023-09-09T00:00:00"/>
    <s v="Zone 4 - Horingbaai"/>
    <x v="369"/>
    <x v="287"/>
    <x v="220"/>
    <x v="0"/>
    <x v="5"/>
    <x v="1"/>
    <x v="2"/>
    <n v="52"/>
    <n v="1.4"/>
    <n v="1.4"/>
  </r>
  <r>
    <x v="8"/>
    <d v="2023-09-09T00:00:00"/>
    <s v="Zone 4 - Horingbaai"/>
    <x v="56"/>
    <x v="51"/>
    <x v="44"/>
    <x v="1"/>
    <x v="5"/>
    <x v="0"/>
    <x v="1"/>
    <n v="138"/>
    <n v="13.1"/>
    <n v="13.1"/>
  </r>
  <r>
    <x v="8"/>
    <d v="2023-09-09T00:00:00"/>
    <s v="Zone 4 - Horingbaai"/>
    <x v="33"/>
    <x v="31"/>
    <x v="26"/>
    <x v="1"/>
    <x v="5"/>
    <x v="1"/>
    <x v="2"/>
    <n v="52"/>
    <n v="1.4"/>
    <n v="1.4"/>
  </r>
  <r>
    <x v="8"/>
    <d v="2023-09-09T00:00:00"/>
    <s v="Zone 4 - Horingbaai"/>
    <x v="40"/>
    <x v="9"/>
    <x v="32"/>
    <x v="4"/>
    <x v="5"/>
    <x v="0"/>
    <x v="2"/>
    <m/>
    <s v=""/>
    <s v=""/>
  </r>
  <r>
    <x v="8"/>
    <d v="2023-09-09T00:00:00"/>
    <s v="Zone 4 - Horingbaai"/>
    <x v="49"/>
    <x v="45"/>
    <x v="32"/>
    <x v="2"/>
    <x v="5"/>
    <x v="0"/>
    <x v="2"/>
    <m/>
    <s v=""/>
    <s v=""/>
  </r>
  <r>
    <x v="8"/>
    <d v="2023-09-09T00:00:00"/>
    <s v="Zone 4 - Horingbaai"/>
    <x v="32"/>
    <x v="30"/>
    <x v="25"/>
    <x v="1"/>
    <x v="5"/>
    <x v="0"/>
    <x v="2"/>
    <m/>
    <s v=""/>
    <s v=""/>
  </r>
  <r>
    <x v="8"/>
    <d v="2023-09-09T00:00:00"/>
    <s v="Zone 4 - Horingbaai"/>
    <x v="50"/>
    <x v="46"/>
    <x v="38"/>
    <x v="2"/>
    <x v="0"/>
    <x v="0"/>
    <x v="2"/>
    <m/>
    <s v=""/>
    <s v=""/>
  </r>
  <r>
    <x v="8"/>
    <d v="2023-09-09T00:00:00"/>
    <s v="Zone 4 - Horingbaai"/>
    <x v="61"/>
    <x v="55"/>
    <x v="47"/>
    <x v="0"/>
    <x v="5"/>
    <x v="0"/>
    <x v="2"/>
    <m/>
    <s v=""/>
    <s v=""/>
  </r>
  <r>
    <x v="8"/>
    <d v="2023-09-09T00:00:00"/>
    <s v="Zone 4 - Horingbaai"/>
    <x v="58"/>
    <x v="53"/>
    <x v="28"/>
    <x v="2"/>
    <x v="5"/>
    <x v="0"/>
    <x v="2"/>
    <m/>
    <s v=""/>
    <s v=""/>
  </r>
  <r>
    <x v="8"/>
    <d v="2023-09-09T00:00:00"/>
    <s v="Zone 4 - Horingbaai"/>
    <x v="44"/>
    <x v="41"/>
    <x v="28"/>
    <x v="1"/>
    <x v="5"/>
    <x v="0"/>
    <x v="2"/>
    <m/>
    <s v=""/>
    <s v=""/>
  </r>
  <r>
    <x v="8"/>
    <d v="2023-09-09T00:00:00"/>
    <s v="Zone 4 - Horingbaai"/>
    <x v="18"/>
    <x v="17"/>
    <x v="14"/>
    <x v="2"/>
    <x v="0"/>
    <x v="0"/>
    <x v="1"/>
    <n v="153"/>
    <n v="18.600000000000001"/>
    <n v="18.600000000000001"/>
  </r>
  <r>
    <x v="8"/>
    <d v="2023-09-09T00:00:00"/>
    <s v="Zone 4 - Horingbaai"/>
    <x v="18"/>
    <x v="17"/>
    <x v="14"/>
    <x v="2"/>
    <x v="0"/>
    <x v="0"/>
    <x v="1"/>
    <n v="155"/>
    <n v="19.5"/>
    <n v="19.5"/>
  </r>
  <r>
    <x v="8"/>
    <d v="2023-09-09T00:00:00"/>
    <s v="Zone 4 - Horingbaai"/>
    <x v="410"/>
    <x v="315"/>
    <x v="38"/>
    <x v="2"/>
    <x v="0"/>
    <x v="1"/>
    <x v="2"/>
    <n v="54"/>
    <n v="1.6"/>
    <n v="1.6"/>
  </r>
  <r>
    <x v="8"/>
    <d v="2023-09-09T00:00:00"/>
    <s v="Zone 4 - Horingbaai"/>
    <x v="14"/>
    <x v="13"/>
    <x v="11"/>
    <x v="0"/>
    <x v="0"/>
    <x v="2"/>
    <x v="2"/>
    <n v="44"/>
    <n v="1.6"/>
    <n v="1.6"/>
  </r>
  <r>
    <x v="8"/>
    <d v="2023-09-09T00:00:00"/>
    <s v="Zone 4 - Horingbaai"/>
    <x v="12"/>
    <x v="11"/>
    <x v="10"/>
    <x v="4"/>
    <x v="0"/>
    <x v="0"/>
    <x v="1"/>
    <n v="164"/>
    <n v="23.6"/>
    <n v="23.6"/>
  </r>
  <r>
    <x v="8"/>
    <d v="2023-09-09T00:00:00"/>
    <s v="Zone 4 - Horingbaai"/>
    <x v="390"/>
    <x v="304"/>
    <x v="21"/>
    <x v="1"/>
    <x v="0"/>
    <x v="2"/>
    <x v="2"/>
    <n v="32"/>
    <n v="0.6"/>
    <n v="0.6"/>
  </r>
  <r>
    <x v="8"/>
    <d v="2023-09-09T00:00:00"/>
    <s v="Zone 4 - Horingbaai"/>
    <x v="27"/>
    <x v="25"/>
    <x v="21"/>
    <x v="4"/>
    <x v="0"/>
    <x v="2"/>
    <x v="2"/>
    <n v="33"/>
    <n v="0.7"/>
    <n v="0.7"/>
  </r>
  <r>
    <x v="8"/>
    <d v="2023-09-09T00:00:00"/>
    <s v="Zone 4 - Horingbaai"/>
    <x v="10"/>
    <x v="9"/>
    <x v="9"/>
    <x v="2"/>
    <x v="0"/>
    <x v="2"/>
    <x v="2"/>
    <n v="30"/>
    <n v="0.5"/>
    <n v="0.5"/>
  </r>
  <r>
    <x v="8"/>
    <d v="2023-09-09T00:00:00"/>
    <s v="Zone 4 - Horingbaai"/>
    <x v="3"/>
    <x v="3"/>
    <x v="3"/>
    <x v="3"/>
    <x v="0"/>
    <x v="1"/>
    <x v="2"/>
    <n v="58"/>
    <n v="2"/>
    <n v="2"/>
  </r>
  <r>
    <x v="8"/>
    <d v="2023-09-09T00:00:00"/>
    <s v="Zone 4 - Horingbaai"/>
    <x v="5"/>
    <x v="5"/>
    <x v="5"/>
    <x v="1"/>
    <x v="0"/>
    <x v="0"/>
    <x v="1"/>
    <n v="124"/>
    <n v="9.1"/>
    <n v="9.1"/>
  </r>
  <r>
    <x v="8"/>
    <d v="2023-09-09T00:00:00"/>
    <s v="Zone 4 - Horingbaai"/>
    <x v="4"/>
    <x v="4"/>
    <x v="4"/>
    <x v="0"/>
    <x v="1"/>
    <x v="0"/>
    <x v="2"/>
    <m/>
    <s v=""/>
    <s v=""/>
  </r>
  <r>
    <x v="8"/>
    <d v="2023-09-09T00:00:00"/>
    <s v="Zone 4 - Horingbaai"/>
    <x v="286"/>
    <x v="230"/>
    <x v="178"/>
    <x v="1"/>
    <x v="1"/>
    <x v="0"/>
    <x v="2"/>
    <m/>
    <s v=""/>
    <s v=""/>
  </r>
  <r>
    <x v="8"/>
    <d v="2023-09-09T00:00:00"/>
    <s v="Zone 4 - Horingbaai"/>
    <x v="387"/>
    <x v="301"/>
    <x v="230"/>
    <x v="2"/>
    <x v="1"/>
    <x v="0"/>
    <x v="2"/>
    <m/>
    <s v=""/>
    <s v=""/>
  </r>
  <r>
    <x v="8"/>
    <d v="2023-09-09T00:00:00"/>
    <s v="Zone 4 - Horingbaai"/>
    <x v="388"/>
    <x v="302"/>
    <x v="230"/>
    <x v="5"/>
    <x v="1"/>
    <x v="0"/>
    <x v="2"/>
    <m/>
    <s v=""/>
    <s v=""/>
  </r>
  <r>
    <x v="8"/>
    <d v="2023-09-09T00:00:00"/>
    <s v="Zone 4 - Horingbaai"/>
    <x v="0"/>
    <x v="0"/>
    <x v="0"/>
    <x v="0"/>
    <x v="0"/>
    <x v="0"/>
    <x v="2"/>
    <m/>
    <s v=""/>
    <s v=""/>
  </r>
  <r>
    <x v="8"/>
    <d v="2023-09-09T00:00:00"/>
    <s v="Zone 4 - Horingbaai"/>
    <x v="133"/>
    <x v="114"/>
    <x v="89"/>
    <x v="5"/>
    <x v="0"/>
    <x v="0"/>
    <x v="2"/>
    <m/>
    <s v=""/>
    <s v=""/>
  </r>
  <r>
    <x v="8"/>
    <d v="2023-09-09T00:00:00"/>
    <s v="Zone 4 - Horingbaai"/>
    <x v="11"/>
    <x v="10"/>
    <x v="9"/>
    <x v="4"/>
    <x v="0"/>
    <x v="0"/>
    <x v="2"/>
    <m/>
    <s v=""/>
    <s v=""/>
  </r>
  <r>
    <x v="8"/>
    <d v="2023-09-09T00:00:00"/>
    <s v="Zone 4 - Horingbaai"/>
    <x v="13"/>
    <x v="12"/>
    <x v="10"/>
    <x v="2"/>
    <x v="0"/>
    <x v="0"/>
    <x v="2"/>
    <m/>
    <s v=""/>
    <s v=""/>
  </r>
  <r>
    <x v="8"/>
    <d v="2023-09-09T00:00:00"/>
    <s v="Zone 4 - Horingbaai"/>
    <x v="313"/>
    <x v="249"/>
    <x v="145"/>
    <x v="1"/>
    <x v="0"/>
    <x v="0"/>
    <x v="2"/>
    <m/>
    <s v=""/>
    <s v=""/>
  </r>
  <r>
    <x v="8"/>
    <d v="2023-09-09T00:00:00"/>
    <s v="Zone 4 - Horingbaai"/>
    <x v="15"/>
    <x v="14"/>
    <x v="12"/>
    <x v="0"/>
    <x v="3"/>
    <x v="0"/>
    <x v="2"/>
    <m/>
    <s v=""/>
    <s v=""/>
  </r>
  <r>
    <x v="8"/>
    <d v="2023-09-09T00:00:00"/>
    <s v="Zone 4 - Horingbaai"/>
    <x v="17"/>
    <x v="16"/>
    <x v="14"/>
    <x v="5"/>
    <x v="0"/>
    <x v="0"/>
    <x v="2"/>
    <m/>
    <s v=""/>
    <s v=""/>
  </r>
  <r>
    <x v="8"/>
    <d v="2023-09-09T00:00:00"/>
    <s v="Zone 4 - Horingbaai"/>
    <x v="241"/>
    <x v="199"/>
    <x v="154"/>
    <x v="1"/>
    <x v="3"/>
    <x v="2"/>
    <x v="2"/>
    <n v="31"/>
    <n v="0.5"/>
    <n v="0.5"/>
  </r>
  <r>
    <x v="8"/>
    <d v="2023-09-09T00:00:00"/>
    <s v="Zone 4 - Horingbaai"/>
    <x v="2"/>
    <x v="2"/>
    <x v="2"/>
    <x v="2"/>
    <x v="0"/>
    <x v="0"/>
    <x v="2"/>
    <m/>
    <s v=""/>
    <s v=""/>
  </r>
  <r>
    <x v="8"/>
    <d v="2023-09-09T00:00:00"/>
    <s v="Zone 4 - Horingbaai"/>
    <x v="28"/>
    <x v="26"/>
    <x v="22"/>
    <x v="0"/>
    <x v="0"/>
    <x v="0"/>
    <x v="2"/>
    <m/>
    <s v=""/>
    <s v=""/>
  </r>
  <r>
    <x v="8"/>
    <d v="2023-09-09T00:00:00"/>
    <s v="Zone 4 - Horingbaai"/>
    <x v="345"/>
    <x v="267"/>
    <x v="116"/>
    <x v="5"/>
    <x v="0"/>
    <x v="0"/>
    <x v="2"/>
    <m/>
    <s v=""/>
    <s v=""/>
  </r>
  <r>
    <x v="8"/>
    <d v="2023-09-09T00:00:00"/>
    <s v="Zone 4 - Horingbaai"/>
    <x v="240"/>
    <x v="198"/>
    <x v="153"/>
    <x v="1"/>
    <x v="1"/>
    <x v="0"/>
    <x v="2"/>
    <m/>
    <s v=""/>
    <s v=""/>
  </r>
  <r>
    <x v="8"/>
    <d v="2023-09-09T00:00:00"/>
    <s v="Zone 4 - Horingbaai"/>
    <x v="237"/>
    <x v="195"/>
    <x v="95"/>
    <x v="0"/>
    <x v="1"/>
    <x v="0"/>
    <x v="2"/>
    <m/>
    <s v=""/>
    <s v=""/>
  </r>
  <r>
    <x v="8"/>
    <d v="2023-09-09T00:00:00"/>
    <s v="Zone 4 - Horingbaai"/>
    <x v="238"/>
    <x v="196"/>
    <x v="95"/>
    <x v="6"/>
    <x v="1"/>
    <x v="0"/>
    <x v="2"/>
    <m/>
    <s v=""/>
    <s v=""/>
  </r>
  <r>
    <x v="8"/>
    <d v="2023-09-09T00:00:00"/>
    <s v="Zone 4 - Horingbaai"/>
    <x v="245"/>
    <x v="203"/>
    <x v="153"/>
    <x v="1"/>
    <x v="1"/>
    <x v="0"/>
    <x v="2"/>
    <m/>
    <s v=""/>
    <s v=""/>
  </r>
  <r>
    <x v="8"/>
    <d v="2023-09-09T00:00:00"/>
    <s v="Zone 4 - Horingbaai"/>
    <x v="244"/>
    <x v="202"/>
    <x v="102"/>
    <x v="1"/>
    <x v="1"/>
    <x v="0"/>
    <x v="2"/>
    <m/>
    <s v=""/>
    <s v=""/>
  </r>
  <r>
    <x v="8"/>
    <d v="2023-09-09T00:00:00"/>
    <s v="Zone 4 - Horingbaai"/>
    <x v="415"/>
    <x v="319"/>
    <x v="236"/>
    <x v="3"/>
    <x v="1"/>
    <x v="0"/>
    <x v="2"/>
    <m/>
    <s v=""/>
    <s v=""/>
  </r>
  <r>
    <x v="8"/>
    <d v="2023-09-09T00:00:00"/>
    <s v="Zone 4 - Horingbaai"/>
    <x v="249"/>
    <x v="205"/>
    <x v="158"/>
    <x v="1"/>
    <x v="2"/>
    <x v="0"/>
    <x v="1"/>
    <n v="150"/>
    <n v="17.399999999999999"/>
    <n v="17.399999999999999"/>
  </r>
  <r>
    <x v="8"/>
    <d v="2023-09-09T00:00:00"/>
    <s v="Zone 4 - Horingbaai"/>
    <x v="249"/>
    <x v="205"/>
    <x v="158"/>
    <x v="1"/>
    <x v="2"/>
    <x v="0"/>
    <x v="1"/>
    <n v="143"/>
    <n v="14.8"/>
    <n v="14.8"/>
  </r>
  <r>
    <x v="8"/>
    <d v="2023-09-09T00:00:00"/>
    <s v="Zone 4 - Horingbaai"/>
    <x v="268"/>
    <x v="217"/>
    <x v="172"/>
    <x v="1"/>
    <x v="2"/>
    <x v="0"/>
    <x v="1"/>
    <n v="148"/>
    <n v="16.600000000000001"/>
    <n v="16.600000000000001"/>
  </r>
  <r>
    <x v="8"/>
    <d v="2023-09-09T00:00:00"/>
    <s v="Zone 4 - Horingbaai"/>
    <x v="279"/>
    <x v="6"/>
    <x v="116"/>
    <x v="1"/>
    <x v="2"/>
    <x v="0"/>
    <x v="1"/>
    <n v="169"/>
    <n v="26.2"/>
    <n v="26.2"/>
  </r>
  <r>
    <x v="8"/>
    <d v="2023-09-09T00:00:00"/>
    <s v="Zone 4 - Horingbaai"/>
    <x v="248"/>
    <x v="204"/>
    <x v="157"/>
    <x v="1"/>
    <x v="2"/>
    <x v="2"/>
    <x v="2"/>
    <n v="30"/>
    <n v="0.5"/>
    <n v="0.5"/>
  </r>
  <r>
    <x v="8"/>
    <d v="2023-09-09T00:00:00"/>
    <s v="Zone 4 - Horingbaai"/>
    <x v="253"/>
    <x v="3"/>
    <x v="161"/>
    <x v="1"/>
    <x v="2"/>
    <x v="2"/>
    <x v="2"/>
    <n v="31"/>
    <n v="0.5"/>
    <n v="0.5"/>
  </r>
  <r>
    <x v="8"/>
    <d v="2023-09-09T00:00:00"/>
    <s v="Zone 4 - Horingbaai"/>
    <x v="403"/>
    <x v="226"/>
    <x v="234"/>
    <x v="1"/>
    <x v="2"/>
    <x v="2"/>
    <x v="2"/>
    <n v="33"/>
    <n v="0.7"/>
    <n v="0.7"/>
  </r>
  <r>
    <x v="8"/>
    <d v="2023-09-09T00:00:00"/>
    <s v="Zone 4 - Horingbaai"/>
    <x v="263"/>
    <x v="49"/>
    <x v="159"/>
    <x v="6"/>
    <x v="2"/>
    <x v="2"/>
    <x v="2"/>
    <n v="41"/>
    <n v="1.3"/>
    <n v="1.3"/>
  </r>
  <r>
    <x v="8"/>
    <d v="2023-09-09T00:00:00"/>
    <s v="Zone 4 - Horingbaai"/>
    <x v="256"/>
    <x v="209"/>
    <x v="164"/>
    <x v="1"/>
    <x v="2"/>
    <x v="1"/>
    <x v="2"/>
    <n v="54"/>
    <n v="1.6"/>
    <n v="1.6"/>
  </r>
  <r>
    <x v="8"/>
    <d v="2023-09-09T00:00:00"/>
    <s v="Zone 4 - Horingbaai"/>
    <x v="262"/>
    <x v="214"/>
    <x v="62"/>
    <x v="6"/>
    <x v="2"/>
    <x v="0"/>
    <x v="2"/>
    <m/>
    <s v=""/>
    <s v=""/>
  </r>
  <r>
    <x v="8"/>
    <d v="2023-09-09T00:00:00"/>
    <s v="Zone 4 - Horingbaai"/>
    <x v="277"/>
    <x v="32"/>
    <x v="62"/>
    <x v="0"/>
    <x v="2"/>
    <x v="0"/>
    <x v="2"/>
    <m/>
    <s v=""/>
    <s v=""/>
  </r>
  <r>
    <x v="8"/>
    <d v="2023-09-09T00:00:00"/>
    <s v="Zone 4 - Horingbaai"/>
    <x v="365"/>
    <x v="283"/>
    <x v="200"/>
    <x v="5"/>
    <x v="2"/>
    <x v="0"/>
    <x v="2"/>
    <m/>
    <s v=""/>
    <s v=""/>
  </r>
  <r>
    <x v="8"/>
    <d v="2023-09-09T00:00:00"/>
    <s v="Zone 4 - Horingbaai"/>
    <x v="276"/>
    <x v="223"/>
    <x v="159"/>
    <x v="0"/>
    <x v="2"/>
    <x v="0"/>
    <x v="2"/>
    <m/>
    <s v=""/>
    <s v=""/>
  </r>
  <r>
    <x v="8"/>
    <d v="2023-09-09T00:00:00"/>
    <s v="Zone 4 - Horingbaai"/>
    <x v="255"/>
    <x v="208"/>
    <x v="163"/>
    <x v="1"/>
    <x v="2"/>
    <x v="0"/>
    <x v="2"/>
    <m/>
    <s v=""/>
    <s v=""/>
  </r>
  <r>
    <x v="8"/>
    <d v="2023-09-09T00:00:00"/>
    <s v="Zone 4 - Horingbaai"/>
    <x v="367"/>
    <x v="285"/>
    <x v="218"/>
    <x v="1"/>
    <x v="2"/>
    <x v="0"/>
    <x v="2"/>
    <m/>
    <s v=""/>
    <s v=""/>
  </r>
  <r>
    <x v="8"/>
    <d v="2023-09-09T00:00:00"/>
    <s v="Zone 4 - Horingbaai"/>
    <x v="266"/>
    <x v="30"/>
    <x v="43"/>
    <x v="1"/>
    <x v="2"/>
    <x v="0"/>
    <x v="2"/>
    <m/>
    <s v=""/>
    <s v=""/>
  </r>
  <r>
    <x v="8"/>
    <d v="2023-09-09T00:00:00"/>
    <s v="Zone 4 - Horingbaai"/>
    <x v="264"/>
    <x v="215"/>
    <x v="169"/>
    <x v="1"/>
    <x v="2"/>
    <x v="0"/>
    <x v="2"/>
    <m/>
    <s v=""/>
    <s v=""/>
  </r>
  <r>
    <x v="8"/>
    <d v="2023-09-09T00:00:00"/>
    <s v="Zone 4 - Horingbaai"/>
    <x v="24"/>
    <x v="22"/>
    <x v="19"/>
    <x v="1"/>
    <x v="2"/>
    <x v="0"/>
    <x v="2"/>
    <m/>
    <s v=""/>
    <s v=""/>
  </r>
  <r>
    <x v="8"/>
    <d v="2023-09-09T00:00:00"/>
    <s v="Zone 4 - Horingbaai"/>
    <x v="26"/>
    <x v="24"/>
    <x v="19"/>
    <x v="1"/>
    <x v="2"/>
    <x v="0"/>
    <x v="2"/>
    <m/>
    <s v=""/>
    <s v=""/>
  </r>
  <r>
    <x v="9"/>
    <d v="2023-11-11T00:00:00"/>
    <s v="Zone 5 - Blare"/>
    <x v="186"/>
    <x v="152"/>
    <x v="123"/>
    <x v="4"/>
    <x v="7"/>
    <x v="0"/>
    <x v="1"/>
    <n v="112"/>
    <n v="6.4"/>
    <n v="6.4"/>
  </r>
  <r>
    <x v="9"/>
    <d v="2023-11-11T00:00:00"/>
    <s v="Zone 5 - Blare"/>
    <x v="186"/>
    <x v="152"/>
    <x v="123"/>
    <x v="4"/>
    <x v="7"/>
    <x v="0"/>
    <x v="1"/>
    <n v="108"/>
    <n v="5.6"/>
    <n v="5.6"/>
  </r>
  <r>
    <x v="9"/>
    <d v="2023-11-11T00:00:00"/>
    <s v="Zone 5 - Blare"/>
    <x v="186"/>
    <x v="152"/>
    <x v="123"/>
    <x v="4"/>
    <x v="7"/>
    <x v="0"/>
    <x v="1"/>
    <n v="135"/>
    <n v="12.1"/>
    <n v="12.1"/>
  </r>
  <r>
    <x v="9"/>
    <d v="2023-11-11T00:00:00"/>
    <s v="Zone 5 - Blare"/>
    <x v="186"/>
    <x v="152"/>
    <x v="123"/>
    <x v="4"/>
    <x v="7"/>
    <x v="0"/>
    <x v="1"/>
    <n v="125"/>
    <n v="9.3000000000000007"/>
    <n v="9.3000000000000007"/>
  </r>
  <r>
    <x v="9"/>
    <d v="2023-11-11T00:00:00"/>
    <s v="Zone 5 - Blare"/>
    <x v="182"/>
    <x v="148"/>
    <x v="122"/>
    <x v="2"/>
    <x v="15"/>
    <x v="0"/>
    <x v="1"/>
    <n v="157"/>
    <n v="20.399999999999999"/>
    <n v="20.399999999999999"/>
  </r>
  <r>
    <x v="9"/>
    <d v="2023-11-11T00:00:00"/>
    <s v="Zone 5 - Blare"/>
    <x v="190"/>
    <x v="156"/>
    <x v="123"/>
    <x v="3"/>
    <x v="15"/>
    <x v="0"/>
    <x v="1"/>
    <n v="90"/>
    <n v="3"/>
    <n v="3"/>
  </r>
  <r>
    <x v="9"/>
    <d v="2023-11-11T00:00:00"/>
    <s v="Zone 5 - Blare"/>
    <x v="292"/>
    <x v="118"/>
    <x v="183"/>
    <x v="0"/>
    <x v="15"/>
    <x v="0"/>
    <x v="0"/>
    <n v="81"/>
    <n v="1.8"/>
    <n v="1.8"/>
  </r>
  <r>
    <x v="9"/>
    <d v="2023-11-11T00:00:00"/>
    <s v="Zone 5 - Blare"/>
    <x v="342"/>
    <x v="149"/>
    <x v="195"/>
    <x v="2"/>
    <x v="12"/>
    <x v="2"/>
    <x v="2"/>
    <n v="31"/>
    <n v="0.5"/>
    <n v="0.5"/>
  </r>
  <r>
    <x v="9"/>
    <d v="2023-11-11T00:00:00"/>
    <s v="Zone 5 - Blare"/>
    <x v="318"/>
    <x v="2"/>
    <x v="195"/>
    <x v="3"/>
    <x v="12"/>
    <x v="2"/>
    <x v="2"/>
    <n v="31"/>
    <n v="0.5"/>
    <n v="0.5"/>
  </r>
  <r>
    <x v="9"/>
    <d v="2023-11-11T00:00:00"/>
    <s v="Zone 5 - Blare"/>
    <x v="172"/>
    <x v="140"/>
    <x v="117"/>
    <x v="2"/>
    <x v="15"/>
    <x v="0"/>
    <x v="2"/>
    <m/>
    <s v=""/>
    <s v=""/>
  </r>
  <r>
    <x v="9"/>
    <d v="2023-11-11T00:00:00"/>
    <s v="Zone 5 - Blare"/>
    <x v="188"/>
    <x v="154"/>
    <x v="125"/>
    <x v="3"/>
    <x v="15"/>
    <x v="0"/>
    <x v="2"/>
    <m/>
    <s v=""/>
    <s v=""/>
  </r>
  <r>
    <x v="9"/>
    <d v="2023-11-11T00:00:00"/>
    <s v="Zone 5 - Blare"/>
    <x v="171"/>
    <x v="139"/>
    <x v="116"/>
    <x v="2"/>
    <x v="15"/>
    <x v="0"/>
    <x v="2"/>
    <m/>
    <s v=""/>
    <s v=""/>
  </r>
  <r>
    <x v="9"/>
    <d v="2023-11-11T00:00:00"/>
    <s v="Zone 5 - Blare"/>
    <x v="120"/>
    <x v="103"/>
    <x v="84"/>
    <x v="3"/>
    <x v="15"/>
    <x v="0"/>
    <x v="2"/>
    <m/>
    <s v=""/>
    <s v=""/>
  </r>
  <r>
    <x v="9"/>
    <d v="2023-11-11T00:00:00"/>
    <s v="Zone 5 - Blare"/>
    <x v="173"/>
    <x v="141"/>
    <x v="118"/>
    <x v="0"/>
    <x v="15"/>
    <x v="0"/>
    <x v="2"/>
    <m/>
    <s v=""/>
    <s v=""/>
  </r>
  <r>
    <x v="9"/>
    <d v="2023-11-11T00:00:00"/>
    <s v="Zone 5 - Blare"/>
    <x v="180"/>
    <x v="146"/>
    <x v="121"/>
    <x v="2"/>
    <x v="15"/>
    <x v="0"/>
    <x v="2"/>
    <m/>
    <s v=""/>
    <s v=""/>
  </r>
  <r>
    <x v="9"/>
    <d v="2023-11-11T00:00:00"/>
    <s v="Zone 5 - Blare"/>
    <x v="181"/>
    <x v="147"/>
    <x v="121"/>
    <x v="5"/>
    <x v="15"/>
    <x v="0"/>
    <x v="2"/>
    <m/>
    <s v=""/>
    <s v=""/>
  </r>
  <r>
    <x v="9"/>
    <d v="2023-11-11T00:00:00"/>
    <s v="Zone 5 - Blare"/>
    <x v="174"/>
    <x v="142"/>
    <x v="118"/>
    <x v="8"/>
    <x v="15"/>
    <x v="0"/>
    <x v="2"/>
    <m/>
    <s v=""/>
    <s v=""/>
  </r>
  <r>
    <x v="9"/>
    <d v="2023-11-11T00:00:00"/>
    <s v="Zone 5 - Blare"/>
    <x v="176"/>
    <x v="72"/>
    <x v="107"/>
    <x v="2"/>
    <x v="15"/>
    <x v="0"/>
    <x v="2"/>
    <m/>
    <s v=""/>
    <s v=""/>
  </r>
  <r>
    <x v="9"/>
    <d v="2023-11-11T00:00:00"/>
    <s v="Zone 5 - Blare"/>
    <x v="184"/>
    <x v="150"/>
    <x v="122"/>
    <x v="1"/>
    <x v="7"/>
    <x v="0"/>
    <x v="2"/>
    <m/>
    <s v=""/>
    <s v=""/>
  </r>
  <r>
    <x v="9"/>
    <d v="2023-11-11T00:00:00"/>
    <s v="Zone 5 - Blare"/>
    <x v="350"/>
    <x v="270"/>
    <x v="204"/>
    <x v="1"/>
    <x v="10"/>
    <x v="0"/>
    <x v="1"/>
    <n v="112"/>
    <n v="6.4"/>
    <n v="6.4"/>
  </r>
  <r>
    <x v="9"/>
    <d v="2023-11-11T00:00:00"/>
    <s v="Zone 5 - Blare"/>
    <x v="350"/>
    <x v="270"/>
    <x v="204"/>
    <x v="1"/>
    <x v="10"/>
    <x v="0"/>
    <x v="1"/>
    <n v="170"/>
    <n v="26.7"/>
    <n v="26.7"/>
  </r>
  <r>
    <x v="9"/>
    <d v="2023-11-11T00:00:00"/>
    <s v="Zone 5 - Blare"/>
    <x v="193"/>
    <x v="159"/>
    <x v="127"/>
    <x v="4"/>
    <x v="4"/>
    <x v="0"/>
    <x v="1"/>
    <n v="107"/>
    <n v="5.5"/>
    <n v="5.5"/>
  </r>
  <r>
    <x v="9"/>
    <d v="2023-11-11T00:00:00"/>
    <s v="Zone 5 - Blare"/>
    <x v="211"/>
    <x v="174"/>
    <x v="135"/>
    <x v="0"/>
    <x v="3"/>
    <x v="0"/>
    <x v="1"/>
    <n v="155"/>
    <n v="19.5"/>
    <n v="19.5"/>
  </r>
  <r>
    <x v="9"/>
    <d v="2023-11-11T00:00:00"/>
    <s v="Zone 5 - Blare"/>
    <x v="211"/>
    <x v="174"/>
    <x v="135"/>
    <x v="0"/>
    <x v="3"/>
    <x v="0"/>
    <x v="1"/>
    <n v="161"/>
    <n v="22.2"/>
    <n v="22.2"/>
  </r>
  <r>
    <x v="9"/>
    <d v="2023-11-11T00:00:00"/>
    <s v="Zone 5 - Blare"/>
    <x v="192"/>
    <x v="158"/>
    <x v="127"/>
    <x v="2"/>
    <x v="4"/>
    <x v="1"/>
    <x v="2"/>
    <n v="51"/>
    <n v="1.4"/>
    <n v="1.4"/>
  </r>
  <r>
    <x v="9"/>
    <d v="2023-11-11T00:00:00"/>
    <s v="Zone 5 - Blare"/>
    <x v="296"/>
    <x v="236"/>
    <x v="185"/>
    <x v="0"/>
    <x v="4"/>
    <x v="1"/>
    <x v="2"/>
    <n v="44"/>
    <n v="0.9"/>
    <n v="0.9"/>
  </r>
  <r>
    <x v="9"/>
    <d v="2023-11-11T00:00:00"/>
    <s v="Zone 5 - Blare"/>
    <x v="296"/>
    <x v="236"/>
    <x v="185"/>
    <x v="0"/>
    <x v="4"/>
    <x v="1"/>
    <x v="2"/>
    <n v="40"/>
    <n v="0.7"/>
    <n v="0.7"/>
  </r>
  <r>
    <x v="9"/>
    <d v="2023-11-11T00:00:00"/>
    <s v="Zone 5 - Blare"/>
    <x v="296"/>
    <x v="236"/>
    <x v="185"/>
    <x v="0"/>
    <x v="4"/>
    <x v="1"/>
    <x v="2"/>
    <n v="41"/>
    <n v="0.7"/>
    <n v="0.7"/>
  </r>
  <r>
    <x v="9"/>
    <d v="2023-11-11T00:00:00"/>
    <s v="Zone 5 - Blare"/>
    <x v="413"/>
    <x v="317"/>
    <x v="127"/>
    <x v="1"/>
    <x v="4"/>
    <x v="1"/>
    <x v="2"/>
    <n v="60"/>
    <n v="2.2000000000000002"/>
    <n v="2.2000000000000002"/>
  </r>
  <r>
    <x v="9"/>
    <d v="2023-11-11T00:00:00"/>
    <s v="Zone 5 - Blare"/>
    <x v="297"/>
    <x v="237"/>
    <x v="185"/>
    <x v="1"/>
    <x v="4"/>
    <x v="2"/>
    <x v="2"/>
    <n v="30"/>
    <n v="0.5"/>
    <n v="0.5"/>
  </r>
  <r>
    <x v="9"/>
    <d v="2023-11-11T00:00:00"/>
    <s v="Zone 5 - Blare"/>
    <x v="348"/>
    <x v="28"/>
    <x v="208"/>
    <x v="2"/>
    <x v="4"/>
    <x v="0"/>
    <x v="2"/>
    <m/>
    <s v=""/>
    <s v=""/>
  </r>
  <r>
    <x v="9"/>
    <d v="2023-11-11T00:00:00"/>
    <s v="Zone 5 - Blare"/>
    <x v="349"/>
    <x v="269"/>
    <x v="208"/>
    <x v="6"/>
    <x v="4"/>
    <x v="0"/>
    <x v="2"/>
    <m/>
    <s v=""/>
    <s v=""/>
  </r>
  <r>
    <x v="9"/>
    <d v="2023-11-11T00:00:00"/>
    <s v="Zone 5 - Blare"/>
    <x v="196"/>
    <x v="162"/>
    <x v="129"/>
    <x v="3"/>
    <x v="4"/>
    <x v="0"/>
    <x v="2"/>
    <m/>
    <s v=""/>
    <s v=""/>
  </r>
  <r>
    <x v="9"/>
    <d v="2023-11-11T00:00:00"/>
    <s v="Zone 5 - Blare"/>
    <x v="214"/>
    <x v="176"/>
    <x v="141"/>
    <x v="0"/>
    <x v="4"/>
    <x v="0"/>
    <x v="2"/>
    <m/>
    <s v=""/>
    <s v=""/>
  </r>
  <r>
    <x v="9"/>
    <d v="2023-11-11T00:00:00"/>
    <s v="Zone 5 - Blare"/>
    <x v="202"/>
    <x v="168"/>
    <x v="135"/>
    <x v="3"/>
    <x v="3"/>
    <x v="0"/>
    <x v="2"/>
    <m/>
    <s v=""/>
    <s v=""/>
  </r>
  <r>
    <x v="9"/>
    <d v="2023-11-11T00:00:00"/>
    <s v="Zone 5 - Blare"/>
    <x v="216"/>
    <x v="178"/>
    <x v="135"/>
    <x v="0"/>
    <x v="4"/>
    <x v="0"/>
    <x v="2"/>
    <m/>
    <s v=""/>
    <s v=""/>
  </r>
  <r>
    <x v="9"/>
    <d v="2023-11-11T00:00:00"/>
    <s v="Zone 5 - Blare"/>
    <x v="353"/>
    <x v="273"/>
    <x v="209"/>
    <x v="0"/>
    <x v="4"/>
    <x v="0"/>
    <x v="2"/>
    <m/>
    <s v=""/>
    <s v=""/>
  </r>
  <r>
    <x v="9"/>
    <d v="2023-11-11T00:00:00"/>
    <s v="Zone 5 - Blare"/>
    <x v="217"/>
    <x v="179"/>
    <x v="142"/>
    <x v="1"/>
    <x v="3"/>
    <x v="0"/>
    <x v="2"/>
    <m/>
    <s v=""/>
    <s v=""/>
  </r>
  <r>
    <x v="9"/>
    <d v="2023-11-11T00:00:00"/>
    <s v="Zone 5 - Blare"/>
    <x v="206"/>
    <x v="171"/>
    <x v="51"/>
    <x v="3"/>
    <x v="4"/>
    <x v="0"/>
    <x v="2"/>
    <m/>
    <s v=""/>
    <s v=""/>
  </r>
  <r>
    <x v="9"/>
    <d v="2023-11-11T00:00:00"/>
    <s v="Zone 5 - Blare"/>
    <x v="351"/>
    <x v="271"/>
    <x v="204"/>
    <x v="7"/>
    <x v="10"/>
    <x v="0"/>
    <x v="2"/>
    <m/>
    <s v=""/>
    <s v=""/>
  </r>
  <r>
    <x v="9"/>
    <d v="2023-11-11T00:00:00"/>
    <s v="Zone 5 - Blare"/>
    <x v="191"/>
    <x v="157"/>
    <x v="127"/>
    <x v="5"/>
    <x v="4"/>
    <x v="0"/>
    <x v="2"/>
    <m/>
    <s v=""/>
    <s v=""/>
  </r>
  <r>
    <x v="9"/>
    <d v="2023-11-11T00:00:00"/>
    <s v="Zone 5 - Blare"/>
    <x v="205"/>
    <x v="170"/>
    <x v="51"/>
    <x v="1"/>
    <x v="4"/>
    <x v="0"/>
    <x v="2"/>
    <m/>
    <s v=""/>
    <s v=""/>
  </r>
  <r>
    <x v="9"/>
    <d v="2023-11-11T00:00:00"/>
    <s v="Zone 5 - Blare"/>
    <x v="412"/>
    <x v="316"/>
    <x v="99"/>
    <x v="1"/>
    <x v="2"/>
    <x v="0"/>
    <x v="2"/>
    <m/>
    <s v=""/>
    <s v=""/>
  </r>
  <r>
    <x v="9"/>
    <d v="2023-11-11T00:00:00"/>
    <s v="Zone 5 - Blare"/>
    <x v="352"/>
    <x v="272"/>
    <x v="91"/>
    <x v="1"/>
    <x v="10"/>
    <x v="0"/>
    <x v="2"/>
    <m/>
    <s v=""/>
    <s v=""/>
  </r>
  <r>
    <x v="9"/>
    <d v="2023-11-11T00:00:00"/>
    <s v="Zone 5 - Blare"/>
    <x v="92"/>
    <x v="80"/>
    <x v="66"/>
    <x v="0"/>
    <x v="7"/>
    <x v="0"/>
    <x v="1"/>
    <n v="155"/>
    <n v="19.5"/>
    <n v="19.5"/>
  </r>
  <r>
    <x v="9"/>
    <d v="2023-11-11T00:00:00"/>
    <s v="Zone 5 - Blare"/>
    <x v="92"/>
    <x v="80"/>
    <x v="66"/>
    <x v="0"/>
    <x v="7"/>
    <x v="0"/>
    <x v="1"/>
    <n v="138"/>
    <n v="13.1"/>
    <n v="13.1"/>
  </r>
  <r>
    <x v="9"/>
    <d v="2023-11-11T00:00:00"/>
    <s v="Zone 5 - Blare"/>
    <x v="335"/>
    <x v="83"/>
    <x v="204"/>
    <x v="0"/>
    <x v="7"/>
    <x v="0"/>
    <x v="1"/>
    <n v="128"/>
    <n v="10.1"/>
    <n v="10.1"/>
  </r>
  <r>
    <x v="9"/>
    <d v="2023-11-11T00:00:00"/>
    <s v="Zone 5 - Blare"/>
    <x v="335"/>
    <x v="83"/>
    <x v="204"/>
    <x v="0"/>
    <x v="7"/>
    <x v="0"/>
    <x v="1"/>
    <n v="130"/>
    <n v="10.7"/>
    <n v="10.7"/>
  </r>
  <r>
    <x v="9"/>
    <d v="2023-11-11T00:00:00"/>
    <s v="Zone 5 - Blare"/>
    <x v="102"/>
    <x v="88"/>
    <x v="49"/>
    <x v="4"/>
    <x v="7"/>
    <x v="0"/>
    <x v="1"/>
    <n v="100"/>
    <n v="4.3"/>
    <n v="4.3"/>
  </r>
  <r>
    <x v="9"/>
    <d v="2023-11-11T00:00:00"/>
    <s v="Zone 5 - Blare"/>
    <x v="102"/>
    <x v="88"/>
    <x v="49"/>
    <x v="4"/>
    <x v="7"/>
    <x v="0"/>
    <x v="1"/>
    <n v="105"/>
    <n v="5.0999999999999996"/>
    <n v="5.0999999999999996"/>
  </r>
  <r>
    <x v="9"/>
    <d v="2023-11-11T00:00:00"/>
    <s v="Zone 5 - Blare"/>
    <x v="107"/>
    <x v="92"/>
    <x v="75"/>
    <x v="0"/>
    <x v="7"/>
    <x v="0"/>
    <x v="1"/>
    <n v="157"/>
    <n v="20.399999999999999"/>
    <n v="20.399999999999999"/>
  </r>
  <r>
    <x v="9"/>
    <d v="2023-11-11T00:00:00"/>
    <s v="Zone 5 - Blare"/>
    <x v="100"/>
    <x v="86"/>
    <x v="49"/>
    <x v="0"/>
    <x v="7"/>
    <x v="0"/>
    <x v="1"/>
    <n v="96"/>
    <n v="3.8"/>
    <n v="3.8"/>
  </r>
  <r>
    <x v="9"/>
    <d v="2023-11-11T00:00:00"/>
    <s v="Zone 5 - Blare"/>
    <x v="361"/>
    <x v="279"/>
    <x v="214"/>
    <x v="1"/>
    <x v="7"/>
    <x v="0"/>
    <x v="1"/>
    <n v="93"/>
    <n v="3.4"/>
    <n v="3.4"/>
  </r>
  <r>
    <x v="9"/>
    <d v="2023-11-11T00:00:00"/>
    <s v="Zone 5 - Blare"/>
    <x v="101"/>
    <x v="87"/>
    <x v="49"/>
    <x v="8"/>
    <x v="7"/>
    <x v="0"/>
    <x v="1"/>
    <n v="75"/>
    <n v="1.6"/>
    <n v="1.6"/>
  </r>
  <r>
    <x v="9"/>
    <d v="2023-11-11T00:00:00"/>
    <s v="Zone 5 - Blare"/>
    <x v="356"/>
    <x v="276"/>
    <x v="210"/>
    <x v="0"/>
    <x v="7"/>
    <x v="1"/>
    <x v="2"/>
    <n v="43"/>
    <n v="0.8"/>
    <n v="0.8"/>
  </r>
  <r>
    <x v="9"/>
    <d v="2023-11-11T00:00:00"/>
    <s v="Zone 5 - Blare"/>
    <x v="94"/>
    <x v="82"/>
    <x v="45"/>
    <x v="0"/>
    <x v="7"/>
    <x v="0"/>
    <x v="2"/>
    <m/>
    <s v=""/>
    <s v=""/>
  </r>
  <r>
    <x v="9"/>
    <d v="2023-11-11T00:00:00"/>
    <s v="Zone 5 - Blare"/>
    <x v="105"/>
    <x v="90"/>
    <x v="73"/>
    <x v="1"/>
    <x v="7"/>
    <x v="0"/>
    <x v="2"/>
    <m/>
    <s v=""/>
    <s v=""/>
  </r>
  <r>
    <x v="9"/>
    <d v="2023-11-11T00:00:00"/>
    <s v="Zone 5 - Blare"/>
    <x v="222"/>
    <x v="183"/>
    <x v="144"/>
    <x v="9"/>
    <x v="7"/>
    <x v="0"/>
    <x v="2"/>
    <m/>
    <s v=""/>
    <s v=""/>
  </r>
  <r>
    <x v="9"/>
    <d v="2023-11-11T00:00:00"/>
    <s v="Zone 5 - Blare"/>
    <x v="168"/>
    <x v="136"/>
    <x v="114"/>
    <x v="0"/>
    <x v="7"/>
    <x v="0"/>
    <x v="2"/>
    <m/>
    <s v=""/>
    <s v=""/>
  </r>
  <r>
    <x v="9"/>
    <d v="2023-11-11T00:00:00"/>
    <s v="Zone 5 - Blare"/>
    <x v="359"/>
    <x v="278"/>
    <x v="212"/>
    <x v="1"/>
    <x v="7"/>
    <x v="0"/>
    <x v="2"/>
    <m/>
    <s v=""/>
    <s v=""/>
  </r>
  <r>
    <x v="9"/>
    <d v="2023-11-11T00:00:00"/>
    <s v="Zone 5 - Blare"/>
    <x v="358"/>
    <x v="277"/>
    <x v="211"/>
    <x v="1"/>
    <x v="7"/>
    <x v="0"/>
    <x v="2"/>
    <m/>
    <s v=""/>
    <s v=""/>
  </r>
  <r>
    <x v="9"/>
    <d v="2023-11-11T00:00:00"/>
    <s v="Zone 5 - Blare"/>
    <x v="360"/>
    <x v="133"/>
    <x v="213"/>
    <x v="1"/>
    <x v="13"/>
    <x v="0"/>
    <x v="2"/>
    <m/>
    <s v=""/>
    <s v=""/>
  </r>
  <r>
    <x v="9"/>
    <d v="2023-11-11T00:00:00"/>
    <s v="Zone 5 - Blare"/>
    <x v="103"/>
    <x v="62"/>
    <x v="71"/>
    <x v="2"/>
    <x v="7"/>
    <x v="0"/>
    <x v="2"/>
    <m/>
    <s v=""/>
    <s v=""/>
  </r>
  <r>
    <x v="9"/>
    <d v="2023-11-11T00:00:00"/>
    <s v="Zone 5 - Blare"/>
    <x v="283"/>
    <x v="83"/>
    <x v="45"/>
    <x v="2"/>
    <x v="7"/>
    <x v="0"/>
    <x v="2"/>
    <m/>
    <s v=""/>
    <s v=""/>
  </r>
  <r>
    <x v="9"/>
    <d v="2023-11-11T00:00:00"/>
    <s v="Zone 5 - Blare"/>
    <x v="122"/>
    <x v="105"/>
    <x v="85"/>
    <x v="2"/>
    <x v="5"/>
    <x v="0"/>
    <x v="1"/>
    <n v="97"/>
    <n v="3.9"/>
    <n v="3.9"/>
  </r>
  <r>
    <x v="9"/>
    <d v="2023-11-11T00:00:00"/>
    <s v="Zone 5 - Blare"/>
    <x v="122"/>
    <x v="105"/>
    <x v="85"/>
    <x v="2"/>
    <x v="5"/>
    <x v="0"/>
    <x v="1"/>
    <n v="107"/>
    <n v="5.5"/>
    <n v="5.5"/>
  </r>
  <r>
    <x v="9"/>
    <d v="2023-11-11T00:00:00"/>
    <s v="Zone 5 - Blare"/>
    <x v="122"/>
    <x v="105"/>
    <x v="85"/>
    <x v="2"/>
    <x v="5"/>
    <x v="0"/>
    <x v="1"/>
    <n v="149"/>
    <n v="17"/>
    <n v="17"/>
  </r>
  <r>
    <x v="9"/>
    <d v="2023-11-11T00:00:00"/>
    <s v="Zone 5 - Blare"/>
    <x v="355"/>
    <x v="275"/>
    <x v="36"/>
    <x v="2"/>
    <x v="1"/>
    <x v="0"/>
    <x v="1"/>
    <n v="102"/>
    <n v="4.5999999999999996"/>
    <n v="4.5999999999999996"/>
  </r>
  <r>
    <x v="9"/>
    <d v="2023-11-11T00:00:00"/>
    <s v="Zone 5 - Blare"/>
    <x v="355"/>
    <x v="275"/>
    <x v="36"/>
    <x v="2"/>
    <x v="1"/>
    <x v="0"/>
    <x v="1"/>
    <n v="88"/>
    <n v="2.8"/>
    <n v="2.8"/>
  </r>
  <r>
    <x v="9"/>
    <d v="2023-11-11T00:00:00"/>
    <s v="Zone 5 - Blare"/>
    <x v="38"/>
    <x v="36"/>
    <x v="31"/>
    <x v="2"/>
    <x v="6"/>
    <x v="0"/>
    <x v="1"/>
    <n v="142"/>
    <n v="14.4"/>
    <n v="14.4"/>
  </r>
  <r>
    <x v="9"/>
    <d v="2023-11-11T00:00:00"/>
    <s v="Zone 5 - Blare"/>
    <x v="112"/>
    <x v="97"/>
    <x v="77"/>
    <x v="3"/>
    <x v="6"/>
    <x v="0"/>
    <x v="1"/>
    <n v="151"/>
    <n v="17.8"/>
    <n v="17.8"/>
  </r>
  <r>
    <x v="9"/>
    <d v="2023-11-11T00:00:00"/>
    <s v="Zone 5 - Blare"/>
    <x v="121"/>
    <x v="104"/>
    <x v="85"/>
    <x v="1"/>
    <x v="5"/>
    <x v="1"/>
    <x v="2"/>
    <n v="43"/>
    <n v="0.8"/>
    <n v="0.8"/>
  </r>
  <r>
    <x v="9"/>
    <d v="2023-11-11T00:00:00"/>
    <s v="Zone 5 - Blare"/>
    <x v="116"/>
    <x v="83"/>
    <x v="81"/>
    <x v="2"/>
    <x v="6"/>
    <x v="0"/>
    <x v="0"/>
    <n v="157"/>
    <n v="17.899999999999999"/>
    <n v="17.899999999999999"/>
  </r>
  <r>
    <x v="9"/>
    <d v="2023-11-11T00:00:00"/>
    <s v="Zone 5 - Blare"/>
    <x v="117"/>
    <x v="100"/>
    <x v="81"/>
    <x v="1"/>
    <x v="6"/>
    <x v="0"/>
    <x v="0"/>
    <n v="69"/>
    <n v="1"/>
    <n v="1"/>
  </r>
  <r>
    <x v="9"/>
    <d v="2023-11-11T00:00:00"/>
    <s v="Zone 5 - Blare"/>
    <x v="354"/>
    <x v="274"/>
    <x v="36"/>
    <x v="5"/>
    <x v="1"/>
    <x v="4"/>
    <x v="2"/>
    <n v="40"/>
    <n v="1.4"/>
    <n v="1.4"/>
  </r>
  <r>
    <x v="9"/>
    <d v="2023-11-11T00:00:00"/>
    <s v="Zone 5 - Blare"/>
    <x v="114"/>
    <x v="98"/>
    <x v="79"/>
    <x v="7"/>
    <x v="14"/>
    <x v="0"/>
    <x v="2"/>
    <m/>
    <s v=""/>
    <s v=""/>
  </r>
  <r>
    <x v="9"/>
    <d v="2023-11-11T00:00:00"/>
    <s v="Zone 5 - Blare"/>
    <x v="39"/>
    <x v="37"/>
    <x v="31"/>
    <x v="1"/>
    <x v="6"/>
    <x v="0"/>
    <x v="2"/>
    <m/>
    <s v=""/>
    <s v=""/>
  </r>
  <r>
    <x v="9"/>
    <d v="2023-11-11T00:00:00"/>
    <s v="Zone 5 - Blare"/>
    <x v="111"/>
    <x v="96"/>
    <x v="77"/>
    <x v="9"/>
    <x v="6"/>
    <x v="0"/>
    <x v="2"/>
    <m/>
    <s v=""/>
    <s v=""/>
  </r>
  <r>
    <x v="9"/>
    <d v="2023-11-11T00:00:00"/>
    <s v="Zone 5 - Blare"/>
    <x v="118"/>
    <x v="101"/>
    <x v="82"/>
    <x v="5"/>
    <x v="6"/>
    <x v="0"/>
    <x v="2"/>
    <m/>
    <s v=""/>
    <s v=""/>
  </r>
  <r>
    <x v="9"/>
    <d v="2023-11-11T00:00:00"/>
    <s v="Zone 5 - Blare"/>
    <x v="136"/>
    <x v="115"/>
    <x v="95"/>
    <x v="3"/>
    <x v="12"/>
    <x v="0"/>
    <x v="0"/>
    <n v="89"/>
    <n v="2.5"/>
    <n v="2.5"/>
  </r>
  <r>
    <x v="9"/>
    <d v="2023-11-11T00:00:00"/>
    <s v="Zone 5 - Blare"/>
    <x v="135"/>
    <x v="2"/>
    <x v="46"/>
    <x v="3"/>
    <x v="12"/>
    <x v="1"/>
    <x v="2"/>
    <n v="60"/>
    <n v="2.2000000000000002"/>
    <n v="2.2000000000000002"/>
  </r>
  <r>
    <x v="9"/>
    <d v="2023-11-11T00:00:00"/>
    <s v="Zone 5 - Blare"/>
    <x v="126"/>
    <x v="108"/>
    <x v="89"/>
    <x v="2"/>
    <x v="6"/>
    <x v="1"/>
    <x v="2"/>
    <n v="40"/>
    <n v="0.7"/>
    <n v="0.7"/>
  </r>
  <r>
    <x v="9"/>
    <d v="2023-11-11T00:00:00"/>
    <s v="Zone 5 - Blare"/>
    <x v="126"/>
    <x v="108"/>
    <x v="89"/>
    <x v="2"/>
    <x v="6"/>
    <x v="1"/>
    <x v="2"/>
    <n v="45"/>
    <n v="0.9"/>
    <n v="0.9"/>
  </r>
  <r>
    <x v="9"/>
    <d v="2023-11-11T00:00:00"/>
    <s v="Zone 5 - Blare"/>
    <x v="126"/>
    <x v="108"/>
    <x v="89"/>
    <x v="2"/>
    <x v="6"/>
    <x v="1"/>
    <x v="2"/>
    <n v="46"/>
    <n v="1"/>
    <n v="1"/>
  </r>
  <r>
    <x v="9"/>
    <d v="2023-11-11T00:00:00"/>
    <s v="Zone 5 - Blare"/>
    <x v="402"/>
    <x v="195"/>
    <x v="167"/>
    <x v="0"/>
    <x v="16"/>
    <x v="4"/>
    <x v="2"/>
    <n v="44"/>
    <n v="1.8"/>
    <n v="1.8"/>
  </r>
  <r>
    <x v="9"/>
    <d v="2023-11-11T00:00:00"/>
    <s v="Zone 5 - Blare"/>
    <x v="402"/>
    <x v="195"/>
    <x v="167"/>
    <x v="0"/>
    <x v="16"/>
    <x v="4"/>
    <x v="2"/>
    <n v="41"/>
    <n v="1.5"/>
    <n v="1.5"/>
  </r>
  <r>
    <x v="9"/>
    <d v="2023-11-11T00:00:00"/>
    <s v="Zone 5 - Blare"/>
    <x v="301"/>
    <x v="83"/>
    <x v="188"/>
    <x v="0"/>
    <x v="6"/>
    <x v="4"/>
    <x v="2"/>
    <n v="42"/>
    <n v="1.6"/>
    <n v="1.6"/>
  </r>
  <r>
    <x v="9"/>
    <d v="2023-11-11T00:00:00"/>
    <s v="Zone 5 - Blare"/>
    <x v="401"/>
    <x v="61"/>
    <x v="46"/>
    <x v="0"/>
    <x v="12"/>
    <x v="2"/>
    <x v="2"/>
    <n v="41"/>
    <n v="1.3"/>
    <n v="1.3"/>
  </r>
  <r>
    <x v="9"/>
    <d v="2023-11-11T00:00:00"/>
    <s v="Zone 5 - Blare"/>
    <x v="332"/>
    <x v="104"/>
    <x v="201"/>
    <x v="4"/>
    <x v="12"/>
    <x v="0"/>
    <x v="2"/>
    <m/>
    <s v=""/>
    <s v=""/>
  </r>
  <r>
    <x v="9"/>
    <d v="2023-11-11T00:00:00"/>
    <s v="Zone 5 - Blare"/>
    <x v="138"/>
    <x v="83"/>
    <x v="96"/>
    <x v="1"/>
    <x v="12"/>
    <x v="0"/>
    <x v="2"/>
    <m/>
    <s v=""/>
    <s v=""/>
  </r>
  <r>
    <x v="9"/>
    <d v="2023-11-11T00:00:00"/>
    <s v="Zone 5 - Blare"/>
    <x v="363"/>
    <x v="281"/>
    <x v="216"/>
    <x v="1"/>
    <x v="12"/>
    <x v="0"/>
    <x v="2"/>
    <m/>
    <s v=""/>
    <s v=""/>
  </r>
  <r>
    <x v="9"/>
    <d v="2023-11-11T00:00:00"/>
    <s v="Zone 5 - Blare"/>
    <x v="76"/>
    <x v="68"/>
    <x v="58"/>
    <x v="2"/>
    <x v="12"/>
    <x v="0"/>
    <x v="2"/>
    <m/>
    <s v=""/>
    <s v=""/>
  </r>
  <r>
    <x v="9"/>
    <d v="2023-11-11T00:00:00"/>
    <s v="Zone 5 - Blare"/>
    <x v="132"/>
    <x v="113"/>
    <x v="93"/>
    <x v="7"/>
    <x v="12"/>
    <x v="0"/>
    <x v="2"/>
    <m/>
    <s v=""/>
    <s v=""/>
  </r>
  <r>
    <x v="9"/>
    <d v="2023-11-11T00:00:00"/>
    <s v="Zone 5 - Blare"/>
    <x v="134"/>
    <x v="2"/>
    <x v="94"/>
    <x v="1"/>
    <x v="12"/>
    <x v="0"/>
    <x v="2"/>
    <m/>
    <s v=""/>
    <s v=""/>
  </r>
  <r>
    <x v="9"/>
    <d v="2023-11-11T00:00:00"/>
    <s v="Zone 5 - Blare"/>
    <x v="131"/>
    <x v="83"/>
    <x v="25"/>
    <x v="0"/>
    <x v="12"/>
    <x v="0"/>
    <x v="2"/>
    <m/>
    <s v=""/>
    <s v=""/>
  </r>
  <r>
    <x v="9"/>
    <d v="2023-11-11T00:00:00"/>
    <s v="Zone 5 - Blare"/>
    <x v="220"/>
    <x v="181"/>
    <x v="29"/>
    <x v="0"/>
    <x v="3"/>
    <x v="0"/>
    <x v="1"/>
    <n v="142"/>
    <n v="14.4"/>
    <n v="14.4"/>
  </r>
  <r>
    <x v="9"/>
    <d v="2023-11-11T00:00:00"/>
    <s v="Zone 5 - Blare"/>
    <x v="220"/>
    <x v="181"/>
    <x v="29"/>
    <x v="0"/>
    <x v="3"/>
    <x v="0"/>
    <x v="1"/>
    <n v="137"/>
    <n v="12.8"/>
    <n v="12.8"/>
  </r>
  <r>
    <x v="9"/>
    <d v="2023-11-11T00:00:00"/>
    <s v="Zone 5 - Blare"/>
    <x v="220"/>
    <x v="181"/>
    <x v="29"/>
    <x v="0"/>
    <x v="3"/>
    <x v="0"/>
    <x v="1"/>
    <n v="107"/>
    <n v="5.5"/>
    <n v="5.5"/>
  </r>
  <r>
    <x v="9"/>
    <d v="2023-11-11T00:00:00"/>
    <s v="Zone 5 - Blare"/>
    <x v="220"/>
    <x v="181"/>
    <x v="29"/>
    <x v="0"/>
    <x v="3"/>
    <x v="0"/>
    <x v="1"/>
    <n v="124"/>
    <n v="9.1"/>
    <n v="9.1"/>
  </r>
  <r>
    <x v="9"/>
    <d v="2023-11-11T00:00:00"/>
    <s v="Zone 5 - Blare"/>
    <x v="220"/>
    <x v="181"/>
    <x v="29"/>
    <x v="0"/>
    <x v="3"/>
    <x v="0"/>
    <x v="1"/>
    <n v="116"/>
    <n v="7.2"/>
    <n v="7.2"/>
  </r>
  <r>
    <x v="9"/>
    <d v="2023-11-11T00:00:00"/>
    <s v="Zone 5 - Blare"/>
    <x v="220"/>
    <x v="181"/>
    <x v="29"/>
    <x v="0"/>
    <x v="3"/>
    <x v="0"/>
    <x v="1"/>
    <n v="164"/>
    <n v="23.6"/>
    <n v="23.6"/>
  </r>
  <r>
    <x v="9"/>
    <d v="2023-11-11T00:00:00"/>
    <s v="Zone 5 - Blare"/>
    <x v="225"/>
    <x v="186"/>
    <x v="146"/>
    <x v="8"/>
    <x v="10"/>
    <x v="0"/>
    <x v="1"/>
    <n v="110"/>
    <n v="6"/>
    <n v="6"/>
  </r>
  <r>
    <x v="9"/>
    <d v="2023-11-11T00:00:00"/>
    <s v="Zone 5 - Blare"/>
    <x v="334"/>
    <x v="83"/>
    <x v="203"/>
    <x v="1"/>
    <x v="22"/>
    <x v="1"/>
    <x v="2"/>
    <n v="49"/>
    <n v="1.2"/>
    <n v="1.2"/>
  </r>
  <r>
    <x v="9"/>
    <d v="2023-11-11T00:00:00"/>
    <s v="Zone 5 - Blare"/>
    <x v="231"/>
    <x v="123"/>
    <x v="85"/>
    <x v="3"/>
    <x v="3"/>
    <x v="0"/>
    <x v="7"/>
    <n v="41"/>
    <n v="1.1000000000000001"/>
    <n v="1.1000000000000001"/>
  </r>
  <r>
    <x v="9"/>
    <d v="2023-11-11T00:00:00"/>
    <s v="Zone 5 - Blare"/>
    <x v="315"/>
    <x v="250"/>
    <x v="193"/>
    <x v="0"/>
    <x v="22"/>
    <x v="1"/>
    <x v="2"/>
    <n v="44"/>
    <n v="0.9"/>
    <n v="0.9"/>
  </r>
  <r>
    <x v="9"/>
    <d v="2023-11-11T00:00:00"/>
    <s v="Zone 5 - Blare"/>
    <x v="229"/>
    <x v="190"/>
    <x v="35"/>
    <x v="3"/>
    <x v="3"/>
    <x v="1"/>
    <x v="2"/>
    <n v="65"/>
    <n v="2.8"/>
    <n v="2.8"/>
  </r>
  <r>
    <x v="9"/>
    <d v="2023-11-11T00:00:00"/>
    <s v="Zone 5 - Blare"/>
    <x v="228"/>
    <x v="189"/>
    <x v="85"/>
    <x v="1"/>
    <x v="3"/>
    <x v="1"/>
    <x v="2"/>
    <n v="51"/>
    <n v="1.4"/>
    <n v="1.4"/>
  </r>
  <r>
    <x v="9"/>
    <d v="2023-11-11T00:00:00"/>
    <s v="Zone 5 - Blare"/>
    <x v="218"/>
    <x v="180"/>
    <x v="143"/>
    <x v="1"/>
    <x v="3"/>
    <x v="0"/>
    <x v="2"/>
    <m/>
    <s v=""/>
    <s v=""/>
  </r>
  <r>
    <x v="9"/>
    <d v="2023-11-11T00:00:00"/>
    <s v="Zone 5 - Blare"/>
    <x v="219"/>
    <x v="79"/>
    <x v="68"/>
    <x v="1"/>
    <x v="3"/>
    <x v="0"/>
    <x v="2"/>
    <m/>
    <s v=""/>
    <s v=""/>
  </r>
  <r>
    <x v="9"/>
    <d v="2023-11-11T00:00:00"/>
    <s v="Zone 5 - Blare"/>
    <x v="227"/>
    <x v="188"/>
    <x v="29"/>
    <x v="0"/>
    <x v="3"/>
    <x v="0"/>
    <x v="2"/>
    <m/>
    <s v=""/>
    <s v=""/>
  </r>
  <r>
    <x v="9"/>
    <d v="2023-11-11T00:00:00"/>
    <s v="Zone 5 - Blare"/>
    <x v="230"/>
    <x v="191"/>
    <x v="85"/>
    <x v="1"/>
    <x v="3"/>
    <x v="0"/>
    <x v="2"/>
    <m/>
    <s v=""/>
    <s v=""/>
  </r>
  <r>
    <x v="9"/>
    <d v="2023-11-11T00:00:00"/>
    <s v="Zone 5 - Blare"/>
    <x v="232"/>
    <x v="192"/>
    <x v="147"/>
    <x v="3"/>
    <x v="3"/>
    <x v="0"/>
    <x v="2"/>
    <m/>
    <s v=""/>
    <s v=""/>
  </r>
  <r>
    <x v="9"/>
    <d v="2023-11-11T00:00:00"/>
    <s v="Zone 5 - Blare"/>
    <x v="226"/>
    <x v="187"/>
    <x v="146"/>
    <x v="0"/>
    <x v="10"/>
    <x v="0"/>
    <x v="2"/>
    <m/>
    <s v=""/>
    <s v=""/>
  </r>
  <r>
    <x v="9"/>
    <d v="2023-11-11T00:00:00"/>
    <s v="Zone 5 - Blare"/>
    <x v="256"/>
    <x v="209"/>
    <x v="164"/>
    <x v="1"/>
    <x v="2"/>
    <x v="0"/>
    <x v="1"/>
    <n v="105"/>
    <n v="5.0999999999999996"/>
    <n v="5.0999999999999996"/>
  </r>
  <r>
    <x v="9"/>
    <d v="2023-11-11T00:00:00"/>
    <s v="Zone 5 - Blare"/>
    <x v="255"/>
    <x v="208"/>
    <x v="163"/>
    <x v="1"/>
    <x v="2"/>
    <x v="0"/>
    <x v="1"/>
    <n v="126"/>
    <n v="9.6"/>
    <n v="9.6"/>
  </r>
  <r>
    <x v="9"/>
    <d v="2023-11-11T00:00:00"/>
    <s v="Zone 5 - Blare"/>
    <x v="264"/>
    <x v="215"/>
    <x v="169"/>
    <x v="1"/>
    <x v="2"/>
    <x v="0"/>
    <x v="1"/>
    <n v="111"/>
    <n v="6.2"/>
    <n v="6.2"/>
  </r>
  <r>
    <x v="9"/>
    <d v="2023-11-11T00:00:00"/>
    <s v="Zone 5 - Blare"/>
    <x v="24"/>
    <x v="22"/>
    <x v="19"/>
    <x v="1"/>
    <x v="2"/>
    <x v="0"/>
    <x v="1"/>
    <n v="161"/>
    <n v="22.2"/>
    <n v="22.2"/>
  </r>
  <r>
    <x v="9"/>
    <d v="2023-11-11T00:00:00"/>
    <s v="Zone 5 - Blare"/>
    <x v="273"/>
    <x v="74"/>
    <x v="174"/>
    <x v="1"/>
    <x v="2"/>
    <x v="0"/>
    <x v="1"/>
    <n v="150"/>
    <n v="17.399999999999999"/>
    <n v="17.399999999999999"/>
  </r>
  <r>
    <x v="9"/>
    <d v="2023-11-11T00:00:00"/>
    <s v="Zone 5 - Blare"/>
    <x v="248"/>
    <x v="204"/>
    <x v="157"/>
    <x v="1"/>
    <x v="2"/>
    <x v="0"/>
    <x v="1"/>
    <n v="157"/>
    <n v="20.399999999999999"/>
    <n v="20.399999999999999"/>
  </r>
  <r>
    <x v="9"/>
    <d v="2023-11-11T00:00:00"/>
    <s v="Zone 5 - Blare"/>
    <x v="248"/>
    <x v="204"/>
    <x v="157"/>
    <x v="1"/>
    <x v="2"/>
    <x v="0"/>
    <x v="1"/>
    <n v="105"/>
    <n v="5.0999999999999996"/>
    <n v="5.0999999999999996"/>
  </r>
  <r>
    <x v="9"/>
    <d v="2023-11-11T00:00:00"/>
    <s v="Zone 5 - Blare"/>
    <x v="250"/>
    <x v="123"/>
    <x v="159"/>
    <x v="4"/>
    <x v="2"/>
    <x v="0"/>
    <x v="1"/>
    <n v="156"/>
    <n v="19.899999999999999"/>
    <n v="19.899999999999999"/>
  </r>
  <r>
    <x v="9"/>
    <d v="2023-11-11T00:00:00"/>
    <s v="Zone 5 - Blare"/>
    <x v="279"/>
    <x v="6"/>
    <x v="116"/>
    <x v="1"/>
    <x v="2"/>
    <x v="0"/>
    <x v="1"/>
    <n v="151"/>
    <n v="17.8"/>
    <n v="17.8"/>
  </r>
  <r>
    <x v="9"/>
    <d v="2023-11-11T00:00:00"/>
    <s v="Zone 5 - Blare"/>
    <x v="263"/>
    <x v="49"/>
    <x v="159"/>
    <x v="6"/>
    <x v="2"/>
    <x v="0"/>
    <x v="1"/>
    <n v="155"/>
    <n v="19.5"/>
    <n v="19.5"/>
  </r>
  <r>
    <x v="9"/>
    <d v="2023-11-11T00:00:00"/>
    <s v="Zone 5 - Blare"/>
    <x v="268"/>
    <x v="217"/>
    <x v="172"/>
    <x v="1"/>
    <x v="2"/>
    <x v="0"/>
    <x v="1"/>
    <n v="145"/>
    <n v="15.5"/>
    <n v="15.5"/>
  </r>
  <r>
    <x v="9"/>
    <d v="2023-11-11T00:00:00"/>
    <s v="Zone 5 - Blare"/>
    <x v="253"/>
    <x v="3"/>
    <x v="161"/>
    <x v="1"/>
    <x v="2"/>
    <x v="0"/>
    <x v="0"/>
    <n v="127"/>
    <n v="8.5"/>
    <n v="8.5"/>
  </r>
  <r>
    <x v="9"/>
    <d v="2023-11-11T00:00:00"/>
    <s v="Zone 5 - Blare"/>
    <x v="253"/>
    <x v="3"/>
    <x v="161"/>
    <x v="1"/>
    <x v="2"/>
    <x v="0"/>
    <x v="0"/>
    <n v="136"/>
    <n v="10.8"/>
    <n v="10.8"/>
  </r>
  <r>
    <x v="9"/>
    <d v="2023-11-11T00:00:00"/>
    <s v="Zone 5 - Blare"/>
    <x v="275"/>
    <x v="222"/>
    <x v="174"/>
    <x v="1"/>
    <x v="2"/>
    <x v="2"/>
    <x v="2"/>
    <n v="31"/>
    <n v="0.5"/>
    <n v="0.5"/>
  </r>
  <r>
    <x v="9"/>
    <d v="2023-11-11T00:00:00"/>
    <s v="Zone 5 - Blare"/>
    <x v="275"/>
    <x v="222"/>
    <x v="174"/>
    <x v="1"/>
    <x v="2"/>
    <x v="2"/>
    <x v="2"/>
    <n v="33"/>
    <n v="0.7"/>
    <n v="0.7"/>
  </r>
  <r>
    <x v="9"/>
    <d v="2023-11-11T00:00:00"/>
    <s v="Zone 5 - Blare"/>
    <x v="275"/>
    <x v="222"/>
    <x v="174"/>
    <x v="1"/>
    <x v="2"/>
    <x v="2"/>
    <x v="2"/>
    <n v="39"/>
    <n v="1.1000000000000001"/>
    <n v="1.1000000000000001"/>
  </r>
  <r>
    <x v="9"/>
    <d v="2023-11-11T00:00:00"/>
    <s v="Zone 5 - Blare"/>
    <x v="266"/>
    <x v="30"/>
    <x v="43"/>
    <x v="1"/>
    <x v="2"/>
    <x v="0"/>
    <x v="2"/>
    <m/>
    <s v=""/>
    <s v=""/>
  </r>
  <r>
    <x v="9"/>
    <d v="2023-11-11T00:00:00"/>
    <s v="Zone 5 - Blare"/>
    <x v="276"/>
    <x v="223"/>
    <x v="159"/>
    <x v="0"/>
    <x v="2"/>
    <x v="0"/>
    <x v="2"/>
    <m/>
    <s v=""/>
    <s v=""/>
  </r>
  <r>
    <x v="9"/>
    <d v="2023-11-11T00:00:00"/>
    <s v="Zone 5 - Blare"/>
    <x v="365"/>
    <x v="283"/>
    <x v="200"/>
    <x v="5"/>
    <x v="2"/>
    <x v="0"/>
    <x v="2"/>
    <m/>
    <s v=""/>
    <s v=""/>
  </r>
  <r>
    <x v="9"/>
    <d v="2023-11-11T00:00:00"/>
    <s v="Zone 5 - Blare"/>
    <x v="262"/>
    <x v="214"/>
    <x v="62"/>
    <x v="6"/>
    <x v="2"/>
    <x v="0"/>
    <x v="2"/>
    <m/>
    <s v=""/>
    <s v=""/>
  </r>
  <r>
    <x v="9"/>
    <d v="2023-11-11T00:00:00"/>
    <s v="Zone 5 - Blare"/>
    <x v="249"/>
    <x v="205"/>
    <x v="158"/>
    <x v="1"/>
    <x v="2"/>
    <x v="0"/>
    <x v="2"/>
    <m/>
    <s v=""/>
    <s v=""/>
  </r>
  <r>
    <x v="9"/>
    <d v="2023-11-11T00:00:00"/>
    <s v="Zone 5 - Blare"/>
    <x v="260"/>
    <x v="212"/>
    <x v="167"/>
    <x v="1"/>
    <x v="2"/>
    <x v="0"/>
    <x v="2"/>
    <m/>
    <s v=""/>
    <s v=""/>
  </r>
  <r>
    <x v="9"/>
    <d v="2023-11-11T00:00:00"/>
    <s v="Zone 5 - Blare"/>
    <x v="26"/>
    <x v="24"/>
    <x v="19"/>
    <x v="1"/>
    <x v="2"/>
    <x v="0"/>
    <x v="2"/>
    <m/>
    <s v=""/>
    <s v=""/>
  </r>
  <r>
    <x v="9"/>
    <d v="2023-11-11T00:00:00"/>
    <s v="Zone 5 - Blare"/>
    <x v="367"/>
    <x v="285"/>
    <x v="218"/>
    <x v="1"/>
    <x v="2"/>
    <x v="0"/>
    <x v="2"/>
    <m/>
    <s v=""/>
    <s v=""/>
  </r>
  <r>
    <x v="9"/>
    <d v="2023-11-11T00:00:00"/>
    <s v="Zone 5 - Blare"/>
    <x v="155"/>
    <x v="128"/>
    <x v="102"/>
    <x v="0"/>
    <x v="18"/>
    <x v="0"/>
    <x v="1"/>
    <n v="122"/>
    <n v="8.6"/>
    <n v="8.6"/>
  </r>
  <r>
    <x v="9"/>
    <d v="2023-11-11T00:00:00"/>
    <s v="Zone 5 - Blare"/>
    <x v="155"/>
    <x v="128"/>
    <x v="102"/>
    <x v="0"/>
    <x v="18"/>
    <x v="0"/>
    <x v="1"/>
    <n v="132"/>
    <n v="11.2"/>
    <n v="11.2"/>
  </r>
  <r>
    <x v="9"/>
    <d v="2023-11-11T00:00:00"/>
    <s v="Zone 5 - Blare"/>
    <x v="157"/>
    <x v="130"/>
    <x v="107"/>
    <x v="0"/>
    <x v="18"/>
    <x v="0"/>
    <x v="1"/>
    <n v="156"/>
    <n v="19.899999999999999"/>
    <n v="19.899999999999999"/>
  </r>
  <r>
    <x v="9"/>
    <d v="2023-11-11T00:00:00"/>
    <s v="Zone 5 - Blare"/>
    <x v="161"/>
    <x v="132"/>
    <x v="111"/>
    <x v="4"/>
    <x v="18"/>
    <x v="1"/>
    <x v="2"/>
    <n v="40"/>
    <n v="0.7"/>
    <n v="0.7"/>
  </r>
  <r>
    <x v="9"/>
    <d v="2023-11-11T00:00:00"/>
    <s v="Zone 5 - Blare"/>
    <x v="163"/>
    <x v="133"/>
    <x v="111"/>
    <x v="8"/>
    <x v="18"/>
    <x v="1"/>
    <x v="2"/>
    <n v="40"/>
    <n v="0.7"/>
    <n v="0.7"/>
  </r>
  <r>
    <x v="9"/>
    <d v="2023-11-11T00:00:00"/>
    <s v="Zone 5 - Blare"/>
    <x v="163"/>
    <x v="133"/>
    <x v="111"/>
    <x v="8"/>
    <x v="18"/>
    <x v="2"/>
    <x v="2"/>
    <n v="31"/>
    <n v="0.5"/>
    <n v="0.5"/>
  </r>
  <r>
    <x v="9"/>
    <d v="2023-11-11T00:00:00"/>
    <s v="Zone 5 - Blare"/>
    <x v="373"/>
    <x v="291"/>
    <x v="174"/>
    <x v="6"/>
    <x v="18"/>
    <x v="4"/>
    <x v="2"/>
    <n v="51"/>
    <n v="2.8"/>
    <n v="2.8"/>
  </r>
  <r>
    <x v="9"/>
    <d v="2023-11-11T00:00:00"/>
    <s v="Zone 5 - Blare"/>
    <x v="372"/>
    <x v="290"/>
    <x v="223"/>
    <x v="2"/>
    <x v="18"/>
    <x v="4"/>
    <x v="2"/>
    <n v="40"/>
    <n v="1.4"/>
    <n v="1.4"/>
  </r>
  <r>
    <x v="9"/>
    <d v="2023-11-11T00:00:00"/>
    <s v="Zone 5 - Blare"/>
    <x v="372"/>
    <x v="290"/>
    <x v="223"/>
    <x v="2"/>
    <x v="18"/>
    <x v="4"/>
    <x v="2"/>
    <n v="45"/>
    <n v="1.9"/>
    <n v="1.9"/>
  </r>
  <r>
    <x v="9"/>
    <d v="2023-11-11T00:00:00"/>
    <s v="Zone 5 - Blare"/>
    <x v="417"/>
    <x v="162"/>
    <x v="238"/>
    <x v="3"/>
    <x v="18"/>
    <x v="0"/>
    <x v="2"/>
    <m/>
    <s v=""/>
    <s v=""/>
  </r>
  <r>
    <x v="9"/>
    <d v="2023-11-11T00:00:00"/>
    <s v="Zone 5 - Blare"/>
    <x v="423"/>
    <x v="12"/>
    <x v="116"/>
    <x v="0"/>
    <x v="19"/>
    <x v="0"/>
    <x v="2"/>
    <m/>
    <s v=""/>
    <s v=""/>
  </r>
  <r>
    <x v="9"/>
    <d v="2023-11-11T00:00:00"/>
    <s v="Zone 5 - Blare"/>
    <x v="162"/>
    <x v="32"/>
    <x v="111"/>
    <x v="0"/>
    <x v="18"/>
    <x v="0"/>
    <x v="2"/>
    <m/>
    <s v=""/>
    <s v=""/>
  </r>
  <r>
    <x v="9"/>
    <d v="2023-11-11T00:00:00"/>
    <s v="Zone 5 - Blare"/>
    <x v="158"/>
    <x v="110"/>
    <x v="108"/>
    <x v="1"/>
    <x v="18"/>
    <x v="0"/>
    <x v="2"/>
    <m/>
    <s v=""/>
    <s v=""/>
  </r>
  <r>
    <x v="9"/>
    <d v="2023-11-11T00:00:00"/>
    <s v="Zone 5 - Blare"/>
    <x v="167"/>
    <x v="135"/>
    <x v="26"/>
    <x v="8"/>
    <x v="18"/>
    <x v="0"/>
    <x v="2"/>
    <m/>
    <s v=""/>
    <s v=""/>
  </r>
  <r>
    <x v="9"/>
    <d v="2023-11-11T00:00:00"/>
    <s v="Zone 5 - Blare"/>
    <x v="170"/>
    <x v="138"/>
    <x v="26"/>
    <x v="0"/>
    <x v="18"/>
    <x v="0"/>
    <x v="2"/>
    <m/>
    <s v=""/>
    <s v=""/>
  </r>
  <r>
    <x v="9"/>
    <d v="2023-11-11T00:00:00"/>
    <s v="Zone 5 - Blare"/>
    <x v="369"/>
    <x v="287"/>
    <x v="220"/>
    <x v="0"/>
    <x v="5"/>
    <x v="0"/>
    <x v="1"/>
    <n v="156"/>
    <n v="19.899999999999999"/>
    <n v="19.899999999999999"/>
  </r>
  <r>
    <x v="9"/>
    <d v="2023-11-11T00:00:00"/>
    <s v="Zone 5 - Blare"/>
    <x v="369"/>
    <x v="287"/>
    <x v="220"/>
    <x v="0"/>
    <x v="5"/>
    <x v="0"/>
    <x v="1"/>
    <n v="75"/>
    <n v="1.6"/>
    <n v="1.6"/>
  </r>
  <r>
    <x v="9"/>
    <d v="2023-11-11T00:00:00"/>
    <s v="Zone 5 - Blare"/>
    <x v="369"/>
    <x v="287"/>
    <x v="220"/>
    <x v="0"/>
    <x v="5"/>
    <x v="0"/>
    <x v="1"/>
    <n v="136"/>
    <n v="12.4"/>
    <n v="12.4"/>
  </r>
  <r>
    <x v="9"/>
    <d v="2023-11-11T00:00:00"/>
    <s v="Zone 5 - Blare"/>
    <x v="369"/>
    <x v="287"/>
    <x v="220"/>
    <x v="0"/>
    <x v="5"/>
    <x v="0"/>
    <x v="1"/>
    <n v="140"/>
    <n v="13.7"/>
    <n v="13.7"/>
  </r>
  <r>
    <x v="9"/>
    <d v="2023-11-11T00:00:00"/>
    <s v="Zone 5 - Blare"/>
    <x v="369"/>
    <x v="287"/>
    <x v="220"/>
    <x v="0"/>
    <x v="5"/>
    <x v="0"/>
    <x v="1"/>
    <n v="141"/>
    <n v="14.1"/>
    <n v="14.1"/>
  </r>
  <r>
    <x v="9"/>
    <d v="2023-11-11T00:00:00"/>
    <s v="Zone 5 - Blare"/>
    <x v="369"/>
    <x v="287"/>
    <x v="220"/>
    <x v="0"/>
    <x v="5"/>
    <x v="0"/>
    <x v="1"/>
    <n v="134"/>
    <n v="11.8"/>
    <n v="11.8"/>
  </r>
  <r>
    <x v="9"/>
    <d v="2023-11-11T00:00:00"/>
    <s v="Zone 5 - Blare"/>
    <x v="369"/>
    <x v="287"/>
    <x v="220"/>
    <x v="0"/>
    <x v="5"/>
    <x v="0"/>
    <x v="1"/>
    <n v="113"/>
    <n v="6.6"/>
    <n v="6.6"/>
  </r>
  <r>
    <x v="9"/>
    <d v="2023-11-11T00:00:00"/>
    <s v="Zone 5 - Blare"/>
    <x v="369"/>
    <x v="287"/>
    <x v="220"/>
    <x v="0"/>
    <x v="5"/>
    <x v="0"/>
    <x v="1"/>
    <n v="94"/>
    <n v="3.5"/>
    <n v="3.5"/>
  </r>
  <r>
    <x v="9"/>
    <d v="2023-11-11T00:00:00"/>
    <s v="Zone 5 - Blare"/>
    <x v="369"/>
    <x v="287"/>
    <x v="220"/>
    <x v="0"/>
    <x v="5"/>
    <x v="0"/>
    <x v="1"/>
    <n v="118"/>
    <n v="7.6"/>
    <n v="7.6"/>
  </r>
  <r>
    <x v="9"/>
    <d v="2023-11-11T00:00:00"/>
    <s v="Zone 5 - Blare"/>
    <x v="369"/>
    <x v="287"/>
    <x v="220"/>
    <x v="0"/>
    <x v="5"/>
    <x v="0"/>
    <x v="1"/>
    <n v="68"/>
    <n v="1.2"/>
    <n v="1.2"/>
  </r>
  <r>
    <x v="9"/>
    <d v="2023-11-11T00:00:00"/>
    <s v="Zone 5 - Blare"/>
    <x v="290"/>
    <x v="233"/>
    <x v="181"/>
    <x v="3"/>
    <x v="5"/>
    <x v="0"/>
    <x v="1"/>
    <n v="94"/>
    <n v="3.5"/>
    <n v="3.5"/>
  </r>
  <r>
    <x v="9"/>
    <d v="2023-11-11T00:00:00"/>
    <s v="Zone 5 - Blare"/>
    <x v="290"/>
    <x v="233"/>
    <x v="181"/>
    <x v="3"/>
    <x v="5"/>
    <x v="0"/>
    <x v="1"/>
    <n v="142"/>
    <n v="14.4"/>
    <n v="14.4"/>
  </r>
  <r>
    <x v="9"/>
    <d v="2023-11-11T00:00:00"/>
    <s v="Zone 5 - Blare"/>
    <x v="290"/>
    <x v="233"/>
    <x v="181"/>
    <x v="3"/>
    <x v="5"/>
    <x v="0"/>
    <x v="1"/>
    <n v="115"/>
    <n v="7"/>
    <n v="7"/>
  </r>
  <r>
    <x v="9"/>
    <d v="2023-11-11T00:00:00"/>
    <s v="Zone 5 - Blare"/>
    <x v="290"/>
    <x v="233"/>
    <x v="181"/>
    <x v="3"/>
    <x v="5"/>
    <x v="0"/>
    <x v="1"/>
    <n v="129"/>
    <n v="10.4"/>
    <n v="10.4"/>
  </r>
  <r>
    <x v="9"/>
    <d v="2023-11-11T00:00:00"/>
    <s v="Zone 5 - Blare"/>
    <x v="58"/>
    <x v="53"/>
    <x v="28"/>
    <x v="2"/>
    <x v="5"/>
    <x v="0"/>
    <x v="1"/>
    <n v="129"/>
    <n v="10.4"/>
    <n v="10.4"/>
  </r>
  <r>
    <x v="9"/>
    <d v="2023-11-11T00:00:00"/>
    <s v="Zone 5 - Blare"/>
    <x v="33"/>
    <x v="31"/>
    <x v="26"/>
    <x v="1"/>
    <x v="5"/>
    <x v="0"/>
    <x v="1"/>
    <n v="113"/>
    <n v="6.6"/>
    <n v="6.6"/>
  </r>
  <r>
    <x v="9"/>
    <d v="2023-11-11T00:00:00"/>
    <s v="Zone 5 - Blare"/>
    <x v="33"/>
    <x v="31"/>
    <x v="26"/>
    <x v="1"/>
    <x v="5"/>
    <x v="0"/>
    <x v="1"/>
    <n v="139"/>
    <n v="13.4"/>
    <n v="13.4"/>
  </r>
  <r>
    <x v="9"/>
    <d v="2023-11-11T00:00:00"/>
    <s v="Zone 5 - Blare"/>
    <x v="49"/>
    <x v="45"/>
    <x v="32"/>
    <x v="2"/>
    <x v="5"/>
    <x v="0"/>
    <x v="1"/>
    <n v="156"/>
    <n v="19.899999999999999"/>
    <n v="19.899999999999999"/>
  </r>
  <r>
    <x v="9"/>
    <d v="2023-11-11T00:00:00"/>
    <s v="Zone 5 - Blare"/>
    <x v="49"/>
    <x v="45"/>
    <x v="32"/>
    <x v="2"/>
    <x v="5"/>
    <x v="0"/>
    <x v="1"/>
    <n v="130"/>
    <n v="10.7"/>
    <n v="10.7"/>
  </r>
  <r>
    <x v="9"/>
    <d v="2023-11-11T00:00:00"/>
    <s v="Zone 5 - Blare"/>
    <x v="48"/>
    <x v="44"/>
    <x v="37"/>
    <x v="0"/>
    <x v="5"/>
    <x v="0"/>
    <x v="1"/>
    <n v="122"/>
    <n v="8.6"/>
    <n v="8.6"/>
  </r>
  <r>
    <x v="9"/>
    <d v="2023-11-11T00:00:00"/>
    <s v="Zone 5 - Blare"/>
    <x v="48"/>
    <x v="44"/>
    <x v="37"/>
    <x v="0"/>
    <x v="5"/>
    <x v="0"/>
    <x v="1"/>
    <n v="127"/>
    <n v="9.8000000000000007"/>
    <n v="9.8000000000000007"/>
  </r>
  <r>
    <x v="9"/>
    <d v="2023-11-11T00:00:00"/>
    <s v="Zone 5 - Blare"/>
    <x v="61"/>
    <x v="55"/>
    <x v="47"/>
    <x v="0"/>
    <x v="5"/>
    <x v="0"/>
    <x v="1"/>
    <n v="114"/>
    <n v="6.8"/>
    <n v="6.8"/>
  </r>
  <r>
    <x v="9"/>
    <d v="2023-11-11T00:00:00"/>
    <s v="Zone 5 - Blare"/>
    <x v="42"/>
    <x v="39"/>
    <x v="32"/>
    <x v="2"/>
    <x v="5"/>
    <x v="0"/>
    <x v="1"/>
    <n v="150"/>
    <n v="17.399999999999999"/>
    <n v="17.399999999999999"/>
  </r>
  <r>
    <x v="9"/>
    <d v="2023-11-11T00:00:00"/>
    <s v="Zone 5 - Blare"/>
    <x v="44"/>
    <x v="41"/>
    <x v="28"/>
    <x v="1"/>
    <x v="5"/>
    <x v="0"/>
    <x v="1"/>
    <n v="87"/>
    <n v="2.7"/>
    <n v="2.7"/>
  </r>
  <r>
    <x v="9"/>
    <d v="2023-11-11T00:00:00"/>
    <s v="Zone 5 - Blare"/>
    <x v="46"/>
    <x v="43"/>
    <x v="32"/>
    <x v="1"/>
    <x v="5"/>
    <x v="0"/>
    <x v="1"/>
    <n v="131"/>
    <n v="10.9"/>
    <n v="10.9"/>
  </r>
  <r>
    <x v="9"/>
    <d v="2023-11-11T00:00:00"/>
    <s v="Zone 5 - Blare"/>
    <x v="46"/>
    <x v="43"/>
    <x v="32"/>
    <x v="1"/>
    <x v="5"/>
    <x v="0"/>
    <x v="5"/>
    <n v="81"/>
    <n v="1.9"/>
    <n v="1.9"/>
  </r>
  <r>
    <x v="9"/>
    <d v="2023-11-11T00:00:00"/>
    <s v="Zone 5 - Blare"/>
    <x v="57"/>
    <x v="52"/>
    <x v="45"/>
    <x v="4"/>
    <x v="5"/>
    <x v="1"/>
    <x v="2"/>
    <n v="45"/>
    <n v="0.9"/>
    <n v="0.9"/>
  </r>
  <r>
    <x v="9"/>
    <d v="2023-11-11T00:00:00"/>
    <s v="Zone 5 - Blare"/>
    <x v="43"/>
    <x v="40"/>
    <x v="34"/>
    <x v="3"/>
    <x v="5"/>
    <x v="1"/>
    <x v="2"/>
    <n v="41"/>
    <n v="0.7"/>
    <n v="0.7"/>
  </r>
  <r>
    <x v="9"/>
    <d v="2023-11-11T00:00:00"/>
    <s v="Zone 5 - Blare"/>
    <x v="362"/>
    <x v="280"/>
    <x v="215"/>
    <x v="1"/>
    <x v="6"/>
    <x v="0"/>
    <x v="2"/>
    <m/>
    <s v=""/>
    <s v=""/>
  </r>
  <r>
    <x v="9"/>
    <d v="2023-11-11T00:00:00"/>
    <s v="Zone 5 - Blare"/>
    <x v="383"/>
    <x v="297"/>
    <x v="227"/>
    <x v="1"/>
    <x v="8"/>
    <x v="0"/>
    <x v="2"/>
    <m/>
    <s v=""/>
    <s v=""/>
  </r>
  <r>
    <x v="9"/>
    <d v="2023-11-11T00:00:00"/>
    <s v="Zone 5 - Blare"/>
    <x v="370"/>
    <x v="288"/>
    <x v="221"/>
    <x v="4"/>
    <x v="5"/>
    <x v="0"/>
    <x v="2"/>
    <m/>
    <s v=""/>
    <s v=""/>
  </r>
  <r>
    <x v="9"/>
    <d v="2023-11-11T00:00:00"/>
    <s v="Zone 5 - Blare"/>
    <x v="40"/>
    <x v="9"/>
    <x v="32"/>
    <x v="4"/>
    <x v="5"/>
    <x v="0"/>
    <x v="2"/>
    <m/>
    <s v=""/>
    <s v=""/>
  </r>
  <r>
    <x v="9"/>
    <d v="2023-11-11T00:00:00"/>
    <s v="Zone 5 - Blare"/>
    <x v="32"/>
    <x v="30"/>
    <x v="25"/>
    <x v="1"/>
    <x v="5"/>
    <x v="0"/>
    <x v="2"/>
    <m/>
    <s v=""/>
    <s v=""/>
  </r>
  <r>
    <x v="9"/>
    <d v="2023-11-11T00:00:00"/>
    <s v="Zone 5 - Blare"/>
    <x v="30"/>
    <x v="28"/>
    <x v="23"/>
    <x v="0"/>
    <x v="5"/>
    <x v="0"/>
    <x v="2"/>
    <m/>
    <s v=""/>
    <s v=""/>
  </r>
  <r>
    <x v="9"/>
    <d v="2023-11-11T00:00:00"/>
    <s v="Zone 5 - Blare"/>
    <x v="62"/>
    <x v="56"/>
    <x v="47"/>
    <x v="6"/>
    <x v="5"/>
    <x v="0"/>
    <x v="2"/>
    <m/>
    <s v=""/>
    <s v=""/>
  </r>
  <r>
    <x v="9"/>
    <d v="2023-11-11T00:00:00"/>
    <s v="Zone 5 - Blare"/>
    <x v="80"/>
    <x v="71"/>
    <x v="29"/>
    <x v="1"/>
    <x v="10"/>
    <x v="0"/>
    <x v="0"/>
    <n v="140"/>
    <n v="12"/>
    <n v="12"/>
  </r>
  <r>
    <x v="9"/>
    <d v="2023-11-11T00:00:00"/>
    <s v="Zone 5 - Blare"/>
    <x v="81"/>
    <x v="31"/>
    <x v="60"/>
    <x v="1"/>
    <x v="10"/>
    <x v="0"/>
    <x v="0"/>
    <n v="75"/>
    <n v="1.3"/>
    <n v="1.3"/>
  </r>
  <r>
    <x v="9"/>
    <d v="2023-11-11T00:00:00"/>
    <s v="Zone 5 - Blare"/>
    <x v="81"/>
    <x v="31"/>
    <x v="60"/>
    <x v="1"/>
    <x v="10"/>
    <x v="0"/>
    <x v="1"/>
    <n v="176"/>
    <n v="30.1"/>
    <n v="30.1"/>
  </r>
  <r>
    <x v="9"/>
    <d v="2023-11-11T00:00:00"/>
    <s v="Zone 5 - Blare"/>
    <x v="90"/>
    <x v="78"/>
    <x v="4"/>
    <x v="1"/>
    <x v="10"/>
    <x v="0"/>
    <x v="1"/>
    <n v="175"/>
    <n v="29.5"/>
    <n v="29.5"/>
  </r>
  <r>
    <x v="9"/>
    <d v="2023-11-11T00:00:00"/>
    <s v="Zone 5 - Blare"/>
    <x v="90"/>
    <x v="78"/>
    <x v="4"/>
    <x v="1"/>
    <x v="10"/>
    <x v="0"/>
    <x v="1"/>
    <n v="155"/>
    <n v="19.5"/>
    <n v="19.5"/>
  </r>
  <r>
    <x v="9"/>
    <d v="2023-11-11T00:00:00"/>
    <s v="Zone 5 - Blare"/>
    <x v="79"/>
    <x v="70"/>
    <x v="23"/>
    <x v="0"/>
    <x v="10"/>
    <x v="0"/>
    <x v="1"/>
    <n v="130"/>
    <n v="10.7"/>
    <n v="10.7"/>
  </r>
  <r>
    <x v="9"/>
    <d v="2023-11-11T00:00:00"/>
    <s v="Zone 5 - Blare"/>
    <x v="79"/>
    <x v="70"/>
    <x v="23"/>
    <x v="0"/>
    <x v="10"/>
    <x v="0"/>
    <x v="1"/>
    <n v="147"/>
    <n v="16.2"/>
    <n v="16.2"/>
  </r>
  <r>
    <x v="9"/>
    <d v="2023-11-11T00:00:00"/>
    <s v="Zone 5 - Blare"/>
    <x v="79"/>
    <x v="70"/>
    <x v="23"/>
    <x v="0"/>
    <x v="10"/>
    <x v="0"/>
    <x v="0"/>
    <n v="97"/>
    <n v="3.3"/>
    <n v="3.3"/>
  </r>
  <r>
    <x v="9"/>
    <d v="2023-11-11T00:00:00"/>
    <s v="Zone 5 - Blare"/>
    <x v="88"/>
    <x v="2"/>
    <x v="63"/>
    <x v="1"/>
    <x v="10"/>
    <x v="0"/>
    <x v="1"/>
    <n v="106"/>
    <n v="5.3"/>
    <n v="5.3"/>
  </r>
  <r>
    <x v="9"/>
    <d v="2023-11-11T00:00:00"/>
    <s v="Zone 5 - Blare"/>
    <x v="338"/>
    <x v="102"/>
    <x v="55"/>
    <x v="3"/>
    <x v="10"/>
    <x v="1"/>
    <x v="2"/>
    <n v="41"/>
    <n v="0.7"/>
    <n v="0.7"/>
  </r>
  <r>
    <x v="9"/>
    <d v="2023-11-11T00:00:00"/>
    <s v="Zone 5 - Blare"/>
    <x v="75"/>
    <x v="14"/>
    <x v="57"/>
    <x v="1"/>
    <x v="10"/>
    <x v="2"/>
    <x v="2"/>
    <n v="33"/>
    <n v="0.7"/>
    <n v="0.7"/>
  </r>
  <r>
    <x v="9"/>
    <d v="2023-11-11T00:00:00"/>
    <s v="Zone 5 - Blare"/>
    <x v="419"/>
    <x v="321"/>
    <x v="240"/>
    <x v="3"/>
    <x v="10"/>
    <x v="0"/>
    <x v="2"/>
    <m/>
    <s v=""/>
    <s v=""/>
  </r>
  <r>
    <x v="9"/>
    <d v="2023-11-11T00:00:00"/>
    <s v="Zone 5 - Blare"/>
    <x v="63"/>
    <x v="2"/>
    <x v="48"/>
    <x v="0"/>
    <x v="10"/>
    <x v="0"/>
    <x v="2"/>
    <m/>
    <s v=""/>
    <s v=""/>
  </r>
  <r>
    <x v="9"/>
    <d v="2023-11-11T00:00:00"/>
    <s v="Zone 5 - Blare"/>
    <x v="274"/>
    <x v="221"/>
    <x v="86"/>
    <x v="1"/>
    <x v="10"/>
    <x v="0"/>
    <x v="2"/>
    <m/>
    <s v=""/>
    <s v=""/>
  </r>
  <r>
    <x v="9"/>
    <d v="2023-11-11T00:00:00"/>
    <s v="Zone 5 - Blare"/>
    <x v="67"/>
    <x v="60"/>
    <x v="51"/>
    <x v="2"/>
    <x v="10"/>
    <x v="0"/>
    <x v="2"/>
    <m/>
    <s v=""/>
    <s v=""/>
  </r>
  <r>
    <x v="9"/>
    <d v="2023-11-11T00:00:00"/>
    <s v="Zone 5 - Blare"/>
    <x v="78"/>
    <x v="69"/>
    <x v="59"/>
    <x v="2"/>
    <x v="10"/>
    <x v="0"/>
    <x v="2"/>
    <m/>
    <s v=""/>
    <s v=""/>
  </r>
  <r>
    <x v="9"/>
    <d v="2023-11-11T00:00:00"/>
    <s v="Zone 5 - Blare"/>
    <x v="422"/>
    <x v="31"/>
    <x v="56"/>
    <x v="2"/>
    <x v="11"/>
    <x v="0"/>
    <x v="2"/>
    <m/>
    <s v=""/>
    <s v=""/>
  </r>
  <r>
    <x v="9"/>
    <d v="2023-11-11T00:00:00"/>
    <s v="Zone 5 - Blare"/>
    <x v="66"/>
    <x v="59"/>
    <x v="50"/>
    <x v="0"/>
    <x v="10"/>
    <x v="0"/>
    <x v="2"/>
    <m/>
    <s v=""/>
    <s v=""/>
  </r>
  <r>
    <x v="9"/>
    <d v="2023-11-11T00:00:00"/>
    <s v="Zone 5 - Blare"/>
    <x v="85"/>
    <x v="75"/>
    <x v="23"/>
    <x v="8"/>
    <x v="10"/>
    <x v="0"/>
    <x v="2"/>
    <m/>
    <s v=""/>
    <s v=""/>
  </r>
  <r>
    <x v="9"/>
    <d v="2023-11-11T00:00:00"/>
    <s v="Zone 5 - Blare"/>
    <x v="376"/>
    <x v="293"/>
    <x v="23"/>
    <x v="8"/>
    <x v="10"/>
    <x v="0"/>
    <x v="2"/>
    <m/>
    <s v=""/>
    <s v=""/>
  </r>
  <r>
    <x v="9"/>
    <d v="2023-11-11T00:00:00"/>
    <s v="Zone 5 - Blare"/>
    <x v="323"/>
    <x v="256"/>
    <x v="198"/>
    <x v="1"/>
    <x v="10"/>
    <x v="0"/>
    <x v="2"/>
    <m/>
    <s v=""/>
    <s v=""/>
  </r>
  <r>
    <x v="9"/>
    <d v="2023-11-11T00:00:00"/>
    <s v="Zone 5 - Blare"/>
    <x v="405"/>
    <x v="311"/>
    <x v="36"/>
    <x v="6"/>
    <x v="11"/>
    <x v="0"/>
    <x v="2"/>
    <m/>
    <s v=""/>
    <s v=""/>
  </r>
  <r>
    <x v="9"/>
    <d v="2023-11-11T00:00:00"/>
    <s v="Zone 5 - Blare"/>
    <x v="47"/>
    <x v="6"/>
    <x v="36"/>
    <x v="2"/>
    <x v="7"/>
    <x v="0"/>
    <x v="2"/>
    <m/>
    <s v=""/>
    <s v=""/>
  </r>
  <r>
    <x v="9"/>
    <d v="2023-11-11T00:00:00"/>
    <s v="Zone 5 - Blare"/>
    <x v="77"/>
    <x v="31"/>
    <x v="9"/>
    <x v="2"/>
    <x v="10"/>
    <x v="0"/>
    <x v="2"/>
    <m/>
    <s v=""/>
    <s v=""/>
  </r>
  <r>
    <x v="9"/>
    <d v="2023-11-11T00:00:00"/>
    <s v="Zone 5 - Blare"/>
    <x v="404"/>
    <x v="310"/>
    <x v="36"/>
    <x v="11"/>
    <x v="11"/>
    <x v="0"/>
    <x v="2"/>
    <m/>
    <s v=""/>
    <s v=""/>
  </r>
  <r>
    <x v="9"/>
    <d v="2023-11-11T00:00:00"/>
    <s v="Zone 5 - Blare"/>
    <x v="83"/>
    <x v="73"/>
    <x v="61"/>
    <x v="7"/>
    <x v="10"/>
    <x v="0"/>
    <x v="2"/>
    <m/>
    <s v=""/>
    <s v=""/>
  </r>
  <r>
    <x v="9"/>
    <d v="2023-11-11T00:00:00"/>
    <s v="Zone 5 - Blare"/>
    <x v="86"/>
    <x v="76"/>
    <x v="23"/>
    <x v="1"/>
    <x v="10"/>
    <x v="0"/>
    <x v="2"/>
    <m/>
    <s v=""/>
    <s v=""/>
  </r>
  <r>
    <x v="9"/>
    <d v="2023-11-11T00:00:00"/>
    <s v="Zone 5 - Blare"/>
    <x v="91"/>
    <x v="79"/>
    <x v="65"/>
    <x v="0"/>
    <x v="10"/>
    <x v="0"/>
    <x v="2"/>
    <m/>
    <s v=""/>
    <s v=""/>
  </r>
  <r>
    <x v="9"/>
    <d v="2023-11-11T00:00:00"/>
    <s v="Zone 5 - Blare"/>
    <x v="377"/>
    <x v="294"/>
    <x v="91"/>
    <x v="1"/>
    <x v="10"/>
    <x v="0"/>
    <x v="2"/>
    <m/>
    <s v=""/>
    <s v=""/>
  </r>
  <r>
    <x v="9"/>
    <d v="2023-11-11T00:00:00"/>
    <s v="Zone 5 - Blare"/>
    <x v="375"/>
    <x v="292"/>
    <x v="55"/>
    <x v="8"/>
    <x v="10"/>
    <x v="0"/>
    <x v="2"/>
    <m/>
    <s v=""/>
    <s v=""/>
  </r>
  <r>
    <x v="9"/>
    <d v="2023-11-11T00:00:00"/>
    <s v="Zone 5 - Blare"/>
    <x v="82"/>
    <x v="72"/>
    <x v="55"/>
    <x v="1"/>
    <x v="10"/>
    <x v="0"/>
    <x v="2"/>
    <m/>
    <s v=""/>
    <s v=""/>
  </r>
  <r>
    <x v="9"/>
    <d v="2023-11-11T00:00:00"/>
    <s v="Zone 5 - Blare"/>
    <x v="74"/>
    <x v="67"/>
    <x v="56"/>
    <x v="2"/>
    <x v="10"/>
    <x v="0"/>
    <x v="2"/>
    <m/>
    <s v=""/>
    <s v=""/>
  </r>
  <r>
    <x v="9"/>
    <d v="2023-11-11T00:00:00"/>
    <s v="Zone 5 - Blare"/>
    <x v="424"/>
    <x v="12"/>
    <x v="241"/>
    <x v="1"/>
    <x v="10"/>
    <x v="0"/>
    <x v="2"/>
    <m/>
    <s v=""/>
    <s v=""/>
  </r>
  <r>
    <x v="9"/>
    <d v="2023-11-11T00:00:00"/>
    <s v="Zone 5 - Blare"/>
    <x v="70"/>
    <x v="63"/>
    <x v="53"/>
    <x v="2"/>
    <x v="10"/>
    <x v="0"/>
    <x v="2"/>
    <m/>
    <s v=""/>
    <s v=""/>
  </r>
  <r>
    <x v="9"/>
    <d v="2023-11-11T00:00:00"/>
    <s v="Zone 5 - Blare"/>
    <x v="68"/>
    <x v="61"/>
    <x v="52"/>
    <x v="2"/>
    <x v="10"/>
    <x v="0"/>
    <x v="2"/>
    <m/>
    <s v=""/>
    <s v=""/>
  </r>
  <r>
    <x v="9"/>
    <d v="2023-11-11T00:00:00"/>
    <s v="Zone 5 - Blare"/>
    <x v="379"/>
    <x v="295"/>
    <x v="8"/>
    <x v="1"/>
    <x v="14"/>
    <x v="0"/>
    <x v="1"/>
    <n v="121"/>
    <n v="8.3000000000000007"/>
    <n v="8.3000000000000007"/>
  </r>
  <r>
    <x v="9"/>
    <d v="2023-11-11T00:00:00"/>
    <s v="Zone 5 - Blare"/>
    <x v="147"/>
    <x v="122"/>
    <x v="101"/>
    <x v="1"/>
    <x v="14"/>
    <x v="0"/>
    <x v="1"/>
    <n v="158"/>
    <n v="20.8"/>
    <n v="20.8"/>
  </r>
  <r>
    <x v="9"/>
    <d v="2023-11-11T00:00:00"/>
    <s v="Zone 5 - Blare"/>
    <x v="140"/>
    <x v="118"/>
    <x v="35"/>
    <x v="0"/>
    <x v="14"/>
    <x v="0"/>
    <x v="1"/>
    <n v="145"/>
    <n v="15.5"/>
    <n v="15.5"/>
  </r>
  <r>
    <x v="9"/>
    <d v="2023-11-11T00:00:00"/>
    <s v="Zone 5 - Blare"/>
    <x v="140"/>
    <x v="118"/>
    <x v="35"/>
    <x v="0"/>
    <x v="14"/>
    <x v="0"/>
    <x v="1"/>
    <n v="151"/>
    <n v="17.8"/>
    <n v="17.8"/>
  </r>
  <r>
    <x v="9"/>
    <d v="2023-11-11T00:00:00"/>
    <s v="Zone 5 - Blare"/>
    <x v="331"/>
    <x v="262"/>
    <x v="100"/>
    <x v="8"/>
    <x v="14"/>
    <x v="0"/>
    <x v="1"/>
    <n v="92"/>
    <n v="3.3"/>
    <n v="3.3"/>
  </r>
  <r>
    <x v="9"/>
    <d v="2023-11-11T00:00:00"/>
    <s v="Zone 5 - Blare"/>
    <x v="307"/>
    <x v="243"/>
    <x v="35"/>
    <x v="7"/>
    <x v="14"/>
    <x v="1"/>
    <x v="2"/>
    <n v="42"/>
    <n v="0.8"/>
    <n v="0.8"/>
  </r>
  <r>
    <x v="9"/>
    <d v="2023-11-11T00:00:00"/>
    <s v="Zone 5 - Blare"/>
    <x v="149"/>
    <x v="124"/>
    <x v="100"/>
    <x v="8"/>
    <x v="14"/>
    <x v="1"/>
    <x v="2"/>
    <n v="58"/>
    <n v="2"/>
    <n v="2"/>
  </r>
  <r>
    <x v="9"/>
    <d v="2023-11-11T00:00:00"/>
    <s v="Zone 5 - Blare"/>
    <x v="381"/>
    <x v="79"/>
    <x v="91"/>
    <x v="3"/>
    <x v="14"/>
    <x v="1"/>
    <x v="2"/>
    <n v="42"/>
    <n v="0.8"/>
    <n v="0.8"/>
  </r>
  <r>
    <x v="9"/>
    <d v="2023-11-11T00:00:00"/>
    <s v="Zone 5 - Blare"/>
    <x v="425"/>
    <x v="324"/>
    <x v="91"/>
    <x v="3"/>
    <x v="14"/>
    <x v="1"/>
    <x v="2"/>
    <n v="44"/>
    <n v="0.9"/>
    <n v="0.9"/>
  </r>
  <r>
    <x v="9"/>
    <d v="2023-11-11T00:00:00"/>
    <s v="Zone 5 - Blare"/>
    <x v="380"/>
    <x v="296"/>
    <x v="225"/>
    <x v="1"/>
    <x v="14"/>
    <x v="0"/>
    <x v="2"/>
    <m/>
    <s v=""/>
    <s v=""/>
  </r>
  <r>
    <x v="9"/>
    <d v="2023-11-11T00:00:00"/>
    <s v="Zone 5 - Blare"/>
    <x v="141"/>
    <x v="15"/>
    <x v="98"/>
    <x v="1"/>
    <x v="14"/>
    <x v="0"/>
    <x v="2"/>
    <m/>
    <s v=""/>
    <s v=""/>
  </r>
  <r>
    <x v="9"/>
    <d v="2023-11-11T00:00:00"/>
    <s v="Zone 5 - Blare"/>
    <x v="416"/>
    <x v="320"/>
    <x v="237"/>
    <x v="0"/>
    <x v="14"/>
    <x v="0"/>
    <x v="2"/>
    <m/>
    <s v=""/>
    <s v=""/>
  </r>
  <r>
    <x v="9"/>
    <d v="2023-11-11T00:00:00"/>
    <s v="Zone 5 - Blare"/>
    <x v="382"/>
    <x v="195"/>
    <x v="226"/>
    <x v="2"/>
    <x v="14"/>
    <x v="0"/>
    <x v="2"/>
    <m/>
    <s v=""/>
    <s v=""/>
  </r>
  <r>
    <x v="9"/>
    <d v="2023-11-11T00:00:00"/>
    <s v="Zone 5 - Blare"/>
    <x v="154"/>
    <x v="127"/>
    <x v="105"/>
    <x v="1"/>
    <x v="14"/>
    <x v="0"/>
    <x v="2"/>
    <m/>
    <s v=""/>
    <s v=""/>
  </r>
  <r>
    <x v="9"/>
    <d v="2023-11-11T00:00:00"/>
    <s v="Zone 5 - Blare"/>
    <x v="143"/>
    <x v="120"/>
    <x v="91"/>
    <x v="3"/>
    <x v="14"/>
    <x v="0"/>
    <x v="2"/>
    <m/>
    <s v=""/>
    <s v=""/>
  </r>
  <r>
    <x v="9"/>
    <d v="2023-11-11T00:00:00"/>
    <s v="Zone 5 - Blare"/>
    <x v="151"/>
    <x v="79"/>
    <x v="103"/>
    <x v="1"/>
    <x v="14"/>
    <x v="0"/>
    <x v="2"/>
    <m/>
    <s v=""/>
    <s v=""/>
  </r>
  <r>
    <x v="9"/>
    <d v="2023-11-11T00:00:00"/>
    <s v="Zone 5 - Blare"/>
    <x v="308"/>
    <x v="244"/>
    <x v="35"/>
    <x v="8"/>
    <x v="14"/>
    <x v="0"/>
    <x v="2"/>
    <m/>
    <s v=""/>
    <s v=""/>
  </r>
  <r>
    <x v="9"/>
    <d v="2023-11-11T00:00:00"/>
    <s v="Zone 5 - Blare"/>
    <x v="406"/>
    <x v="312"/>
    <x v="35"/>
    <x v="11"/>
    <x v="14"/>
    <x v="0"/>
    <x v="2"/>
    <m/>
    <s v=""/>
    <s v=""/>
  </r>
  <r>
    <x v="9"/>
    <d v="2023-11-11T00:00:00"/>
    <s v="Zone 5 - Blare"/>
    <x v="137"/>
    <x v="116"/>
    <x v="88"/>
    <x v="1"/>
    <x v="14"/>
    <x v="0"/>
    <x v="2"/>
    <m/>
    <s v=""/>
    <s v=""/>
  </r>
  <r>
    <x v="9"/>
    <d v="2023-11-11T00:00:00"/>
    <s v="Zone 5 - Blare"/>
    <x v="145"/>
    <x v="121"/>
    <x v="100"/>
    <x v="0"/>
    <x v="14"/>
    <x v="0"/>
    <x v="2"/>
    <m/>
    <s v=""/>
    <s v=""/>
  </r>
  <r>
    <x v="9"/>
    <d v="2023-11-11T00:00:00"/>
    <s v="Zone 5 - Blare"/>
    <x v="148"/>
    <x v="123"/>
    <x v="90"/>
    <x v="0"/>
    <x v="14"/>
    <x v="0"/>
    <x v="2"/>
    <m/>
    <s v=""/>
    <s v=""/>
  </r>
  <r>
    <x v="9"/>
    <d v="2023-11-11T00:00:00"/>
    <s v="Zone 5 - Blare"/>
    <x v="125"/>
    <x v="107"/>
    <x v="88"/>
    <x v="7"/>
    <x v="14"/>
    <x v="0"/>
    <x v="2"/>
    <m/>
    <s v=""/>
    <s v=""/>
  </r>
  <r>
    <x v="9"/>
    <d v="2023-11-11T00:00:00"/>
    <s v="Zone 5 - Blare"/>
    <x v="144"/>
    <x v="65"/>
    <x v="79"/>
    <x v="3"/>
    <x v="14"/>
    <x v="0"/>
    <x v="2"/>
    <m/>
    <s v=""/>
    <s v=""/>
  </r>
  <r>
    <x v="9"/>
    <d v="2023-11-11T00:00:00"/>
    <s v="Zone 5 - Blare"/>
    <x v="146"/>
    <x v="46"/>
    <x v="65"/>
    <x v="0"/>
    <x v="14"/>
    <x v="0"/>
    <x v="2"/>
    <m/>
    <s v=""/>
    <s v=""/>
  </r>
  <r>
    <x v="9"/>
    <d v="2023-11-11T00:00:00"/>
    <s v="Zone 5 - Blare"/>
    <x v="152"/>
    <x v="28"/>
    <x v="79"/>
    <x v="3"/>
    <x v="14"/>
    <x v="0"/>
    <x v="2"/>
    <m/>
    <s v=""/>
    <s v=""/>
  </r>
  <r>
    <x v="9"/>
    <d v="2023-11-11T00:00:00"/>
    <s v="Zone 5 - Blare"/>
    <x v="5"/>
    <x v="5"/>
    <x v="5"/>
    <x v="1"/>
    <x v="0"/>
    <x v="0"/>
    <x v="1"/>
    <n v="129"/>
    <n v="10.4"/>
    <n v="10.4"/>
  </r>
  <r>
    <x v="9"/>
    <d v="2023-11-11T00:00:00"/>
    <s v="Zone 5 - Blare"/>
    <x v="4"/>
    <x v="4"/>
    <x v="4"/>
    <x v="0"/>
    <x v="1"/>
    <x v="0"/>
    <x v="1"/>
    <n v="103"/>
    <n v="4.8"/>
    <n v="4.8"/>
  </r>
  <r>
    <x v="9"/>
    <d v="2023-11-11T00:00:00"/>
    <s v="Zone 5 - Blare"/>
    <x v="18"/>
    <x v="17"/>
    <x v="14"/>
    <x v="2"/>
    <x v="0"/>
    <x v="0"/>
    <x v="1"/>
    <n v="148"/>
    <n v="16.600000000000001"/>
    <n v="16.600000000000001"/>
  </r>
  <r>
    <x v="9"/>
    <d v="2023-11-11T00:00:00"/>
    <s v="Zone 5 - Blare"/>
    <x v="9"/>
    <x v="6"/>
    <x v="5"/>
    <x v="0"/>
    <x v="0"/>
    <x v="0"/>
    <x v="1"/>
    <n v="107"/>
    <n v="5.5"/>
    <n v="5.5"/>
  </r>
  <r>
    <x v="9"/>
    <d v="2023-11-11T00:00:00"/>
    <s v="Zone 5 - Blare"/>
    <x v="9"/>
    <x v="6"/>
    <x v="5"/>
    <x v="0"/>
    <x v="0"/>
    <x v="0"/>
    <x v="1"/>
    <n v="144"/>
    <n v="15.1"/>
    <n v="15.1"/>
  </r>
  <r>
    <x v="9"/>
    <d v="2023-11-11T00:00:00"/>
    <s v="Zone 5 - Blare"/>
    <x v="15"/>
    <x v="14"/>
    <x v="12"/>
    <x v="0"/>
    <x v="3"/>
    <x v="0"/>
    <x v="1"/>
    <n v="116"/>
    <n v="7.2"/>
    <n v="7.2"/>
  </r>
  <r>
    <x v="9"/>
    <d v="2023-11-11T00:00:00"/>
    <s v="Zone 5 - Blare"/>
    <x v="15"/>
    <x v="14"/>
    <x v="12"/>
    <x v="0"/>
    <x v="3"/>
    <x v="0"/>
    <x v="1"/>
    <n v="154"/>
    <n v="19.100000000000001"/>
    <n v="19.100000000000001"/>
  </r>
  <r>
    <x v="9"/>
    <d v="2023-11-11T00:00:00"/>
    <s v="Zone 5 - Blare"/>
    <x v="16"/>
    <x v="15"/>
    <x v="13"/>
    <x v="2"/>
    <x v="0"/>
    <x v="0"/>
    <x v="1"/>
    <n v="110"/>
    <n v="6"/>
    <n v="6"/>
  </r>
  <r>
    <x v="9"/>
    <d v="2023-11-11T00:00:00"/>
    <s v="Zone 5 - Blare"/>
    <x v="0"/>
    <x v="0"/>
    <x v="0"/>
    <x v="0"/>
    <x v="0"/>
    <x v="0"/>
    <x v="1"/>
    <n v="108"/>
    <n v="5.6"/>
    <n v="5.6"/>
  </r>
  <r>
    <x v="9"/>
    <d v="2023-11-11T00:00:00"/>
    <s v="Zone 5 - Blare"/>
    <x v="313"/>
    <x v="249"/>
    <x v="145"/>
    <x v="1"/>
    <x v="0"/>
    <x v="0"/>
    <x v="1"/>
    <n v="119"/>
    <n v="7.9"/>
    <n v="7.9"/>
  </r>
  <r>
    <x v="9"/>
    <d v="2023-11-11T00:00:00"/>
    <s v="Zone 5 - Blare"/>
    <x v="7"/>
    <x v="7"/>
    <x v="7"/>
    <x v="2"/>
    <x v="0"/>
    <x v="0"/>
    <x v="1"/>
    <n v="137"/>
    <n v="12.8"/>
    <n v="12.8"/>
  </r>
  <r>
    <x v="9"/>
    <d v="2023-11-11T00:00:00"/>
    <s v="Zone 5 - Blare"/>
    <x v="11"/>
    <x v="10"/>
    <x v="9"/>
    <x v="4"/>
    <x v="0"/>
    <x v="0"/>
    <x v="1"/>
    <n v="155"/>
    <n v="19.5"/>
    <n v="19.5"/>
  </r>
  <r>
    <x v="9"/>
    <d v="2023-11-11T00:00:00"/>
    <s v="Zone 5 - Blare"/>
    <x v="11"/>
    <x v="10"/>
    <x v="9"/>
    <x v="4"/>
    <x v="0"/>
    <x v="1"/>
    <x v="2"/>
    <n v="50"/>
    <n v="1.3"/>
    <n v="1.3"/>
  </r>
  <r>
    <x v="9"/>
    <d v="2023-11-11T00:00:00"/>
    <s v="Zone 5 - Blare"/>
    <x v="133"/>
    <x v="114"/>
    <x v="89"/>
    <x v="5"/>
    <x v="0"/>
    <x v="0"/>
    <x v="2"/>
    <m/>
    <s v=""/>
    <s v=""/>
  </r>
  <r>
    <x v="9"/>
    <d v="2023-11-11T00:00:00"/>
    <s v="Zone 5 - Blare"/>
    <x v="10"/>
    <x v="9"/>
    <x v="9"/>
    <x v="2"/>
    <x v="0"/>
    <x v="0"/>
    <x v="10"/>
    <n v="78"/>
    <n v="3.8"/>
    <n v="3.8"/>
  </r>
  <r>
    <x v="9"/>
    <d v="2023-11-11T00:00:00"/>
    <s v="Zone 5 - Blare"/>
    <x v="426"/>
    <x v="325"/>
    <x v="13"/>
    <x v="1"/>
    <x v="0"/>
    <x v="0"/>
    <x v="2"/>
    <m/>
    <s v=""/>
    <s v=""/>
  </r>
  <r>
    <x v="9"/>
    <d v="2023-11-11T00:00:00"/>
    <s v="Zone 5 - Blare"/>
    <x v="410"/>
    <x v="315"/>
    <x v="38"/>
    <x v="2"/>
    <x v="0"/>
    <x v="0"/>
    <x v="2"/>
    <m/>
    <s v=""/>
    <s v=""/>
  </r>
  <r>
    <x v="9"/>
    <d v="2023-11-11T00:00:00"/>
    <s v="Zone 5 - Blare"/>
    <x v="387"/>
    <x v="301"/>
    <x v="230"/>
    <x v="2"/>
    <x v="1"/>
    <x v="0"/>
    <x v="2"/>
    <m/>
    <s v=""/>
    <s v=""/>
  </r>
  <r>
    <x v="9"/>
    <d v="2023-11-11T00:00:00"/>
    <s v="Zone 5 - Blare"/>
    <x v="388"/>
    <x v="302"/>
    <x v="230"/>
    <x v="5"/>
    <x v="1"/>
    <x v="0"/>
    <x v="2"/>
    <m/>
    <s v=""/>
    <s v=""/>
  </r>
  <r>
    <x v="9"/>
    <d v="2023-11-11T00:00:00"/>
    <s v="Zone 5 - Blare"/>
    <x v="2"/>
    <x v="2"/>
    <x v="2"/>
    <x v="2"/>
    <x v="0"/>
    <x v="0"/>
    <x v="2"/>
    <m/>
    <s v=""/>
    <s v=""/>
  </r>
  <r>
    <x v="9"/>
    <d v="2023-11-11T00:00:00"/>
    <s v="Zone 5 - Blare"/>
    <x v="28"/>
    <x v="26"/>
    <x v="22"/>
    <x v="0"/>
    <x v="0"/>
    <x v="0"/>
    <x v="2"/>
    <m/>
    <s v=""/>
    <s v=""/>
  </r>
  <r>
    <x v="9"/>
    <d v="2023-11-11T00:00:00"/>
    <s v="Zone 5 - Blare"/>
    <x v="6"/>
    <x v="6"/>
    <x v="6"/>
    <x v="4"/>
    <x v="2"/>
    <x v="0"/>
    <x v="2"/>
    <m/>
    <s v=""/>
    <s v=""/>
  </r>
  <r>
    <x v="9"/>
    <d v="2023-11-11T00:00:00"/>
    <s v="Zone 5 - Blare"/>
    <x v="289"/>
    <x v="232"/>
    <x v="180"/>
    <x v="6"/>
    <x v="0"/>
    <x v="0"/>
    <x v="2"/>
    <m/>
    <s v=""/>
    <s v=""/>
  </r>
  <r>
    <x v="9"/>
    <d v="2023-11-11T00:00:00"/>
    <s v="Zone 5 - Blare"/>
    <x v="19"/>
    <x v="18"/>
    <x v="15"/>
    <x v="1"/>
    <x v="0"/>
    <x v="0"/>
    <x v="2"/>
    <m/>
    <s v=""/>
    <s v=""/>
  </r>
  <r>
    <x v="9"/>
    <d v="2023-11-11T00:00:00"/>
    <s v="Zone 5 - Blare"/>
    <x v="326"/>
    <x v="72"/>
    <x v="200"/>
    <x v="0"/>
    <x v="0"/>
    <x v="0"/>
    <x v="2"/>
    <m/>
    <s v=""/>
    <s v=""/>
  </r>
  <r>
    <x v="9"/>
    <d v="2023-11-11T00:00:00"/>
    <s v="Zone 5 - Blare"/>
    <x v="286"/>
    <x v="230"/>
    <x v="178"/>
    <x v="1"/>
    <x v="1"/>
    <x v="0"/>
    <x v="2"/>
    <m/>
    <s v=""/>
    <s v=""/>
  </r>
  <r>
    <x v="9"/>
    <d v="2023-11-11T00:00:00"/>
    <s v="Zone 5 - Blare"/>
    <x v="3"/>
    <x v="3"/>
    <x v="3"/>
    <x v="3"/>
    <x v="0"/>
    <x v="0"/>
    <x v="2"/>
    <m/>
    <s v=""/>
    <s v=""/>
  </r>
  <r>
    <x v="9"/>
    <d v="2023-11-11T00:00:00"/>
    <s v="Zone 5 - Blare"/>
    <x v="345"/>
    <x v="267"/>
    <x v="116"/>
    <x v="5"/>
    <x v="0"/>
    <x v="0"/>
    <x v="2"/>
    <m/>
    <s v=""/>
    <s v=""/>
  </r>
  <r>
    <x v="9"/>
    <d v="2023-11-11T00:00:00"/>
    <s v="Zone 5 - Blare"/>
    <x v="427"/>
    <x v="326"/>
    <x v="242"/>
    <x v="1"/>
    <x v="0"/>
    <x v="0"/>
    <x v="2"/>
    <m/>
    <s v=""/>
    <s v=""/>
  </r>
  <r>
    <x v="9"/>
    <d v="2023-11-11T00:00:00"/>
    <s v="Zone 5 - Blare"/>
    <x v="241"/>
    <x v="199"/>
    <x v="154"/>
    <x v="1"/>
    <x v="3"/>
    <x v="0"/>
    <x v="2"/>
    <m/>
    <s v=""/>
    <s v=""/>
  </r>
  <r>
    <x v="9"/>
    <d v="2023-11-11T00:00:00"/>
    <s v="Zone 5 - Blare"/>
    <x v="237"/>
    <x v="195"/>
    <x v="95"/>
    <x v="0"/>
    <x v="1"/>
    <x v="0"/>
    <x v="0"/>
    <n v="95"/>
    <n v="3.1"/>
    <n v="3.1"/>
  </r>
  <r>
    <x v="9"/>
    <d v="2023-11-11T00:00:00"/>
    <s v="Zone 5 - Blare"/>
    <x v="237"/>
    <x v="195"/>
    <x v="95"/>
    <x v="0"/>
    <x v="1"/>
    <x v="0"/>
    <x v="0"/>
    <n v="86"/>
    <n v="2.2000000000000002"/>
    <n v="2.2000000000000002"/>
  </r>
  <r>
    <x v="9"/>
    <d v="2023-11-11T00:00:00"/>
    <s v="Zone 5 - Blare"/>
    <x v="234"/>
    <x v="193"/>
    <x v="149"/>
    <x v="0"/>
    <x v="1"/>
    <x v="4"/>
    <x v="2"/>
    <n v="49"/>
    <n v="2.5"/>
    <n v="2.5"/>
  </r>
  <r>
    <x v="9"/>
    <d v="2023-11-11T00:00:00"/>
    <s v="Zone 5 - Blare"/>
    <x v="236"/>
    <x v="68"/>
    <x v="151"/>
    <x v="1"/>
    <x v="1"/>
    <x v="0"/>
    <x v="2"/>
    <m/>
    <s v=""/>
    <s v=""/>
  </r>
  <r>
    <x v="9"/>
    <d v="2023-11-11T00:00:00"/>
    <s v="Zone 5 - Blare"/>
    <x v="243"/>
    <x v="201"/>
    <x v="155"/>
    <x v="1"/>
    <x v="1"/>
    <x v="0"/>
    <x v="2"/>
    <m/>
    <s v=""/>
    <s v=""/>
  </r>
  <r>
    <x v="9"/>
    <d v="2023-11-11T00:00:00"/>
    <s v="Zone 5 - Blare"/>
    <x v="396"/>
    <x v="307"/>
    <x v="233"/>
    <x v="0"/>
    <x v="1"/>
    <x v="0"/>
    <x v="2"/>
    <m/>
    <s v=""/>
    <s v=""/>
  </r>
  <r>
    <x v="9"/>
    <d v="2023-11-11T00:00:00"/>
    <s v="Zone 5 - Blare"/>
    <x v="395"/>
    <x v="200"/>
    <x v="30"/>
    <x v="1"/>
    <x v="1"/>
    <x v="0"/>
    <x v="2"/>
    <m/>
    <s v=""/>
    <s v=""/>
  </r>
  <r>
    <x v="9"/>
    <d v="2023-11-11T00:00:00"/>
    <s v="Zone 5 - Blare"/>
    <x v="341"/>
    <x v="83"/>
    <x v="152"/>
    <x v="0"/>
    <x v="1"/>
    <x v="0"/>
    <x v="2"/>
    <m/>
    <s v=""/>
    <s v=""/>
  </r>
  <r>
    <x v="9"/>
    <d v="2023-11-11T00:00:00"/>
    <s v="Zone 5 - Blare"/>
    <x v="244"/>
    <x v="202"/>
    <x v="102"/>
    <x v="1"/>
    <x v="1"/>
    <x v="0"/>
    <x v="2"/>
    <m/>
    <s v=""/>
    <s v=""/>
  </r>
  <r>
    <x v="9"/>
    <d v="2023-11-11T00:00:00"/>
    <s v="Zone 5 - Blare"/>
    <x v="415"/>
    <x v="319"/>
    <x v="236"/>
    <x v="3"/>
    <x v="1"/>
    <x v="0"/>
    <x v="2"/>
    <m/>
    <s v=""/>
    <s v=""/>
  </r>
  <r>
    <x v="10"/>
    <d v="2024-02-17T00:00:00"/>
    <s v="Zone 1 - Mile 8"/>
    <x v="172"/>
    <x v="140"/>
    <x v="117"/>
    <x v="2"/>
    <x v="15"/>
    <x v="0"/>
    <x v="1"/>
    <n v="108"/>
    <n v="5.6"/>
    <n v="5.6"/>
  </r>
  <r>
    <x v="10"/>
    <d v="2024-02-17T00:00:00"/>
    <s v="Zone 1 - Mile 8"/>
    <x v="172"/>
    <x v="140"/>
    <x v="117"/>
    <x v="2"/>
    <x v="15"/>
    <x v="0"/>
    <x v="1"/>
    <n v="82"/>
    <n v="2.2000000000000002"/>
    <n v="2.2000000000000002"/>
  </r>
  <r>
    <x v="10"/>
    <d v="2024-02-17T00:00:00"/>
    <s v="Zone 1 - Mile 8"/>
    <x v="176"/>
    <x v="72"/>
    <x v="107"/>
    <x v="2"/>
    <x v="15"/>
    <x v="0"/>
    <x v="1"/>
    <n v="72"/>
    <n v="1.4"/>
    <n v="1.4"/>
  </r>
  <r>
    <x v="10"/>
    <d v="2024-02-17T00:00:00"/>
    <s v="Zone 1 - Mile 8"/>
    <x v="176"/>
    <x v="72"/>
    <x v="107"/>
    <x v="2"/>
    <x v="15"/>
    <x v="0"/>
    <x v="1"/>
    <n v="136"/>
    <n v="12.4"/>
    <n v="12.4"/>
  </r>
  <r>
    <x v="10"/>
    <d v="2024-02-17T00:00:00"/>
    <s v="Zone 1 - Mile 8"/>
    <x v="176"/>
    <x v="72"/>
    <x v="107"/>
    <x v="2"/>
    <x v="15"/>
    <x v="0"/>
    <x v="0"/>
    <n v="152"/>
    <n v="16"/>
    <n v="16"/>
  </r>
  <r>
    <x v="10"/>
    <d v="2024-02-17T00:00:00"/>
    <s v="Zone 1 - Mile 8"/>
    <x v="176"/>
    <x v="72"/>
    <x v="107"/>
    <x v="2"/>
    <x v="15"/>
    <x v="0"/>
    <x v="0"/>
    <n v="140"/>
    <n v="12"/>
    <n v="12"/>
  </r>
  <r>
    <x v="10"/>
    <d v="2024-02-17T00:00:00"/>
    <s v="Zone 1 - Mile 8"/>
    <x v="171"/>
    <x v="139"/>
    <x v="116"/>
    <x v="2"/>
    <x v="15"/>
    <x v="0"/>
    <x v="1"/>
    <n v="124"/>
    <n v="9.1"/>
    <n v="9.1"/>
  </r>
  <r>
    <x v="10"/>
    <d v="2024-02-17T00:00:00"/>
    <s v="Zone 1 - Mile 8"/>
    <x v="171"/>
    <x v="139"/>
    <x v="116"/>
    <x v="2"/>
    <x v="15"/>
    <x v="0"/>
    <x v="1"/>
    <n v="130"/>
    <n v="10.7"/>
    <n v="10.7"/>
  </r>
  <r>
    <x v="10"/>
    <d v="2024-02-17T00:00:00"/>
    <s v="Zone 1 - Mile 8"/>
    <x v="171"/>
    <x v="139"/>
    <x v="116"/>
    <x v="2"/>
    <x v="15"/>
    <x v="0"/>
    <x v="1"/>
    <n v="147"/>
    <n v="16.2"/>
    <n v="16.2"/>
  </r>
  <r>
    <x v="10"/>
    <d v="2024-02-17T00:00:00"/>
    <s v="Zone 1 - Mile 8"/>
    <x v="171"/>
    <x v="139"/>
    <x v="116"/>
    <x v="2"/>
    <x v="15"/>
    <x v="0"/>
    <x v="10"/>
    <n v="89"/>
    <n v="5.6"/>
    <n v="5.6"/>
  </r>
  <r>
    <x v="10"/>
    <d v="2024-02-17T00:00:00"/>
    <s v="Zone 1 - Mile 8"/>
    <x v="171"/>
    <x v="139"/>
    <x v="116"/>
    <x v="2"/>
    <x v="15"/>
    <x v="0"/>
    <x v="0"/>
    <n v="151"/>
    <n v="15.6"/>
    <n v="15.6"/>
  </r>
  <r>
    <x v="10"/>
    <d v="2024-02-17T00:00:00"/>
    <s v="Zone 1 - Mile 8"/>
    <x v="171"/>
    <x v="139"/>
    <x v="116"/>
    <x v="2"/>
    <x v="15"/>
    <x v="0"/>
    <x v="0"/>
    <n v="141"/>
    <n v="12.3"/>
    <n v="12.3"/>
  </r>
  <r>
    <x v="10"/>
    <d v="2024-02-17T00:00:00"/>
    <s v="Zone 1 - Mile 8"/>
    <x v="185"/>
    <x v="151"/>
    <x v="45"/>
    <x v="2"/>
    <x v="15"/>
    <x v="0"/>
    <x v="5"/>
    <n v="79"/>
    <n v="1.8"/>
    <n v="1.8"/>
  </r>
  <r>
    <x v="10"/>
    <d v="2024-02-17T00:00:00"/>
    <s v="Zone 1 - Mile 8"/>
    <x v="344"/>
    <x v="266"/>
    <x v="45"/>
    <x v="8"/>
    <x v="15"/>
    <x v="0"/>
    <x v="5"/>
    <n v="80"/>
    <n v="1.8"/>
    <n v="1.8"/>
  </r>
  <r>
    <x v="10"/>
    <d v="2024-02-17T00:00:00"/>
    <s v="Zone 1 - Mile 8"/>
    <x v="344"/>
    <x v="266"/>
    <x v="45"/>
    <x v="8"/>
    <x v="15"/>
    <x v="0"/>
    <x v="5"/>
    <n v="89"/>
    <n v="2.6"/>
    <n v="2.6"/>
  </r>
  <r>
    <x v="10"/>
    <d v="2024-02-17T00:00:00"/>
    <s v="Zone 1 - Mile 8"/>
    <x v="190"/>
    <x v="156"/>
    <x v="123"/>
    <x v="3"/>
    <x v="15"/>
    <x v="0"/>
    <x v="5"/>
    <n v="81"/>
    <n v="1.9"/>
    <n v="1.9"/>
  </r>
  <r>
    <x v="10"/>
    <d v="2024-02-17T00:00:00"/>
    <s v="Zone 1 - Mile 8"/>
    <x v="180"/>
    <x v="146"/>
    <x v="121"/>
    <x v="2"/>
    <x v="15"/>
    <x v="0"/>
    <x v="5"/>
    <n v="91"/>
    <n v="2.8"/>
    <n v="2.8"/>
  </r>
  <r>
    <x v="10"/>
    <d v="2024-02-17T00:00:00"/>
    <s v="Zone 1 - Mile 8"/>
    <x v="187"/>
    <x v="153"/>
    <x v="124"/>
    <x v="3"/>
    <x v="15"/>
    <x v="0"/>
    <x v="5"/>
    <n v="72"/>
    <n v="1.3"/>
    <n v="1.3"/>
  </r>
  <r>
    <x v="10"/>
    <d v="2024-02-17T00:00:00"/>
    <s v="Zone 1 - Mile 8"/>
    <x v="173"/>
    <x v="141"/>
    <x v="118"/>
    <x v="0"/>
    <x v="15"/>
    <x v="0"/>
    <x v="5"/>
    <n v="82"/>
    <n v="2"/>
    <n v="2"/>
  </r>
  <r>
    <x v="10"/>
    <d v="2024-02-17T00:00:00"/>
    <s v="Zone 1 - Mile 8"/>
    <x v="181"/>
    <x v="147"/>
    <x v="121"/>
    <x v="5"/>
    <x v="15"/>
    <x v="0"/>
    <x v="2"/>
    <m/>
    <s v=""/>
    <s v=""/>
  </r>
  <r>
    <x v="10"/>
    <d v="2024-02-17T00:00:00"/>
    <s v="Zone 1 - Mile 8"/>
    <x v="428"/>
    <x v="234"/>
    <x v="243"/>
    <x v="0"/>
    <x v="15"/>
    <x v="0"/>
    <x v="2"/>
    <m/>
    <s v=""/>
    <s v=""/>
  </r>
  <r>
    <x v="10"/>
    <d v="2024-02-17T00:00:00"/>
    <s v="Zone 1 - Mile 8"/>
    <x v="317"/>
    <x v="252"/>
    <x v="124"/>
    <x v="9"/>
    <x v="15"/>
    <x v="0"/>
    <x v="2"/>
    <m/>
    <s v=""/>
    <s v=""/>
  </r>
  <r>
    <x v="10"/>
    <d v="2024-02-17T00:00:00"/>
    <s v="Zone 1 - Mile 8"/>
    <x v="179"/>
    <x v="145"/>
    <x v="120"/>
    <x v="3"/>
    <x v="15"/>
    <x v="0"/>
    <x v="2"/>
    <m/>
    <s v=""/>
    <s v=""/>
  </r>
  <r>
    <x v="10"/>
    <d v="2024-02-17T00:00:00"/>
    <s v="Zone 1 - Mile 8"/>
    <x v="429"/>
    <x v="327"/>
    <x v="244"/>
    <x v="10"/>
    <x v="12"/>
    <x v="0"/>
    <x v="2"/>
    <m/>
    <s v=""/>
    <s v=""/>
  </r>
  <r>
    <x v="10"/>
    <d v="2024-02-17T00:00:00"/>
    <s v="Zone 1 - Mile 8"/>
    <x v="342"/>
    <x v="149"/>
    <x v="195"/>
    <x v="2"/>
    <x v="12"/>
    <x v="0"/>
    <x v="2"/>
    <m/>
    <s v=""/>
    <s v=""/>
  </r>
  <r>
    <x v="10"/>
    <d v="2024-02-17T00:00:00"/>
    <s v="Zone 1 - Mile 8"/>
    <x v="318"/>
    <x v="2"/>
    <x v="195"/>
    <x v="3"/>
    <x v="12"/>
    <x v="0"/>
    <x v="2"/>
    <m/>
    <s v=""/>
    <s v=""/>
  </r>
  <r>
    <x v="10"/>
    <d v="2024-02-17T00:00:00"/>
    <s v="Zone 1 - Mile 8"/>
    <x v="188"/>
    <x v="154"/>
    <x v="125"/>
    <x v="3"/>
    <x v="15"/>
    <x v="0"/>
    <x v="2"/>
    <m/>
    <s v=""/>
    <s v=""/>
  </r>
  <r>
    <x v="10"/>
    <d v="2024-02-17T00:00:00"/>
    <s v="Zone 1 - Mile 8"/>
    <x v="350"/>
    <x v="270"/>
    <x v="204"/>
    <x v="1"/>
    <x v="10"/>
    <x v="0"/>
    <x v="1"/>
    <n v="141"/>
    <n v="14.1"/>
    <n v="14.1"/>
  </r>
  <r>
    <x v="10"/>
    <d v="2024-02-17T00:00:00"/>
    <s v="Zone 1 - Mile 8"/>
    <x v="350"/>
    <x v="270"/>
    <x v="204"/>
    <x v="1"/>
    <x v="10"/>
    <x v="0"/>
    <x v="0"/>
    <n v="139"/>
    <n v="11.7"/>
    <n v="11.7"/>
  </r>
  <r>
    <x v="10"/>
    <d v="2024-02-17T00:00:00"/>
    <s v="Zone 1 - Mile 8"/>
    <x v="350"/>
    <x v="270"/>
    <x v="204"/>
    <x v="1"/>
    <x v="10"/>
    <x v="0"/>
    <x v="0"/>
    <n v="157"/>
    <n v="17.899999999999999"/>
    <n v="17.899999999999999"/>
  </r>
  <r>
    <x v="10"/>
    <d v="2024-02-17T00:00:00"/>
    <s v="Zone 1 - Mile 8"/>
    <x v="193"/>
    <x v="159"/>
    <x v="127"/>
    <x v="4"/>
    <x v="4"/>
    <x v="0"/>
    <x v="0"/>
    <n v="147"/>
    <n v="14.2"/>
    <n v="14.2"/>
  </r>
  <r>
    <x v="10"/>
    <d v="2024-02-17T00:00:00"/>
    <s v="Zone 1 - Mile 8"/>
    <x v="193"/>
    <x v="159"/>
    <x v="127"/>
    <x v="4"/>
    <x v="4"/>
    <x v="0"/>
    <x v="3"/>
    <n v="54"/>
    <n v="2.8"/>
    <n v="2.8"/>
  </r>
  <r>
    <x v="10"/>
    <d v="2024-02-17T00:00:00"/>
    <s v="Zone 1 - Mile 8"/>
    <x v="297"/>
    <x v="237"/>
    <x v="185"/>
    <x v="1"/>
    <x v="4"/>
    <x v="0"/>
    <x v="1"/>
    <n v="158"/>
    <n v="20.8"/>
    <n v="20.8"/>
  </r>
  <r>
    <x v="10"/>
    <d v="2024-02-17T00:00:00"/>
    <s v="Zone 1 - Mile 8"/>
    <x v="203"/>
    <x v="169"/>
    <x v="136"/>
    <x v="1"/>
    <x v="5"/>
    <x v="0"/>
    <x v="5"/>
    <n v="80"/>
    <n v="1.8"/>
    <n v="1.8"/>
  </r>
  <r>
    <x v="10"/>
    <d v="2024-02-17T00:00:00"/>
    <s v="Zone 1 - Mile 8"/>
    <x v="203"/>
    <x v="169"/>
    <x v="136"/>
    <x v="1"/>
    <x v="5"/>
    <x v="0"/>
    <x v="5"/>
    <n v="88"/>
    <n v="2.5"/>
    <n v="2.5"/>
  </r>
  <r>
    <x v="10"/>
    <d v="2024-02-17T00:00:00"/>
    <s v="Zone 1 - Mile 8"/>
    <x v="203"/>
    <x v="169"/>
    <x v="136"/>
    <x v="1"/>
    <x v="5"/>
    <x v="0"/>
    <x v="5"/>
    <n v="90"/>
    <n v="2.7"/>
    <n v="2.7"/>
  </r>
  <r>
    <x v="10"/>
    <d v="2024-02-17T00:00:00"/>
    <s v="Zone 1 - Mile 8"/>
    <x v="203"/>
    <x v="169"/>
    <x v="136"/>
    <x v="1"/>
    <x v="5"/>
    <x v="0"/>
    <x v="5"/>
    <n v="80"/>
    <n v="1.8"/>
    <n v="1.8"/>
  </r>
  <r>
    <x v="10"/>
    <d v="2024-02-17T00:00:00"/>
    <s v="Zone 1 - Mile 8"/>
    <x v="204"/>
    <x v="124"/>
    <x v="137"/>
    <x v="8"/>
    <x v="4"/>
    <x v="0"/>
    <x v="5"/>
    <n v="85"/>
    <n v="2.2000000000000002"/>
    <n v="2.2000000000000002"/>
  </r>
  <r>
    <x v="10"/>
    <d v="2024-02-17T00:00:00"/>
    <s v="Zone 1 - Mile 8"/>
    <x v="412"/>
    <x v="316"/>
    <x v="99"/>
    <x v="1"/>
    <x v="2"/>
    <x v="1"/>
    <x v="2"/>
    <n v="86"/>
    <n v="6.7"/>
    <n v="6.7"/>
  </r>
  <r>
    <x v="10"/>
    <d v="2024-02-17T00:00:00"/>
    <s v="Zone 1 - Mile 8"/>
    <x v="191"/>
    <x v="157"/>
    <x v="127"/>
    <x v="5"/>
    <x v="4"/>
    <x v="1"/>
    <x v="2"/>
    <n v="48"/>
    <n v="1.1000000000000001"/>
    <n v="1.1000000000000001"/>
  </r>
  <r>
    <x v="10"/>
    <d v="2024-02-17T00:00:00"/>
    <s v="Zone 1 - Mile 8"/>
    <x v="351"/>
    <x v="271"/>
    <x v="204"/>
    <x v="7"/>
    <x v="10"/>
    <x v="1"/>
    <x v="2"/>
    <n v="46"/>
    <n v="1"/>
    <n v="1"/>
  </r>
  <r>
    <x v="10"/>
    <d v="2024-02-17T00:00:00"/>
    <s v="Zone 1 - Mile 8"/>
    <x v="351"/>
    <x v="271"/>
    <x v="204"/>
    <x v="7"/>
    <x v="10"/>
    <x v="1"/>
    <x v="2"/>
    <n v="43"/>
    <n v="0.8"/>
    <n v="0.8"/>
  </r>
  <r>
    <x v="10"/>
    <d v="2024-02-17T00:00:00"/>
    <s v="Zone 1 - Mile 8"/>
    <x v="351"/>
    <x v="271"/>
    <x v="204"/>
    <x v="7"/>
    <x v="10"/>
    <x v="0"/>
    <x v="5"/>
    <n v="83"/>
    <n v="2.1"/>
    <n v="2.1"/>
  </r>
  <r>
    <x v="10"/>
    <d v="2024-02-17T00:00:00"/>
    <s v="Zone 1 - Mile 8"/>
    <x v="351"/>
    <x v="271"/>
    <x v="204"/>
    <x v="7"/>
    <x v="10"/>
    <x v="0"/>
    <x v="5"/>
    <n v="81"/>
    <n v="1.9"/>
    <n v="1.9"/>
  </r>
  <r>
    <x v="10"/>
    <d v="2024-02-17T00:00:00"/>
    <s v="Zone 1 - Mile 8"/>
    <x v="351"/>
    <x v="271"/>
    <x v="204"/>
    <x v="7"/>
    <x v="10"/>
    <x v="0"/>
    <x v="5"/>
    <n v="73"/>
    <n v="1.4"/>
    <n v="1.4"/>
  </r>
  <r>
    <x v="10"/>
    <d v="2024-02-17T00:00:00"/>
    <s v="Zone 1 - Mile 8"/>
    <x v="205"/>
    <x v="170"/>
    <x v="51"/>
    <x v="1"/>
    <x v="4"/>
    <x v="0"/>
    <x v="1"/>
    <n v="121"/>
    <n v="8.3000000000000007"/>
    <n v="8.3000000000000007"/>
  </r>
  <r>
    <x v="10"/>
    <d v="2024-02-17T00:00:00"/>
    <s v="Zone 1 - Mile 8"/>
    <x v="205"/>
    <x v="170"/>
    <x v="51"/>
    <x v="1"/>
    <x v="4"/>
    <x v="0"/>
    <x v="5"/>
    <n v="92"/>
    <n v="2.9"/>
    <n v="2.9"/>
  </r>
  <r>
    <x v="10"/>
    <d v="2024-02-17T00:00:00"/>
    <s v="Zone 1 - Mile 8"/>
    <x v="206"/>
    <x v="171"/>
    <x v="51"/>
    <x v="3"/>
    <x v="4"/>
    <x v="0"/>
    <x v="2"/>
    <m/>
    <s v=""/>
    <s v=""/>
  </r>
  <r>
    <x v="10"/>
    <d v="2024-02-17T00:00:00"/>
    <s v="Zone 1 - Mile 8"/>
    <x v="296"/>
    <x v="236"/>
    <x v="185"/>
    <x v="0"/>
    <x v="4"/>
    <x v="0"/>
    <x v="2"/>
    <m/>
    <s v=""/>
    <s v=""/>
  </r>
  <r>
    <x v="10"/>
    <d v="2024-02-17T00:00:00"/>
    <s v="Zone 1 - Mile 8"/>
    <x v="418"/>
    <x v="123"/>
    <x v="239"/>
    <x v="1"/>
    <x v="4"/>
    <x v="0"/>
    <x v="2"/>
    <m/>
    <s v=""/>
    <s v=""/>
  </r>
  <r>
    <x v="10"/>
    <d v="2024-02-17T00:00:00"/>
    <s v="Zone 1 - Mile 8"/>
    <x v="192"/>
    <x v="158"/>
    <x v="127"/>
    <x v="2"/>
    <x v="4"/>
    <x v="0"/>
    <x v="2"/>
    <m/>
    <s v=""/>
    <s v=""/>
  </r>
  <r>
    <x v="10"/>
    <d v="2024-02-17T00:00:00"/>
    <s v="Zone 1 - Mile 8"/>
    <x v="348"/>
    <x v="28"/>
    <x v="208"/>
    <x v="2"/>
    <x v="4"/>
    <x v="0"/>
    <x v="2"/>
    <m/>
    <s v=""/>
    <s v=""/>
  </r>
  <r>
    <x v="10"/>
    <d v="2024-02-17T00:00:00"/>
    <s v="Zone 1 - Mile 8"/>
    <x v="199"/>
    <x v="165"/>
    <x v="132"/>
    <x v="6"/>
    <x v="4"/>
    <x v="0"/>
    <x v="2"/>
    <m/>
    <s v=""/>
    <s v=""/>
  </r>
  <r>
    <x v="10"/>
    <d v="2024-02-17T00:00:00"/>
    <s v="Zone 1 - Mile 8"/>
    <x v="217"/>
    <x v="179"/>
    <x v="142"/>
    <x v="1"/>
    <x v="3"/>
    <x v="0"/>
    <x v="2"/>
    <m/>
    <s v=""/>
    <s v=""/>
  </r>
  <r>
    <x v="10"/>
    <d v="2024-02-17T00:00:00"/>
    <s v="Zone 1 - Mile 8"/>
    <x v="213"/>
    <x v="175"/>
    <x v="141"/>
    <x v="4"/>
    <x v="4"/>
    <x v="0"/>
    <x v="2"/>
    <m/>
    <s v=""/>
    <s v=""/>
  </r>
  <r>
    <x v="10"/>
    <d v="2024-02-17T00:00:00"/>
    <s v="Zone 1 - Mile 8"/>
    <x v="349"/>
    <x v="269"/>
    <x v="208"/>
    <x v="6"/>
    <x v="4"/>
    <x v="0"/>
    <x v="2"/>
    <m/>
    <s v=""/>
    <s v=""/>
  </r>
  <r>
    <x v="10"/>
    <d v="2024-02-17T00:00:00"/>
    <s v="Zone 1 - Mile 8"/>
    <x v="413"/>
    <x v="317"/>
    <x v="127"/>
    <x v="1"/>
    <x v="4"/>
    <x v="0"/>
    <x v="2"/>
    <m/>
    <s v=""/>
    <s v=""/>
  </r>
  <r>
    <x v="10"/>
    <d v="2024-02-17T00:00:00"/>
    <s v="Zone 1 - Mile 8"/>
    <x v="113"/>
    <x v="28"/>
    <x v="78"/>
    <x v="0"/>
    <x v="2"/>
    <x v="0"/>
    <x v="1"/>
    <n v="164"/>
    <n v="23.6"/>
    <n v="23.6"/>
  </r>
  <r>
    <x v="10"/>
    <d v="2024-02-17T00:00:00"/>
    <s v="Zone 1 - Mile 8"/>
    <x v="122"/>
    <x v="105"/>
    <x v="85"/>
    <x v="2"/>
    <x v="5"/>
    <x v="0"/>
    <x v="1"/>
    <n v="152"/>
    <n v="18.2"/>
    <n v="18.2"/>
  </r>
  <r>
    <x v="10"/>
    <d v="2024-02-17T00:00:00"/>
    <s v="Zone 1 - Mile 8"/>
    <x v="122"/>
    <x v="105"/>
    <x v="85"/>
    <x v="2"/>
    <x v="5"/>
    <x v="0"/>
    <x v="1"/>
    <n v="167"/>
    <n v="25.2"/>
    <n v="25.2"/>
  </r>
  <r>
    <x v="10"/>
    <d v="2024-02-17T00:00:00"/>
    <s v="Zone 1 - Mile 8"/>
    <x v="122"/>
    <x v="105"/>
    <x v="85"/>
    <x v="2"/>
    <x v="5"/>
    <x v="0"/>
    <x v="0"/>
    <n v="133"/>
    <n v="10"/>
    <n v="10"/>
  </r>
  <r>
    <x v="10"/>
    <d v="2024-02-17T00:00:00"/>
    <s v="Zone 1 - Mile 8"/>
    <x v="121"/>
    <x v="104"/>
    <x v="85"/>
    <x v="1"/>
    <x v="5"/>
    <x v="0"/>
    <x v="1"/>
    <n v="163"/>
    <n v="23.1"/>
    <n v="23.1"/>
  </r>
  <r>
    <x v="10"/>
    <d v="2024-02-17T00:00:00"/>
    <s v="Zone 1 - Mile 8"/>
    <x v="121"/>
    <x v="104"/>
    <x v="85"/>
    <x v="1"/>
    <x v="5"/>
    <x v="0"/>
    <x v="1"/>
    <n v="159"/>
    <n v="21.3"/>
    <n v="21.3"/>
  </r>
  <r>
    <x v="10"/>
    <d v="2024-02-17T00:00:00"/>
    <s v="Zone 1 - Mile 8"/>
    <x v="121"/>
    <x v="104"/>
    <x v="85"/>
    <x v="1"/>
    <x v="5"/>
    <x v="0"/>
    <x v="1"/>
    <n v="99"/>
    <n v="4.2"/>
    <n v="4.2"/>
  </r>
  <r>
    <x v="10"/>
    <d v="2024-02-17T00:00:00"/>
    <s v="Zone 1 - Mile 8"/>
    <x v="121"/>
    <x v="104"/>
    <x v="85"/>
    <x v="1"/>
    <x v="5"/>
    <x v="0"/>
    <x v="0"/>
    <n v="136"/>
    <n v="10.8"/>
    <n v="10.8"/>
  </r>
  <r>
    <x v="10"/>
    <d v="2024-02-17T00:00:00"/>
    <s v="Zone 1 - Mile 8"/>
    <x v="112"/>
    <x v="97"/>
    <x v="77"/>
    <x v="3"/>
    <x v="6"/>
    <x v="0"/>
    <x v="1"/>
    <n v="158"/>
    <n v="20.8"/>
    <n v="20.8"/>
  </r>
  <r>
    <x v="10"/>
    <d v="2024-02-17T00:00:00"/>
    <s v="Zone 1 - Mile 8"/>
    <x v="111"/>
    <x v="96"/>
    <x v="77"/>
    <x v="9"/>
    <x v="6"/>
    <x v="0"/>
    <x v="5"/>
    <n v="97"/>
    <n v="3.4"/>
    <n v="3.4"/>
  </r>
  <r>
    <x v="10"/>
    <d v="2024-02-17T00:00:00"/>
    <s v="Zone 1 - Mile 8"/>
    <x v="109"/>
    <x v="94"/>
    <x v="48"/>
    <x v="2"/>
    <x v="6"/>
    <x v="0"/>
    <x v="5"/>
    <n v="86"/>
    <n v="2.2999999999999998"/>
    <n v="2.2999999999999998"/>
  </r>
  <r>
    <x v="10"/>
    <d v="2024-02-17T00:00:00"/>
    <s v="Zone 1 - Mile 8"/>
    <x v="109"/>
    <x v="94"/>
    <x v="48"/>
    <x v="2"/>
    <x v="6"/>
    <x v="0"/>
    <x v="5"/>
    <n v="83"/>
    <n v="2.1"/>
    <n v="2.1"/>
  </r>
  <r>
    <x v="10"/>
    <d v="2024-02-17T00:00:00"/>
    <s v="Zone 1 - Mile 8"/>
    <x v="109"/>
    <x v="94"/>
    <x v="48"/>
    <x v="2"/>
    <x v="6"/>
    <x v="0"/>
    <x v="5"/>
    <n v="84"/>
    <n v="2.2000000000000002"/>
    <n v="2.2000000000000002"/>
  </r>
  <r>
    <x v="10"/>
    <d v="2024-02-17T00:00:00"/>
    <s v="Zone 1 - Mile 8"/>
    <x v="109"/>
    <x v="94"/>
    <x v="48"/>
    <x v="2"/>
    <x v="6"/>
    <x v="0"/>
    <x v="5"/>
    <n v="92"/>
    <n v="2.9"/>
    <n v="2.9"/>
  </r>
  <r>
    <x v="10"/>
    <d v="2024-02-17T00:00:00"/>
    <s v="Zone 1 - Mile 8"/>
    <x v="108"/>
    <x v="93"/>
    <x v="48"/>
    <x v="5"/>
    <x v="6"/>
    <x v="0"/>
    <x v="5"/>
    <n v="81"/>
    <n v="1.9"/>
    <n v="1.9"/>
  </r>
  <r>
    <x v="10"/>
    <d v="2024-02-17T00:00:00"/>
    <s v="Zone 1 - Mile 8"/>
    <x v="108"/>
    <x v="93"/>
    <x v="48"/>
    <x v="5"/>
    <x v="6"/>
    <x v="0"/>
    <x v="5"/>
    <n v="67"/>
    <n v="1.1000000000000001"/>
    <n v="1.1000000000000001"/>
  </r>
  <r>
    <x v="10"/>
    <d v="2024-02-17T00:00:00"/>
    <s v="Zone 1 - Mile 8"/>
    <x v="108"/>
    <x v="93"/>
    <x v="48"/>
    <x v="5"/>
    <x v="6"/>
    <x v="0"/>
    <x v="5"/>
    <n v="89"/>
    <n v="2.6"/>
    <n v="2.6"/>
  </r>
  <r>
    <x v="10"/>
    <d v="2024-02-17T00:00:00"/>
    <s v="Zone 1 - Mile 8"/>
    <x v="116"/>
    <x v="83"/>
    <x v="81"/>
    <x v="2"/>
    <x v="6"/>
    <x v="0"/>
    <x v="5"/>
    <n v="89"/>
    <n v="2.6"/>
    <n v="2.6"/>
  </r>
  <r>
    <x v="10"/>
    <d v="2024-02-17T00:00:00"/>
    <s v="Zone 1 - Mile 8"/>
    <x v="430"/>
    <x v="151"/>
    <x v="36"/>
    <x v="1"/>
    <x v="6"/>
    <x v="0"/>
    <x v="5"/>
    <n v="84"/>
    <n v="2.2000000000000002"/>
    <n v="2.2000000000000002"/>
  </r>
  <r>
    <x v="10"/>
    <d v="2024-02-17T00:00:00"/>
    <s v="Zone 1 - Mile 8"/>
    <x v="430"/>
    <x v="151"/>
    <x v="36"/>
    <x v="1"/>
    <x v="6"/>
    <x v="0"/>
    <x v="5"/>
    <n v="78"/>
    <n v="1.7"/>
    <n v="1.7"/>
  </r>
  <r>
    <x v="10"/>
    <d v="2024-02-17T00:00:00"/>
    <s v="Zone 1 - Mile 8"/>
    <x v="354"/>
    <x v="274"/>
    <x v="36"/>
    <x v="5"/>
    <x v="1"/>
    <x v="0"/>
    <x v="5"/>
    <n v="84"/>
    <n v="2.2000000000000002"/>
    <n v="2.2000000000000002"/>
  </r>
  <r>
    <x v="10"/>
    <d v="2024-02-17T00:00:00"/>
    <s v="Zone 1 - Mile 8"/>
    <x v="354"/>
    <x v="274"/>
    <x v="36"/>
    <x v="5"/>
    <x v="1"/>
    <x v="0"/>
    <x v="5"/>
    <n v="88"/>
    <n v="2.5"/>
    <n v="2.5"/>
  </r>
  <r>
    <x v="10"/>
    <d v="2024-02-17T00:00:00"/>
    <s v="Zone 1 - Mile 8"/>
    <x v="355"/>
    <x v="275"/>
    <x v="36"/>
    <x v="2"/>
    <x v="1"/>
    <x v="0"/>
    <x v="0"/>
    <n v="111"/>
    <n v="5.3"/>
    <n v="5.3"/>
  </r>
  <r>
    <x v="10"/>
    <d v="2024-02-17T00:00:00"/>
    <s v="Zone 1 - Mile 8"/>
    <x v="355"/>
    <x v="275"/>
    <x v="36"/>
    <x v="2"/>
    <x v="1"/>
    <x v="0"/>
    <x v="5"/>
    <n v="89"/>
    <n v="2.6"/>
    <n v="2.6"/>
  </r>
  <r>
    <x v="10"/>
    <d v="2024-02-17T00:00:00"/>
    <s v="Zone 1 - Mile 8"/>
    <x v="118"/>
    <x v="101"/>
    <x v="82"/>
    <x v="5"/>
    <x v="6"/>
    <x v="0"/>
    <x v="5"/>
    <n v="87"/>
    <n v="2.4"/>
    <n v="2.4"/>
  </r>
  <r>
    <x v="10"/>
    <d v="2024-02-17T00:00:00"/>
    <s v="Zone 1 - Mile 8"/>
    <x v="38"/>
    <x v="36"/>
    <x v="31"/>
    <x v="2"/>
    <x v="6"/>
    <x v="0"/>
    <x v="5"/>
    <n v="87"/>
    <n v="2.4"/>
    <n v="2.4"/>
  </r>
  <r>
    <x v="10"/>
    <d v="2024-02-17T00:00:00"/>
    <s v="Zone 1 - Mile 8"/>
    <x v="39"/>
    <x v="37"/>
    <x v="31"/>
    <x v="1"/>
    <x v="6"/>
    <x v="0"/>
    <x v="5"/>
    <n v="84"/>
    <n v="2.2000000000000002"/>
    <n v="2.2000000000000002"/>
  </r>
  <r>
    <x v="10"/>
    <d v="2024-02-17T00:00:00"/>
    <s v="Zone 1 - Mile 8"/>
    <x v="39"/>
    <x v="37"/>
    <x v="31"/>
    <x v="1"/>
    <x v="6"/>
    <x v="0"/>
    <x v="5"/>
    <n v="82"/>
    <n v="2"/>
    <n v="2"/>
  </r>
  <r>
    <x v="10"/>
    <d v="2024-02-17T00:00:00"/>
    <s v="Zone 1 - Mile 8"/>
    <x v="39"/>
    <x v="37"/>
    <x v="31"/>
    <x v="1"/>
    <x v="6"/>
    <x v="0"/>
    <x v="5"/>
    <n v="89"/>
    <n v="2.6"/>
    <n v="2.6"/>
  </r>
  <r>
    <x v="10"/>
    <d v="2024-02-17T00:00:00"/>
    <s v="Zone 1 - Mile 8"/>
    <x v="39"/>
    <x v="37"/>
    <x v="31"/>
    <x v="1"/>
    <x v="6"/>
    <x v="0"/>
    <x v="5"/>
    <n v="96"/>
    <n v="3.3"/>
    <n v="3.3"/>
  </r>
  <r>
    <x v="10"/>
    <d v="2024-02-17T00:00:00"/>
    <s v="Zone 1 - Mile 8"/>
    <x v="39"/>
    <x v="37"/>
    <x v="31"/>
    <x v="1"/>
    <x v="6"/>
    <x v="0"/>
    <x v="0"/>
    <n v="139"/>
    <n v="11.7"/>
    <n v="11.7"/>
  </r>
  <r>
    <x v="10"/>
    <d v="2024-02-17T00:00:00"/>
    <s v="Zone 1 - Mile 8"/>
    <x v="39"/>
    <x v="37"/>
    <x v="31"/>
    <x v="1"/>
    <x v="6"/>
    <x v="0"/>
    <x v="1"/>
    <n v="98"/>
    <n v="4"/>
    <n v="4"/>
  </r>
  <r>
    <x v="10"/>
    <d v="2024-02-17T00:00:00"/>
    <s v="Zone 1 - Mile 8"/>
    <x v="115"/>
    <x v="99"/>
    <x v="80"/>
    <x v="1"/>
    <x v="6"/>
    <x v="0"/>
    <x v="2"/>
    <m/>
    <s v=""/>
    <s v=""/>
  </r>
  <r>
    <x v="10"/>
    <d v="2024-02-17T00:00:00"/>
    <s v="Zone 1 - Mile 8"/>
    <x v="186"/>
    <x v="152"/>
    <x v="123"/>
    <x v="4"/>
    <x v="7"/>
    <x v="0"/>
    <x v="1"/>
    <n v="101"/>
    <n v="4.5"/>
    <n v="4.5"/>
  </r>
  <r>
    <x v="10"/>
    <d v="2024-02-17T00:00:00"/>
    <s v="Zone 1 - Mile 8"/>
    <x v="186"/>
    <x v="152"/>
    <x v="123"/>
    <x v="4"/>
    <x v="7"/>
    <x v="0"/>
    <x v="1"/>
    <n v="151"/>
    <n v="17.8"/>
    <n v="17.8"/>
  </r>
  <r>
    <x v="10"/>
    <d v="2024-02-17T00:00:00"/>
    <s v="Zone 1 - Mile 8"/>
    <x v="186"/>
    <x v="152"/>
    <x v="123"/>
    <x v="4"/>
    <x v="7"/>
    <x v="0"/>
    <x v="1"/>
    <n v="166"/>
    <n v="24.6"/>
    <n v="24.6"/>
  </r>
  <r>
    <x v="10"/>
    <d v="2024-02-17T00:00:00"/>
    <s v="Zone 1 - Mile 8"/>
    <x v="186"/>
    <x v="152"/>
    <x v="123"/>
    <x v="4"/>
    <x v="7"/>
    <x v="0"/>
    <x v="1"/>
    <n v="158"/>
    <n v="20.8"/>
    <n v="20.8"/>
  </r>
  <r>
    <x v="10"/>
    <d v="2024-02-17T00:00:00"/>
    <s v="Zone 1 - Mile 8"/>
    <x v="186"/>
    <x v="152"/>
    <x v="123"/>
    <x v="4"/>
    <x v="7"/>
    <x v="0"/>
    <x v="1"/>
    <n v="166"/>
    <n v="24.6"/>
    <n v="24.6"/>
  </r>
  <r>
    <x v="10"/>
    <d v="2024-02-17T00:00:00"/>
    <s v="Zone 1 - Mile 8"/>
    <x v="186"/>
    <x v="152"/>
    <x v="123"/>
    <x v="4"/>
    <x v="7"/>
    <x v="0"/>
    <x v="1"/>
    <n v="168"/>
    <n v="25.7"/>
    <n v="25.7"/>
  </r>
  <r>
    <x v="10"/>
    <d v="2024-02-17T00:00:00"/>
    <s v="Zone 1 - Mile 8"/>
    <x v="186"/>
    <x v="152"/>
    <x v="123"/>
    <x v="4"/>
    <x v="7"/>
    <x v="0"/>
    <x v="1"/>
    <n v="148"/>
    <n v="16.600000000000001"/>
    <n v="16.600000000000001"/>
  </r>
  <r>
    <x v="10"/>
    <d v="2024-02-17T00:00:00"/>
    <s v="Zone 1 - Mile 8"/>
    <x v="186"/>
    <x v="152"/>
    <x v="123"/>
    <x v="4"/>
    <x v="7"/>
    <x v="0"/>
    <x v="5"/>
    <n v="88"/>
    <n v="2.5"/>
    <n v="2.5"/>
  </r>
  <r>
    <x v="10"/>
    <d v="2024-02-17T00:00:00"/>
    <s v="Zone 1 - Mile 8"/>
    <x v="186"/>
    <x v="152"/>
    <x v="123"/>
    <x v="4"/>
    <x v="7"/>
    <x v="0"/>
    <x v="0"/>
    <n v="131"/>
    <n v="9.5"/>
    <n v="9.5"/>
  </r>
  <r>
    <x v="10"/>
    <d v="2024-02-17T00:00:00"/>
    <s v="Zone 1 - Mile 8"/>
    <x v="186"/>
    <x v="152"/>
    <x v="123"/>
    <x v="4"/>
    <x v="7"/>
    <x v="0"/>
    <x v="0"/>
    <n v="147"/>
    <n v="14.2"/>
    <n v="14.2"/>
  </r>
  <r>
    <x v="10"/>
    <d v="2024-02-17T00:00:00"/>
    <s v="Zone 1 - Mile 8"/>
    <x v="184"/>
    <x v="150"/>
    <x v="122"/>
    <x v="1"/>
    <x v="7"/>
    <x v="0"/>
    <x v="5"/>
    <n v="84"/>
    <n v="2.2000000000000002"/>
    <n v="2.2000000000000002"/>
  </r>
  <r>
    <x v="10"/>
    <d v="2024-02-17T00:00:00"/>
    <s v="Zone 1 - Mile 8"/>
    <x v="184"/>
    <x v="150"/>
    <x v="122"/>
    <x v="1"/>
    <x v="7"/>
    <x v="0"/>
    <x v="1"/>
    <n v="152"/>
    <n v="18.2"/>
    <n v="18.2"/>
  </r>
  <r>
    <x v="10"/>
    <d v="2024-02-17T00:00:00"/>
    <s v="Zone 1 - Mile 8"/>
    <x v="184"/>
    <x v="150"/>
    <x v="122"/>
    <x v="1"/>
    <x v="7"/>
    <x v="0"/>
    <x v="1"/>
    <n v="168"/>
    <n v="25.7"/>
    <n v="25.7"/>
  </r>
  <r>
    <x v="10"/>
    <d v="2024-02-17T00:00:00"/>
    <s v="Zone 1 - Mile 8"/>
    <x v="184"/>
    <x v="150"/>
    <x v="122"/>
    <x v="1"/>
    <x v="7"/>
    <x v="0"/>
    <x v="1"/>
    <n v="166"/>
    <n v="24.6"/>
    <n v="24.6"/>
  </r>
  <r>
    <x v="10"/>
    <d v="2024-02-17T00:00:00"/>
    <s v="Zone 1 - Mile 8"/>
    <x v="357"/>
    <x v="138"/>
    <x v="25"/>
    <x v="1"/>
    <x v="7"/>
    <x v="0"/>
    <x v="0"/>
    <n v="135"/>
    <n v="10.6"/>
    <n v="10.6"/>
  </r>
  <r>
    <x v="10"/>
    <d v="2024-02-17T00:00:00"/>
    <s v="Zone 1 - Mile 8"/>
    <x v="357"/>
    <x v="138"/>
    <x v="25"/>
    <x v="1"/>
    <x v="7"/>
    <x v="0"/>
    <x v="0"/>
    <n v="144"/>
    <n v="13.2"/>
    <n v="13.2"/>
  </r>
  <r>
    <x v="10"/>
    <d v="2024-02-17T00:00:00"/>
    <s v="Zone 1 - Mile 8"/>
    <x v="96"/>
    <x v="68"/>
    <x v="69"/>
    <x v="0"/>
    <x v="7"/>
    <x v="0"/>
    <x v="0"/>
    <n v="132"/>
    <n v="9.8000000000000007"/>
    <n v="9.8000000000000007"/>
  </r>
  <r>
    <x v="10"/>
    <d v="2024-02-17T00:00:00"/>
    <s v="Zone 1 - Mile 8"/>
    <x v="358"/>
    <x v="277"/>
    <x v="211"/>
    <x v="1"/>
    <x v="7"/>
    <x v="0"/>
    <x v="5"/>
    <n v="79"/>
    <n v="1.8"/>
    <n v="1.8"/>
  </r>
  <r>
    <x v="10"/>
    <d v="2024-02-17T00:00:00"/>
    <s v="Zone 1 - Mile 8"/>
    <x v="358"/>
    <x v="277"/>
    <x v="211"/>
    <x v="1"/>
    <x v="7"/>
    <x v="0"/>
    <x v="1"/>
    <n v="152"/>
    <n v="18.2"/>
    <n v="18.2"/>
  </r>
  <r>
    <x v="10"/>
    <d v="2024-02-17T00:00:00"/>
    <s v="Zone 1 - Mile 8"/>
    <x v="102"/>
    <x v="88"/>
    <x v="49"/>
    <x v="4"/>
    <x v="7"/>
    <x v="0"/>
    <x v="5"/>
    <n v="88"/>
    <n v="2.5"/>
    <n v="2.5"/>
  </r>
  <r>
    <x v="10"/>
    <d v="2024-02-17T00:00:00"/>
    <s v="Zone 1 - Mile 8"/>
    <x v="102"/>
    <x v="88"/>
    <x v="49"/>
    <x v="4"/>
    <x v="7"/>
    <x v="0"/>
    <x v="0"/>
    <n v="135"/>
    <n v="10.6"/>
    <n v="10.6"/>
  </r>
  <r>
    <x v="10"/>
    <d v="2024-02-17T00:00:00"/>
    <s v="Zone 1 - Mile 8"/>
    <x v="102"/>
    <x v="88"/>
    <x v="49"/>
    <x v="4"/>
    <x v="7"/>
    <x v="0"/>
    <x v="0"/>
    <n v="168"/>
    <n v="22.7"/>
    <n v="22.7"/>
  </r>
  <r>
    <x v="10"/>
    <d v="2024-02-17T00:00:00"/>
    <s v="Zone 1 - Mile 8"/>
    <x v="102"/>
    <x v="88"/>
    <x v="49"/>
    <x v="4"/>
    <x v="7"/>
    <x v="0"/>
    <x v="0"/>
    <n v="131"/>
    <n v="9.5"/>
    <n v="9.5"/>
  </r>
  <r>
    <x v="10"/>
    <d v="2024-02-17T00:00:00"/>
    <s v="Zone 1 - Mile 8"/>
    <x v="102"/>
    <x v="88"/>
    <x v="49"/>
    <x v="4"/>
    <x v="7"/>
    <x v="0"/>
    <x v="0"/>
    <n v="135"/>
    <n v="10.6"/>
    <n v="10.6"/>
  </r>
  <r>
    <x v="10"/>
    <d v="2024-02-17T00:00:00"/>
    <s v="Zone 1 - Mile 8"/>
    <x v="104"/>
    <x v="89"/>
    <x v="72"/>
    <x v="2"/>
    <x v="7"/>
    <x v="0"/>
    <x v="0"/>
    <n v="93"/>
    <n v="2.9"/>
    <n v="2.9"/>
  </r>
  <r>
    <x v="10"/>
    <d v="2024-02-17T00:00:00"/>
    <s v="Zone 1 - Mile 8"/>
    <x v="104"/>
    <x v="89"/>
    <x v="72"/>
    <x v="2"/>
    <x v="7"/>
    <x v="0"/>
    <x v="0"/>
    <n v="73"/>
    <n v="1.2"/>
    <n v="1.2"/>
  </r>
  <r>
    <x v="10"/>
    <d v="2024-02-17T00:00:00"/>
    <s v="Zone 1 - Mile 8"/>
    <x v="284"/>
    <x v="228"/>
    <x v="173"/>
    <x v="1"/>
    <x v="7"/>
    <x v="0"/>
    <x v="1"/>
    <n v="129"/>
    <n v="10.4"/>
    <n v="10.4"/>
  </r>
  <r>
    <x v="10"/>
    <d v="2024-02-17T00:00:00"/>
    <s v="Zone 1 - Mile 8"/>
    <x v="94"/>
    <x v="82"/>
    <x v="45"/>
    <x v="0"/>
    <x v="7"/>
    <x v="0"/>
    <x v="0"/>
    <n v="150"/>
    <n v="15.3"/>
    <n v="15.3"/>
  </r>
  <r>
    <x v="10"/>
    <d v="2024-02-17T00:00:00"/>
    <s v="Zone 1 - Mile 8"/>
    <x v="94"/>
    <x v="82"/>
    <x v="45"/>
    <x v="0"/>
    <x v="7"/>
    <x v="0"/>
    <x v="0"/>
    <n v="132"/>
    <n v="9.8000000000000007"/>
    <n v="9.8000000000000007"/>
  </r>
  <r>
    <x v="10"/>
    <d v="2024-02-17T00:00:00"/>
    <s v="Zone 1 - Mile 8"/>
    <x v="356"/>
    <x v="276"/>
    <x v="210"/>
    <x v="0"/>
    <x v="7"/>
    <x v="0"/>
    <x v="1"/>
    <n v="165"/>
    <n v="24.1"/>
    <n v="24.1"/>
  </r>
  <r>
    <x v="10"/>
    <d v="2024-02-17T00:00:00"/>
    <s v="Zone 1 - Mile 8"/>
    <x v="356"/>
    <x v="276"/>
    <x v="210"/>
    <x v="0"/>
    <x v="7"/>
    <x v="0"/>
    <x v="1"/>
    <n v="167"/>
    <n v="25.2"/>
    <n v="25.2"/>
  </r>
  <r>
    <x v="10"/>
    <d v="2024-02-17T00:00:00"/>
    <s v="Zone 1 - Mile 8"/>
    <x v="356"/>
    <x v="276"/>
    <x v="210"/>
    <x v="0"/>
    <x v="7"/>
    <x v="0"/>
    <x v="1"/>
    <n v="170"/>
    <n v="26.7"/>
    <n v="26.7"/>
  </r>
  <r>
    <x v="10"/>
    <d v="2024-02-17T00:00:00"/>
    <s v="Zone 1 - Mile 8"/>
    <x v="356"/>
    <x v="276"/>
    <x v="210"/>
    <x v="0"/>
    <x v="7"/>
    <x v="0"/>
    <x v="0"/>
    <n v="155"/>
    <n v="17.100000000000001"/>
    <n v="17.100000000000001"/>
  </r>
  <r>
    <x v="10"/>
    <d v="2024-02-17T00:00:00"/>
    <s v="Zone 1 - Mile 8"/>
    <x v="356"/>
    <x v="276"/>
    <x v="210"/>
    <x v="0"/>
    <x v="7"/>
    <x v="0"/>
    <x v="0"/>
    <n v="139"/>
    <n v="11.7"/>
    <n v="11.7"/>
  </r>
  <r>
    <x v="10"/>
    <d v="2024-02-17T00:00:00"/>
    <s v="Zone 1 - Mile 8"/>
    <x v="107"/>
    <x v="92"/>
    <x v="75"/>
    <x v="0"/>
    <x v="7"/>
    <x v="0"/>
    <x v="5"/>
    <n v="81"/>
    <n v="1.9"/>
    <n v="1.9"/>
  </r>
  <r>
    <x v="10"/>
    <d v="2024-02-17T00:00:00"/>
    <s v="Zone 1 - Mile 8"/>
    <x v="107"/>
    <x v="92"/>
    <x v="75"/>
    <x v="0"/>
    <x v="7"/>
    <x v="0"/>
    <x v="1"/>
    <n v="94"/>
    <n v="3.5"/>
    <n v="3.5"/>
  </r>
  <r>
    <x v="10"/>
    <d v="2024-02-17T00:00:00"/>
    <s v="Zone 1 - Mile 8"/>
    <x v="107"/>
    <x v="92"/>
    <x v="75"/>
    <x v="0"/>
    <x v="7"/>
    <x v="0"/>
    <x v="1"/>
    <n v="154"/>
    <n v="19.100000000000001"/>
    <n v="19.100000000000001"/>
  </r>
  <r>
    <x v="10"/>
    <d v="2024-02-17T00:00:00"/>
    <s v="Zone 1 - Mile 8"/>
    <x v="107"/>
    <x v="92"/>
    <x v="75"/>
    <x v="0"/>
    <x v="7"/>
    <x v="0"/>
    <x v="1"/>
    <n v="88"/>
    <n v="2.8"/>
    <n v="2.8"/>
  </r>
  <r>
    <x v="10"/>
    <d v="2024-02-17T00:00:00"/>
    <s v="Zone 1 - Mile 8"/>
    <x v="107"/>
    <x v="92"/>
    <x v="75"/>
    <x v="0"/>
    <x v="7"/>
    <x v="0"/>
    <x v="1"/>
    <n v="160"/>
    <n v="21.7"/>
    <n v="21.7"/>
  </r>
  <r>
    <x v="10"/>
    <d v="2024-02-17T00:00:00"/>
    <s v="Zone 1 - Mile 8"/>
    <x v="106"/>
    <x v="91"/>
    <x v="74"/>
    <x v="0"/>
    <x v="7"/>
    <x v="0"/>
    <x v="0"/>
    <n v="136"/>
    <n v="10.8"/>
    <n v="10.8"/>
  </r>
  <r>
    <x v="10"/>
    <d v="2024-02-17T00:00:00"/>
    <s v="Zone 1 - Mile 8"/>
    <x v="106"/>
    <x v="91"/>
    <x v="74"/>
    <x v="0"/>
    <x v="7"/>
    <x v="0"/>
    <x v="1"/>
    <n v="153"/>
    <n v="18.600000000000001"/>
    <n v="18.600000000000001"/>
  </r>
  <r>
    <x v="10"/>
    <d v="2024-02-17T00:00:00"/>
    <s v="Zone 1 - Mile 8"/>
    <x v="106"/>
    <x v="91"/>
    <x v="74"/>
    <x v="0"/>
    <x v="7"/>
    <x v="0"/>
    <x v="1"/>
    <n v="151"/>
    <n v="17.8"/>
    <n v="17.8"/>
  </r>
  <r>
    <x v="10"/>
    <d v="2024-02-17T00:00:00"/>
    <s v="Zone 1 - Mile 8"/>
    <x v="106"/>
    <x v="91"/>
    <x v="74"/>
    <x v="0"/>
    <x v="7"/>
    <x v="0"/>
    <x v="1"/>
    <n v="89"/>
    <n v="2.9"/>
    <n v="2.9"/>
  </r>
  <r>
    <x v="10"/>
    <d v="2024-02-17T00:00:00"/>
    <s v="Zone 1 - Mile 8"/>
    <x v="106"/>
    <x v="91"/>
    <x v="74"/>
    <x v="0"/>
    <x v="7"/>
    <x v="0"/>
    <x v="1"/>
    <n v="100"/>
    <n v="4.3"/>
    <n v="4.3"/>
  </r>
  <r>
    <x v="10"/>
    <d v="2024-02-17T00:00:00"/>
    <s v="Zone 1 - Mile 8"/>
    <x v="106"/>
    <x v="91"/>
    <x v="74"/>
    <x v="0"/>
    <x v="7"/>
    <x v="0"/>
    <x v="1"/>
    <n v="131"/>
    <n v="10.9"/>
    <n v="10.9"/>
  </r>
  <r>
    <x v="10"/>
    <d v="2024-02-17T00:00:00"/>
    <s v="Zone 1 - Mile 8"/>
    <x v="335"/>
    <x v="83"/>
    <x v="204"/>
    <x v="0"/>
    <x v="7"/>
    <x v="0"/>
    <x v="1"/>
    <n v="141"/>
    <n v="14.1"/>
    <n v="14.1"/>
  </r>
  <r>
    <x v="10"/>
    <d v="2024-02-17T00:00:00"/>
    <s v="Zone 1 - Mile 8"/>
    <x v="335"/>
    <x v="83"/>
    <x v="204"/>
    <x v="0"/>
    <x v="7"/>
    <x v="0"/>
    <x v="1"/>
    <n v="147"/>
    <n v="16.2"/>
    <n v="16.2"/>
  </r>
  <r>
    <x v="10"/>
    <d v="2024-02-17T00:00:00"/>
    <s v="Zone 1 - Mile 8"/>
    <x v="335"/>
    <x v="83"/>
    <x v="204"/>
    <x v="0"/>
    <x v="7"/>
    <x v="0"/>
    <x v="1"/>
    <n v="132"/>
    <n v="11.2"/>
    <n v="11.2"/>
  </r>
  <r>
    <x v="10"/>
    <d v="2024-02-17T00:00:00"/>
    <s v="Zone 1 - Mile 8"/>
    <x v="335"/>
    <x v="83"/>
    <x v="204"/>
    <x v="0"/>
    <x v="7"/>
    <x v="0"/>
    <x v="0"/>
    <n v="121"/>
    <n v="7.2"/>
    <n v="7.2"/>
  </r>
  <r>
    <x v="10"/>
    <d v="2024-02-17T00:00:00"/>
    <s v="Zone 1 - Mile 8"/>
    <x v="335"/>
    <x v="83"/>
    <x v="204"/>
    <x v="0"/>
    <x v="7"/>
    <x v="0"/>
    <x v="0"/>
    <n v="146"/>
    <n v="13.9"/>
    <n v="13.9"/>
  </r>
  <r>
    <x v="10"/>
    <d v="2024-02-17T00:00:00"/>
    <s v="Zone 1 - Mile 8"/>
    <x v="335"/>
    <x v="83"/>
    <x v="204"/>
    <x v="0"/>
    <x v="7"/>
    <x v="0"/>
    <x v="0"/>
    <n v="147"/>
    <n v="14.2"/>
    <n v="14.2"/>
  </r>
  <r>
    <x v="10"/>
    <d v="2024-02-17T00:00:00"/>
    <s v="Zone 1 - Mile 8"/>
    <x v="335"/>
    <x v="83"/>
    <x v="204"/>
    <x v="0"/>
    <x v="7"/>
    <x v="0"/>
    <x v="0"/>
    <n v="131"/>
    <n v="9.5"/>
    <n v="9.5"/>
  </r>
  <r>
    <x v="10"/>
    <d v="2024-02-17T00:00:00"/>
    <s v="Zone 1 - Mile 8"/>
    <x v="335"/>
    <x v="83"/>
    <x v="204"/>
    <x v="0"/>
    <x v="7"/>
    <x v="0"/>
    <x v="0"/>
    <n v="140"/>
    <n v="12"/>
    <n v="12"/>
  </r>
  <r>
    <x v="10"/>
    <d v="2024-02-17T00:00:00"/>
    <s v="Zone 1 - Mile 8"/>
    <x v="101"/>
    <x v="87"/>
    <x v="49"/>
    <x v="8"/>
    <x v="7"/>
    <x v="0"/>
    <x v="3"/>
    <n v="50"/>
    <n v="2.2000000000000002"/>
    <n v="2.2000000000000002"/>
  </r>
  <r>
    <x v="10"/>
    <d v="2024-02-17T00:00:00"/>
    <s v="Zone 1 - Mile 8"/>
    <x v="101"/>
    <x v="87"/>
    <x v="49"/>
    <x v="8"/>
    <x v="7"/>
    <x v="0"/>
    <x v="5"/>
    <n v="79"/>
    <n v="1.8"/>
    <n v="1.8"/>
  </r>
  <r>
    <x v="10"/>
    <d v="2024-02-17T00:00:00"/>
    <s v="Zone 1 - Mile 8"/>
    <x v="101"/>
    <x v="87"/>
    <x v="49"/>
    <x v="8"/>
    <x v="7"/>
    <x v="0"/>
    <x v="5"/>
    <n v="82"/>
    <n v="2"/>
    <n v="2"/>
  </r>
  <r>
    <x v="10"/>
    <d v="2024-02-17T00:00:00"/>
    <s v="Zone 1 - Mile 8"/>
    <x v="101"/>
    <x v="87"/>
    <x v="49"/>
    <x v="8"/>
    <x v="7"/>
    <x v="0"/>
    <x v="5"/>
    <n v="85"/>
    <n v="2.2000000000000002"/>
    <n v="2.2000000000000002"/>
  </r>
  <r>
    <x v="10"/>
    <d v="2024-02-17T00:00:00"/>
    <s v="Zone 1 - Mile 8"/>
    <x v="101"/>
    <x v="87"/>
    <x v="49"/>
    <x v="8"/>
    <x v="7"/>
    <x v="0"/>
    <x v="5"/>
    <n v="87"/>
    <n v="2.4"/>
    <n v="2.4"/>
  </r>
  <r>
    <x v="10"/>
    <d v="2024-02-17T00:00:00"/>
    <s v="Zone 1 - Mile 8"/>
    <x v="103"/>
    <x v="62"/>
    <x v="71"/>
    <x v="2"/>
    <x v="7"/>
    <x v="0"/>
    <x v="5"/>
    <n v="87"/>
    <n v="2.4"/>
    <n v="2.4"/>
  </r>
  <r>
    <x v="10"/>
    <d v="2024-02-17T00:00:00"/>
    <s v="Zone 1 - Mile 8"/>
    <x v="100"/>
    <x v="86"/>
    <x v="49"/>
    <x v="0"/>
    <x v="7"/>
    <x v="0"/>
    <x v="5"/>
    <n v="79"/>
    <n v="1.8"/>
    <n v="1.8"/>
  </r>
  <r>
    <x v="10"/>
    <d v="2024-02-17T00:00:00"/>
    <s v="Zone 1 - Mile 8"/>
    <x v="100"/>
    <x v="86"/>
    <x v="49"/>
    <x v="0"/>
    <x v="7"/>
    <x v="0"/>
    <x v="5"/>
    <n v="84"/>
    <n v="2.2000000000000002"/>
    <n v="2.2000000000000002"/>
  </r>
  <r>
    <x v="10"/>
    <d v="2024-02-17T00:00:00"/>
    <s v="Zone 1 - Mile 8"/>
    <x v="100"/>
    <x v="86"/>
    <x v="49"/>
    <x v="0"/>
    <x v="7"/>
    <x v="0"/>
    <x v="5"/>
    <n v="78"/>
    <n v="1.7"/>
    <n v="1.7"/>
  </r>
  <r>
    <x v="10"/>
    <d v="2024-02-17T00:00:00"/>
    <s v="Zone 1 - Mile 8"/>
    <x v="100"/>
    <x v="86"/>
    <x v="49"/>
    <x v="0"/>
    <x v="7"/>
    <x v="0"/>
    <x v="5"/>
    <n v="85"/>
    <n v="2.2000000000000002"/>
    <n v="2.2000000000000002"/>
  </r>
  <r>
    <x v="10"/>
    <d v="2024-02-17T00:00:00"/>
    <s v="Zone 1 - Mile 8"/>
    <x v="100"/>
    <x v="86"/>
    <x v="49"/>
    <x v="0"/>
    <x v="7"/>
    <x v="0"/>
    <x v="5"/>
    <n v="79"/>
    <n v="1.8"/>
    <n v="1.8"/>
  </r>
  <r>
    <x v="10"/>
    <d v="2024-02-17T00:00:00"/>
    <s v="Zone 1 - Mile 8"/>
    <x v="100"/>
    <x v="86"/>
    <x v="49"/>
    <x v="0"/>
    <x v="7"/>
    <x v="0"/>
    <x v="3"/>
    <n v="47"/>
    <n v="1.8"/>
    <n v="1.8"/>
  </r>
  <r>
    <x v="10"/>
    <d v="2024-02-17T00:00:00"/>
    <s v="Zone 1 - Mile 8"/>
    <x v="100"/>
    <x v="86"/>
    <x v="49"/>
    <x v="0"/>
    <x v="7"/>
    <x v="0"/>
    <x v="1"/>
    <n v="153"/>
    <n v="18.600000000000001"/>
    <n v="18.600000000000001"/>
  </r>
  <r>
    <x v="10"/>
    <d v="2024-02-17T00:00:00"/>
    <s v="Zone 1 - Mile 8"/>
    <x v="100"/>
    <x v="86"/>
    <x v="49"/>
    <x v="0"/>
    <x v="7"/>
    <x v="0"/>
    <x v="0"/>
    <n v="157"/>
    <n v="17.899999999999999"/>
    <n v="17.899999999999999"/>
  </r>
  <r>
    <x v="10"/>
    <d v="2024-02-17T00:00:00"/>
    <s v="Zone 1 - Mile 8"/>
    <x v="222"/>
    <x v="183"/>
    <x v="144"/>
    <x v="9"/>
    <x v="7"/>
    <x v="0"/>
    <x v="5"/>
    <n v="84"/>
    <n v="2.2000000000000002"/>
    <n v="2.2000000000000002"/>
  </r>
  <r>
    <x v="10"/>
    <d v="2024-02-17T00:00:00"/>
    <s v="Zone 1 - Mile 8"/>
    <x v="95"/>
    <x v="83"/>
    <x v="68"/>
    <x v="0"/>
    <x v="7"/>
    <x v="0"/>
    <x v="7"/>
    <n v="41"/>
    <n v="1.1000000000000001"/>
    <n v="1.1000000000000001"/>
  </r>
  <r>
    <x v="10"/>
    <d v="2024-02-17T00:00:00"/>
    <s v="Zone 1 - Mile 8"/>
    <x v="168"/>
    <x v="136"/>
    <x v="114"/>
    <x v="0"/>
    <x v="7"/>
    <x v="1"/>
    <x v="2"/>
    <n v="69"/>
    <n v="3.4"/>
    <n v="3.4"/>
  </r>
  <r>
    <x v="10"/>
    <d v="2024-02-17T00:00:00"/>
    <s v="Zone 1 - Mile 8"/>
    <x v="361"/>
    <x v="279"/>
    <x v="214"/>
    <x v="1"/>
    <x v="7"/>
    <x v="0"/>
    <x v="8"/>
    <n v="40"/>
    <n v="2"/>
    <n v="2"/>
  </r>
  <r>
    <x v="10"/>
    <d v="2024-02-17T00:00:00"/>
    <s v="Zone 1 - Mile 8"/>
    <x v="336"/>
    <x v="75"/>
    <x v="205"/>
    <x v="0"/>
    <x v="7"/>
    <x v="0"/>
    <x v="2"/>
    <m/>
    <s v=""/>
    <s v=""/>
  </r>
  <r>
    <x v="10"/>
    <d v="2024-02-17T00:00:00"/>
    <s v="Zone 1 - Mile 8"/>
    <x v="233"/>
    <x v="2"/>
    <x v="148"/>
    <x v="0"/>
    <x v="7"/>
    <x v="0"/>
    <x v="5"/>
    <n v="87"/>
    <n v="2.4"/>
    <n v="2.4"/>
  </r>
  <r>
    <x v="10"/>
    <d v="2024-02-17T00:00:00"/>
    <s v="Zone 1 - Mile 8"/>
    <x v="431"/>
    <x v="328"/>
    <x v="32"/>
    <x v="1"/>
    <x v="7"/>
    <x v="0"/>
    <x v="2"/>
    <m/>
    <s v=""/>
    <s v=""/>
  </r>
  <r>
    <x v="10"/>
    <d v="2024-02-17T00:00:00"/>
    <s v="Zone 1 - Mile 8"/>
    <x v="400"/>
    <x v="262"/>
    <x v="66"/>
    <x v="8"/>
    <x v="13"/>
    <x v="0"/>
    <x v="2"/>
    <m/>
    <s v=""/>
    <s v=""/>
  </r>
  <r>
    <x v="10"/>
    <d v="2024-02-17T00:00:00"/>
    <s v="Zone 1 - Mile 8"/>
    <x v="92"/>
    <x v="80"/>
    <x v="66"/>
    <x v="0"/>
    <x v="7"/>
    <x v="0"/>
    <x v="2"/>
    <m/>
    <s v=""/>
    <s v=""/>
  </r>
  <r>
    <x v="10"/>
    <d v="2024-02-17T00:00:00"/>
    <s v="Zone 1 - Mile 8"/>
    <x v="105"/>
    <x v="90"/>
    <x v="73"/>
    <x v="1"/>
    <x v="7"/>
    <x v="0"/>
    <x v="2"/>
    <m/>
    <s v=""/>
    <s v=""/>
  </r>
  <r>
    <x v="10"/>
    <d v="2024-02-17T00:00:00"/>
    <s v="Zone 1 - Mile 8"/>
    <x v="131"/>
    <x v="83"/>
    <x v="25"/>
    <x v="0"/>
    <x v="12"/>
    <x v="0"/>
    <x v="1"/>
    <n v="150"/>
    <n v="17.399999999999999"/>
    <n v="17.399999999999999"/>
  </r>
  <r>
    <x v="10"/>
    <d v="2024-02-17T00:00:00"/>
    <s v="Zone 1 - Mile 8"/>
    <x v="131"/>
    <x v="83"/>
    <x v="25"/>
    <x v="0"/>
    <x v="12"/>
    <x v="0"/>
    <x v="5"/>
    <n v="74"/>
    <n v="1.5"/>
    <n v="1.5"/>
  </r>
  <r>
    <x v="10"/>
    <d v="2024-02-17T00:00:00"/>
    <s v="Zone 1 - Mile 8"/>
    <x v="136"/>
    <x v="115"/>
    <x v="95"/>
    <x v="3"/>
    <x v="12"/>
    <x v="0"/>
    <x v="1"/>
    <n v="147"/>
    <n v="16.2"/>
    <n v="16.2"/>
  </r>
  <r>
    <x v="10"/>
    <d v="2024-02-17T00:00:00"/>
    <s v="Zone 1 - Mile 8"/>
    <x v="136"/>
    <x v="115"/>
    <x v="95"/>
    <x v="3"/>
    <x v="12"/>
    <x v="0"/>
    <x v="1"/>
    <n v="152"/>
    <n v="18.2"/>
    <n v="18.2"/>
  </r>
  <r>
    <x v="10"/>
    <d v="2024-02-17T00:00:00"/>
    <s v="Zone 1 - Mile 8"/>
    <x v="134"/>
    <x v="2"/>
    <x v="94"/>
    <x v="1"/>
    <x v="12"/>
    <x v="0"/>
    <x v="1"/>
    <n v="149"/>
    <n v="17"/>
    <n v="17"/>
  </r>
  <r>
    <x v="10"/>
    <d v="2024-02-17T00:00:00"/>
    <s v="Zone 1 - Mile 8"/>
    <x v="124"/>
    <x v="106"/>
    <x v="87"/>
    <x v="2"/>
    <x v="12"/>
    <x v="0"/>
    <x v="1"/>
    <n v="88"/>
    <n v="2.8"/>
    <n v="2.8"/>
  </r>
  <r>
    <x v="10"/>
    <d v="2024-02-17T00:00:00"/>
    <s v="Zone 1 - Mile 8"/>
    <x v="301"/>
    <x v="83"/>
    <x v="188"/>
    <x v="0"/>
    <x v="6"/>
    <x v="0"/>
    <x v="0"/>
    <n v="122"/>
    <n v="7.4"/>
    <n v="7.4"/>
  </r>
  <r>
    <x v="10"/>
    <d v="2024-02-17T00:00:00"/>
    <s v="Zone 1 - Mile 8"/>
    <x v="128"/>
    <x v="110"/>
    <x v="90"/>
    <x v="0"/>
    <x v="12"/>
    <x v="0"/>
    <x v="5"/>
    <n v="81"/>
    <n v="1.9"/>
    <n v="1.9"/>
  </r>
  <r>
    <x v="10"/>
    <d v="2024-02-17T00:00:00"/>
    <s v="Zone 1 - Mile 8"/>
    <x v="128"/>
    <x v="110"/>
    <x v="90"/>
    <x v="0"/>
    <x v="12"/>
    <x v="0"/>
    <x v="5"/>
    <n v="85"/>
    <n v="2.2000000000000002"/>
    <n v="2.2000000000000002"/>
  </r>
  <r>
    <x v="10"/>
    <d v="2024-02-17T00:00:00"/>
    <s v="Zone 1 - Mile 8"/>
    <x v="139"/>
    <x v="117"/>
    <x v="97"/>
    <x v="3"/>
    <x v="12"/>
    <x v="0"/>
    <x v="5"/>
    <n v="84"/>
    <n v="2.2000000000000002"/>
    <n v="2.2000000000000002"/>
  </r>
  <r>
    <x v="10"/>
    <d v="2024-02-17T00:00:00"/>
    <s v="Zone 1 - Mile 8"/>
    <x v="135"/>
    <x v="2"/>
    <x v="46"/>
    <x v="3"/>
    <x v="12"/>
    <x v="0"/>
    <x v="5"/>
    <n v="83"/>
    <n v="2.1"/>
    <n v="2.1"/>
  </r>
  <r>
    <x v="10"/>
    <d v="2024-02-17T00:00:00"/>
    <s v="Zone 1 - Mile 8"/>
    <x v="401"/>
    <x v="61"/>
    <x v="46"/>
    <x v="0"/>
    <x v="12"/>
    <x v="0"/>
    <x v="5"/>
    <n v="87"/>
    <n v="2.4"/>
    <n v="2.4"/>
  </r>
  <r>
    <x v="10"/>
    <d v="2024-02-17T00:00:00"/>
    <s v="Zone 1 - Mile 8"/>
    <x v="76"/>
    <x v="68"/>
    <x v="58"/>
    <x v="2"/>
    <x v="12"/>
    <x v="0"/>
    <x v="2"/>
    <m/>
    <s v=""/>
    <s v=""/>
  </r>
  <r>
    <x v="10"/>
    <d v="2024-02-17T00:00:00"/>
    <s v="Zone 1 - Mile 8"/>
    <x v="363"/>
    <x v="281"/>
    <x v="216"/>
    <x v="1"/>
    <x v="12"/>
    <x v="0"/>
    <x v="2"/>
    <m/>
    <s v=""/>
    <s v=""/>
  </r>
  <r>
    <x v="10"/>
    <d v="2024-02-17T00:00:00"/>
    <s v="Zone 1 - Mile 8"/>
    <x v="432"/>
    <x v="329"/>
    <x v="245"/>
    <x v="2"/>
    <x v="12"/>
    <x v="0"/>
    <x v="2"/>
    <m/>
    <s v=""/>
    <s v=""/>
  </r>
  <r>
    <x v="10"/>
    <d v="2024-02-17T00:00:00"/>
    <s v="Zone 1 - Mile 8"/>
    <x v="433"/>
    <x v="236"/>
    <x v="246"/>
    <x v="1"/>
    <x v="12"/>
    <x v="0"/>
    <x v="2"/>
    <m/>
    <s v=""/>
    <s v=""/>
  </r>
  <r>
    <x v="10"/>
    <d v="2024-02-17T00:00:00"/>
    <s v="Zone 1 - Mile 8"/>
    <x v="332"/>
    <x v="104"/>
    <x v="201"/>
    <x v="4"/>
    <x v="12"/>
    <x v="0"/>
    <x v="2"/>
    <m/>
    <s v=""/>
    <s v=""/>
  </r>
  <r>
    <x v="10"/>
    <d v="2024-02-17T00:00:00"/>
    <s v="Zone 1 - Mile 8"/>
    <x v="138"/>
    <x v="83"/>
    <x v="96"/>
    <x v="1"/>
    <x v="12"/>
    <x v="0"/>
    <x v="2"/>
    <m/>
    <s v=""/>
    <s v=""/>
  </r>
  <r>
    <x v="10"/>
    <d v="2024-02-17T00:00:00"/>
    <s v="Zone 1 - Mile 8"/>
    <x v="126"/>
    <x v="108"/>
    <x v="89"/>
    <x v="2"/>
    <x v="6"/>
    <x v="0"/>
    <x v="2"/>
    <m/>
    <s v=""/>
    <s v=""/>
  </r>
  <r>
    <x v="10"/>
    <d v="2024-02-17T00:00:00"/>
    <s v="Zone 1 - Mile 8"/>
    <x v="161"/>
    <x v="132"/>
    <x v="111"/>
    <x v="4"/>
    <x v="18"/>
    <x v="0"/>
    <x v="1"/>
    <n v="161"/>
    <n v="22.2"/>
    <n v="22.2"/>
  </r>
  <r>
    <x v="10"/>
    <d v="2024-02-17T00:00:00"/>
    <s v="Zone 1 - Mile 8"/>
    <x v="161"/>
    <x v="132"/>
    <x v="111"/>
    <x v="4"/>
    <x v="18"/>
    <x v="0"/>
    <x v="1"/>
    <n v="166"/>
    <n v="24.6"/>
    <n v="24.6"/>
  </r>
  <r>
    <x v="10"/>
    <d v="2024-02-17T00:00:00"/>
    <s v="Zone 1 - Mile 8"/>
    <x v="161"/>
    <x v="132"/>
    <x v="111"/>
    <x v="4"/>
    <x v="18"/>
    <x v="0"/>
    <x v="0"/>
    <n v="140"/>
    <n v="12"/>
    <n v="12"/>
  </r>
  <r>
    <x v="10"/>
    <d v="2024-02-17T00:00:00"/>
    <s v="Zone 1 - Mile 8"/>
    <x v="161"/>
    <x v="132"/>
    <x v="111"/>
    <x v="4"/>
    <x v="18"/>
    <x v="0"/>
    <x v="0"/>
    <n v="138"/>
    <n v="11.4"/>
    <n v="11.4"/>
  </r>
  <r>
    <x v="10"/>
    <d v="2024-02-17T00:00:00"/>
    <s v="Zone 1 - Mile 8"/>
    <x v="161"/>
    <x v="132"/>
    <x v="111"/>
    <x v="4"/>
    <x v="18"/>
    <x v="0"/>
    <x v="0"/>
    <n v="152"/>
    <n v="16"/>
    <n v="16"/>
  </r>
  <r>
    <x v="10"/>
    <d v="2024-02-17T00:00:00"/>
    <s v="Zone 1 - Mile 8"/>
    <x v="161"/>
    <x v="132"/>
    <x v="111"/>
    <x v="4"/>
    <x v="18"/>
    <x v="0"/>
    <x v="0"/>
    <n v="153"/>
    <n v="16.399999999999999"/>
    <n v="16.399999999999999"/>
  </r>
  <r>
    <x v="10"/>
    <d v="2024-02-17T00:00:00"/>
    <s v="Zone 1 - Mile 8"/>
    <x v="162"/>
    <x v="32"/>
    <x v="111"/>
    <x v="0"/>
    <x v="18"/>
    <x v="0"/>
    <x v="0"/>
    <n v="142"/>
    <n v="12.6"/>
    <n v="12.6"/>
  </r>
  <r>
    <x v="10"/>
    <d v="2024-02-17T00:00:00"/>
    <s v="Zone 1 - Mile 8"/>
    <x v="162"/>
    <x v="32"/>
    <x v="111"/>
    <x v="0"/>
    <x v="18"/>
    <x v="0"/>
    <x v="0"/>
    <n v="129"/>
    <n v="9"/>
    <n v="9"/>
  </r>
  <r>
    <x v="10"/>
    <d v="2024-02-17T00:00:00"/>
    <s v="Zone 1 - Mile 8"/>
    <x v="155"/>
    <x v="128"/>
    <x v="102"/>
    <x v="0"/>
    <x v="18"/>
    <x v="0"/>
    <x v="0"/>
    <n v="92"/>
    <n v="2.8"/>
    <n v="2.8"/>
  </r>
  <r>
    <x v="10"/>
    <d v="2024-02-17T00:00:00"/>
    <s v="Zone 1 - Mile 8"/>
    <x v="155"/>
    <x v="128"/>
    <x v="102"/>
    <x v="0"/>
    <x v="18"/>
    <x v="0"/>
    <x v="0"/>
    <n v="126"/>
    <n v="8.3000000000000007"/>
    <n v="8.3000000000000007"/>
  </r>
  <r>
    <x v="10"/>
    <d v="2024-02-17T00:00:00"/>
    <s v="Zone 1 - Mile 8"/>
    <x v="155"/>
    <x v="128"/>
    <x v="102"/>
    <x v="0"/>
    <x v="18"/>
    <x v="0"/>
    <x v="0"/>
    <n v="149"/>
    <n v="14.9"/>
    <n v="14.9"/>
  </r>
  <r>
    <x v="10"/>
    <d v="2024-02-17T00:00:00"/>
    <s v="Zone 1 - Mile 8"/>
    <x v="155"/>
    <x v="128"/>
    <x v="102"/>
    <x v="0"/>
    <x v="18"/>
    <x v="0"/>
    <x v="0"/>
    <n v="140"/>
    <n v="12"/>
    <n v="12"/>
  </r>
  <r>
    <x v="10"/>
    <d v="2024-02-17T00:00:00"/>
    <s v="Zone 1 - Mile 8"/>
    <x v="155"/>
    <x v="128"/>
    <x v="102"/>
    <x v="0"/>
    <x v="18"/>
    <x v="0"/>
    <x v="0"/>
    <n v="132"/>
    <n v="9.8000000000000007"/>
    <n v="9.8000000000000007"/>
  </r>
  <r>
    <x v="10"/>
    <d v="2024-02-17T00:00:00"/>
    <s v="Zone 1 - Mile 8"/>
    <x v="155"/>
    <x v="128"/>
    <x v="102"/>
    <x v="0"/>
    <x v="18"/>
    <x v="0"/>
    <x v="1"/>
    <n v="156"/>
    <n v="19.899999999999999"/>
    <n v="19.899999999999999"/>
  </r>
  <r>
    <x v="10"/>
    <d v="2024-02-17T00:00:00"/>
    <s v="Zone 1 - Mile 8"/>
    <x v="157"/>
    <x v="130"/>
    <x v="107"/>
    <x v="0"/>
    <x v="18"/>
    <x v="0"/>
    <x v="1"/>
    <n v="103"/>
    <n v="4.8"/>
    <n v="4.8"/>
  </r>
  <r>
    <x v="10"/>
    <d v="2024-02-17T00:00:00"/>
    <s v="Zone 1 - Mile 8"/>
    <x v="157"/>
    <x v="130"/>
    <x v="107"/>
    <x v="0"/>
    <x v="18"/>
    <x v="0"/>
    <x v="1"/>
    <n v="156"/>
    <n v="19.899999999999999"/>
    <n v="19.899999999999999"/>
  </r>
  <r>
    <x v="10"/>
    <d v="2024-02-17T00:00:00"/>
    <s v="Zone 1 - Mile 8"/>
    <x v="167"/>
    <x v="135"/>
    <x v="26"/>
    <x v="8"/>
    <x v="18"/>
    <x v="0"/>
    <x v="5"/>
    <n v="86"/>
    <n v="2.2999999999999998"/>
    <n v="2.2999999999999998"/>
  </r>
  <r>
    <x v="10"/>
    <d v="2024-02-17T00:00:00"/>
    <s v="Zone 1 - Mile 8"/>
    <x v="170"/>
    <x v="138"/>
    <x v="26"/>
    <x v="0"/>
    <x v="18"/>
    <x v="0"/>
    <x v="5"/>
    <n v="79"/>
    <n v="1.8"/>
    <n v="1.8"/>
  </r>
  <r>
    <x v="10"/>
    <d v="2024-02-17T00:00:00"/>
    <s v="Zone 1 - Mile 8"/>
    <x v="170"/>
    <x v="138"/>
    <x v="26"/>
    <x v="0"/>
    <x v="18"/>
    <x v="0"/>
    <x v="5"/>
    <n v="88"/>
    <n v="2.5"/>
    <n v="2.5"/>
  </r>
  <r>
    <x v="10"/>
    <d v="2024-02-17T00:00:00"/>
    <s v="Zone 1 - Mile 8"/>
    <x v="163"/>
    <x v="133"/>
    <x v="111"/>
    <x v="8"/>
    <x v="18"/>
    <x v="1"/>
    <x v="2"/>
    <n v="40"/>
    <n v="0.7"/>
    <n v="0.7"/>
  </r>
  <r>
    <x v="10"/>
    <d v="2024-02-17T00:00:00"/>
    <s v="Zone 1 - Mile 8"/>
    <x v="372"/>
    <x v="290"/>
    <x v="223"/>
    <x v="2"/>
    <x v="18"/>
    <x v="0"/>
    <x v="8"/>
    <n v="49"/>
    <n v="3.7"/>
    <n v="3.7"/>
  </r>
  <r>
    <x v="10"/>
    <d v="2024-02-17T00:00:00"/>
    <s v="Zone 1 - Mile 8"/>
    <x v="372"/>
    <x v="290"/>
    <x v="223"/>
    <x v="2"/>
    <x v="18"/>
    <x v="0"/>
    <x v="3"/>
    <n v="55"/>
    <n v="3"/>
    <n v="3"/>
  </r>
  <r>
    <x v="10"/>
    <d v="2024-02-17T00:00:00"/>
    <s v="Zone 1 - Mile 8"/>
    <x v="373"/>
    <x v="291"/>
    <x v="174"/>
    <x v="6"/>
    <x v="18"/>
    <x v="0"/>
    <x v="2"/>
    <m/>
    <s v=""/>
    <s v=""/>
  </r>
  <r>
    <x v="10"/>
    <d v="2024-02-17T00:00:00"/>
    <s v="Zone 1 - Mile 8"/>
    <x v="417"/>
    <x v="162"/>
    <x v="238"/>
    <x v="3"/>
    <x v="18"/>
    <x v="0"/>
    <x v="2"/>
    <m/>
    <s v=""/>
    <s v=""/>
  </r>
  <r>
    <x v="10"/>
    <d v="2024-02-17T00:00:00"/>
    <s v="Zone 1 - Mile 8"/>
    <x v="434"/>
    <x v="330"/>
    <x v="142"/>
    <x v="1"/>
    <x v="18"/>
    <x v="0"/>
    <x v="2"/>
    <m/>
    <s v=""/>
    <s v=""/>
  </r>
  <r>
    <x v="10"/>
    <d v="2024-02-17T00:00:00"/>
    <s v="Zone 1 - Mile 8"/>
    <x v="435"/>
    <x v="308"/>
    <x v="247"/>
    <x v="1"/>
    <x v="18"/>
    <x v="1"/>
    <x v="2"/>
    <n v="69"/>
    <n v="3.4"/>
    <n v="3.4"/>
  </r>
  <r>
    <x v="10"/>
    <d v="2024-02-17T00:00:00"/>
    <s v="Zone 1 - Mile 8"/>
    <x v="255"/>
    <x v="208"/>
    <x v="163"/>
    <x v="1"/>
    <x v="2"/>
    <x v="0"/>
    <x v="0"/>
    <n v="146"/>
    <n v="13.9"/>
    <n v="13.9"/>
  </r>
  <r>
    <x v="10"/>
    <d v="2024-02-17T00:00:00"/>
    <s v="Zone 1 - Mile 8"/>
    <x v="255"/>
    <x v="208"/>
    <x v="163"/>
    <x v="1"/>
    <x v="2"/>
    <x v="0"/>
    <x v="0"/>
    <n v="127"/>
    <n v="8.5"/>
    <n v="8.5"/>
  </r>
  <r>
    <x v="10"/>
    <d v="2024-02-17T00:00:00"/>
    <s v="Zone 1 - Mile 8"/>
    <x v="255"/>
    <x v="208"/>
    <x v="163"/>
    <x v="1"/>
    <x v="2"/>
    <x v="0"/>
    <x v="1"/>
    <n v="151"/>
    <n v="17.8"/>
    <n v="17.8"/>
  </r>
  <r>
    <x v="10"/>
    <d v="2024-02-17T00:00:00"/>
    <s v="Zone 1 - Mile 8"/>
    <x v="255"/>
    <x v="208"/>
    <x v="163"/>
    <x v="1"/>
    <x v="2"/>
    <x v="0"/>
    <x v="1"/>
    <n v="170"/>
    <n v="26.7"/>
    <n v="26.7"/>
  </r>
  <r>
    <x v="10"/>
    <d v="2024-02-17T00:00:00"/>
    <s v="Zone 1 - Mile 8"/>
    <x v="276"/>
    <x v="223"/>
    <x v="159"/>
    <x v="0"/>
    <x v="2"/>
    <x v="0"/>
    <x v="1"/>
    <n v="122"/>
    <n v="8.6"/>
    <n v="8.6"/>
  </r>
  <r>
    <x v="10"/>
    <d v="2024-02-17T00:00:00"/>
    <s v="Zone 1 - Mile 8"/>
    <x v="276"/>
    <x v="223"/>
    <x v="159"/>
    <x v="0"/>
    <x v="2"/>
    <x v="0"/>
    <x v="1"/>
    <n v="144"/>
    <n v="15.1"/>
    <n v="15.1"/>
  </r>
  <r>
    <x v="10"/>
    <d v="2024-02-17T00:00:00"/>
    <s v="Zone 1 - Mile 8"/>
    <x v="276"/>
    <x v="223"/>
    <x v="159"/>
    <x v="0"/>
    <x v="2"/>
    <x v="0"/>
    <x v="3"/>
    <n v="52"/>
    <n v="2.5"/>
    <n v="2.5"/>
  </r>
  <r>
    <x v="10"/>
    <d v="2024-02-17T00:00:00"/>
    <s v="Zone 1 - Mile 8"/>
    <x v="256"/>
    <x v="209"/>
    <x v="164"/>
    <x v="1"/>
    <x v="2"/>
    <x v="0"/>
    <x v="0"/>
    <n v="136"/>
    <n v="10.8"/>
    <n v="10.8"/>
  </r>
  <r>
    <x v="10"/>
    <d v="2024-02-17T00:00:00"/>
    <s v="Zone 1 - Mile 8"/>
    <x v="256"/>
    <x v="209"/>
    <x v="164"/>
    <x v="1"/>
    <x v="2"/>
    <x v="0"/>
    <x v="0"/>
    <n v="144"/>
    <n v="13.2"/>
    <n v="13.2"/>
  </r>
  <r>
    <x v="10"/>
    <d v="2024-02-17T00:00:00"/>
    <s v="Zone 1 - Mile 8"/>
    <x v="248"/>
    <x v="204"/>
    <x v="157"/>
    <x v="1"/>
    <x v="2"/>
    <x v="0"/>
    <x v="5"/>
    <n v="67"/>
    <n v="1.1000000000000001"/>
    <n v="1.1000000000000001"/>
  </r>
  <r>
    <x v="10"/>
    <d v="2024-02-17T00:00:00"/>
    <s v="Zone 1 - Mile 8"/>
    <x v="248"/>
    <x v="204"/>
    <x v="157"/>
    <x v="1"/>
    <x v="2"/>
    <x v="0"/>
    <x v="1"/>
    <n v="134"/>
    <n v="11.8"/>
    <n v="11.8"/>
  </r>
  <r>
    <x v="10"/>
    <d v="2024-02-17T00:00:00"/>
    <s v="Zone 1 - Mile 8"/>
    <x v="248"/>
    <x v="204"/>
    <x v="157"/>
    <x v="1"/>
    <x v="2"/>
    <x v="0"/>
    <x v="1"/>
    <n v="99"/>
    <n v="4.2"/>
    <n v="4.2"/>
  </r>
  <r>
    <x v="10"/>
    <d v="2024-02-17T00:00:00"/>
    <s v="Zone 1 - Mile 8"/>
    <x v="248"/>
    <x v="204"/>
    <x v="157"/>
    <x v="1"/>
    <x v="2"/>
    <x v="0"/>
    <x v="1"/>
    <n v="110"/>
    <n v="6"/>
    <n v="6"/>
  </r>
  <r>
    <x v="10"/>
    <d v="2024-02-17T00:00:00"/>
    <s v="Zone 1 - Mile 8"/>
    <x v="248"/>
    <x v="204"/>
    <x v="157"/>
    <x v="1"/>
    <x v="2"/>
    <x v="0"/>
    <x v="1"/>
    <n v="153"/>
    <n v="18.600000000000001"/>
    <n v="18.600000000000001"/>
  </r>
  <r>
    <x v="10"/>
    <d v="2024-02-17T00:00:00"/>
    <s v="Zone 1 - Mile 8"/>
    <x v="279"/>
    <x v="6"/>
    <x v="116"/>
    <x v="1"/>
    <x v="2"/>
    <x v="0"/>
    <x v="0"/>
    <n v="127"/>
    <n v="8.5"/>
    <n v="8.5"/>
  </r>
  <r>
    <x v="10"/>
    <d v="2024-02-17T00:00:00"/>
    <s v="Zone 1 - Mile 8"/>
    <x v="268"/>
    <x v="217"/>
    <x v="172"/>
    <x v="1"/>
    <x v="2"/>
    <x v="0"/>
    <x v="0"/>
    <n v="125"/>
    <n v="8.1"/>
    <n v="8.1"/>
  </r>
  <r>
    <x v="10"/>
    <d v="2024-02-17T00:00:00"/>
    <s v="Zone 1 - Mile 8"/>
    <x v="268"/>
    <x v="217"/>
    <x v="172"/>
    <x v="1"/>
    <x v="2"/>
    <x v="0"/>
    <x v="0"/>
    <n v="157"/>
    <n v="17.899999999999999"/>
    <n v="17.899999999999999"/>
  </r>
  <r>
    <x v="10"/>
    <d v="2024-02-17T00:00:00"/>
    <s v="Zone 1 - Mile 8"/>
    <x v="268"/>
    <x v="217"/>
    <x v="172"/>
    <x v="1"/>
    <x v="2"/>
    <x v="0"/>
    <x v="0"/>
    <n v="160"/>
    <n v="19.100000000000001"/>
    <n v="19.100000000000001"/>
  </r>
  <r>
    <x v="10"/>
    <d v="2024-02-17T00:00:00"/>
    <s v="Zone 1 - Mile 8"/>
    <x v="268"/>
    <x v="217"/>
    <x v="172"/>
    <x v="1"/>
    <x v="2"/>
    <x v="0"/>
    <x v="1"/>
    <n v="152"/>
    <n v="18.2"/>
    <n v="18.2"/>
  </r>
  <r>
    <x v="10"/>
    <d v="2024-02-17T00:00:00"/>
    <s v="Zone 1 - Mile 8"/>
    <x v="268"/>
    <x v="217"/>
    <x v="172"/>
    <x v="1"/>
    <x v="2"/>
    <x v="0"/>
    <x v="1"/>
    <n v="147"/>
    <n v="16.2"/>
    <n v="16.2"/>
  </r>
  <r>
    <x v="10"/>
    <d v="2024-02-17T00:00:00"/>
    <s v="Zone 1 - Mile 8"/>
    <x v="268"/>
    <x v="217"/>
    <x v="172"/>
    <x v="1"/>
    <x v="2"/>
    <x v="0"/>
    <x v="1"/>
    <n v="118"/>
    <n v="7.6"/>
    <n v="7.6"/>
  </r>
  <r>
    <x v="10"/>
    <d v="2024-02-17T00:00:00"/>
    <s v="Zone 1 - Mile 8"/>
    <x v="268"/>
    <x v="217"/>
    <x v="172"/>
    <x v="1"/>
    <x v="2"/>
    <x v="1"/>
    <x v="2"/>
    <n v="80"/>
    <n v="5.4"/>
    <n v="5.4"/>
  </r>
  <r>
    <x v="10"/>
    <d v="2024-02-17T00:00:00"/>
    <s v="Zone 1 - Mile 8"/>
    <x v="268"/>
    <x v="217"/>
    <x v="172"/>
    <x v="1"/>
    <x v="2"/>
    <x v="0"/>
    <x v="5"/>
    <n v="94"/>
    <n v="3.1"/>
    <n v="3.1"/>
  </r>
  <r>
    <x v="10"/>
    <d v="2024-02-17T00:00:00"/>
    <s v="Zone 1 - Mile 8"/>
    <x v="249"/>
    <x v="205"/>
    <x v="158"/>
    <x v="1"/>
    <x v="2"/>
    <x v="0"/>
    <x v="1"/>
    <n v="157"/>
    <n v="20.399999999999999"/>
    <n v="20.399999999999999"/>
  </r>
  <r>
    <x v="10"/>
    <d v="2024-02-17T00:00:00"/>
    <s v="Zone 1 - Mile 8"/>
    <x v="249"/>
    <x v="205"/>
    <x v="158"/>
    <x v="1"/>
    <x v="2"/>
    <x v="0"/>
    <x v="1"/>
    <n v="154"/>
    <n v="19.100000000000001"/>
    <n v="19.100000000000001"/>
  </r>
  <r>
    <x v="10"/>
    <d v="2024-02-17T00:00:00"/>
    <s v="Zone 1 - Mile 8"/>
    <x v="249"/>
    <x v="205"/>
    <x v="158"/>
    <x v="1"/>
    <x v="2"/>
    <x v="0"/>
    <x v="1"/>
    <n v="138"/>
    <n v="13.1"/>
    <n v="13.1"/>
  </r>
  <r>
    <x v="10"/>
    <d v="2024-02-17T00:00:00"/>
    <s v="Zone 1 - Mile 8"/>
    <x v="249"/>
    <x v="205"/>
    <x v="158"/>
    <x v="1"/>
    <x v="2"/>
    <x v="0"/>
    <x v="0"/>
    <n v="157"/>
    <n v="17.899999999999999"/>
    <n v="17.899999999999999"/>
  </r>
  <r>
    <x v="10"/>
    <d v="2024-02-17T00:00:00"/>
    <s v="Zone 1 - Mile 8"/>
    <x v="249"/>
    <x v="205"/>
    <x v="158"/>
    <x v="1"/>
    <x v="2"/>
    <x v="0"/>
    <x v="0"/>
    <n v="141"/>
    <n v="12.3"/>
    <n v="12.3"/>
  </r>
  <r>
    <x v="10"/>
    <d v="2024-02-17T00:00:00"/>
    <s v="Zone 1 - Mile 8"/>
    <x v="249"/>
    <x v="205"/>
    <x v="158"/>
    <x v="1"/>
    <x v="2"/>
    <x v="0"/>
    <x v="0"/>
    <n v="160"/>
    <n v="19.100000000000001"/>
    <n v="19.100000000000001"/>
  </r>
  <r>
    <x v="10"/>
    <d v="2024-02-17T00:00:00"/>
    <s v="Zone 1 - Mile 8"/>
    <x v="249"/>
    <x v="205"/>
    <x v="158"/>
    <x v="1"/>
    <x v="2"/>
    <x v="0"/>
    <x v="0"/>
    <n v="130"/>
    <n v="9.3000000000000007"/>
    <n v="9.3000000000000007"/>
  </r>
  <r>
    <x v="10"/>
    <d v="2024-02-17T00:00:00"/>
    <s v="Zone 1 - Mile 8"/>
    <x v="249"/>
    <x v="205"/>
    <x v="158"/>
    <x v="1"/>
    <x v="2"/>
    <x v="0"/>
    <x v="0"/>
    <n v="149"/>
    <n v="14.9"/>
    <n v="14.9"/>
  </r>
  <r>
    <x v="10"/>
    <d v="2024-02-17T00:00:00"/>
    <s v="Zone 1 - Mile 8"/>
    <x v="249"/>
    <x v="205"/>
    <x v="158"/>
    <x v="1"/>
    <x v="2"/>
    <x v="0"/>
    <x v="0"/>
    <n v="114"/>
    <n v="5.8"/>
    <n v="5.8"/>
  </r>
  <r>
    <x v="10"/>
    <d v="2024-02-17T00:00:00"/>
    <s v="Zone 1 - Mile 8"/>
    <x v="249"/>
    <x v="205"/>
    <x v="158"/>
    <x v="1"/>
    <x v="2"/>
    <x v="0"/>
    <x v="0"/>
    <n v="126"/>
    <n v="8.3000000000000007"/>
    <n v="8.3000000000000007"/>
  </r>
  <r>
    <x v="10"/>
    <d v="2024-02-17T00:00:00"/>
    <s v="Zone 1 - Mile 8"/>
    <x v="275"/>
    <x v="222"/>
    <x v="174"/>
    <x v="1"/>
    <x v="2"/>
    <x v="0"/>
    <x v="0"/>
    <n v="126"/>
    <n v="8.3000000000000007"/>
    <n v="8.3000000000000007"/>
  </r>
  <r>
    <x v="10"/>
    <d v="2024-02-17T00:00:00"/>
    <s v="Zone 1 - Mile 8"/>
    <x v="273"/>
    <x v="74"/>
    <x v="174"/>
    <x v="1"/>
    <x v="2"/>
    <x v="0"/>
    <x v="0"/>
    <n v="135"/>
    <n v="10.6"/>
    <n v="10.6"/>
  </r>
  <r>
    <x v="10"/>
    <d v="2024-02-17T00:00:00"/>
    <s v="Zone 1 - Mile 8"/>
    <x v="266"/>
    <x v="30"/>
    <x v="43"/>
    <x v="1"/>
    <x v="2"/>
    <x v="0"/>
    <x v="1"/>
    <n v="155"/>
    <n v="19.5"/>
    <n v="19.5"/>
  </r>
  <r>
    <x v="10"/>
    <d v="2024-02-17T00:00:00"/>
    <s v="Zone 1 - Mile 8"/>
    <x v="26"/>
    <x v="24"/>
    <x v="19"/>
    <x v="1"/>
    <x v="2"/>
    <x v="0"/>
    <x v="1"/>
    <n v="135"/>
    <n v="12.1"/>
    <n v="12.1"/>
  </r>
  <r>
    <x v="10"/>
    <d v="2024-02-17T00:00:00"/>
    <s v="Zone 1 - Mile 8"/>
    <x v="26"/>
    <x v="24"/>
    <x v="19"/>
    <x v="1"/>
    <x v="2"/>
    <x v="0"/>
    <x v="1"/>
    <n v="93"/>
    <n v="3.4"/>
    <n v="3.4"/>
  </r>
  <r>
    <x v="10"/>
    <d v="2024-02-17T00:00:00"/>
    <s v="Zone 1 - Mile 8"/>
    <x v="26"/>
    <x v="24"/>
    <x v="19"/>
    <x v="1"/>
    <x v="2"/>
    <x v="0"/>
    <x v="0"/>
    <n v="126"/>
    <n v="8.3000000000000007"/>
    <n v="8.3000000000000007"/>
  </r>
  <r>
    <x v="10"/>
    <d v="2024-02-17T00:00:00"/>
    <s v="Zone 1 - Mile 8"/>
    <x v="26"/>
    <x v="24"/>
    <x v="19"/>
    <x v="1"/>
    <x v="2"/>
    <x v="0"/>
    <x v="0"/>
    <n v="134"/>
    <n v="10.3"/>
    <n v="10.3"/>
  </r>
  <r>
    <x v="10"/>
    <d v="2024-02-17T00:00:00"/>
    <s v="Zone 1 - Mile 8"/>
    <x v="246"/>
    <x v="133"/>
    <x v="36"/>
    <x v="1"/>
    <x v="2"/>
    <x v="0"/>
    <x v="0"/>
    <n v="145"/>
    <n v="13.6"/>
    <n v="13.6"/>
  </r>
  <r>
    <x v="10"/>
    <d v="2024-02-17T00:00:00"/>
    <s v="Zone 1 - Mile 8"/>
    <x v="436"/>
    <x v="47"/>
    <x v="135"/>
    <x v="1"/>
    <x v="2"/>
    <x v="0"/>
    <x v="1"/>
    <n v="112"/>
    <n v="6.4"/>
    <n v="6.4"/>
  </r>
  <r>
    <x v="10"/>
    <d v="2024-02-17T00:00:00"/>
    <s v="Zone 1 - Mile 8"/>
    <x v="267"/>
    <x v="216"/>
    <x v="171"/>
    <x v="1"/>
    <x v="2"/>
    <x v="0"/>
    <x v="1"/>
    <n v="101"/>
    <n v="4.5"/>
    <n v="4.5"/>
  </r>
  <r>
    <x v="10"/>
    <d v="2024-02-17T00:00:00"/>
    <s v="Zone 1 - Mile 8"/>
    <x v="267"/>
    <x v="216"/>
    <x v="171"/>
    <x v="1"/>
    <x v="2"/>
    <x v="0"/>
    <x v="1"/>
    <n v="155"/>
    <n v="19.5"/>
    <n v="19.5"/>
  </r>
  <r>
    <x v="10"/>
    <d v="2024-02-17T00:00:00"/>
    <s v="Zone 1 - Mile 8"/>
    <x v="267"/>
    <x v="216"/>
    <x v="171"/>
    <x v="1"/>
    <x v="2"/>
    <x v="0"/>
    <x v="1"/>
    <n v="133"/>
    <n v="11.5"/>
    <n v="11.5"/>
  </r>
  <r>
    <x v="10"/>
    <d v="2024-02-17T00:00:00"/>
    <s v="Zone 1 - Mile 8"/>
    <x v="267"/>
    <x v="216"/>
    <x v="171"/>
    <x v="1"/>
    <x v="2"/>
    <x v="0"/>
    <x v="1"/>
    <n v="158"/>
    <n v="20.8"/>
    <n v="20.8"/>
  </r>
  <r>
    <x v="10"/>
    <d v="2024-02-17T00:00:00"/>
    <s v="Zone 1 - Mile 8"/>
    <x v="267"/>
    <x v="216"/>
    <x v="171"/>
    <x v="1"/>
    <x v="2"/>
    <x v="0"/>
    <x v="1"/>
    <n v="160"/>
    <n v="21.7"/>
    <n v="21.7"/>
  </r>
  <r>
    <x v="10"/>
    <d v="2024-02-17T00:00:00"/>
    <s v="Zone 1 - Mile 8"/>
    <x v="267"/>
    <x v="216"/>
    <x v="171"/>
    <x v="1"/>
    <x v="2"/>
    <x v="0"/>
    <x v="1"/>
    <n v="131"/>
    <n v="10.9"/>
    <n v="10.9"/>
  </r>
  <r>
    <x v="10"/>
    <d v="2024-02-17T00:00:00"/>
    <s v="Zone 1 - Mile 8"/>
    <x v="267"/>
    <x v="216"/>
    <x v="171"/>
    <x v="1"/>
    <x v="2"/>
    <x v="0"/>
    <x v="0"/>
    <n v="155"/>
    <n v="17.100000000000001"/>
    <n v="17.100000000000001"/>
  </r>
  <r>
    <x v="10"/>
    <d v="2024-02-17T00:00:00"/>
    <s v="Zone 1 - Mile 8"/>
    <x v="267"/>
    <x v="216"/>
    <x v="171"/>
    <x v="1"/>
    <x v="2"/>
    <x v="0"/>
    <x v="0"/>
    <n v="140"/>
    <n v="12"/>
    <n v="12"/>
  </r>
  <r>
    <x v="10"/>
    <d v="2024-02-17T00:00:00"/>
    <s v="Zone 1 - Mile 8"/>
    <x v="267"/>
    <x v="216"/>
    <x v="171"/>
    <x v="1"/>
    <x v="2"/>
    <x v="0"/>
    <x v="0"/>
    <n v="134"/>
    <n v="10.3"/>
    <n v="10.3"/>
  </r>
  <r>
    <x v="10"/>
    <d v="2024-02-17T00:00:00"/>
    <s v="Zone 1 - Mile 8"/>
    <x v="267"/>
    <x v="216"/>
    <x v="171"/>
    <x v="1"/>
    <x v="2"/>
    <x v="0"/>
    <x v="0"/>
    <n v="128"/>
    <n v="8.8000000000000007"/>
    <n v="8.8000000000000007"/>
  </r>
  <r>
    <x v="10"/>
    <d v="2024-02-17T00:00:00"/>
    <s v="Zone 1 - Mile 8"/>
    <x v="366"/>
    <x v="284"/>
    <x v="217"/>
    <x v="7"/>
    <x v="2"/>
    <x v="0"/>
    <x v="5"/>
    <n v="85"/>
    <n v="2.2000000000000002"/>
    <n v="2.2000000000000002"/>
  </r>
  <r>
    <x v="10"/>
    <d v="2024-02-17T00:00:00"/>
    <s v="Zone 1 - Mile 8"/>
    <x v="366"/>
    <x v="284"/>
    <x v="217"/>
    <x v="7"/>
    <x v="2"/>
    <x v="0"/>
    <x v="5"/>
    <n v="83"/>
    <n v="2.1"/>
    <n v="2.1"/>
  </r>
  <r>
    <x v="10"/>
    <d v="2024-02-17T00:00:00"/>
    <s v="Zone 1 - Mile 8"/>
    <x v="264"/>
    <x v="215"/>
    <x v="169"/>
    <x v="1"/>
    <x v="2"/>
    <x v="0"/>
    <x v="5"/>
    <n v="85"/>
    <n v="2.2000000000000002"/>
    <n v="2.2000000000000002"/>
  </r>
  <r>
    <x v="10"/>
    <d v="2024-02-17T00:00:00"/>
    <s v="Zone 1 - Mile 8"/>
    <x v="264"/>
    <x v="215"/>
    <x v="169"/>
    <x v="1"/>
    <x v="2"/>
    <x v="0"/>
    <x v="5"/>
    <n v="91"/>
    <n v="2.8"/>
    <n v="2.8"/>
  </r>
  <r>
    <x v="10"/>
    <d v="2024-02-17T00:00:00"/>
    <s v="Zone 1 - Mile 8"/>
    <x v="264"/>
    <x v="215"/>
    <x v="169"/>
    <x v="1"/>
    <x v="2"/>
    <x v="0"/>
    <x v="5"/>
    <n v="90"/>
    <n v="2.7"/>
    <n v="2.7"/>
  </r>
  <r>
    <x v="10"/>
    <d v="2024-02-17T00:00:00"/>
    <s v="Zone 1 - Mile 8"/>
    <x v="277"/>
    <x v="32"/>
    <x v="62"/>
    <x v="0"/>
    <x v="2"/>
    <x v="0"/>
    <x v="5"/>
    <n v="73"/>
    <n v="1.4"/>
    <n v="1.4"/>
  </r>
  <r>
    <x v="10"/>
    <d v="2024-02-17T00:00:00"/>
    <s v="Zone 1 - Mile 8"/>
    <x v="263"/>
    <x v="49"/>
    <x v="159"/>
    <x v="6"/>
    <x v="2"/>
    <x v="0"/>
    <x v="5"/>
    <n v="70"/>
    <n v="1.2"/>
    <n v="1.2"/>
  </r>
  <r>
    <x v="10"/>
    <d v="2024-02-17T00:00:00"/>
    <s v="Zone 1 - Mile 8"/>
    <x v="262"/>
    <x v="214"/>
    <x v="62"/>
    <x v="6"/>
    <x v="2"/>
    <x v="0"/>
    <x v="5"/>
    <n v="88"/>
    <n v="2.5"/>
    <n v="2.5"/>
  </r>
  <r>
    <x v="10"/>
    <d v="2024-02-17T00:00:00"/>
    <s v="Zone 1 - Mile 8"/>
    <x v="262"/>
    <x v="214"/>
    <x v="62"/>
    <x v="6"/>
    <x v="2"/>
    <x v="0"/>
    <x v="5"/>
    <n v="85"/>
    <n v="2.2000000000000002"/>
    <n v="2.2000000000000002"/>
  </r>
  <r>
    <x v="10"/>
    <d v="2024-02-17T00:00:00"/>
    <s v="Zone 1 - Mile 8"/>
    <x v="262"/>
    <x v="214"/>
    <x v="62"/>
    <x v="6"/>
    <x v="2"/>
    <x v="0"/>
    <x v="5"/>
    <n v="82"/>
    <n v="2"/>
    <n v="2"/>
  </r>
  <r>
    <x v="10"/>
    <d v="2024-02-17T00:00:00"/>
    <s v="Zone 1 - Mile 8"/>
    <x v="262"/>
    <x v="214"/>
    <x v="62"/>
    <x v="6"/>
    <x v="2"/>
    <x v="0"/>
    <x v="5"/>
    <n v="81"/>
    <n v="1.9"/>
    <n v="1.9"/>
  </r>
  <r>
    <x v="10"/>
    <d v="2024-02-17T00:00:00"/>
    <s v="Zone 1 - Mile 8"/>
    <x v="437"/>
    <x v="331"/>
    <x v="248"/>
    <x v="1"/>
    <x v="2"/>
    <x v="0"/>
    <x v="5"/>
    <n v="77"/>
    <n v="1.6"/>
    <n v="1.6"/>
  </r>
  <r>
    <x v="10"/>
    <d v="2024-02-17T00:00:00"/>
    <s v="Zone 1 - Mile 8"/>
    <x v="403"/>
    <x v="226"/>
    <x v="234"/>
    <x v="1"/>
    <x v="2"/>
    <x v="0"/>
    <x v="2"/>
    <m/>
    <s v=""/>
    <s v=""/>
  </r>
  <r>
    <x v="10"/>
    <d v="2024-02-17T00:00:00"/>
    <s v="Zone 1 - Mile 8"/>
    <x v="365"/>
    <x v="283"/>
    <x v="200"/>
    <x v="5"/>
    <x v="2"/>
    <x v="0"/>
    <x v="2"/>
    <m/>
    <s v=""/>
    <s v=""/>
  </r>
  <r>
    <x v="10"/>
    <d v="2024-02-17T00:00:00"/>
    <s v="Zone 1 - Mile 8"/>
    <x v="253"/>
    <x v="3"/>
    <x v="161"/>
    <x v="1"/>
    <x v="2"/>
    <x v="0"/>
    <x v="2"/>
    <m/>
    <s v=""/>
    <s v=""/>
  </r>
  <r>
    <x v="10"/>
    <d v="2024-02-17T00:00:00"/>
    <s v="Zone 1 - Mile 8"/>
    <x v="333"/>
    <x v="158"/>
    <x v="202"/>
    <x v="1"/>
    <x v="3"/>
    <x v="0"/>
    <x v="0"/>
    <n v="124"/>
    <n v="7.9"/>
    <n v="7.9"/>
  </r>
  <r>
    <x v="10"/>
    <d v="2024-02-17T00:00:00"/>
    <s v="Zone 1 - Mile 8"/>
    <x v="220"/>
    <x v="181"/>
    <x v="29"/>
    <x v="0"/>
    <x v="3"/>
    <x v="0"/>
    <x v="1"/>
    <n v="167"/>
    <n v="25.2"/>
    <n v="25.2"/>
  </r>
  <r>
    <x v="10"/>
    <d v="2024-02-17T00:00:00"/>
    <s v="Zone 1 - Mile 8"/>
    <x v="220"/>
    <x v="181"/>
    <x v="29"/>
    <x v="0"/>
    <x v="3"/>
    <x v="0"/>
    <x v="1"/>
    <n v="159"/>
    <n v="21.3"/>
    <n v="21.3"/>
  </r>
  <r>
    <x v="10"/>
    <d v="2024-02-17T00:00:00"/>
    <s v="Zone 1 - Mile 8"/>
    <x v="220"/>
    <x v="181"/>
    <x v="29"/>
    <x v="0"/>
    <x v="3"/>
    <x v="0"/>
    <x v="1"/>
    <n v="166"/>
    <n v="24.6"/>
    <n v="24.6"/>
  </r>
  <r>
    <x v="10"/>
    <d v="2024-02-17T00:00:00"/>
    <s v="Zone 1 - Mile 8"/>
    <x v="220"/>
    <x v="181"/>
    <x v="29"/>
    <x v="0"/>
    <x v="3"/>
    <x v="0"/>
    <x v="0"/>
    <n v="94"/>
    <n v="3"/>
    <n v="3"/>
  </r>
  <r>
    <x v="10"/>
    <d v="2024-02-17T00:00:00"/>
    <s v="Zone 1 - Mile 8"/>
    <x v="220"/>
    <x v="181"/>
    <x v="29"/>
    <x v="0"/>
    <x v="3"/>
    <x v="0"/>
    <x v="0"/>
    <n v="147"/>
    <n v="14.2"/>
    <n v="14.2"/>
  </r>
  <r>
    <x v="10"/>
    <d v="2024-02-17T00:00:00"/>
    <s v="Zone 1 - Mile 8"/>
    <x v="220"/>
    <x v="181"/>
    <x v="29"/>
    <x v="0"/>
    <x v="3"/>
    <x v="0"/>
    <x v="0"/>
    <n v="131"/>
    <n v="9.5"/>
    <n v="9.5"/>
  </r>
  <r>
    <x v="10"/>
    <d v="2024-02-17T00:00:00"/>
    <s v="Zone 1 - Mile 8"/>
    <x v="220"/>
    <x v="181"/>
    <x v="29"/>
    <x v="0"/>
    <x v="3"/>
    <x v="0"/>
    <x v="0"/>
    <n v="126"/>
    <n v="8.3000000000000007"/>
    <n v="8.3000000000000007"/>
  </r>
  <r>
    <x v="10"/>
    <d v="2024-02-17T00:00:00"/>
    <s v="Zone 1 - Mile 8"/>
    <x v="220"/>
    <x v="181"/>
    <x v="29"/>
    <x v="0"/>
    <x v="3"/>
    <x v="0"/>
    <x v="0"/>
    <n v="146"/>
    <n v="13.9"/>
    <n v="13.9"/>
  </r>
  <r>
    <x v="10"/>
    <d v="2024-02-17T00:00:00"/>
    <s v="Zone 1 - Mile 8"/>
    <x v="220"/>
    <x v="181"/>
    <x v="29"/>
    <x v="0"/>
    <x v="3"/>
    <x v="0"/>
    <x v="5"/>
    <n v="81"/>
    <n v="1.9"/>
    <n v="1.9"/>
  </r>
  <r>
    <x v="10"/>
    <d v="2024-02-17T00:00:00"/>
    <s v="Zone 1 - Mile 8"/>
    <x v="218"/>
    <x v="180"/>
    <x v="143"/>
    <x v="1"/>
    <x v="3"/>
    <x v="0"/>
    <x v="0"/>
    <n v="140"/>
    <n v="12"/>
    <n v="12"/>
  </r>
  <r>
    <x v="10"/>
    <d v="2024-02-17T00:00:00"/>
    <s v="Zone 1 - Mile 8"/>
    <x v="227"/>
    <x v="188"/>
    <x v="29"/>
    <x v="0"/>
    <x v="3"/>
    <x v="0"/>
    <x v="5"/>
    <n v="87"/>
    <n v="2.4"/>
    <n v="2.4"/>
  </r>
  <r>
    <x v="10"/>
    <d v="2024-02-17T00:00:00"/>
    <s v="Zone 1 - Mile 8"/>
    <x v="227"/>
    <x v="188"/>
    <x v="29"/>
    <x v="0"/>
    <x v="3"/>
    <x v="0"/>
    <x v="0"/>
    <n v="149"/>
    <n v="14.9"/>
    <n v="14.9"/>
  </r>
  <r>
    <x v="10"/>
    <d v="2024-02-17T00:00:00"/>
    <s v="Zone 1 - Mile 8"/>
    <x v="438"/>
    <x v="332"/>
    <x v="29"/>
    <x v="8"/>
    <x v="3"/>
    <x v="0"/>
    <x v="5"/>
    <n v="85"/>
    <n v="2.2000000000000002"/>
    <n v="2.2000000000000002"/>
  </r>
  <r>
    <x v="10"/>
    <d v="2024-02-17T00:00:00"/>
    <s v="Zone 1 - Mile 8"/>
    <x v="229"/>
    <x v="190"/>
    <x v="35"/>
    <x v="3"/>
    <x v="3"/>
    <x v="0"/>
    <x v="7"/>
    <n v="40"/>
    <n v="1"/>
    <n v="1"/>
  </r>
  <r>
    <x v="10"/>
    <d v="2024-02-17T00:00:00"/>
    <s v="Zone 1 - Mile 8"/>
    <x v="232"/>
    <x v="192"/>
    <x v="147"/>
    <x v="3"/>
    <x v="3"/>
    <x v="0"/>
    <x v="2"/>
    <m/>
    <s v=""/>
    <s v=""/>
  </r>
  <r>
    <x v="10"/>
    <d v="2024-02-17T00:00:00"/>
    <s v="Zone 1 - Mile 8"/>
    <x v="57"/>
    <x v="52"/>
    <x v="45"/>
    <x v="4"/>
    <x v="5"/>
    <x v="0"/>
    <x v="0"/>
    <n v="150"/>
    <n v="15.3"/>
    <n v="15.3"/>
  </r>
  <r>
    <x v="10"/>
    <d v="2024-02-17T00:00:00"/>
    <s v="Zone 1 - Mile 8"/>
    <x v="56"/>
    <x v="51"/>
    <x v="44"/>
    <x v="1"/>
    <x v="5"/>
    <x v="0"/>
    <x v="0"/>
    <n v="132"/>
    <n v="9.8000000000000007"/>
    <n v="9.8000000000000007"/>
  </r>
  <r>
    <x v="10"/>
    <d v="2024-02-17T00:00:00"/>
    <s v="Zone 1 - Mile 8"/>
    <x v="56"/>
    <x v="51"/>
    <x v="44"/>
    <x v="1"/>
    <x v="5"/>
    <x v="0"/>
    <x v="0"/>
    <n v="124"/>
    <n v="7.9"/>
    <n v="7.9"/>
  </r>
  <r>
    <x v="10"/>
    <d v="2024-02-17T00:00:00"/>
    <s v="Zone 1 - Mile 8"/>
    <x v="56"/>
    <x v="51"/>
    <x v="44"/>
    <x v="1"/>
    <x v="5"/>
    <x v="0"/>
    <x v="0"/>
    <n v="137"/>
    <n v="11.1"/>
    <n v="11.1"/>
  </r>
  <r>
    <x v="10"/>
    <d v="2024-02-17T00:00:00"/>
    <s v="Zone 1 - Mile 8"/>
    <x v="56"/>
    <x v="51"/>
    <x v="44"/>
    <x v="1"/>
    <x v="5"/>
    <x v="0"/>
    <x v="1"/>
    <n v="155"/>
    <n v="19.5"/>
    <n v="19.5"/>
  </r>
  <r>
    <x v="10"/>
    <d v="2024-02-17T00:00:00"/>
    <s v="Zone 1 - Mile 8"/>
    <x v="56"/>
    <x v="51"/>
    <x v="44"/>
    <x v="1"/>
    <x v="5"/>
    <x v="0"/>
    <x v="1"/>
    <n v="167"/>
    <n v="25.2"/>
    <n v="25.2"/>
  </r>
  <r>
    <x v="10"/>
    <d v="2024-02-17T00:00:00"/>
    <s v="Zone 1 - Mile 8"/>
    <x v="439"/>
    <x v="333"/>
    <x v="95"/>
    <x v="1"/>
    <x v="5"/>
    <x v="0"/>
    <x v="0"/>
    <n v="121"/>
    <n v="7.2"/>
    <n v="7.2"/>
  </r>
  <r>
    <x v="10"/>
    <d v="2024-02-17T00:00:00"/>
    <s v="Zone 1 - Mile 8"/>
    <x v="439"/>
    <x v="333"/>
    <x v="95"/>
    <x v="1"/>
    <x v="5"/>
    <x v="0"/>
    <x v="1"/>
    <n v="146"/>
    <n v="15.9"/>
    <n v="15.9"/>
  </r>
  <r>
    <x v="10"/>
    <d v="2024-02-17T00:00:00"/>
    <s v="Zone 1 - Mile 8"/>
    <x v="439"/>
    <x v="333"/>
    <x v="95"/>
    <x v="1"/>
    <x v="5"/>
    <x v="0"/>
    <x v="5"/>
    <n v="91"/>
    <n v="2.8"/>
    <n v="2.8"/>
  </r>
  <r>
    <x v="10"/>
    <d v="2024-02-17T00:00:00"/>
    <s v="Zone 1 - Mile 8"/>
    <x v="440"/>
    <x v="334"/>
    <x v="95"/>
    <x v="1"/>
    <x v="5"/>
    <x v="0"/>
    <x v="1"/>
    <n v="153"/>
    <n v="18.600000000000001"/>
    <n v="18.600000000000001"/>
  </r>
  <r>
    <x v="10"/>
    <d v="2024-02-17T00:00:00"/>
    <s v="Zone 1 - Mile 8"/>
    <x v="369"/>
    <x v="287"/>
    <x v="220"/>
    <x v="0"/>
    <x v="5"/>
    <x v="0"/>
    <x v="5"/>
    <n v="91"/>
    <n v="2.8"/>
    <n v="2.8"/>
  </r>
  <r>
    <x v="10"/>
    <d v="2024-02-17T00:00:00"/>
    <s v="Zone 1 - Mile 8"/>
    <x v="369"/>
    <x v="287"/>
    <x v="220"/>
    <x v="0"/>
    <x v="5"/>
    <x v="0"/>
    <x v="5"/>
    <n v="82"/>
    <n v="2"/>
    <n v="2"/>
  </r>
  <r>
    <x v="10"/>
    <d v="2024-02-17T00:00:00"/>
    <s v="Zone 1 - Mile 8"/>
    <x v="369"/>
    <x v="287"/>
    <x v="220"/>
    <x v="0"/>
    <x v="5"/>
    <x v="0"/>
    <x v="5"/>
    <n v="83"/>
    <n v="2.1"/>
    <n v="2.1"/>
  </r>
  <r>
    <x v="10"/>
    <d v="2024-02-17T00:00:00"/>
    <s v="Zone 1 - Mile 8"/>
    <x v="369"/>
    <x v="287"/>
    <x v="220"/>
    <x v="0"/>
    <x v="5"/>
    <x v="0"/>
    <x v="5"/>
    <n v="93"/>
    <n v="3"/>
    <n v="3"/>
  </r>
  <r>
    <x v="10"/>
    <d v="2024-02-17T00:00:00"/>
    <s v="Zone 1 - Mile 8"/>
    <x v="369"/>
    <x v="287"/>
    <x v="220"/>
    <x v="0"/>
    <x v="5"/>
    <x v="0"/>
    <x v="5"/>
    <n v="87"/>
    <n v="2.4"/>
    <n v="2.4"/>
  </r>
  <r>
    <x v="10"/>
    <d v="2024-02-17T00:00:00"/>
    <s v="Zone 1 - Mile 8"/>
    <x v="369"/>
    <x v="287"/>
    <x v="220"/>
    <x v="0"/>
    <x v="5"/>
    <x v="0"/>
    <x v="5"/>
    <n v="79"/>
    <n v="1.8"/>
    <n v="1.8"/>
  </r>
  <r>
    <x v="10"/>
    <d v="2024-02-17T00:00:00"/>
    <s v="Zone 1 - Mile 8"/>
    <x v="369"/>
    <x v="287"/>
    <x v="220"/>
    <x v="0"/>
    <x v="5"/>
    <x v="0"/>
    <x v="1"/>
    <n v="156"/>
    <n v="19.899999999999999"/>
    <n v="19.899999999999999"/>
  </r>
  <r>
    <x v="10"/>
    <d v="2024-02-17T00:00:00"/>
    <s v="Zone 1 - Mile 8"/>
    <x v="369"/>
    <x v="287"/>
    <x v="220"/>
    <x v="0"/>
    <x v="5"/>
    <x v="0"/>
    <x v="1"/>
    <n v="148"/>
    <n v="16.600000000000001"/>
    <n v="16.600000000000001"/>
  </r>
  <r>
    <x v="10"/>
    <d v="2024-02-17T00:00:00"/>
    <s v="Zone 1 - Mile 8"/>
    <x v="369"/>
    <x v="287"/>
    <x v="220"/>
    <x v="0"/>
    <x v="5"/>
    <x v="0"/>
    <x v="1"/>
    <n v="149"/>
    <n v="17"/>
    <n v="17"/>
  </r>
  <r>
    <x v="10"/>
    <d v="2024-02-17T00:00:00"/>
    <s v="Zone 1 - Mile 8"/>
    <x v="369"/>
    <x v="287"/>
    <x v="220"/>
    <x v="0"/>
    <x v="5"/>
    <x v="0"/>
    <x v="0"/>
    <n v="135"/>
    <n v="10.6"/>
    <n v="10.6"/>
  </r>
  <r>
    <x v="10"/>
    <d v="2024-02-17T00:00:00"/>
    <s v="Zone 1 - Mile 8"/>
    <x v="369"/>
    <x v="287"/>
    <x v="220"/>
    <x v="0"/>
    <x v="5"/>
    <x v="0"/>
    <x v="0"/>
    <n v="145"/>
    <n v="13.6"/>
    <n v="13.6"/>
  </r>
  <r>
    <x v="10"/>
    <d v="2024-02-17T00:00:00"/>
    <s v="Zone 1 - Mile 8"/>
    <x v="44"/>
    <x v="41"/>
    <x v="28"/>
    <x v="1"/>
    <x v="5"/>
    <x v="0"/>
    <x v="0"/>
    <n v="150"/>
    <n v="15.3"/>
    <n v="15.3"/>
  </r>
  <r>
    <x v="10"/>
    <d v="2024-02-17T00:00:00"/>
    <s v="Zone 1 - Mile 8"/>
    <x v="44"/>
    <x v="41"/>
    <x v="28"/>
    <x v="1"/>
    <x v="5"/>
    <x v="0"/>
    <x v="0"/>
    <n v="119"/>
    <n v="6.8"/>
    <n v="6.8"/>
  </r>
  <r>
    <x v="10"/>
    <d v="2024-02-17T00:00:00"/>
    <s v="Zone 1 - Mile 8"/>
    <x v="44"/>
    <x v="41"/>
    <x v="28"/>
    <x v="1"/>
    <x v="5"/>
    <x v="0"/>
    <x v="0"/>
    <n v="147"/>
    <n v="14.2"/>
    <n v="14.2"/>
  </r>
  <r>
    <x v="10"/>
    <d v="2024-02-17T00:00:00"/>
    <s v="Zone 1 - Mile 8"/>
    <x v="44"/>
    <x v="41"/>
    <x v="28"/>
    <x v="1"/>
    <x v="5"/>
    <x v="0"/>
    <x v="0"/>
    <n v="128"/>
    <n v="8.8000000000000007"/>
    <n v="8.8000000000000007"/>
  </r>
  <r>
    <x v="10"/>
    <d v="2024-02-17T00:00:00"/>
    <s v="Zone 1 - Mile 8"/>
    <x v="44"/>
    <x v="41"/>
    <x v="28"/>
    <x v="1"/>
    <x v="5"/>
    <x v="0"/>
    <x v="0"/>
    <n v="161"/>
    <n v="19.600000000000001"/>
    <n v="19.600000000000001"/>
  </r>
  <r>
    <x v="10"/>
    <d v="2024-02-17T00:00:00"/>
    <s v="Zone 1 - Mile 8"/>
    <x v="44"/>
    <x v="41"/>
    <x v="28"/>
    <x v="1"/>
    <x v="5"/>
    <x v="0"/>
    <x v="0"/>
    <n v="147"/>
    <n v="14.2"/>
    <n v="14.2"/>
  </r>
  <r>
    <x v="10"/>
    <d v="2024-02-17T00:00:00"/>
    <s v="Zone 1 - Mile 8"/>
    <x v="44"/>
    <x v="41"/>
    <x v="28"/>
    <x v="1"/>
    <x v="5"/>
    <x v="0"/>
    <x v="1"/>
    <n v="151"/>
    <n v="17.8"/>
    <n v="17.8"/>
  </r>
  <r>
    <x v="10"/>
    <d v="2024-02-17T00:00:00"/>
    <s v="Zone 1 - Mile 8"/>
    <x v="44"/>
    <x v="41"/>
    <x v="28"/>
    <x v="1"/>
    <x v="5"/>
    <x v="0"/>
    <x v="1"/>
    <n v="125"/>
    <n v="9.3000000000000007"/>
    <n v="9.3000000000000007"/>
  </r>
  <r>
    <x v="10"/>
    <d v="2024-02-17T00:00:00"/>
    <s v="Zone 1 - Mile 8"/>
    <x v="44"/>
    <x v="41"/>
    <x v="28"/>
    <x v="1"/>
    <x v="5"/>
    <x v="0"/>
    <x v="1"/>
    <n v="143"/>
    <n v="14.8"/>
    <n v="14.8"/>
  </r>
  <r>
    <x v="10"/>
    <d v="2024-02-17T00:00:00"/>
    <s v="Zone 1 - Mile 8"/>
    <x v="44"/>
    <x v="41"/>
    <x v="28"/>
    <x v="1"/>
    <x v="5"/>
    <x v="0"/>
    <x v="1"/>
    <n v="159"/>
    <n v="21.3"/>
    <n v="21.3"/>
  </r>
  <r>
    <x v="10"/>
    <d v="2024-02-17T00:00:00"/>
    <s v="Zone 1 - Mile 8"/>
    <x v="44"/>
    <x v="41"/>
    <x v="28"/>
    <x v="1"/>
    <x v="5"/>
    <x v="0"/>
    <x v="5"/>
    <n v="92"/>
    <n v="2.9"/>
    <n v="2.9"/>
  </r>
  <r>
    <x v="10"/>
    <d v="2024-02-17T00:00:00"/>
    <s v="Zone 1 - Mile 8"/>
    <x v="30"/>
    <x v="28"/>
    <x v="23"/>
    <x v="0"/>
    <x v="5"/>
    <x v="0"/>
    <x v="5"/>
    <n v="89"/>
    <n v="2.6"/>
    <n v="2.6"/>
  </r>
  <r>
    <x v="10"/>
    <d v="2024-02-17T00:00:00"/>
    <s v="Zone 1 - Mile 8"/>
    <x v="30"/>
    <x v="28"/>
    <x v="23"/>
    <x v="0"/>
    <x v="5"/>
    <x v="0"/>
    <x v="0"/>
    <n v="109"/>
    <n v="5"/>
    <n v="5"/>
  </r>
  <r>
    <x v="10"/>
    <d v="2024-02-17T00:00:00"/>
    <s v="Zone 1 - Mile 8"/>
    <x v="30"/>
    <x v="28"/>
    <x v="23"/>
    <x v="0"/>
    <x v="5"/>
    <x v="0"/>
    <x v="0"/>
    <n v="146"/>
    <n v="13.9"/>
    <n v="13.9"/>
  </r>
  <r>
    <x v="10"/>
    <d v="2024-02-17T00:00:00"/>
    <s v="Zone 1 - Mile 8"/>
    <x v="383"/>
    <x v="297"/>
    <x v="227"/>
    <x v="1"/>
    <x v="8"/>
    <x v="0"/>
    <x v="0"/>
    <n v="116"/>
    <n v="6.2"/>
    <n v="6.2"/>
  </r>
  <r>
    <x v="10"/>
    <d v="2024-02-17T00:00:00"/>
    <s v="Zone 1 - Mile 8"/>
    <x v="362"/>
    <x v="280"/>
    <x v="215"/>
    <x v="1"/>
    <x v="6"/>
    <x v="0"/>
    <x v="0"/>
    <n v="134"/>
    <n v="10.3"/>
    <n v="10.3"/>
  </r>
  <r>
    <x v="10"/>
    <d v="2024-02-17T00:00:00"/>
    <s v="Zone 1 - Mile 8"/>
    <x v="48"/>
    <x v="44"/>
    <x v="37"/>
    <x v="0"/>
    <x v="5"/>
    <x v="0"/>
    <x v="0"/>
    <n v="164"/>
    <n v="20.9"/>
    <n v="20.9"/>
  </r>
  <r>
    <x v="10"/>
    <d v="2024-02-17T00:00:00"/>
    <s v="Zone 1 - Mile 8"/>
    <x v="48"/>
    <x v="44"/>
    <x v="37"/>
    <x v="0"/>
    <x v="5"/>
    <x v="0"/>
    <x v="0"/>
    <n v="124"/>
    <n v="7.9"/>
    <n v="7.9"/>
  </r>
  <r>
    <x v="10"/>
    <d v="2024-02-17T00:00:00"/>
    <s v="Zone 1 - Mile 8"/>
    <x v="48"/>
    <x v="44"/>
    <x v="37"/>
    <x v="0"/>
    <x v="5"/>
    <x v="0"/>
    <x v="0"/>
    <n v="125"/>
    <n v="8.1"/>
    <n v="8.1"/>
  </r>
  <r>
    <x v="10"/>
    <d v="2024-02-17T00:00:00"/>
    <s v="Zone 1 - Mile 8"/>
    <x v="48"/>
    <x v="44"/>
    <x v="37"/>
    <x v="0"/>
    <x v="5"/>
    <x v="0"/>
    <x v="5"/>
    <n v="84"/>
    <n v="2.2000000000000002"/>
    <n v="2.2000000000000002"/>
  </r>
  <r>
    <x v="10"/>
    <d v="2024-02-17T00:00:00"/>
    <s v="Zone 1 - Mile 8"/>
    <x v="48"/>
    <x v="44"/>
    <x v="37"/>
    <x v="0"/>
    <x v="5"/>
    <x v="0"/>
    <x v="5"/>
    <n v="83"/>
    <n v="2.1"/>
    <n v="2.1"/>
  </r>
  <r>
    <x v="10"/>
    <d v="2024-02-17T00:00:00"/>
    <s v="Zone 1 - Mile 8"/>
    <x v="48"/>
    <x v="44"/>
    <x v="37"/>
    <x v="0"/>
    <x v="5"/>
    <x v="0"/>
    <x v="1"/>
    <n v="155"/>
    <n v="19.5"/>
    <n v="19.5"/>
  </r>
  <r>
    <x v="10"/>
    <d v="2024-02-17T00:00:00"/>
    <s v="Zone 1 - Mile 8"/>
    <x v="48"/>
    <x v="44"/>
    <x v="37"/>
    <x v="0"/>
    <x v="5"/>
    <x v="0"/>
    <x v="1"/>
    <n v="159"/>
    <n v="21.3"/>
    <n v="21.3"/>
  </r>
  <r>
    <x v="10"/>
    <d v="2024-02-17T00:00:00"/>
    <s v="Zone 1 - Mile 8"/>
    <x v="48"/>
    <x v="44"/>
    <x v="37"/>
    <x v="0"/>
    <x v="5"/>
    <x v="0"/>
    <x v="1"/>
    <n v="162"/>
    <n v="22.7"/>
    <n v="22.7"/>
  </r>
  <r>
    <x v="10"/>
    <d v="2024-02-17T00:00:00"/>
    <s v="Zone 1 - Mile 8"/>
    <x v="49"/>
    <x v="45"/>
    <x v="32"/>
    <x v="2"/>
    <x v="5"/>
    <x v="0"/>
    <x v="5"/>
    <n v="80"/>
    <n v="1.8"/>
    <n v="1.8"/>
  </r>
  <r>
    <x v="10"/>
    <d v="2024-02-17T00:00:00"/>
    <s v="Zone 1 - Mile 8"/>
    <x v="49"/>
    <x v="45"/>
    <x v="32"/>
    <x v="2"/>
    <x v="5"/>
    <x v="0"/>
    <x v="0"/>
    <n v="160"/>
    <n v="19.100000000000001"/>
    <n v="19.100000000000001"/>
  </r>
  <r>
    <x v="10"/>
    <d v="2024-02-17T00:00:00"/>
    <s v="Zone 1 - Mile 8"/>
    <x v="49"/>
    <x v="45"/>
    <x v="32"/>
    <x v="2"/>
    <x v="5"/>
    <x v="0"/>
    <x v="0"/>
    <n v="148"/>
    <n v="14.6"/>
    <n v="14.6"/>
  </r>
  <r>
    <x v="10"/>
    <d v="2024-02-17T00:00:00"/>
    <s v="Zone 1 - Mile 8"/>
    <x v="49"/>
    <x v="45"/>
    <x v="32"/>
    <x v="2"/>
    <x v="5"/>
    <x v="0"/>
    <x v="0"/>
    <n v="119"/>
    <n v="6.8"/>
    <n v="6.8"/>
  </r>
  <r>
    <x v="10"/>
    <d v="2024-02-17T00:00:00"/>
    <s v="Zone 1 - Mile 8"/>
    <x v="49"/>
    <x v="45"/>
    <x v="32"/>
    <x v="2"/>
    <x v="5"/>
    <x v="0"/>
    <x v="1"/>
    <n v="148"/>
    <n v="16.600000000000001"/>
    <n v="16.600000000000001"/>
  </r>
  <r>
    <x v="10"/>
    <d v="2024-02-17T00:00:00"/>
    <s v="Zone 1 - Mile 8"/>
    <x v="49"/>
    <x v="45"/>
    <x v="32"/>
    <x v="2"/>
    <x v="5"/>
    <x v="0"/>
    <x v="1"/>
    <n v="144"/>
    <n v="15.1"/>
    <n v="15.1"/>
  </r>
  <r>
    <x v="10"/>
    <d v="2024-02-17T00:00:00"/>
    <s v="Zone 1 - Mile 8"/>
    <x v="49"/>
    <x v="45"/>
    <x v="32"/>
    <x v="2"/>
    <x v="5"/>
    <x v="0"/>
    <x v="1"/>
    <n v="172"/>
    <n v="27.8"/>
    <n v="27.8"/>
  </r>
  <r>
    <x v="10"/>
    <d v="2024-02-17T00:00:00"/>
    <s v="Zone 1 - Mile 8"/>
    <x v="49"/>
    <x v="45"/>
    <x v="32"/>
    <x v="2"/>
    <x v="5"/>
    <x v="0"/>
    <x v="1"/>
    <n v="159"/>
    <n v="21.3"/>
    <n v="21.3"/>
  </r>
  <r>
    <x v="10"/>
    <d v="2024-02-17T00:00:00"/>
    <s v="Zone 1 - Mile 8"/>
    <x v="49"/>
    <x v="45"/>
    <x v="32"/>
    <x v="2"/>
    <x v="5"/>
    <x v="0"/>
    <x v="1"/>
    <n v="153"/>
    <n v="18.600000000000001"/>
    <n v="18.600000000000001"/>
  </r>
  <r>
    <x v="10"/>
    <d v="2024-02-17T00:00:00"/>
    <s v="Zone 1 - Mile 8"/>
    <x v="49"/>
    <x v="45"/>
    <x v="32"/>
    <x v="2"/>
    <x v="5"/>
    <x v="0"/>
    <x v="1"/>
    <n v="153"/>
    <n v="18.600000000000001"/>
    <n v="18.600000000000001"/>
  </r>
  <r>
    <x v="10"/>
    <d v="2024-02-17T00:00:00"/>
    <s v="Zone 1 - Mile 8"/>
    <x v="49"/>
    <x v="45"/>
    <x v="32"/>
    <x v="2"/>
    <x v="5"/>
    <x v="0"/>
    <x v="1"/>
    <n v="154"/>
    <n v="19.100000000000001"/>
    <n v="19.100000000000001"/>
  </r>
  <r>
    <x v="10"/>
    <d v="2024-02-17T00:00:00"/>
    <s v="Zone 1 - Mile 8"/>
    <x v="42"/>
    <x v="39"/>
    <x v="32"/>
    <x v="2"/>
    <x v="5"/>
    <x v="0"/>
    <x v="1"/>
    <n v="158"/>
    <n v="20.8"/>
    <n v="20.8"/>
  </r>
  <r>
    <x v="10"/>
    <d v="2024-02-17T00:00:00"/>
    <s v="Zone 1 - Mile 8"/>
    <x v="42"/>
    <x v="39"/>
    <x v="32"/>
    <x v="2"/>
    <x v="5"/>
    <x v="0"/>
    <x v="1"/>
    <n v="144"/>
    <n v="15.1"/>
    <n v="15.1"/>
  </r>
  <r>
    <x v="10"/>
    <d v="2024-02-17T00:00:00"/>
    <s v="Zone 1 - Mile 8"/>
    <x v="42"/>
    <x v="39"/>
    <x v="32"/>
    <x v="2"/>
    <x v="5"/>
    <x v="0"/>
    <x v="1"/>
    <n v="163"/>
    <n v="23.1"/>
    <n v="23.1"/>
  </r>
  <r>
    <x v="10"/>
    <d v="2024-02-17T00:00:00"/>
    <s v="Zone 1 - Mile 8"/>
    <x v="42"/>
    <x v="39"/>
    <x v="32"/>
    <x v="2"/>
    <x v="5"/>
    <x v="0"/>
    <x v="1"/>
    <n v="144"/>
    <n v="15.1"/>
    <n v="15.1"/>
  </r>
  <r>
    <x v="10"/>
    <d v="2024-02-17T00:00:00"/>
    <s v="Zone 1 - Mile 8"/>
    <x v="42"/>
    <x v="39"/>
    <x v="32"/>
    <x v="2"/>
    <x v="5"/>
    <x v="0"/>
    <x v="5"/>
    <n v="89"/>
    <n v="2.6"/>
    <n v="2.6"/>
  </r>
  <r>
    <x v="10"/>
    <d v="2024-02-17T00:00:00"/>
    <s v="Zone 1 - Mile 8"/>
    <x v="42"/>
    <x v="39"/>
    <x v="32"/>
    <x v="2"/>
    <x v="5"/>
    <x v="0"/>
    <x v="0"/>
    <n v="129"/>
    <n v="9"/>
    <n v="9"/>
  </r>
  <r>
    <x v="10"/>
    <d v="2024-02-17T00:00:00"/>
    <s v="Zone 1 - Mile 8"/>
    <x v="42"/>
    <x v="39"/>
    <x v="32"/>
    <x v="2"/>
    <x v="5"/>
    <x v="0"/>
    <x v="0"/>
    <n v="129"/>
    <n v="9"/>
    <n v="9"/>
  </r>
  <r>
    <x v="10"/>
    <d v="2024-02-17T00:00:00"/>
    <s v="Zone 1 - Mile 8"/>
    <x v="42"/>
    <x v="39"/>
    <x v="32"/>
    <x v="2"/>
    <x v="5"/>
    <x v="0"/>
    <x v="0"/>
    <n v="136"/>
    <n v="10.8"/>
    <n v="10.8"/>
  </r>
  <r>
    <x v="10"/>
    <d v="2024-02-17T00:00:00"/>
    <s v="Zone 1 - Mile 8"/>
    <x v="41"/>
    <x v="38"/>
    <x v="33"/>
    <x v="1"/>
    <x v="5"/>
    <x v="0"/>
    <x v="1"/>
    <n v="154"/>
    <n v="19.100000000000001"/>
    <n v="19.100000000000001"/>
  </r>
  <r>
    <x v="10"/>
    <d v="2024-02-17T00:00:00"/>
    <s v="Zone 1 - Mile 8"/>
    <x v="41"/>
    <x v="38"/>
    <x v="33"/>
    <x v="1"/>
    <x v="5"/>
    <x v="0"/>
    <x v="5"/>
    <n v="81"/>
    <n v="1.9"/>
    <n v="1.9"/>
  </r>
  <r>
    <x v="10"/>
    <d v="2024-02-17T00:00:00"/>
    <s v="Zone 1 - Mile 8"/>
    <x v="41"/>
    <x v="38"/>
    <x v="33"/>
    <x v="1"/>
    <x v="5"/>
    <x v="0"/>
    <x v="5"/>
    <n v="89"/>
    <n v="2.6"/>
    <n v="2.6"/>
  </r>
  <r>
    <x v="10"/>
    <d v="2024-02-17T00:00:00"/>
    <s v="Zone 1 - Mile 8"/>
    <x v="46"/>
    <x v="43"/>
    <x v="32"/>
    <x v="1"/>
    <x v="5"/>
    <x v="0"/>
    <x v="1"/>
    <n v="165"/>
    <n v="24.1"/>
    <n v="24.1"/>
  </r>
  <r>
    <x v="10"/>
    <d v="2024-02-17T00:00:00"/>
    <s v="Zone 1 - Mile 8"/>
    <x v="46"/>
    <x v="43"/>
    <x v="32"/>
    <x v="1"/>
    <x v="5"/>
    <x v="0"/>
    <x v="1"/>
    <n v="148"/>
    <n v="16.600000000000001"/>
    <n v="16.600000000000001"/>
  </r>
  <r>
    <x v="10"/>
    <d v="2024-02-17T00:00:00"/>
    <s v="Zone 1 - Mile 8"/>
    <x v="46"/>
    <x v="43"/>
    <x v="32"/>
    <x v="1"/>
    <x v="5"/>
    <x v="0"/>
    <x v="1"/>
    <n v="146"/>
    <n v="15.9"/>
    <n v="15.9"/>
  </r>
  <r>
    <x v="10"/>
    <d v="2024-02-17T00:00:00"/>
    <s v="Zone 1 - Mile 8"/>
    <x v="46"/>
    <x v="43"/>
    <x v="32"/>
    <x v="1"/>
    <x v="5"/>
    <x v="0"/>
    <x v="1"/>
    <n v="156"/>
    <n v="19.899999999999999"/>
    <n v="19.899999999999999"/>
  </r>
  <r>
    <x v="10"/>
    <d v="2024-02-17T00:00:00"/>
    <s v="Zone 1 - Mile 8"/>
    <x v="46"/>
    <x v="43"/>
    <x v="32"/>
    <x v="1"/>
    <x v="5"/>
    <x v="0"/>
    <x v="5"/>
    <n v="85"/>
    <n v="2.2000000000000002"/>
    <n v="2.2000000000000002"/>
  </r>
  <r>
    <x v="10"/>
    <d v="2024-02-17T00:00:00"/>
    <s v="Zone 1 - Mile 8"/>
    <x v="46"/>
    <x v="43"/>
    <x v="32"/>
    <x v="1"/>
    <x v="5"/>
    <x v="0"/>
    <x v="0"/>
    <n v="141"/>
    <n v="12.3"/>
    <n v="12.3"/>
  </r>
  <r>
    <x v="10"/>
    <d v="2024-02-17T00:00:00"/>
    <s v="Zone 1 - Mile 8"/>
    <x v="46"/>
    <x v="43"/>
    <x v="32"/>
    <x v="1"/>
    <x v="5"/>
    <x v="0"/>
    <x v="0"/>
    <n v="160"/>
    <n v="19.100000000000001"/>
    <n v="19.100000000000001"/>
  </r>
  <r>
    <x v="10"/>
    <d v="2024-02-17T00:00:00"/>
    <s v="Zone 1 - Mile 8"/>
    <x v="393"/>
    <x v="306"/>
    <x v="30"/>
    <x v="8"/>
    <x v="5"/>
    <x v="0"/>
    <x v="5"/>
    <n v="82"/>
    <n v="2"/>
    <n v="2"/>
  </r>
  <r>
    <x v="10"/>
    <d v="2024-02-17T00:00:00"/>
    <s v="Zone 1 - Mile 8"/>
    <x v="393"/>
    <x v="306"/>
    <x v="30"/>
    <x v="8"/>
    <x v="5"/>
    <x v="0"/>
    <x v="5"/>
    <n v="79"/>
    <n v="1.8"/>
    <n v="1.8"/>
  </r>
  <r>
    <x v="10"/>
    <d v="2024-02-17T00:00:00"/>
    <s v="Zone 1 - Mile 8"/>
    <x v="392"/>
    <x v="189"/>
    <x v="30"/>
    <x v="1"/>
    <x v="5"/>
    <x v="0"/>
    <x v="1"/>
    <n v="152"/>
    <n v="18.2"/>
    <n v="18.2"/>
  </r>
  <r>
    <x v="10"/>
    <d v="2024-02-17T00:00:00"/>
    <s v="Zone 1 - Mile 8"/>
    <x v="392"/>
    <x v="189"/>
    <x v="30"/>
    <x v="1"/>
    <x v="5"/>
    <x v="0"/>
    <x v="5"/>
    <n v="93"/>
    <n v="3"/>
    <n v="3"/>
  </r>
  <r>
    <x v="10"/>
    <d v="2024-02-17T00:00:00"/>
    <s v="Zone 1 - Mile 8"/>
    <x v="32"/>
    <x v="30"/>
    <x v="25"/>
    <x v="1"/>
    <x v="5"/>
    <x v="0"/>
    <x v="5"/>
    <n v="79"/>
    <n v="1.8"/>
    <n v="1.8"/>
  </r>
  <r>
    <x v="10"/>
    <d v="2024-02-17T00:00:00"/>
    <s v="Zone 1 - Mile 8"/>
    <x v="32"/>
    <x v="30"/>
    <x v="25"/>
    <x v="1"/>
    <x v="5"/>
    <x v="0"/>
    <x v="5"/>
    <n v="79"/>
    <n v="1.8"/>
    <n v="1.8"/>
  </r>
  <r>
    <x v="10"/>
    <d v="2024-02-17T00:00:00"/>
    <s v="Zone 1 - Mile 8"/>
    <x v="32"/>
    <x v="30"/>
    <x v="25"/>
    <x v="1"/>
    <x v="5"/>
    <x v="0"/>
    <x v="5"/>
    <n v="75"/>
    <n v="1.5"/>
    <n v="1.5"/>
  </r>
  <r>
    <x v="10"/>
    <d v="2024-02-17T00:00:00"/>
    <s v="Zone 1 - Mile 8"/>
    <x v="60"/>
    <x v="54"/>
    <x v="46"/>
    <x v="1"/>
    <x v="5"/>
    <x v="0"/>
    <x v="5"/>
    <n v="87"/>
    <n v="2.4"/>
    <n v="2.4"/>
  </r>
  <r>
    <x v="10"/>
    <d v="2024-02-17T00:00:00"/>
    <s v="Zone 1 - Mile 8"/>
    <x v="60"/>
    <x v="54"/>
    <x v="46"/>
    <x v="1"/>
    <x v="5"/>
    <x v="0"/>
    <x v="5"/>
    <n v="79"/>
    <n v="1.8"/>
    <n v="1.8"/>
  </r>
  <r>
    <x v="10"/>
    <d v="2024-02-17T00:00:00"/>
    <s v="Zone 1 - Mile 8"/>
    <x v="441"/>
    <x v="335"/>
    <x v="46"/>
    <x v="5"/>
    <x v="5"/>
    <x v="0"/>
    <x v="5"/>
    <n v="79"/>
    <n v="1.8"/>
    <n v="1.8"/>
  </r>
  <r>
    <x v="10"/>
    <d v="2024-02-17T00:00:00"/>
    <s v="Zone 1 - Mile 8"/>
    <x v="441"/>
    <x v="335"/>
    <x v="46"/>
    <x v="5"/>
    <x v="5"/>
    <x v="0"/>
    <x v="5"/>
    <n v="67"/>
    <n v="1.1000000000000001"/>
    <n v="1.1000000000000001"/>
  </r>
  <r>
    <x v="10"/>
    <d v="2024-02-17T00:00:00"/>
    <s v="Zone 1 - Mile 8"/>
    <x v="441"/>
    <x v="335"/>
    <x v="46"/>
    <x v="5"/>
    <x v="5"/>
    <x v="0"/>
    <x v="5"/>
    <n v="81"/>
    <n v="1.9"/>
    <n v="1.9"/>
  </r>
  <r>
    <x v="10"/>
    <d v="2024-02-17T00:00:00"/>
    <s v="Zone 1 - Mile 8"/>
    <x v="40"/>
    <x v="9"/>
    <x v="32"/>
    <x v="4"/>
    <x v="5"/>
    <x v="0"/>
    <x v="2"/>
    <m/>
    <s v=""/>
    <s v=""/>
  </r>
  <r>
    <x v="10"/>
    <d v="2024-02-17T00:00:00"/>
    <s v="Zone 1 - Mile 8"/>
    <x v="43"/>
    <x v="40"/>
    <x v="34"/>
    <x v="3"/>
    <x v="5"/>
    <x v="0"/>
    <x v="2"/>
    <m/>
    <s v=""/>
    <s v=""/>
  </r>
  <r>
    <x v="10"/>
    <d v="2024-02-17T00:00:00"/>
    <s v="Zone 1 - Mile 8"/>
    <x v="370"/>
    <x v="288"/>
    <x v="221"/>
    <x v="4"/>
    <x v="5"/>
    <x v="0"/>
    <x v="2"/>
    <m/>
    <s v=""/>
    <s v=""/>
  </r>
  <r>
    <x v="10"/>
    <d v="2024-02-17T00:00:00"/>
    <s v="Zone 1 - Mile 8"/>
    <x v="36"/>
    <x v="34"/>
    <x v="29"/>
    <x v="0"/>
    <x v="5"/>
    <x v="0"/>
    <x v="2"/>
    <m/>
    <s v=""/>
    <s v=""/>
  </r>
  <r>
    <x v="10"/>
    <d v="2024-02-17T00:00:00"/>
    <s v="Zone 1 - Mile 8"/>
    <x v="79"/>
    <x v="70"/>
    <x v="23"/>
    <x v="0"/>
    <x v="10"/>
    <x v="0"/>
    <x v="0"/>
    <n v="126"/>
    <n v="8.3000000000000007"/>
    <n v="8.3000000000000007"/>
  </r>
  <r>
    <x v="10"/>
    <d v="2024-02-17T00:00:00"/>
    <s v="Zone 1 - Mile 8"/>
    <x v="79"/>
    <x v="70"/>
    <x v="23"/>
    <x v="0"/>
    <x v="10"/>
    <x v="0"/>
    <x v="0"/>
    <n v="129"/>
    <n v="9"/>
    <n v="9"/>
  </r>
  <r>
    <x v="10"/>
    <d v="2024-02-17T00:00:00"/>
    <s v="Zone 1 - Mile 8"/>
    <x v="79"/>
    <x v="70"/>
    <x v="23"/>
    <x v="0"/>
    <x v="10"/>
    <x v="0"/>
    <x v="0"/>
    <n v="147"/>
    <n v="14.2"/>
    <n v="14.2"/>
  </r>
  <r>
    <x v="10"/>
    <d v="2024-02-17T00:00:00"/>
    <s v="Zone 1 - Mile 8"/>
    <x v="79"/>
    <x v="70"/>
    <x v="23"/>
    <x v="0"/>
    <x v="10"/>
    <x v="0"/>
    <x v="0"/>
    <n v="141"/>
    <n v="12.3"/>
    <n v="12.3"/>
  </r>
  <r>
    <x v="10"/>
    <d v="2024-02-17T00:00:00"/>
    <s v="Zone 1 - Mile 8"/>
    <x v="79"/>
    <x v="70"/>
    <x v="23"/>
    <x v="0"/>
    <x v="10"/>
    <x v="0"/>
    <x v="0"/>
    <n v="119"/>
    <n v="6.8"/>
    <n v="6.8"/>
  </r>
  <r>
    <x v="10"/>
    <d v="2024-02-17T00:00:00"/>
    <s v="Zone 1 - Mile 8"/>
    <x v="79"/>
    <x v="70"/>
    <x v="23"/>
    <x v="0"/>
    <x v="10"/>
    <x v="0"/>
    <x v="1"/>
    <n v="156"/>
    <n v="19.899999999999999"/>
    <n v="19.899999999999999"/>
  </r>
  <r>
    <x v="10"/>
    <d v="2024-02-17T00:00:00"/>
    <s v="Zone 1 - Mile 8"/>
    <x v="274"/>
    <x v="221"/>
    <x v="86"/>
    <x v="1"/>
    <x v="10"/>
    <x v="0"/>
    <x v="0"/>
    <n v="153"/>
    <n v="16.399999999999999"/>
    <n v="16.399999999999999"/>
  </r>
  <r>
    <x v="10"/>
    <d v="2024-02-17T00:00:00"/>
    <s v="Zone 1 - Mile 8"/>
    <x v="274"/>
    <x v="221"/>
    <x v="86"/>
    <x v="1"/>
    <x v="10"/>
    <x v="0"/>
    <x v="1"/>
    <n v="158"/>
    <n v="20.8"/>
    <n v="20.8"/>
  </r>
  <r>
    <x v="10"/>
    <d v="2024-02-17T00:00:00"/>
    <s v="Zone 1 - Mile 8"/>
    <x v="274"/>
    <x v="221"/>
    <x v="86"/>
    <x v="1"/>
    <x v="10"/>
    <x v="0"/>
    <x v="4"/>
    <n v="178"/>
    <n v="78.2"/>
    <n v="78.2"/>
  </r>
  <r>
    <x v="10"/>
    <d v="2024-02-17T00:00:00"/>
    <s v="Zone 1 - Mile 8"/>
    <x v="274"/>
    <x v="221"/>
    <x v="86"/>
    <x v="1"/>
    <x v="10"/>
    <x v="0"/>
    <x v="5"/>
    <n v="82"/>
    <n v="2"/>
    <n v="2"/>
  </r>
  <r>
    <x v="10"/>
    <d v="2024-02-17T00:00:00"/>
    <s v="Zone 1 - Mile 8"/>
    <x v="82"/>
    <x v="72"/>
    <x v="55"/>
    <x v="1"/>
    <x v="10"/>
    <x v="0"/>
    <x v="1"/>
    <n v="167"/>
    <n v="25.2"/>
    <n v="25.2"/>
  </r>
  <r>
    <x v="10"/>
    <d v="2024-02-17T00:00:00"/>
    <s v="Zone 1 - Mile 8"/>
    <x v="81"/>
    <x v="31"/>
    <x v="60"/>
    <x v="1"/>
    <x v="10"/>
    <x v="0"/>
    <x v="1"/>
    <n v="156"/>
    <n v="19.899999999999999"/>
    <n v="19.899999999999999"/>
  </r>
  <r>
    <x v="10"/>
    <d v="2024-02-17T00:00:00"/>
    <s v="Zone 1 - Mile 8"/>
    <x v="81"/>
    <x v="31"/>
    <x v="60"/>
    <x v="1"/>
    <x v="10"/>
    <x v="0"/>
    <x v="0"/>
    <n v="131"/>
    <n v="9.5"/>
    <n v="9.5"/>
  </r>
  <r>
    <x v="10"/>
    <d v="2024-02-17T00:00:00"/>
    <s v="Zone 1 - Mile 8"/>
    <x v="81"/>
    <x v="31"/>
    <x v="60"/>
    <x v="1"/>
    <x v="10"/>
    <x v="0"/>
    <x v="0"/>
    <n v="144"/>
    <n v="13.2"/>
    <n v="13.2"/>
  </r>
  <r>
    <x v="10"/>
    <d v="2024-02-17T00:00:00"/>
    <s v="Zone 1 - Mile 8"/>
    <x v="81"/>
    <x v="31"/>
    <x v="60"/>
    <x v="1"/>
    <x v="10"/>
    <x v="0"/>
    <x v="0"/>
    <n v="137"/>
    <n v="11.1"/>
    <n v="11.1"/>
  </r>
  <r>
    <x v="10"/>
    <d v="2024-02-17T00:00:00"/>
    <s v="Zone 1 - Mile 8"/>
    <x v="81"/>
    <x v="31"/>
    <x v="60"/>
    <x v="1"/>
    <x v="10"/>
    <x v="0"/>
    <x v="0"/>
    <n v="162"/>
    <n v="20"/>
    <n v="20"/>
  </r>
  <r>
    <x v="10"/>
    <d v="2024-02-17T00:00:00"/>
    <s v="Zone 1 - Mile 8"/>
    <x v="81"/>
    <x v="31"/>
    <x v="60"/>
    <x v="1"/>
    <x v="10"/>
    <x v="0"/>
    <x v="0"/>
    <n v="131"/>
    <n v="9.5"/>
    <n v="9.5"/>
  </r>
  <r>
    <x v="10"/>
    <d v="2024-02-17T00:00:00"/>
    <s v="Zone 1 - Mile 8"/>
    <x v="81"/>
    <x v="31"/>
    <x v="60"/>
    <x v="1"/>
    <x v="10"/>
    <x v="0"/>
    <x v="0"/>
    <n v="128"/>
    <n v="8.8000000000000007"/>
    <n v="8.8000000000000007"/>
  </r>
  <r>
    <x v="10"/>
    <d v="2024-02-17T00:00:00"/>
    <s v="Zone 1 - Mile 8"/>
    <x v="81"/>
    <x v="31"/>
    <x v="60"/>
    <x v="1"/>
    <x v="10"/>
    <x v="0"/>
    <x v="0"/>
    <n v="145"/>
    <n v="13.6"/>
    <n v="13.6"/>
  </r>
  <r>
    <x v="10"/>
    <d v="2024-02-17T00:00:00"/>
    <s v="Zone 1 - Mile 8"/>
    <x v="81"/>
    <x v="31"/>
    <x v="60"/>
    <x v="1"/>
    <x v="10"/>
    <x v="0"/>
    <x v="0"/>
    <n v="141"/>
    <n v="12.3"/>
    <n v="12.3"/>
  </r>
  <r>
    <x v="10"/>
    <d v="2024-02-17T00:00:00"/>
    <s v="Zone 1 - Mile 8"/>
    <x v="90"/>
    <x v="78"/>
    <x v="4"/>
    <x v="1"/>
    <x v="10"/>
    <x v="0"/>
    <x v="0"/>
    <n v="133"/>
    <n v="10"/>
    <n v="10"/>
  </r>
  <r>
    <x v="10"/>
    <d v="2024-02-17T00:00:00"/>
    <s v="Zone 1 - Mile 8"/>
    <x v="91"/>
    <x v="79"/>
    <x v="65"/>
    <x v="0"/>
    <x v="10"/>
    <x v="0"/>
    <x v="1"/>
    <n v="149"/>
    <n v="17"/>
    <n v="17"/>
  </r>
  <r>
    <x v="10"/>
    <d v="2024-02-17T00:00:00"/>
    <s v="Zone 1 - Mile 8"/>
    <x v="91"/>
    <x v="79"/>
    <x v="65"/>
    <x v="0"/>
    <x v="10"/>
    <x v="0"/>
    <x v="0"/>
    <n v="118"/>
    <n v="6.6"/>
    <n v="6.6"/>
  </r>
  <r>
    <x v="10"/>
    <d v="2024-02-17T00:00:00"/>
    <s v="Zone 1 - Mile 8"/>
    <x v="91"/>
    <x v="79"/>
    <x v="65"/>
    <x v="0"/>
    <x v="10"/>
    <x v="0"/>
    <x v="0"/>
    <n v="137"/>
    <n v="11.1"/>
    <n v="11.1"/>
  </r>
  <r>
    <x v="10"/>
    <d v="2024-02-17T00:00:00"/>
    <s v="Zone 1 - Mile 8"/>
    <x v="442"/>
    <x v="124"/>
    <x v="91"/>
    <x v="1"/>
    <x v="10"/>
    <x v="0"/>
    <x v="1"/>
    <n v="129"/>
    <n v="10.4"/>
    <n v="10.4"/>
  </r>
  <r>
    <x v="10"/>
    <d v="2024-02-17T00:00:00"/>
    <s v="Zone 1 - Mile 8"/>
    <x v="352"/>
    <x v="272"/>
    <x v="91"/>
    <x v="1"/>
    <x v="10"/>
    <x v="0"/>
    <x v="1"/>
    <n v="94"/>
    <n v="3.5"/>
    <n v="3.5"/>
  </r>
  <r>
    <x v="10"/>
    <d v="2024-02-17T00:00:00"/>
    <s v="Zone 1 - Mile 8"/>
    <x v="352"/>
    <x v="272"/>
    <x v="91"/>
    <x v="1"/>
    <x v="10"/>
    <x v="0"/>
    <x v="0"/>
    <n v="136"/>
    <n v="10.8"/>
    <n v="10.8"/>
  </r>
  <r>
    <x v="10"/>
    <d v="2024-02-17T00:00:00"/>
    <s v="Zone 1 - Mile 8"/>
    <x v="352"/>
    <x v="272"/>
    <x v="91"/>
    <x v="1"/>
    <x v="10"/>
    <x v="0"/>
    <x v="1"/>
    <n v="162"/>
    <n v="22.7"/>
    <n v="22.7"/>
  </r>
  <r>
    <x v="10"/>
    <d v="2024-02-17T00:00:00"/>
    <s v="Zone 1 - Mile 8"/>
    <x v="80"/>
    <x v="71"/>
    <x v="29"/>
    <x v="1"/>
    <x v="10"/>
    <x v="0"/>
    <x v="0"/>
    <n v="132"/>
    <n v="9.8000000000000007"/>
    <n v="9.8000000000000007"/>
  </r>
  <r>
    <x v="10"/>
    <d v="2024-02-17T00:00:00"/>
    <s v="Zone 1 - Mile 8"/>
    <x v="80"/>
    <x v="71"/>
    <x v="29"/>
    <x v="1"/>
    <x v="10"/>
    <x v="0"/>
    <x v="0"/>
    <n v="128"/>
    <n v="8.8000000000000007"/>
    <n v="8.8000000000000007"/>
  </r>
  <r>
    <x v="10"/>
    <d v="2024-02-17T00:00:00"/>
    <s v="Zone 1 - Mile 8"/>
    <x v="80"/>
    <x v="71"/>
    <x v="29"/>
    <x v="1"/>
    <x v="10"/>
    <x v="0"/>
    <x v="0"/>
    <n v="155"/>
    <n v="17.100000000000001"/>
    <n v="17.100000000000001"/>
  </r>
  <r>
    <x v="10"/>
    <d v="2024-02-17T00:00:00"/>
    <s v="Zone 1 - Mile 8"/>
    <x v="80"/>
    <x v="71"/>
    <x v="29"/>
    <x v="1"/>
    <x v="10"/>
    <x v="0"/>
    <x v="0"/>
    <n v="128"/>
    <n v="8.8000000000000007"/>
    <n v="8.8000000000000007"/>
  </r>
  <r>
    <x v="10"/>
    <d v="2024-02-17T00:00:00"/>
    <s v="Zone 1 - Mile 8"/>
    <x v="443"/>
    <x v="12"/>
    <x v="249"/>
    <x v="1"/>
    <x v="10"/>
    <x v="0"/>
    <x v="0"/>
    <n v="140"/>
    <n v="12"/>
    <n v="12"/>
  </r>
  <r>
    <x v="10"/>
    <d v="2024-02-17T00:00:00"/>
    <s v="Zone 1 - Mile 8"/>
    <x v="443"/>
    <x v="12"/>
    <x v="249"/>
    <x v="1"/>
    <x v="10"/>
    <x v="0"/>
    <x v="0"/>
    <n v="156"/>
    <n v="17.5"/>
    <n v="17.5"/>
  </r>
  <r>
    <x v="10"/>
    <d v="2024-02-17T00:00:00"/>
    <s v="Zone 1 - Mile 8"/>
    <x v="84"/>
    <x v="74"/>
    <x v="25"/>
    <x v="1"/>
    <x v="10"/>
    <x v="0"/>
    <x v="5"/>
    <n v="79"/>
    <n v="1.8"/>
    <n v="1.8"/>
  </r>
  <r>
    <x v="10"/>
    <d v="2024-02-17T00:00:00"/>
    <s v="Zone 1 - Mile 8"/>
    <x v="84"/>
    <x v="74"/>
    <x v="25"/>
    <x v="1"/>
    <x v="10"/>
    <x v="0"/>
    <x v="5"/>
    <n v="82"/>
    <n v="2"/>
    <n v="2"/>
  </r>
  <r>
    <x v="10"/>
    <d v="2024-02-17T00:00:00"/>
    <s v="Zone 1 - Mile 8"/>
    <x v="75"/>
    <x v="14"/>
    <x v="57"/>
    <x v="1"/>
    <x v="10"/>
    <x v="0"/>
    <x v="0"/>
    <n v="158"/>
    <n v="18.3"/>
    <n v="18.3"/>
  </r>
  <r>
    <x v="10"/>
    <d v="2024-02-17T00:00:00"/>
    <s v="Zone 1 - Mile 8"/>
    <x v="75"/>
    <x v="14"/>
    <x v="57"/>
    <x v="1"/>
    <x v="10"/>
    <x v="0"/>
    <x v="1"/>
    <n v="137"/>
    <n v="12.8"/>
    <n v="12.8"/>
  </r>
  <r>
    <x v="10"/>
    <d v="2024-02-17T00:00:00"/>
    <s v="Zone 1 - Mile 8"/>
    <x v="444"/>
    <x v="336"/>
    <x v="136"/>
    <x v="1"/>
    <x v="10"/>
    <x v="0"/>
    <x v="5"/>
    <n v="81"/>
    <n v="1.9"/>
    <n v="1.9"/>
  </r>
  <r>
    <x v="10"/>
    <d v="2024-02-17T00:00:00"/>
    <s v="Zone 1 - Mile 8"/>
    <x v="444"/>
    <x v="336"/>
    <x v="136"/>
    <x v="1"/>
    <x v="10"/>
    <x v="0"/>
    <x v="5"/>
    <n v="92"/>
    <n v="2.9"/>
    <n v="2.9"/>
  </r>
  <r>
    <x v="10"/>
    <d v="2024-02-17T00:00:00"/>
    <s v="Zone 1 - Mile 8"/>
    <x v="63"/>
    <x v="2"/>
    <x v="48"/>
    <x v="0"/>
    <x v="10"/>
    <x v="0"/>
    <x v="5"/>
    <n v="82"/>
    <n v="2"/>
    <n v="2"/>
  </r>
  <r>
    <x v="10"/>
    <d v="2024-02-17T00:00:00"/>
    <s v="Zone 1 - Mile 8"/>
    <x v="419"/>
    <x v="321"/>
    <x v="240"/>
    <x v="3"/>
    <x v="10"/>
    <x v="0"/>
    <x v="5"/>
    <n v="90"/>
    <n v="2.7"/>
    <n v="2.7"/>
  </r>
  <r>
    <x v="10"/>
    <d v="2024-02-17T00:00:00"/>
    <s v="Zone 1 - Mile 8"/>
    <x v="376"/>
    <x v="293"/>
    <x v="23"/>
    <x v="8"/>
    <x v="10"/>
    <x v="0"/>
    <x v="5"/>
    <n v="83"/>
    <n v="2.1"/>
    <n v="2.1"/>
  </r>
  <r>
    <x v="10"/>
    <d v="2024-02-17T00:00:00"/>
    <s v="Zone 1 - Mile 8"/>
    <x v="376"/>
    <x v="293"/>
    <x v="23"/>
    <x v="8"/>
    <x v="10"/>
    <x v="0"/>
    <x v="5"/>
    <n v="79"/>
    <n v="1.8"/>
    <n v="1.8"/>
  </r>
  <r>
    <x v="10"/>
    <d v="2024-02-17T00:00:00"/>
    <s v="Zone 1 - Mile 8"/>
    <x v="376"/>
    <x v="293"/>
    <x v="23"/>
    <x v="8"/>
    <x v="10"/>
    <x v="0"/>
    <x v="5"/>
    <n v="84"/>
    <n v="2.2000000000000002"/>
    <n v="2.2000000000000002"/>
  </r>
  <r>
    <x v="10"/>
    <d v="2024-02-17T00:00:00"/>
    <s v="Zone 1 - Mile 8"/>
    <x v="376"/>
    <x v="293"/>
    <x v="23"/>
    <x v="8"/>
    <x v="10"/>
    <x v="0"/>
    <x v="5"/>
    <n v="82"/>
    <n v="2"/>
    <n v="2"/>
  </r>
  <r>
    <x v="10"/>
    <d v="2024-02-17T00:00:00"/>
    <s v="Zone 1 - Mile 8"/>
    <x v="376"/>
    <x v="293"/>
    <x v="23"/>
    <x v="8"/>
    <x v="10"/>
    <x v="0"/>
    <x v="5"/>
    <n v="84"/>
    <n v="2.2000000000000002"/>
    <n v="2.2000000000000002"/>
  </r>
  <r>
    <x v="10"/>
    <d v="2024-02-17T00:00:00"/>
    <s v="Zone 1 - Mile 8"/>
    <x v="225"/>
    <x v="186"/>
    <x v="146"/>
    <x v="8"/>
    <x v="10"/>
    <x v="0"/>
    <x v="5"/>
    <n v="86"/>
    <n v="2.2999999999999998"/>
    <n v="2.2999999999999998"/>
  </r>
  <r>
    <x v="10"/>
    <d v="2024-02-17T00:00:00"/>
    <s v="Zone 1 - Mile 8"/>
    <x v="225"/>
    <x v="186"/>
    <x v="146"/>
    <x v="8"/>
    <x v="10"/>
    <x v="0"/>
    <x v="5"/>
    <n v="85"/>
    <n v="2.2000000000000002"/>
    <n v="2.2000000000000002"/>
  </r>
  <r>
    <x v="10"/>
    <d v="2024-02-17T00:00:00"/>
    <s v="Zone 1 - Mile 8"/>
    <x v="225"/>
    <x v="186"/>
    <x v="146"/>
    <x v="8"/>
    <x v="10"/>
    <x v="0"/>
    <x v="5"/>
    <n v="83"/>
    <n v="2.1"/>
    <n v="2.1"/>
  </r>
  <r>
    <x v="10"/>
    <d v="2024-02-17T00:00:00"/>
    <s v="Zone 1 - Mile 8"/>
    <x v="226"/>
    <x v="187"/>
    <x v="146"/>
    <x v="0"/>
    <x v="10"/>
    <x v="0"/>
    <x v="5"/>
    <n v="88"/>
    <n v="2.5"/>
    <n v="2.5"/>
  </r>
  <r>
    <x v="10"/>
    <d v="2024-02-17T00:00:00"/>
    <s v="Zone 1 - Mile 8"/>
    <x v="226"/>
    <x v="187"/>
    <x v="146"/>
    <x v="0"/>
    <x v="10"/>
    <x v="0"/>
    <x v="5"/>
    <n v="98"/>
    <n v="3.5"/>
    <n v="3.5"/>
  </r>
  <r>
    <x v="10"/>
    <d v="2024-02-17T00:00:00"/>
    <s v="Zone 1 - Mile 8"/>
    <x v="226"/>
    <x v="187"/>
    <x v="146"/>
    <x v="0"/>
    <x v="10"/>
    <x v="0"/>
    <x v="5"/>
    <n v="92"/>
    <n v="2.9"/>
    <n v="2.9"/>
  </r>
  <r>
    <x v="10"/>
    <d v="2024-02-17T00:00:00"/>
    <s v="Zone 1 - Mile 8"/>
    <x v="226"/>
    <x v="187"/>
    <x v="146"/>
    <x v="0"/>
    <x v="10"/>
    <x v="0"/>
    <x v="5"/>
    <n v="84"/>
    <n v="2.2000000000000002"/>
    <n v="2.2000000000000002"/>
  </r>
  <r>
    <x v="10"/>
    <d v="2024-02-17T00:00:00"/>
    <s v="Zone 1 - Mile 8"/>
    <x v="375"/>
    <x v="292"/>
    <x v="55"/>
    <x v="8"/>
    <x v="10"/>
    <x v="0"/>
    <x v="5"/>
    <n v="80"/>
    <n v="1.8"/>
    <n v="1.8"/>
  </r>
  <r>
    <x v="10"/>
    <d v="2024-02-17T00:00:00"/>
    <s v="Zone 1 - Mile 8"/>
    <x v="85"/>
    <x v="75"/>
    <x v="23"/>
    <x v="8"/>
    <x v="10"/>
    <x v="0"/>
    <x v="5"/>
    <n v="83"/>
    <n v="2.1"/>
    <n v="2.1"/>
  </r>
  <r>
    <x v="10"/>
    <d v="2024-02-17T00:00:00"/>
    <s v="Zone 1 - Mile 8"/>
    <x v="85"/>
    <x v="75"/>
    <x v="23"/>
    <x v="8"/>
    <x v="10"/>
    <x v="0"/>
    <x v="5"/>
    <n v="80"/>
    <n v="1.8"/>
    <n v="1.8"/>
  </r>
  <r>
    <x v="10"/>
    <d v="2024-02-17T00:00:00"/>
    <s v="Zone 1 - Mile 8"/>
    <x v="85"/>
    <x v="75"/>
    <x v="23"/>
    <x v="8"/>
    <x v="10"/>
    <x v="0"/>
    <x v="5"/>
    <n v="91"/>
    <n v="2.8"/>
    <n v="2.8"/>
  </r>
  <r>
    <x v="10"/>
    <d v="2024-02-17T00:00:00"/>
    <s v="Zone 1 - Mile 8"/>
    <x v="85"/>
    <x v="75"/>
    <x v="23"/>
    <x v="8"/>
    <x v="10"/>
    <x v="0"/>
    <x v="5"/>
    <n v="92"/>
    <n v="2.9"/>
    <n v="2.9"/>
  </r>
  <r>
    <x v="10"/>
    <d v="2024-02-17T00:00:00"/>
    <s v="Zone 1 - Mile 8"/>
    <x v="85"/>
    <x v="75"/>
    <x v="23"/>
    <x v="8"/>
    <x v="10"/>
    <x v="0"/>
    <x v="5"/>
    <n v="100"/>
    <n v="3.7"/>
    <n v="3.7"/>
  </r>
  <r>
    <x v="10"/>
    <d v="2024-02-17T00:00:00"/>
    <s v="Zone 1 - Mile 8"/>
    <x v="85"/>
    <x v="75"/>
    <x v="23"/>
    <x v="8"/>
    <x v="10"/>
    <x v="0"/>
    <x v="5"/>
    <n v="82"/>
    <n v="2"/>
    <n v="2"/>
  </r>
  <r>
    <x v="10"/>
    <d v="2024-02-17T00:00:00"/>
    <s v="Zone 1 - Mile 8"/>
    <x v="85"/>
    <x v="75"/>
    <x v="23"/>
    <x v="8"/>
    <x v="10"/>
    <x v="0"/>
    <x v="5"/>
    <n v="84"/>
    <n v="2.2000000000000002"/>
    <n v="2.2000000000000002"/>
  </r>
  <r>
    <x v="10"/>
    <d v="2024-02-17T00:00:00"/>
    <s v="Zone 1 - Mile 8"/>
    <x v="85"/>
    <x v="75"/>
    <x v="23"/>
    <x v="8"/>
    <x v="10"/>
    <x v="0"/>
    <x v="5"/>
    <n v="94"/>
    <n v="3.1"/>
    <n v="3.1"/>
  </r>
  <r>
    <x v="10"/>
    <d v="2024-02-17T00:00:00"/>
    <s v="Zone 1 - Mile 8"/>
    <x v="85"/>
    <x v="75"/>
    <x v="23"/>
    <x v="8"/>
    <x v="10"/>
    <x v="0"/>
    <x v="5"/>
    <n v="89"/>
    <n v="2.6"/>
    <n v="2.6"/>
  </r>
  <r>
    <x v="10"/>
    <d v="2024-02-17T00:00:00"/>
    <s v="Zone 1 - Mile 8"/>
    <x v="85"/>
    <x v="75"/>
    <x v="23"/>
    <x v="8"/>
    <x v="10"/>
    <x v="0"/>
    <x v="5"/>
    <n v="91"/>
    <n v="2.8"/>
    <n v="2.8"/>
  </r>
  <r>
    <x v="10"/>
    <d v="2024-02-17T00:00:00"/>
    <s v="Zone 1 - Mile 8"/>
    <x v="85"/>
    <x v="75"/>
    <x v="23"/>
    <x v="8"/>
    <x v="10"/>
    <x v="0"/>
    <x v="5"/>
    <n v="85"/>
    <n v="2.2000000000000002"/>
    <n v="2.2000000000000002"/>
  </r>
  <r>
    <x v="10"/>
    <d v="2024-02-17T00:00:00"/>
    <s v="Zone 1 - Mile 8"/>
    <x v="85"/>
    <x v="75"/>
    <x v="23"/>
    <x v="8"/>
    <x v="10"/>
    <x v="0"/>
    <x v="5"/>
    <n v="85"/>
    <n v="2.2000000000000002"/>
    <n v="2.2000000000000002"/>
  </r>
  <r>
    <x v="10"/>
    <d v="2024-02-17T00:00:00"/>
    <s v="Zone 1 - Mile 8"/>
    <x v="83"/>
    <x v="73"/>
    <x v="61"/>
    <x v="7"/>
    <x v="10"/>
    <x v="0"/>
    <x v="2"/>
    <m/>
    <s v=""/>
    <s v=""/>
  </r>
  <r>
    <x v="10"/>
    <d v="2024-02-17T00:00:00"/>
    <s v="Zone 1 - Mile 8"/>
    <x v="445"/>
    <x v="75"/>
    <x v="250"/>
    <x v="8"/>
    <x v="10"/>
    <x v="0"/>
    <x v="2"/>
    <m/>
    <s v=""/>
    <s v=""/>
  </r>
  <r>
    <x v="10"/>
    <d v="2024-02-17T00:00:00"/>
    <s v="Zone 1 - Mile 8"/>
    <x v="446"/>
    <x v="317"/>
    <x v="251"/>
    <x v="2"/>
    <x v="10"/>
    <x v="0"/>
    <x v="2"/>
    <m/>
    <s v=""/>
    <s v=""/>
  </r>
  <r>
    <x v="10"/>
    <d v="2024-02-17T00:00:00"/>
    <s v="Zone 1 - Mile 8"/>
    <x v="424"/>
    <x v="12"/>
    <x v="241"/>
    <x v="1"/>
    <x v="10"/>
    <x v="0"/>
    <x v="2"/>
    <m/>
    <s v=""/>
    <s v=""/>
  </r>
  <r>
    <x v="10"/>
    <d v="2024-02-17T00:00:00"/>
    <s v="Zone 1 - Mile 8"/>
    <x v="47"/>
    <x v="6"/>
    <x v="36"/>
    <x v="2"/>
    <x v="7"/>
    <x v="0"/>
    <x v="2"/>
    <m/>
    <s v=""/>
    <s v=""/>
  </r>
  <r>
    <x v="10"/>
    <d v="2024-02-17T00:00:00"/>
    <s v="Zone 1 - Mile 8"/>
    <x v="447"/>
    <x v="337"/>
    <x v="252"/>
    <x v="6"/>
    <x v="10"/>
    <x v="0"/>
    <x v="2"/>
    <m/>
    <s v=""/>
    <s v=""/>
  </r>
  <r>
    <x v="10"/>
    <d v="2024-02-17T00:00:00"/>
    <s v="Zone 1 - Mile 8"/>
    <x v="87"/>
    <x v="77"/>
    <x v="62"/>
    <x v="0"/>
    <x v="10"/>
    <x v="0"/>
    <x v="2"/>
    <m/>
    <s v=""/>
    <s v=""/>
  </r>
  <r>
    <x v="10"/>
    <d v="2024-02-17T00:00:00"/>
    <s v="Zone 1 - Mile 8"/>
    <x v="70"/>
    <x v="63"/>
    <x v="53"/>
    <x v="2"/>
    <x v="10"/>
    <x v="0"/>
    <x v="2"/>
    <m/>
    <s v=""/>
    <s v=""/>
  </r>
  <r>
    <x v="10"/>
    <d v="2024-02-17T00:00:00"/>
    <s v="Zone 1 - Mile 8"/>
    <x v="68"/>
    <x v="61"/>
    <x v="52"/>
    <x v="2"/>
    <x v="10"/>
    <x v="0"/>
    <x v="2"/>
    <m/>
    <s v=""/>
    <s v=""/>
  </r>
  <r>
    <x v="10"/>
    <d v="2024-02-17T00:00:00"/>
    <s v="Zone 1 - Mile 8"/>
    <x v="71"/>
    <x v="64"/>
    <x v="54"/>
    <x v="7"/>
    <x v="10"/>
    <x v="0"/>
    <x v="2"/>
    <m/>
    <s v=""/>
    <s v=""/>
  </r>
  <r>
    <x v="10"/>
    <d v="2024-02-17T00:00:00"/>
    <s v="Zone 1 - Mile 8"/>
    <x v="72"/>
    <x v="65"/>
    <x v="23"/>
    <x v="0"/>
    <x v="10"/>
    <x v="0"/>
    <x v="2"/>
    <m/>
    <s v=""/>
    <s v=""/>
  </r>
  <r>
    <x v="10"/>
    <d v="2024-02-17T00:00:00"/>
    <s v="Zone 1 - Mile 8"/>
    <x v="448"/>
    <x v="338"/>
    <x v="253"/>
    <x v="2"/>
    <x v="10"/>
    <x v="0"/>
    <x v="2"/>
    <m/>
    <s v=""/>
    <s v=""/>
  </r>
  <r>
    <x v="10"/>
    <d v="2024-02-17T00:00:00"/>
    <s v="Zone 1 - Mile 8"/>
    <x v="449"/>
    <x v="339"/>
    <x v="252"/>
    <x v="0"/>
    <x v="10"/>
    <x v="0"/>
    <x v="2"/>
    <m/>
    <s v=""/>
    <s v=""/>
  </r>
  <r>
    <x v="10"/>
    <d v="2024-02-17T00:00:00"/>
    <s v="Zone 1 - Mile 8"/>
    <x v="66"/>
    <x v="59"/>
    <x v="50"/>
    <x v="0"/>
    <x v="10"/>
    <x v="0"/>
    <x v="2"/>
    <m/>
    <s v=""/>
    <s v=""/>
  </r>
  <r>
    <x v="10"/>
    <d v="2024-02-17T00:00:00"/>
    <s v="Zone 1 - Mile 8"/>
    <x v="114"/>
    <x v="98"/>
    <x v="79"/>
    <x v="7"/>
    <x v="14"/>
    <x v="0"/>
    <x v="1"/>
    <n v="113"/>
    <n v="6.6"/>
    <n v="6.6"/>
  </r>
  <r>
    <x v="10"/>
    <d v="2024-02-17T00:00:00"/>
    <s v="Zone 1 - Mile 8"/>
    <x v="379"/>
    <x v="295"/>
    <x v="8"/>
    <x v="1"/>
    <x v="14"/>
    <x v="0"/>
    <x v="0"/>
    <n v="138"/>
    <n v="11.4"/>
    <n v="11.4"/>
  </r>
  <r>
    <x v="10"/>
    <d v="2024-02-17T00:00:00"/>
    <s v="Zone 1 - Mile 8"/>
    <x v="379"/>
    <x v="295"/>
    <x v="8"/>
    <x v="1"/>
    <x v="14"/>
    <x v="0"/>
    <x v="0"/>
    <n v="152"/>
    <n v="16"/>
    <n v="16"/>
  </r>
  <r>
    <x v="10"/>
    <d v="2024-02-17T00:00:00"/>
    <s v="Zone 1 - Mile 8"/>
    <x v="146"/>
    <x v="46"/>
    <x v="65"/>
    <x v="0"/>
    <x v="14"/>
    <x v="0"/>
    <x v="0"/>
    <n v="96"/>
    <n v="3.2"/>
    <n v="3.2"/>
  </r>
  <r>
    <x v="10"/>
    <d v="2024-02-17T00:00:00"/>
    <s v="Zone 1 - Mile 8"/>
    <x v="450"/>
    <x v="205"/>
    <x v="254"/>
    <x v="1"/>
    <x v="14"/>
    <x v="0"/>
    <x v="0"/>
    <n v="136"/>
    <n v="10.8"/>
    <n v="10.8"/>
  </r>
  <r>
    <x v="10"/>
    <d v="2024-02-17T00:00:00"/>
    <s v="Zone 1 - Mile 8"/>
    <x v="281"/>
    <x v="226"/>
    <x v="104"/>
    <x v="1"/>
    <x v="14"/>
    <x v="0"/>
    <x v="0"/>
    <n v="137"/>
    <n v="11.1"/>
    <n v="11.1"/>
  </r>
  <r>
    <x v="10"/>
    <d v="2024-02-17T00:00:00"/>
    <s v="Zone 1 - Mile 8"/>
    <x v="281"/>
    <x v="226"/>
    <x v="104"/>
    <x v="1"/>
    <x v="14"/>
    <x v="0"/>
    <x v="5"/>
    <n v="88"/>
    <n v="2.5"/>
    <n v="2.5"/>
  </r>
  <r>
    <x v="10"/>
    <d v="2024-02-17T00:00:00"/>
    <s v="Zone 1 - Mile 8"/>
    <x v="140"/>
    <x v="118"/>
    <x v="35"/>
    <x v="0"/>
    <x v="14"/>
    <x v="0"/>
    <x v="0"/>
    <n v="118"/>
    <n v="6.6"/>
    <n v="6.6"/>
  </r>
  <r>
    <x v="10"/>
    <d v="2024-02-17T00:00:00"/>
    <s v="Zone 1 - Mile 8"/>
    <x v="140"/>
    <x v="118"/>
    <x v="35"/>
    <x v="0"/>
    <x v="14"/>
    <x v="0"/>
    <x v="0"/>
    <n v="130"/>
    <n v="9.3000000000000007"/>
    <n v="9.3000000000000007"/>
  </r>
  <r>
    <x v="10"/>
    <d v="2024-02-17T00:00:00"/>
    <s v="Zone 1 - Mile 8"/>
    <x v="307"/>
    <x v="243"/>
    <x v="35"/>
    <x v="7"/>
    <x v="14"/>
    <x v="0"/>
    <x v="1"/>
    <n v="166"/>
    <n v="24.6"/>
    <n v="24.6"/>
  </r>
  <r>
    <x v="10"/>
    <d v="2024-02-17T00:00:00"/>
    <s v="Zone 1 - Mile 8"/>
    <x v="307"/>
    <x v="243"/>
    <x v="35"/>
    <x v="7"/>
    <x v="14"/>
    <x v="0"/>
    <x v="0"/>
    <n v="133"/>
    <n v="10"/>
    <n v="10"/>
  </r>
  <r>
    <x v="10"/>
    <d v="2024-02-17T00:00:00"/>
    <s v="Zone 1 - Mile 8"/>
    <x v="381"/>
    <x v="79"/>
    <x v="91"/>
    <x v="3"/>
    <x v="14"/>
    <x v="0"/>
    <x v="5"/>
    <n v="81"/>
    <n v="1.9"/>
    <n v="1.9"/>
  </r>
  <r>
    <x v="10"/>
    <d v="2024-02-17T00:00:00"/>
    <s v="Zone 1 - Mile 8"/>
    <x v="381"/>
    <x v="79"/>
    <x v="91"/>
    <x v="3"/>
    <x v="14"/>
    <x v="0"/>
    <x v="5"/>
    <n v="89"/>
    <n v="2.6"/>
    <n v="2.6"/>
  </r>
  <r>
    <x v="10"/>
    <d v="2024-02-17T00:00:00"/>
    <s v="Zone 1 - Mile 8"/>
    <x v="406"/>
    <x v="312"/>
    <x v="35"/>
    <x v="11"/>
    <x v="14"/>
    <x v="1"/>
    <x v="2"/>
    <n v="50"/>
    <n v="1.3"/>
    <n v="1.3"/>
  </r>
  <r>
    <x v="10"/>
    <d v="2024-02-17T00:00:00"/>
    <s v="Zone 1 - Mile 8"/>
    <x v="280"/>
    <x v="225"/>
    <x v="104"/>
    <x v="3"/>
    <x v="14"/>
    <x v="0"/>
    <x v="5"/>
    <n v="88"/>
    <n v="2.5"/>
    <n v="2.5"/>
  </r>
  <r>
    <x v="10"/>
    <d v="2024-02-17T00:00:00"/>
    <s v="Zone 1 - Mile 8"/>
    <x v="280"/>
    <x v="225"/>
    <x v="104"/>
    <x v="3"/>
    <x v="14"/>
    <x v="0"/>
    <x v="5"/>
    <n v="93"/>
    <n v="3"/>
    <n v="3"/>
  </r>
  <r>
    <x v="10"/>
    <d v="2024-02-17T00:00:00"/>
    <s v="Zone 1 - Mile 8"/>
    <x v="154"/>
    <x v="127"/>
    <x v="105"/>
    <x v="1"/>
    <x v="14"/>
    <x v="0"/>
    <x v="0"/>
    <n v="158"/>
    <n v="18.3"/>
    <n v="18.3"/>
  </r>
  <r>
    <x v="10"/>
    <d v="2024-02-17T00:00:00"/>
    <s v="Zone 1 - Mile 8"/>
    <x v="154"/>
    <x v="127"/>
    <x v="105"/>
    <x v="1"/>
    <x v="14"/>
    <x v="0"/>
    <x v="5"/>
    <n v="80"/>
    <n v="1.8"/>
    <n v="1.8"/>
  </r>
  <r>
    <x v="10"/>
    <d v="2024-02-17T00:00:00"/>
    <s v="Zone 1 - Mile 8"/>
    <x v="154"/>
    <x v="127"/>
    <x v="105"/>
    <x v="1"/>
    <x v="14"/>
    <x v="0"/>
    <x v="5"/>
    <n v="75"/>
    <n v="1.5"/>
    <n v="1.5"/>
  </r>
  <r>
    <x v="10"/>
    <d v="2024-02-17T00:00:00"/>
    <s v="Zone 1 - Mile 8"/>
    <x v="154"/>
    <x v="127"/>
    <x v="105"/>
    <x v="1"/>
    <x v="14"/>
    <x v="0"/>
    <x v="5"/>
    <n v="82"/>
    <n v="2"/>
    <n v="2"/>
  </r>
  <r>
    <x v="10"/>
    <d v="2024-02-17T00:00:00"/>
    <s v="Zone 1 - Mile 8"/>
    <x v="154"/>
    <x v="127"/>
    <x v="105"/>
    <x v="1"/>
    <x v="14"/>
    <x v="0"/>
    <x v="5"/>
    <n v="84"/>
    <n v="2.2000000000000002"/>
    <n v="2.2000000000000002"/>
  </r>
  <r>
    <x v="10"/>
    <d v="2024-02-17T00:00:00"/>
    <s v="Zone 1 - Mile 8"/>
    <x v="154"/>
    <x v="127"/>
    <x v="105"/>
    <x v="1"/>
    <x v="14"/>
    <x v="0"/>
    <x v="5"/>
    <n v="88"/>
    <n v="2.5"/>
    <n v="2.5"/>
  </r>
  <r>
    <x v="10"/>
    <d v="2024-02-17T00:00:00"/>
    <s v="Zone 1 - Mile 8"/>
    <x v="154"/>
    <x v="127"/>
    <x v="105"/>
    <x v="1"/>
    <x v="14"/>
    <x v="0"/>
    <x v="5"/>
    <n v="85"/>
    <n v="2.2000000000000002"/>
    <n v="2.2000000000000002"/>
  </r>
  <r>
    <x v="10"/>
    <d v="2024-02-17T00:00:00"/>
    <s v="Zone 1 - Mile 8"/>
    <x v="451"/>
    <x v="340"/>
    <x v="9"/>
    <x v="8"/>
    <x v="14"/>
    <x v="0"/>
    <x v="5"/>
    <n v="85"/>
    <n v="2.2000000000000002"/>
    <n v="2.2000000000000002"/>
  </r>
  <r>
    <x v="10"/>
    <d v="2024-02-17T00:00:00"/>
    <s v="Zone 1 - Mile 8"/>
    <x v="452"/>
    <x v="321"/>
    <x v="9"/>
    <x v="0"/>
    <x v="14"/>
    <x v="0"/>
    <x v="5"/>
    <n v="80"/>
    <n v="1.8"/>
    <n v="1.8"/>
  </r>
  <r>
    <x v="10"/>
    <d v="2024-02-17T00:00:00"/>
    <s v="Zone 1 - Mile 8"/>
    <x v="452"/>
    <x v="321"/>
    <x v="9"/>
    <x v="0"/>
    <x v="14"/>
    <x v="0"/>
    <x v="5"/>
    <n v="82"/>
    <n v="2"/>
    <n v="2"/>
  </r>
  <r>
    <x v="10"/>
    <d v="2024-02-17T00:00:00"/>
    <s v="Zone 1 - Mile 8"/>
    <x v="453"/>
    <x v="341"/>
    <x v="9"/>
    <x v="8"/>
    <x v="14"/>
    <x v="0"/>
    <x v="5"/>
    <n v="85"/>
    <n v="2.2000000000000002"/>
    <n v="2.2000000000000002"/>
  </r>
  <r>
    <x v="10"/>
    <d v="2024-02-17T00:00:00"/>
    <s v="Zone 1 - Mile 8"/>
    <x v="453"/>
    <x v="341"/>
    <x v="9"/>
    <x v="8"/>
    <x v="14"/>
    <x v="0"/>
    <x v="5"/>
    <n v="87"/>
    <n v="2.4"/>
    <n v="2.4"/>
  </r>
  <r>
    <x v="10"/>
    <d v="2024-02-17T00:00:00"/>
    <s v="Zone 1 - Mile 8"/>
    <x v="331"/>
    <x v="262"/>
    <x v="100"/>
    <x v="8"/>
    <x v="14"/>
    <x v="0"/>
    <x v="5"/>
    <n v="85"/>
    <n v="2.2000000000000002"/>
    <n v="2.2000000000000002"/>
  </r>
  <r>
    <x v="10"/>
    <d v="2024-02-17T00:00:00"/>
    <s v="Zone 1 - Mile 8"/>
    <x v="331"/>
    <x v="262"/>
    <x v="100"/>
    <x v="8"/>
    <x v="14"/>
    <x v="0"/>
    <x v="5"/>
    <n v="80"/>
    <n v="1.8"/>
    <n v="1.8"/>
  </r>
  <r>
    <x v="10"/>
    <d v="2024-02-17T00:00:00"/>
    <s v="Zone 1 - Mile 8"/>
    <x v="148"/>
    <x v="123"/>
    <x v="90"/>
    <x v="0"/>
    <x v="14"/>
    <x v="0"/>
    <x v="5"/>
    <n v="96"/>
    <n v="3.3"/>
    <n v="3.3"/>
  </r>
  <r>
    <x v="10"/>
    <d v="2024-02-17T00:00:00"/>
    <s v="Zone 1 - Mile 8"/>
    <x v="148"/>
    <x v="123"/>
    <x v="90"/>
    <x v="0"/>
    <x v="14"/>
    <x v="0"/>
    <x v="5"/>
    <n v="93"/>
    <n v="3"/>
    <n v="3"/>
  </r>
  <r>
    <x v="10"/>
    <d v="2024-02-17T00:00:00"/>
    <s v="Zone 1 - Mile 8"/>
    <x v="148"/>
    <x v="123"/>
    <x v="90"/>
    <x v="0"/>
    <x v="14"/>
    <x v="0"/>
    <x v="5"/>
    <n v="90"/>
    <n v="2.7"/>
    <n v="2.7"/>
  </r>
  <r>
    <x v="10"/>
    <d v="2024-02-17T00:00:00"/>
    <s v="Zone 1 - Mile 8"/>
    <x v="148"/>
    <x v="123"/>
    <x v="90"/>
    <x v="0"/>
    <x v="14"/>
    <x v="0"/>
    <x v="5"/>
    <n v="90"/>
    <n v="2.7"/>
    <n v="2.7"/>
  </r>
  <r>
    <x v="10"/>
    <d v="2024-02-17T00:00:00"/>
    <s v="Zone 1 - Mile 8"/>
    <x v="151"/>
    <x v="79"/>
    <x v="103"/>
    <x v="1"/>
    <x v="14"/>
    <x v="0"/>
    <x v="5"/>
    <n v="83"/>
    <n v="2.1"/>
    <n v="2.1"/>
  </r>
  <r>
    <x v="10"/>
    <d v="2024-02-17T00:00:00"/>
    <s v="Zone 1 - Mile 8"/>
    <x v="149"/>
    <x v="124"/>
    <x v="100"/>
    <x v="8"/>
    <x v="14"/>
    <x v="0"/>
    <x v="5"/>
    <n v="105"/>
    <n v="4.4000000000000004"/>
    <n v="4.4000000000000004"/>
  </r>
  <r>
    <x v="10"/>
    <d v="2024-02-17T00:00:00"/>
    <s v="Zone 1 - Mile 8"/>
    <x v="149"/>
    <x v="124"/>
    <x v="100"/>
    <x v="8"/>
    <x v="14"/>
    <x v="0"/>
    <x v="5"/>
    <n v="85"/>
    <n v="2.2000000000000002"/>
    <n v="2.2000000000000002"/>
  </r>
  <r>
    <x v="10"/>
    <d v="2024-02-17T00:00:00"/>
    <s v="Zone 1 - Mile 8"/>
    <x v="145"/>
    <x v="121"/>
    <x v="100"/>
    <x v="0"/>
    <x v="14"/>
    <x v="0"/>
    <x v="5"/>
    <n v="87"/>
    <n v="2.4"/>
    <n v="2.4"/>
  </r>
  <r>
    <x v="10"/>
    <d v="2024-02-17T00:00:00"/>
    <s v="Zone 1 - Mile 8"/>
    <x v="145"/>
    <x v="121"/>
    <x v="100"/>
    <x v="0"/>
    <x v="14"/>
    <x v="0"/>
    <x v="5"/>
    <n v="91"/>
    <n v="2.8"/>
    <n v="2.8"/>
  </r>
  <r>
    <x v="10"/>
    <d v="2024-02-17T00:00:00"/>
    <s v="Zone 1 - Mile 8"/>
    <x v="145"/>
    <x v="121"/>
    <x v="100"/>
    <x v="0"/>
    <x v="14"/>
    <x v="0"/>
    <x v="5"/>
    <n v="82"/>
    <n v="2"/>
    <n v="2"/>
  </r>
  <r>
    <x v="10"/>
    <d v="2024-02-17T00:00:00"/>
    <s v="Zone 1 - Mile 8"/>
    <x v="145"/>
    <x v="121"/>
    <x v="100"/>
    <x v="0"/>
    <x v="14"/>
    <x v="0"/>
    <x v="5"/>
    <n v="83"/>
    <n v="2.1"/>
    <n v="2.1"/>
  </r>
  <r>
    <x v="10"/>
    <d v="2024-02-17T00:00:00"/>
    <s v="Zone 1 - Mile 8"/>
    <x v="145"/>
    <x v="121"/>
    <x v="100"/>
    <x v="0"/>
    <x v="14"/>
    <x v="1"/>
    <x v="2"/>
    <n v="50"/>
    <n v="1.3"/>
    <n v="1.3"/>
  </r>
  <r>
    <x v="10"/>
    <d v="2024-02-17T00:00:00"/>
    <s v="Zone 1 - Mile 8"/>
    <x v="144"/>
    <x v="65"/>
    <x v="79"/>
    <x v="3"/>
    <x v="14"/>
    <x v="0"/>
    <x v="2"/>
    <m/>
    <s v=""/>
    <s v=""/>
  </r>
  <r>
    <x v="10"/>
    <d v="2024-02-17T00:00:00"/>
    <s v="Zone 1 - Mile 8"/>
    <x v="147"/>
    <x v="122"/>
    <x v="101"/>
    <x v="1"/>
    <x v="14"/>
    <x v="0"/>
    <x v="2"/>
    <m/>
    <s v=""/>
    <s v=""/>
  </r>
  <r>
    <x v="10"/>
    <d v="2024-02-17T00:00:00"/>
    <s v="Zone 1 - Mile 8"/>
    <x v="454"/>
    <x v="342"/>
    <x v="32"/>
    <x v="2"/>
    <x v="14"/>
    <x v="0"/>
    <x v="2"/>
    <m/>
    <s v=""/>
    <s v=""/>
  </r>
  <r>
    <x v="10"/>
    <d v="2024-02-17T00:00:00"/>
    <s v="Zone 1 - Mile 8"/>
    <x v="408"/>
    <x v="314"/>
    <x v="104"/>
    <x v="11"/>
    <x v="14"/>
    <x v="0"/>
    <x v="2"/>
    <m/>
    <s v=""/>
    <s v=""/>
  </r>
  <r>
    <x v="10"/>
    <d v="2024-02-17T00:00:00"/>
    <s v="Zone 1 - Mile 8"/>
    <x v="141"/>
    <x v="15"/>
    <x v="98"/>
    <x v="1"/>
    <x v="14"/>
    <x v="0"/>
    <x v="2"/>
    <m/>
    <s v=""/>
    <s v=""/>
  </r>
  <r>
    <x v="10"/>
    <d v="2024-02-17T00:00:00"/>
    <s v="Zone 1 - Mile 8"/>
    <x v="143"/>
    <x v="120"/>
    <x v="91"/>
    <x v="3"/>
    <x v="14"/>
    <x v="0"/>
    <x v="2"/>
    <m/>
    <s v=""/>
    <s v=""/>
  </r>
  <r>
    <x v="10"/>
    <d v="2024-02-17T00:00:00"/>
    <s v="Zone 1 - Mile 8"/>
    <x v="425"/>
    <x v="324"/>
    <x v="91"/>
    <x v="3"/>
    <x v="14"/>
    <x v="0"/>
    <x v="2"/>
    <m/>
    <s v=""/>
    <s v=""/>
  </r>
  <r>
    <x v="10"/>
    <d v="2024-02-17T00:00:00"/>
    <s v="Zone 1 - Mile 8"/>
    <x v="416"/>
    <x v="320"/>
    <x v="237"/>
    <x v="0"/>
    <x v="14"/>
    <x v="0"/>
    <x v="2"/>
    <m/>
    <s v=""/>
    <s v=""/>
  </r>
  <r>
    <x v="10"/>
    <d v="2024-02-17T00:00:00"/>
    <s v="Zone 1 - Mile 8"/>
    <x v="7"/>
    <x v="7"/>
    <x v="7"/>
    <x v="2"/>
    <x v="0"/>
    <x v="0"/>
    <x v="1"/>
    <n v="116"/>
    <n v="7.2"/>
    <n v="7.2"/>
  </r>
  <r>
    <x v="10"/>
    <d v="2024-02-17T00:00:00"/>
    <s v="Zone 1 - Mile 8"/>
    <x v="7"/>
    <x v="7"/>
    <x v="7"/>
    <x v="2"/>
    <x v="0"/>
    <x v="0"/>
    <x v="1"/>
    <n v="162"/>
    <n v="22.7"/>
    <n v="22.7"/>
  </r>
  <r>
    <x v="10"/>
    <d v="2024-02-17T00:00:00"/>
    <s v="Zone 1 - Mile 8"/>
    <x v="7"/>
    <x v="7"/>
    <x v="7"/>
    <x v="2"/>
    <x v="0"/>
    <x v="0"/>
    <x v="1"/>
    <n v="114"/>
    <n v="6.8"/>
    <n v="6.8"/>
  </r>
  <r>
    <x v="10"/>
    <d v="2024-02-17T00:00:00"/>
    <s v="Zone 1 - Mile 8"/>
    <x v="7"/>
    <x v="7"/>
    <x v="7"/>
    <x v="2"/>
    <x v="0"/>
    <x v="0"/>
    <x v="1"/>
    <n v="106"/>
    <n v="5.3"/>
    <n v="5.3"/>
  </r>
  <r>
    <x v="10"/>
    <d v="2024-02-17T00:00:00"/>
    <s v="Zone 1 - Mile 8"/>
    <x v="7"/>
    <x v="7"/>
    <x v="7"/>
    <x v="2"/>
    <x v="0"/>
    <x v="0"/>
    <x v="1"/>
    <n v="129"/>
    <n v="10.4"/>
    <n v="10.4"/>
  </r>
  <r>
    <x v="10"/>
    <d v="2024-02-17T00:00:00"/>
    <s v="Zone 1 - Mile 8"/>
    <x v="50"/>
    <x v="46"/>
    <x v="38"/>
    <x v="2"/>
    <x v="0"/>
    <x v="0"/>
    <x v="1"/>
    <n v="172"/>
    <n v="27.8"/>
    <n v="27.8"/>
  </r>
  <r>
    <x v="10"/>
    <d v="2024-02-17T00:00:00"/>
    <s v="Zone 1 - Mile 8"/>
    <x v="11"/>
    <x v="10"/>
    <x v="9"/>
    <x v="4"/>
    <x v="0"/>
    <x v="0"/>
    <x v="1"/>
    <n v="125"/>
    <n v="9.3000000000000007"/>
    <n v="9.3000000000000007"/>
  </r>
  <r>
    <x v="10"/>
    <d v="2024-02-17T00:00:00"/>
    <s v="Zone 1 - Mile 8"/>
    <x v="11"/>
    <x v="10"/>
    <x v="9"/>
    <x v="4"/>
    <x v="0"/>
    <x v="0"/>
    <x v="0"/>
    <n v="155"/>
    <n v="17.100000000000001"/>
    <n v="17.100000000000001"/>
  </r>
  <r>
    <x v="10"/>
    <d v="2024-02-17T00:00:00"/>
    <s v="Zone 1 - Mile 8"/>
    <x v="5"/>
    <x v="5"/>
    <x v="5"/>
    <x v="1"/>
    <x v="0"/>
    <x v="0"/>
    <x v="1"/>
    <n v="91"/>
    <n v="3.1"/>
    <n v="3.1"/>
  </r>
  <r>
    <x v="10"/>
    <d v="2024-02-17T00:00:00"/>
    <s v="Zone 1 - Mile 8"/>
    <x v="5"/>
    <x v="5"/>
    <x v="5"/>
    <x v="1"/>
    <x v="0"/>
    <x v="0"/>
    <x v="1"/>
    <n v="161"/>
    <n v="22.2"/>
    <n v="22.2"/>
  </r>
  <r>
    <x v="10"/>
    <d v="2024-02-17T00:00:00"/>
    <s v="Zone 1 - Mile 8"/>
    <x v="5"/>
    <x v="5"/>
    <x v="5"/>
    <x v="1"/>
    <x v="0"/>
    <x v="0"/>
    <x v="1"/>
    <n v="142"/>
    <n v="14.4"/>
    <n v="14.4"/>
  </r>
  <r>
    <x v="10"/>
    <d v="2024-02-17T00:00:00"/>
    <s v="Zone 1 - Mile 8"/>
    <x v="0"/>
    <x v="0"/>
    <x v="0"/>
    <x v="0"/>
    <x v="0"/>
    <x v="0"/>
    <x v="1"/>
    <n v="121"/>
    <n v="8.3000000000000007"/>
    <n v="8.3000000000000007"/>
  </r>
  <r>
    <x v="10"/>
    <d v="2024-02-17T00:00:00"/>
    <s v="Zone 1 - Mile 8"/>
    <x v="0"/>
    <x v="0"/>
    <x v="0"/>
    <x v="0"/>
    <x v="0"/>
    <x v="0"/>
    <x v="1"/>
    <n v="131"/>
    <n v="10.9"/>
    <n v="10.9"/>
  </r>
  <r>
    <x v="10"/>
    <d v="2024-02-17T00:00:00"/>
    <s v="Zone 1 - Mile 8"/>
    <x v="0"/>
    <x v="0"/>
    <x v="0"/>
    <x v="0"/>
    <x v="0"/>
    <x v="0"/>
    <x v="1"/>
    <n v="138"/>
    <n v="13.1"/>
    <n v="13.1"/>
  </r>
  <r>
    <x v="10"/>
    <d v="2024-02-17T00:00:00"/>
    <s v="Zone 1 - Mile 8"/>
    <x v="0"/>
    <x v="0"/>
    <x v="0"/>
    <x v="0"/>
    <x v="0"/>
    <x v="0"/>
    <x v="0"/>
    <n v="131"/>
    <n v="9.5"/>
    <n v="9.5"/>
  </r>
  <r>
    <x v="10"/>
    <d v="2024-02-17T00:00:00"/>
    <s v="Zone 1 - Mile 8"/>
    <x v="389"/>
    <x v="303"/>
    <x v="45"/>
    <x v="1"/>
    <x v="1"/>
    <x v="0"/>
    <x v="0"/>
    <n v="147"/>
    <n v="14.2"/>
    <n v="14.2"/>
  </r>
  <r>
    <x v="10"/>
    <d v="2024-02-17T00:00:00"/>
    <s v="Zone 1 - Mile 8"/>
    <x v="28"/>
    <x v="26"/>
    <x v="22"/>
    <x v="0"/>
    <x v="0"/>
    <x v="0"/>
    <x v="1"/>
    <n v="156"/>
    <n v="19.899999999999999"/>
    <n v="19.899999999999999"/>
  </r>
  <r>
    <x v="10"/>
    <d v="2024-02-17T00:00:00"/>
    <s v="Zone 1 - Mile 8"/>
    <x v="28"/>
    <x v="26"/>
    <x v="22"/>
    <x v="0"/>
    <x v="0"/>
    <x v="0"/>
    <x v="1"/>
    <n v="112"/>
    <n v="6.4"/>
    <n v="6.4"/>
  </r>
  <r>
    <x v="10"/>
    <d v="2024-02-17T00:00:00"/>
    <s v="Zone 1 - Mile 8"/>
    <x v="28"/>
    <x v="26"/>
    <x v="22"/>
    <x v="0"/>
    <x v="0"/>
    <x v="0"/>
    <x v="1"/>
    <n v="178"/>
    <n v="31.3"/>
    <n v="31.3"/>
  </r>
  <r>
    <x v="10"/>
    <d v="2024-02-17T00:00:00"/>
    <s v="Zone 1 - Mile 8"/>
    <x v="28"/>
    <x v="26"/>
    <x v="22"/>
    <x v="0"/>
    <x v="0"/>
    <x v="0"/>
    <x v="1"/>
    <n v="128"/>
    <n v="10.1"/>
    <n v="10.1"/>
  </r>
  <r>
    <x v="10"/>
    <d v="2024-02-17T00:00:00"/>
    <s v="Zone 1 - Mile 8"/>
    <x v="28"/>
    <x v="26"/>
    <x v="22"/>
    <x v="0"/>
    <x v="0"/>
    <x v="0"/>
    <x v="1"/>
    <n v="127"/>
    <n v="9.8000000000000007"/>
    <n v="9.8000000000000007"/>
  </r>
  <r>
    <x v="10"/>
    <d v="2024-02-17T00:00:00"/>
    <s v="Zone 1 - Mile 8"/>
    <x v="28"/>
    <x v="26"/>
    <x v="22"/>
    <x v="0"/>
    <x v="0"/>
    <x v="0"/>
    <x v="1"/>
    <n v="136"/>
    <n v="12.4"/>
    <n v="12.4"/>
  </r>
  <r>
    <x v="10"/>
    <d v="2024-02-17T00:00:00"/>
    <s v="Zone 1 - Mile 8"/>
    <x v="241"/>
    <x v="199"/>
    <x v="154"/>
    <x v="1"/>
    <x v="3"/>
    <x v="0"/>
    <x v="1"/>
    <n v="137"/>
    <n v="12.8"/>
    <n v="12.8"/>
  </r>
  <r>
    <x v="10"/>
    <d v="2024-02-17T00:00:00"/>
    <s v="Zone 1 - Mile 8"/>
    <x v="241"/>
    <x v="199"/>
    <x v="154"/>
    <x v="1"/>
    <x v="3"/>
    <x v="0"/>
    <x v="1"/>
    <n v="95"/>
    <n v="3.6"/>
    <n v="3.6"/>
  </r>
  <r>
    <x v="10"/>
    <d v="2024-02-17T00:00:00"/>
    <s v="Zone 1 - Mile 8"/>
    <x v="241"/>
    <x v="199"/>
    <x v="154"/>
    <x v="1"/>
    <x v="3"/>
    <x v="0"/>
    <x v="1"/>
    <n v="119"/>
    <n v="7.9"/>
    <n v="7.9"/>
  </r>
  <r>
    <x v="10"/>
    <d v="2024-02-17T00:00:00"/>
    <s v="Zone 1 - Mile 8"/>
    <x v="241"/>
    <x v="199"/>
    <x v="154"/>
    <x v="1"/>
    <x v="3"/>
    <x v="0"/>
    <x v="1"/>
    <n v="162"/>
    <n v="22.7"/>
    <n v="22.7"/>
  </r>
  <r>
    <x v="10"/>
    <d v="2024-02-17T00:00:00"/>
    <s v="Zone 1 - Mile 8"/>
    <x v="241"/>
    <x v="199"/>
    <x v="154"/>
    <x v="1"/>
    <x v="3"/>
    <x v="0"/>
    <x v="1"/>
    <n v="142"/>
    <n v="14.4"/>
    <n v="14.4"/>
  </r>
  <r>
    <x v="10"/>
    <d v="2024-02-17T00:00:00"/>
    <s v="Zone 1 - Mile 8"/>
    <x v="241"/>
    <x v="199"/>
    <x v="154"/>
    <x v="1"/>
    <x v="3"/>
    <x v="0"/>
    <x v="1"/>
    <n v="130"/>
    <n v="10.7"/>
    <n v="10.7"/>
  </r>
  <r>
    <x v="10"/>
    <d v="2024-02-17T00:00:00"/>
    <s v="Zone 1 - Mile 8"/>
    <x v="241"/>
    <x v="199"/>
    <x v="154"/>
    <x v="1"/>
    <x v="3"/>
    <x v="0"/>
    <x v="1"/>
    <n v="126"/>
    <n v="9.6"/>
    <n v="9.6"/>
  </r>
  <r>
    <x v="10"/>
    <d v="2024-02-17T00:00:00"/>
    <s v="Zone 1 - Mile 8"/>
    <x v="241"/>
    <x v="199"/>
    <x v="154"/>
    <x v="1"/>
    <x v="3"/>
    <x v="1"/>
    <x v="2"/>
    <n v="123"/>
    <n v="19.8"/>
    <n v="19.8"/>
  </r>
  <r>
    <x v="10"/>
    <d v="2024-02-17T00:00:00"/>
    <s v="Zone 1 - Mile 8"/>
    <x v="241"/>
    <x v="199"/>
    <x v="154"/>
    <x v="1"/>
    <x v="3"/>
    <x v="0"/>
    <x v="5"/>
    <n v="79"/>
    <n v="1.8"/>
    <n v="1.8"/>
  </r>
  <r>
    <x v="10"/>
    <d v="2024-02-17T00:00:00"/>
    <s v="Zone 1 - Mile 8"/>
    <x v="19"/>
    <x v="18"/>
    <x v="15"/>
    <x v="1"/>
    <x v="0"/>
    <x v="0"/>
    <x v="0"/>
    <n v="144"/>
    <n v="13.2"/>
    <n v="13.2"/>
  </r>
  <r>
    <x v="10"/>
    <d v="2024-02-17T00:00:00"/>
    <s v="Zone 1 - Mile 8"/>
    <x v="21"/>
    <x v="20"/>
    <x v="17"/>
    <x v="4"/>
    <x v="0"/>
    <x v="0"/>
    <x v="1"/>
    <n v="159"/>
    <n v="21.3"/>
    <n v="21.3"/>
  </r>
  <r>
    <x v="10"/>
    <d v="2024-02-17T00:00:00"/>
    <s v="Zone 1 - Mile 8"/>
    <x v="21"/>
    <x v="20"/>
    <x v="17"/>
    <x v="4"/>
    <x v="0"/>
    <x v="0"/>
    <x v="0"/>
    <n v="151"/>
    <n v="15.6"/>
    <n v="15.6"/>
  </r>
  <r>
    <x v="10"/>
    <d v="2024-02-17T00:00:00"/>
    <s v="Zone 1 - Mile 8"/>
    <x v="21"/>
    <x v="20"/>
    <x v="17"/>
    <x v="4"/>
    <x v="0"/>
    <x v="0"/>
    <x v="0"/>
    <n v="130"/>
    <n v="9.3000000000000007"/>
    <n v="9.3000000000000007"/>
  </r>
  <r>
    <x v="10"/>
    <d v="2024-02-17T00:00:00"/>
    <s v="Zone 1 - Mile 8"/>
    <x v="18"/>
    <x v="17"/>
    <x v="14"/>
    <x v="2"/>
    <x v="0"/>
    <x v="0"/>
    <x v="1"/>
    <n v="150"/>
    <n v="17.399999999999999"/>
    <n v="17.399999999999999"/>
  </r>
  <r>
    <x v="10"/>
    <d v="2024-02-17T00:00:00"/>
    <s v="Zone 1 - Mile 8"/>
    <x v="6"/>
    <x v="6"/>
    <x v="6"/>
    <x v="4"/>
    <x v="2"/>
    <x v="0"/>
    <x v="0"/>
    <n v="132"/>
    <n v="9.8000000000000007"/>
    <n v="9.8000000000000007"/>
  </r>
  <r>
    <x v="10"/>
    <d v="2024-02-17T00:00:00"/>
    <s v="Zone 1 - Mile 8"/>
    <x v="6"/>
    <x v="6"/>
    <x v="6"/>
    <x v="4"/>
    <x v="2"/>
    <x v="0"/>
    <x v="0"/>
    <n v="122"/>
    <n v="7.4"/>
    <n v="7.4"/>
  </r>
  <r>
    <x v="10"/>
    <d v="2024-02-17T00:00:00"/>
    <s v="Zone 1 - Mile 8"/>
    <x v="6"/>
    <x v="6"/>
    <x v="6"/>
    <x v="4"/>
    <x v="2"/>
    <x v="0"/>
    <x v="0"/>
    <n v="128"/>
    <n v="8.8000000000000007"/>
    <n v="8.8000000000000007"/>
  </r>
  <r>
    <x v="10"/>
    <d v="2024-02-17T00:00:00"/>
    <s v="Zone 1 - Mile 8"/>
    <x v="15"/>
    <x v="14"/>
    <x v="12"/>
    <x v="0"/>
    <x v="3"/>
    <x v="0"/>
    <x v="1"/>
    <n v="99"/>
    <n v="4.2"/>
    <n v="4.2"/>
  </r>
  <r>
    <x v="10"/>
    <d v="2024-02-17T00:00:00"/>
    <s v="Zone 1 - Mile 8"/>
    <x v="15"/>
    <x v="14"/>
    <x v="12"/>
    <x v="0"/>
    <x v="3"/>
    <x v="0"/>
    <x v="1"/>
    <n v="142"/>
    <n v="14.4"/>
    <n v="14.4"/>
  </r>
  <r>
    <x v="10"/>
    <d v="2024-02-17T00:00:00"/>
    <s v="Zone 1 - Mile 8"/>
    <x v="15"/>
    <x v="14"/>
    <x v="12"/>
    <x v="0"/>
    <x v="3"/>
    <x v="0"/>
    <x v="1"/>
    <n v="136"/>
    <n v="12.4"/>
    <n v="12.4"/>
  </r>
  <r>
    <x v="10"/>
    <d v="2024-02-17T00:00:00"/>
    <s v="Zone 1 - Mile 8"/>
    <x v="15"/>
    <x v="14"/>
    <x v="12"/>
    <x v="0"/>
    <x v="3"/>
    <x v="0"/>
    <x v="1"/>
    <n v="129"/>
    <n v="10.4"/>
    <n v="10.4"/>
  </r>
  <r>
    <x v="10"/>
    <d v="2024-02-17T00:00:00"/>
    <s v="Zone 1 - Mile 8"/>
    <x v="15"/>
    <x v="14"/>
    <x v="12"/>
    <x v="0"/>
    <x v="3"/>
    <x v="0"/>
    <x v="1"/>
    <n v="106"/>
    <n v="5.3"/>
    <n v="5.3"/>
  </r>
  <r>
    <x v="10"/>
    <d v="2024-02-17T00:00:00"/>
    <s v="Zone 1 - Mile 8"/>
    <x v="15"/>
    <x v="14"/>
    <x v="12"/>
    <x v="0"/>
    <x v="3"/>
    <x v="0"/>
    <x v="1"/>
    <n v="159"/>
    <n v="21.3"/>
    <n v="21.3"/>
  </r>
  <r>
    <x v="10"/>
    <d v="2024-02-17T00:00:00"/>
    <s v="Zone 1 - Mile 8"/>
    <x v="15"/>
    <x v="14"/>
    <x v="12"/>
    <x v="0"/>
    <x v="3"/>
    <x v="0"/>
    <x v="3"/>
    <n v="54"/>
    <n v="2.8"/>
    <n v="2.8"/>
  </r>
  <r>
    <x v="10"/>
    <d v="2024-02-17T00:00:00"/>
    <s v="Zone 1 - Mile 8"/>
    <x v="390"/>
    <x v="304"/>
    <x v="21"/>
    <x v="1"/>
    <x v="0"/>
    <x v="0"/>
    <x v="5"/>
    <n v="91"/>
    <n v="2.8"/>
    <n v="2.8"/>
  </r>
  <r>
    <x v="10"/>
    <d v="2024-02-17T00:00:00"/>
    <s v="Zone 1 - Mile 8"/>
    <x v="2"/>
    <x v="2"/>
    <x v="2"/>
    <x v="2"/>
    <x v="0"/>
    <x v="0"/>
    <x v="5"/>
    <n v="81"/>
    <n v="1.9"/>
    <n v="1.9"/>
  </r>
  <r>
    <x v="10"/>
    <d v="2024-02-17T00:00:00"/>
    <s v="Zone 1 - Mile 8"/>
    <x v="133"/>
    <x v="114"/>
    <x v="89"/>
    <x v="5"/>
    <x v="0"/>
    <x v="1"/>
    <x v="2"/>
    <n v="92"/>
    <n v="8.1999999999999993"/>
    <n v="8.1999999999999993"/>
  </r>
  <r>
    <x v="10"/>
    <d v="2024-02-17T00:00:00"/>
    <s v="Zone 1 - Mile 8"/>
    <x v="133"/>
    <x v="114"/>
    <x v="89"/>
    <x v="5"/>
    <x v="0"/>
    <x v="0"/>
    <x v="5"/>
    <n v="95"/>
    <n v="3.2"/>
    <n v="3.2"/>
  </r>
  <r>
    <x v="10"/>
    <d v="2024-02-17T00:00:00"/>
    <s v="Zone 1 - Mile 8"/>
    <x v="455"/>
    <x v="343"/>
    <x v="43"/>
    <x v="8"/>
    <x v="0"/>
    <x v="0"/>
    <x v="5"/>
    <n v="85"/>
    <n v="2.2000000000000002"/>
    <n v="2.2000000000000002"/>
  </r>
  <r>
    <x v="10"/>
    <d v="2024-02-17T00:00:00"/>
    <s v="Zone 1 - Mile 8"/>
    <x v="427"/>
    <x v="326"/>
    <x v="242"/>
    <x v="1"/>
    <x v="0"/>
    <x v="1"/>
    <x v="2"/>
    <n v="43"/>
    <n v="0.8"/>
    <n v="0.8"/>
  </r>
  <r>
    <x v="10"/>
    <d v="2024-02-17T00:00:00"/>
    <s v="Zone 1 - Mile 8"/>
    <x v="17"/>
    <x v="16"/>
    <x v="14"/>
    <x v="5"/>
    <x v="0"/>
    <x v="0"/>
    <x v="5"/>
    <n v="85"/>
    <n v="2.2000000000000002"/>
    <n v="2.2000000000000002"/>
  </r>
  <r>
    <x v="10"/>
    <d v="2024-02-17T00:00:00"/>
    <s v="Zone 1 - Mile 8"/>
    <x v="345"/>
    <x v="267"/>
    <x v="116"/>
    <x v="5"/>
    <x v="0"/>
    <x v="0"/>
    <x v="2"/>
    <m/>
    <s v=""/>
    <s v=""/>
  </r>
  <r>
    <x v="10"/>
    <d v="2024-02-17T00:00:00"/>
    <s v="Zone 1 - Mile 8"/>
    <x v="22"/>
    <x v="6"/>
    <x v="17"/>
    <x v="0"/>
    <x v="0"/>
    <x v="0"/>
    <x v="2"/>
    <m/>
    <s v=""/>
    <s v=""/>
  </r>
  <r>
    <x v="10"/>
    <d v="2024-02-17T00:00:00"/>
    <s v="Zone 1 - Mile 8"/>
    <x v="23"/>
    <x v="21"/>
    <x v="18"/>
    <x v="0"/>
    <x v="0"/>
    <x v="0"/>
    <x v="2"/>
    <m/>
    <s v=""/>
    <s v=""/>
  </r>
  <r>
    <x v="10"/>
    <d v="2024-02-17T00:00:00"/>
    <s v="Zone 1 - Mile 8"/>
    <x v="3"/>
    <x v="3"/>
    <x v="3"/>
    <x v="3"/>
    <x v="0"/>
    <x v="0"/>
    <x v="2"/>
    <m/>
    <s v=""/>
    <s v=""/>
  </r>
  <r>
    <x v="10"/>
    <d v="2024-02-17T00:00:00"/>
    <s v="Zone 1 - Mile 8"/>
    <x v="10"/>
    <x v="9"/>
    <x v="9"/>
    <x v="2"/>
    <x v="0"/>
    <x v="0"/>
    <x v="2"/>
    <m/>
    <s v=""/>
    <s v=""/>
  </r>
  <r>
    <x v="10"/>
    <d v="2024-02-17T00:00:00"/>
    <s v="Zone 1 - Mile 8"/>
    <x v="410"/>
    <x v="315"/>
    <x v="38"/>
    <x v="2"/>
    <x v="0"/>
    <x v="0"/>
    <x v="2"/>
    <m/>
    <s v=""/>
    <s v=""/>
  </r>
  <r>
    <x v="10"/>
    <d v="2024-02-17T00:00:00"/>
    <s v="Zone 1 - Mile 8"/>
    <x v="456"/>
    <x v="344"/>
    <x v="200"/>
    <x v="1"/>
    <x v="0"/>
    <x v="0"/>
    <x v="2"/>
    <m/>
    <s v=""/>
    <s v=""/>
  </r>
  <r>
    <x v="10"/>
    <d v="2024-02-17T00:00:00"/>
    <s v="Zone 1 - Mile 8"/>
    <x v="288"/>
    <x v="231"/>
    <x v="43"/>
    <x v="1"/>
    <x v="0"/>
    <x v="0"/>
    <x v="2"/>
    <m/>
    <s v=""/>
    <s v=""/>
  </r>
  <r>
    <x v="10"/>
    <d v="2024-02-17T00:00:00"/>
    <s v="Zone 1 - Mile 8"/>
    <x v="287"/>
    <x v="192"/>
    <x v="179"/>
    <x v="0"/>
    <x v="0"/>
    <x v="0"/>
    <x v="2"/>
    <m/>
    <s v=""/>
    <s v=""/>
  </r>
  <r>
    <x v="10"/>
    <d v="2024-02-17T00:00:00"/>
    <s v="Zone 1 - Mile 8"/>
    <x v="457"/>
    <x v="110"/>
    <x v="179"/>
    <x v="8"/>
    <x v="0"/>
    <x v="0"/>
    <x v="2"/>
    <m/>
    <s v=""/>
    <s v=""/>
  </r>
  <r>
    <x v="10"/>
    <d v="2024-02-17T00:00:00"/>
    <s v="Zone 1 - Mile 8"/>
    <x v="458"/>
    <x v="345"/>
    <x v="43"/>
    <x v="8"/>
    <x v="0"/>
    <x v="0"/>
    <x v="2"/>
    <m/>
    <s v=""/>
    <s v=""/>
  </r>
  <r>
    <x v="10"/>
    <d v="2024-02-17T00:00:00"/>
    <s v="Zone 1 - Mile 8"/>
    <x v="459"/>
    <x v="6"/>
    <x v="43"/>
    <x v="0"/>
    <x v="0"/>
    <x v="0"/>
    <x v="2"/>
    <m/>
    <s v=""/>
    <s v=""/>
  </r>
  <r>
    <x v="10"/>
    <d v="2024-02-17T00:00:00"/>
    <s v="Zone 1 - Mile 8"/>
    <x v="460"/>
    <x v="346"/>
    <x v="255"/>
    <x v="8"/>
    <x v="1"/>
    <x v="0"/>
    <x v="2"/>
    <m/>
    <s v=""/>
    <s v=""/>
  </r>
  <r>
    <x v="10"/>
    <d v="2024-02-17T00:00:00"/>
    <s v="Zone 1 - Mile 8"/>
    <x v="27"/>
    <x v="25"/>
    <x v="21"/>
    <x v="4"/>
    <x v="0"/>
    <x v="0"/>
    <x v="2"/>
    <m/>
    <s v=""/>
    <s v=""/>
  </r>
  <r>
    <x v="10"/>
    <d v="2024-02-17T00:00:00"/>
    <s v="Zone 1 - Mile 8"/>
    <x v="461"/>
    <x v="347"/>
    <x v="256"/>
    <x v="1"/>
    <x v="0"/>
    <x v="0"/>
    <x v="2"/>
    <m/>
    <s v=""/>
    <s v=""/>
  </r>
  <r>
    <x v="10"/>
    <d v="2024-02-17T00:00:00"/>
    <s v="Zone 1 - Mile 8"/>
    <x v="245"/>
    <x v="203"/>
    <x v="153"/>
    <x v="1"/>
    <x v="1"/>
    <x v="0"/>
    <x v="0"/>
    <n v="133"/>
    <n v="10"/>
    <n v="10"/>
  </r>
  <r>
    <x v="10"/>
    <d v="2024-02-17T00:00:00"/>
    <s v="Zone 1 - Mile 8"/>
    <x v="245"/>
    <x v="203"/>
    <x v="153"/>
    <x v="1"/>
    <x v="1"/>
    <x v="0"/>
    <x v="0"/>
    <n v="145"/>
    <n v="13.6"/>
    <n v="13.6"/>
  </r>
  <r>
    <x v="10"/>
    <d v="2024-02-17T00:00:00"/>
    <s v="Zone 1 - Mile 8"/>
    <x v="240"/>
    <x v="198"/>
    <x v="153"/>
    <x v="1"/>
    <x v="1"/>
    <x v="0"/>
    <x v="0"/>
    <n v="144"/>
    <n v="13.2"/>
    <n v="13.2"/>
  </r>
  <r>
    <x v="10"/>
    <d v="2024-02-17T00:00:00"/>
    <s v="Zone 1 - Mile 8"/>
    <x v="240"/>
    <x v="198"/>
    <x v="153"/>
    <x v="1"/>
    <x v="1"/>
    <x v="0"/>
    <x v="0"/>
    <n v="142"/>
    <n v="12.6"/>
    <n v="12.6"/>
  </r>
  <r>
    <x v="10"/>
    <d v="2024-02-17T00:00:00"/>
    <s v="Zone 1 - Mile 8"/>
    <x v="240"/>
    <x v="198"/>
    <x v="153"/>
    <x v="1"/>
    <x v="1"/>
    <x v="0"/>
    <x v="0"/>
    <n v="135"/>
    <n v="10.6"/>
    <n v="10.6"/>
  </r>
  <r>
    <x v="10"/>
    <d v="2024-02-17T00:00:00"/>
    <s v="Zone 1 - Mile 8"/>
    <x v="244"/>
    <x v="202"/>
    <x v="102"/>
    <x v="1"/>
    <x v="1"/>
    <x v="0"/>
    <x v="0"/>
    <n v="138"/>
    <n v="11.4"/>
    <n v="11.4"/>
  </r>
  <r>
    <x v="10"/>
    <d v="2024-02-17T00:00:00"/>
    <s v="Zone 1 - Mile 8"/>
    <x v="244"/>
    <x v="202"/>
    <x v="102"/>
    <x v="1"/>
    <x v="1"/>
    <x v="0"/>
    <x v="0"/>
    <n v="128"/>
    <n v="8.8000000000000007"/>
    <n v="8.8000000000000007"/>
  </r>
  <r>
    <x v="10"/>
    <d v="2024-02-17T00:00:00"/>
    <s v="Zone 1 - Mile 8"/>
    <x v="244"/>
    <x v="202"/>
    <x v="102"/>
    <x v="1"/>
    <x v="1"/>
    <x v="0"/>
    <x v="0"/>
    <n v="163"/>
    <n v="20.399999999999999"/>
    <n v="20.399999999999999"/>
  </r>
  <r>
    <x v="10"/>
    <d v="2024-02-17T00:00:00"/>
    <s v="Zone 1 - Mile 8"/>
    <x v="244"/>
    <x v="202"/>
    <x v="102"/>
    <x v="1"/>
    <x v="1"/>
    <x v="0"/>
    <x v="0"/>
    <n v="145"/>
    <n v="13.6"/>
    <n v="13.6"/>
  </r>
  <r>
    <x v="10"/>
    <d v="2024-02-17T00:00:00"/>
    <s v="Zone 1 - Mile 8"/>
    <x v="244"/>
    <x v="202"/>
    <x v="102"/>
    <x v="1"/>
    <x v="1"/>
    <x v="0"/>
    <x v="1"/>
    <n v="147"/>
    <n v="16.2"/>
    <n v="16.2"/>
  </r>
  <r>
    <x v="10"/>
    <d v="2024-02-17T00:00:00"/>
    <s v="Zone 1 - Mile 8"/>
    <x v="244"/>
    <x v="202"/>
    <x v="102"/>
    <x v="1"/>
    <x v="1"/>
    <x v="0"/>
    <x v="1"/>
    <n v="140"/>
    <n v="13.7"/>
    <n v="13.7"/>
  </r>
  <r>
    <x v="10"/>
    <d v="2024-02-17T00:00:00"/>
    <s v="Zone 1 - Mile 8"/>
    <x v="244"/>
    <x v="202"/>
    <x v="102"/>
    <x v="1"/>
    <x v="1"/>
    <x v="0"/>
    <x v="1"/>
    <n v="152"/>
    <n v="18.2"/>
    <n v="18.2"/>
  </r>
  <r>
    <x v="10"/>
    <d v="2024-02-17T00:00:00"/>
    <s v="Zone 1 - Mile 8"/>
    <x v="4"/>
    <x v="4"/>
    <x v="4"/>
    <x v="0"/>
    <x v="1"/>
    <x v="0"/>
    <x v="0"/>
    <n v="155"/>
    <n v="17.100000000000001"/>
    <n v="17.100000000000001"/>
  </r>
  <r>
    <x v="10"/>
    <d v="2024-02-17T00:00:00"/>
    <s v="Zone 1 - Mile 8"/>
    <x v="4"/>
    <x v="4"/>
    <x v="4"/>
    <x v="0"/>
    <x v="1"/>
    <x v="0"/>
    <x v="0"/>
    <n v="144"/>
    <n v="13.2"/>
    <n v="13.2"/>
  </r>
  <r>
    <x v="10"/>
    <d v="2024-02-17T00:00:00"/>
    <s v="Zone 1 - Mile 8"/>
    <x v="4"/>
    <x v="4"/>
    <x v="4"/>
    <x v="0"/>
    <x v="1"/>
    <x v="0"/>
    <x v="0"/>
    <n v="142"/>
    <n v="12.6"/>
    <n v="12.6"/>
  </r>
  <r>
    <x v="10"/>
    <d v="2024-02-17T00:00:00"/>
    <s v="Zone 1 - Mile 8"/>
    <x v="4"/>
    <x v="4"/>
    <x v="4"/>
    <x v="0"/>
    <x v="1"/>
    <x v="0"/>
    <x v="1"/>
    <n v="138"/>
    <n v="13.1"/>
    <n v="13.1"/>
  </r>
  <r>
    <x v="10"/>
    <d v="2024-02-17T00:00:00"/>
    <s v="Zone 1 - Mile 8"/>
    <x v="4"/>
    <x v="4"/>
    <x v="4"/>
    <x v="0"/>
    <x v="1"/>
    <x v="0"/>
    <x v="1"/>
    <n v="135"/>
    <n v="12.1"/>
    <n v="12.1"/>
  </r>
  <r>
    <x v="10"/>
    <d v="2024-02-17T00:00:00"/>
    <s v="Zone 1 - Mile 8"/>
    <x v="4"/>
    <x v="4"/>
    <x v="4"/>
    <x v="0"/>
    <x v="1"/>
    <x v="0"/>
    <x v="1"/>
    <n v="159"/>
    <n v="21.3"/>
    <n v="21.3"/>
  </r>
  <r>
    <x v="10"/>
    <d v="2024-02-17T00:00:00"/>
    <s v="Zone 1 - Mile 8"/>
    <x v="286"/>
    <x v="230"/>
    <x v="178"/>
    <x v="1"/>
    <x v="1"/>
    <x v="0"/>
    <x v="0"/>
    <n v="152"/>
    <n v="16"/>
    <n v="16"/>
  </r>
  <r>
    <x v="10"/>
    <d v="2024-02-17T00:00:00"/>
    <s v="Zone 1 - Mile 8"/>
    <x v="286"/>
    <x v="230"/>
    <x v="178"/>
    <x v="1"/>
    <x v="1"/>
    <x v="0"/>
    <x v="0"/>
    <n v="153"/>
    <n v="16.399999999999999"/>
    <n v="16.399999999999999"/>
  </r>
  <r>
    <x v="10"/>
    <d v="2024-02-17T00:00:00"/>
    <s v="Zone 1 - Mile 8"/>
    <x v="286"/>
    <x v="230"/>
    <x v="178"/>
    <x v="1"/>
    <x v="1"/>
    <x v="0"/>
    <x v="0"/>
    <n v="147"/>
    <n v="14.2"/>
    <n v="14.2"/>
  </r>
  <r>
    <x v="10"/>
    <d v="2024-02-17T00:00:00"/>
    <s v="Zone 1 - Mile 8"/>
    <x v="286"/>
    <x v="230"/>
    <x v="178"/>
    <x v="1"/>
    <x v="1"/>
    <x v="0"/>
    <x v="0"/>
    <n v="89"/>
    <n v="2.5"/>
    <n v="2.5"/>
  </r>
  <r>
    <x v="10"/>
    <d v="2024-02-17T00:00:00"/>
    <s v="Zone 1 - Mile 8"/>
    <x v="286"/>
    <x v="230"/>
    <x v="178"/>
    <x v="1"/>
    <x v="1"/>
    <x v="0"/>
    <x v="0"/>
    <n v="163"/>
    <n v="20.399999999999999"/>
    <n v="20.399999999999999"/>
  </r>
  <r>
    <x v="10"/>
    <d v="2024-02-17T00:00:00"/>
    <s v="Zone 1 - Mile 8"/>
    <x v="286"/>
    <x v="230"/>
    <x v="178"/>
    <x v="1"/>
    <x v="1"/>
    <x v="0"/>
    <x v="1"/>
    <n v="159"/>
    <n v="21.3"/>
    <n v="21.3"/>
  </r>
  <r>
    <x v="10"/>
    <d v="2024-02-17T00:00:00"/>
    <s v="Zone 1 - Mile 8"/>
    <x v="238"/>
    <x v="196"/>
    <x v="95"/>
    <x v="6"/>
    <x v="1"/>
    <x v="0"/>
    <x v="0"/>
    <n v="142"/>
    <n v="12.6"/>
    <n v="12.6"/>
  </r>
  <r>
    <x v="10"/>
    <d v="2024-02-17T00:00:00"/>
    <s v="Zone 1 - Mile 8"/>
    <x v="341"/>
    <x v="83"/>
    <x v="152"/>
    <x v="0"/>
    <x v="1"/>
    <x v="0"/>
    <x v="0"/>
    <n v="145"/>
    <n v="13.6"/>
    <n v="13.6"/>
  </r>
  <r>
    <x v="10"/>
    <d v="2024-02-17T00:00:00"/>
    <s v="Zone 1 - Mile 8"/>
    <x v="341"/>
    <x v="83"/>
    <x v="152"/>
    <x v="0"/>
    <x v="1"/>
    <x v="0"/>
    <x v="0"/>
    <n v="145"/>
    <n v="13.6"/>
    <n v="13.6"/>
  </r>
  <r>
    <x v="10"/>
    <d v="2024-02-17T00:00:00"/>
    <s v="Zone 1 - Mile 8"/>
    <x v="341"/>
    <x v="83"/>
    <x v="152"/>
    <x v="0"/>
    <x v="1"/>
    <x v="0"/>
    <x v="0"/>
    <n v="151"/>
    <n v="15.6"/>
    <n v="15.6"/>
  </r>
  <r>
    <x v="10"/>
    <d v="2024-02-17T00:00:00"/>
    <s v="Zone 1 - Mile 8"/>
    <x v="341"/>
    <x v="83"/>
    <x v="152"/>
    <x v="0"/>
    <x v="1"/>
    <x v="0"/>
    <x v="1"/>
    <n v="129"/>
    <n v="10.4"/>
    <n v="10.4"/>
  </r>
  <r>
    <x v="10"/>
    <d v="2024-02-17T00:00:00"/>
    <s v="Zone 1 - Mile 8"/>
    <x v="341"/>
    <x v="83"/>
    <x v="152"/>
    <x v="0"/>
    <x v="1"/>
    <x v="0"/>
    <x v="0"/>
    <n v="136"/>
    <n v="10.8"/>
    <n v="10.8"/>
  </r>
  <r>
    <x v="10"/>
    <d v="2024-02-17T00:00:00"/>
    <s v="Zone 1 - Mile 8"/>
    <x v="387"/>
    <x v="301"/>
    <x v="230"/>
    <x v="2"/>
    <x v="1"/>
    <x v="0"/>
    <x v="0"/>
    <n v="135"/>
    <n v="10.6"/>
    <n v="10.6"/>
  </r>
  <r>
    <x v="10"/>
    <d v="2024-02-17T00:00:00"/>
    <s v="Zone 1 - Mile 8"/>
    <x v="387"/>
    <x v="301"/>
    <x v="230"/>
    <x v="2"/>
    <x v="1"/>
    <x v="0"/>
    <x v="0"/>
    <n v="128"/>
    <n v="8.8000000000000007"/>
    <n v="8.8000000000000007"/>
  </r>
  <r>
    <x v="10"/>
    <d v="2024-02-17T00:00:00"/>
    <s v="Zone 1 - Mile 8"/>
    <x v="387"/>
    <x v="301"/>
    <x v="230"/>
    <x v="2"/>
    <x v="1"/>
    <x v="0"/>
    <x v="5"/>
    <n v="85"/>
    <n v="2.2000000000000002"/>
    <n v="2.2000000000000002"/>
  </r>
  <r>
    <x v="10"/>
    <d v="2024-02-17T00:00:00"/>
    <s v="Zone 1 - Mile 8"/>
    <x v="387"/>
    <x v="301"/>
    <x v="230"/>
    <x v="2"/>
    <x v="1"/>
    <x v="0"/>
    <x v="5"/>
    <n v="86"/>
    <n v="2.2999999999999998"/>
    <n v="2.2999999999999998"/>
  </r>
  <r>
    <x v="10"/>
    <d v="2024-02-17T00:00:00"/>
    <s v="Zone 1 - Mile 8"/>
    <x v="387"/>
    <x v="301"/>
    <x v="230"/>
    <x v="2"/>
    <x v="1"/>
    <x v="0"/>
    <x v="5"/>
    <n v="90"/>
    <n v="2.7"/>
    <n v="2.7"/>
  </r>
  <r>
    <x v="10"/>
    <d v="2024-02-17T00:00:00"/>
    <s v="Zone 1 - Mile 8"/>
    <x v="387"/>
    <x v="301"/>
    <x v="230"/>
    <x v="2"/>
    <x v="1"/>
    <x v="0"/>
    <x v="1"/>
    <n v="145"/>
    <n v="15.5"/>
    <n v="15.5"/>
  </r>
  <r>
    <x v="10"/>
    <d v="2024-02-17T00:00:00"/>
    <s v="Zone 1 - Mile 8"/>
    <x v="237"/>
    <x v="195"/>
    <x v="95"/>
    <x v="0"/>
    <x v="1"/>
    <x v="0"/>
    <x v="1"/>
    <n v="148"/>
    <n v="16.600000000000001"/>
    <n v="16.600000000000001"/>
  </r>
  <r>
    <x v="10"/>
    <d v="2024-02-17T00:00:00"/>
    <s v="Zone 1 - Mile 8"/>
    <x v="237"/>
    <x v="195"/>
    <x v="95"/>
    <x v="0"/>
    <x v="1"/>
    <x v="0"/>
    <x v="0"/>
    <n v="130"/>
    <n v="9.3000000000000007"/>
    <n v="9.3000000000000007"/>
  </r>
  <r>
    <x v="10"/>
    <d v="2024-02-17T00:00:00"/>
    <s v="Zone 1 - Mile 8"/>
    <x v="237"/>
    <x v="195"/>
    <x v="95"/>
    <x v="0"/>
    <x v="1"/>
    <x v="0"/>
    <x v="5"/>
    <n v="89"/>
    <n v="2.6"/>
    <n v="2.6"/>
  </r>
  <r>
    <x v="10"/>
    <d v="2024-02-17T00:00:00"/>
    <s v="Zone 1 - Mile 8"/>
    <x v="386"/>
    <x v="300"/>
    <x v="229"/>
    <x v="4"/>
    <x v="1"/>
    <x v="0"/>
    <x v="0"/>
    <n v="148"/>
    <n v="14.6"/>
    <n v="14.6"/>
  </r>
  <r>
    <x v="10"/>
    <d v="2024-02-17T00:00:00"/>
    <s v="Zone 1 - Mile 8"/>
    <x v="386"/>
    <x v="300"/>
    <x v="229"/>
    <x v="4"/>
    <x v="1"/>
    <x v="0"/>
    <x v="0"/>
    <n v="146"/>
    <n v="13.9"/>
    <n v="13.9"/>
  </r>
  <r>
    <x v="10"/>
    <d v="2024-02-17T00:00:00"/>
    <s v="Zone 1 - Mile 8"/>
    <x v="386"/>
    <x v="300"/>
    <x v="229"/>
    <x v="4"/>
    <x v="1"/>
    <x v="0"/>
    <x v="5"/>
    <n v="92"/>
    <n v="2.9"/>
    <n v="2.9"/>
  </r>
  <r>
    <x v="10"/>
    <d v="2024-02-17T00:00:00"/>
    <s v="Zone 1 - Mile 8"/>
    <x v="388"/>
    <x v="302"/>
    <x v="230"/>
    <x v="5"/>
    <x v="1"/>
    <x v="0"/>
    <x v="5"/>
    <n v="81"/>
    <n v="1.9"/>
    <n v="1.9"/>
  </r>
  <r>
    <x v="10"/>
    <d v="2024-02-17T00:00:00"/>
    <s v="Zone 1 - Mile 8"/>
    <x v="388"/>
    <x v="302"/>
    <x v="230"/>
    <x v="5"/>
    <x v="1"/>
    <x v="0"/>
    <x v="5"/>
    <n v="76"/>
    <n v="1.6"/>
    <n v="1.6"/>
  </r>
  <r>
    <x v="10"/>
    <d v="2024-02-17T00:00:00"/>
    <s v="Zone 1 - Mile 8"/>
    <x v="462"/>
    <x v="348"/>
    <x v="216"/>
    <x v="4"/>
    <x v="1"/>
    <x v="0"/>
    <x v="0"/>
    <n v="121"/>
    <n v="7.2"/>
    <n v="7.2"/>
  </r>
  <r>
    <x v="10"/>
    <d v="2024-02-17T00:00:00"/>
    <s v="Zone 1 - Mile 8"/>
    <x v="462"/>
    <x v="348"/>
    <x v="216"/>
    <x v="4"/>
    <x v="1"/>
    <x v="0"/>
    <x v="5"/>
    <n v="90"/>
    <n v="2.7"/>
    <n v="2.7"/>
  </r>
  <r>
    <x v="10"/>
    <d v="2024-02-17T00:00:00"/>
    <s v="Zone 1 - Mile 8"/>
    <x v="396"/>
    <x v="307"/>
    <x v="233"/>
    <x v="0"/>
    <x v="1"/>
    <x v="0"/>
    <x v="5"/>
    <n v="84"/>
    <n v="2.2000000000000002"/>
    <n v="2.2000000000000002"/>
  </r>
  <r>
    <x v="10"/>
    <d v="2024-02-17T00:00:00"/>
    <s v="Zone 1 - Mile 8"/>
    <x v="396"/>
    <x v="307"/>
    <x v="233"/>
    <x v="0"/>
    <x v="1"/>
    <x v="0"/>
    <x v="5"/>
    <n v="96"/>
    <n v="3.3"/>
    <n v="3.3"/>
  </r>
  <r>
    <x v="10"/>
    <d v="2024-02-17T00:00:00"/>
    <s v="Zone 1 - Mile 8"/>
    <x v="236"/>
    <x v="68"/>
    <x v="151"/>
    <x v="1"/>
    <x v="1"/>
    <x v="0"/>
    <x v="2"/>
    <m/>
    <s v=""/>
    <s v=""/>
  </r>
  <r>
    <x v="10"/>
    <d v="2024-02-17T00:00:00"/>
    <s v="Zone 1 - Mile 8"/>
    <x v="411"/>
    <x v="126"/>
    <x v="152"/>
    <x v="8"/>
    <x v="1"/>
    <x v="0"/>
    <x v="2"/>
    <m/>
    <s v=""/>
    <s v=""/>
  </r>
  <r>
    <x v="10"/>
    <d v="2024-02-17T00:00:00"/>
    <s v="Zone 1 - Mile 8"/>
    <x v="463"/>
    <x v="349"/>
    <x v="219"/>
    <x v="1"/>
    <x v="1"/>
    <x v="0"/>
    <x v="2"/>
    <m/>
    <s v=""/>
    <s v=""/>
  </r>
  <r>
    <x v="10"/>
    <d v="2024-02-17T00:00:00"/>
    <s v="Zone 1 - Mile 8"/>
    <x v="464"/>
    <x v="123"/>
    <x v="155"/>
    <x v="2"/>
    <x v="1"/>
    <x v="0"/>
    <x v="2"/>
    <m/>
    <s v=""/>
    <s v=""/>
  </r>
  <r>
    <x v="10"/>
    <d v="2024-02-17T00:00:00"/>
    <s v="Zone 1 - Mile 8"/>
    <x v="243"/>
    <x v="201"/>
    <x v="155"/>
    <x v="1"/>
    <x v="1"/>
    <x v="0"/>
    <x v="2"/>
    <m/>
    <s v=""/>
    <s v=""/>
  </r>
  <r>
    <x v="10"/>
    <d v="2024-02-17T00:00:00"/>
    <s v="Zone 1 - Mile 8"/>
    <x v="465"/>
    <x v="295"/>
    <x v="8"/>
    <x v="8"/>
    <x v="14"/>
    <x v="0"/>
    <x v="2"/>
    <m/>
    <s v=""/>
    <s v=""/>
  </r>
  <r>
    <x v="11"/>
    <d v="2024-04-20T00:00:00"/>
    <s v="Zone 2 - Mile 30"/>
    <x v="188"/>
    <x v="154"/>
    <x v="125"/>
    <x v="3"/>
    <x v="15"/>
    <x v="0"/>
    <x v="1"/>
    <n v="92"/>
    <n v="3.3"/>
    <n v="3.3"/>
  </r>
  <r>
    <x v="11"/>
    <d v="2024-04-20T00:00:00"/>
    <s v="Zone 2 - Mile 30"/>
    <x v="188"/>
    <x v="154"/>
    <x v="125"/>
    <x v="3"/>
    <x v="15"/>
    <x v="0"/>
    <x v="0"/>
    <n v="116"/>
    <n v="6.2"/>
    <n v="6.2"/>
  </r>
  <r>
    <x v="11"/>
    <d v="2024-04-20T00:00:00"/>
    <s v="Zone 2 - Mile 30"/>
    <x v="188"/>
    <x v="154"/>
    <x v="125"/>
    <x v="3"/>
    <x v="15"/>
    <x v="0"/>
    <x v="0"/>
    <n v="72"/>
    <n v="1.2"/>
    <n v="1.2"/>
  </r>
  <r>
    <x v="11"/>
    <d v="2024-04-20T00:00:00"/>
    <s v="Zone 2 - Mile 30"/>
    <x v="466"/>
    <x v="83"/>
    <x v="257"/>
    <x v="2"/>
    <x v="15"/>
    <x v="0"/>
    <x v="1"/>
    <n v="106"/>
    <n v="5.3"/>
    <n v="5.3"/>
  </r>
  <r>
    <x v="11"/>
    <d v="2024-04-20T00:00:00"/>
    <s v="Zone 2 - Mile 30"/>
    <x v="179"/>
    <x v="145"/>
    <x v="120"/>
    <x v="3"/>
    <x v="15"/>
    <x v="0"/>
    <x v="1"/>
    <n v="98"/>
    <n v="4"/>
    <n v="4"/>
  </r>
  <r>
    <x v="11"/>
    <d v="2024-04-20T00:00:00"/>
    <s v="Zone 2 - Mile 30"/>
    <x v="179"/>
    <x v="145"/>
    <x v="120"/>
    <x v="3"/>
    <x v="15"/>
    <x v="0"/>
    <x v="0"/>
    <n v="107"/>
    <n v="4.7"/>
    <n v="4.7"/>
  </r>
  <r>
    <x v="11"/>
    <d v="2024-04-20T00:00:00"/>
    <s v="Zone 2 - Mile 30"/>
    <x v="172"/>
    <x v="140"/>
    <x v="117"/>
    <x v="2"/>
    <x v="15"/>
    <x v="0"/>
    <x v="3"/>
    <n v="82"/>
    <n v="10.1"/>
    <n v="10.1"/>
  </r>
  <r>
    <x v="11"/>
    <d v="2024-04-20T00:00:00"/>
    <s v="Zone 2 - Mile 30"/>
    <x v="190"/>
    <x v="156"/>
    <x v="123"/>
    <x v="3"/>
    <x v="15"/>
    <x v="0"/>
    <x v="3"/>
    <n v="57"/>
    <n v="3.3"/>
    <n v="3.3"/>
  </r>
  <r>
    <x v="11"/>
    <d v="2024-04-20T00:00:00"/>
    <s v="Zone 2 - Mile 30"/>
    <x v="185"/>
    <x v="151"/>
    <x v="45"/>
    <x v="2"/>
    <x v="15"/>
    <x v="0"/>
    <x v="1"/>
    <n v="105"/>
    <n v="5.0999999999999996"/>
    <n v="5.0999999999999996"/>
  </r>
  <r>
    <x v="11"/>
    <d v="2024-04-20T00:00:00"/>
    <s v="Zone 2 - Mile 30"/>
    <x v="467"/>
    <x v="350"/>
    <x v="258"/>
    <x v="0"/>
    <x v="15"/>
    <x v="1"/>
    <x v="2"/>
    <n v="118"/>
    <n v="17.399999999999999"/>
    <n v="17.399999999999999"/>
  </r>
  <r>
    <x v="11"/>
    <d v="2024-04-20T00:00:00"/>
    <s v="Zone 2 - Mile 30"/>
    <x v="120"/>
    <x v="103"/>
    <x v="84"/>
    <x v="3"/>
    <x v="15"/>
    <x v="1"/>
    <x v="2"/>
    <n v="41"/>
    <n v="0.7"/>
    <n v="0.7"/>
  </r>
  <r>
    <x v="11"/>
    <d v="2024-04-20T00:00:00"/>
    <s v="Zone 2 - Mile 30"/>
    <x v="120"/>
    <x v="103"/>
    <x v="84"/>
    <x v="3"/>
    <x v="15"/>
    <x v="2"/>
    <x v="2"/>
    <n v="30"/>
    <n v="0.5"/>
    <n v="0.5"/>
  </r>
  <r>
    <x v="11"/>
    <d v="2024-04-20T00:00:00"/>
    <s v="Zone 2 - Mile 30"/>
    <x v="171"/>
    <x v="139"/>
    <x v="116"/>
    <x v="2"/>
    <x v="15"/>
    <x v="0"/>
    <x v="1"/>
    <n v="110"/>
    <n v="6"/>
    <n v="6"/>
  </r>
  <r>
    <x v="11"/>
    <d v="2024-04-20T00:00:00"/>
    <s v="Zone 2 - Mile 30"/>
    <x v="171"/>
    <x v="139"/>
    <x v="116"/>
    <x v="2"/>
    <x v="15"/>
    <x v="0"/>
    <x v="5"/>
    <n v="73"/>
    <n v="1.4"/>
    <n v="1.4"/>
  </r>
  <r>
    <x v="11"/>
    <d v="2024-04-20T00:00:00"/>
    <s v="Zone 2 - Mile 30"/>
    <x v="344"/>
    <x v="266"/>
    <x v="45"/>
    <x v="8"/>
    <x v="15"/>
    <x v="0"/>
    <x v="2"/>
    <m/>
    <s v=""/>
    <s v=""/>
  </r>
  <r>
    <x v="11"/>
    <d v="2024-04-20T00:00:00"/>
    <s v="Zone 2 - Mile 30"/>
    <x v="180"/>
    <x v="146"/>
    <x v="121"/>
    <x v="2"/>
    <x v="15"/>
    <x v="0"/>
    <x v="2"/>
    <m/>
    <s v=""/>
    <s v=""/>
  </r>
  <r>
    <x v="11"/>
    <d v="2024-04-20T00:00:00"/>
    <s v="Zone 2 - Mile 30"/>
    <x v="182"/>
    <x v="148"/>
    <x v="122"/>
    <x v="2"/>
    <x v="15"/>
    <x v="0"/>
    <x v="2"/>
    <m/>
    <s v=""/>
    <s v=""/>
  </r>
  <r>
    <x v="11"/>
    <d v="2024-04-20T00:00:00"/>
    <s v="Zone 2 - Mile 30"/>
    <x v="296"/>
    <x v="236"/>
    <x v="185"/>
    <x v="0"/>
    <x v="4"/>
    <x v="0"/>
    <x v="1"/>
    <n v="117"/>
    <n v="7.4"/>
    <n v="7.4"/>
  </r>
  <r>
    <x v="11"/>
    <d v="2024-04-20T00:00:00"/>
    <s v="Zone 2 - Mile 30"/>
    <x v="192"/>
    <x v="158"/>
    <x v="127"/>
    <x v="2"/>
    <x v="4"/>
    <x v="0"/>
    <x v="1"/>
    <n v="109"/>
    <n v="5.8"/>
    <n v="5.8"/>
  </r>
  <r>
    <x v="11"/>
    <d v="2024-04-20T00:00:00"/>
    <s v="Zone 2 - Mile 30"/>
    <x v="217"/>
    <x v="179"/>
    <x v="142"/>
    <x v="1"/>
    <x v="3"/>
    <x v="0"/>
    <x v="1"/>
    <n v="111"/>
    <n v="6.2"/>
    <n v="6.2"/>
  </r>
  <r>
    <x v="11"/>
    <d v="2024-04-20T00:00:00"/>
    <s v="Zone 2 - Mile 30"/>
    <x v="217"/>
    <x v="179"/>
    <x v="142"/>
    <x v="1"/>
    <x v="3"/>
    <x v="0"/>
    <x v="0"/>
    <n v="95"/>
    <n v="3.1"/>
    <n v="3.1"/>
  </r>
  <r>
    <x v="11"/>
    <d v="2024-04-20T00:00:00"/>
    <s v="Zone 2 - Mile 30"/>
    <x v="193"/>
    <x v="159"/>
    <x v="127"/>
    <x v="4"/>
    <x v="4"/>
    <x v="0"/>
    <x v="1"/>
    <n v="100"/>
    <n v="4.3"/>
    <n v="4.3"/>
  </r>
  <r>
    <x v="11"/>
    <d v="2024-04-20T00:00:00"/>
    <s v="Zone 2 - Mile 30"/>
    <x v="193"/>
    <x v="159"/>
    <x v="127"/>
    <x v="4"/>
    <x v="4"/>
    <x v="0"/>
    <x v="1"/>
    <n v="93"/>
    <n v="3.4"/>
    <n v="3.4"/>
  </r>
  <r>
    <x v="11"/>
    <d v="2024-04-20T00:00:00"/>
    <s v="Zone 2 - Mile 30"/>
    <x v="348"/>
    <x v="28"/>
    <x v="208"/>
    <x v="2"/>
    <x v="4"/>
    <x v="0"/>
    <x v="1"/>
    <n v="99"/>
    <n v="4.2"/>
    <n v="4.2"/>
  </r>
  <r>
    <x v="11"/>
    <d v="2024-04-20T00:00:00"/>
    <s v="Zone 2 - Mile 30"/>
    <x v="202"/>
    <x v="168"/>
    <x v="135"/>
    <x v="3"/>
    <x v="3"/>
    <x v="3"/>
    <x v="2"/>
    <n v="35"/>
    <n v="1.3"/>
    <n v="1.3"/>
  </r>
  <r>
    <x v="11"/>
    <d v="2024-04-20T00:00:00"/>
    <s v="Zone 2 - Mile 30"/>
    <x v="199"/>
    <x v="165"/>
    <x v="132"/>
    <x v="6"/>
    <x v="4"/>
    <x v="0"/>
    <x v="2"/>
    <m/>
    <s v=""/>
    <s v=""/>
  </r>
  <r>
    <x v="11"/>
    <d v="2024-04-20T00:00:00"/>
    <s v="Zone 2 - Mile 30"/>
    <x v="205"/>
    <x v="170"/>
    <x v="51"/>
    <x v="1"/>
    <x v="4"/>
    <x v="0"/>
    <x v="2"/>
    <m/>
    <s v=""/>
    <s v=""/>
  </r>
  <r>
    <x v="11"/>
    <d v="2024-04-20T00:00:00"/>
    <s v="Zone 2 - Mile 30"/>
    <x v="206"/>
    <x v="171"/>
    <x v="51"/>
    <x v="3"/>
    <x v="4"/>
    <x v="0"/>
    <x v="2"/>
    <m/>
    <s v=""/>
    <s v=""/>
  </r>
  <r>
    <x v="11"/>
    <d v="2024-04-20T00:00:00"/>
    <s v="Zone 2 - Mile 30"/>
    <x v="413"/>
    <x v="317"/>
    <x v="127"/>
    <x v="1"/>
    <x v="4"/>
    <x v="0"/>
    <x v="2"/>
    <m/>
    <s v=""/>
    <s v=""/>
  </r>
  <r>
    <x v="11"/>
    <d v="2024-04-20T00:00:00"/>
    <s v="Zone 2 - Mile 30"/>
    <x v="191"/>
    <x v="157"/>
    <x v="127"/>
    <x v="5"/>
    <x v="4"/>
    <x v="0"/>
    <x v="2"/>
    <m/>
    <s v=""/>
    <s v=""/>
  </r>
  <r>
    <x v="11"/>
    <d v="2024-04-20T00:00:00"/>
    <s v="Zone 2 - Mile 30"/>
    <x v="349"/>
    <x v="269"/>
    <x v="208"/>
    <x v="6"/>
    <x v="4"/>
    <x v="0"/>
    <x v="2"/>
    <m/>
    <s v=""/>
    <s v=""/>
  </r>
  <r>
    <x v="11"/>
    <d v="2024-04-20T00:00:00"/>
    <s v="Zone 2 - Mile 30"/>
    <x v="297"/>
    <x v="237"/>
    <x v="185"/>
    <x v="1"/>
    <x v="4"/>
    <x v="0"/>
    <x v="2"/>
    <m/>
    <s v=""/>
    <s v=""/>
  </r>
  <r>
    <x v="11"/>
    <d v="2024-04-20T00:00:00"/>
    <s v="Zone 2 - Mile 30"/>
    <x v="20"/>
    <x v="19"/>
    <x v="16"/>
    <x v="4"/>
    <x v="4"/>
    <x v="0"/>
    <x v="2"/>
    <m/>
    <s v=""/>
    <s v=""/>
  </r>
  <r>
    <x v="11"/>
    <d v="2024-04-20T00:00:00"/>
    <s v="Zone 2 - Mile 30"/>
    <x v="39"/>
    <x v="37"/>
    <x v="31"/>
    <x v="1"/>
    <x v="6"/>
    <x v="0"/>
    <x v="1"/>
    <n v="109"/>
    <n v="5.8"/>
    <n v="5.8"/>
  </r>
  <r>
    <x v="11"/>
    <d v="2024-04-20T00:00:00"/>
    <s v="Zone 2 - Mile 30"/>
    <x v="108"/>
    <x v="93"/>
    <x v="48"/>
    <x v="5"/>
    <x v="6"/>
    <x v="0"/>
    <x v="5"/>
    <n v="76"/>
    <n v="1.6"/>
    <n v="1.6"/>
  </r>
  <r>
    <x v="11"/>
    <d v="2024-04-20T00:00:00"/>
    <s v="Zone 2 - Mile 30"/>
    <x v="108"/>
    <x v="93"/>
    <x v="48"/>
    <x v="5"/>
    <x v="6"/>
    <x v="0"/>
    <x v="5"/>
    <n v="67"/>
    <n v="1.1000000000000001"/>
    <n v="1.1000000000000001"/>
  </r>
  <r>
    <x v="11"/>
    <d v="2024-04-20T00:00:00"/>
    <s v="Zone 2 - Mile 30"/>
    <x v="355"/>
    <x v="275"/>
    <x v="36"/>
    <x v="2"/>
    <x v="1"/>
    <x v="0"/>
    <x v="2"/>
    <m/>
    <s v=""/>
    <s v=""/>
  </r>
  <r>
    <x v="11"/>
    <d v="2024-04-20T00:00:00"/>
    <s v="Zone 2 - Mile 30"/>
    <x v="38"/>
    <x v="36"/>
    <x v="31"/>
    <x v="2"/>
    <x v="6"/>
    <x v="0"/>
    <x v="5"/>
    <n v="82"/>
    <n v="2"/>
    <n v="2"/>
  </r>
  <r>
    <x v="11"/>
    <d v="2024-04-20T00:00:00"/>
    <s v="Zone 2 - Mile 30"/>
    <x v="38"/>
    <x v="36"/>
    <x v="31"/>
    <x v="2"/>
    <x v="6"/>
    <x v="0"/>
    <x v="5"/>
    <n v="66"/>
    <n v="1"/>
    <n v="1"/>
  </r>
  <r>
    <x v="11"/>
    <d v="2024-04-20T00:00:00"/>
    <s v="Zone 2 - Mile 30"/>
    <x v="115"/>
    <x v="99"/>
    <x v="80"/>
    <x v="1"/>
    <x v="6"/>
    <x v="0"/>
    <x v="2"/>
    <m/>
    <s v=""/>
    <s v=""/>
  </r>
  <r>
    <x v="11"/>
    <d v="2024-04-20T00:00:00"/>
    <s v="Zone 2 - Mile 30"/>
    <x v="354"/>
    <x v="274"/>
    <x v="36"/>
    <x v="5"/>
    <x v="1"/>
    <x v="0"/>
    <x v="2"/>
    <m/>
    <s v=""/>
    <s v=""/>
  </r>
  <r>
    <x v="11"/>
    <d v="2024-04-20T00:00:00"/>
    <s v="Zone 2 - Mile 30"/>
    <x v="109"/>
    <x v="94"/>
    <x v="48"/>
    <x v="2"/>
    <x v="6"/>
    <x v="0"/>
    <x v="2"/>
    <m/>
    <s v=""/>
    <s v=""/>
  </r>
  <r>
    <x v="11"/>
    <d v="2024-04-20T00:00:00"/>
    <s v="Zone 2 - Mile 30"/>
    <x v="111"/>
    <x v="96"/>
    <x v="77"/>
    <x v="9"/>
    <x v="6"/>
    <x v="0"/>
    <x v="2"/>
    <m/>
    <s v=""/>
    <s v=""/>
  </r>
  <r>
    <x v="11"/>
    <d v="2024-04-20T00:00:00"/>
    <s v="Zone 2 - Mile 30"/>
    <x v="112"/>
    <x v="97"/>
    <x v="77"/>
    <x v="3"/>
    <x v="6"/>
    <x v="0"/>
    <x v="2"/>
    <m/>
    <s v=""/>
    <s v=""/>
  </r>
  <r>
    <x v="11"/>
    <d v="2024-04-20T00:00:00"/>
    <s v="Zone 2 - Mile 30"/>
    <x v="118"/>
    <x v="101"/>
    <x v="82"/>
    <x v="5"/>
    <x v="6"/>
    <x v="0"/>
    <x v="2"/>
    <m/>
    <s v=""/>
    <s v=""/>
  </r>
  <r>
    <x v="11"/>
    <d v="2024-04-20T00:00:00"/>
    <s v="Zone 2 - Mile 30"/>
    <x v="94"/>
    <x v="82"/>
    <x v="45"/>
    <x v="0"/>
    <x v="7"/>
    <x v="0"/>
    <x v="1"/>
    <n v="116"/>
    <n v="7.2"/>
    <n v="7.2"/>
  </r>
  <r>
    <x v="11"/>
    <d v="2024-04-20T00:00:00"/>
    <s v="Zone 2 - Mile 30"/>
    <x v="106"/>
    <x v="91"/>
    <x v="74"/>
    <x v="0"/>
    <x v="7"/>
    <x v="0"/>
    <x v="1"/>
    <n v="97"/>
    <n v="3.9"/>
    <n v="3.9"/>
  </r>
  <r>
    <x v="11"/>
    <d v="2024-04-20T00:00:00"/>
    <s v="Zone 2 - Mile 30"/>
    <x v="106"/>
    <x v="91"/>
    <x v="74"/>
    <x v="0"/>
    <x v="7"/>
    <x v="0"/>
    <x v="1"/>
    <n v="103"/>
    <n v="4.8"/>
    <n v="4.8"/>
  </r>
  <r>
    <x v="11"/>
    <d v="2024-04-20T00:00:00"/>
    <s v="Zone 2 - Mile 30"/>
    <x v="106"/>
    <x v="91"/>
    <x v="74"/>
    <x v="0"/>
    <x v="7"/>
    <x v="5"/>
    <x v="2"/>
    <n v="56"/>
    <n v="2.2999999999999998"/>
    <n v="2.2999999999999998"/>
  </r>
  <r>
    <x v="11"/>
    <d v="2024-04-20T00:00:00"/>
    <s v="Zone 2 - Mile 30"/>
    <x v="104"/>
    <x v="89"/>
    <x v="72"/>
    <x v="2"/>
    <x v="7"/>
    <x v="0"/>
    <x v="1"/>
    <n v="89"/>
    <n v="2.9"/>
    <n v="2.9"/>
  </r>
  <r>
    <x v="11"/>
    <d v="2024-04-20T00:00:00"/>
    <s v="Zone 2 - Mile 30"/>
    <x v="100"/>
    <x v="86"/>
    <x v="49"/>
    <x v="0"/>
    <x v="7"/>
    <x v="1"/>
    <x v="2"/>
    <n v="109"/>
    <n v="13.7"/>
    <n v="13.7"/>
  </r>
  <r>
    <x v="11"/>
    <d v="2024-04-20T00:00:00"/>
    <s v="Zone 2 - Mile 30"/>
    <x v="100"/>
    <x v="86"/>
    <x v="49"/>
    <x v="0"/>
    <x v="7"/>
    <x v="0"/>
    <x v="1"/>
    <n v="96"/>
    <n v="3.8"/>
    <n v="3.8"/>
  </r>
  <r>
    <x v="11"/>
    <d v="2024-04-20T00:00:00"/>
    <s v="Zone 2 - Mile 30"/>
    <x v="100"/>
    <x v="86"/>
    <x v="49"/>
    <x v="0"/>
    <x v="7"/>
    <x v="0"/>
    <x v="1"/>
    <n v="102"/>
    <n v="4.5999999999999996"/>
    <n v="4.5999999999999996"/>
  </r>
  <r>
    <x v="11"/>
    <d v="2024-04-20T00:00:00"/>
    <s v="Zone 2 - Mile 30"/>
    <x v="100"/>
    <x v="86"/>
    <x v="49"/>
    <x v="0"/>
    <x v="7"/>
    <x v="0"/>
    <x v="1"/>
    <n v="77"/>
    <n v="1.8"/>
    <n v="1.8"/>
  </r>
  <r>
    <x v="11"/>
    <d v="2024-04-20T00:00:00"/>
    <s v="Zone 2 - Mile 30"/>
    <x v="101"/>
    <x v="87"/>
    <x v="49"/>
    <x v="8"/>
    <x v="7"/>
    <x v="0"/>
    <x v="1"/>
    <n v="99"/>
    <n v="4.2"/>
    <n v="4.2"/>
  </r>
  <r>
    <x v="11"/>
    <d v="2024-04-20T00:00:00"/>
    <s v="Zone 2 - Mile 30"/>
    <x v="356"/>
    <x v="276"/>
    <x v="210"/>
    <x v="0"/>
    <x v="7"/>
    <x v="0"/>
    <x v="0"/>
    <n v="112"/>
    <n v="5.5"/>
    <n v="5.5"/>
  </r>
  <r>
    <x v="11"/>
    <d v="2024-04-20T00:00:00"/>
    <s v="Zone 2 - Mile 30"/>
    <x v="356"/>
    <x v="276"/>
    <x v="210"/>
    <x v="0"/>
    <x v="7"/>
    <x v="0"/>
    <x v="1"/>
    <n v="147"/>
    <n v="16.2"/>
    <n v="16.2"/>
  </r>
  <r>
    <x v="11"/>
    <d v="2024-04-20T00:00:00"/>
    <s v="Zone 2 - Mile 30"/>
    <x v="356"/>
    <x v="276"/>
    <x v="210"/>
    <x v="0"/>
    <x v="7"/>
    <x v="0"/>
    <x v="1"/>
    <n v="98"/>
    <n v="4"/>
    <n v="4"/>
  </r>
  <r>
    <x v="11"/>
    <d v="2024-04-20T00:00:00"/>
    <s v="Zone 2 - Mile 30"/>
    <x v="186"/>
    <x v="152"/>
    <x v="123"/>
    <x v="4"/>
    <x v="7"/>
    <x v="0"/>
    <x v="1"/>
    <n v="107"/>
    <n v="5.5"/>
    <n v="5.5"/>
  </r>
  <r>
    <x v="11"/>
    <d v="2024-04-20T00:00:00"/>
    <s v="Zone 2 - Mile 30"/>
    <x v="186"/>
    <x v="152"/>
    <x v="123"/>
    <x v="4"/>
    <x v="7"/>
    <x v="0"/>
    <x v="1"/>
    <n v="145"/>
    <n v="15.5"/>
    <n v="15.5"/>
  </r>
  <r>
    <x v="11"/>
    <d v="2024-04-20T00:00:00"/>
    <s v="Zone 2 - Mile 30"/>
    <x v="359"/>
    <x v="278"/>
    <x v="212"/>
    <x v="1"/>
    <x v="7"/>
    <x v="0"/>
    <x v="0"/>
    <n v="74"/>
    <n v="1.3"/>
    <n v="1.3"/>
  </r>
  <r>
    <x v="11"/>
    <d v="2024-04-20T00:00:00"/>
    <s v="Zone 2 - Mile 30"/>
    <x v="359"/>
    <x v="278"/>
    <x v="212"/>
    <x v="1"/>
    <x v="7"/>
    <x v="0"/>
    <x v="1"/>
    <n v="122"/>
    <n v="8.6"/>
    <n v="8.6"/>
  </r>
  <r>
    <x v="11"/>
    <d v="2024-04-20T00:00:00"/>
    <s v="Zone 2 - Mile 30"/>
    <x v="359"/>
    <x v="278"/>
    <x v="212"/>
    <x v="1"/>
    <x v="7"/>
    <x v="0"/>
    <x v="1"/>
    <n v="76"/>
    <n v="1.7"/>
    <n v="1.7"/>
  </r>
  <r>
    <x v="11"/>
    <d v="2024-04-20T00:00:00"/>
    <s v="Zone 2 - Mile 30"/>
    <x v="359"/>
    <x v="278"/>
    <x v="212"/>
    <x v="1"/>
    <x v="7"/>
    <x v="0"/>
    <x v="1"/>
    <n v="91"/>
    <n v="3.1"/>
    <n v="3.1"/>
  </r>
  <r>
    <x v="11"/>
    <d v="2024-04-20T00:00:00"/>
    <s v="Zone 2 - Mile 30"/>
    <x v="359"/>
    <x v="278"/>
    <x v="212"/>
    <x v="1"/>
    <x v="7"/>
    <x v="0"/>
    <x v="1"/>
    <n v="93"/>
    <n v="3.4"/>
    <n v="3.4"/>
  </r>
  <r>
    <x v="11"/>
    <d v="2024-04-20T00:00:00"/>
    <s v="Zone 2 - Mile 30"/>
    <x v="107"/>
    <x v="92"/>
    <x v="75"/>
    <x v="0"/>
    <x v="7"/>
    <x v="0"/>
    <x v="5"/>
    <n v="68"/>
    <n v="1.1000000000000001"/>
    <n v="1.1000000000000001"/>
  </r>
  <r>
    <x v="11"/>
    <d v="2024-04-20T00:00:00"/>
    <s v="Zone 2 - Mile 30"/>
    <x v="107"/>
    <x v="92"/>
    <x v="75"/>
    <x v="0"/>
    <x v="7"/>
    <x v="0"/>
    <x v="1"/>
    <n v="136"/>
    <n v="12.4"/>
    <n v="12.4"/>
  </r>
  <r>
    <x v="11"/>
    <d v="2024-04-20T00:00:00"/>
    <s v="Zone 2 - Mile 30"/>
    <x v="107"/>
    <x v="92"/>
    <x v="75"/>
    <x v="0"/>
    <x v="7"/>
    <x v="0"/>
    <x v="1"/>
    <n v="88"/>
    <n v="2.8"/>
    <n v="2.8"/>
  </r>
  <r>
    <x v="11"/>
    <d v="2024-04-20T00:00:00"/>
    <s v="Zone 2 - Mile 30"/>
    <x v="107"/>
    <x v="92"/>
    <x v="75"/>
    <x v="0"/>
    <x v="7"/>
    <x v="0"/>
    <x v="1"/>
    <n v="157"/>
    <n v="20.399999999999999"/>
    <n v="20.399999999999999"/>
  </r>
  <r>
    <x v="11"/>
    <d v="2024-04-20T00:00:00"/>
    <s v="Zone 2 - Mile 30"/>
    <x v="107"/>
    <x v="92"/>
    <x v="75"/>
    <x v="0"/>
    <x v="7"/>
    <x v="0"/>
    <x v="1"/>
    <n v="101"/>
    <n v="4.5"/>
    <n v="4.5"/>
  </r>
  <r>
    <x v="11"/>
    <d v="2024-04-20T00:00:00"/>
    <s v="Zone 2 - Mile 30"/>
    <x v="102"/>
    <x v="88"/>
    <x v="49"/>
    <x v="4"/>
    <x v="7"/>
    <x v="0"/>
    <x v="1"/>
    <n v="110"/>
    <n v="6"/>
    <n v="6"/>
  </r>
  <r>
    <x v="11"/>
    <d v="2024-04-20T00:00:00"/>
    <s v="Zone 2 - Mile 30"/>
    <x v="102"/>
    <x v="88"/>
    <x v="49"/>
    <x v="4"/>
    <x v="7"/>
    <x v="0"/>
    <x v="5"/>
    <n v="66"/>
    <n v="1"/>
    <n v="1"/>
  </r>
  <r>
    <x v="11"/>
    <d v="2024-04-20T00:00:00"/>
    <s v="Zone 2 - Mile 30"/>
    <x v="105"/>
    <x v="90"/>
    <x v="73"/>
    <x v="1"/>
    <x v="7"/>
    <x v="0"/>
    <x v="1"/>
    <n v="146"/>
    <n v="15.9"/>
    <n v="15.9"/>
  </r>
  <r>
    <x v="11"/>
    <d v="2024-04-20T00:00:00"/>
    <s v="Zone 2 - Mile 30"/>
    <x v="98"/>
    <x v="84"/>
    <x v="70"/>
    <x v="9"/>
    <x v="7"/>
    <x v="0"/>
    <x v="5"/>
    <n v="85"/>
    <n v="2.2000000000000002"/>
    <n v="2.2000000000000002"/>
  </r>
  <r>
    <x v="11"/>
    <d v="2024-04-20T00:00:00"/>
    <s v="Zone 2 - Mile 30"/>
    <x v="98"/>
    <x v="84"/>
    <x v="70"/>
    <x v="9"/>
    <x v="7"/>
    <x v="0"/>
    <x v="5"/>
    <n v="91"/>
    <n v="2.8"/>
    <n v="2.8"/>
  </r>
  <r>
    <x v="11"/>
    <d v="2024-04-20T00:00:00"/>
    <s v="Zone 2 - Mile 30"/>
    <x v="93"/>
    <x v="81"/>
    <x v="67"/>
    <x v="0"/>
    <x v="7"/>
    <x v="0"/>
    <x v="5"/>
    <n v="76"/>
    <n v="1.6"/>
    <n v="1.6"/>
  </r>
  <r>
    <x v="11"/>
    <d v="2024-04-20T00:00:00"/>
    <s v="Zone 2 - Mile 30"/>
    <x v="168"/>
    <x v="136"/>
    <x v="114"/>
    <x v="0"/>
    <x v="7"/>
    <x v="1"/>
    <x v="2"/>
    <n v="116"/>
    <n v="16.600000000000001"/>
    <n v="16.600000000000001"/>
  </r>
  <r>
    <x v="11"/>
    <d v="2024-04-20T00:00:00"/>
    <s v="Zone 2 - Mile 30"/>
    <x v="361"/>
    <x v="279"/>
    <x v="214"/>
    <x v="1"/>
    <x v="7"/>
    <x v="1"/>
    <x v="2"/>
    <n v="77"/>
    <n v="4.8"/>
    <n v="4.8"/>
  </r>
  <r>
    <x v="11"/>
    <d v="2024-04-20T00:00:00"/>
    <s v="Zone 2 - Mile 30"/>
    <x v="222"/>
    <x v="183"/>
    <x v="144"/>
    <x v="9"/>
    <x v="7"/>
    <x v="0"/>
    <x v="2"/>
    <m/>
    <s v=""/>
    <s v=""/>
  </r>
  <r>
    <x v="11"/>
    <d v="2024-04-20T00:00:00"/>
    <s v="Zone 2 - Mile 30"/>
    <x v="431"/>
    <x v="328"/>
    <x v="32"/>
    <x v="1"/>
    <x v="7"/>
    <x v="0"/>
    <x v="2"/>
    <m/>
    <s v=""/>
    <s v=""/>
  </r>
  <r>
    <x v="11"/>
    <d v="2024-04-20T00:00:00"/>
    <s v="Zone 2 - Mile 30"/>
    <x v="184"/>
    <x v="150"/>
    <x v="122"/>
    <x v="1"/>
    <x v="7"/>
    <x v="0"/>
    <x v="2"/>
    <m/>
    <s v=""/>
    <s v=""/>
  </r>
  <r>
    <x v="11"/>
    <d v="2024-04-20T00:00:00"/>
    <s v="Zone 2 - Mile 30"/>
    <x v="103"/>
    <x v="62"/>
    <x v="71"/>
    <x v="2"/>
    <x v="7"/>
    <x v="0"/>
    <x v="2"/>
    <m/>
    <s v=""/>
    <s v=""/>
  </r>
  <r>
    <x v="11"/>
    <d v="2024-04-20T00:00:00"/>
    <s v="Zone 2 - Mile 30"/>
    <x v="336"/>
    <x v="75"/>
    <x v="205"/>
    <x v="0"/>
    <x v="7"/>
    <x v="0"/>
    <x v="2"/>
    <m/>
    <s v=""/>
    <s v=""/>
  </r>
  <r>
    <x v="11"/>
    <d v="2024-04-20T00:00:00"/>
    <s v="Zone 2 - Mile 30"/>
    <x v="358"/>
    <x v="277"/>
    <x v="211"/>
    <x v="1"/>
    <x v="7"/>
    <x v="0"/>
    <x v="2"/>
    <m/>
    <s v=""/>
    <s v=""/>
  </r>
  <r>
    <x v="11"/>
    <d v="2024-04-20T00:00:00"/>
    <s v="Zone 2 - Mile 30"/>
    <x v="126"/>
    <x v="108"/>
    <x v="89"/>
    <x v="2"/>
    <x v="6"/>
    <x v="0"/>
    <x v="1"/>
    <n v="123"/>
    <n v="8.8000000000000007"/>
    <n v="8.8000000000000007"/>
  </r>
  <r>
    <x v="11"/>
    <d v="2024-04-20T00:00:00"/>
    <s v="Zone 2 - Mile 30"/>
    <x v="301"/>
    <x v="83"/>
    <x v="188"/>
    <x v="0"/>
    <x v="6"/>
    <x v="0"/>
    <x v="1"/>
    <n v="149"/>
    <n v="17"/>
    <n v="17"/>
  </r>
  <r>
    <x v="11"/>
    <d v="2024-04-20T00:00:00"/>
    <s v="Zone 2 - Mile 30"/>
    <x v="301"/>
    <x v="83"/>
    <x v="188"/>
    <x v="0"/>
    <x v="6"/>
    <x v="1"/>
    <x v="2"/>
    <n v="55"/>
    <n v="1.7"/>
    <n v="1.7"/>
  </r>
  <r>
    <x v="11"/>
    <d v="2024-04-20T00:00:00"/>
    <s v="Zone 2 - Mile 30"/>
    <x v="131"/>
    <x v="83"/>
    <x v="25"/>
    <x v="0"/>
    <x v="12"/>
    <x v="0"/>
    <x v="1"/>
    <n v="131"/>
    <n v="10.9"/>
    <n v="10.9"/>
  </r>
  <r>
    <x v="11"/>
    <d v="2024-04-20T00:00:00"/>
    <s v="Zone 2 - Mile 30"/>
    <x v="303"/>
    <x v="240"/>
    <x v="93"/>
    <x v="1"/>
    <x v="12"/>
    <x v="0"/>
    <x v="1"/>
    <n v="117"/>
    <n v="7.4"/>
    <n v="7.4"/>
  </r>
  <r>
    <x v="11"/>
    <d v="2024-04-20T00:00:00"/>
    <s v="Zone 2 - Mile 30"/>
    <x v="303"/>
    <x v="240"/>
    <x v="93"/>
    <x v="1"/>
    <x v="12"/>
    <x v="0"/>
    <x v="1"/>
    <n v="108"/>
    <n v="5.6"/>
    <n v="5.6"/>
  </r>
  <r>
    <x v="11"/>
    <d v="2024-04-20T00:00:00"/>
    <s v="Zone 2 - Mile 30"/>
    <x v="136"/>
    <x v="115"/>
    <x v="95"/>
    <x v="3"/>
    <x v="12"/>
    <x v="0"/>
    <x v="10"/>
    <n v="54"/>
    <n v="1.3"/>
    <n v="1.3"/>
  </r>
  <r>
    <x v="11"/>
    <d v="2024-04-20T00:00:00"/>
    <s v="Zone 2 - Mile 30"/>
    <x v="136"/>
    <x v="115"/>
    <x v="95"/>
    <x v="3"/>
    <x v="12"/>
    <x v="0"/>
    <x v="10"/>
    <n v="77"/>
    <n v="3.6"/>
    <n v="3.6"/>
  </r>
  <r>
    <x v="11"/>
    <d v="2024-04-20T00:00:00"/>
    <s v="Zone 2 - Mile 30"/>
    <x v="136"/>
    <x v="115"/>
    <x v="95"/>
    <x v="3"/>
    <x v="12"/>
    <x v="3"/>
    <x v="2"/>
    <n v="35"/>
    <n v="1.3"/>
    <n v="1.3"/>
  </r>
  <r>
    <x v="11"/>
    <d v="2024-04-20T00:00:00"/>
    <s v="Zone 2 - Mile 30"/>
    <x v="136"/>
    <x v="115"/>
    <x v="95"/>
    <x v="3"/>
    <x v="12"/>
    <x v="1"/>
    <x v="2"/>
    <n v="40"/>
    <n v="0.7"/>
    <n v="0.7"/>
  </r>
  <r>
    <x v="11"/>
    <d v="2024-04-20T00:00:00"/>
    <s v="Zone 2 - Mile 30"/>
    <x v="136"/>
    <x v="115"/>
    <x v="95"/>
    <x v="3"/>
    <x v="12"/>
    <x v="1"/>
    <x v="2"/>
    <n v="41"/>
    <n v="0.7"/>
    <n v="0.7"/>
  </r>
  <r>
    <x v="11"/>
    <d v="2024-04-20T00:00:00"/>
    <s v="Zone 2 - Mile 30"/>
    <x v="135"/>
    <x v="2"/>
    <x v="46"/>
    <x v="3"/>
    <x v="12"/>
    <x v="1"/>
    <x v="2"/>
    <n v="42"/>
    <n v="0.8"/>
    <n v="0.8"/>
  </r>
  <r>
    <x v="11"/>
    <d v="2024-04-20T00:00:00"/>
    <s v="Zone 2 - Mile 30"/>
    <x v="135"/>
    <x v="2"/>
    <x v="46"/>
    <x v="3"/>
    <x v="12"/>
    <x v="1"/>
    <x v="2"/>
    <n v="48"/>
    <n v="1.1000000000000001"/>
    <n v="1.1000000000000001"/>
  </r>
  <r>
    <x v="11"/>
    <d v="2024-04-20T00:00:00"/>
    <s v="Zone 2 - Mile 30"/>
    <x v="132"/>
    <x v="113"/>
    <x v="93"/>
    <x v="7"/>
    <x v="12"/>
    <x v="1"/>
    <x v="2"/>
    <n v="58"/>
    <n v="2"/>
    <n v="2"/>
  </r>
  <r>
    <x v="11"/>
    <d v="2024-04-20T00:00:00"/>
    <s v="Zone 2 - Mile 30"/>
    <x v="363"/>
    <x v="281"/>
    <x v="216"/>
    <x v="1"/>
    <x v="12"/>
    <x v="0"/>
    <x v="2"/>
    <m/>
    <s v=""/>
    <s v=""/>
  </r>
  <r>
    <x v="11"/>
    <d v="2024-04-20T00:00:00"/>
    <s v="Zone 2 - Mile 30"/>
    <x v="124"/>
    <x v="106"/>
    <x v="87"/>
    <x v="2"/>
    <x v="12"/>
    <x v="0"/>
    <x v="2"/>
    <m/>
    <s v=""/>
    <s v=""/>
  </r>
  <r>
    <x v="11"/>
    <d v="2024-04-20T00:00:00"/>
    <s v="Zone 2 - Mile 30"/>
    <x v="139"/>
    <x v="117"/>
    <x v="97"/>
    <x v="3"/>
    <x v="12"/>
    <x v="0"/>
    <x v="2"/>
    <m/>
    <s v=""/>
    <s v=""/>
  </r>
  <r>
    <x v="11"/>
    <d v="2024-04-20T00:00:00"/>
    <s v="Zone 2 - Mile 30"/>
    <x v="134"/>
    <x v="2"/>
    <x v="94"/>
    <x v="1"/>
    <x v="12"/>
    <x v="0"/>
    <x v="2"/>
    <m/>
    <s v=""/>
    <s v=""/>
  </r>
  <r>
    <x v="11"/>
    <d v="2024-04-20T00:00:00"/>
    <s v="Zone 2 - Mile 30"/>
    <x v="401"/>
    <x v="61"/>
    <x v="46"/>
    <x v="0"/>
    <x v="12"/>
    <x v="0"/>
    <x v="2"/>
    <m/>
    <s v=""/>
    <s v=""/>
  </r>
  <r>
    <x v="11"/>
    <d v="2024-04-20T00:00:00"/>
    <s v="Zone 2 - Mile 30"/>
    <x v="138"/>
    <x v="83"/>
    <x v="96"/>
    <x v="1"/>
    <x v="12"/>
    <x v="0"/>
    <x v="2"/>
    <m/>
    <s v=""/>
    <s v=""/>
  </r>
  <r>
    <x v="11"/>
    <d v="2024-04-20T00:00:00"/>
    <s v="Zone 2 - Mile 30"/>
    <x v="306"/>
    <x v="200"/>
    <x v="190"/>
    <x v="4"/>
    <x v="12"/>
    <x v="0"/>
    <x v="2"/>
    <m/>
    <s v=""/>
    <s v=""/>
  </r>
  <r>
    <x v="11"/>
    <d v="2024-04-20T00:00:00"/>
    <s v="Zone 2 - Mile 30"/>
    <x v="44"/>
    <x v="41"/>
    <x v="28"/>
    <x v="1"/>
    <x v="5"/>
    <x v="0"/>
    <x v="0"/>
    <n v="102"/>
    <n v="4"/>
    <n v="4"/>
  </r>
  <r>
    <x v="11"/>
    <d v="2024-04-20T00:00:00"/>
    <s v="Zone 2 - Mile 30"/>
    <x v="44"/>
    <x v="41"/>
    <x v="28"/>
    <x v="1"/>
    <x v="5"/>
    <x v="0"/>
    <x v="1"/>
    <n v="142"/>
    <n v="14.4"/>
    <n v="14.4"/>
  </r>
  <r>
    <x v="11"/>
    <d v="2024-04-20T00:00:00"/>
    <s v="Zone 2 - Mile 30"/>
    <x v="439"/>
    <x v="333"/>
    <x v="95"/>
    <x v="1"/>
    <x v="5"/>
    <x v="0"/>
    <x v="1"/>
    <n v="68"/>
    <n v="1.2"/>
    <n v="1.2"/>
  </r>
  <r>
    <x v="11"/>
    <d v="2024-04-20T00:00:00"/>
    <s v="Zone 2 - Mile 30"/>
    <x v="56"/>
    <x v="51"/>
    <x v="44"/>
    <x v="1"/>
    <x v="5"/>
    <x v="0"/>
    <x v="1"/>
    <n v="149"/>
    <n v="17"/>
    <n v="17"/>
  </r>
  <r>
    <x v="11"/>
    <d v="2024-04-20T00:00:00"/>
    <s v="Zone 2 - Mile 30"/>
    <x v="58"/>
    <x v="53"/>
    <x v="28"/>
    <x v="2"/>
    <x v="5"/>
    <x v="0"/>
    <x v="1"/>
    <n v="103"/>
    <n v="4.8"/>
    <n v="4.8"/>
  </r>
  <r>
    <x v="11"/>
    <d v="2024-04-20T00:00:00"/>
    <s v="Zone 2 - Mile 30"/>
    <x v="203"/>
    <x v="169"/>
    <x v="136"/>
    <x v="1"/>
    <x v="5"/>
    <x v="0"/>
    <x v="1"/>
    <n v="143"/>
    <n v="14.8"/>
    <n v="14.8"/>
  </r>
  <r>
    <x v="11"/>
    <d v="2024-04-20T00:00:00"/>
    <s v="Zone 2 - Mile 30"/>
    <x v="122"/>
    <x v="105"/>
    <x v="85"/>
    <x v="2"/>
    <x v="5"/>
    <x v="0"/>
    <x v="1"/>
    <n v="96"/>
    <n v="3.8"/>
    <n v="3.8"/>
  </r>
  <r>
    <x v="11"/>
    <d v="2024-04-20T00:00:00"/>
    <s v="Zone 2 - Mile 30"/>
    <x v="122"/>
    <x v="105"/>
    <x v="85"/>
    <x v="2"/>
    <x v="5"/>
    <x v="0"/>
    <x v="1"/>
    <n v="88"/>
    <n v="2.8"/>
    <n v="2.8"/>
  </r>
  <r>
    <x v="11"/>
    <d v="2024-04-20T00:00:00"/>
    <s v="Zone 2 - Mile 30"/>
    <x v="122"/>
    <x v="105"/>
    <x v="85"/>
    <x v="2"/>
    <x v="5"/>
    <x v="0"/>
    <x v="1"/>
    <n v="91"/>
    <n v="3.1"/>
    <n v="3.1"/>
  </r>
  <r>
    <x v="11"/>
    <d v="2024-04-20T00:00:00"/>
    <s v="Zone 2 - Mile 30"/>
    <x v="369"/>
    <x v="287"/>
    <x v="220"/>
    <x v="0"/>
    <x v="5"/>
    <x v="0"/>
    <x v="1"/>
    <n v="105"/>
    <n v="5.0999999999999996"/>
    <n v="5.0999999999999996"/>
  </r>
  <r>
    <x v="11"/>
    <d v="2024-04-20T00:00:00"/>
    <s v="Zone 2 - Mile 30"/>
    <x v="369"/>
    <x v="287"/>
    <x v="220"/>
    <x v="0"/>
    <x v="5"/>
    <x v="0"/>
    <x v="1"/>
    <n v="96"/>
    <n v="3.8"/>
    <n v="3.8"/>
  </r>
  <r>
    <x v="11"/>
    <d v="2024-04-20T00:00:00"/>
    <s v="Zone 2 - Mile 30"/>
    <x v="42"/>
    <x v="39"/>
    <x v="32"/>
    <x v="2"/>
    <x v="5"/>
    <x v="0"/>
    <x v="1"/>
    <n v="101"/>
    <n v="4.5"/>
    <n v="4.5"/>
  </r>
  <r>
    <x v="11"/>
    <d v="2024-04-20T00:00:00"/>
    <s v="Zone 2 - Mile 30"/>
    <x v="42"/>
    <x v="39"/>
    <x v="32"/>
    <x v="2"/>
    <x v="5"/>
    <x v="0"/>
    <x v="1"/>
    <n v="85"/>
    <n v="2.5"/>
    <n v="2.5"/>
  </r>
  <r>
    <x v="11"/>
    <d v="2024-04-20T00:00:00"/>
    <s v="Zone 2 - Mile 30"/>
    <x v="42"/>
    <x v="39"/>
    <x v="32"/>
    <x v="2"/>
    <x v="5"/>
    <x v="0"/>
    <x v="1"/>
    <n v="144"/>
    <n v="15.1"/>
    <n v="15.1"/>
  </r>
  <r>
    <x v="11"/>
    <d v="2024-04-20T00:00:00"/>
    <s v="Zone 2 - Mile 30"/>
    <x v="42"/>
    <x v="39"/>
    <x v="32"/>
    <x v="2"/>
    <x v="5"/>
    <x v="0"/>
    <x v="1"/>
    <n v="81"/>
    <n v="2.1"/>
    <n v="2.1"/>
  </r>
  <r>
    <x v="11"/>
    <d v="2024-04-20T00:00:00"/>
    <s v="Zone 2 - Mile 30"/>
    <x v="48"/>
    <x v="44"/>
    <x v="37"/>
    <x v="0"/>
    <x v="5"/>
    <x v="0"/>
    <x v="6"/>
    <n v="121"/>
    <n v="22.4"/>
    <n v="22.4"/>
  </r>
  <r>
    <x v="11"/>
    <d v="2024-04-20T00:00:00"/>
    <s v="Zone 2 - Mile 30"/>
    <x v="48"/>
    <x v="44"/>
    <x v="37"/>
    <x v="0"/>
    <x v="5"/>
    <x v="0"/>
    <x v="1"/>
    <n v="143"/>
    <n v="14.8"/>
    <n v="14.8"/>
  </r>
  <r>
    <x v="11"/>
    <d v="2024-04-20T00:00:00"/>
    <s v="Zone 2 - Mile 30"/>
    <x v="290"/>
    <x v="233"/>
    <x v="181"/>
    <x v="3"/>
    <x v="5"/>
    <x v="0"/>
    <x v="1"/>
    <n v="152"/>
    <n v="18.2"/>
    <n v="18.2"/>
  </r>
  <r>
    <x v="11"/>
    <d v="2024-04-20T00:00:00"/>
    <s v="Zone 2 - Mile 30"/>
    <x v="33"/>
    <x v="31"/>
    <x v="26"/>
    <x v="1"/>
    <x v="5"/>
    <x v="0"/>
    <x v="10"/>
    <n v="66"/>
    <n v="2.2999999999999998"/>
    <n v="2.2999999999999998"/>
  </r>
  <r>
    <x v="11"/>
    <d v="2024-04-20T00:00:00"/>
    <s v="Zone 2 - Mile 30"/>
    <x v="33"/>
    <x v="31"/>
    <x v="26"/>
    <x v="1"/>
    <x v="5"/>
    <x v="0"/>
    <x v="1"/>
    <n v="96"/>
    <n v="3.8"/>
    <n v="3.8"/>
  </r>
  <r>
    <x v="11"/>
    <d v="2024-04-20T00:00:00"/>
    <s v="Zone 2 - Mile 30"/>
    <x v="43"/>
    <x v="40"/>
    <x v="34"/>
    <x v="3"/>
    <x v="5"/>
    <x v="0"/>
    <x v="3"/>
    <n v="71"/>
    <n v="6.5"/>
    <n v="6.5"/>
  </r>
  <r>
    <x v="11"/>
    <d v="2024-04-20T00:00:00"/>
    <s v="Zone 2 - Mile 30"/>
    <x v="61"/>
    <x v="55"/>
    <x v="47"/>
    <x v="0"/>
    <x v="5"/>
    <x v="0"/>
    <x v="2"/>
    <m/>
    <s v=""/>
    <s v=""/>
  </r>
  <r>
    <x v="11"/>
    <d v="2024-04-20T00:00:00"/>
    <s v="Zone 2 - Mile 30"/>
    <x v="121"/>
    <x v="104"/>
    <x v="85"/>
    <x v="1"/>
    <x v="5"/>
    <x v="0"/>
    <x v="2"/>
    <m/>
    <s v=""/>
    <s v=""/>
  </r>
  <r>
    <x v="11"/>
    <d v="2024-04-20T00:00:00"/>
    <s v="Zone 2 - Mile 30"/>
    <x v="309"/>
    <x v="245"/>
    <x v="37"/>
    <x v="4"/>
    <x v="5"/>
    <x v="0"/>
    <x v="2"/>
    <m/>
    <s v=""/>
    <s v=""/>
  </r>
  <r>
    <x v="11"/>
    <d v="2024-04-20T00:00:00"/>
    <s v="Zone 2 - Mile 30"/>
    <x v="370"/>
    <x v="288"/>
    <x v="221"/>
    <x v="4"/>
    <x v="5"/>
    <x v="0"/>
    <x v="2"/>
    <m/>
    <s v=""/>
    <s v=""/>
  </r>
  <r>
    <x v="11"/>
    <d v="2024-04-20T00:00:00"/>
    <s v="Zone 2 - Mile 30"/>
    <x v="362"/>
    <x v="280"/>
    <x v="215"/>
    <x v="1"/>
    <x v="6"/>
    <x v="0"/>
    <x v="2"/>
    <m/>
    <s v=""/>
    <s v=""/>
  </r>
  <r>
    <x v="11"/>
    <d v="2024-04-20T00:00:00"/>
    <s v="Zone 2 - Mile 30"/>
    <x v="30"/>
    <x v="28"/>
    <x v="23"/>
    <x v="0"/>
    <x v="5"/>
    <x v="0"/>
    <x v="2"/>
    <m/>
    <s v=""/>
    <s v=""/>
  </r>
  <r>
    <x v="11"/>
    <d v="2024-04-20T00:00:00"/>
    <s v="Zone 2 - Mile 30"/>
    <x v="393"/>
    <x v="306"/>
    <x v="30"/>
    <x v="8"/>
    <x v="5"/>
    <x v="0"/>
    <x v="2"/>
    <m/>
    <s v=""/>
    <s v=""/>
  </r>
  <r>
    <x v="11"/>
    <d v="2024-04-20T00:00:00"/>
    <s v="Zone 2 - Mile 30"/>
    <x v="392"/>
    <x v="189"/>
    <x v="30"/>
    <x v="1"/>
    <x v="5"/>
    <x v="0"/>
    <x v="2"/>
    <m/>
    <s v=""/>
    <s v=""/>
  </r>
  <r>
    <x v="11"/>
    <d v="2024-04-20T00:00:00"/>
    <s v="Zone 2 - Mile 30"/>
    <x v="32"/>
    <x v="30"/>
    <x v="25"/>
    <x v="1"/>
    <x v="5"/>
    <x v="0"/>
    <x v="2"/>
    <m/>
    <s v=""/>
    <s v=""/>
  </r>
  <r>
    <x v="11"/>
    <d v="2024-04-20T00:00:00"/>
    <s v="Zone 2 - Mile 30"/>
    <x v="440"/>
    <x v="334"/>
    <x v="95"/>
    <x v="1"/>
    <x v="5"/>
    <x v="0"/>
    <x v="2"/>
    <m/>
    <s v=""/>
    <s v=""/>
  </r>
  <r>
    <x v="11"/>
    <d v="2024-04-20T00:00:00"/>
    <s v="Zone 2 - Mile 30"/>
    <x v="468"/>
    <x v="79"/>
    <x v="135"/>
    <x v="0"/>
    <x v="3"/>
    <x v="0"/>
    <x v="1"/>
    <n v="114"/>
    <n v="6.8"/>
    <n v="6.8"/>
  </r>
  <r>
    <x v="11"/>
    <d v="2024-04-20T00:00:00"/>
    <s v="Zone 2 - Mile 30"/>
    <x v="219"/>
    <x v="79"/>
    <x v="68"/>
    <x v="1"/>
    <x v="3"/>
    <x v="0"/>
    <x v="3"/>
    <n v="70"/>
    <n v="6.2"/>
    <n v="6.2"/>
  </r>
  <r>
    <x v="11"/>
    <d v="2024-04-20T00:00:00"/>
    <s v="Zone 2 - Mile 30"/>
    <x v="302"/>
    <x v="47"/>
    <x v="189"/>
    <x v="0"/>
    <x v="3"/>
    <x v="0"/>
    <x v="10"/>
    <n v="75"/>
    <n v="3.4"/>
    <n v="3.4"/>
  </r>
  <r>
    <x v="11"/>
    <d v="2024-04-20T00:00:00"/>
    <s v="Zone 2 - Mile 30"/>
    <x v="227"/>
    <x v="188"/>
    <x v="29"/>
    <x v="0"/>
    <x v="3"/>
    <x v="0"/>
    <x v="12"/>
    <n v="175"/>
    <n v="49.4"/>
    <n v="49.4"/>
  </r>
  <r>
    <x v="11"/>
    <d v="2024-04-20T00:00:00"/>
    <s v="Zone 2 - Mile 30"/>
    <x v="232"/>
    <x v="192"/>
    <x v="147"/>
    <x v="3"/>
    <x v="3"/>
    <x v="0"/>
    <x v="5"/>
    <n v="72"/>
    <n v="1.3"/>
    <n v="1.3"/>
  </r>
  <r>
    <x v="11"/>
    <d v="2024-04-20T00:00:00"/>
    <s v="Zone 2 - Mile 30"/>
    <x v="229"/>
    <x v="190"/>
    <x v="35"/>
    <x v="3"/>
    <x v="3"/>
    <x v="0"/>
    <x v="2"/>
    <m/>
    <s v=""/>
    <s v=""/>
  </r>
  <r>
    <x v="11"/>
    <d v="2024-04-20T00:00:00"/>
    <s v="Zone 2 - Mile 30"/>
    <x v="231"/>
    <x v="123"/>
    <x v="85"/>
    <x v="3"/>
    <x v="3"/>
    <x v="0"/>
    <x v="2"/>
    <m/>
    <s v=""/>
    <s v=""/>
  </r>
  <r>
    <x v="11"/>
    <d v="2024-04-20T00:00:00"/>
    <s v="Zone 2 - Mile 30"/>
    <x v="218"/>
    <x v="180"/>
    <x v="143"/>
    <x v="1"/>
    <x v="3"/>
    <x v="0"/>
    <x v="2"/>
    <m/>
    <s v=""/>
    <s v=""/>
  </r>
  <r>
    <x v="11"/>
    <d v="2024-04-20T00:00:00"/>
    <s v="Zone 2 - Mile 30"/>
    <x v="262"/>
    <x v="214"/>
    <x v="62"/>
    <x v="6"/>
    <x v="2"/>
    <x v="0"/>
    <x v="1"/>
    <n v="116"/>
    <n v="7.2"/>
    <n v="7.2"/>
  </r>
  <r>
    <x v="11"/>
    <d v="2024-04-20T00:00:00"/>
    <s v="Zone 2 - Mile 30"/>
    <x v="26"/>
    <x v="24"/>
    <x v="19"/>
    <x v="1"/>
    <x v="2"/>
    <x v="0"/>
    <x v="1"/>
    <n v="118"/>
    <n v="7.6"/>
    <n v="7.6"/>
  </r>
  <r>
    <x v="11"/>
    <d v="2024-04-20T00:00:00"/>
    <s v="Zone 2 - Mile 30"/>
    <x v="26"/>
    <x v="24"/>
    <x v="19"/>
    <x v="1"/>
    <x v="2"/>
    <x v="0"/>
    <x v="1"/>
    <n v="100"/>
    <n v="4.3"/>
    <n v="4.3"/>
  </r>
  <r>
    <x v="11"/>
    <d v="2024-04-20T00:00:00"/>
    <s v="Zone 2 - Mile 30"/>
    <x v="26"/>
    <x v="24"/>
    <x v="19"/>
    <x v="1"/>
    <x v="2"/>
    <x v="0"/>
    <x v="1"/>
    <n v="122"/>
    <n v="8.6"/>
    <n v="8.6"/>
  </r>
  <r>
    <x v="11"/>
    <d v="2024-04-20T00:00:00"/>
    <s v="Zone 2 - Mile 30"/>
    <x v="276"/>
    <x v="223"/>
    <x v="159"/>
    <x v="0"/>
    <x v="2"/>
    <x v="0"/>
    <x v="5"/>
    <n v="65"/>
    <n v="1"/>
    <n v="1"/>
  </r>
  <r>
    <x v="11"/>
    <d v="2024-04-20T00:00:00"/>
    <s v="Zone 2 - Mile 30"/>
    <x v="276"/>
    <x v="223"/>
    <x v="159"/>
    <x v="0"/>
    <x v="2"/>
    <x v="0"/>
    <x v="1"/>
    <n v="102"/>
    <n v="4.5999999999999996"/>
    <n v="4.5999999999999996"/>
  </r>
  <r>
    <x v="11"/>
    <d v="2024-04-20T00:00:00"/>
    <s v="Zone 2 - Mile 30"/>
    <x v="276"/>
    <x v="223"/>
    <x v="159"/>
    <x v="0"/>
    <x v="2"/>
    <x v="0"/>
    <x v="1"/>
    <n v="118"/>
    <n v="7.6"/>
    <n v="7.6"/>
  </r>
  <r>
    <x v="11"/>
    <d v="2024-04-20T00:00:00"/>
    <s v="Zone 2 - Mile 30"/>
    <x v="469"/>
    <x v="133"/>
    <x v="259"/>
    <x v="1"/>
    <x v="2"/>
    <x v="0"/>
    <x v="1"/>
    <n v="76"/>
    <n v="1.7"/>
    <n v="1.7"/>
  </r>
  <r>
    <x v="11"/>
    <d v="2024-04-20T00:00:00"/>
    <s v="Zone 2 - Mile 30"/>
    <x v="29"/>
    <x v="27"/>
    <x v="10"/>
    <x v="0"/>
    <x v="2"/>
    <x v="0"/>
    <x v="1"/>
    <n v="130"/>
    <n v="10.7"/>
    <n v="10.7"/>
  </r>
  <r>
    <x v="11"/>
    <d v="2024-04-20T00:00:00"/>
    <s v="Zone 2 - Mile 30"/>
    <x v="29"/>
    <x v="27"/>
    <x v="10"/>
    <x v="0"/>
    <x v="2"/>
    <x v="0"/>
    <x v="1"/>
    <n v="116"/>
    <n v="7.2"/>
    <n v="7.2"/>
  </r>
  <r>
    <x v="11"/>
    <d v="2024-04-20T00:00:00"/>
    <s v="Zone 2 - Mile 30"/>
    <x v="250"/>
    <x v="123"/>
    <x v="159"/>
    <x v="4"/>
    <x v="2"/>
    <x v="0"/>
    <x v="1"/>
    <n v="161"/>
    <n v="22.2"/>
    <n v="22.2"/>
  </r>
  <r>
    <x v="11"/>
    <d v="2024-04-20T00:00:00"/>
    <s v="Zone 2 - Mile 30"/>
    <x v="267"/>
    <x v="216"/>
    <x v="171"/>
    <x v="1"/>
    <x v="2"/>
    <x v="1"/>
    <x v="2"/>
    <n v="52"/>
    <n v="1.4"/>
    <n v="1.4"/>
  </r>
  <r>
    <x v="11"/>
    <d v="2024-04-20T00:00:00"/>
    <s v="Zone 2 - Mile 30"/>
    <x v="267"/>
    <x v="216"/>
    <x v="171"/>
    <x v="1"/>
    <x v="2"/>
    <x v="0"/>
    <x v="1"/>
    <n v="108"/>
    <n v="5.6"/>
    <n v="5.6"/>
  </r>
  <r>
    <x v="11"/>
    <d v="2024-04-20T00:00:00"/>
    <s v="Zone 2 - Mile 30"/>
    <x v="268"/>
    <x v="217"/>
    <x v="172"/>
    <x v="1"/>
    <x v="2"/>
    <x v="0"/>
    <x v="6"/>
    <n v="107"/>
    <n v="15"/>
    <n v="15"/>
  </r>
  <r>
    <x v="11"/>
    <d v="2024-04-20T00:00:00"/>
    <s v="Zone 2 - Mile 30"/>
    <x v="268"/>
    <x v="217"/>
    <x v="172"/>
    <x v="1"/>
    <x v="2"/>
    <x v="0"/>
    <x v="1"/>
    <n v="125"/>
    <n v="9.3000000000000007"/>
    <n v="9.3000000000000007"/>
  </r>
  <r>
    <x v="11"/>
    <d v="2024-04-20T00:00:00"/>
    <s v="Zone 2 - Mile 30"/>
    <x v="268"/>
    <x v="217"/>
    <x v="172"/>
    <x v="1"/>
    <x v="2"/>
    <x v="0"/>
    <x v="1"/>
    <n v="127"/>
    <n v="9.8000000000000007"/>
    <n v="9.8000000000000007"/>
  </r>
  <r>
    <x v="11"/>
    <d v="2024-04-20T00:00:00"/>
    <s v="Zone 2 - Mile 30"/>
    <x v="268"/>
    <x v="217"/>
    <x v="172"/>
    <x v="1"/>
    <x v="2"/>
    <x v="0"/>
    <x v="1"/>
    <n v="157"/>
    <n v="20.399999999999999"/>
    <n v="20.399999999999999"/>
  </r>
  <r>
    <x v="11"/>
    <d v="2024-04-20T00:00:00"/>
    <s v="Zone 2 - Mile 30"/>
    <x v="249"/>
    <x v="205"/>
    <x v="158"/>
    <x v="1"/>
    <x v="2"/>
    <x v="0"/>
    <x v="1"/>
    <n v="158"/>
    <n v="20.8"/>
    <n v="20.8"/>
  </r>
  <r>
    <x v="11"/>
    <d v="2024-04-20T00:00:00"/>
    <s v="Zone 2 - Mile 30"/>
    <x v="249"/>
    <x v="205"/>
    <x v="158"/>
    <x v="1"/>
    <x v="2"/>
    <x v="0"/>
    <x v="1"/>
    <n v="127"/>
    <n v="9.8000000000000007"/>
    <n v="9.8000000000000007"/>
  </r>
  <r>
    <x v="11"/>
    <d v="2024-04-20T00:00:00"/>
    <s v="Zone 2 - Mile 30"/>
    <x v="254"/>
    <x v="207"/>
    <x v="162"/>
    <x v="1"/>
    <x v="2"/>
    <x v="1"/>
    <x v="2"/>
    <n v="51"/>
    <n v="1.4"/>
    <n v="1.4"/>
  </r>
  <r>
    <x v="11"/>
    <d v="2024-04-20T00:00:00"/>
    <s v="Zone 2 - Mile 30"/>
    <x v="254"/>
    <x v="207"/>
    <x v="162"/>
    <x v="1"/>
    <x v="2"/>
    <x v="0"/>
    <x v="1"/>
    <n v="161"/>
    <n v="22.2"/>
    <n v="22.2"/>
  </r>
  <r>
    <x v="11"/>
    <d v="2024-04-20T00:00:00"/>
    <s v="Zone 2 - Mile 30"/>
    <x v="254"/>
    <x v="207"/>
    <x v="162"/>
    <x v="1"/>
    <x v="2"/>
    <x v="0"/>
    <x v="1"/>
    <n v="95"/>
    <n v="3.6"/>
    <n v="3.6"/>
  </r>
  <r>
    <x v="11"/>
    <d v="2024-04-20T00:00:00"/>
    <s v="Zone 2 - Mile 30"/>
    <x v="254"/>
    <x v="207"/>
    <x v="162"/>
    <x v="1"/>
    <x v="2"/>
    <x v="0"/>
    <x v="1"/>
    <n v="86"/>
    <n v="2.6"/>
    <n v="2.6"/>
  </r>
  <r>
    <x v="11"/>
    <d v="2024-04-20T00:00:00"/>
    <s v="Zone 2 - Mile 30"/>
    <x v="254"/>
    <x v="207"/>
    <x v="162"/>
    <x v="1"/>
    <x v="2"/>
    <x v="0"/>
    <x v="1"/>
    <n v="94"/>
    <n v="3.5"/>
    <n v="3.5"/>
  </r>
  <r>
    <x v="11"/>
    <d v="2024-04-20T00:00:00"/>
    <s v="Zone 2 - Mile 30"/>
    <x v="266"/>
    <x v="30"/>
    <x v="43"/>
    <x v="1"/>
    <x v="2"/>
    <x v="1"/>
    <x v="2"/>
    <n v="56"/>
    <n v="1.8"/>
    <n v="1.8"/>
  </r>
  <r>
    <x v="11"/>
    <d v="2024-04-20T00:00:00"/>
    <s v="Zone 2 - Mile 30"/>
    <x v="266"/>
    <x v="30"/>
    <x v="43"/>
    <x v="1"/>
    <x v="2"/>
    <x v="0"/>
    <x v="1"/>
    <n v="115"/>
    <n v="7"/>
    <n v="7"/>
  </r>
  <r>
    <x v="11"/>
    <d v="2024-04-20T00:00:00"/>
    <s v="Zone 2 - Mile 30"/>
    <x v="246"/>
    <x v="133"/>
    <x v="36"/>
    <x v="1"/>
    <x v="2"/>
    <x v="0"/>
    <x v="1"/>
    <n v="116"/>
    <n v="7.2"/>
    <n v="7.2"/>
  </r>
  <r>
    <x v="11"/>
    <d v="2024-04-20T00:00:00"/>
    <s v="Zone 2 - Mile 30"/>
    <x v="436"/>
    <x v="47"/>
    <x v="135"/>
    <x v="1"/>
    <x v="2"/>
    <x v="3"/>
    <x v="2"/>
    <n v="36"/>
    <n v="1.5"/>
    <n v="1.5"/>
  </r>
  <r>
    <x v="11"/>
    <d v="2024-04-20T00:00:00"/>
    <s v="Zone 2 - Mile 30"/>
    <x v="436"/>
    <x v="47"/>
    <x v="135"/>
    <x v="1"/>
    <x v="2"/>
    <x v="0"/>
    <x v="6"/>
    <n v="120"/>
    <n v="21.8"/>
    <n v="21.8"/>
  </r>
  <r>
    <x v="11"/>
    <d v="2024-04-20T00:00:00"/>
    <s v="Zone 2 - Mile 30"/>
    <x v="264"/>
    <x v="215"/>
    <x v="169"/>
    <x v="1"/>
    <x v="2"/>
    <x v="1"/>
    <x v="2"/>
    <n v="61"/>
    <n v="2.2999999999999998"/>
    <n v="2.2999999999999998"/>
  </r>
  <r>
    <x v="11"/>
    <d v="2024-04-20T00:00:00"/>
    <s v="Zone 2 - Mile 30"/>
    <x v="265"/>
    <x v="58"/>
    <x v="170"/>
    <x v="1"/>
    <x v="2"/>
    <x v="1"/>
    <x v="2"/>
    <n v="119"/>
    <n v="17.899999999999999"/>
    <n v="17.899999999999999"/>
  </r>
  <r>
    <x v="11"/>
    <d v="2024-04-20T00:00:00"/>
    <s v="Zone 2 - Mile 30"/>
    <x v="265"/>
    <x v="58"/>
    <x v="170"/>
    <x v="1"/>
    <x v="2"/>
    <x v="1"/>
    <x v="2"/>
    <n v="142"/>
    <n v="30.6"/>
    <n v="30.6"/>
  </r>
  <r>
    <x v="11"/>
    <d v="2024-04-20T00:00:00"/>
    <s v="Zone 2 - Mile 30"/>
    <x v="273"/>
    <x v="74"/>
    <x v="174"/>
    <x v="1"/>
    <x v="2"/>
    <x v="1"/>
    <x v="2"/>
    <n v="65"/>
    <n v="2.8"/>
    <n v="2.8"/>
  </r>
  <r>
    <x v="11"/>
    <d v="2024-04-20T00:00:00"/>
    <s v="Zone 2 - Mile 30"/>
    <x v="273"/>
    <x v="74"/>
    <x v="174"/>
    <x v="1"/>
    <x v="2"/>
    <x v="0"/>
    <x v="1"/>
    <n v="98"/>
    <n v="4"/>
    <n v="4"/>
  </r>
  <r>
    <x v="11"/>
    <d v="2024-04-20T00:00:00"/>
    <s v="Zone 2 - Mile 30"/>
    <x v="253"/>
    <x v="3"/>
    <x v="161"/>
    <x v="1"/>
    <x v="2"/>
    <x v="0"/>
    <x v="2"/>
    <m/>
    <s v=""/>
    <s v=""/>
  </r>
  <r>
    <x v="11"/>
    <d v="2024-04-20T00:00:00"/>
    <s v="Zone 2 - Mile 30"/>
    <x v="275"/>
    <x v="222"/>
    <x v="174"/>
    <x v="1"/>
    <x v="2"/>
    <x v="0"/>
    <x v="2"/>
    <m/>
    <s v=""/>
    <s v=""/>
  </r>
  <r>
    <x v="11"/>
    <d v="2024-04-20T00:00:00"/>
    <s v="Zone 2 - Mile 30"/>
    <x v="255"/>
    <x v="208"/>
    <x v="163"/>
    <x v="1"/>
    <x v="2"/>
    <x v="0"/>
    <x v="2"/>
    <m/>
    <s v=""/>
    <s v=""/>
  </r>
  <r>
    <x v="11"/>
    <d v="2024-04-20T00:00:00"/>
    <s v="Zone 2 - Mile 30"/>
    <x v="256"/>
    <x v="209"/>
    <x v="164"/>
    <x v="1"/>
    <x v="2"/>
    <x v="0"/>
    <x v="2"/>
    <m/>
    <s v=""/>
    <s v=""/>
  </r>
  <r>
    <x v="11"/>
    <d v="2024-04-20T00:00:00"/>
    <s v="Zone 2 - Mile 30"/>
    <x v="365"/>
    <x v="283"/>
    <x v="200"/>
    <x v="5"/>
    <x v="2"/>
    <x v="0"/>
    <x v="2"/>
    <m/>
    <s v=""/>
    <s v=""/>
  </r>
  <r>
    <x v="11"/>
    <d v="2024-04-20T00:00:00"/>
    <s v="Zone 2 - Mile 30"/>
    <x v="263"/>
    <x v="49"/>
    <x v="159"/>
    <x v="6"/>
    <x v="2"/>
    <x v="0"/>
    <x v="2"/>
    <m/>
    <s v=""/>
    <s v=""/>
  </r>
  <r>
    <x v="11"/>
    <d v="2024-04-20T00:00:00"/>
    <s v="Zone 2 - Mile 30"/>
    <x v="6"/>
    <x v="6"/>
    <x v="6"/>
    <x v="4"/>
    <x v="2"/>
    <x v="0"/>
    <x v="2"/>
    <m/>
    <s v=""/>
    <s v=""/>
  </r>
  <r>
    <x v="11"/>
    <d v="2024-04-20T00:00:00"/>
    <s v="Zone 2 - Mile 30"/>
    <x v="248"/>
    <x v="204"/>
    <x v="157"/>
    <x v="1"/>
    <x v="2"/>
    <x v="0"/>
    <x v="2"/>
    <m/>
    <s v=""/>
    <s v=""/>
  </r>
  <r>
    <x v="11"/>
    <d v="2024-04-20T00:00:00"/>
    <s v="Zone 2 - Mile 30"/>
    <x v="470"/>
    <x v="28"/>
    <x v="260"/>
    <x v="1"/>
    <x v="2"/>
    <x v="0"/>
    <x v="2"/>
    <m/>
    <s v=""/>
    <s v=""/>
  </r>
  <r>
    <x v="11"/>
    <d v="2024-04-20T00:00:00"/>
    <s v="Zone 2 - Mile 30"/>
    <x v="155"/>
    <x v="128"/>
    <x v="102"/>
    <x v="0"/>
    <x v="18"/>
    <x v="0"/>
    <x v="1"/>
    <n v="100"/>
    <n v="4.3"/>
    <n v="4.3"/>
  </r>
  <r>
    <x v="11"/>
    <d v="2024-04-20T00:00:00"/>
    <s v="Zone 2 - Mile 30"/>
    <x v="155"/>
    <x v="128"/>
    <x v="102"/>
    <x v="0"/>
    <x v="18"/>
    <x v="0"/>
    <x v="1"/>
    <n v="108"/>
    <n v="5.6"/>
    <n v="5.6"/>
  </r>
  <r>
    <x v="11"/>
    <d v="2024-04-20T00:00:00"/>
    <s v="Zone 2 - Mile 30"/>
    <x v="155"/>
    <x v="128"/>
    <x v="102"/>
    <x v="0"/>
    <x v="18"/>
    <x v="0"/>
    <x v="1"/>
    <n v="99"/>
    <n v="4.2"/>
    <n v="4.2"/>
  </r>
  <r>
    <x v="11"/>
    <d v="2024-04-20T00:00:00"/>
    <s v="Zone 2 - Mile 30"/>
    <x v="155"/>
    <x v="128"/>
    <x v="102"/>
    <x v="0"/>
    <x v="18"/>
    <x v="0"/>
    <x v="1"/>
    <n v="79"/>
    <n v="1.9"/>
    <n v="1.9"/>
  </r>
  <r>
    <x v="11"/>
    <d v="2024-04-20T00:00:00"/>
    <s v="Zone 2 - Mile 30"/>
    <x v="371"/>
    <x v="289"/>
    <x v="222"/>
    <x v="0"/>
    <x v="18"/>
    <x v="0"/>
    <x v="1"/>
    <n v="93"/>
    <n v="3.4"/>
    <n v="3.4"/>
  </r>
  <r>
    <x v="11"/>
    <d v="2024-04-20T00:00:00"/>
    <s v="Zone 2 - Mile 30"/>
    <x v="372"/>
    <x v="290"/>
    <x v="223"/>
    <x v="2"/>
    <x v="18"/>
    <x v="0"/>
    <x v="10"/>
    <n v="68"/>
    <n v="2.5"/>
    <n v="2.5"/>
  </r>
  <r>
    <x v="11"/>
    <d v="2024-04-20T00:00:00"/>
    <s v="Zone 2 - Mile 30"/>
    <x v="372"/>
    <x v="290"/>
    <x v="223"/>
    <x v="2"/>
    <x v="18"/>
    <x v="0"/>
    <x v="5"/>
    <n v="70"/>
    <n v="1.2"/>
    <n v="1.2"/>
  </r>
  <r>
    <x v="11"/>
    <d v="2024-04-20T00:00:00"/>
    <s v="Zone 2 - Mile 30"/>
    <x v="434"/>
    <x v="330"/>
    <x v="142"/>
    <x v="1"/>
    <x v="18"/>
    <x v="0"/>
    <x v="3"/>
    <n v="65"/>
    <n v="5"/>
    <n v="5"/>
  </r>
  <r>
    <x v="11"/>
    <d v="2024-04-20T00:00:00"/>
    <s v="Zone 2 - Mile 30"/>
    <x v="434"/>
    <x v="330"/>
    <x v="142"/>
    <x v="1"/>
    <x v="18"/>
    <x v="0"/>
    <x v="3"/>
    <n v="76"/>
    <n v="8"/>
    <n v="8"/>
  </r>
  <r>
    <x v="11"/>
    <d v="2024-04-20T00:00:00"/>
    <s v="Zone 2 - Mile 30"/>
    <x v="435"/>
    <x v="308"/>
    <x v="247"/>
    <x v="1"/>
    <x v="18"/>
    <x v="1"/>
    <x v="2"/>
    <n v="44"/>
    <n v="0.9"/>
    <n v="0.9"/>
  </r>
  <r>
    <x v="11"/>
    <d v="2024-04-20T00:00:00"/>
    <s v="Zone 2 - Mile 30"/>
    <x v="435"/>
    <x v="308"/>
    <x v="247"/>
    <x v="1"/>
    <x v="18"/>
    <x v="1"/>
    <x v="2"/>
    <n v="52"/>
    <n v="1.4"/>
    <n v="1.4"/>
  </r>
  <r>
    <x v="11"/>
    <d v="2024-04-20T00:00:00"/>
    <s v="Zone 2 - Mile 30"/>
    <x v="167"/>
    <x v="135"/>
    <x v="26"/>
    <x v="8"/>
    <x v="18"/>
    <x v="0"/>
    <x v="2"/>
    <m/>
    <s v=""/>
    <s v=""/>
  </r>
  <r>
    <x v="11"/>
    <d v="2024-04-20T00:00:00"/>
    <s v="Zone 2 - Mile 30"/>
    <x v="170"/>
    <x v="138"/>
    <x v="26"/>
    <x v="0"/>
    <x v="18"/>
    <x v="0"/>
    <x v="2"/>
    <m/>
    <s v=""/>
    <s v=""/>
  </r>
  <r>
    <x v="11"/>
    <d v="2024-04-20T00:00:00"/>
    <s v="Zone 2 - Mile 30"/>
    <x v="162"/>
    <x v="32"/>
    <x v="111"/>
    <x v="0"/>
    <x v="18"/>
    <x v="0"/>
    <x v="2"/>
    <m/>
    <s v=""/>
    <s v=""/>
  </r>
  <r>
    <x v="11"/>
    <d v="2024-04-20T00:00:00"/>
    <s v="Zone 2 - Mile 30"/>
    <x v="163"/>
    <x v="133"/>
    <x v="111"/>
    <x v="8"/>
    <x v="18"/>
    <x v="0"/>
    <x v="2"/>
    <m/>
    <s v=""/>
    <s v=""/>
  </r>
  <r>
    <x v="11"/>
    <d v="2024-04-20T00:00:00"/>
    <s v="Zone 2 - Mile 30"/>
    <x v="161"/>
    <x v="132"/>
    <x v="111"/>
    <x v="4"/>
    <x v="18"/>
    <x v="0"/>
    <x v="2"/>
    <m/>
    <s v=""/>
    <s v=""/>
  </r>
  <r>
    <x v="11"/>
    <d v="2024-04-20T00:00:00"/>
    <s v="Zone 2 - Mile 30"/>
    <x v="164"/>
    <x v="32"/>
    <x v="112"/>
    <x v="1"/>
    <x v="18"/>
    <x v="0"/>
    <x v="2"/>
    <m/>
    <s v=""/>
    <s v=""/>
  </r>
  <r>
    <x v="11"/>
    <d v="2024-04-20T00:00:00"/>
    <s v="Zone 2 - Mile 30"/>
    <x v="157"/>
    <x v="130"/>
    <x v="107"/>
    <x v="0"/>
    <x v="18"/>
    <x v="0"/>
    <x v="2"/>
    <m/>
    <s v=""/>
    <s v=""/>
  </r>
  <r>
    <x v="11"/>
    <d v="2024-04-20T00:00:00"/>
    <s v="Zone 2 - Mile 30"/>
    <x v="90"/>
    <x v="78"/>
    <x v="4"/>
    <x v="1"/>
    <x v="10"/>
    <x v="0"/>
    <x v="11"/>
    <n v="68"/>
    <n v="4.4000000000000004"/>
    <n v="4.4000000000000004"/>
  </r>
  <r>
    <x v="11"/>
    <d v="2024-04-20T00:00:00"/>
    <s v="Zone 2 - Mile 30"/>
    <x v="90"/>
    <x v="78"/>
    <x v="4"/>
    <x v="1"/>
    <x v="10"/>
    <x v="0"/>
    <x v="3"/>
    <n v="80"/>
    <n v="9.4"/>
    <n v="9.4"/>
  </r>
  <r>
    <x v="11"/>
    <d v="2024-04-20T00:00:00"/>
    <s v="Zone 2 - Mile 30"/>
    <x v="274"/>
    <x v="221"/>
    <x v="86"/>
    <x v="1"/>
    <x v="10"/>
    <x v="0"/>
    <x v="1"/>
    <n v="110"/>
    <n v="6"/>
    <n v="6"/>
  </r>
  <r>
    <x v="11"/>
    <d v="2024-04-20T00:00:00"/>
    <s v="Zone 2 - Mile 30"/>
    <x v="424"/>
    <x v="12"/>
    <x v="241"/>
    <x v="1"/>
    <x v="10"/>
    <x v="0"/>
    <x v="1"/>
    <n v="92"/>
    <n v="3.3"/>
    <n v="3.3"/>
  </r>
  <r>
    <x v="11"/>
    <d v="2024-04-20T00:00:00"/>
    <s v="Zone 2 - Mile 30"/>
    <x v="82"/>
    <x v="72"/>
    <x v="55"/>
    <x v="1"/>
    <x v="10"/>
    <x v="0"/>
    <x v="1"/>
    <n v="97"/>
    <n v="3.9"/>
    <n v="3.9"/>
  </r>
  <r>
    <x v="11"/>
    <d v="2024-04-20T00:00:00"/>
    <s v="Zone 2 - Mile 30"/>
    <x v="82"/>
    <x v="72"/>
    <x v="55"/>
    <x v="1"/>
    <x v="10"/>
    <x v="0"/>
    <x v="0"/>
    <n v="88"/>
    <n v="2.4"/>
    <n v="2.4"/>
  </r>
  <r>
    <x v="11"/>
    <d v="2024-04-20T00:00:00"/>
    <s v="Zone 2 - Mile 30"/>
    <x v="81"/>
    <x v="31"/>
    <x v="60"/>
    <x v="1"/>
    <x v="10"/>
    <x v="0"/>
    <x v="1"/>
    <n v="150"/>
    <n v="17.399999999999999"/>
    <n v="17.399999999999999"/>
  </r>
  <r>
    <x v="11"/>
    <d v="2024-04-20T00:00:00"/>
    <s v="Zone 2 - Mile 30"/>
    <x v="81"/>
    <x v="31"/>
    <x v="60"/>
    <x v="1"/>
    <x v="10"/>
    <x v="0"/>
    <x v="4"/>
    <n v="192"/>
    <n v="99.2"/>
    <n v="99.2"/>
  </r>
  <r>
    <x v="11"/>
    <d v="2024-04-20T00:00:00"/>
    <s v="Zone 2 - Mile 30"/>
    <x v="350"/>
    <x v="270"/>
    <x v="204"/>
    <x v="1"/>
    <x v="10"/>
    <x v="0"/>
    <x v="4"/>
    <n v="155"/>
    <n v="50.6"/>
    <n v="50.6"/>
  </r>
  <r>
    <x v="11"/>
    <d v="2024-04-20T00:00:00"/>
    <s v="Zone 2 - Mile 30"/>
    <x v="350"/>
    <x v="270"/>
    <x v="204"/>
    <x v="1"/>
    <x v="10"/>
    <x v="0"/>
    <x v="1"/>
    <n v="118"/>
    <n v="7.6"/>
    <n v="7.6"/>
  </r>
  <r>
    <x v="11"/>
    <d v="2024-04-20T00:00:00"/>
    <s v="Zone 2 - Mile 30"/>
    <x v="352"/>
    <x v="272"/>
    <x v="91"/>
    <x v="1"/>
    <x v="10"/>
    <x v="0"/>
    <x v="1"/>
    <n v="156"/>
    <n v="19.899999999999999"/>
    <n v="19.899999999999999"/>
  </r>
  <r>
    <x v="11"/>
    <d v="2024-04-20T00:00:00"/>
    <s v="Zone 2 - Mile 30"/>
    <x v="75"/>
    <x v="14"/>
    <x v="57"/>
    <x v="1"/>
    <x v="10"/>
    <x v="1"/>
    <x v="2"/>
    <n v="48"/>
    <n v="1.1000000000000001"/>
    <n v="1.1000000000000001"/>
  </r>
  <r>
    <x v="11"/>
    <d v="2024-04-20T00:00:00"/>
    <s v="Zone 2 - Mile 30"/>
    <x v="75"/>
    <x v="14"/>
    <x v="57"/>
    <x v="1"/>
    <x v="10"/>
    <x v="0"/>
    <x v="1"/>
    <n v="96"/>
    <n v="3.8"/>
    <n v="3.8"/>
  </r>
  <r>
    <x v="11"/>
    <d v="2024-04-20T00:00:00"/>
    <s v="Zone 2 - Mile 30"/>
    <x v="471"/>
    <x v="14"/>
    <x v="241"/>
    <x v="1"/>
    <x v="10"/>
    <x v="0"/>
    <x v="5"/>
    <n v="78"/>
    <n v="1.7"/>
    <n v="1.7"/>
  </r>
  <r>
    <x v="11"/>
    <d v="2024-04-20T00:00:00"/>
    <s v="Zone 2 - Mile 30"/>
    <x v="83"/>
    <x v="73"/>
    <x v="61"/>
    <x v="7"/>
    <x v="10"/>
    <x v="0"/>
    <x v="10"/>
    <n v="70"/>
    <n v="2.7"/>
    <n v="2.7"/>
  </r>
  <r>
    <x v="11"/>
    <d v="2024-04-20T00:00:00"/>
    <s v="Zone 2 - Mile 30"/>
    <x v="351"/>
    <x v="271"/>
    <x v="204"/>
    <x v="7"/>
    <x v="10"/>
    <x v="1"/>
    <x v="2"/>
    <n v="44"/>
    <n v="0.9"/>
    <n v="0.9"/>
  </r>
  <r>
    <x v="11"/>
    <d v="2024-04-20T00:00:00"/>
    <s v="Zone 2 - Mile 30"/>
    <x v="66"/>
    <x v="59"/>
    <x v="50"/>
    <x v="0"/>
    <x v="10"/>
    <x v="1"/>
    <x v="2"/>
    <n v="58"/>
    <n v="2"/>
    <n v="2"/>
  </r>
  <r>
    <x v="11"/>
    <d v="2024-04-20T00:00:00"/>
    <s v="Zone 2 - Mile 30"/>
    <x v="420"/>
    <x v="322"/>
    <x v="50"/>
    <x v="8"/>
    <x v="10"/>
    <x v="1"/>
    <x v="2"/>
    <n v="51"/>
    <n v="1.4"/>
    <n v="1.4"/>
  </r>
  <r>
    <x v="11"/>
    <d v="2024-04-20T00:00:00"/>
    <s v="Zone 2 - Mile 30"/>
    <x v="63"/>
    <x v="2"/>
    <x v="48"/>
    <x v="0"/>
    <x v="10"/>
    <x v="1"/>
    <x v="2"/>
    <n v="47"/>
    <n v="1.1000000000000001"/>
    <n v="1.1000000000000001"/>
  </r>
  <r>
    <x v="11"/>
    <d v="2024-04-20T00:00:00"/>
    <s v="Zone 2 - Mile 30"/>
    <x v="63"/>
    <x v="2"/>
    <x v="48"/>
    <x v="0"/>
    <x v="10"/>
    <x v="1"/>
    <x v="2"/>
    <n v="69"/>
    <n v="3.4"/>
    <n v="3.4"/>
  </r>
  <r>
    <x v="11"/>
    <d v="2024-04-20T00:00:00"/>
    <s v="Zone 2 - Mile 30"/>
    <x v="419"/>
    <x v="321"/>
    <x v="240"/>
    <x v="3"/>
    <x v="10"/>
    <x v="1"/>
    <x v="2"/>
    <n v="42"/>
    <n v="0.8"/>
    <n v="0.8"/>
  </r>
  <r>
    <x v="11"/>
    <d v="2024-04-20T00:00:00"/>
    <s v="Zone 2 - Mile 30"/>
    <x v="449"/>
    <x v="339"/>
    <x v="252"/>
    <x v="0"/>
    <x v="10"/>
    <x v="1"/>
    <x v="2"/>
    <n v="106"/>
    <n v="12.6"/>
    <n v="12.6"/>
  </r>
  <r>
    <x v="11"/>
    <d v="2024-04-20T00:00:00"/>
    <s v="Zone 2 - Mile 30"/>
    <x v="447"/>
    <x v="337"/>
    <x v="252"/>
    <x v="6"/>
    <x v="10"/>
    <x v="1"/>
    <x v="2"/>
    <n v="43"/>
    <n v="0.8"/>
    <n v="0.8"/>
  </r>
  <r>
    <x v="11"/>
    <d v="2024-04-20T00:00:00"/>
    <s v="Zone 2 - Mile 30"/>
    <x v="447"/>
    <x v="337"/>
    <x v="252"/>
    <x v="6"/>
    <x v="10"/>
    <x v="1"/>
    <x v="2"/>
    <n v="40"/>
    <n v="0.7"/>
    <n v="0.7"/>
  </r>
  <r>
    <x v="11"/>
    <d v="2024-04-20T00:00:00"/>
    <s v="Zone 2 - Mile 30"/>
    <x v="72"/>
    <x v="65"/>
    <x v="23"/>
    <x v="0"/>
    <x v="10"/>
    <x v="2"/>
    <x v="2"/>
    <n v="31"/>
    <n v="0.5"/>
    <n v="0.5"/>
  </r>
  <r>
    <x v="11"/>
    <d v="2024-04-20T00:00:00"/>
    <s v="Zone 2 - Mile 30"/>
    <x v="77"/>
    <x v="31"/>
    <x v="9"/>
    <x v="2"/>
    <x v="10"/>
    <x v="1"/>
    <x v="2"/>
    <n v="42"/>
    <n v="0.8"/>
    <n v="0.8"/>
  </r>
  <r>
    <x v="11"/>
    <d v="2024-04-20T00:00:00"/>
    <s v="Zone 2 - Mile 30"/>
    <x v="65"/>
    <x v="58"/>
    <x v="29"/>
    <x v="3"/>
    <x v="10"/>
    <x v="1"/>
    <x v="2"/>
    <n v="55"/>
    <n v="1.7"/>
    <n v="1.7"/>
  </r>
  <r>
    <x v="11"/>
    <d v="2024-04-20T00:00:00"/>
    <s v="Zone 2 - Mile 30"/>
    <x v="80"/>
    <x v="71"/>
    <x v="29"/>
    <x v="1"/>
    <x v="10"/>
    <x v="1"/>
    <x v="2"/>
    <n v="40"/>
    <n v="0.7"/>
    <n v="0.7"/>
  </r>
  <r>
    <x v="11"/>
    <d v="2024-04-20T00:00:00"/>
    <s v="Zone 2 - Mile 30"/>
    <x v="80"/>
    <x v="71"/>
    <x v="29"/>
    <x v="1"/>
    <x v="10"/>
    <x v="0"/>
    <x v="10"/>
    <n v="73"/>
    <n v="3.1"/>
    <n v="3.1"/>
  </r>
  <r>
    <x v="11"/>
    <d v="2024-04-20T00:00:00"/>
    <s v="Zone 2 - Mile 30"/>
    <x v="88"/>
    <x v="2"/>
    <x v="63"/>
    <x v="1"/>
    <x v="10"/>
    <x v="0"/>
    <x v="2"/>
    <m/>
    <s v=""/>
    <s v=""/>
  </r>
  <r>
    <x v="11"/>
    <d v="2024-04-20T00:00:00"/>
    <s v="Zone 2 - Mile 30"/>
    <x v="445"/>
    <x v="75"/>
    <x v="250"/>
    <x v="8"/>
    <x v="10"/>
    <x v="0"/>
    <x v="2"/>
    <m/>
    <s v=""/>
    <s v=""/>
  </r>
  <r>
    <x v="11"/>
    <d v="2024-04-20T00:00:00"/>
    <s v="Zone 2 - Mile 30"/>
    <x v="444"/>
    <x v="336"/>
    <x v="136"/>
    <x v="1"/>
    <x v="10"/>
    <x v="0"/>
    <x v="2"/>
    <m/>
    <s v=""/>
    <s v=""/>
  </r>
  <r>
    <x v="11"/>
    <d v="2024-04-20T00:00:00"/>
    <s v="Zone 2 - Mile 30"/>
    <x v="71"/>
    <x v="64"/>
    <x v="54"/>
    <x v="7"/>
    <x v="10"/>
    <x v="0"/>
    <x v="2"/>
    <m/>
    <s v=""/>
    <s v=""/>
  </r>
  <r>
    <x v="11"/>
    <d v="2024-04-20T00:00:00"/>
    <s v="Zone 2 - Mile 30"/>
    <x v="446"/>
    <x v="317"/>
    <x v="251"/>
    <x v="2"/>
    <x v="10"/>
    <x v="0"/>
    <x v="2"/>
    <m/>
    <s v=""/>
    <s v=""/>
  </r>
  <r>
    <x v="11"/>
    <d v="2024-04-20T00:00:00"/>
    <s v="Zone 2 - Mile 30"/>
    <x v="375"/>
    <x v="292"/>
    <x v="55"/>
    <x v="8"/>
    <x v="10"/>
    <x v="0"/>
    <x v="2"/>
    <m/>
    <s v=""/>
    <s v=""/>
  </r>
  <r>
    <x v="11"/>
    <d v="2024-04-20T00:00:00"/>
    <s v="Zone 2 - Mile 30"/>
    <x v="448"/>
    <x v="338"/>
    <x v="253"/>
    <x v="2"/>
    <x v="10"/>
    <x v="0"/>
    <x v="2"/>
    <m/>
    <s v=""/>
    <s v=""/>
  </r>
  <r>
    <x v="11"/>
    <d v="2024-04-20T00:00:00"/>
    <s v="Zone 2 - Mile 30"/>
    <x v="68"/>
    <x v="61"/>
    <x v="52"/>
    <x v="2"/>
    <x v="10"/>
    <x v="0"/>
    <x v="2"/>
    <m/>
    <s v=""/>
    <s v=""/>
  </r>
  <r>
    <x v="11"/>
    <d v="2024-04-20T00:00:00"/>
    <s v="Zone 2 - Mile 30"/>
    <x v="70"/>
    <x v="63"/>
    <x v="53"/>
    <x v="2"/>
    <x v="10"/>
    <x v="0"/>
    <x v="2"/>
    <m/>
    <s v=""/>
    <s v=""/>
  </r>
  <r>
    <x v="11"/>
    <d v="2024-04-20T00:00:00"/>
    <s v="Zone 2 - Mile 30"/>
    <x v="472"/>
    <x v="351"/>
    <x v="261"/>
    <x v="1"/>
    <x v="10"/>
    <x v="0"/>
    <x v="2"/>
    <m/>
    <s v=""/>
    <s v=""/>
  </r>
  <r>
    <x v="11"/>
    <d v="2024-04-20T00:00:00"/>
    <s v="Zone 2 - Mile 30"/>
    <x v="442"/>
    <x v="124"/>
    <x v="91"/>
    <x v="1"/>
    <x v="10"/>
    <x v="0"/>
    <x v="2"/>
    <m/>
    <s v=""/>
    <s v=""/>
  </r>
  <r>
    <x v="11"/>
    <d v="2024-04-20T00:00:00"/>
    <s v="Zone 2 - Mile 30"/>
    <x v="47"/>
    <x v="6"/>
    <x v="36"/>
    <x v="2"/>
    <x v="7"/>
    <x v="0"/>
    <x v="2"/>
    <m/>
    <s v=""/>
    <s v=""/>
  </r>
  <r>
    <x v="11"/>
    <d v="2024-04-20T00:00:00"/>
    <s v="Zone 2 - Mile 30"/>
    <x v="148"/>
    <x v="123"/>
    <x v="90"/>
    <x v="0"/>
    <x v="14"/>
    <x v="0"/>
    <x v="1"/>
    <n v="122"/>
    <n v="8.6"/>
    <n v="8.6"/>
  </r>
  <r>
    <x v="11"/>
    <d v="2024-04-20T00:00:00"/>
    <s v="Zone 2 - Mile 30"/>
    <x v="148"/>
    <x v="123"/>
    <x v="90"/>
    <x v="0"/>
    <x v="14"/>
    <x v="0"/>
    <x v="1"/>
    <n v="116"/>
    <n v="7.2"/>
    <n v="7.2"/>
  </r>
  <r>
    <x v="11"/>
    <d v="2024-04-20T00:00:00"/>
    <s v="Zone 2 - Mile 30"/>
    <x v="281"/>
    <x v="226"/>
    <x v="104"/>
    <x v="1"/>
    <x v="14"/>
    <x v="0"/>
    <x v="1"/>
    <n v="109"/>
    <n v="5.8"/>
    <n v="5.8"/>
  </r>
  <r>
    <x v="11"/>
    <d v="2024-04-20T00:00:00"/>
    <s v="Zone 2 - Mile 30"/>
    <x v="416"/>
    <x v="320"/>
    <x v="237"/>
    <x v="0"/>
    <x v="14"/>
    <x v="0"/>
    <x v="1"/>
    <n v="72"/>
    <n v="1.4"/>
    <n v="1.4"/>
  </r>
  <r>
    <x v="11"/>
    <d v="2024-04-20T00:00:00"/>
    <s v="Zone 2 - Mile 30"/>
    <x v="379"/>
    <x v="295"/>
    <x v="8"/>
    <x v="1"/>
    <x v="14"/>
    <x v="1"/>
    <x v="2"/>
    <n v="121"/>
    <n v="18.8"/>
    <n v="18.8"/>
  </r>
  <r>
    <x v="11"/>
    <d v="2024-04-20T00:00:00"/>
    <s v="Zone 2 - Mile 30"/>
    <x v="379"/>
    <x v="295"/>
    <x v="8"/>
    <x v="1"/>
    <x v="14"/>
    <x v="0"/>
    <x v="1"/>
    <n v="150"/>
    <n v="17.399999999999999"/>
    <n v="17.399999999999999"/>
  </r>
  <r>
    <x v="11"/>
    <d v="2024-04-20T00:00:00"/>
    <s v="Zone 2 - Mile 30"/>
    <x v="379"/>
    <x v="295"/>
    <x v="8"/>
    <x v="1"/>
    <x v="14"/>
    <x v="0"/>
    <x v="1"/>
    <n v="96"/>
    <n v="3.8"/>
    <n v="3.8"/>
  </r>
  <r>
    <x v="11"/>
    <d v="2024-04-20T00:00:00"/>
    <s v="Zone 2 - Mile 30"/>
    <x v="114"/>
    <x v="98"/>
    <x v="79"/>
    <x v="7"/>
    <x v="14"/>
    <x v="0"/>
    <x v="3"/>
    <n v="63"/>
    <n v="4.5"/>
    <n v="4.5"/>
  </r>
  <r>
    <x v="11"/>
    <d v="2024-04-20T00:00:00"/>
    <s v="Zone 2 - Mile 30"/>
    <x v="151"/>
    <x v="79"/>
    <x v="103"/>
    <x v="1"/>
    <x v="14"/>
    <x v="1"/>
    <x v="2"/>
    <n v="48"/>
    <n v="1.1000000000000001"/>
    <n v="1.1000000000000001"/>
  </r>
  <r>
    <x v="11"/>
    <d v="2024-04-20T00:00:00"/>
    <s v="Zone 2 - Mile 30"/>
    <x v="381"/>
    <x v="79"/>
    <x v="91"/>
    <x v="3"/>
    <x v="14"/>
    <x v="0"/>
    <x v="5"/>
    <n v="76"/>
    <n v="1.6"/>
    <n v="1.6"/>
  </r>
  <r>
    <x v="11"/>
    <d v="2024-04-20T00:00:00"/>
    <s v="Zone 2 - Mile 30"/>
    <x v="473"/>
    <x v="352"/>
    <x v="135"/>
    <x v="0"/>
    <x v="14"/>
    <x v="1"/>
    <x v="2"/>
    <n v="94"/>
    <n v="8.6999999999999993"/>
    <n v="8.6999999999999993"/>
  </r>
  <r>
    <x v="11"/>
    <d v="2024-04-20T00:00:00"/>
    <s v="Zone 2 - Mile 30"/>
    <x v="473"/>
    <x v="352"/>
    <x v="135"/>
    <x v="0"/>
    <x v="14"/>
    <x v="1"/>
    <x v="2"/>
    <n v="92"/>
    <n v="8.1999999999999993"/>
    <n v="8.1999999999999993"/>
  </r>
  <r>
    <x v="11"/>
    <d v="2024-04-20T00:00:00"/>
    <s v="Zone 2 - Mile 30"/>
    <x v="473"/>
    <x v="352"/>
    <x v="135"/>
    <x v="0"/>
    <x v="14"/>
    <x v="0"/>
    <x v="1"/>
    <n v="128"/>
    <n v="10.1"/>
    <n v="10.1"/>
  </r>
  <r>
    <x v="11"/>
    <d v="2024-04-20T00:00:00"/>
    <s v="Zone 2 - Mile 30"/>
    <x v="473"/>
    <x v="352"/>
    <x v="135"/>
    <x v="0"/>
    <x v="14"/>
    <x v="0"/>
    <x v="1"/>
    <n v="91"/>
    <n v="3.1"/>
    <n v="3.1"/>
  </r>
  <r>
    <x v="11"/>
    <d v="2024-04-20T00:00:00"/>
    <s v="Zone 2 - Mile 30"/>
    <x v="473"/>
    <x v="352"/>
    <x v="135"/>
    <x v="0"/>
    <x v="14"/>
    <x v="0"/>
    <x v="1"/>
    <n v="82"/>
    <n v="2.2000000000000002"/>
    <n v="2.2000000000000002"/>
  </r>
  <r>
    <x v="11"/>
    <d v="2024-04-20T00:00:00"/>
    <s v="Zone 2 - Mile 30"/>
    <x v="474"/>
    <x v="317"/>
    <x v="135"/>
    <x v="8"/>
    <x v="14"/>
    <x v="0"/>
    <x v="5"/>
    <n v="86"/>
    <n v="2.2999999999999998"/>
    <n v="2.2999999999999998"/>
  </r>
  <r>
    <x v="11"/>
    <d v="2024-04-20T00:00:00"/>
    <s v="Zone 2 - Mile 30"/>
    <x v="474"/>
    <x v="317"/>
    <x v="135"/>
    <x v="8"/>
    <x v="14"/>
    <x v="1"/>
    <x v="2"/>
    <n v="45"/>
    <n v="0.9"/>
    <n v="0.9"/>
  </r>
  <r>
    <x v="11"/>
    <d v="2024-04-20T00:00:00"/>
    <s v="Zone 2 - Mile 30"/>
    <x v="307"/>
    <x v="243"/>
    <x v="35"/>
    <x v="7"/>
    <x v="14"/>
    <x v="0"/>
    <x v="1"/>
    <n v="109"/>
    <n v="5.8"/>
    <n v="5.8"/>
  </r>
  <r>
    <x v="11"/>
    <d v="2024-04-20T00:00:00"/>
    <s v="Zone 2 - Mile 30"/>
    <x v="307"/>
    <x v="243"/>
    <x v="35"/>
    <x v="7"/>
    <x v="14"/>
    <x v="1"/>
    <x v="2"/>
    <n v="87"/>
    <n v="6.9"/>
    <n v="6.9"/>
  </r>
  <r>
    <x v="11"/>
    <d v="2024-04-20T00:00:00"/>
    <s v="Zone 2 - Mile 30"/>
    <x v="307"/>
    <x v="243"/>
    <x v="35"/>
    <x v="7"/>
    <x v="14"/>
    <x v="1"/>
    <x v="2"/>
    <n v="69"/>
    <n v="3.4"/>
    <n v="3.4"/>
  </r>
  <r>
    <x v="11"/>
    <d v="2024-04-20T00:00:00"/>
    <s v="Zone 2 - Mile 30"/>
    <x v="153"/>
    <x v="126"/>
    <x v="104"/>
    <x v="0"/>
    <x v="14"/>
    <x v="1"/>
    <x v="2"/>
    <n v="122"/>
    <n v="19.3"/>
    <n v="19.3"/>
  </r>
  <r>
    <x v="11"/>
    <d v="2024-04-20T00:00:00"/>
    <s v="Zone 2 - Mile 30"/>
    <x v="153"/>
    <x v="126"/>
    <x v="104"/>
    <x v="0"/>
    <x v="14"/>
    <x v="1"/>
    <x v="2"/>
    <n v="65"/>
    <n v="2.8"/>
    <n v="2.8"/>
  </r>
  <r>
    <x v="11"/>
    <d v="2024-04-20T00:00:00"/>
    <s v="Zone 2 - Mile 30"/>
    <x v="331"/>
    <x v="262"/>
    <x v="100"/>
    <x v="8"/>
    <x v="14"/>
    <x v="1"/>
    <x v="2"/>
    <n v="50"/>
    <n v="1.3"/>
    <n v="1.3"/>
  </r>
  <r>
    <x v="11"/>
    <d v="2024-04-20T00:00:00"/>
    <s v="Zone 2 - Mile 30"/>
    <x v="450"/>
    <x v="205"/>
    <x v="254"/>
    <x v="1"/>
    <x v="14"/>
    <x v="1"/>
    <x v="2"/>
    <n v="49"/>
    <n v="1.2"/>
    <n v="1.2"/>
  </r>
  <r>
    <x v="11"/>
    <d v="2024-04-20T00:00:00"/>
    <s v="Zone 2 - Mile 30"/>
    <x v="450"/>
    <x v="205"/>
    <x v="254"/>
    <x v="1"/>
    <x v="14"/>
    <x v="1"/>
    <x v="2"/>
    <n v="55"/>
    <n v="1.7"/>
    <n v="1.7"/>
  </r>
  <r>
    <x v="11"/>
    <d v="2024-04-20T00:00:00"/>
    <s v="Zone 2 - Mile 30"/>
    <x v="454"/>
    <x v="342"/>
    <x v="32"/>
    <x v="2"/>
    <x v="14"/>
    <x v="0"/>
    <x v="2"/>
    <m/>
    <s v=""/>
    <s v=""/>
  </r>
  <r>
    <x v="11"/>
    <d v="2024-04-20T00:00:00"/>
    <s v="Zone 2 - Mile 30"/>
    <x v="147"/>
    <x v="122"/>
    <x v="101"/>
    <x v="1"/>
    <x v="14"/>
    <x v="0"/>
    <x v="2"/>
    <m/>
    <s v=""/>
    <s v=""/>
  </r>
  <r>
    <x v="11"/>
    <d v="2024-04-20T00:00:00"/>
    <s v="Zone 2 - Mile 30"/>
    <x v="143"/>
    <x v="120"/>
    <x v="91"/>
    <x v="3"/>
    <x v="14"/>
    <x v="0"/>
    <x v="2"/>
    <m/>
    <s v=""/>
    <s v=""/>
  </r>
  <r>
    <x v="11"/>
    <d v="2024-04-20T00:00:00"/>
    <s v="Zone 2 - Mile 30"/>
    <x v="425"/>
    <x v="324"/>
    <x v="91"/>
    <x v="3"/>
    <x v="14"/>
    <x v="0"/>
    <x v="2"/>
    <m/>
    <s v=""/>
    <s v=""/>
  </r>
  <r>
    <x v="11"/>
    <d v="2024-04-20T00:00:00"/>
    <s v="Zone 2 - Mile 30"/>
    <x v="308"/>
    <x v="244"/>
    <x v="35"/>
    <x v="8"/>
    <x v="14"/>
    <x v="0"/>
    <x v="2"/>
    <m/>
    <s v=""/>
    <s v=""/>
  </r>
  <r>
    <x v="11"/>
    <d v="2024-04-20T00:00:00"/>
    <s v="Zone 2 - Mile 30"/>
    <x v="149"/>
    <x v="124"/>
    <x v="100"/>
    <x v="8"/>
    <x v="14"/>
    <x v="0"/>
    <x v="2"/>
    <m/>
    <s v=""/>
    <s v=""/>
  </r>
  <r>
    <x v="11"/>
    <d v="2024-04-20T00:00:00"/>
    <s v="Zone 2 - Mile 30"/>
    <x v="145"/>
    <x v="121"/>
    <x v="100"/>
    <x v="0"/>
    <x v="14"/>
    <x v="0"/>
    <x v="2"/>
    <m/>
    <s v=""/>
    <s v=""/>
  </r>
  <r>
    <x v="11"/>
    <d v="2024-04-20T00:00:00"/>
    <s v="Zone 2 - Mile 30"/>
    <x v="141"/>
    <x v="15"/>
    <x v="98"/>
    <x v="1"/>
    <x v="14"/>
    <x v="0"/>
    <x v="2"/>
    <m/>
    <s v=""/>
    <s v=""/>
  </r>
  <r>
    <x v="11"/>
    <d v="2024-04-20T00:00:00"/>
    <s v="Zone 2 - Mile 30"/>
    <x v="140"/>
    <x v="118"/>
    <x v="35"/>
    <x v="0"/>
    <x v="14"/>
    <x v="0"/>
    <x v="2"/>
    <m/>
    <s v=""/>
    <s v=""/>
  </r>
  <r>
    <x v="11"/>
    <d v="2024-04-20T00:00:00"/>
    <s v="Zone 2 - Mile 30"/>
    <x v="406"/>
    <x v="312"/>
    <x v="35"/>
    <x v="11"/>
    <x v="14"/>
    <x v="0"/>
    <x v="2"/>
    <m/>
    <s v=""/>
    <s v=""/>
  </r>
  <r>
    <x v="11"/>
    <d v="2024-04-20T00:00:00"/>
    <s v="Zone 2 - Mile 30"/>
    <x v="154"/>
    <x v="127"/>
    <x v="105"/>
    <x v="1"/>
    <x v="14"/>
    <x v="0"/>
    <x v="2"/>
    <m/>
    <s v=""/>
    <s v=""/>
  </r>
  <r>
    <x v="11"/>
    <d v="2024-04-20T00:00:00"/>
    <s v="Zone 2 - Mile 30"/>
    <x v="408"/>
    <x v="314"/>
    <x v="104"/>
    <x v="11"/>
    <x v="14"/>
    <x v="0"/>
    <x v="2"/>
    <m/>
    <s v=""/>
    <s v=""/>
  </r>
  <r>
    <x v="11"/>
    <d v="2024-04-20T00:00:00"/>
    <s v="Zone 2 - Mile 30"/>
    <x v="280"/>
    <x v="225"/>
    <x v="104"/>
    <x v="3"/>
    <x v="14"/>
    <x v="0"/>
    <x v="2"/>
    <m/>
    <s v=""/>
    <s v=""/>
  </r>
  <r>
    <x v="11"/>
    <d v="2024-04-20T00:00:00"/>
    <s v="Zone 2 - Mile 30"/>
    <x v="453"/>
    <x v="341"/>
    <x v="9"/>
    <x v="8"/>
    <x v="14"/>
    <x v="0"/>
    <x v="2"/>
    <m/>
    <s v=""/>
    <s v=""/>
  </r>
  <r>
    <x v="11"/>
    <d v="2024-04-20T00:00:00"/>
    <s v="Zone 2 - Mile 30"/>
    <x v="452"/>
    <x v="321"/>
    <x v="9"/>
    <x v="0"/>
    <x v="14"/>
    <x v="0"/>
    <x v="2"/>
    <m/>
    <s v=""/>
    <s v=""/>
  </r>
  <r>
    <x v="11"/>
    <d v="2024-04-20T00:00:00"/>
    <s v="Zone 2 - Mile 30"/>
    <x v="451"/>
    <x v="340"/>
    <x v="9"/>
    <x v="8"/>
    <x v="14"/>
    <x v="0"/>
    <x v="2"/>
    <m/>
    <s v=""/>
    <s v=""/>
  </r>
  <r>
    <x v="11"/>
    <d v="2024-04-20T00:00:00"/>
    <s v="Zone 2 - Mile 30"/>
    <x v="0"/>
    <x v="0"/>
    <x v="0"/>
    <x v="0"/>
    <x v="0"/>
    <x v="0"/>
    <x v="1"/>
    <n v="113"/>
    <n v="6.6"/>
    <n v="6.6"/>
  </r>
  <r>
    <x v="11"/>
    <d v="2024-04-20T00:00:00"/>
    <s v="Zone 2 - Mile 30"/>
    <x v="427"/>
    <x v="326"/>
    <x v="242"/>
    <x v="1"/>
    <x v="0"/>
    <x v="0"/>
    <x v="0"/>
    <n v="117"/>
    <n v="6.4"/>
    <n v="6.4"/>
  </r>
  <r>
    <x v="11"/>
    <d v="2024-04-20T00:00:00"/>
    <s v="Zone 2 - Mile 30"/>
    <x v="27"/>
    <x v="25"/>
    <x v="21"/>
    <x v="4"/>
    <x v="0"/>
    <x v="0"/>
    <x v="1"/>
    <n v="108"/>
    <n v="5.6"/>
    <n v="5.6"/>
  </r>
  <r>
    <x v="11"/>
    <d v="2024-04-20T00:00:00"/>
    <s v="Zone 2 - Mile 30"/>
    <x v="28"/>
    <x v="26"/>
    <x v="22"/>
    <x v="0"/>
    <x v="0"/>
    <x v="0"/>
    <x v="0"/>
    <n v="125"/>
    <n v="8.1"/>
    <n v="8.1"/>
  </r>
  <r>
    <x v="11"/>
    <d v="2024-04-20T00:00:00"/>
    <s v="Zone 2 - Mile 30"/>
    <x v="18"/>
    <x v="17"/>
    <x v="14"/>
    <x v="2"/>
    <x v="0"/>
    <x v="0"/>
    <x v="1"/>
    <n v="117"/>
    <n v="7.4"/>
    <n v="7.4"/>
  </r>
  <r>
    <x v="11"/>
    <d v="2024-04-20T00:00:00"/>
    <s v="Zone 2 - Mile 30"/>
    <x v="3"/>
    <x v="3"/>
    <x v="3"/>
    <x v="3"/>
    <x v="0"/>
    <x v="0"/>
    <x v="0"/>
    <n v="124"/>
    <n v="7.9"/>
    <n v="7.9"/>
  </r>
  <r>
    <x v="11"/>
    <d v="2024-04-20T00:00:00"/>
    <s v="Zone 2 - Mile 30"/>
    <x v="313"/>
    <x v="249"/>
    <x v="145"/>
    <x v="1"/>
    <x v="0"/>
    <x v="0"/>
    <x v="0"/>
    <n v="129"/>
    <n v="9"/>
    <n v="9"/>
  </r>
  <r>
    <x v="11"/>
    <d v="2024-04-20T00:00:00"/>
    <s v="Zone 2 - Mile 30"/>
    <x v="15"/>
    <x v="14"/>
    <x v="12"/>
    <x v="0"/>
    <x v="3"/>
    <x v="0"/>
    <x v="1"/>
    <n v="141"/>
    <n v="14.1"/>
    <n v="14.1"/>
  </r>
  <r>
    <x v="11"/>
    <d v="2024-04-20T00:00:00"/>
    <s v="Zone 2 - Mile 30"/>
    <x v="2"/>
    <x v="2"/>
    <x v="2"/>
    <x v="2"/>
    <x v="0"/>
    <x v="0"/>
    <x v="1"/>
    <n v="109"/>
    <n v="5.8"/>
    <n v="5.8"/>
  </r>
  <r>
    <x v="11"/>
    <d v="2024-04-20T00:00:00"/>
    <s v="Zone 2 - Mile 30"/>
    <x v="241"/>
    <x v="199"/>
    <x v="154"/>
    <x v="1"/>
    <x v="3"/>
    <x v="0"/>
    <x v="1"/>
    <n v="118"/>
    <n v="7.6"/>
    <n v="7.6"/>
  </r>
  <r>
    <x v="11"/>
    <d v="2024-04-20T00:00:00"/>
    <s v="Zone 2 - Mile 30"/>
    <x v="241"/>
    <x v="199"/>
    <x v="154"/>
    <x v="1"/>
    <x v="3"/>
    <x v="0"/>
    <x v="1"/>
    <n v="146"/>
    <n v="15.9"/>
    <n v="15.9"/>
  </r>
  <r>
    <x v="11"/>
    <d v="2024-04-20T00:00:00"/>
    <s v="Zone 2 - Mile 30"/>
    <x v="9"/>
    <x v="6"/>
    <x v="5"/>
    <x v="0"/>
    <x v="0"/>
    <x v="0"/>
    <x v="1"/>
    <n v="79"/>
    <n v="1.9"/>
    <n v="1.9"/>
  </r>
  <r>
    <x v="11"/>
    <d v="2024-04-20T00:00:00"/>
    <s v="Zone 2 - Mile 30"/>
    <x v="25"/>
    <x v="23"/>
    <x v="20"/>
    <x v="1"/>
    <x v="0"/>
    <x v="0"/>
    <x v="1"/>
    <n v="159"/>
    <n v="21.3"/>
    <n v="21.3"/>
  </r>
  <r>
    <x v="11"/>
    <d v="2024-04-20T00:00:00"/>
    <s v="Zone 2 - Mile 30"/>
    <x v="16"/>
    <x v="15"/>
    <x v="13"/>
    <x v="2"/>
    <x v="0"/>
    <x v="0"/>
    <x v="11"/>
    <n v="60"/>
    <n v="3.2"/>
    <n v="3.2"/>
  </r>
  <r>
    <x v="11"/>
    <d v="2024-04-20T00:00:00"/>
    <s v="Zone 2 - Mile 30"/>
    <x v="133"/>
    <x v="114"/>
    <x v="89"/>
    <x v="5"/>
    <x v="0"/>
    <x v="0"/>
    <x v="5"/>
    <n v="67"/>
    <n v="1.1000000000000001"/>
    <n v="1.1000000000000001"/>
  </r>
  <r>
    <x v="11"/>
    <d v="2024-04-20T00:00:00"/>
    <s v="Zone 2 - Mile 30"/>
    <x v="5"/>
    <x v="5"/>
    <x v="5"/>
    <x v="1"/>
    <x v="0"/>
    <x v="1"/>
    <x v="2"/>
    <n v="64"/>
    <n v="2.7"/>
    <n v="2.7"/>
  </r>
  <r>
    <x v="11"/>
    <d v="2024-04-20T00:00:00"/>
    <s v="Zone 2 - Mile 30"/>
    <x v="5"/>
    <x v="5"/>
    <x v="5"/>
    <x v="1"/>
    <x v="0"/>
    <x v="0"/>
    <x v="1"/>
    <n v="68"/>
    <n v="1.2"/>
    <n v="1.2"/>
  </r>
  <r>
    <x v="11"/>
    <d v="2024-04-20T00:00:00"/>
    <s v="Zone 2 - Mile 30"/>
    <x v="345"/>
    <x v="267"/>
    <x v="116"/>
    <x v="5"/>
    <x v="0"/>
    <x v="1"/>
    <x v="2"/>
    <n v="44"/>
    <n v="0.9"/>
    <n v="0.9"/>
  </r>
  <r>
    <x v="11"/>
    <d v="2024-04-20T00:00:00"/>
    <s v="Zone 2 - Mile 30"/>
    <x v="475"/>
    <x v="353"/>
    <x v="94"/>
    <x v="5"/>
    <x v="6"/>
    <x v="0"/>
    <x v="2"/>
    <m/>
    <s v=""/>
    <s v=""/>
  </r>
  <r>
    <x v="11"/>
    <d v="2024-04-20T00:00:00"/>
    <s v="Zone 2 - Mile 30"/>
    <x v="19"/>
    <x v="18"/>
    <x v="15"/>
    <x v="1"/>
    <x v="0"/>
    <x v="0"/>
    <x v="13"/>
    <n v="66"/>
    <n v="1"/>
    <n v="1"/>
  </r>
  <r>
    <x v="11"/>
    <d v="2024-04-20T00:00:00"/>
    <s v="Zone 2 - Mile 30"/>
    <x v="21"/>
    <x v="20"/>
    <x v="17"/>
    <x v="4"/>
    <x v="0"/>
    <x v="0"/>
    <x v="2"/>
    <m/>
    <s v=""/>
    <s v=""/>
  </r>
  <r>
    <x v="11"/>
    <d v="2024-04-20T00:00:00"/>
    <s v="Zone 2 - Mile 30"/>
    <x v="10"/>
    <x v="9"/>
    <x v="9"/>
    <x v="2"/>
    <x v="0"/>
    <x v="0"/>
    <x v="2"/>
    <m/>
    <s v=""/>
    <s v=""/>
  </r>
  <r>
    <x v="11"/>
    <d v="2024-04-20T00:00:00"/>
    <s v="Zone 2 - Mile 30"/>
    <x v="14"/>
    <x v="13"/>
    <x v="11"/>
    <x v="0"/>
    <x v="0"/>
    <x v="0"/>
    <x v="2"/>
    <m/>
    <s v=""/>
    <s v=""/>
  </r>
  <r>
    <x v="11"/>
    <d v="2024-04-20T00:00:00"/>
    <s v="Zone 2 - Mile 30"/>
    <x v="7"/>
    <x v="7"/>
    <x v="7"/>
    <x v="2"/>
    <x v="0"/>
    <x v="0"/>
    <x v="2"/>
    <m/>
    <s v=""/>
    <s v=""/>
  </r>
  <r>
    <x v="11"/>
    <d v="2024-04-20T00:00:00"/>
    <s v="Zone 2 - Mile 30"/>
    <x v="22"/>
    <x v="6"/>
    <x v="17"/>
    <x v="0"/>
    <x v="0"/>
    <x v="0"/>
    <x v="2"/>
    <m/>
    <s v=""/>
    <s v=""/>
  </r>
  <r>
    <x v="11"/>
    <d v="2024-04-20T00:00:00"/>
    <s v="Zone 2 - Mile 30"/>
    <x v="17"/>
    <x v="16"/>
    <x v="14"/>
    <x v="5"/>
    <x v="0"/>
    <x v="0"/>
    <x v="2"/>
    <m/>
    <s v=""/>
    <s v=""/>
  </r>
  <r>
    <x v="11"/>
    <d v="2024-04-20T00:00:00"/>
    <s v="Zone 2 - Mile 30"/>
    <x v="50"/>
    <x v="46"/>
    <x v="38"/>
    <x v="2"/>
    <x v="0"/>
    <x v="0"/>
    <x v="2"/>
    <m/>
    <s v=""/>
    <s v=""/>
  </r>
  <r>
    <x v="11"/>
    <d v="2024-04-20T00:00:00"/>
    <s v="Zone 2 - Mile 30"/>
    <x v="410"/>
    <x v="315"/>
    <x v="38"/>
    <x v="2"/>
    <x v="0"/>
    <x v="0"/>
    <x v="2"/>
    <m/>
    <s v=""/>
    <s v=""/>
  </r>
  <r>
    <x v="11"/>
    <d v="2024-04-20T00:00:00"/>
    <s v="Zone 2 - Mile 30"/>
    <x v="4"/>
    <x v="4"/>
    <x v="4"/>
    <x v="0"/>
    <x v="1"/>
    <x v="1"/>
    <x v="2"/>
    <n v="118"/>
    <n v="17.399999999999999"/>
    <n v="17.399999999999999"/>
  </r>
  <r>
    <x v="11"/>
    <d v="2024-04-20T00:00:00"/>
    <s v="Zone 2 - Mile 30"/>
    <x v="4"/>
    <x v="4"/>
    <x v="4"/>
    <x v="0"/>
    <x v="1"/>
    <x v="0"/>
    <x v="1"/>
    <n v="87"/>
    <n v="2.7"/>
    <n v="2.7"/>
  </r>
  <r>
    <x v="11"/>
    <d v="2024-04-20T00:00:00"/>
    <s v="Zone 2 - Mile 30"/>
    <x v="244"/>
    <x v="202"/>
    <x v="102"/>
    <x v="1"/>
    <x v="1"/>
    <x v="1"/>
    <x v="2"/>
    <n v="107"/>
    <n v="13"/>
    <n v="13"/>
  </r>
  <r>
    <x v="11"/>
    <d v="2024-04-20T00:00:00"/>
    <s v="Zone 2 - Mile 30"/>
    <x v="244"/>
    <x v="202"/>
    <x v="102"/>
    <x v="1"/>
    <x v="1"/>
    <x v="0"/>
    <x v="1"/>
    <n v="173"/>
    <n v="28.4"/>
    <n v="28.4"/>
  </r>
  <r>
    <x v="11"/>
    <d v="2024-04-20T00:00:00"/>
    <s v="Zone 2 - Mile 30"/>
    <x v="386"/>
    <x v="300"/>
    <x v="229"/>
    <x v="4"/>
    <x v="1"/>
    <x v="1"/>
    <x v="2"/>
    <n v="58"/>
    <n v="2"/>
    <n v="2"/>
  </r>
  <r>
    <x v="11"/>
    <d v="2024-04-20T00:00:00"/>
    <s v="Zone 2 - Mile 30"/>
    <x v="239"/>
    <x v="197"/>
    <x v="152"/>
    <x v="3"/>
    <x v="1"/>
    <x v="0"/>
    <x v="3"/>
    <n v="91"/>
    <n v="13.9"/>
    <n v="13.9"/>
  </r>
  <r>
    <x v="11"/>
    <d v="2024-04-20T00:00:00"/>
    <s v="Zone 2 - Mile 30"/>
    <x v="462"/>
    <x v="348"/>
    <x v="216"/>
    <x v="4"/>
    <x v="1"/>
    <x v="0"/>
    <x v="1"/>
    <n v="128"/>
    <n v="10.1"/>
    <n v="10.1"/>
  </r>
  <r>
    <x v="11"/>
    <d v="2024-04-20T00:00:00"/>
    <s v="Zone 2 - Mile 30"/>
    <x v="462"/>
    <x v="348"/>
    <x v="216"/>
    <x v="4"/>
    <x v="1"/>
    <x v="0"/>
    <x v="1"/>
    <n v="87"/>
    <n v="2.7"/>
    <n v="2.7"/>
  </r>
  <r>
    <x v="11"/>
    <d v="2024-04-20T00:00:00"/>
    <s v="Zone 2 - Mile 30"/>
    <x v="462"/>
    <x v="348"/>
    <x v="216"/>
    <x v="4"/>
    <x v="1"/>
    <x v="0"/>
    <x v="1"/>
    <n v="100"/>
    <n v="4.3"/>
    <n v="4.3"/>
  </r>
  <r>
    <x v="11"/>
    <d v="2024-04-20T00:00:00"/>
    <s v="Zone 2 - Mile 30"/>
    <x v="387"/>
    <x v="301"/>
    <x v="230"/>
    <x v="2"/>
    <x v="1"/>
    <x v="0"/>
    <x v="1"/>
    <n v="117"/>
    <n v="7.4"/>
    <n v="7.4"/>
  </r>
  <r>
    <x v="11"/>
    <d v="2024-04-20T00:00:00"/>
    <s v="Zone 2 - Mile 30"/>
    <x v="388"/>
    <x v="302"/>
    <x v="230"/>
    <x v="5"/>
    <x v="1"/>
    <x v="0"/>
    <x v="1"/>
    <n v="91"/>
    <n v="3.1"/>
    <n v="3.1"/>
  </r>
  <r>
    <x v="11"/>
    <d v="2024-04-20T00:00:00"/>
    <s v="Zone 2 - Mile 30"/>
    <x v="388"/>
    <x v="302"/>
    <x v="230"/>
    <x v="5"/>
    <x v="1"/>
    <x v="0"/>
    <x v="1"/>
    <n v="82"/>
    <n v="2.2000000000000002"/>
    <n v="2.2000000000000002"/>
  </r>
  <r>
    <x v="11"/>
    <d v="2024-04-20T00:00:00"/>
    <s v="Zone 2 - Mile 30"/>
    <x v="396"/>
    <x v="307"/>
    <x v="233"/>
    <x v="0"/>
    <x v="1"/>
    <x v="2"/>
    <x v="2"/>
    <n v="31"/>
    <n v="0.5"/>
    <n v="0.5"/>
  </r>
  <r>
    <x v="11"/>
    <d v="2024-04-20T00:00:00"/>
    <s v="Zone 2 - Mile 30"/>
    <x v="396"/>
    <x v="307"/>
    <x v="233"/>
    <x v="0"/>
    <x v="1"/>
    <x v="2"/>
    <x v="2"/>
    <n v="32"/>
    <n v="0.6"/>
    <n v="0.6"/>
  </r>
  <r>
    <x v="11"/>
    <d v="2024-04-20T00:00:00"/>
    <s v="Zone 2 - Mile 30"/>
    <x v="415"/>
    <x v="319"/>
    <x v="236"/>
    <x v="3"/>
    <x v="1"/>
    <x v="4"/>
    <x v="2"/>
    <n v="54"/>
    <n v="3.3"/>
    <n v="3.3"/>
  </r>
  <r>
    <x v="11"/>
    <d v="2024-04-20T00:00:00"/>
    <s v="Zone 2 - Mile 30"/>
    <x v="237"/>
    <x v="195"/>
    <x v="95"/>
    <x v="0"/>
    <x v="1"/>
    <x v="0"/>
    <x v="2"/>
    <m/>
    <s v=""/>
    <s v=""/>
  </r>
  <r>
    <x v="11"/>
    <d v="2024-04-20T00:00:00"/>
    <s v="Zone 2 - Mile 30"/>
    <x v="411"/>
    <x v="126"/>
    <x v="152"/>
    <x v="8"/>
    <x v="1"/>
    <x v="0"/>
    <x v="2"/>
    <m/>
    <s v=""/>
    <s v=""/>
  </r>
  <r>
    <x v="11"/>
    <d v="2024-04-20T00:00:00"/>
    <s v="Zone 2 - Mile 30"/>
    <x v="389"/>
    <x v="303"/>
    <x v="45"/>
    <x v="1"/>
    <x v="1"/>
    <x v="0"/>
    <x v="2"/>
    <m/>
    <s v=""/>
    <s v=""/>
  </r>
  <r>
    <x v="11"/>
    <d v="2024-04-20T00:00:00"/>
    <s v="Zone 2 - Mile 30"/>
    <x v="236"/>
    <x v="68"/>
    <x v="151"/>
    <x v="1"/>
    <x v="1"/>
    <x v="0"/>
    <x v="2"/>
    <m/>
    <s v=""/>
    <s v=""/>
  </r>
  <r>
    <x v="11"/>
    <d v="2024-04-20T00:00:00"/>
    <s v="Zone 2 - Mile 30"/>
    <x v="243"/>
    <x v="201"/>
    <x v="155"/>
    <x v="1"/>
    <x v="1"/>
    <x v="0"/>
    <x v="2"/>
    <m/>
    <s v=""/>
    <s v=""/>
  </r>
  <r>
    <x v="11"/>
    <d v="2024-04-20T00:00:00"/>
    <s v="Zone 2 - Mile 30"/>
    <x v="460"/>
    <x v="346"/>
    <x v="255"/>
    <x v="8"/>
    <x v="1"/>
    <x v="0"/>
    <x v="2"/>
    <m/>
    <s v=""/>
    <s v=""/>
  </r>
  <r>
    <x v="11"/>
    <d v="2024-04-20T00:00:00"/>
    <s v="Zone 2 - Mile 30"/>
    <x v="286"/>
    <x v="230"/>
    <x v="178"/>
    <x v="1"/>
    <x v="1"/>
    <x v="0"/>
    <x v="2"/>
    <m/>
    <s v=""/>
    <s v=""/>
  </r>
  <r>
    <x v="11"/>
    <d v="2024-04-20T00:00:00"/>
    <s v="Zone 2 - Mile 30"/>
    <x v="394"/>
    <x v="2"/>
    <x v="232"/>
    <x v="3"/>
    <x v="1"/>
    <x v="0"/>
    <x v="2"/>
    <m/>
    <s v=""/>
    <s v=""/>
  </r>
  <r>
    <x v="11"/>
    <d v="2024-04-20T00:00:00"/>
    <s v="Zone 2 - Mile 30"/>
    <x v="304"/>
    <x v="241"/>
    <x v="152"/>
    <x v="1"/>
    <x v="1"/>
    <x v="0"/>
    <x v="2"/>
    <m/>
    <s v=""/>
    <s v=""/>
  </r>
  <r>
    <x v="12"/>
    <d v="2024-09-07T00:00:00"/>
    <s v="Zone 1 - Mile 14"/>
    <x v="239"/>
    <x v="197"/>
    <x v="152"/>
    <x v="3"/>
    <x v="1"/>
    <x v="0"/>
    <x v="1"/>
    <n v="160"/>
    <n v="21.7"/>
    <n v="21.7"/>
  </r>
  <r>
    <x v="12"/>
    <d v="2024-09-07T00:00:00"/>
    <s v="Zone 1 - Mile 14"/>
    <x v="237"/>
    <x v="195"/>
    <x v="95"/>
    <x v="0"/>
    <x v="1"/>
    <x v="0"/>
    <x v="6"/>
    <n v="118"/>
    <n v="20.6"/>
    <n v="20.6"/>
  </r>
  <r>
    <x v="12"/>
    <d v="2024-09-07T00:00:00"/>
    <s v="Zone 1 - Mile 14"/>
    <x v="476"/>
    <x v="354"/>
    <x v="262"/>
    <x v="1"/>
    <x v="1"/>
    <x v="1"/>
    <x v="2"/>
    <n v="42"/>
    <n v="0.8"/>
    <n v="0.8"/>
  </r>
  <r>
    <x v="12"/>
    <d v="2024-09-07T00:00:00"/>
    <s v="Zone 1 - Mile 14"/>
    <x v="240"/>
    <x v="198"/>
    <x v="153"/>
    <x v="1"/>
    <x v="1"/>
    <x v="3"/>
    <x v="2"/>
    <n v="37"/>
    <n v="1.6"/>
    <n v="1.6"/>
  </r>
  <r>
    <x v="12"/>
    <d v="2024-09-07T00:00:00"/>
    <s v="Zone 1 - Mile 14"/>
    <x v="240"/>
    <x v="198"/>
    <x v="153"/>
    <x v="1"/>
    <x v="1"/>
    <x v="0"/>
    <x v="7"/>
    <n v="40"/>
    <n v="1"/>
    <n v="1"/>
  </r>
  <r>
    <x v="12"/>
    <d v="2024-09-07T00:00:00"/>
    <s v="Zone 1 - Mile 14"/>
    <x v="387"/>
    <x v="301"/>
    <x v="230"/>
    <x v="2"/>
    <x v="1"/>
    <x v="3"/>
    <x v="2"/>
    <n v="37"/>
    <n v="1.6"/>
    <n v="1.6"/>
  </r>
  <r>
    <x v="12"/>
    <d v="2024-09-07T00:00:00"/>
    <s v="Zone 1 - Mile 14"/>
    <x v="244"/>
    <x v="202"/>
    <x v="102"/>
    <x v="1"/>
    <x v="1"/>
    <x v="3"/>
    <x v="2"/>
    <n v="33"/>
    <n v="1.1000000000000001"/>
    <n v="1.1000000000000001"/>
  </r>
  <r>
    <x v="12"/>
    <d v="2024-09-07T00:00:00"/>
    <s v="Zone 1 - Mile 14"/>
    <x v="386"/>
    <x v="300"/>
    <x v="229"/>
    <x v="4"/>
    <x v="1"/>
    <x v="3"/>
    <x v="2"/>
    <n v="33"/>
    <n v="1.1000000000000001"/>
    <n v="1.1000000000000001"/>
  </r>
  <r>
    <x v="12"/>
    <d v="2024-09-07T00:00:00"/>
    <s v="Zone 1 - Mile 14"/>
    <x v="355"/>
    <x v="275"/>
    <x v="36"/>
    <x v="2"/>
    <x v="1"/>
    <x v="3"/>
    <x v="2"/>
    <n v="32"/>
    <n v="1"/>
    <n v="1"/>
  </r>
  <r>
    <x v="12"/>
    <d v="2024-09-07T00:00:00"/>
    <s v="Zone 1 - Mile 14"/>
    <x v="477"/>
    <x v="355"/>
    <x v="263"/>
    <x v="7"/>
    <x v="1"/>
    <x v="3"/>
    <x v="2"/>
    <n v="31"/>
    <n v="0.9"/>
    <n v="0.9"/>
  </r>
  <r>
    <x v="12"/>
    <d v="2024-09-07T00:00:00"/>
    <s v="Zone 1 - Mile 14"/>
    <x v="395"/>
    <x v="200"/>
    <x v="30"/>
    <x v="1"/>
    <x v="1"/>
    <x v="0"/>
    <x v="2"/>
    <m/>
    <s v=""/>
    <s v=""/>
  </r>
  <r>
    <x v="12"/>
    <d v="2024-09-07T00:00:00"/>
    <s v="Zone 1 - Mile 14"/>
    <x v="415"/>
    <x v="319"/>
    <x v="236"/>
    <x v="3"/>
    <x v="1"/>
    <x v="0"/>
    <x v="2"/>
    <m/>
    <s v=""/>
    <s v=""/>
  </r>
  <r>
    <x v="12"/>
    <d v="2024-09-07T00:00:00"/>
    <s v="Zone 1 - Mile 14"/>
    <x v="411"/>
    <x v="126"/>
    <x v="152"/>
    <x v="8"/>
    <x v="1"/>
    <x v="0"/>
    <x v="2"/>
    <m/>
    <s v=""/>
    <s v=""/>
  </r>
  <r>
    <x v="12"/>
    <d v="2024-09-07T00:00:00"/>
    <s v="Zone 1 - Mile 14"/>
    <x v="304"/>
    <x v="241"/>
    <x v="152"/>
    <x v="1"/>
    <x v="1"/>
    <x v="0"/>
    <x v="2"/>
    <m/>
    <s v=""/>
    <s v=""/>
  </r>
  <r>
    <x v="12"/>
    <d v="2024-09-07T00:00:00"/>
    <s v="Zone 1 - Mile 14"/>
    <x v="388"/>
    <x v="302"/>
    <x v="230"/>
    <x v="5"/>
    <x v="1"/>
    <x v="0"/>
    <x v="2"/>
    <m/>
    <s v=""/>
    <s v=""/>
  </r>
  <r>
    <x v="12"/>
    <d v="2024-09-07T00:00:00"/>
    <s v="Zone 1 - Mile 14"/>
    <x v="354"/>
    <x v="274"/>
    <x v="36"/>
    <x v="5"/>
    <x v="1"/>
    <x v="0"/>
    <x v="2"/>
    <m/>
    <s v=""/>
    <s v=""/>
  </r>
  <r>
    <x v="12"/>
    <d v="2024-09-07T00:00:00"/>
    <s v="Zone 1 - Mile 14"/>
    <x v="478"/>
    <x v="189"/>
    <x v="18"/>
    <x v="1"/>
    <x v="1"/>
    <x v="0"/>
    <x v="2"/>
    <m/>
    <s v=""/>
    <s v=""/>
  </r>
  <r>
    <x v="12"/>
    <d v="2024-09-07T00:00:00"/>
    <s v="Zone 1 - Mile 14"/>
    <x v="4"/>
    <x v="4"/>
    <x v="4"/>
    <x v="0"/>
    <x v="1"/>
    <x v="0"/>
    <x v="2"/>
    <m/>
    <s v=""/>
    <s v=""/>
  </r>
  <r>
    <x v="12"/>
    <d v="2024-09-07T00:00:00"/>
    <s v="Zone 1 - Mile 14"/>
    <x v="286"/>
    <x v="230"/>
    <x v="178"/>
    <x v="1"/>
    <x v="1"/>
    <x v="0"/>
    <x v="2"/>
    <m/>
    <s v=""/>
    <s v=""/>
  </r>
  <r>
    <x v="12"/>
    <d v="2024-09-07T00:00:00"/>
    <s v="Zone 1 - Mile 14"/>
    <x v="479"/>
    <x v="121"/>
    <x v="135"/>
    <x v="2"/>
    <x v="1"/>
    <x v="0"/>
    <x v="2"/>
    <m/>
    <s v=""/>
    <s v=""/>
  </r>
  <r>
    <x v="12"/>
    <d v="2024-09-07T00:00:00"/>
    <s v="Zone 1 - Mile 14"/>
    <x v="389"/>
    <x v="303"/>
    <x v="45"/>
    <x v="1"/>
    <x v="1"/>
    <x v="0"/>
    <x v="2"/>
    <m/>
    <s v=""/>
    <s v=""/>
  </r>
  <r>
    <x v="12"/>
    <d v="2024-09-07T00:00:00"/>
    <s v="Zone 1 - Mile 14"/>
    <x v="460"/>
    <x v="346"/>
    <x v="255"/>
    <x v="8"/>
    <x v="1"/>
    <x v="0"/>
    <x v="2"/>
    <m/>
    <s v=""/>
    <s v=""/>
  </r>
  <r>
    <x v="12"/>
    <d v="2024-09-07T00:00:00"/>
    <s v="Zone 1 - Mile 14"/>
    <x v="462"/>
    <x v="348"/>
    <x v="216"/>
    <x v="4"/>
    <x v="1"/>
    <x v="0"/>
    <x v="2"/>
    <m/>
    <s v=""/>
    <s v=""/>
  </r>
  <r>
    <x v="12"/>
    <d v="2024-09-07T00:00:00"/>
    <s v="Zone 1 - Mile 14"/>
    <x v="313"/>
    <x v="249"/>
    <x v="145"/>
    <x v="1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0"/>
    <x v="1"/>
    <n v="158"/>
    <n v="20.8"/>
    <n v="20.8"/>
  </r>
  <r>
    <x v="12"/>
    <d v="2024-09-07T00:00:00"/>
    <s v="Zone 1 - Mile 14"/>
    <x v="11"/>
    <x v="10"/>
    <x v="9"/>
    <x v="4"/>
    <x v="0"/>
    <x v="1"/>
    <x v="2"/>
    <n v="52"/>
    <n v="1.4"/>
    <n v="1.4"/>
  </r>
  <r>
    <x v="12"/>
    <d v="2024-09-07T00:00:00"/>
    <s v="Zone 1 - Mile 14"/>
    <x v="2"/>
    <x v="2"/>
    <x v="2"/>
    <x v="2"/>
    <x v="0"/>
    <x v="0"/>
    <x v="7"/>
    <n v="42"/>
    <n v="1.1000000000000001"/>
    <n v="1.1000000000000001"/>
  </r>
  <r>
    <x v="12"/>
    <d v="2024-09-07T00:00:00"/>
    <s v="Zone 1 - Mile 14"/>
    <x v="345"/>
    <x v="267"/>
    <x v="116"/>
    <x v="5"/>
    <x v="0"/>
    <x v="1"/>
    <x v="2"/>
    <n v="52"/>
    <n v="1.4"/>
    <n v="1.4"/>
  </r>
  <r>
    <x v="12"/>
    <d v="2024-09-07T00:00:00"/>
    <s v="Zone 1 - Mile 14"/>
    <x v="16"/>
    <x v="15"/>
    <x v="13"/>
    <x v="2"/>
    <x v="0"/>
    <x v="1"/>
    <x v="2"/>
    <n v="57"/>
    <n v="1.9"/>
    <n v="1.9"/>
  </r>
  <r>
    <x v="12"/>
    <d v="2024-09-07T00:00:00"/>
    <s v="Zone 1 - Mile 14"/>
    <x v="0"/>
    <x v="0"/>
    <x v="0"/>
    <x v="0"/>
    <x v="0"/>
    <x v="3"/>
    <x v="2"/>
    <n v="33"/>
    <n v="1.1000000000000001"/>
    <n v="1.1000000000000001"/>
  </r>
  <r>
    <x v="12"/>
    <d v="2024-09-07T00:00:00"/>
    <s v="Zone 1 - Mile 14"/>
    <x v="0"/>
    <x v="0"/>
    <x v="0"/>
    <x v="0"/>
    <x v="0"/>
    <x v="2"/>
    <x v="2"/>
    <n v="34"/>
    <n v="0.7"/>
    <n v="0.7"/>
  </r>
  <r>
    <x v="12"/>
    <d v="2024-09-07T00:00:00"/>
    <s v="Zone 1 - Mile 14"/>
    <x v="3"/>
    <x v="3"/>
    <x v="3"/>
    <x v="3"/>
    <x v="0"/>
    <x v="3"/>
    <x v="2"/>
    <n v="39"/>
    <n v="1.8"/>
    <n v="1.8"/>
  </r>
  <r>
    <x v="12"/>
    <d v="2024-09-07T00:00:00"/>
    <s v="Zone 1 - Mile 14"/>
    <x v="17"/>
    <x v="16"/>
    <x v="14"/>
    <x v="5"/>
    <x v="0"/>
    <x v="3"/>
    <x v="2"/>
    <n v="31"/>
    <n v="0.9"/>
    <n v="0.9"/>
  </r>
  <r>
    <x v="12"/>
    <d v="2024-09-07T00:00:00"/>
    <s v="Zone 1 - Mile 14"/>
    <x v="18"/>
    <x v="17"/>
    <x v="14"/>
    <x v="2"/>
    <x v="0"/>
    <x v="3"/>
    <x v="2"/>
    <n v="36"/>
    <n v="1.5"/>
    <n v="1.5"/>
  </r>
  <r>
    <x v="12"/>
    <d v="2024-09-07T00:00:00"/>
    <s v="Zone 1 - Mile 14"/>
    <x v="7"/>
    <x v="7"/>
    <x v="7"/>
    <x v="2"/>
    <x v="0"/>
    <x v="0"/>
    <x v="2"/>
    <m/>
    <s v=""/>
    <s v=""/>
  </r>
  <r>
    <x v="12"/>
    <d v="2024-09-07T00:00:00"/>
    <s v="Zone 1 - Mile 14"/>
    <x v="458"/>
    <x v="345"/>
    <x v="43"/>
    <x v="8"/>
    <x v="0"/>
    <x v="0"/>
    <x v="2"/>
    <m/>
    <s v=""/>
    <s v=""/>
  </r>
  <r>
    <x v="12"/>
    <d v="2024-09-07T00:00:00"/>
    <s v="Zone 1 - Mile 14"/>
    <x v="459"/>
    <x v="6"/>
    <x v="43"/>
    <x v="0"/>
    <x v="0"/>
    <x v="0"/>
    <x v="2"/>
    <m/>
    <s v=""/>
    <s v=""/>
  </r>
  <r>
    <x v="12"/>
    <d v="2024-09-07T00:00:00"/>
    <s v="Zone 1 - Mile 14"/>
    <x v="455"/>
    <x v="343"/>
    <x v="43"/>
    <x v="8"/>
    <x v="0"/>
    <x v="0"/>
    <x v="2"/>
    <m/>
    <s v=""/>
    <s v=""/>
  </r>
  <r>
    <x v="12"/>
    <d v="2024-09-07T00:00:00"/>
    <s v="Zone 1 - Mile 14"/>
    <x v="28"/>
    <x v="26"/>
    <x v="22"/>
    <x v="0"/>
    <x v="0"/>
    <x v="0"/>
    <x v="2"/>
    <m/>
    <s v=""/>
    <s v=""/>
  </r>
  <r>
    <x v="12"/>
    <d v="2024-09-07T00:00:00"/>
    <s v="Zone 1 - Mile 14"/>
    <x v="10"/>
    <x v="9"/>
    <x v="9"/>
    <x v="2"/>
    <x v="0"/>
    <x v="0"/>
    <x v="2"/>
    <m/>
    <s v=""/>
    <s v=""/>
  </r>
  <r>
    <x v="12"/>
    <d v="2024-09-07T00:00:00"/>
    <s v="Zone 1 - Mile 14"/>
    <x v="25"/>
    <x v="23"/>
    <x v="20"/>
    <x v="1"/>
    <x v="0"/>
    <x v="0"/>
    <x v="2"/>
    <m/>
    <s v=""/>
    <s v=""/>
  </r>
  <r>
    <x v="12"/>
    <d v="2024-09-07T00:00:00"/>
    <s v="Zone 1 - Mile 14"/>
    <x v="461"/>
    <x v="347"/>
    <x v="256"/>
    <x v="1"/>
    <x v="0"/>
    <x v="0"/>
    <x v="2"/>
    <m/>
    <s v=""/>
    <s v=""/>
  </r>
  <r>
    <x v="12"/>
    <d v="2024-09-07T00:00:00"/>
    <s v="Zone 1 - Mile 14"/>
    <x v="50"/>
    <x v="46"/>
    <x v="38"/>
    <x v="2"/>
    <x v="0"/>
    <x v="0"/>
    <x v="2"/>
    <m/>
    <s v=""/>
    <s v=""/>
  </r>
  <r>
    <x v="12"/>
    <d v="2024-09-07T00:00:00"/>
    <s v="Zone 1 - Mile 14"/>
    <x v="27"/>
    <x v="25"/>
    <x v="21"/>
    <x v="4"/>
    <x v="0"/>
    <x v="0"/>
    <x v="2"/>
    <m/>
    <s v=""/>
    <s v=""/>
  </r>
  <r>
    <x v="12"/>
    <d v="2024-09-07T00:00:00"/>
    <s v="Zone 1 - Mile 14"/>
    <x v="133"/>
    <x v="114"/>
    <x v="89"/>
    <x v="5"/>
    <x v="0"/>
    <x v="0"/>
    <x v="2"/>
    <m/>
    <s v=""/>
    <s v=""/>
  </r>
  <r>
    <x v="12"/>
    <d v="2024-09-07T00:00:00"/>
    <s v="Zone 1 - Mile 14"/>
    <x v="456"/>
    <x v="344"/>
    <x v="200"/>
    <x v="1"/>
    <x v="0"/>
    <x v="0"/>
    <x v="2"/>
    <m/>
    <s v=""/>
    <s v=""/>
  </r>
  <r>
    <x v="12"/>
    <d v="2024-09-07T00:00:00"/>
    <s v="Zone 1 - Mile 14"/>
    <x v="427"/>
    <x v="326"/>
    <x v="242"/>
    <x v="1"/>
    <x v="0"/>
    <x v="0"/>
    <x v="2"/>
    <m/>
    <s v=""/>
    <s v=""/>
  </r>
  <r>
    <x v="12"/>
    <d v="2024-09-07T00:00:00"/>
    <s v="Zone 1 - Mile 14"/>
    <x v="410"/>
    <x v="315"/>
    <x v="38"/>
    <x v="2"/>
    <x v="0"/>
    <x v="0"/>
    <x v="2"/>
    <m/>
    <s v=""/>
    <s v=""/>
  </r>
  <r>
    <x v="12"/>
    <d v="2024-09-07T00:00:00"/>
    <s v="Zone 1 - Mile 14"/>
    <x v="289"/>
    <x v="232"/>
    <x v="180"/>
    <x v="6"/>
    <x v="0"/>
    <x v="0"/>
    <x v="2"/>
    <m/>
    <s v=""/>
    <s v=""/>
  </r>
  <r>
    <x v="12"/>
    <d v="2024-09-07T00:00:00"/>
    <s v="Zone 1 - Mile 14"/>
    <x v="189"/>
    <x v="155"/>
    <x v="126"/>
    <x v="1"/>
    <x v="0"/>
    <x v="0"/>
    <x v="2"/>
    <m/>
    <s v=""/>
    <s v=""/>
  </r>
  <r>
    <x v="12"/>
    <d v="2024-09-07T00:00:00"/>
    <s v="Zone 1 - Mile 14"/>
    <x v="146"/>
    <x v="46"/>
    <x v="65"/>
    <x v="0"/>
    <x v="14"/>
    <x v="0"/>
    <x v="6"/>
    <n v="115"/>
    <n v="19"/>
    <n v="19"/>
  </r>
  <r>
    <x v="12"/>
    <d v="2024-09-07T00:00:00"/>
    <s v="Zone 1 - Mile 14"/>
    <x v="307"/>
    <x v="243"/>
    <x v="35"/>
    <x v="7"/>
    <x v="14"/>
    <x v="0"/>
    <x v="2"/>
    <m/>
    <s v=""/>
    <s v=""/>
  </r>
  <r>
    <x v="12"/>
    <d v="2024-09-07T00:00:00"/>
    <s v="Zone 1 - Mile 14"/>
    <x v="406"/>
    <x v="312"/>
    <x v="35"/>
    <x v="11"/>
    <x v="14"/>
    <x v="0"/>
    <x v="2"/>
    <m/>
    <s v=""/>
    <s v=""/>
  </r>
  <r>
    <x v="12"/>
    <d v="2024-09-07T00:00:00"/>
    <s v="Zone 1 - Mile 14"/>
    <x v="308"/>
    <x v="244"/>
    <x v="35"/>
    <x v="8"/>
    <x v="14"/>
    <x v="0"/>
    <x v="2"/>
    <m/>
    <s v=""/>
    <s v=""/>
  </r>
  <r>
    <x v="12"/>
    <d v="2024-09-07T00:00:00"/>
    <s v="Zone 1 - Mile 14"/>
    <x v="140"/>
    <x v="118"/>
    <x v="35"/>
    <x v="0"/>
    <x v="14"/>
    <x v="0"/>
    <x v="2"/>
    <m/>
    <s v=""/>
    <s v=""/>
  </r>
  <r>
    <x v="12"/>
    <d v="2024-09-07T00:00:00"/>
    <s v="Zone 1 - Mile 14"/>
    <x v="151"/>
    <x v="79"/>
    <x v="103"/>
    <x v="1"/>
    <x v="14"/>
    <x v="0"/>
    <x v="2"/>
    <m/>
    <s v=""/>
    <s v=""/>
  </r>
  <r>
    <x v="12"/>
    <d v="2024-09-07T00:00:00"/>
    <s v="Zone 1 - Mile 14"/>
    <x v="480"/>
    <x v="356"/>
    <x v="264"/>
    <x v="8"/>
    <x v="14"/>
    <x v="0"/>
    <x v="2"/>
    <m/>
    <s v=""/>
    <s v=""/>
  </r>
  <r>
    <x v="12"/>
    <d v="2024-09-07T00:00:00"/>
    <s v="Zone 1 - Mile 14"/>
    <x v="147"/>
    <x v="122"/>
    <x v="101"/>
    <x v="1"/>
    <x v="14"/>
    <x v="0"/>
    <x v="2"/>
    <m/>
    <s v=""/>
    <s v=""/>
  </r>
  <r>
    <x v="12"/>
    <d v="2024-09-07T00:00:00"/>
    <s v="Zone 1 - Mile 14"/>
    <x v="474"/>
    <x v="317"/>
    <x v="135"/>
    <x v="8"/>
    <x v="14"/>
    <x v="0"/>
    <x v="2"/>
    <m/>
    <s v=""/>
    <s v=""/>
  </r>
  <r>
    <x v="12"/>
    <d v="2024-09-07T00:00:00"/>
    <s v="Zone 1 - Mile 14"/>
    <x v="481"/>
    <x v="357"/>
    <x v="265"/>
    <x v="8"/>
    <x v="14"/>
    <x v="0"/>
    <x v="2"/>
    <m/>
    <s v=""/>
    <s v=""/>
  </r>
  <r>
    <x v="12"/>
    <d v="2024-09-07T00:00:00"/>
    <s v="Zone 1 - Mile 14"/>
    <x v="482"/>
    <x v="358"/>
    <x v="135"/>
    <x v="6"/>
    <x v="14"/>
    <x v="0"/>
    <x v="2"/>
    <m/>
    <s v=""/>
    <s v=""/>
  </r>
  <r>
    <x v="12"/>
    <d v="2024-09-07T00:00:00"/>
    <s v="Zone 1 - Mile 14"/>
    <x v="473"/>
    <x v="352"/>
    <x v="135"/>
    <x v="0"/>
    <x v="14"/>
    <x v="0"/>
    <x v="2"/>
    <m/>
    <s v=""/>
    <s v=""/>
  </r>
  <r>
    <x v="12"/>
    <d v="2024-09-07T00:00:00"/>
    <s v="Zone 1 - Mile 14"/>
    <x v="281"/>
    <x v="226"/>
    <x v="104"/>
    <x v="1"/>
    <x v="14"/>
    <x v="0"/>
    <x v="2"/>
    <m/>
    <s v=""/>
    <s v=""/>
  </r>
  <r>
    <x v="12"/>
    <d v="2024-09-07T00:00:00"/>
    <s v="Zone 1 - Mile 14"/>
    <x v="280"/>
    <x v="225"/>
    <x v="104"/>
    <x v="3"/>
    <x v="14"/>
    <x v="0"/>
    <x v="2"/>
    <m/>
    <s v=""/>
    <s v=""/>
  </r>
  <r>
    <x v="12"/>
    <d v="2024-09-07T00:00:00"/>
    <s v="Zone 1 - Mile 14"/>
    <x v="153"/>
    <x v="126"/>
    <x v="104"/>
    <x v="0"/>
    <x v="14"/>
    <x v="0"/>
    <x v="2"/>
    <m/>
    <s v=""/>
    <s v=""/>
  </r>
  <r>
    <x v="12"/>
    <d v="2024-09-07T00:00:00"/>
    <s v="Zone 1 - Mile 14"/>
    <x v="416"/>
    <x v="320"/>
    <x v="237"/>
    <x v="0"/>
    <x v="14"/>
    <x v="0"/>
    <x v="2"/>
    <m/>
    <s v=""/>
    <s v=""/>
  </r>
  <r>
    <x v="12"/>
    <d v="2024-09-07T00:00:00"/>
    <s v="Zone 1 - Mile 14"/>
    <x v="454"/>
    <x v="342"/>
    <x v="32"/>
    <x v="2"/>
    <x v="14"/>
    <x v="0"/>
    <x v="2"/>
    <m/>
    <s v=""/>
    <s v=""/>
  </r>
  <r>
    <x v="12"/>
    <d v="2024-09-07T00:00:00"/>
    <s v="Zone 1 - Mile 14"/>
    <x v="148"/>
    <x v="123"/>
    <x v="90"/>
    <x v="0"/>
    <x v="14"/>
    <x v="0"/>
    <x v="2"/>
    <m/>
    <s v=""/>
    <s v=""/>
  </r>
  <r>
    <x v="12"/>
    <d v="2024-09-07T00:00:00"/>
    <s v="Zone 1 - Mile 14"/>
    <x v="331"/>
    <x v="262"/>
    <x v="100"/>
    <x v="8"/>
    <x v="14"/>
    <x v="0"/>
    <x v="2"/>
    <m/>
    <s v=""/>
    <s v=""/>
  </r>
  <r>
    <x v="12"/>
    <d v="2024-09-07T00:00:00"/>
    <s v="Zone 1 - Mile 14"/>
    <x v="149"/>
    <x v="124"/>
    <x v="100"/>
    <x v="8"/>
    <x v="14"/>
    <x v="0"/>
    <x v="2"/>
    <m/>
    <s v=""/>
    <s v=""/>
  </r>
  <r>
    <x v="12"/>
    <d v="2024-09-07T00:00:00"/>
    <s v="Zone 1 - Mile 14"/>
    <x v="114"/>
    <x v="98"/>
    <x v="79"/>
    <x v="7"/>
    <x v="14"/>
    <x v="0"/>
    <x v="2"/>
    <m/>
    <s v=""/>
    <s v=""/>
  </r>
  <r>
    <x v="12"/>
    <d v="2024-09-07T00:00:00"/>
    <s v="Zone 1 - Mile 14"/>
    <x v="145"/>
    <x v="121"/>
    <x v="100"/>
    <x v="0"/>
    <x v="14"/>
    <x v="0"/>
    <x v="2"/>
    <m/>
    <s v=""/>
    <s v=""/>
  </r>
  <r>
    <x v="12"/>
    <d v="2024-09-07T00:00:00"/>
    <s v="Zone 1 - Mile 14"/>
    <x v="425"/>
    <x v="324"/>
    <x v="91"/>
    <x v="3"/>
    <x v="14"/>
    <x v="0"/>
    <x v="2"/>
    <m/>
    <s v=""/>
    <s v=""/>
  </r>
  <r>
    <x v="12"/>
    <d v="2024-09-07T00:00:00"/>
    <s v="Zone 1 - Mile 14"/>
    <x v="143"/>
    <x v="120"/>
    <x v="91"/>
    <x v="3"/>
    <x v="14"/>
    <x v="0"/>
    <x v="2"/>
    <m/>
    <s v=""/>
    <s v=""/>
  </r>
  <r>
    <x v="12"/>
    <d v="2024-09-07T00:00:00"/>
    <s v="Zone 1 - Mile 14"/>
    <x v="381"/>
    <x v="79"/>
    <x v="91"/>
    <x v="3"/>
    <x v="14"/>
    <x v="0"/>
    <x v="2"/>
    <m/>
    <s v=""/>
    <s v=""/>
  </r>
  <r>
    <x v="12"/>
    <d v="2024-09-07T00:00:00"/>
    <s v="Zone 1 - Mile 14"/>
    <x v="154"/>
    <x v="127"/>
    <x v="105"/>
    <x v="1"/>
    <x v="14"/>
    <x v="0"/>
    <x v="2"/>
    <m/>
    <s v=""/>
    <s v=""/>
  </r>
  <r>
    <x v="12"/>
    <d v="2024-09-07T00:00:00"/>
    <s v="Zone 1 - Mile 14"/>
    <x v="379"/>
    <x v="295"/>
    <x v="8"/>
    <x v="1"/>
    <x v="14"/>
    <x v="0"/>
    <x v="2"/>
    <m/>
    <s v=""/>
    <s v=""/>
  </r>
  <r>
    <x v="12"/>
    <d v="2024-09-07T00:00:00"/>
    <s v="Zone 1 - Mile 14"/>
    <x v="47"/>
    <x v="6"/>
    <x v="36"/>
    <x v="2"/>
    <x v="7"/>
    <x v="0"/>
    <x v="3"/>
    <n v="45"/>
    <n v="1.6"/>
    <n v="1.6"/>
  </r>
  <r>
    <x v="12"/>
    <d v="2024-09-07T00:00:00"/>
    <s v="Zone 1 - Mile 14"/>
    <x v="47"/>
    <x v="6"/>
    <x v="36"/>
    <x v="2"/>
    <x v="7"/>
    <x v="1"/>
    <x v="2"/>
    <n v="57"/>
    <n v="1.9"/>
    <n v="1.9"/>
  </r>
  <r>
    <x v="12"/>
    <d v="2024-09-07T00:00:00"/>
    <s v="Zone 1 - Mile 14"/>
    <x v="47"/>
    <x v="6"/>
    <x v="36"/>
    <x v="2"/>
    <x v="7"/>
    <x v="1"/>
    <x v="2"/>
    <n v="52"/>
    <n v="1.4"/>
    <n v="1.4"/>
  </r>
  <r>
    <x v="12"/>
    <d v="2024-09-07T00:00:00"/>
    <s v="Zone 1 - Mile 14"/>
    <x v="375"/>
    <x v="292"/>
    <x v="55"/>
    <x v="8"/>
    <x v="10"/>
    <x v="1"/>
    <x v="2"/>
    <n v="51"/>
    <n v="1.4"/>
    <n v="1.4"/>
  </r>
  <r>
    <x v="12"/>
    <d v="2024-09-07T00:00:00"/>
    <s v="Zone 1 - Mile 14"/>
    <x v="376"/>
    <x v="293"/>
    <x v="23"/>
    <x v="8"/>
    <x v="10"/>
    <x v="3"/>
    <x v="2"/>
    <n v="35"/>
    <n v="1.3"/>
    <n v="1.3"/>
  </r>
  <r>
    <x v="12"/>
    <d v="2024-09-07T00:00:00"/>
    <s v="Zone 1 - Mile 14"/>
    <x v="376"/>
    <x v="293"/>
    <x v="23"/>
    <x v="8"/>
    <x v="10"/>
    <x v="3"/>
    <x v="2"/>
    <n v="29"/>
    <n v="0.7"/>
    <n v="0.7"/>
  </r>
  <r>
    <x v="12"/>
    <d v="2024-09-07T00:00:00"/>
    <s v="Zone 1 - Mile 14"/>
    <x v="376"/>
    <x v="293"/>
    <x v="23"/>
    <x v="8"/>
    <x v="10"/>
    <x v="1"/>
    <x v="2"/>
    <n v="47"/>
    <n v="1.1000000000000001"/>
    <n v="1.1000000000000001"/>
  </r>
  <r>
    <x v="12"/>
    <d v="2024-09-07T00:00:00"/>
    <s v="Zone 1 - Mile 14"/>
    <x v="376"/>
    <x v="293"/>
    <x v="23"/>
    <x v="8"/>
    <x v="10"/>
    <x v="1"/>
    <x v="2"/>
    <n v="47"/>
    <n v="1.1000000000000001"/>
    <n v="1.1000000000000001"/>
  </r>
  <r>
    <x v="12"/>
    <d v="2024-09-07T00:00:00"/>
    <s v="Zone 1 - Mile 14"/>
    <x v="87"/>
    <x v="77"/>
    <x v="62"/>
    <x v="0"/>
    <x v="10"/>
    <x v="3"/>
    <x v="2"/>
    <n v="30"/>
    <n v="0.8"/>
    <n v="0.8"/>
  </r>
  <r>
    <x v="12"/>
    <d v="2024-09-07T00:00:00"/>
    <s v="Zone 1 - Mile 14"/>
    <x v="87"/>
    <x v="77"/>
    <x v="62"/>
    <x v="0"/>
    <x v="10"/>
    <x v="3"/>
    <x v="2"/>
    <n v="32"/>
    <n v="1"/>
    <n v="1"/>
  </r>
  <r>
    <x v="12"/>
    <d v="2024-09-07T00:00:00"/>
    <s v="Zone 1 - Mile 14"/>
    <x v="87"/>
    <x v="77"/>
    <x v="62"/>
    <x v="0"/>
    <x v="10"/>
    <x v="3"/>
    <x v="2"/>
    <n v="32"/>
    <n v="1"/>
    <n v="1"/>
  </r>
  <r>
    <x v="12"/>
    <d v="2024-09-07T00:00:00"/>
    <s v="Zone 1 - Mile 14"/>
    <x v="87"/>
    <x v="77"/>
    <x v="62"/>
    <x v="0"/>
    <x v="10"/>
    <x v="2"/>
    <x v="2"/>
    <n v="31"/>
    <n v="0.5"/>
    <n v="0.5"/>
  </r>
  <r>
    <x v="12"/>
    <d v="2024-09-07T00:00:00"/>
    <s v="Zone 1 - Mile 14"/>
    <x v="85"/>
    <x v="75"/>
    <x v="23"/>
    <x v="8"/>
    <x v="10"/>
    <x v="3"/>
    <x v="2"/>
    <n v="34"/>
    <n v="1.2"/>
    <n v="1.2"/>
  </r>
  <r>
    <x v="12"/>
    <d v="2024-09-07T00:00:00"/>
    <s v="Zone 1 - Mile 14"/>
    <x v="85"/>
    <x v="75"/>
    <x v="23"/>
    <x v="8"/>
    <x v="10"/>
    <x v="3"/>
    <x v="2"/>
    <n v="25"/>
    <n v="0.4"/>
    <n v="0.4"/>
  </r>
  <r>
    <x v="12"/>
    <d v="2024-09-07T00:00:00"/>
    <s v="Zone 1 - Mile 14"/>
    <x v="82"/>
    <x v="72"/>
    <x v="55"/>
    <x v="1"/>
    <x v="10"/>
    <x v="3"/>
    <x v="2"/>
    <n v="30"/>
    <n v="0.8"/>
    <n v="0.8"/>
  </r>
  <r>
    <x v="12"/>
    <d v="2024-09-07T00:00:00"/>
    <s v="Zone 1 - Mile 14"/>
    <x v="83"/>
    <x v="73"/>
    <x v="61"/>
    <x v="7"/>
    <x v="10"/>
    <x v="2"/>
    <x v="2"/>
    <n v="31"/>
    <n v="0.5"/>
    <n v="0.5"/>
  </r>
  <r>
    <x v="12"/>
    <d v="2024-09-07T00:00:00"/>
    <s v="Zone 1 - Mile 14"/>
    <x v="81"/>
    <x v="31"/>
    <x v="60"/>
    <x v="1"/>
    <x v="10"/>
    <x v="2"/>
    <x v="2"/>
    <n v="35"/>
    <n v="0.8"/>
    <n v="0.8"/>
  </r>
  <r>
    <x v="12"/>
    <d v="2024-09-07T00:00:00"/>
    <s v="Zone 1 - Mile 14"/>
    <x v="90"/>
    <x v="78"/>
    <x v="4"/>
    <x v="1"/>
    <x v="10"/>
    <x v="2"/>
    <x v="2"/>
    <n v="30"/>
    <n v="0.5"/>
    <n v="0.5"/>
  </r>
  <r>
    <x v="12"/>
    <d v="2024-09-07T00:00:00"/>
    <s v="Zone 1 - Mile 14"/>
    <x v="448"/>
    <x v="338"/>
    <x v="253"/>
    <x v="2"/>
    <x v="10"/>
    <x v="0"/>
    <x v="2"/>
    <m/>
    <s v=""/>
    <s v=""/>
  </r>
  <r>
    <x v="12"/>
    <d v="2024-09-07T00:00:00"/>
    <s v="Zone 1 - Mile 14"/>
    <x v="70"/>
    <x v="63"/>
    <x v="53"/>
    <x v="2"/>
    <x v="10"/>
    <x v="0"/>
    <x v="2"/>
    <m/>
    <s v=""/>
    <s v=""/>
  </r>
  <r>
    <x v="12"/>
    <d v="2024-09-07T00:00:00"/>
    <s v="Zone 1 - Mile 14"/>
    <x v="442"/>
    <x v="124"/>
    <x v="91"/>
    <x v="1"/>
    <x v="10"/>
    <x v="0"/>
    <x v="2"/>
    <m/>
    <s v=""/>
    <s v=""/>
  </r>
  <r>
    <x v="12"/>
    <d v="2024-09-07T00:00:00"/>
    <s v="Zone 1 - Mile 14"/>
    <x v="75"/>
    <x v="14"/>
    <x v="57"/>
    <x v="1"/>
    <x v="10"/>
    <x v="0"/>
    <x v="2"/>
    <m/>
    <s v=""/>
    <s v=""/>
  </r>
  <r>
    <x v="12"/>
    <d v="2024-09-07T00:00:00"/>
    <s v="Zone 1 - Mile 14"/>
    <x v="65"/>
    <x v="58"/>
    <x v="29"/>
    <x v="3"/>
    <x v="10"/>
    <x v="0"/>
    <x v="2"/>
    <m/>
    <s v=""/>
    <s v=""/>
  </r>
  <r>
    <x v="12"/>
    <d v="2024-09-07T00:00:00"/>
    <s v="Zone 1 - Mile 14"/>
    <x v="446"/>
    <x v="317"/>
    <x v="251"/>
    <x v="2"/>
    <x v="10"/>
    <x v="0"/>
    <x v="2"/>
    <m/>
    <s v=""/>
    <s v=""/>
  </r>
  <r>
    <x v="12"/>
    <d v="2024-09-07T00:00:00"/>
    <s v="Zone 1 - Mile 14"/>
    <x v="225"/>
    <x v="186"/>
    <x v="146"/>
    <x v="8"/>
    <x v="10"/>
    <x v="0"/>
    <x v="2"/>
    <m/>
    <s v=""/>
    <s v=""/>
  </r>
  <r>
    <x v="12"/>
    <d v="2024-09-07T00:00:00"/>
    <s v="Zone 1 - Mile 14"/>
    <x v="226"/>
    <x v="187"/>
    <x v="146"/>
    <x v="0"/>
    <x v="10"/>
    <x v="0"/>
    <x v="2"/>
    <m/>
    <s v=""/>
    <s v=""/>
  </r>
  <r>
    <x v="12"/>
    <d v="2024-09-07T00:00:00"/>
    <s v="Zone 1 - Mile 14"/>
    <x v="77"/>
    <x v="31"/>
    <x v="9"/>
    <x v="2"/>
    <x v="10"/>
    <x v="0"/>
    <x v="2"/>
    <m/>
    <s v=""/>
    <s v=""/>
  </r>
  <r>
    <x v="12"/>
    <d v="2024-09-07T00:00:00"/>
    <s v="Zone 1 - Mile 14"/>
    <x v="445"/>
    <x v="75"/>
    <x v="250"/>
    <x v="8"/>
    <x v="10"/>
    <x v="0"/>
    <x v="2"/>
    <m/>
    <s v=""/>
    <s v=""/>
  </r>
  <r>
    <x v="12"/>
    <d v="2024-09-07T00:00:00"/>
    <s v="Zone 1 - Mile 14"/>
    <x v="79"/>
    <x v="70"/>
    <x v="23"/>
    <x v="0"/>
    <x v="10"/>
    <x v="0"/>
    <x v="2"/>
    <m/>
    <s v=""/>
    <s v=""/>
  </r>
  <r>
    <x v="12"/>
    <d v="2024-09-07T00:00:00"/>
    <s v="Zone 1 - Mile 14"/>
    <x v="444"/>
    <x v="336"/>
    <x v="136"/>
    <x v="1"/>
    <x v="10"/>
    <x v="0"/>
    <x v="2"/>
    <m/>
    <s v=""/>
    <s v=""/>
  </r>
  <r>
    <x v="12"/>
    <d v="2024-09-07T00:00:00"/>
    <s v="Zone 1 - Mile 14"/>
    <x v="424"/>
    <x v="12"/>
    <x v="241"/>
    <x v="1"/>
    <x v="10"/>
    <x v="0"/>
    <x v="2"/>
    <m/>
    <s v=""/>
    <s v=""/>
  </r>
  <r>
    <x v="12"/>
    <d v="2024-09-07T00:00:00"/>
    <s v="Zone 1 - Mile 14"/>
    <x v="63"/>
    <x v="2"/>
    <x v="48"/>
    <x v="0"/>
    <x v="10"/>
    <x v="0"/>
    <x v="2"/>
    <m/>
    <s v=""/>
    <s v=""/>
  </r>
  <r>
    <x v="12"/>
    <d v="2024-09-07T00:00:00"/>
    <s v="Zone 1 - Mile 14"/>
    <x v="419"/>
    <x v="321"/>
    <x v="240"/>
    <x v="3"/>
    <x v="10"/>
    <x v="0"/>
    <x v="2"/>
    <m/>
    <s v=""/>
    <s v=""/>
  </r>
  <r>
    <x v="12"/>
    <d v="2024-09-07T00:00:00"/>
    <s v="Zone 1 - Mile 14"/>
    <x v="447"/>
    <x v="337"/>
    <x v="252"/>
    <x v="6"/>
    <x v="10"/>
    <x v="0"/>
    <x v="2"/>
    <m/>
    <s v=""/>
    <s v=""/>
  </r>
  <r>
    <x v="12"/>
    <d v="2024-09-07T00:00:00"/>
    <s v="Zone 1 - Mile 14"/>
    <x v="449"/>
    <x v="339"/>
    <x v="252"/>
    <x v="0"/>
    <x v="10"/>
    <x v="0"/>
    <x v="2"/>
    <m/>
    <s v=""/>
    <s v=""/>
  </r>
  <r>
    <x v="12"/>
    <d v="2024-09-07T00:00:00"/>
    <s v="Zone 1 - Mile 14"/>
    <x v="443"/>
    <x v="12"/>
    <x v="249"/>
    <x v="1"/>
    <x v="10"/>
    <x v="0"/>
    <x v="2"/>
    <m/>
    <s v=""/>
    <s v=""/>
  </r>
  <r>
    <x v="12"/>
    <d v="2024-09-07T00:00:00"/>
    <s v="Zone 1 - Mile 14"/>
    <x v="88"/>
    <x v="2"/>
    <x v="63"/>
    <x v="1"/>
    <x v="10"/>
    <x v="0"/>
    <x v="2"/>
    <m/>
    <s v=""/>
    <s v=""/>
  </r>
  <r>
    <x v="12"/>
    <d v="2024-09-07T00:00:00"/>
    <s v="Zone 1 - Mile 14"/>
    <x v="91"/>
    <x v="79"/>
    <x v="65"/>
    <x v="0"/>
    <x v="10"/>
    <x v="0"/>
    <x v="2"/>
    <m/>
    <s v=""/>
    <s v=""/>
  </r>
  <r>
    <x v="12"/>
    <d v="2024-09-07T00:00:00"/>
    <s v="Zone 1 - Mile 14"/>
    <x v="323"/>
    <x v="256"/>
    <x v="198"/>
    <x v="1"/>
    <x v="10"/>
    <x v="0"/>
    <x v="2"/>
    <m/>
    <s v=""/>
    <s v=""/>
  </r>
  <r>
    <x v="12"/>
    <d v="2024-09-07T00:00:00"/>
    <s v="Zone 1 - Mile 14"/>
    <x v="66"/>
    <x v="59"/>
    <x v="50"/>
    <x v="0"/>
    <x v="10"/>
    <x v="0"/>
    <x v="2"/>
    <m/>
    <s v=""/>
    <s v=""/>
  </r>
  <r>
    <x v="12"/>
    <d v="2024-09-07T00:00:00"/>
    <s v="Zone 1 - Mile 14"/>
    <x v="274"/>
    <x v="221"/>
    <x v="86"/>
    <x v="1"/>
    <x v="10"/>
    <x v="0"/>
    <x v="2"/>
    <m/>
    <s v=""/>
    <s v=""/>
  </r>
  <r>
    <x v="12"/>
    <d v="2024-09-07T00:00:00"/>
    <s v="Zone 1 - Mile 14"/>
    <x v="42"/>
    <x v="39"/>
    <x v="32"/>
    <x v="2"/>
    <x v="5"/>
    <x v="0"/>
    <x v="1"/>
    <n v="165"/>
    <n v="24.1"/>
    <n v="24.1"/>
  </r>
  <r>
    <x v="12"/>
    <d v="2024-09-07T00:00:00"/>
    <s v="Zone 1 - Mile 14"/>
    <x v="290"/>
    <x v="233"/>
    <x v="181"/>
    <x v="3"/>
    <x v="5"/>
    <x v="0"/>
    <x v="2"/>
    <m/>
    <s v=""/>
    <s v=""/>
  </r>
  <r>
    <x v="12"/>
    <d v="2024-09-07T00:00:00"/>
    <s v="Zone 1 - Mile 14"/>
    <x v="58"/>
    <x v="53"/>
    <x v="28"/>
    <x v="2"/>
    <x v="5"/>
    <x v="0"/>
    <x v="2"/>
    <m/>
    <s v=""/>
    <s v=""/>
  </r>
  <r>
    <x v="12"/>
    <d v="2024-09-07T00:00:00"/>
    <s v="Zone 1 - Mile 14"/>
    <x v="121"/>
    <x v="104"/>
    <x v="85"/>
    <x v="1"/>
    <x v="5"/>
    <x v="0"/>
    <x v="2"/>
    <m/>
    <s v=""/>
    <s v=""/>
  </r>
  <r>
    <x v="12"/>
    <d v="2024-09-07T00:00:00"/>
    <s v="Zone 1 - Mile 14"/>
    <x v="122"/>
    <x v="105"/>
    <x v="85"/>
    <x v="2"/>
    <x v="5"/>
    <x v="0"/>
    <x v="2"/>
    <m/>
    <s v=""/>
    <s v=""/>
  </r>
  <r>
    <x v="12"/>
    <d v="2024-09-07T00:00:00"/>
    <s v="Zone 1 - Mile 14"/>
    <x v="441"/>
    <x v="335"/>
    <x v="46"/>
    <x v="5"/>
    <x v="5"/>
    <x v="0"/>
    <x v="2"/>
    <m/>
    <s v=""/>
    <s v=""/>
  </r>
  <r>
    <x v="12"/>
    <d v="2024-09-07T00:00:00"/>
    <s v="Zone 1 - Mile 14"/>
    <x v="60"/>
    <x v="54"/>
    <x v="46"/>
    <x v="1"/>
    <x v="5"/>
    <x v="0"/>
    <x v="2"/>
    <m/>
    <s v=""/>
    <s v=""/>
  </r>
  <r>
    <x v="12"/>
    <d v="2024-09-07T00:00:00"/>
    <s v="Zone 1 - Mile 14"/>
    <x v="49"/>
    <x v="45"/>
    <x v="32"/>
    <x v="2"/>
    <x v="5"/>
    <x v="0"/>
    <x v="2"/>
    <m/>
    <s v=""/>
    <s v=""/>
  </r>
  <r>
    <x v="12"/>
    <d v="2024-09-07T00:00:00"/>
    <s v="Zone 1 - Mile 14"/>
    <x v="393"/>
    <x v="306"/>
    <x v="30"/>
    <x v="8"/>
    <x v="5"/>
    <x v="0"/>
    <x v="2"/>
    <m/>
    <s v=""/>
    <s v=""/>
  </r>
  <r>
    <x v="12"/>
    <d v="2024-09-07T00:00:00"/>
    <s v="Zone 1 - Mile 14"/>
    <x v="40"/>
    <x v="9"/>
    <x v="32"/>
    <x v="4"/>
    <x v="5"/>
    <x v="0"/>
    <x v="2"/>
    <m/>
    <s v=""/>
    <s v=""/>
  </r>
  <r>
    <x v="12"/>
    <d v="2024-09-07T00:00:00"/>
    <s v="Zone 1 - Mile 14"/>
    <x v="392"/>
    <x v="189"/>
    <x v="30"/>
    <x v="1"/>
    <x v="5"/>
    <x v="0"/>
    <x v="2"/>
    <m/>
    <s v=""/>
    <s v=""/>
  </r>
  <r>
    <x v="12"/>
    <d v="2024-09-07T00:00:00"/>
    <s v="Zone 1 - Mile 14"/>
    <x v="43"/>
    <x v="40"/>
    <x v="34"/>
    <x v="3"/>
    <x v="5"/>
    <x v="0"/>
    <x v="2"/>
    <m/>
    <s v=""/>
    <s v=""/>
  </r>
  <r>
    <x v="12"/>
    <d v="2024-09-07T00:00:00"/>
    <s v="Zone 1 - Mile 14"/>
    <x v="370"/>
    <x v="288"/>
    <x v="221"/>
    <x v="4"/>
    <x v="5"/>
    <x v="0"/>
    <x v="2"/>
    <m/>
    <s v=""/>
    <s v=""/>
  </r>
  <r>
    <x v="12"/>
    <d v="2024-09-07T00:00:00"/>
    <s v="Zone 1 - Mile 14"/>
    <x v="44"/>
    <x v="41"/>
    <x v="28"/>
    <x v="1"/>
    <x v="5"/>
    <x v="0"/>
    <x v="2"/>
    <m/>
    <s v=""/>
    <s v=""/>
  </r>
  <r>
    <x v="12"/>
    <d v="2024-09-07T00:00:00"/>
    <s v="Zone 1 - Mile 14"/>
    <x v="30"/>
    <x v="28"/>
    <x v="23"/>
    <x v="0"/>
    <x v="5"/>
    <x v="0"/>
    <x v="2"/>
    <m/>
    <s v=""/>
    <s v=""/>
  </r>
  <r>
    <x v="12"/>
    <d v="2024-09-07T00:00:00"/>
    <s v="Zone 1 - Mile 14"/>
    <x v="440"/>
    <x v="334"/>
    <x v="95"/>
    <x v="1"/>
    <x v="5"/>
    <x v="0"/>
    <x v="2"/>
    <m/>
    <s v=""/>
    <s v=""/>
  </r>
  <r>
    <x v="12"/>
    <d v="2024-09-07T00:00:00"/>
    <s v="Zone 1 - Mile 14"/>
    <x v="439"/>
    <x v="333"/>
    <x v="95"/>
    <x v="1"/>
    <x v="5"/>
    <x v="0"/>
    <x v="2"/>
    <m/>
    <s v=""/>
    <s v=""/>
  </r>
  <r>
    <x v="12"/>
    <d v="2024-09-07T00:00:00"/>
    <s v="Zone 1 - Mile 14"/>
    <x v="61"/>
    <x v="55"/>
    <x v="47"/>
    <x v="0"/>
    <x v="5"/>
    <x v="0"/>
    <x v="2"/>
    <m/>
    <s v=""/>
    <s v=""/>
  </r>
  <r>
    <x v="12"/>
    <d v="2024-09-07T00:00:00"/>
    <s v="Zone 1 - Mile 14"/>
    <x v="62"/>
    <x v="56"/>
    <x v="47"/>
    <x v="6"/>
    <x v="5"/>
    <x v="0"/>
    <x v="2"/>
    <m/>
    <s v=""/>
    <s v=""/>
  </r>
  <r>
    <x v="12"/>
    <d v="2024-09-07T00:00:00"/>
    <s v="Zone 1 - Mile 14"/>
    <x v="161"/>
    <x v="132"/>
    <x v="111"/>
    <x v="4"/>
    <x v="18"/>
    <x v="0"/>
    <x v="5"/>
    <n v="84"/>
    <n v="2.2000000000000002"/>
    <n v="2.2000000000000002"/>
  </r>
  <r>
    <x v="12"/>
    <d v="2024-09-07T00:00:00"/>
    <s v="Zone 1 - Mile 14"/>
    <x v="161"/>
    <x v="132"/>
    <x v="111"/>
    <x v="4"/>
    <x v="18"/>
    <x v="0"/>
    <x v="0"/>
    <n v="102"/>
    <n v="4"/>
    <n v="4"/>
  </r>
  <r>
    <x v="12"/>
    <d v="2024-09-07T00:00:00"/>
    <s v="Zone 1 - Mile 14"/>
    <x v="373"/>
    <x v="291"/>
    <x v="174"/>
    <x v="6"/>
    <x v="18"/>
    <x v="3"/>
    <x v="2"/>
    <n v="39"/>
    <n v="1.8"/>
    <n v="1.8"/>
  </r>
  <r>
    <x v="12"/>
    <d v="2024-09-07T00:00:00"/>
    <s v="Zone 1 - Mile 14"/>
    <x v="372"/>
    <x v="290"/>
    <x v="223"/>
    <x v="2"/>
    <x v="18"/>
    <x v="3"/>
    <x v="2"/>
    <n v="36"/>
    <n v="1.5"/>
    <n v="1.5"/>
  </r>
  <r>
    <x v="12"/>
    <d v="2024-09-07T00:00:00"/>
    <s v="Zone 1 - Mile 14"/>
    <x v="434"/>
    <x v="330"/>
    <x v="142"/>
    <x v="1"/>
    <x v="18"/>
    <x v="3"/>
    <x v="2"/>
    <n v="36"/>
    <n v="1.5"/>
    <n v="1.5"/>
  </r>
  <r>
    <x v="12"/>
    <d v="2024-09-07T00:00:00"/>
    <s v="Zone 1 - Mile 14"/>
    <x v="417"/>
    <x v="162"/>
    <x v="238"/>
    <x v="3"/>
    <x v="18"/>
    <x v="0"/>
    <x v="2"/>
    <m/>
    <s v=""/>
    <s v=""/>
  </r>
  <r>
    <x v="12"/>
    <d v="2024-09-07T00:00:00"/>
    <s v="Zone 1 - Mile 14"/>
    <x v="163"/>
    <x v="133"/>
    <x v="111"/>
    <x v="8"/>
    <x v="18"/>
    <x v="0"/>
    <x v="2"/>
    <m/>
    <s v=""/>
    <s v=""/>
  </r>
  <r>
    <x v="12"/>
    <d v="2024-09-07T00:00:00"/>
    <s v="Zone 1 - Mile 14"/>
    <x v="162"/>
    <x v="32"/>
    <x v="111"/>
    <x v="0"/>
    <x v="18"/>
    <x v="0"/>
    <x v="2"/>
    <m/>
    <s v=""/>
    <s v=""/>
  </r>
  <r>
    <x v="12"/>
    <d v="2024-09-07T00:00:00"/>
    <s v="Zone 1 - Mile 14"/>
    <x v="157"/>
    <x v="130"/>
    <x v="107"/>
    <x v="0"/>
    <x v="18"/>
    <x v="0"/>
    <x v="2"/>
    <m/>
    <s v=""/>
    <s v=""/>
  </r>
  <r>
    <x v="12"/>
    <d v="2024-09-07T00:00:00"/>
    <s v="Zone 1 - Mile 14"/>
    <x v="155"/>
    <x v="128"/>
    <x v="102"/>
    <x v="0"/>
    <x v="18"/>
    <x v="0"/>
    <x v="2"/>
    <m/>
    <s v=""/>
    <s v=""/>
  </r>
  <r>
    <x v="12"/>
    <d v="2024-09-07T00:00:00"/>
    <s v="Zone 1 - Mile 14"/>
    <x v="263"/>
    <x v="49"/>
    <x v="159"/>
    <x v="6"/>
    <x v="2"/>
    <x v="0"/>
    <x v="6"/>
    <n v="148"/>
    <n v="43.4"/>
    <n v="43.4"/>
  </r>
  <r>
    <x v="12"/>
    <d v="2024-09-07T00:00:00"/>
    <s v="Zone 1 - Mile 14"/>
    <x v="276"/>
    <x v="223"/>
    <x v="159"/>
    <x v="0"/>
    <x v="2"/>
    <x v="0"/>
    <x v="7"/>
    <n v="42"/>
    <n v="1.1000000000000001"/>
    <n v="1.1000000000000001"/>
  </r>
  <r>
    <x v="12"/>
    <d v="2024-09-07T00:00:00"/>
    <s v="Zone 1 - Mile 14"/>
    <x v="253"/>
    <x v="3"/>
    <x v="161"/>
    <x v="1"/>
    <x v="2"/>
    <x v="1"/>
    <x v="2"/>
    <n v="129"/>
    <n v="22.9"/>
    <n v="22.9"/>
  </r>
  <r>
    <x v="12"/>
    <d v="2024-09-07T00:00:00"/>
    <s v="Zone 1 - Mile 14"/>
    <x v="483"/>
    <x v="359"/>
    <x v="260"/>
    <x v="3"/>
    <x v="2"/>
    <x v="1"/>
    <x v="2"/>
    <n v="53"/>
    <n v="1.5"/>
    <n v="1.5"/>
  </r>
  <r>
    <x v="12"/>
    <d v="2024-09-07T00:00:00"/>
    <s v="Zone 1 - Mile 14"/>
    <x v="484"/>
    <x v="195"/>
    <x v="266"/>
    <x v="1"/>
    <x v="2"/>
    <x v="3"/>
    <x v="2"/>
    <n v="30"/>
    <n v="0.8"/>
    <n v="0.8"/>
  </r>
  <r>
    <x v="12"/>
    <d v="2024-09-07T00:00:00"/>
    <s v="Zone 1 - Mile 14"/>
    <x v="484"/>
    <x v="195"/>
    <x v="266"/>
    <x v="1"/>
    <x v="2"/>
    <x v="3"/>
    <x v="2"/>
    <n v="31"/>
    <n v="0.9"/>
    <n v="0.9"/>
  </r>
  <r>
    <x v="12"/>
    <d v="2024-09-07T00:00:00"/>
    <s v="Zone 1 - Mile 14"/>
    <x v="470"/>
    <x v="28"/>
    <x v="260"/>
    <x v="1"/>
    <x v="2"/>
    <x v="3"/>
    <x v="2"/>
    <n v="34"/>
    <n v="1.2"/>
    <n v="1.2"/>
  </r>
  <r>
    <x v="12"/>
    <d v="2024-09-07T00:00:00"/>
    <s v="Zone 1 - Mile 14"/>
    <x v="436"/>
    <x v="47"/>
    <x v="135"/>
    <x v="1"/>
    <x v="2"/>
    <x v="3"/>
    <x v="2"/>
    <n v="39"/>
    <n v="1.8"/>
    <n v="1.8"/>
  </r>
  <r>
    <x v="12"/>
    <d v="2024-09-07T00:00:00"/>
    <s v="Zone 1 - Mile 14"/>
    <x v="267"/>
    <x v="216"/>
    <x v="171"/>
    <x v="1"/>
    <x v="2"/>
    <x v="0"/>
    <x v="2"/>
    <m/>
    <s v=""/>
    <s v=""/>
  </r>
  <r>
    <x v="12"/>
    <d v="2024-09-07T00:00:00"/>
    <s v="Zone 1 - Mile 14"/>
    <x v="262"/>
    <x v="214"/>
    <x v="62"/>
    <x v="6"/>
    <x v="2"/>
    <x v="0"/>
    <x v="2"/>
    <m/>
    <s v=""/>
    <s v=""/>
  </r>
  <r>
    <x v="12"/>
    <d v="2024-09-07T00:00:00"/>
    <s v="Zone 1 - Mile 14"/>
    <x v="6"/>
    <x v="6"/>
    <x v="6"/>
    <x v="4"/>
    <x v="2"/>
    <x v="0"/>
    <x v="2"/>
    <m/>
    <s v=""/>
    <s v=""/>
  </r>
  <r>
    <x v="12"/>
    <d v="2024-09-07T00:00:00"/>
    <s v="Zone 1 - Mile 14"/>
    <x v="249"/>
    <x v="205"/>
    <x v="158"/>
    <x v="1"/>
    <x v="2"/>
    <x v="0"/>
    <x v="2"/>
    <m/>
    <s v=""/>
    <s v=""/>
  </r>
  <r>
    <x v="12"/>
    <d v="2024-09-07T00:00:00"/>
    <s v="Zone 1 - Mile 14"/>
    <x v="366"/>
    <x v="284"/>
    <x v="217"/>
    <x v="7"/>
    <x v="2"/>
    <x v="0"/>
    <x v="2"/>
    <m/>
    <s v=""/>
    <s v=""/>
  </r>
  <r>
    <x v="12"/>
    <d v="2024-09-07T00:00:00"/>
    <s v="Zone 1 - Mile 14"/>
    <x v="268"/>
    <x v="217"/>
    <x v="172"/>
    <x v="1"/>
    <x v="2"/>
    <x v="0"/>
    <x v="2"/>
    <m/>
    <s v=""/>
    <s v=""/>
  </r>
  <r>
    <x v="12"/>
    <d v="2024-09-07T00:00:00"/>
    <s v="Zone 1 - Mile 14"/>
    <x v="365"/>
    <x v="283"/>
    <x v="200"/>
    <x v="5"/>
    <x v="2"/>
    <x v="0"/>
    <x v="2"/>
    <m/>
    <s v=""/>
    <s v=""/>
  </r>
  <r>
    <x v="12"/>
    <d v="2024-09-07T00:00:00"/>
    <s v="Zone 1 - Mile 14"/>
    <x v="255"/>
    <x v="208"/>
    <x v="163"/>
    <x v="1"/>
    <x v="2"/>
    <x v="0"/>
    <x v="2"/>
    <m/>
    <s v=""/>
    <s v=""/>
  </r>
  <r>
    <x v="12"/>
    <d v="2024-09-07T00:00:00"/>
    <s v="Zone 1 - Mile 14"/>
    <x v="367"/>
    <x v="285"/>
    <x v="218"/>
    <x v="1"/>
    <x v="2"/>
    <x v="0"/>
    <x v="2"/>
    <m/>
    <s v=""/>
    <s v=""/>
  </r>
  <r>
    <x v="12"/>
    <d v="2024-09-07T00:00:00"/>
    <s v="Zone 1 - Mile 14"/>
    <x v="403"/>
    <x v="226"/>
    <x v="234"/>
    <x v="1"/>
    <x v="2"/>
    <x v="0"/>
    <x v="2"/>
    <m/>
    <s v=""/>
    <s v=""/>
  </r>
  <r>
    <x v="12"/>
    <d v="2024-09-07T00:00:00"/>
    <s v="Zone 1 - Mile 14"/>
    <x v="412"/>
    <x v="316"/>
    <x v="99"/>
    <x v="1"/>
    <x v="2"/>
    <x v="0"/>
    <x v="2"/>
    <m/>
    <s v=""/>
    <s v=""/>
  </r>
  <r>
    <x v="12"/>
    <d v="2024-09-07T00:00:00"/>
    <s v="Zone 1 - Mile 14"/>
    <x v="469"/>
    <x v="133"/>
    <x v="259"/>
    <x v="1"/>
    <x v="2"/>
    <x v="0"/>
    <x v="2"/>
    <m/>
    <s v=""/>
    <s v=""/>
  </r>
  <r>
    <x v="12"/>
    <d v="2024-09-07T00:00:00"/>
    <s v="Zone 1 - Mile 14"/>
    <x v="260"/>
    <x v="212"/>
    <x v="167"/>
    <x v="1"/>
    <x v="2"/>
    <x v="0"/>
    <x v="2"/>
    <m/>
    <s v=""/>
    <s v=""/>
  </r>
  <r>
    <x v="12"/>
    <d v="2024-09-07T00:00:00"/>
    <s v="Zone 1 - Mile 14"/>
    <x v="266"/>
    <x v="30"/>
    <x v="43"/>
    <x v="1"/>
    <x v="2"/>
    <x v="0"/>
    <x v="2"/>
    <m/>
    <s v=""/>
    <s v=""/>
  </r>
  <r>
    <x v="12"/>
    <d v="2024-09-07T00:00:00"/>
    <s v="Zone 1 - Mile 14"/>
    <x v="264"/>
    <x v="215"/>
    <x v="169"/>
    <x v="1"/>
    <x v="2"/>
    <x v="0"/>
    <x v="2"/>
    <m/>
    <s v=""/>
    <s v=""/>
  </r>
  <r>
    <x v="12"/>
    <d v="2024-09-07T00:00:00"/>
    <s v="Zone 1 - Mile 14"/>
    <x v="273"/>
    <x v="74"/>
    <x v="174"/>
    <x v="1"/>
    <x v="2"/>
    <x v="0"/>
    <x v="2"/>
    <m/>
    <s v=""/>
    <s v=""/>
  </r>
  <r>
    <x v="12"/>
    <d v="2024-09-07T00:00:00"/>
    <s v="Zone 1 - Mile 14"/>
    <x v="275"/>
    <x v="222"/>
    <x v="174"/>
    <x v="1"/>
    <x v="2"/>
    <x v="0"/>
    <x v="2"/>
    <m/>
    <s v=""/>
    <s v=""/>
  </r>
  <r>
    <x v="12"/>
    <d v="2024-09-07T00:00:00"/>
    <s v="Zone 1 - Mile 14"/>
    <x v="256"/>
    <x v="209"/>
    <x v="164"/>
    <x v="1"/>
    <x v="2"/>
    <x v="0"/>
    <x v="2"/>
    <m/>
    <s v=""/>
    <s v=""/>
  </r>
  <r>
    <x v="12"/>
    <d v="2024-09-07T00:00:00"/>
    <s v="Zone 1 - Mile 14"/>
    <x v="26"/>
    <x v="24"/>
    <x v="19"/>
    <x v="1"/>
    <x v="2"/>
    <x v="0"/>
    <x v="2"/>
    <m/>
    <s v=""/>
    <s v=""/>
  </r>
  <r>
    <x v="12"/>
    <d v="2024-09-07T00:00:00"/>
    <s v="Zone 1 - Mile 14"/>
    <x v="211"/>
    <x v="174"/>
    <x v="135"/>
    <x v="0"/>
    <x v="3"/>
    <x v="0"/>
    <x v="1"/>
    <n v="81"/>
    <n v="2.1"/>
    <n v="2.1"/>
  </r>
  <r>
    <x v="12"/>
    <d v="2024-09-07T00:00:00"/>
    <s v="Zone 1 - Mile 14"/>
    <x v="211"/>
    <x v="174"/>
    <x v="135"/>
    <x v="0"/>
    <x v="3"/>
    <x v="3"/>
    <x v="2"/>
    <n v="32"/>
    <n v="1"/>
    <n v="1"/>
  </r>
  <r>
    <x v="12"/>
    <d v="2024-09-07T00:00:00"/>
    <s v="Zone 1 - Mile 14"/>
    <x v="231"/>
    <x v="123"/>
    <x v="85"/>
    <x v="3"/>
    <x v="3"/>
    <x v="0"/>
    <x v="7"/>
    <n v="40"/>
    <n v="1"/>
    <n v="1"/>
  </r>
  <r>
    <x v="12"/>
    <d v="2024-09-07T00:00:00"/>
    <s v="Zone 1 - Mile 14"/>
    <x v="219"/>
    <x v="79"/>
    <x v="68"/>
    <x v="1"/>
    <x v="3"/>
    <x v="3"/>
    <x v="2"/>
    <n v="39"/>
    <n v="1.8"/>
    <n v="1.8"/>
  </r>
  <r>
    <x v="12"/>
    <d v="2024-09-07T00:00:00"/>
    <s v="Zone 1 - Mile 14"/>
    <x v="220"/>
    <x v="181"/>
    <x v="29"/>
    <x v="0"/>
    <x v="3"/>
    <x v="0"/>
    <x v="2"/>
    <m/>
    <s v=""/>
    <s v=""/>
  </r>
  <r>
    <x v="12"/>
    <d v="2024-09-07T00:00:00"/>
    <s v="Zone 1 - Mile 14"/>
    <x v="485"/>
    <x v="47"/>
    <x v="113"/>
    <x v="1"/>
    <x v="3"/>
    <x v="0"/>
    <x v="2"/>
    <m/>
    <s v=""/>
    <s v=""/>
  </r>
  <r>
    <x v="12"/>
    <d v="2024-09-07T00:00:00"/>
    <s v="Zone 1 - Mile 14"/>
    <x v="217"/>
    <x v="179"/>
    <x v="142"/>
    <x v="1"/>
    <x v="3"/>
    <x v="0"/>
    <x v="2"/>
    <m/>
    <s v=""/>
    <s v=""/>
  </r>
  <r>
    <x v="12"/>
    <d v="2024-09-07T00:00:00"/>
    <s v="Zone 1 - Mile 14"/>
    <x v="221"/>
    <x v="182"/>
    <x v="116"/>
    <x v="0"/>
    <x v="3"/>
    <x v="0"/>
    <x v="2"/>
    <m/>
    <s v=""/>
    <s v=""/>
  </r>
  <r>
    <x v="12"/>
    <d v="2024-09-07T00:00:00"/>
    <s v="Zone 1 - Mile 14"/>
    <x v="468"/>
    <x v="79"/>
    <x v="135"/>
    <x v="0"/>
    <x v="3"/>
    <x v="0"/>
    <x v="2"/>
    <m/>
    <s v=""/>
    <s v=""/>
  </r>
  <r>
    <x v="12"/>
    <d v="2024-09-07T00:00:00"/>
    <s v="Zone 1 - Mile 14"/>
    <x v="486"/>
    <x v="94"/>
    <x v="267"/>
    <x v="3"/>
    <x v="3"/>
    <x v="0"/>
    <x v="2"/>
    <m/>
    <s v=""/>
    <s v=""/>
  </r>
  <r>
    <x v="12"/>
    <d v="2024-09-07T00:00:00"/>
    <s v="Zone 1 - Mile 14"/>
    <x v="302"/>
    <x v="47"/>
    <x v="189"/>
    <x v="0"/>
    <x v="3"/>
    <x v="0"/>
    <x v="2"/>
    <m/>
    <s v=""/>
    <s v=""/>
  </r>
  <r>
    <x v="12"/>
    <d v="2024-09-07T00:00:00"/>
    <s v="Zone 1 - Mile 14"/>
    <x v="230"/>
    <x v="191"/>
    <x v="85"/>
    <x v="1"/>
    <x v="3"/>
    <x v="0"/>
    <x v="2"/>
    <m/>
    <s v=""/>
    <s v=""/>
  </r>
  <r>
    <x v="12"/>
    <d v="2024-09-07T00:00:00"/>
    <s v="Zone 1 - Mile 14"/>
    <x v="232"/>
    <x v="192"/>
    <x v="147"/>
    <x v="3"/>
    <x v="3"/>
    <x v="0"/>
    <x v="2"/>
    <m/>
    <s v=""/>
    <s v=""/>
  </r>
  <r>
    <x v="12"/>
    <d v="2024-09-07T00:00:00"/>
    <s v="Zone 1 - Mile 14"/>
    <x v="218"/>
    <x v="180"/>
    <x v="143"/>
    <x v="1"/>
    <x v="3"/>
    <x v="0"/>
    <x v="2"/>
    <m/>
    <s v=""/>
    <s v=""/>
  </r>
  <r>
    <x v="12"/>
    <d v="2024-09-07T00:00:00"/>
    <s v="Zone 1 - Mile 14"/>
    <x v="229"/>
    <x v="190"/>
    <x v="35"/>
    <x v="3"/>
    <x v="3"/>
    <x v="0"/>
    <x v="2"/>
    <m/>
    <s v=""/>
    <s v=""/>
  </r>
  <r>
    <x v="12"/>
    <d v="2024-09-07T00:00:00"/>
    <s v="Zone 1 - Mile 14"/>
    <x v="131"/>
    <x v="83"/>
    <x v="25"/>
    <x v="0"/>
    <x v="12"/>
    <x v="0"/>
    <x v="1"/>
    <n v="162"/>
    <n v="22.7"/>
    <n v="22.7"/>
  </r>
  <r>
    <x v="12"/>
    <d v="2024-09-07T00:00:00"/>
    <s v="Zone 1 - Mile 14"/>
    <x v="429"/>
    <x v="327"/>
    <x v="244"/>
    <x v="10"/>
    <x v="12"/>
    <x v="0"/>
    <x v="3"/>
    <n v="83"/>
    <n v="10.5"/>
    <n v="10.5"/>
  </r>
  <r>
    <x v="12"/>
    <d v="2024-09-07T00:00:00"/>
    <s v="Zone 1 - Mile 14"/>
    <x v="129"/>
    <x v="111"/>
    <x v="91"/>
    <x v="4"/>
    <x v="12"/>
    <x v="1"/>
    <x v="2"/>
    <n v="45"/>
    <n v="0.9"/>
    <n v="0.9"/>
  </r>
  <r>
    <x v="12"/>
    <d v="2024-09-07T00:00:00"/>
    <s v="Zone 1 - Mile 14"/>
    <x v="318"/>
    <x v="2"/>
    <x v="195"/>
    <x v="3"/>
    <x v="12"/>
    <x v="2"/>
    <x v="2"/>
    <n v="30"/>
    <n v="0.5"/>
    <n v="0.5"/>
  </r>
  <r>
    <x v="12"/>
    <d v="2024-09-07T00:00:00"/>
    <s v="Zone 1 - Mile 14"/>
    <x v="487"/>
    <x v="360"/>
    <x v="65"/>
    <x v="1"/>
    <x v="12"/>
    <x v="2"/>
    <x v="2"/>
    <n v="30"/>
    <n v="0.5"/>
    <n v="0.5"/>
  </r>
  <r>
    <x v="12"/>
    <d v="2024-09-07T00:00:00"/>
    <s v="Zone 1 - Mile 14"/>
    <x v="135"/>
    <x v="2"/>
    <x v="46"/>
    <x v="3"/>
    <x v="12"/>
    <x v="0"/>
    <x v="2"/>
    <m/>
    <s v=""/>
    <s v=""/>
  </r>
  <r>
    <x v="12"/>
    <d v="2024-09-07T00:00:00"/>
    <s v="Zone 1 - Mile 14"/>
    <x v="342"/>
    <x v="149"/>
    <x v="195"/>
    <x v="2"/>
    <x v="12"/>
    <x v="0"/>
    <x v="2"/>
    <m/>
    <s v=""/>
    <s v=""/>
  </r>
  <r>
    <x v="12"/>
    <d v="2024-09-07T00:00:00"/>
    <s v="Zone 1 - Mile 14"/>
    <x v="134"/>
    <x v="2"/>
    <x v="94"/>
    <x v="1"/>
    <x v="12"/>
    <x v="0"/>
    <x v="2"/>
    <m/>
    <s v=""/>
    <s v=""/>
  </r>
  <r>
    <x v="12"/>
    <d v="2024-09-07T00:00:00"/>
    <s v="Zone 1 - Mile 14"/>
    <x v="306"/>
    <x v="200"/>
    <x v="190"/>
    <x v="4"/>
    <x v="12"/>
    <x v="0"/>
    <x v="2"/>
    <m/>
    <s v=""/>
    <s v=""/>
  </r>
  <r>
    <x v="12"/>
    <d v="2024-09-07T00:00:00"/>
    <s v="Zone 1 - Mile 14"/>
    <x v="128"/>
    <x v="110"/>
    <x v="90"/>
    <x v="0"/>
    <x v="12"/>
    <x v="0"/>
    <x v="2"/>
    <m/>
    <s v=""/>
    <s v=""/>
  </r>
  <r>
    <x v="12"/>
    <d v="2024-09-07T00:00:00"/>
    <s v="Zone 1 - Mile 14"/>
    <x v="336"/>
    <x v="75"/>
    <x v="205"/>
    <x v="0"/>
    <x v="7"/>
    <x v="1"/>
    <x v="2"/>
    <n v="68"/>
    <n v="3.3"/>
    <n v="3.3"/>
  </r>
  <r>
    <x v="12"/>
    <d v="2024-09-07T00:00:00"/>
    <s v="Zone 1 - Mile 14"/>
    <x v="101"/>
    <x v="87"/>
    <x v="49"/>
    <x v="8"/>
    <x v="7"/>
    <x v="1"/>
    <x v="2"/>
    <n v="47"/>
    <n v="1.1000000000000001"/>
    <n v="1.1000000000000001"/>
  </r>
  <r>
    <x v="12"/>
    <d v="2024-09-07T00:00:00"/>
    <s v="Zone 1 - Mile 14"/>
    <x v="431"/>
    <x v="328"/>
    <x v="32"/>
    <x v="1"/>
    <x v="7"/>
    <x v="1"/>
    <x v="2"/>
    <n v="60"/>
    <n v="2.2000000000000002"/>
    <n v="2.2000000000000002"/>
  </r>
  <r>
    <x v="12"/>
    <d v="2024-09-07T00:00:00"/>
    <s v="Zone 1 - Mile 14"/>
    <x v="431"/>
    <x v="328"/>
    <x v="32"/>
    <x v="1"/>
    <x v="7"/>
    <x v="1"/>
    <x v="2"/>
    <n v="46"/>
    <n v="1"/>
    <n v="1"/>
  </r>
  <r>
    <x v="12"/>
    <d v="2024-09-07T00:00:00"/>
    <s v="Zone 1 - Mile 14"/>
    <x v="356"/>
    <x v="276"/>
    <x v="210"/>
    <x v="0"/>
    <x v="7"/>
    <x v="1"/>
    <x v="2"/>
    <n v="48"/>
    <n v="1.1000000000000001"/>
    <n v="1.1000000000000001"/>
  </r>
  <r>
    <x v="12"/>
    <d v="2024-09-07T00:00:00"/>
    <s v="Zone 1 - Mile 14"/>
    <x v="107"/>
    <x v="92"/>
    <x v="75"/>
    <x v="0"/>
    <x v="7"/>
    <x v="1"/>
    <x v="2"/>
    <n v="45"/>
    <n v="0.9"/>
    <n v="0.9"/>
  </r>
  <r>
    <x v="12"/>
    <d v="2024-09-07T00:00:00"/>
    <s v="Zone 1 - Mile 14"/>
    <x v="100"/>
    <x v="86"/>
    <x v="49"/>
    <x v="0"/>
    <x v="7"/>
    <x v="3"/>
    <x v="2"/>
    <n v="35"/>
    <n v="1.3"/>
    <n v="1.3"/>
  </r>
  <r>
    <x v="12"/>
    <d v="2024-09-07T00:00:00"/>
    <s v="Zone 1 - Mile 14"/>
    <x v="100"/>
    <x v="86"/>
    <x v="49"/>
    <x v="0"/>
    <x v="7"/>
    <x v="3"/>
    <x v="2"/>
    <n v="36"/>
    <n v="1.5"/>
    <n v="1.5"/>
  </r>
  <r>
    <x v="12"/>
    <d v="2024-09-07T00:00:00"/>
    <s v="Zone 1 - Mile 14"/>
    <x v="104"/>
    <x v="89"/>
    <x v="72"/>
    <x v="2"/>
    <x v="7"/>
    <x v="3"/>
    <x v="2"/>
    <n v="38"/>
    <n v="1.7"/>
    <n v="1.7"/>
  </r>
  <r>
    <x v="12"/>
    <d v="2024-09-07T00:00:00"/>
    <s v="Zone 1 - Mile 14"/>
    <x v="186"/>
    <x v="152"/>
    <x v="123"/>
    <x v="4"/>
    <x v="7"/>
    <x v="0"/>
    <x v="2"/>
    <m/>
    <s v=""/>
    <s v=""/>
  </r>
  <r>
    <x v="12"/>
    <d v="2024-09-07T00:00:00"/>
    <s v="Zone 1 - Mile 14"/>
    <x v="184"/>
    <x v="150"/>
    <x v="122"/>
    <x v="1"/>
    <x v="7"/>
    <x v="0"/>
    <x v="2"/>
    <m/>
    <s v=""/>
    <s v=""/>
  </r>
  <r>
    <x v="12"/>
    <d v="2024-09-07T00:00:00"/>
    <s v="Zone 1 - Mile 14"/>
    <x v="98"/>
    <x v="84"/>
    <x v="70"/>
    <x v="9"/>
    <x v="7"/>
    <x v="0"/>
    <x v="2"/>
    <m/>
    <s v=""/>
    <s v=""/>
  </r>
  <r>
    <x v="12"/>
    <d v="2024-09-07T00:00:00"/>
    <s v="Zone 1 - Mile 14"/>
    <x v="93"/>
    <x v="81"/>
    <x v="67"/>
    <x v="0"/>
    <x v="7"/>
    <x v="0"/>
    <x v="2"/>
    <m/>
    <s v=""/>
    <s v=""/>
  </r>
  <r>
    <x v="12"/>
    <d v="2024-09-07T00:00:00"/>
    <s v="Zone 1 - Mile 14"/>
    <x v="335"/>
    <x v="83"/>
    <x v="204"/>
    <x v="0"/>
    <x v="7"/>
    <x v="0"/>
    <x v="2"/>
    <m/>
    <s v=""/>
    <s v=""/>
  </r>
  <r>
    <x v="12"/>
    <d v="2024-09-07T00:00:00"/>
    <s v="Zone 1 - Mile 14"/>
    <x v="105"/>
    <x v="90"/>
    <x v="73"/>
    <x v="1"/>
    <x v="7"/>
    <x v="0"/>
    <x v="2"/>
    <m/>
    <s v=""/>
    <s v=""/>
  </r>
  <r>
    <x v="12"/>
    <d v="2024-09-07T00:00:00"/>
    <s v="Zone 1 - Mile 14"/>
    <x v="102"/>
    <x v="88"/>
    <x v="49"/>
    <x v="4"/>
    <x v="7"/>
    <x v="0"/>
    <x v="2"/>
    <m/>
    <s v=""/>
    <s v=""/>
  </r>
  <r>
    <x v="12"/>
    <d v="2024-09-07T00:00:00"/>
    <s v="Zone 1 - Mile 14"/>
    <x v="94"/>
    <x v="82"/>
    <x v="45"/>
    <x v="0"/>
    <x v="7"/>
    <x v="0"/>
    <x v="2"/>
    <m/>
    <s v=""/>
    <s v=""/>
  </r>
  <r>
    <x v="12"/>
    <d v="2024-09-07T00:00:00"/>
    <s v="Zone 1 - Mile 14"/>
    <x v="222"/>
    <x v="183"/>
    <x v="144"/>
    <x v="9"/>
    <x v="7"/>
    <x v="0"/>
    <x v="2"/>
    <m/>
    <s v=""/>
    <s v=""/>
  </r>
  <r>
    <x v="12"/>
    <d v="2024-09-07T00:00:00"/>
    <s v="Zone 1 - Mile 14"/>
    <x v="103"/>
    <x v="62"/>
    <x v="71"/>
    <x v="2"/>
    <x v="7"/>
    <x v="0"/>
    <x v="2"/>
    <m/>
    <s v=""/>
    <s v=""/>
  </r>
  <r>
    <x v="12"/>
    <d v="2024-09-07T00:00:00"/>
    <s v="Zone 1 - Mile 14"/>
    <x v="15"/>
    <x v="14"/>
    <x v="12"/>
    <x v="0"/>
    <x v="3"/>
    <x v="0"/>
    <x v="1"/>
    <n v="158"/>
    <n v="20.8"/>
    <n v="20.8"/>
  </r>
  <r>
    <x v="12"/>
    <d v="2024-09-07T00:00:00"/>
    <s v="Zone 1 - Mile 14"/>
    <x v="241"/>
    <x v="199"/>
    <x v="154"/>
    <x v="1"/>
    <x v="3"/>
    <x v="1"/>
    <x v="2"/>
    <n v="61"/>
    <n v="2.2999999999999998"/>
    <n v="2.2999999999999998"/>
  </r>
  <r>
    <x v="12"/>
    <d v="2024-09-07T00:00:00"/>
    <s v="Zone 1 - Mile 14"/>
    <x v="126"/>
    <x v="108"/>
    <x v="89"/>
    <x v="2"/>
    <x v="6"/>
    <x v="0"/>
    <x v="2"/>
    <m/>
    <s v=""/>
    <s v=""/>
  </r>
  <r>
    <x v="12"/>
    <d v="2024-09-07T00:00:00"/>
    <s v="Zone 1 - Mile 14"/>
    <x v="301"/>
    <x v="83"/>
    <x v="188"/>
    <x v="0"/>
    <x v="6"/>
    <x v="0"/>
    <x v="2"/>
    <m/>
    <s v=""/>
    <s v=""/>
  </r>
  <r>
    <x v="12"/>
    <d v="2024-09-07T00:00:00"/>
    <s v="Zone 1 - Mile 14"/>
    <x v="38"/>
    <x v="36"/>
    <x v="31"/>
    <x v="2"/>
    <x v="6"/>
    <x v="0"/>
    <x v="2"/>
    <m/>
    <s v=""/>
    <s v=""/>
  </r>
  <r>
    <x v="12"/>
    <d v="2024-09-07T00:00:00"/>
    <s v="Zone 1 - Mile 14"/>
    <x v="39"/>
    <x v="37"/>
    <x v="31"/>
    <x v="1"/>
    <x v="6"/>
    <x v="0"/>
    <x v="2"/>
    <m/>
    <s v=""/>
    <s v=""/>
  </r>
  <r>
    <x v="12"/>
    <d v="2024-09-07T00:00:00"/>
    <s v="Zone 1 - Mile 14"/>
    <x v="109"/>
    <x v="94"/>
    <x v="48"/>
    <x v="2"/>
    <x v="6"/>
    <x v="0"/>
    <x v="2"/>
    <m/>
    <s v=""/>
    <s v=""/>
  </r>
  <r>
    <x v="12"/>
    <d v="2024-09-07T00:00:00"/>
    <s v="Zone 1 - Mile 14"/>
    <x v="115"/>
    <x v="99"/>
    <x v="80"/>
    <x v="1"/>
    <x v="6"/>
    <x v="0"/>
    <x v="2"/>
    <m/>
    <s v=""/>
    <s v=""/>
  </r>
  <r>
    <x v="12"/>
    <d v="2024-09-07T00:00:00"/>
    <s v="Zone 1 - Mile 14"/>
    <x v="108"/>
    <x v="93"/>
    <x v="48"/>
    <x v="5"/>
    <x v="6"/>
    <x v="0"/>
    <x v="2"/>
    <m/>
    <s v=""/>
    <s v=""/>
  </r>
  <r>
    <x v="12"/>
    <d v="2024-09-07T00:00:00"/>
    <s v="Zone 1 - Mile 14"/>
    <x v="475"/>
    <x v="353"/>
    <x v="94"/>
    <x v="5"/>
    <x v="6"/>
    <x v="0"/>
    <x v="2"/>
    <m/>
    <s v=""/>
    <s v=""/>
  </r>
  <r>
    <x v="12"/>
    <d v="2024-09-07T00:00:00"/>
    <s v="Zone 1 - Mile 14"/>
    <x v="112"/>
    <x v="97"/>
    <x v="77"/>
    <x v="3"/>
    <x v="6"/>
    <x v="0"/>
    <x v="2"/>
    <m/>
    <s v=""/>
    <s v=""/>
  </r>
  <r>
    <x v="12"/>
    <d v="2024-09-07T00:00:00"/>
    <s v="Zone 1 - Mile 14"/>
    <x v="20"/>
    <x v="19"/>
    <x v="16"/>
    <x v="4"/>
    <x v="4"/>
    <x v="0"/>
    <x v="6"/>
    <n v="140"/>
    <n v="36.1"/>
    <n v="36.1"/>
  </r>
  <r>
    <x v="12"/>
    <d v="2024-09-07T00:00:00"/>
    <s v="Zone 1 - Mile 14"/>
    <x v="205"/>
    <x v="170"/>
    <x v="51"/>
    <x v="1"/>
    <x v="4"/>
    <x v="0"/>
    <x v="6"/>
    <n v="149"/>
    <n v="44.3"/>
    <n v="44.3"/>
  </r>
  <r>
    <x v="12"/>
    <d v="2024-09-07T00:00:00"/>
    <s v="Zone 1 - Mile 14"/>
    <x v="216"/>
    <x v="178"/>
    <x v="135"/>
    <x v="0"/>
    <x v="4"/>
    <x v="0"/>
    <x v="2"/>
    <m/>
    <s v=""/>
    <s v=""/>
  </r>
  <r>
    <x v="12"/>
    <d v="2024-09-07T00:00:00"/>
    <s v="Zone 1 - Mile 14"/>
    <x v="297"/>
    <x v="237"/>
    <x v="185"/>
    <x v="1"/>
    <x v="4"/>
    <x v="0"/>
    <x v="2"/>
    <m/>
    <s v=""/>
    <s v=""/>
  </r>
  <r>
    <x v="12"/>
    <d v="2024-09-07T00:00:00"/>
    <s v="Zone 1 - Mile 14"/>
    <x v="418"/>
    <x v="123"/>
    <x v="239"/>
    <x v="1"/>
    <x v="4"/>
    <x v="0"/>
    <x v="2"/>
    <m/>
    <s v=""/>
    <s v=""/>
  </r>
  <r>
    <x v="12"/>
    <d v="2024-09-07T00:00:00"/>
    <s v="Zone 1 - Mile 14"/>
    <x v="192"/>
    <x v="158"/>
    <x v="127"/>
    <x v="2"/>
    <x v="4"/>
    <x v="0"/>
    <x v="2"/>
    <m/>
    <s v=""/>
    <s v=""/>
  </r>
  <r>
    <x v="12"/>
    <d v="2024-09-07T00:00:00"/>
    <s v="Zone 1 - Mile 14"/>
    <x v="191"/>
    <x v="157"/>
    <x v="127"/>
    <x v="5"/>
    <x v="4"/>
    <x v="0"/>
    <x v="2"/>
    <m/>
    <s v=""/>
    <s v=""/>
  </r>
  <r>
    <x v="12"/>
    <d v="2024-09-07T00:00:00"/>
    <s v="Zone 1 - Mile 14"/>
    <x v="413"/>
    <x v="317"/>
    <x v="127"/>
    <x v="1"/>
    <x v="4"/>
    <x v="0"/>
    <x v="2"/>
    <m/>
    <s v=""/>
    <s v=""/>
  </r>
  <r>
    <x v="12"/>
    <d v="2024-09-07T00:00:00"/>
    <s v="Zone 1 - Mile 14"/>
    <x v="193"/>
    <x v="159"/>
    <x v="127"/>
    <x v="4"/>
    <x v="4"/>
    <x v="0"/>
    <x v="2"/>
    <m/>
    <s v=""/>
    <s v=""/>
  </r>
  <r>
    <x v="12"/>
    <d v="2024-09-07T00:00:00"/>
    <s v="Zone 1 - Mile 14"/>
    <x v="206"/>
    <x v="171"/>
    <x v="51"/>
    <x v="3"/>
    <x v="4"/>
    <x v="0"/>
    <x v="2"/>
    <m/>
    <s v=""/>
    <s v=""/>
  </r>
  <r>
    <x v="12"/>
    <d v="2024-09-07T00:00:00"/>
    <s v="Zone 1 - Mile 14"/>
    <x v="348"/>
    <x v="28"/>
    <x v="208"/>
    <x v="2"/>
    <x v="4"/>
    <x v="0"/>
    <x v="2"/>
    <m/>
    <s v=""/>
    <s v=""/>
  </r>
  <r>
    <x v="12"/>
    <d v="2024-09-07T00:00:00"/>
    <s v="Zone 1 - Mile 14"/>
    <x v="349"/>
    <x v="269"/>
    <x v="208"/>
    <x v="6"/>
    <x v="4"/>
    <x v="0"/>
    <x v="2"/>
    <m/>
    <s v=""/>
    <s v=""/>
  </r>
  <r>
    <x v="12"/>
    <d v="2024-09-07T00:00:00"/>
    <s v="Zone 1 - Mile 14"/>
    <x v="199"/>
    <x v="165"/>
    <x v="132"/>
    <x v="6"/>
    <x v="4"/>
    <x v="0"/>
    <x v="2"/>
    <m/>
    <s v=""/>
    <s v=""/>
  </r>
  <r>
    <x v="12"/>
    <d v="2024-09-07T00:00:00"/>
    <s v="Zone 1 - Mile 14"/>
    <x v="171"/>
    <x v="139"/>
    <x v="116"/>
    <x v="2"/>
    <x v="15"/>
    <x v="1"/>
    <x v="2"/>
    <n v="53"/>
    <n v="1.5"/>
    <n v="1.5"/>
  </r>
  <r>
    <x v="12"/>
    <d v="2024-09-07T00:00:00"/>
    <s v="Zone 1 - Mile 14"/>
    <x v="188"/>
    <x v="154"/>
    <x v="125"/>
    <x v="3"/>
    <x v="15"/>
    <x v="1"/>
    <x v="2"/>
    <n v="52"/>
    <n v="1.4"/>
    <n v="1.4"/>
  </r>
  <r>
    <x v="12"/>
    <d v="2024-09-07T00:00:00"/>
    <s v="Zone 1 - Mile 14"/>
    <x v="173"/>
    <x v="141"/>
    <x v="118"/>
    <x v="0"/>
    <x v="15"/>
    <x v="3"/>
    <x v="2"/>
    <n v="36"/>
    <n v="1.5"/>
    <n v="1.5"/>
  </r>
  <r>
    <x v="12"/>
    <d v="2024-09-07T00:00:00"/>
    <s v="Zone 1 - Mile 14"/>
    <x v="183"/>
    <x v="149"/>
    <x v="117"/>
    <x v="0"/>
    <x v="15"/>
    <x v="3"/>
    <x v="2"/>
    <n v="25"/>
    <n v="0.4"/>
    <n v="0.4"/>
  </r>
  <r>
    <x v="12"/>
    <d v="2024-09-07T00:00:00"/>
    <s v="Zone 1 - Mile 14"/>
    <x v="344"/>
    <x v="266"/>
    <x v="45"/>
    <x v="8"/>
    <x v="15"/>
    <x v="0"/>
    <x v="2"/>
    <m/>
    <s v=""/>
    <s v=""/>
  </r>
  <r>
    <x v="12"/>
    <d v="2024-09-07T00:00:00"/>
    <s v="Zone 1 - Mile 14"/>
    <x v="180"/>
    <x v="146"/>
    <x v="121"/>
    <x v="2"/>
    <x v="15"/>
    <x v="0"/>
    <x v="2"/>
    <m/>
    <s v=""/>
    <s v=""/>
  </r>
  <r>
    <x v="12"/>
    <d v="2024-09-07T00:00:00"/>
    <s v="Zone 1 - Mile 14"/>
    <x v="466"/>
    <x v="83"/>
    <x v="257"/>
    <x v="2"/>
    <x v="15"/>
    <x v="0"/>
    <x v="2"/>
    <m/>
    <s v=""/>
    <s v=""/>
  </r>
  <r>
    <x v="12"/>
    <d v="2024-09-07T00:00:00"/>
    <s v="Zone 1 - Mile 14"/>
    <x v="467"/>
    <x v="350"/>
    <x v="258"/>
    <x v="0"/>
    <x v="15"/>
    <x v="0"/>
    <x v="2"/>
    <m/>
    <s v=""/>
    <s v=""/>
  </r>
  <r>
    <x v="12"/>
    <d v="2024-09-07T00:00:00"/>
    <s v="Zone 1 - Mile 14"/>
    <x v="179"/>
    <x v="145"/>
    <x v="120"/>
    <x v="3"/>
    <x v="15"/>
    <x v="0"/>
    <x v="2"/>
    <m/>
    <s v=""/>
    <s v=""/>
  </r>
  <r>
    <x v="12"/>
    <d v="2024-09-07T00:00:00"/>
    <s v="Zone 1 - Mile 14"/>
    <x v="172"/>
    <x v="140"/>
    <x v="117"/>
    <x v="2"/>
    <x v="15"/>
    <x v="0"/>
    <x v="2"/>
    <m/>
    <s v=""/>
    <s v=""/>
  </r>
  <r>
    <x v="12"/>
    <d v="2024-09-07T00:00:00"/>
    <s v="Zone 1 - Mile 14"/>
    <x v="174"/>
    <x v="142"/>
    <x v="118"/>
    <x v="8"/>
    <x v="15"/>
    <x v="0"/>
    <x v="2"/>
    <m/>
    <s v=""/>
    <s v=""/>
  </r>
  <r>
    <x v="12"/>
    <d v="2024-09-07T00:00:00"/>
    <s v="Zone 1 - Mile 14"/>
    <x v="182"/>
    <x v="148"/>
    <x v="122"/>
    <x v="2"/>
    <x v="15"/>
    <x v="0"/>
    <x v="2"/>
    <m/>
    <s v=""/>
    <s v=""/>
  </r>
  <r>
    <x v="12"/>
    <d v="2024-09-07T00:00:00"/>
    <s v="Zone 1 - Mile 14"/>
    <x v="185"/>
    <x v="151"/>
    <x v="45"/>
    <x v="2"/>
    <x v="15"/>
    <x v="0"/>
    <x v="2"/>
    <m/>
    <s v=""/>
    <s v=""/>
  </r>
  <r>
    <x v="12"/>
    <d v="2024-09-07T00:00:00"/>
    <s v="Zone 1 - Mile 14"/>
    <x v="190"/>
    <x v="156"/>
    <x v="123"/>
    <x v="3"/>
    <x v="15"/>
    <x v="0"/>
    <x v="2"/>
    <m/>
    <s v=""/>
    <s v=""/>
  </r>
  <r>
    <x v="13"/>
    <d v="2024-11-09T00:00:00"/>
    <s v="Zone 5 - Blare"/>
    <x v="462"/>
    <x v="348"/>
    <x v="216"/>
    <x v="4"/>
    <x v="1"/>
    <x v="0"/>
    <x v="2"/>
    <m/>
    <s v=""/>
    <s v=""/>
  </r>
  <r>
    <x v="13"/>
    <d v="2024-11-09T00:00:00"/>
    <s v="Zone 5 - Blare"/>
    <x v="240"/>
    <x v="198"/>
    <x v="153"/>
    <x v="1"/>
    <x v="1"/>
    <x v="0"/>
    <x v="1"/>
    <n v="77"/>
    <n v="1.8"/>
    <n v="1.8"/>
  </r>
  <r>
    <x v="13"/>
    <d v="2024-11-09T00:00:00"/>
    <s v="Zone 5 - Blare"/>
    <x v="355"/>
    <x v="275"/>
    <x v="36"/>
    <x v="2"/>
    <x v="1"/>
    <x v="0"/>
    <x v="0"/>
    <n v="68"/>
    <n v="1"/>
    <n v="1"/>
  </r>
  <r>
    <x v="13"/>
    <d v="2024-11-09T00:00:00"/>
    <s v="Zone 5 - Blare"/>
    <x v="355"/>
    <x v="275"/>
    <x v="36"/>
    <x v="2"/>
    <x v="1"/>
    <x v="0"/>
    <x v="0"/>
    <n v="68"/>
    <n v="1"/>
    <n v="1"/>
  </r>
  <r>
    <x v="13"/>
    <d v="2024-11-09T00:00:00"/>
    <s v="Zone 5 - Blare"/>
    <x v="245"/>
    <x v="203"/>
    <x v="153"/>
    <x v="1"/>
    <x v="1"/>
    <x v="0"/>
    <x v="0"/>
    <n v="72"/>
    <n v="1.2"/>
    <n v="1.2"/>
  </r>
  <r>
    <x v="13"/>
    <d v="2024-11-09T00:00:00"/>
    <s v="Zone 5 - Blare"/>
    <x v="387"/>
    <x v="301"/>
    <x v="230"/>
    <x v="2"/>
    <x v="1"/>
    <x v="0"/>
    <x v="0"/>
    <n v="104"/>
    <n v="4.2"/>
    <n v="4.2"/>
  </r>
  <r>
    <x v="13"/>
    <d v="2024-11-09T00:00:00"/>
    <s v="Zone 5 - Blare"/>
    <x v="386"/>
    <x v="300"/>
    <x v="229"/>
    <x v="4"/>
    <x v="1"/>
    <x v="0"/>
    <x v="1"/>
    <n v="67"/>
    <n v="1.1000000000000001"/>
    <n v="1.1000000000000001"/>
  </r>
  <r>
    <x v="13"/>
    <d v="2024-11-09T00:00:00"/>
    <s v="Zone 5 - Blare"/>
    <x v="386"/>
    <x v="300"/>
    <x v="229"/>
    <x v="4"/>
    <x v="1"/>
    <x v="1"/>
    <x v="2"/>
    <n v="51"/>
    <n v="1.4"/>
    <n v="1.4"/>
  </r>
  <r>
    <x v="13"/>
    <d v="2024-11-09T00:00:00"/>
    <s v="Zone 5 - Blare"/>
    <x v="386"/>
    <x v="300"/>
    <x v="229"/>
    <x v="4"/>
    <x v="1"/>
    <x v="1"/>
    <x v="2"/>
    <n v="51"/>
    <n v="1.4"/>
    <n v="1.4"/>
  </r>
  <r>
    <x v="13"/>
    <d v="2024-11-09T00:00:00"/>
    <s v="Zone 5 - Blare"/>
    <x v="411"/>
    <x v="126"/>
    <x v="152"/>
    <x v="8"/>
    <x v="1"/>
    <x v="1"/>
    <x v="2"/>
    <n v="44"/>
    <n v="0.9"/>
    <n v="0.9"/>
  </r>
  <r>
    <x v="13"/>
    <d v="2024-11-09T00:00:00"/>
    <s v="Zone 5 - Blare"/>
    <x v="411"/>
    <x v="126"/>
    <x v="152"/>
    <x v="8"/>
    <x v="1"/>
    <x v="0"/>
    <x v="1"/>
    <n v="147"/>
    <n v="16.2"/>
    <n v="16.2"/>
  </r>
  <r>
    <x v="13"/>
    <d v="2024-11-09T00:00:00"/>
    <s v="Zone 5 - Blare"/>
    <x v="286"/>
    <x v="230"/>
    <x v="178"/>
    <x v="1"/>
    <x v="1"/>
    <x v="0"/>
    <x v="0"/>
    <n v="141"/>
    <n v="12.3"/>
    <n v="12.3"/>
  </r>
  <r>
    <x v="13"/>
    <d v="2024-11-09T00:00:00"/>
    <s v="Zone 5 - Blare"/>
    <x v="286"/>
    <x v="230"/>
    <x v="178"/>
    <x v="1"/>
    <x v="1"/>
    <x v="0"/>
    <x v="1"/>
    <n v="103"/>
    <n v="4.8"/>
    <n v="4.8"/>
  </r>
  <r>
    <x v="13"/>
    <d v="2024-11-09T00:00:00"/>
    <s v="Zone 5 - Blare"/>
    <x v="4"/>
    <x v="4"/>
    <x v="4"/>
    <x v="0"/>
    <x v="1"/>
    <x v="0"/>
    <x v="1"/>
    <n v="84"/>
    <n v="2.4"/>
    <n v="2.4"/>
  </r>
  <r>
    <x v="13"/>
    <d v="2024-11-09T00:00:00"/>
    <s v="Zone 5 - Blare"/>
    <x v="4"/>
    <x v="4"/>
    <x v="4"/>
    <x v="0"/>
    <x v="1"/>
    <x v="0"/>
    <x v="1"/>
    <n v="81"/>
    <n v="2.1"/>
    <n v="2.1"/>
  </r>
  <r>
    <x v="13"/>
    <d v="2024-11-09T00:00:00"/>
    <s v="Zone 5 - Blare"/>
    <x v="4"/>
    <x v="4"/>
    <x v="4"/>
    <x v="0"/>
    <x v="1"/>
    <x v="0"/>
    <x v="1"/>
    <n v="67"/>
    <n v="1.1000000000000001"/>
    <n v="1.1000000000000001"/>
  </r>
  <r>
    <x v="13"/>
    <d v="2024-11-09T00:00:00"/>
    <s v="Zone 5 - Blare"/>
    <x v="341"/>
    <x v="83"/>
    <x v="152"/>
    <x v="0"/>
    <x v="1"/>
    <x v="0"/>
    <x v="1"/>
    <n v="160"/>
    <n v="21.7"/>
    <n v="21.7"/>
  </r>
  <r>
    <x v="13"/>
    <d v="2024-11-09T00:00:00"/>
    <s v="Zone 5 - Blare"/>
    <x v="341"/>
    <x v="83"/>
    <x v="152"/>
    <x v="0"/>
    <x v="1"/>
    <x v="1"/>
    <x v="2"/>
    <n v="48"/>
    <n v="1.1000000000000001"/>
    <n v="1.1000000000000001"/>
  </r>
  <r>
    <x v="13"/>
    <d v="2024-11-09T00:00:00"/>
    <s v="Zone 5 - Blare"/>
    <x v="341"/>
    <x v="83"/>
    <x v="152"/>
    <x v="0"/>
    <x v="1"/>
    <x v="1"/>
    <x v="2"/>
    <n v="51"/>
    <n v="1.4"/>
    <n v="1.4"/>
  </r>
  <r>
    <x v="13"/>
    <d v="2024-11-09T00:00:00"/>
    <s v="Zone 5 - Blare"/>
    <x v="341"/>
    <x v="83"/>
    <x v="152"/>
    <x v="0"/>
    <x v="1"/>
    <x v="1"/>
    <x v="2"/>
    <n v="40"/>
    <n v="0.7"/>
    <n v="0.7"/>
  </r>
  <r>
    <x v="13"/>
    <d v="2024-11-09T00:00:00"/>
    <s v="Zone 5 - Blare"/>
    <x v="341"/>
    <x v="83"/>
    <x v="152"/>
    <x v="0"/>
    <x v="1"/>
    <x v="1"/>
    <x v="2"/>
    <n v="45"/>
    <n v="0.9"/>
    <n v="0.9"/>
  </r>
  <r>
    <x v="13"/>
    <d v="2024-11-09T00:00:00"/>
    <s v="Zone 5 - Blare"/>
    <x v="354"/>
    <x v="274"/>
    <x v="36"/>
    <x v="5"/>
    <x v="1"/>
    <x v="1"/>
    <x v="2"/>
    <n v="65"/>
    <n v="2.8"/>
    <n v="2.8"/>
  </r>
  <r>
    <x v="13"/>
    <d v="2024-11-09T00:00:00"/>
    <s v="Zone 5 - Blare"/>
    <x v="354"/>
    <x v="274"/>
    <x v="36"/>
    <x v="5"/>
    <x v="1"/>
    <x v="1"/>
    <x v="2"/>
    <n v="41"/>
    <n v="0.7"/>
    <n v="0.7"/>
  </r>
  <r>
    <x v="13"/>
    <d v="2024-11-09T00:00:00"/>
    <s v="Zone 5 - Blare"/>
    <x v="389"/>
    <x v="303"/>
    <x v="45"/>
    <x v="1"/>
    <x v="1"/>
    <x v="1"/>
    <x v="2"/>
    <n v="56"/>
    <n v="1.8"/>
    <n v="1.8"/>
  </r>
  <r>
    <x v="13"/>
    <d v="2024-11-09T00:00:00"/>
    <s v="Zone 5 - Blare"/>
    <x v="304"/>
    <x v="241"/>
    <x v="152"/>
    <x v="1"/>
    <x v="1"/>
    <x v="1"/>
    <x v="2"/>
    <n v="54"/>
    <n v="1.6"/>
    <n v="1.6"/>
  </r>
  <r>
    <x v="13"/>
    <d v="2024-11-09T00:00:00"/>
    <s v="Zone 5 - Blare"/>
    <x v="304"/>
    <x v="241"/>
    <x v="152"/>
    <x v="1"/>
    <x v="1"/>
    <x v="1"/>
    <x v="2"/>
    <n v="48"/>
    <n v="1.1000000000000001"/>
    <n v="1.1000000000000001"/>
  </r>
  <r>
    <x v="13"/>
    <d v="2024-11-09T00:00:00"/>
    <s v="Zone 5 - Blare"/>
    <x v="304"/>
    <x v="241"/>
    <x v="152"/>
    <x v="1"/>
    <x v="1"/>
    <x v="1"/>
    <x v="2"/>
    <n v="51"/>
    <n v="1.4"/>
    <n v="1.4"/>
  </r>
  <r>
    <x v="13"/>
    <d v="2024-11-09T00:00:00"/>
    <s v="Zone 5 - Blare"/>
    <x v="239"/>
    <x v="197"/>
    <x v="152"/>
    <x v="3"/>
    <x v="1"/>
    <x v="0"/>
    <x v="5"/>
    <n v="68"/>
    <n v="1.1000000000000001"/>
    <n v="1.1000000000000001"/>
  </r>
  <r>
    <x v="13"/>
    <d v="2024-11-09T00:00:00"/>
    <s v="Zone 5 - Blare"/>
    <x v="239"/>
    <x v="197"/>
    <x v="152"/>
    <x v="3"/>
    <x v="1"/>
    <x v="1"/>
    <x v="2"/>
    <n v="46"/>
    <n v="1"/>
    <n v="1"/>
  </r>
  <r>
    <x v="13"/>
    <d v="2024-11-09T00:00:00"/>
    <s v="Zone 5 - Blare"/>
    <x v="239"/>
    <x v="197"/>
    <x v="152"/>
    <x v="3"/>
    <x v="1"/>
    <x v="1"/>
    <x v="2"/>
    <n v="48"/>
    <n v="1.1000000000000001"/>
    <n v="1.1000000000000001"/>
  </r>
  <r>
    <x v="13"/>
    <d v="2024-11-09T00:00:00"/>
    <s v="Zone 5 - Blare"/>
    <x v="239"/>
    <x v="197"/>
    <x v="152"/>
    <x v="3"/>
    <x v="1"/>
    <x v="1"/>
    <x v="2"/>
    <n v="54"/>
    <n v="1.6"/>
    <n v="1.6"/>
  </r>
  <r>
    <x v="13"/>
    <d v="2024-11-09T00:00:00"/>
    <s v="Zone 5 - Blare"/>
    <x v="476"/>
    <x v="354"/>
    <x v="262"/>
    <x v="1"/>
    <x v="1"/>
    <x v="1"/>
    <x v="2"/>
    <n v="50"/>
    <n v="1.3"/>
    <n v="1.3"/>
  </r>
  <r>
    <x v="13"/>
    <d v="2024-11-09T00:00:00"/>
    <s v="Zone 5 - Blare"/>
    <x v="476"/>
    <x v="354"/>
    <x v="262"/>
    <x v="1"/>
    <x v="1"/>
    <x v="1"/>
    <x v="2"/>
    <n v="52"/>
    <n v="1.4"/>
    <n v="1.4"/>
  </r>
  <r>
    <x v="13"/>
    <d v="2024-11-09T00:00:00"/>
    <s v="Zone 5 - Blare"/>
    <x v="479"/>
    <x v="121"/>
    <x v="135"/>
    <x v="2"/>
    <x v="1"/>
    <x v="2"/>
    <x v="2"/>
    <n v="32"/>
    <n v="0.6"/>
    <n v="0.6"/>
  </r>
  <r>
    <x v="13"/>
    <d v="2024-11-09T00:00:00"/>
    <s v="Zone 5 - Blare"/>
    <x v="477"/>
    <x v="355"/>
    <x v="263"/>
    <x v="7"/>
    <x v="1"/>
    <x v="2"/>
    <x v="2"/>
    <n v="32"/>
    <n v="0.6"/>
    <n v="0.6"/>
  </r>
  <r>
    <x v="13"/>
    <d v="2024-11-09T00:00:00"/>
    <s v="Zone 5 - Blare"/>
    <x v="477"/>
    <x v="355"/>
    <x v="263"/>
    <x v="7"/>
    <x v="1"/>
    <x v="2"/>
    <x v="2"/>
    <n v="33"/>
    <n v="0.7"/>
    <n v="0.7"/>
  </r>
  <r>
    <x v="13"/>
    <d v="2024-11-09T00:00:00"/>
    <s v="Zone 5 - Blare"/>
    <x v="388"/>
    <x v="302"/>
    <x v="230"/>
    <x v="5"/>
    <x v="1"/>
    <x v="0"/>
    <x v="2"/>
    <m/>
    <s v=""/>
    <s v=""/>
  </r>
  <r>
    <x v="13"/>
    <d v="2024-11-09T00:00:00"/>
    <s v="Zone 5 - Blare"/>
    <x v="460"/>
    <x v="346"/>
    <x v="255"/>
    <x v="8"/>
    <x v="1"/>
    <x v="0"/>
    <x v="2"/>
    <m/>
    <s v=""/>
    <s v=""/>
  </r>
  <r>
    <x v="13"/>
    <d v="2024-11-09T00:00:00"/>
    <s v="Zone 5 - Blare"/>
    <x v="237"/>
    <x v="195"/>
    <x v="95"/>
    <x v="0"/>
    <x v="1"/>
    <x v="0"/>
    <x v="2"/>
    <m/>
    <s v=""/>
    <s v=""/>
  </r>
  <r>
    <x v="13"/>
    <d v="2024-11-09T00:00:00"/>
    <s v="Zone 5 - Blare"/>
    <x v="390"/>
    <x v="304"/>
    <x v="21"/>
    <x v="1"/>
    <x v="0"/>
    <x v="0"/>
    <x v="1"/>
    <n v="146"/>
    <n v="15.9"/>
    <n v="15.9"/>
  </r>
  <r>
    <x v="13"/>
    <d v="2024-11-09T00:00:00"/>
    <s v="Zone 5 - Blare"/>
    <x v="390"/>
    <x v="304"/>
    <x v="21"/>
    <x v="1"/>
    <x v="0"/>
    <x v="0"/>
    <x v="1"/>
    <n v="131"/>
    <n v="10.9"/>
    <n v="10.9"/>
  </r>
  <r>
    <x v="13"/>
    <d v="2024-11-09T00:00:00"/>
    <s v="Zone 5 - Blare"/>
    <x v="390"/>
    <x v="304"/>
    <x v="21"/>
    <x v="1"/>
    <x v="0"/>
    <x v="0"/>
    <x v="1"/>
    <n v="91"/>
    <n v="3.1"/>
    <n v="3.1"/>
  </r>
  <r>
    <x v="13"/>
    <d v="2024-11-09T00:00:00"/>
    <s v="Zone 5 - Blare"/>
    <x v="390"/>
    <x v="304"/>
    <x v="21"/>
    <x v="1"/>
    <x v="0"/>
    <x v="0"/>
    <x v="1"/>
    <n v="114"/>
    <n v="6.8"/>
    <n v="6.8"/>
  </r>
  <r>
    <x v="13"/>
    <d v="2024-11-09T00:00:00"/>
    <s v="Zone 5 - Blare"/>
    <x v="189"/>
    <x v="155"/>
    <x v="126"/>
    <x v="1"/>
    <x v="0"/>
    <x v="0"/>
    <x v="1"/>
    <n v="146"/>
    <n v="15.9"/>
    <n v="15.9"/>
  </r>
  <r>
    <x v="13"/>
    <d v="2024-11-09T00:00:00"/>
    <s v="Zone 5 - Blare"/>
    <x v="0"/>
    <x v="0"/>
    <x v="0"/>
    <x v="0"/>
    <x v="0"/>
    <x v="0"/>
    <x v="1"/>
    <n v="125"/>
    <n v="9.3000000000000007"/>
    <n v="9.3000000000000007"/>
  </r>
  <r>
    <x v="13"/>
    <d v="2024-11-09T00:00:00"/>
    <s v="Zone 5 - Blare"/>
    <x v="0"/>
    <x v="0"/>
    <x v="0"/>
    <x v="0"/>
    <x v="0"/>
    <x v="0"/>
    <x v="1"/>
    <n v="138"/>
    <n v="13.1"/>
    <n v="13.1"/>
  </r>
  <r>
    <x v="13"/>
    <d v="2024-11-09T00:00:00"/>
    <s v="Zone 5 - Blare"/>
    <x v="28"/>
    <x v="26"/>
    <x v="22"/>
    <x v="0"/>
    <x v="0"/>
    <x v="0"/>
    <x v="1"/>
    <n v="141"/>
    <n v="14.1"/>
    <n v="14.1"/>
  </r>
  <r>
    <x v="13"/>
    <d v="2024-11-09T00:00:00"/>
    <s v="Zone 5 - Blare"/>
    <x v="28"/>
    <x v="26"/>
    <x v="22"/>
    <x v="0"/>
    <x v="0"/>
    <x v="0"/>
    <x v="1"/>
    <n v="104"/>
    <n v="5"/>
    <n v="5"/>
  </r>
  <r>
    <x v="13"/>
    <d v="2024-11-09T00:00:00"/>
    <s v="Zone 5 - Blare"/>
    <x v="28"/>
    <x v="26"/>
    <x v="22"/>
    <x v="0"/>
    <x v="0"/>
    <x v="0"/>
    <x v="1"/>
    <n v="75"/>
    <n v="1.6"/>
    <n v="1.6"/>
  </r>
  <r>
    <x v="13"/>
    <d v="2024-11-09T00:00:00"/>
    <s v="Zone 5 - Blare"/>
    <x v="2"/>
    <x v="2"/>
    <x v="2"/>
    <x v="2"/>
    <x v="0"/>
    <x v="0"/>
    <x v="1"/>
    <n v="116"/>
    <n v="7.2"/>
    <n v="7.2"/>
  </r>
  <r>
    <x v="13"/>
    <d v="2024-11-09T00:00:00"/>
    <s v="Zone 5 - Blare"/>
    <x v="2"/>
    <x v="2"/>
    <x v="2"/>
    <x v="2"/>
    <x v="0"/>
    <x v="0"/>
    <x v="1"/>
    <n v="158"/>
    <n v="20.8"/>
    <n v="20.8"/>
  </r>
  <r>
    <x v="13"/>
    <d v="2024-11-09T00:00:00"/>
    <s v="Zone 5 - Blare"/>
    <x v="11"/>
    <x v="10"/>
    <x v="9"/>
    <x v="4"/>
    <x v="0"/>
    <x v="0"/>
    <x v="2"/>
    <m/>
    <s v=""/>
    <s v=""/>
  </r>
  <r>
    <x v="13"/>
    <d v="2024-11-09T00:00:00"/>
    <s v="Zone 5 - Blare"/>
    <x v="10"/>
    <x v="9"/>
    <x v="9"/>
    <x v="2"/>
    <x v="0"/>
    <x v="0"/>
    <x v="1"/>
    <n v="74"/>
    <n v="1.5"/>
    <n v="1.5"/>
  </r>
  <r>
    <x v="13"/>
    <d v="2024-11-09T00:00:00"/>
    <s v="Zone 5 - Blare"/>
    <x v="10"/>
    <x v="9"/>
    <x v="9"/>
    <x v="2"/>
    <x v="0"/>
    <x v="1"/>
    <x v="2"/>
    <n v="42"/>
    <n v="0.8"/>
    <n v="0.8"/>
  </r>
  <r>
    <x v="13"/>
    <d v="2024-11-09T00:00:00"/>
    <s v="Zone 5 - Blare"/>
    <x v="10"/>
    <x v="9"/>
    <x v="9"/>
    <x v="2"/>
    <x v="0"/>
    <x v="1"/>
    <x v="2"/>
    <n v="47"/>
    <n v="1.1000000000000001"/>
    <n v="1.1000000000000001"/>
  </r>
  <r>
    <x v="13"/>
    <d v="2024-11-09T00:00:00"/>
    <s v="Zone 5 - Blare"/>
    <x v="7"/>
    <x v="7"/>
    <x v="7"/>
    <x v="2"/>
    <x v="0"/>
    <x v="1"/>
    <x v="2"/>
    <n v="61"/>
    <n v="2.2999999999999998"/>
    <n v="2.2999999999999998"/>
  </r>
  <r>
    <x v="13"/>
    <d v="2024-11-09T00:00:00"/>
    <s v="Zone 5 - Blare"/>
    <x v="7"/>
    <x v="7"/>
    <x v="7"/>
    <x v="2"/>
    <x v="0"/>
    <x v="0"/>
    <x v="1"/>
    <n v="116"/>
    <n v="7.2"/>
    <n v="7.2"/>
  </r>
  <r>
    <x v="13"/>
    <d v="2024-11-09T00:00:00"/>
    <s v="Zone 5 - Blare"/>
    <x v="7"/>
    <x v="7"/>
    <x v="7"/>
    <x v="2"/>
    <x v="0"/>
    <x v="0"/>
    <x v="1"/>
    <n v="71"/>
    <n v="1.3"/>
    <n v="1.3"/>
  </r>
  <r>
    <x v="13"/>
    <d v="2024-11-09T00:00:00"/>
    <s v="Zone 5 - Blare"/>
    <x v="7"/>
    <x v="7"/>
    <x v="7"/>
    <x v="2"/>
    <x v="0"/>
    <x v="0"/>
    <x v="1"/>
    <n v="86"/>
    <n v="2.6"/>
    <n v="2.6"/>
  </r>
  <r>
    <x v="13"/>
    <d v="2024-11-09T00:00:00"/>
    <s v="Zone 5 - Blare"/>
    <x v="7"/>
    <x v="7"/>
    <x v="7"/>
    <x v="2"/>
    <x v="0"/>
    <x v="0"/>
    <x v="1"/>
    <n v="67"/>
    <n v="1.1000000000000001"/>
    <n v="1.1000000000000001"/>
  </r>
  <r>
    <x v="13"/>
    <d v="2024-11-09T00:00:00"/>
    <s v="Zone 5 - Blare"/>
    <x v="9"/>
    <x v="6"/>
    <x v="5"/>
    <x v="0"/>
    <x v="0"/>
    <x v="0"/>
    <x v="1"/>
    <n v="150"/>
    <n v="17.399999999999999"/>
    <n v="17.399999999999999"/>
  </r>
  <r>
    <x v="13"/>
    <d v="2024-11-09T00:00:00"/>
    <s v="Zone 5 - Blare"/>
    <x v="384"/>
    <x v="298"/>
    <x v="228"/>
    <x v="0"/>
    <x v="0"/>
    <x v="0"/>
    <x v="1"/>
    <n v="70"/>
    <n v="1.3"/>
    <n v="1.3"/>
  </r>
  <r>
    <x v="13"/>
    <d v="2024-11-09T00:00:00"/>
    <s v="Zone 5 - Blare"/>
    <x v="313"/>
    <x v="249"/>
    <x v="145"/>
    <x v="1"/>
    <x v="0"/>
    <x v="0"/>
    <x v="1"/>
    <n v="107"/>
    <n v="5.5"/>
    <n v="5.5"/>
  </r>
  <r>
    <x v="13"/>
    <d v="2024-11-09T00:00:00"/>
    <s v="Zone 5 - Blare"/>
    <x v="22"/>
    <x v="6"/>
    <x v="17"/>
    <x v="0"/>
    <x v="0"/>
    <x v="1"/>
    <x v="2"/>
    <n v="42"/>
    <n v="0.8"/>
    <n v="0.8"/>
  </r>
  <r>
    <x v="13"/>
    <d v="2024-11-09T00:00:00"/>
    <s v="Zone 5 - Blare"/>
    <x v="345"/>
    <x v="267"/>
    <x v="116"/>
    <x v="5"/>
    <x v="0"/>
    <x v="1"/>
    <x v="2"/>
    <n v="54"/>
    <n v="1.6"/>
    <n v="1.6"/>
  </r>
  <r>
    <x v="13"/>
    <d v="2024-11-09T00:00:00"/>
    <s v="Zone 5 - Blare"/>
    <x v="27"/>
    <x v="25"/>
    <x v="21"/>
    <x v="4"/>
    <x v="0"/>
    <x v="2"/>
    <x v="2"/>
    <n v="37"/>
    <n v="0.9"/>
    <n v="0.9"/>
  </r>
  <r>
    <x v="13"/>
    <d v="2024-11-09T00:00:00"/>
    <s v="Zone 5 - Blare"/>
    <x v="27"/>
    <x v="25"/>
    <x v="21"/>
    <x v="4"/>
    <x v="0"/>
    <x v="2"/>
    <x v="2"/>
    <n v="30"/>
    <n v="0.5"/>
    <n v="0.5"/>
  </r>
  <r>
    <x v="13"/>
    <d v="2024-11-09T00:00:00"/>
    <s v="Zone 5 - Blare"/>
    <x v="27"/>
    <x v="25"/>
    <x v="21"/>
    <x v="4"/>
    <x v="0"/>
    <x v="2"/>
    <x v="2"/>
    <n v="31"/>
    <n v="0.5"/>
    <n v="0.5"/>
  </r>
  <r>
    <x v="13"/>
    <d v="2024-11-09T00:00:00"/>
    <s v="Zone 5 - Blare"/>
    <x v="27"/>
    <x v="25"/>
    <x v="21"/>
    <x v="4"/>
    <x v="0"/>
    <x v="2"/>
    <x v="2"/>
    <n v="33"/>
    <n v="0.7"/>
    <n v="0.7"/>
  </r>
  <r>
    <x v="13"/>
    <d v="2024-11-09T00:00:00"/>
    <s v="Zone 5 - Blare"/>
    <x v="461"/>
    <x v="347"/>
    <x v="256"/>
    <x v="1"/>
    <x v="0"/>
    <x v="0"/>
    <x v="2"/>
    <m/>
    <s v=""/>
    <s v=""/>
  </r>
  <r>
    <x v="13"/>
    <d v="2024-11-09T00:00:00"/>
    <s v="Zone 5 - Blare"/>
    <x v="133"/>
    <x v="114"/>
    <x v="89"/>
    <x v="5"/>
    <x v="0"/>
    <x v="0"/>
    <x v="2"/>
    <m/>
    <s v=""/>
    <s v=""/>
  </r>
  <r>
    <x v="13"/>
    <d v="2024-11-09T00:00:00"/>
    <s v="Zone 5 - Blare"/>
    <x v="50"/>
    <x v="46"/>
    <x v="38"/>
    <x v="2"/>
    <x v="0"/>
    <x v="0"/>
    <x v="2"/>
    <m/>
    <s v=""/>
    <s v=""/>
  </r>
  <r>
    <x v="13"/>
    <d v="2024-11-09T00:00:00"/>
    <s v="Zone 5 - Blare"/>
    <x v="18"/>
    <x v="17"/>
    <x v="14"/>
    <x v="2"/>
    <x v="0"/>
    <x v="0"/>
    <x v="2"/>
    <m/>
    <s v=""/>
    <s v=""/>
  </r>
  <r>
    <x v="13"/>
    <d v="2024-11-09T00:00:00"/>
    <s v="Zone 5 - Blare"/>
    <x v="3"/>
    <x v="3"/>
    <x v="3"/>
    <x v="3"/>
    <x v="0"/>
    <x v="0"/>
    <x v="2"/>
    <m/>
    <s v=""/>
    <s v=""/>
  </r>
  <r>
    <x v="13"/>
    <d v="2024-11-09T00:00:00"/>
    <s v="Zone 5 - Blare"/>
    <x v="410"/>
    <x v="315"/>
    <x v="38"/>
    <x v="2"/>
    <x v="0"/>
    <x v="0"/>
    <x v="2"/>
    <m/>
    <s v=""/>
    <s v=""/>
  </r>
  <r>
    <x v="13"/>
    <d v="2024-11-09T00:00:00"/>
    <s v="Zone 5 - Blare"/>
    <x v="17"/>
    <x v="16"/>
    <x v="14"/>
    <x v="5"/>
    <x v="0"/>
    <x v="0"/>
    <x v="2"/>
    <m/>
    <s v=""/>
    <s v=""/>
  </r>
  <r>
    <x v="13"/>
    <d v="2024-11-09T00:00:00"/>
    <s v="Zone 5 - Blare"/>
    <x v="16"/>
    <x v="15"/>
    <x v="13"/>
    <x v="2"/>
    <x v="0"/>
    <x v="0"/>
    <x v="2"/>
    <m/>
    <s v=""/>
    <s v=""/>
  </r>
  <r>
    <x v="13"/>
    <d v="2024-11-09T00:00:00"/>
    <s v="Zone 5 - Blare"/>
    <x v="146"/>
    <x v="46"/>
    <x v="65"/>
    <x v="0"/>
    <x v="14"/>
    <x v="0"/>
    <x v="1"/>
    <n v="73"/>
    <n v="1.4"/>
    <n v="1.4"/>
  </r>
  <r>
    <x v="13"/>
    <d v="2024-11-09T00:00:00"/>
    <s v="Zone 5 - Blare"/>
    <x v="480"/>
    <x v="356"/>
    <x v="264"/>
    <x v="8"/>
    <x v="14"/>
    <x v="0"/>
    <x v="1"/>
    <n v="69"/>
    <n v="1.2"/>
    <n v="1.2"/>
  </r>
  <r>
    <x v="13"/>
    <d v="2024-11-09T00:00:00"/>
    <s v="Zone 5 - Blare"/>
    <x v="480"/>
    <x v="356"/>
    <x v="264"/>
    <x v="8"/>
    <x v="14"/>
    <x v="1"/>
    <x v="2"/>
    <n v="47"/>
    <n v="1.1000000000000001"/>
    <n v="1.1000000000000001"/>
  </r>
  <r>
    <x v="13"/>
    <d v="2024-11-09T00:00:00"/>
    <s v="Zone 5 - Blare"/>
    <x v="308"/>
    <x v="244"/>
    <x v="35"/>
    <x v="8"/>
    <x v="14"/>
    <x v="0"/>
    <x v="1"/>
    <n v="154"/>
    <n v="19.100000000000001"/>
    <n v="19.100000000000001"/>
  </r>
  <r>
    <x v="13"/>
    <d v="2024-11-09T00:00:00"/>
    <s v="Zone 5 - Blare"/>
    <x v="140"/>
    <x v="118"/>
    <x v="35"/>
    <x v="0"/>
    <x v="14"/>
    <x v="0"/>
    <x v="1"/>
    <n v="153"/>
    <n v="18.600000000000001"/>
    <n v="18.600000000000001"/>
  </r>
  <r>
    <x v="13"/>
    <d v="2024-11-09T00:00:00"/>
    <s v="Zone 5 - Blare"/>
    <x v="151"/>
    <x v="79"/>
    <x v="103"/>
    <x v="1"/>
    <x v="14"/>
    <x v="0"/>
    <x v="1"/>
    <n v="77"/>
    <n v="1.8"/>
    <n v="1.8"/>
  </r>
  <r>
    <x v="13"/>
    <d v="2024-11-09T00:00:00"/>
    <s v="Zone 5 - Blare"/>
    <x v="416"/>
    <x v="320"/>
    <x v="237"/>
    <x v="0"/>
    <x v="14"/>
    <x v="0"/>
    <x v="1"/>
    <n v="78"/>
    <n v="1.9"/>
    <n v="1.9"/>
  </r>
  <r>
    <x v="13"/>
    <d v="2024-11-09T00:00:00"/>
    <s v="Zone 5 - Blare"/>
    <x v="416"/>
    <x v="320"/>
    <x v="237"/>
    <x v="0"/>
    <x v="14"/>
    <x v="0"/>
    <x v="0"/>
    <n v="88"/>
    <n v="2.4"/>
    <n v="2.4"/>
  </r>
  <r>
    <x v="13"/>
    <d v="2024-11-09T00:00:00"/>
    <s v="Zone 5 - Blare"/>
    <x v="416"/>
    <x v="320"/>
    <x v="237"/>
    <x v="0"/>
    <x v="14"/>
    <x v="1"/>
    <x v="2"/>
    <n v="50"/>
    <n v="1.3"/>
    <n v="1.3"/>
  </r>
  <r>
    <x v="13"/>
    <d v="2024-11-09T00:00:00"/>
    <s v="Zone 5 - Blare"/>
    <x v="149"/>
    <x v="124"/>
    <x v="100"/>
    <x v="8"/>
    <x v="14"/>
    <x v="1"/>
    <x v="2"/>
    <n v="41"/>
    <n v="0.7"/>
    <n v="0.7"/>
  </r>
  <r>
    <x v="13"/>
    <d v="2024-11-09T00:00:00"/>
    <s v="Zone 5 - Blare"/>
    <x v="425"/>
    <x v="324"/>
    <x v="91"/>
    <x v="3"/>
    <x v="14"/>
    <x v="3"/>
    <x v="2"/>
    <n v="42"/>
    <n v="2.2999999999999998"/>
    <n v="2.2999999999999998"/>
  </r>
  <r>
    <x v="13"/>
    <d v="2024-11-09T00:00:00"/>
    <s v="Zone 5 - Blare"/>
    <x v="425"/>
    <x v="324"/>
    <x v="91"/>
    <x v="3"/>
    <x v="14"/>
    <x v="2"/>
    <x v="2"/>
    <n v="41"/>
    <n v="1.3"/>
    <n v="1.3"/>
  </r>
  <r>
    <x v="13"/>
    <d v="2024-11-09T00:00:00"/>
    <s v="Zone 5 - Blare"/>
    <x v="425"/>
    <x v="324"/>
    <x v="91"/>
    <x v="3"/>
    <x v="14"/>
    <x v="2"/>
    <x v="2"/>
    <n v="41"/>
    <n v="1.3"/>
    <n v="1.3"/>
  </r>
  <r>
    <x v="13"/>
    <d v="2024-11-09T00:00:00"/>
    <s v="Zone 5 - Blare"/>
    <x v="425"/>
    <x v="324"/>
    <x v="91"/>
    <x v="3"/>
    <x v="14"/>
    <x v="2"/>
    <x v="2"/>
    <n v="33"/>
    <n v="0.7"/>
    <n v="0.7"/>
  </r>
  <r>
    <x v="13"/>
    <d v="2024-11-09T00:00:00"/>
    <s v="Zone 5 - Blare"/>
    <x v="473"/>
    <x v="352"/>
    <x v="135"/>
    <x v="0"/>
    <x v="14"/>
    <x v="2"/>
    <x v="2"/>
    <n v="31"/>
    <n v="0.5"/>
    <n v="0.5"/>
  </r>
  <r>
    <x v="13"/>
    <d v="2024-11-09T00:00:00"/>
    <s v="Zone 5 - Blare"/>
    <x v="473"/>
    <x v="352"/>
    <x v="135"/>
    <x v="0"/>
    <x v="14"/>
    <x v="2"/>
    <x v="2"/>
    <n v="34"/>
    <n v="0.7"/>
    <n v="0.7"/>
  </r>
  <r>
    <x v="13"/>
    <d v="2024-11-09T00:00:00"/>
    <s v="Zone 5 - Blare"/>
    <x v="473"/>
    <x v="352"/>
    <x v="135"/>
    <x v="0"/>
    <x v="14"/>
    <x v="2"/>
    <x v="2"/>
    <n v="30"/>
    <n v="0.5"/>
    <n v="0.5"/>
  </r>
  <r>
    <x v="13"/>
    <d v="2024-11-09T00:00:00"/>
    <s v="Zone 5 - Blare"/>
    <x v="474"/>
    <x v="317"/>
    <x v="135"/>
    <x v="8"/>
    <x v="14"/>
    <x v="2"/>
    <x v="2"/>
    <n v="31"/>
    <n v="0.5"/>
    <n v="0.5"/>
  </r>
  <r>
    <x v="13"/>
    <d v="2024-11-09T00:00:00"/>
    <s v="Zone 5 - Blare"/>
    <x v="474"/>
    <x v="317"/>
    <x v="135"/>
    <x v="8"/>
    <x v="14"/>
    <x v="2"/>
    <x v="2"/>
    <n v="30"/>
    <n v="0.5"/>
    <n v="0.5"/>
  </r>
  <r>
    <x v="13"/>
    <d v="2024-11-09T00:00:00"/>
    <s v="Zone 5 - Blare"/>
    <x v="474"/>
    <x v="317"/>
    <x v="135"/>
    <x v="8"/>
    <x v="14"/>
    <x v="2"/>
    <x v="2"/>
    <n v="39"/>
    <n v="1.1000000000000001"/>
    <n v="1.1000000000000001"/>
  </r>
  <r>
    <x v="13"/>
    <d v="2024-11-09T00:00:00"/>
    <s v="Zone 5 - Blare"/>
    <x v="331"/>
    <x v="262"/>
    <x v="100"/>
    <x v="8"/>
    <x v="14"/>
    <x v="1"/>
    <x v="2"/>
    <n v="41"/>
    <n v="0.7"/>
    <n v="0.7"/>
  </r>
  <r>
    <x v="13"/>
    <d v="2024-11-09T00:00:00"/>
    <s v="Zone 5 - Blare"/>
    <x v="145"/>
    <x v="121"/>
    <x v="100"/>
    <x v="0"/>
    <x v="14"/>
    <x v="1"/>
    <x v="2"/>
    <n v="44"/>
    <n v="0.9"/>
    <n v="0.9"/>
  </r>
  <r>
    <x v="13"/>
    <d v="2024-11-09T00:00:00"/>
    <s v="Zone 5 - Blare"/>
    <x v="280"/>
    <x v="225"/>
    <x v="104"/>
    <x v="3"/>
    <x v="14"/>
    <x v="1"/>
    <x v="2"/>
    <n v="43"/>
    <n v="0.8"/>
    <n v="0.8"/>
  </r>
  <r>
    <x v="13"/>
    <d v="2024-11-09T00:00:00"/>
    <s v="Zone 5 - Blare"/>
    <x v="379"/>
    <x v="295"/>
    <x v="8"/>
    <x v="1"/>
    <x v="14"/>
    <x v="0"/>
    <x v="2"/>
    <m/>
    <s v=""/>
    <s v=""/>
  </r>
  <r>
    <x v="13"/>
    <d v="2024-11-09T00:00:00"/>
    <s v="Zone 5 - Blare"/>
    <x v="148"/>
    <x v="123"/>
    <x v="90"/>
    <x v="0"/>
    <x v="14"/>
    <x v="0"/>
    <x v="2"/>
    <m/>
    <s v=""/>
    <s v=""/>
  </r>
  <r>
    <x v="13"/>
    <d v="2024-11-09T00:00:00"/>
    <s v="Zone 5 - Blare"/>
    <x v="141"/>
    <x v="15"/>
    <x v="98"/>
    <x v="1"/>
    <x v="14"/>
    <x v="0"/>
    <x v="2"/>
    <m/>
    <s v=""/>
    <s v=""/>
  </r>
  <r>
    <x v="13"/>
    <d v="2024-11-09T00:00:00"/>
    <s v="Zone 5 - Blare"/>
    <x v="147"/>
    <x v="122"/>
    <x v="101"/>
    <x v="1"/>
    <x v="14"/>
    <x v="0"/>
    <x v="2"/>
    <m/>
    <s v=""/>
    <s v=""/>
  </r>
  <r>
    <x v="13"/>
    <d v="2024-11-09T00:00:00"/>
    <s v="Zone 5 - Blare"/>
    <x v="307"/>
    <x v="243"/>
    <x v="35"/>
    <x v="7"/>
    <x v="14"/>
    <x v="0"/>
    <x v="2"/>
    <m/>
    <s v=""/>
    <s v=""/>
  </r>
  <r>
    <x v="13"/>
    <d v="2024-11-09T00:00:00"/>
    <s v="Zone 5 - Blare"/>
    <x v="153"/>
    <x v="126"/>
    <x v="104"/>
    <x v="0"/>
    <x v="14"/>
    <x v="0"/>
    <x v="2"/>
    <m/>
    <s v=""/>
    <s v=""/>
  </r>
  <r>
    <x v="13"/>
    <d v="2024-11-09T00:00:00"/>
    <s v="Zone 5 - Blare"/>
    <x v="408"/>
    <x v="314"/>
    <x v="104"/>
    <x v="11"/>
    <x v="14"/>
    <x v="0"/>
    <x v="2"/>
    <m/>
    <s v=""/>
    <s v=""/>
  </r>
  <r>
    <x v="13"/>
    <d v="2024-11-09T00:00:00"/>
    <s v="Zone 5 - Blare"/>
    <x v="454"/>
    <x v="342"/>
    <x v="32"/>
    <x v="2"/>
    <x v="14"/>
    <x v="0"/>
    <x v="2"/>
    <m/>
    <s v=""/>
    <s v=""/>
  </r>
  <r>
    <x v="13"/>
    <d v="2024-11-09T00:00:00"/>
    <s v="Zone 5 - Blare"/>
    <x v="406"/>
    <x v="312"/>
    <x v="35"/>
    <x v="11"/>
    <x v="14"/>
    <x v="0"/>
    <x v="2"/>
    <m/>
    <s v=""/>
    <s v=""/>
  </r>
  <r>
    <x v="13"/>
    <d v="2024-11-09T00:00:00"/>
    <s v="Zone 5 - Blare"/>
    <x v="143"/>
    <x v="120"/>
    <x v="91"/>
    <x v="3"/>
    <x v="14"/>
    <x v="0"/>
    <x v="2"/>
    <m/>
    <s v=""/>
    <s v=""/>
  </r>
  <r>
    <x v="13"/>
    <d v="2024-11-09T00:00:00"/>
    <s v="Zone 5 - Blare"/>
    <x v="465"/>
    <x v="295"/>
    <x v="8"/>
    <x v="8"/>
    <x v="14"/>
    <x v="0"/>
    <x v="2"/>
    <m/>
    <s v=""/>
    <s v=""/>
  </r>
  <r>
    <x v="13"/>
    <d v="2024-11-09T00:00:00"/>
    <s v="Zone 5 - Blare"/>
    <x v="47"/>
    <x v="6"/>
    <x v="36"/>
    <x v="2"/>
    <x v="7"/>
    <x v="0"/>
    <x v="1"/>
    <n v="138"/>
    <n v="13.1"/>
    <n v="13.1"/>
  </r>
  <r>
    <x v="13"/>
    <d v="2024-11-09T00:00:00"/>
    <s v="Zone 5 - Blare"/>
    <x v="91"/>
    <x v="79"/>
    <x v="65"/>
    <x v="0"/>
    <x v="10"/>
    <x v="0"/>
    <x v="1"/>
    <n v="138"/>
    <n v="13.1"/>
    <n v="13.1"/>
  </r>
  <r>
    <x v="13"/>
    <d v="2024-11-09T00:00:00"/>
    <s v="Zone 5 - Blare"/>
    <x v="274"/>
    <x v="221"/>
    <x v="86"/>
    <x v="1"/>
    <x v="10"/>
    <x v="0"/>
    <x v="1"/>
    <n v="154"/>
    <n v="19.100000000000001"/>
    <n v="19.100000000000001"/>
  </r>
  <r>
    <x v="13"/>
    <d v="2024-11-09T00:00:00"/>
    <s v="Zone 5 - Blare"/>
    <x v="274"/>
    <x v="221"/>
    <x v="86"/>
    <x v="1"/>
    <x v="10"/>
    <x v="0"/>
    <x v="1"/>
    <n v="76"/>
    <n v="1.7"/>
    <n v="1.7"/>
  </r>
  <r>
    <x v="13"/>
    <d v="2024-11-09T00:00:00"/>
    <s v="Zone 5 - Blare"/>
    <x v="79"/>
    <x v="70"/>
    <x v="23"/>
    <x v="0"/>
    <x v="10"/>
    <x v="0"/>
    <x v="1"/>
    <n v="164"/>
    <n v="23.6"/>
    <n v="23.6"/>
  </r>
  <r>
    <x v="13"/>
    <d v="2024-11-09T00:00:00"/>
    <s v="Zone 5 - Blare"/>
    <x v="81"/>
    <x v="31"/>
    <x v="60"/>
    <x v="1"/>
    <x v="10"/>
    <x v="0"/>
    <x v="1"/>
    <n v="142"/>
    <n v="14.4"/>
    <n v="14.4"/>
  </r>
  <r>
    <x v="13"/>
    <d v="2024-11-09T00:00:00"/>
    <s v="Zone 5 - Blare"/>
    <x v="85"/>
    <x v="75"/>
    <x v="23"/>
    <x v="8"/>
    <x v="10"/>
    <x v="1"/>
    <x v="2"/>
    <n v="47"/>
    <n v="1.1000000000000001"/>
    <n v="1.1000000000000001"/>
  </r>
  <r>
    <x v="13"/>
    <d v="2024-11-09T00:00:00"/>
    <s v="Zone 5 - Blare"/>
    <x v="85"/>
    <x v="75"/>
    <x v="23"/>
    <x v="8"/>
    <x v="10"/>
    <x v="1"/>
    <x v="2"/>
    <n v="42"/>
    <n v="0.8"/>
    <n v="0.8"/>
  </r>
  <r>
    <x v="13"/>
    <d v="2024-11-09T00:00:00"/>
    <s v="Zone 5 - Blare"/>
    <x v="85"/>
    <x v="75"/>
    <x v="23"/>
    <x v="8"/>
    <x v="10"/>
    <x v="0"/>
    <x v="5"/>
    <n v="79"/>
    <n v="1.8"/>
    <n v="1.8"/>
  </r>
  <r>
    <x v="13"/>
    <d v="2024-11-09T00:00:00"/>
    <s v="Zone 5 - Blare"/>
    <x v="75"/>
    <x v="14"/>
    <x v="57"/>
    <x v="1"/>
    <x v="10"/>
    <x v="0"/>
    <x v="1"/>
    <n v="74"/>
    <n v="1.5"/>
    <n v="1.5"/>
  </r>
  <r>
    <x v="13"/>
    <d v="2024-11-09T00:00:00"/>
    <s v="Zone 5 - Blare"/>
    <x v="75"/>
    <x v="14"/>
    <x v="57"/>
    <x v="1"/>
    <x v="10"/>
    <x v="1"/>
    <x v="2"/>
    <n v="47"/>
    <n v="1.1000000000000001"/>
    <n v="1.1000000000000001"/>
  </r>
  <r>
    <x v="13"/>
    <d v="2024-11-09T00:00:00"/>
    <s v="Zone 5 - Blare"/>
    <x v="75"/>
    <x v="14"/>
    <x v="57"/>
    <x v="1"/>
    <x v="10"/>
    <x v="1"/>
    <x v="2"/>
    <n v="51"/>
    <n v="1.4"/>
    <n v="1.4"/>
  </r>
  <r>
    <x v="13"/>
    <d v="2024-11-09T00:00:00"/>
    <s v="Zone 5 - Blare"/>
    <x v="75"/>
    <x v="14"/>
    <x v="57"/>
    <x v="1"/>
    <x v="10"/>
    <x v="1"/>
    <x v="2"/>
    <n v="63"/>
    <n v="2.6"/>
    <n v="2.6"/>
  </r>
  <r>
    <x v="13"/>
    <d v="2024-11-09T00:00:00"/>
    <s v="Zone 5 - Blare"/>
    <x v="420"/>
    <x v="322"/>
    <x v="50"/>
    <x v="8"/>
    <x v="10"/>
    <x v="1"/>
    <x v="2"/>
    <n v="76"/>
    <n v="4.5999999999999996"/>
    <n v="4.5999999999999996"/>
  </r>
  <r>
    <x v="13"/>
    <d v="2024-11-09T00:00:00"/>
    <s v="Zone 5 - Blare"/>
    <x v="90"/>
    <x v="78"/>
    <x v="4"/>
    <x v="1"/>
    <x v="10"/>
    <x v="1"/>
    <x v="2"/>
    <n v="41"/>
    <n v="0.7"/>
    <n v="0.7"/>
  </r>
  <r>
    <x v="13"/>
    <d v="2024-11-09T00:00:00"/>
    <s v="Zone 5 - Blare"/>
    <x v="449"/>
    <x v="339"/>
    <x v="252"/>
    <x v="0"/>
    <x v="10"/>
    <x v="1"/>
    <x v="2"/>
    <n v="55"/>
    <n v="1.7"/>
    <n v="1.7"/>
  </r>
  <r>
    <x v="13"/>
    <d v="2024-11-09T00:00:00"/>
    <s v="Zone 5 - Blare"/>
    <x v="63"/>
    <x v="2"/>
    <x v="48"/>
    <x v="0"/>
    <x v="10"/>
    <x v="1"/>
    <x v="2"/>
    <n v="42"/>
    <n v="0.8"/>
    <n v="0.8"/>
  </r>
  <r>
    <x v="13"/>
    <d v="2024-11-09T00:00:00"/>
    <s v="Zone 5 - Blare"/>
    <x v="87"/>
    <x v="77"/>
    <x v="62"/>
    <x v="0"/>
    <x v="10"/>
    <x v="1"/>
    <x v="2"/>
    <n v="52"/>
    <n v="1.4"/>
    <n v="1.4"/>
  </r>
  <r>
    <x v="13"/>
    <d v="2024-11-09T00:00:00"/>
    <s v="Zone 5 - Blare"/>
    <x v="87"/>
    <x v="77"/>
    <x v="62"/>
    <x v="0"/>
    <x v="10"/>
    <x v="2"/>
    <x v="2"/>
    <n v="31"/>
    <n v="0.5"/>
    <n v="0.5"/>
  </r>
  <r>
    <x v="13"/>
    <d v="2024-11-09T00:00:00"/>
    <s v="Zone 5 - Blare"/>
    <x v="87"/>
    <x v="77"/>
    <x v="62"/>
    <x v="0"/>
    <x v="10"/>
    <x v="2"/>
    <x v="2"/>
    <n v="32"/>
    <n v="0.6"/>
    <n v="0.6"/>
  </r>
  <r>
    <x v="13"/>
    <d v="2024-11-09T00:00:00"/>
    <s v="Zone 5 - Blare"/>
    <x v="87"/>
    <x v="77"/>
    <x v="62"/>
    <x v="0"/>
    <x v="10"/>
    <x v="2"/>
    <x v="2"/>
    <n v="34"/>
    <n v="0.7"/>
    <n v="0.7"/>
  </r>
  <r>
    <x v="13"/>
    <d v="2024-11-09T00:00:00"/>
    <s v="Zone 5 - Blare"/>
    <x v="87"/>
    <x v="77"/>
    <x v="62"/>
    <x v="0"/>
    <x v="10"/>
    <x v="2"/>
    <x v="2"/>
    <n v="31"/>
    <n v="0.5"/>
    <n v="0.5"/>
  </r>
  <r>
    <x v="13"/>
    <d v="2024-11-09T00:00:00"/>
    <s v="Zone 5 - Blare"/>
    <x v="70"/>
    <x v="63"/>
    <x v="53"/>
    <x v="2"/>
    <x v="10"/>
    <x v="2"/>
    <x v="2"/>
    <n v="30"/>
    <n v="0.5"/>
    <n v="0.5"/>
  </r>
  <r>
    <x v="13"/>
    <d v="2024-11-09T00:00:00"/>
    <s v="Zone 5 - Blare"/>
    <x v="70"/>
    <x v="63"/>
    <x v="53"/>
    <x v="2"/>
    <x v="10"/>
    <x v="1"/>
    <x v="2"/>
    <n v="58"/>
    <n v="2"/>
    <n v="2"/>
  </r>
  <r>
    <x v="13"/>
    <d v="2024-11-09T00:00:00"/>
    <s v="Zone 5 - Blare"/>
    <x v="376"/>
    <x v="293"/>
    <x v="23"/>
    <x v="8"/>
    <x v="10"/>
    <x v="1"/>
    <x v="2"/>
    <n v="47"/>
    <n v="1.1000000000000001"/>
    <n v="1.1000000000000001"/>
  </r>
  <r>
    <x v="13"/>
    <d v="2024-11-09T00:00:00"/>
    <s v="Zone 5 - Blare"/>
    <x v="375"/>
    <x v="292"/>
    <x v="55"/>
    <x v="8"/>
    <x v="10"/>
    <x v="1"/>
    <x v="2"/>
    <n v="41"/>
    <n v="0.7"/>
    <n v="0.7"/>
  </r>
  <r>
    <x v="13"/>
    <d v="2024-11-09T00:00:00"/>
    <s v="Zone 5 - Blare"/>
    <x v="82"/>
    <x v="72"/>
    <x v="55"/>
    <x v="1"/>
    <x v="10"/>
    <x v="1"/>
    <x v="2"/>
    <n v="42"/>
    <n v="0.8"/>
    <n v="0.8"/>
  </r>
  <r>
    <x v="13"/>
    <d v="2024-11-09T00:00:00"/>
    <s v="Zone 5 - Blare"/>
    <x v="82"/>
    <x v="72"/>
    <x v="55"/>
    <x v="1"/>
    <x v="10"/>
    <x v="1"/>
    <x v="2"/>
    <n v="43"/>
    <n v="0.8"/>
    <n v="0.8"/>
  </r>
  <r>
    <x v="13"/>
    <d v="2024-11-09T00:00:00"/>
    <s v="Zone 5 - Blare"/>
    <x v="77"/>
    <x v="31"/>
    <x v="9"/>
    <x v="2"/>
    <x v="10"/>
    <x v="1"/>
    <x v="2"/>
    <n v="46"/>
    <n v="1"/>
    <n v="1"/>
  </r>
  <r>
    <x v="13"/>
    <d v="2024-11-09T00:00:00"/>
    <s v="Zone 5 - Blare"/>
    <x v="88"/>
    <x v="2"/>
    <x v="63"/>
    <x v="1"/>
    <x v="10"/>
    <x v="0"/>
    <x v="2"/>
    <m/>
    <s v=""/>
    <s v=""/>
  </r>
  <r>
    <x v="13"/>
    <d v="2024-11-09T00:00:00"/>
    <s v="Zone 5 - Blare"/>
    <x v="377"/>
    <x v="294"/>
    <x v="91"/>
    <x v="1"/>
    <x v="10"/>
    <x v="0"/>
    <x v="2"/>
    <m/>
    <s v=""/>
    <s v=""/>
  </r>
  <r>
    <x v="13"/>
    <d v="2024-11-09T00:00:00"/>
    <s v="Zone 5 - Blare"/>
    <x v="66"/>
    <x v="59"/>
    <x v="50"/>
    <x v="0"/>
    <x v="10"/>
    <x v="0"/>
    <x v="2"/>
    <m/>
    <s v=""/>
    <s v=""/>
  </r>
  <r>
    <x v="13"/>
    <d v="2024-11-09T00:00:00"/>
    <s v="Zone 5 - Blare"/>
    <x v="419"/>
    <x v="321"/>
    <x v="240"/>
    <x v="3"/>
    <x v="10"/>
    <x v="0"/>
    <x v="2"/>
    <m/>
    <s v=""/>
    <s v=""/>
  </r>
  <r>
    <x v="13"/>
    <d v="2024-11-09T00:00:00"/>
    <s v="Zone 5 - Blare"/>
    <x v="447"/>
    <x v="337"/>
    <x v="252"/>
    <x v="6"/>
    <x v="10"/>
    <x v="0"/>
    <x v="2"/>
    <m/>
    <s v=""/>
    <s v=""/>
  </r>
  <r>
    <x v="13"/>
    <d v="2024-11-09T00:00:00"/>
    <s v="Zone 5 - Blare"/>
    <x v="442"/>
    <x v="124"/>
    <x v="91"/>
    <x v="1"/>
    <x v="10"/>
    <x v="0"/>
    <x v="2"/>
    <m/>
    <s v=""/>
    <s v=""/>
  </r>
  <r>
    <x v="13"/>
    <d v="2024-11-09T00:00:00"/>
    <s v="Zone 5 - Blare"/>
    <x v="472"/>
    <x v="351"/>
    <x v="261"/>
    <x v="1"/>
    <x v="10"/>
    <x v="0"/>
    <x v="2"/>
    <m/>
    <s v=""/>
    <s v=""/>
  </r>
  <r>
    <x v="13"/>
    <d v="2024-11-09T00:00:00"/>
    <s v="Zone 5 - Blare"/>
    <x v="448"/>
    <x v="338"/>
    <x v="253"/>
    <x v="2"/>
    <x v="10"/>
    <x v="0"/>
    <x v="2"/>
    <m/>
    <s v=""/>
    <s v=""/>
  </r>
  <r>
    <x v="13"/>
    <d v="2024-11-09T00:00:00"/>
    <s v="Zone 5 - Blare"/>
    <x v="65"/>
    <x v="58"/>
    <x v="29"/>
    <x v="3"/>
    <x v="10"/>
    <x v="0"/>
    <x v="2"/>
    <m/>
    <s v=""/>
    <s v=""/>
  </r>
  <r>
    <x v="13"/>
    <d v="2024-11-09T00:00:00"/>
    <s v="Zone 5 - Blare"/>
    <x v="446"/>
    <x v="317"/>
    <x v="251"/>
    <x v="2"/>
    <x v="10"/>
    <x v="0"/>
    <x v="2"/>
    <m/>
    <s v=""/>
    <s v=""/>
  </r>
  <r>
    <x v="13"/>
    <d v="2024-11-09T00:00:00"/>
    <s v="Zone 5 - Blare"/>
    <x v="161"/>
    <x v="132"/>
    <x v="111"/>
    <x v="4"/>
    <x v="18"/>
    <x v="0"/>
    <x v="1"/>
    <n v="127"/>
    <n v="9.8000000000000007"/>
    <n v="9.8000000000000007"/>
  </r>
  <r>
    <x v="13"/>
    <d v="2024-11-09T00:00:00"/>
    <s v="Zone 5 - Blare"/>
    <x v="161"/>
    <x v="132"/>
    <x v="111"/>
    <x v="4"/>
    <x v="18"/>
    <x v="0"/>
    <x v="1"/>
    <n v="134"/>
    <n v="11.8"/>
    <n v="11.8"/>
  </r>
  <r>
    <x v="13"/>
    <d v="2024-11-09T00:00:00"/>
    <s v="Zone 5 - Blare"/>
    <x v="155"/>
    <x v="128"/>
    <x v="102"/>
    <x v="0"/>
    <x v="18"/>
    <x v="0"/>
    <x v="1"/>
    <n v="108"/>
    <n v="5.6"/>
    <n v="5.6"/>
  </r>
  <r>
    <x v="13"/>
    <d v="2024-11-09T00:00:00"/>
    <s v="Zone 5 - Blare"/>
    <x v="155"/>
    <x v="128"/>
    <x v="102"/>
    <x v="0"/>
    <x v="18"/>
    <x v="0"/>
    <x v="0"/>
    <n v="96"/>
    <n v="3.2"/>
    <n v="3.2"/>
  </r>
  <r>
    <x v="13"/>
    <d v="2024-11-09T00:00:00"/>
    <s v="Zone 5 - Blare"/>
    <x v="155"/>
    <x v="128"/>
    <x v="102"/>
    <x v="0"/>
    <x v="18"/>
    <x v="0"/>
    <x v="0"/>
    <n v="84"/>
    <n v="2"/>
    <n v="2"/>
  </r>
  <r>
    <x v="13"/>
    <d v="2024-11-09T00:00:00"/>
    <s v="Zone 5 - Blare"/>
    <x v="155"/>
    <x v="128"/>
    <x v="102"/>
    <x v="0"/>
    <x v="18"/>
    <x v="0"/>
    <x v="0"/>
    <n v="95"/>
    <n v="3.1"/>
    <n v="3.1"/>
  </r>
  <r>
    <x v="13"/>
    <d v="2024-11-09T00:00:00"/>
    <s v="Zone 5 - Blare"/>
    <x v="157"/>
    <x v="130"/>
    <x v="107"/>
    <x v="0"/>
    <x v="18"/>
    <x v="0"/>
    <x v="0"/>
    <n v="71"/>
    <n v="1.1000000000000001"/>
    <n v="1.1000000000000001"/>
  </r>
  <r>
    <x v="13"/>
    <d v="2024-11-09T00:00:00"/>
    <s v="Zone 5 - Blare"/>
    <x v="157"/>
    <x v="130"/>
    <x v="107"/>
    <x v="0"/>
    <x v="18"/>
    <x v="1"/>
    <x v="2"/>
    <n v="49"/>
    <n v="1.2"/>
    <n v="1.2"/>
  </r>
  <r>
    <x v="13"/>
    <d v="2024-11-09T00:00:00"/>
    <s v="Zone 5 - Blare"/>
    <x v="162"/>
    <x v="32"/>
    <x v="111"/>
    <x v="0"/>
    <x v="18"/>
    <x v="1"/>
    <x v="2"/>
    <n v="56"/>
    <n v="1.8"/>
    <n v="1.8"/>
  </r>
  <r>
    <x v="13"/>
    <d v="2024-11-09T00:00:00"/>
    <s v="Zone 5 - Blare"/>
    <x v="162"/>
    <x v="32"/>
    <x v="111"/>
    <x v="0"/>
    <x v="18"/>
    <x v="0"/>
    <x v="0"/>
    <n v="102"/>
    <n v="4"/>
    <n v="4"/>
  </r>
  <r>
    <x v="13"/>
    <d v="2024-11-09T00:00:00"/>
    <s v="Zone 5 - Blare"/>
    <x v="372"/>
    <x v="290"/>
    <x v="223"/>
    <x v="2"/>
    <x v="18"/>
    <x v="0"/>
    <x v="0"/>
    <n v="132"/>
    <n v="9.8000000000000007"/>
    <n v="9.8000000000000007"/>
  </r>
  <r>
    <x v="13"/>
    <d v="2024-11-09T00:00:00"/>
    <s v="Zone 5 - Blare"/>
    <x v="372"/>
    <x v="290"/>
    <x v="223"/>
    <x v="2"/>
    <x v="18"/>
    <x v="1"/>
    <x v="2"/>
    <n v="69"/>
    <n v="3.4"/>
    <n v="3.4"/>
  </r>
  <r>
    <x v="13"/>
    <d v="2024-11-09T00:00:00"/>
    <s v="Zone 5 - Blare"/>
    <x v="163"/>
    <x v="133"/>
    <x v="111"/>
    <x v="8"/>
    <x v="18"/>
    <x v="1"/>
    <x v="2"/>
    <n v="42"/>
    <n v="0.8"/>
    <n v="0.8"/>
  </r>
  <r>
    <x v="13"/>
    <d v="2024-11-09T00:00:00"/>
    <s v="Zone 5 - Blare"/>
    <x v="163"/>
    <x v="133"/>
    <x v="111"/>
    <x v="8"/>
    <x v="18"/>
    <x v="1"/>
    <x v="2"/>
    <n v="43"/>
    <n v="0.8"/>
    <n v="0.8"/>
  </r>
  <r>
    <x v="13"/>
    <d v="2024-11-09T00:00:00"/>
    <s v="Zone 5 - Blare"/>
    <x v="373"/>
    <x v="291"/>
    <x v="174"/>
    <x v="6"/>
    <x v="18"/>
    <x v="1"/>
    <x v="2"/>
    <n v="74"/>
    <n v="4.2"/>
    <n v="4.2"/>
  </r>
  <r>
    <x v="13"/>
    <d v="2024-11-09T00:00:00"/>
    <s v="Zone 5 - Blare"/>
    <x v="373"/>
    <x v="291"/>
    <x v="174"/>
    <x v="6"/>
    <x v="18"/>
    <x v="1"/>
    <x v="2"/>
    <n v="73"/>
    <n v="4.0999999999999996"/>
    <n v="4.0999999999999996"/>
  </r>
  <r>
    <x v="13"/>
    <d v="2024-11-09T00:00:00"/>
    <s v="Zone 5 - Blare"/>
    <x v="167"/>
    <x v="135"/>
    <x v="26"/>
    <x v="8"/>
    <x v="18"/>
    <x v="1"/>
    <x v="2"/>
    <n v="41"/>
    <n v="0.7"/>
    <n v="0.7"/>
  </r>
  <r>
    <x v="13"/>
    <d v="2024-11-09T00:00:00"/>
    <s v="Zone 5 - Blare"/>
    <x v="167"/>
    <x v="135"/>
    <x v="26"/>
    <x v="8"/>
    <x v="18"/>
    <x v="1"/>
    <x v="2"/>
    <n v="49"/>
    <n v="1.2"/>
    <n v="1.2"/>
  </r>
  <r>
    <x v="13"/>
    <d v="2024-11-09T00:00:00"/>
    <s v="Zone 5 - Blare"/>
    <x v="167"/>
    <x v="135"/>
    <x v="26"/>
    <x v="8"/>
    <x v="18"/>
    <x v="0"/>
    <x v="0"/>
    <n v="79"/>
    <n v="1.6"/>
    <n v="1.6"/>
  </r>
  <r>
    <x v="13"/>
    <d v="2024-11-09T00:00:00"/>
    <s v="Zone 5 - Blare"/>
    <x v="434"/>
    <x v="330"/>
    <x v="142"/>
    <x v="1"/>
    <x v="18"/>
    <x v="0"/>
    <x v="2"/>
    <m/>
    <s v=""/>
    <s v=""/>
  </r>
  <r>
    <x v="13"/>
    <d v="2024-11-09T00:00:00"/>
    <s v="Zone 5 - Blare"/>
    <x v="435"/>
    <x v="308"/>
    <x v="247"/>
    <x v="1"/>
    <x v="18"/>
    <x v="0"/>
    <x v="2"/>
    <m/>
    <s v=""/>
    <s v=""/>
  </r>
  <r>
    <x v="13"/>
    <d v="2024-11-09T00:00:00"/>
    <s v="Zone 5 - Blare"/>
    <x v="170"/>
    <x v="138"/>
    <x v="26"/>
    <x v="0"/>
    <x v="18"/>
    <x v="0"/>
    <x v="2"/>
    <m/>
    <s v=""/>
    <s v=""/>
  </r>
  <r>
    <x v="13"/>
    <d v="2024-11-09T00:00:00"/>
    <s v="Zone 5 - Blare"/>
    <x v="248"/>
    <x v="204"/>
    <x v="157"/>
    <x v="1"/>
    <x v="2"/>
    <x v="0"/>
    <x v="1"/>
    <n v="144"/>
    <n v="15.1"/>
    <n v="15.1"/>
  </r>
  <r>
    <x v="13"/>
    <d v="2024-11-09T00:00:00"/>
    <s v="Zone 5 - Blare"/>
    <x v="268"/>
    <x v="217"/>
    <x v="172"/>
    <x v="1"/>
    <x v="2"/>
    <x v="0"/>
    <x v="1"/>
    <n v="131"/>
    <n v="10.9"/>
    <n v="10.9"/>
  </r>
  <r>
    <x v="13"/>
    <d v="2024-11-09T00:00:00"/>
    <s v="Zone 5 - Blare"/>
    <x v="268"/>
    <x v="217"/>
    <x v="172"/>
    <x v="1"/>
    <x v="2"/>
    <x v="0"/>
    <x v="1"/>
    <n v="172"/>
    <n v="27.8"/>
    <n v="27.8"/>
  </r>
  <r>
    <x v="13"/>
    <d v="2024-11-09T00:00:00"/>
    <s v="Zone 5 - Blare"/>
    <x v="268"/>
    <x v="217"/>
    <x v="172"/>
    <x v="1"/>
    <x v="2"/>
    <x v="0"/>
    <x v="1"/>
    <n v="94"/>
    <n v="3.5"/>
    <n v="3.5"/>
  </r>
  <r>
    <x v="13"/>
    <d v="2024-11-09T00:00:00"/>
    <s v="Zone 5 - Blare"/>
    <x v="268"/>
    <x v="217"/>
    <x v="172"/>
    <x v="1"/>
    <x v="2"/>
    <x v="0"/>
    <x v="1"/>
    <n v="135"/>
    <n v="12.1"/>
    <n v="12.1"/>
  </r>
  <r>
    <x v="13"/>
    <d v="2024-11-09T00:00:00"/>
    <s v="Zone 5 - Blare"/>
    <x v="249"/>
    <x v="205"/>
    <x v="158"/>
    <x v="1"/>
    <x v="2"/>
    <x v="0"/>
    <x v="1"/>
    <n v="157"/>
    <n v="20.399999999999999"/>
    <n v="20.399999999999999"/>
  </r>
  <r>
    <x v="13"/>
    <d v="2024-11-09T00:00:00"/>
    <s v="Zone 5 - Blare"/>
    <x v="249"/>
    <x v="205"/>
    <x v="158"/>
    <x v="1"/>
    <x v="2"/>
    <x v="0"/>
    <x v="1"/>
    <n v="158"/>
    <n v="20.8"/>
    <n v="20.8"/>
  </r>
  <r>
    <x v="13"/>
    <d v="2024-11-09T00:00:00"/>
    <s v="Zone 5 - Blare"/>
    <x v="249"/>
    <x v="205"/>
    <x v="158"/>
    <x v="1"/>
    <x v="2"/>
    <x v="0"/>
    <x v="1"/>
    <n v="113"/>
    <n v="6.6"/>
    <n v="6.6"/>
  </r>
  <r>
    <x v="13"/>
    <d v="2024-11-09T00:00:00"/>
    <s v="Zone 5 - Blare"/>
    <x v="249"/>
    <x v="205"/>
    <x v="158"/>
    <x v="1"/>
    <x v="2"/>
    <x v="0"/>
    <x v="1"/>
    <n v="93"/>
    <n v="3.4"/>
    <n v="3.4"/>
  </r>
  <r>
    <x v="13"/>
    <d v="2024-11-09T00:00:00"/>
    <s v="Zone 5 - Blare"/>
    <x v="267"/>
    <x v="216"/>
    <x v="171"/>
    <x v="1"/>
    <x v="2"/>
    <x v="0"/>
    <x v="1"/>
    <n v="164"/>
    <n v="23.6"/>
    <n v="23.6"/>
  </r>
  <r>
    <x v="13"/>
    <d v="2024-11-09T00:00:00"/>
    <s v="Zone 5 - Blare"/>
    <x v="267"/>
    <x v="216"/>
    <x v="171"/>
    <x v="1"/>
    <x v="2"/>
    <x v="0"/>
    <x v="1"/>
    <n v="128"/>
    <n v="10.1"/>
    <n v="10.1"/>
  </r>
  <r>
    <x v="13"/>
    <d v="2024-11-09T00:00:00"/>
    <s v="Zone 5 - Blare"/>
    <x v="267"/>
    <x v="216"/>
    <x v="171"/>
    <x v="1"/>
    <x v="2"/>
    <x v="0"/>
    <x v="1"/>
    <n v="109"/>
    <n v="5.8"/>
    <n v="5.8"/>
  </r>
  <r>
    <x v="13"/>
    <d v="2024-11-09T00:00:00"/>
    <s v="Zone 5 - Blare"/>
    <x v="256"/>
    <x v="209"/>
    <x v="164"/>
    <x v="1"/>
    <x v="2"/>
    <x v="0"/>
    <x v="1"/>
    <n v="115"/>
    <n v="7"/>
    <n v="7"/>
  </r>
  <r>
    <x v="13"/>
    <d v="2024-11-09T00:00:00"/>
    <s v="Zone 5 - Blare"/>
    <x v="255"/>
    <x v="208"/>
    <x v="163"/>
    <x v="1"/>
    <x v="2"/>
    <x v="0"/>
    <x v="1"/>
    <n v="148"/>
    <n v="16.600000000000001"/>
    <n v="16.600000000000001"/>
  </r>
  <r>
    <x v="13"/>
    <d v="2024-11-09T00:00:00"/>
    <s v="Zone 5 - Blare"/>
    <x v="255"/>
    <x v="208"/>
    <x v="163"/>
    <x v="1"/>
    <x v="2"/>
    <x v="0"/>
    <x v="1"/>
    <n v="116"/>
    <n v="7.2"/>
    <n v="7.2"/>
  </r>
  <r>
    <x v="13"/>
    <d v="2024-11-09T00:00:00"/>
    <s v="Zone 5 - Blare"/>
    <x v="26"/>
    <x v="24"/>
    <x v="19"/>
    <x v="1"/>
    <x v="2"/>
    <x v="0"/>
    <x v="1"/>
    <n v="144"/>
    <n v="15.1"/>
    <n v="15.1"/>
  </r>
  <r>
    <x v="13"/>
    <d v="2024-11-09T00:00:00"/>
    <s v="Zone 5 - Blare"/>
    <x v="26"/>
    <x v="24"/>
    <x v="19"/>
    <x v="1"/>
    <x v="2"/>
    <x v="0"/>
    <x v="1"/>
    <n v="133"/>
    <n v="11.5"/>
    <n v="11.5"/>
  </r>
  <r>
    <x v="13"/>
    <d v="2024-11-09T00:00:00"/>
    <s v="Zone 5 - Blare"/>
    <x v="29"/>
    <x v="27"/>
    <x v="10"/>
    <x v="0"/>
    <x v="2"/>
    <x v="0"/>
    <x v="1"/>
    <n v="128"/>
    <n v="10.1"/>
    <n v="10.1"/>
  </r>
  <r>
    <x v="13"/>
    <d v="2024-11-09T00:00:00"/>
    <s v="Zone 5 - Blare"/>
    <x v="29"/>
    <x v="27"/>
    <x v="10"/>
    <x v="0"/>
    <x v="2"/>
    <x v="0"/>
    <x v="1"/>
    <n v="97"/>
    <n v="3.9"/>
    <n v="3.9"/>
  </r>
  <r>
    <x v="13"/>
    <d v="2024-11-09T00:00:00"/>
    <s v="Zone 5 - Blare"/>
    <x v="24"/>
    <x v="22"/>
    <x v="19"/>
    <x v="1"/>
    <x v="2"/>
    <x v="0"/>
    <x v="1"/>
    <n v="88"/>
    <n v="2.8"/>
    <n v="2.8"/>
  </r>
  <r>
    <x v="13"/>
    <d v="2024-11-09T00:00:00"/>
    <s v="Zone 5 - Blare"/>
    <x v="436"/>
    <x v="47"/>
    <x v="135"/>
    <x v="1"/>
    <x v="2"/>
    <x v="0"/>
    <x v="0"/>
    <n v="75"/>
    <n v="1.3"/>
    <n v="1.3"/>
  </r>
  <r>
    <x v="13"/>
    <d v="2024-11-09T00:00:00"/>
    <s v="Zone 5 - Blare"/>
    <x v="6"/>
    <x v="6"/>
    <x v="6"/>
    <x v="4"/>
    <x v="2"/>
    <x v="0"/>
    <x v="5"/>
    <n v="74"/>
    <n v="1.5"/>
    <n v="1.5"/>
  </r>
  <r>
    <x v="13"/>
    <d v="2024-11-09T00:00:00"/>
    <s v="Zone 5 - Blare"/>
    <x v="264"/>
    <x v="215"/>
    <x v="169"/>
    <x v="1"/>
    <x v="2"/>
    <x v="0"/>
    <x v="4"/>
    <n v="155"/>
    <n v="50.6"/>
    <n v="50.6"/>
  </r>
  <r>
    <x v="13"/>
    <d v="2024-11-09T00:00:00"/>
    <s v="Zone 5 - Blare"/>
    <x v="276"/>
    <x v="223"/>
    <x v="159"/>
    <x v="0"/>
    <x v="2"/>
    <x v="0"/>
    <x v="0"/>
    <n v="92"/>
    <n v="2.8"/>
    <n v="2.8"/>
  </r>
  <r>
    <x v="13"/>
    <d v="2024-11-09T00:00:00"/>
    <s v="Zone 5 - Blare"/>
    <x v="246"/>
    <x v="133"/>
    <x v="36"/>
    <x v="1"/>
    <x v="2"/>
    <x v="0"/>
    <x v="0"/>
    <n v="68"/>
    <n v="1"/>
    <n v="1"/>
  </r>
  <r>
    <x v="13"/>
    <d v="2024-11-09T00:00:00"/>
    <s v="Zone 5 - Blare"/>
    <x v="254"/>
    <x v="207"/>
    <x v="162"/>
    <x v="1"/>
    <x v="2"/>
    <x v="0"/>
    <x v="2"/>
    <m/>
    <s v=""/>
    <s v=""/>
  </r>
  <r>
    <x v="13"/>
    <d v="2024-11-09T00:00:00"/>
    <s v="Zone 5 - Blare"/>
    <x v="412"/>
    <x v="316"/>
    <x v="99"/>
    <x v="1"/>
    <x v="2"/>
    <x v="0"/>
    <x v="2"/>
    <m/>
    <s v=""/>
    <s v=""/>
  </r>
  <r>
    <x v="13"/>
    <d v="2024-11-09T00:00:00"/>
    <s v="Zone 5 - Blare"/>
    <x v="273"/>
    <x v="74"/>
    <x v="174"/>
    <x v="1"/>
    <x v="2"/>
    <x v="0"/>
    <x v="2"/>
    <m/>
    <s v=""/>
    <s v=""/>
  </r>
  <r>
    <x v="13"/>
    <d v="2024-11-09T00:00:00"/>
    <s v="Zone 5 - Blare"/>
    <x v="275"/>
    <x v="222"/>
    <x v="174"/>
    <x v="1"/>
    <x v="2"/>
    <x v="0"/>
    <x v="2"/>
    <m/>
    <s v=""/>
    <s v=""/>
  </r>
  <r>
    <x v="13"/>
    <d v="2024-11-09T00:00:00"/>
    <s v="Zone 5 - Blare"/>
    <x v="365"/>
    <x v="283"/>
    <x v="200"/>
    <x v="5"/>
    <x v="2"/>
    <x v="0"/>
    <x v="2"/>
    <m/>
    <s v=""/>
    <s v=""/>
  </r>
  <r>
    <x v="13"/>
    <d v="2024-11-09T00:00:00"/>
    <s v="Zone 5 - Blare"/>
    <x v="263"/>
    <x v="49"/>
    <x v="159"/>
    <x v="6"/>
    <x v="2"/>
    <x v="0"/>
    <x v="2"/>
    <m/>
    <s v=""/>
    <s v=""/>
  </r>
  <r>
    <x v="13"/>
    <d v="2024-11-09T00:00:00"/>
    <s v="Zone 5 - Blare"/>
    <x v="262"/>
    <x v="214"/>
    <x v="62"/>
    <x v="6"/>
    <x v="2"/>
    <x v="0"/>
    <x v="2"/>
    <m/>
    <s v=""/>
    <s v=""/>
  </r>
  <r>
    <x v="13"/>
    <d v="2024-11-09T00:00:00"/>
    <s v="Zone 5 - Blare"/>
    <x v="469"/>
    <x v="133"/>
    <x v="259"/>
    <x v="1"/>
    <x v="2"/>
    <x v="0"/>
    <x v="2"/>
    <m/>
    <s v=""/>
    <s v=""/>
  </r>
  <r>
    <x v="13"/>
    <d v="2024-11-09T00:00:00"/>
    <s v="Zone 5 - Blare"/>
    <x v="437"/>
    <x v="331"/>
    <x v="248"/>
    <x v="1"/>
    <x v="2"/>
    <x v="0"/>
    <x v="2"/>
    <m/>
    <s v=""/>
    <s v=""/>
  </r>
  <r>
    <x v="13"/>
    <d v="2024-11-09T00:00:00"/>
    <s v="Zone 5 - Blare"/>
    <x v="367"/>
    <x v="285"/>
    <x v="218"/>
    <x v="1"/>
    <x v="2"/>
    <x v="0"/>
    <x v="1"/>
    <n v="155"/>
    <n v="19.5"/>
    <n v="19.5"/>
  </r>
  <r>
    <x v="13"/>
    <d v="2024-11-09T00:00:00"/>
    <s v="Zone 5 - Blare"/>
    <x v="367"/>
    <x v="285"/>
    <x v="218"/>
    <x v="1"/>
    <x v="2"/>
    <x v="0"/>
    <x v="1"/>
    <n v="148"/>
    <n v="16.600000000000001"/>
    <n v="16.600000000000001"/>
  </r>
  <r>
    <x v="13"/>
    <d v="2024-11-09T00:00:00"/>
    <s v="Zone 5 - Blare"/>
    <x v="220"/>
    <x v="181"/>
    <x v="29"/>
    <x v="0"/>
    <x v="3"/>
    <x v="0"/>
    <x v="1"/>
    <n v="74"/>
    <n v="1.5"/>
    <n v="1.5"/>
  </r>
  <r>
    <x v="13"/>
    <d v="2024-11-09T00:00:00"/>
    <s v="Zone 5 - Blare"/>
    <x v="221"/>
    <x v="182"/>
    <x v="116"/>
    <x v="0"/>
    <x v="3"/>
    <x v="0"/>
    <x v="1"/>
    <n v="110"/>
    <n v="6"/>
    <n v="6"/>
  </r>
  <r>
    <x v="13"/>
    <d v="2024-11-09T00:00:00"/>
    <s v="Zone 5 - Blare"/>
    <x v="486"/>
    <x v="94"/>
    <x v="267"/>
    <x v="3"/>
    <x v="3"/>
    <x v="1"/>
    <x v="2"/>
    <n v="49"/>
    <n v="1.2"/>
    <n v="1.2"/>
  </r>
  <r>
    <x v="13"/>
    <d v="2024-11-09T00:00:00"/>
    <s v="Zone 5 - Blare"/>
    <x v="218"/>
    <x v="180"/>
    <x v="143"/>
    <x v="1"/>
    <x v="3"/>
    <x v="1"/>
    <x v="2"/>
    <n v="44"/>
    <n v="0.9"/>
    <n v="0.9"/>
  </r>
  <r>
    <x v="13"/>
    <d v="2024-11-09T00:00:00"/>
    <s v="Zone 5 - Blare"/>
    <x v="229"/>
    <x v="190"/>
    <x v="35"/>
    <x v="3"/>
    <x v="3"/>
    <x v="0"/>
    <x v="2"/>
    <m/>
    <s v=""/>
    <s v=""/>
  </r>
  <r>
    <x v="13"/>
    <d v="2024-11-09T00:00:00"/>
    <s v="Zone 5 - Blare"/>
    <x v="302"/>
    <x v="47"/>
    <x v="189"/>
    <x v="0"/>
    <x v="3"/>
    <x v="0"/>
    <x v="2"/>
    <m/>
    <s v=""/>
    <s v=""/>
  </r>
  <r>
    <x v="13"/>
    <d v="2024-11-09T00:00:00"/>
    <s v="Zone 5 - Blare"/>
    <x v="485"/>
    <x v="47"/>
    <x v="113"/>
    <x v="1"/>
    <x v="3"/>
    <x v="0"/>
    <x v="2"/>
    <m/>
    <s v=""/>
    <s v=""/>
  </r>
  <r>
    <x v="13"/>
    <d v="2024-11-09T00:00:00"/>
    <s v="Zone 5 - Blare"/>
    <x v="231"/>
    <x v="123"/>
    <x v="85"/>
    <x v="3"/>
    <x v="3"/>
    <x v="0"/>
    <x v="2"/>
    <m/>
    <s v=""/>
    <s v=""/>
  </r>
  <r>
    <x v="13"/>
    <d v="2024-11-09T00:00:00"/>
    <s v="Zone 5 - Blare"/>
    <x v="230"/>
    <x v="191"/>
    <x v="85"/>
    <x v="1"/>
    <x v="3"/>
    <x v="0"/>
    <x v="2"/>
    <m/>
    <s v=""/>
    <s v=""/>
  </r>
  <r>
    <x v="13"/>
    <d v="2024-11-09T00:00:00"/>
    <s v="Zone 5 - Blare"/>
    <x v="232"/>
    <x v="192"/>
    <x v="147"/>
    <x v="3"/>
    <x v="3"/>
    <x v="0"/>
    <x v="2"/>
    <m/>
    <s v=""/>
    <s v=""/>
  </r>
  <r>
    <x v="13"/>
    <d v="2024-11-09T00:00:00"/>
    <s v="Zone 5 - Blare"/>
    <x v="217"/>
    <x v="179"/>
    <x v="142"/>
    <x v="1"/>
    <x v="3"/>
    <x v="0"/>
    <x v="2"/>
    <m/>
    <s v=""/>
    <s v=""/>
  </r>
  <r>
    <x v="13"/>
    <d v="2024-11-09T00:00:00"/>
    <s v="Zone 5 - Blare"/>
    <x v="219"/>
    <x v="79"/>
    <x v="68"/>
    <x v="1"/>
    <x v="3"/>
    <x v="0"/>
    <x v="2"/>
    <m/>
    <s v=""/>
    <s v=""/>
  </r>
  <r>
    <x v="13"/>
    <d v="2024-11-09T00:00:00"/>
    <s v="Zone 5 - Blare"/>
    <x v="135"/>
    <x v="2"/>
    <x v="46"/>
    <x v="3"/>
    <x v="12"/>
    <x v="1"/>
    <x v="2"/>
    <n v="44"/>
    <n v="0.9"/>
    <n v="0.9"/>
  </r>
  <r>
    <x v="13"/>
    <d v="2024-11-09T00:00:00"/>
    <s v="Zone 5 - Blare"/>
    <x v="131"/>
    <x v="83"/>
    <x v="25"/>
    <x v="0"/>
    <x v="12"/>
    <x v="1"/>
    <x v="2"/>
    <n v="49"/>
    <n v="1.2"/>
    <n v="1.2"/>
  </r>
  <r>
    <x v="13"/>
    <d v="2024-11-09T00:00:00"/>
    <s v="Zone 5 - Blare"/>
    <x v="429"/>
    <x v="327"/>
    <x v="244"/>
    <x v="10"/>
    <x v="12"/>
    <x v="1"/>
    <x v="2"/>
    <n v="72"/>
    <n v="3.9"/>
    <n v="3.9"/>
  </r>
  <r>
    <x v="13"/>
    <d v="2024-11-09T00:00:00"/>
    <s v="Zone 5 - Blare"/>
    <x v="342"/>
    <x v="149"/>
    <x v="195"/>
    <x v="2"/>
    <x v="12"/>
    <x v="1"/>
    <x v="2"/>
    <n v="55"/>
    <n v="1.7"/>
    <n v="1.7"/>
  </r>
  <r>
    <x v="13"/>
    <d v="2024-11-09T00:00:00"/>
    <s v="Zone 5 - Blare"/>
    <x v="318"/>
    <x v="2"/>
    <x v="195"/>
    <x v="3"/>
    <x v="12"/>
    <x v="0"/>
    <x v="2"/>
    <m/>
    <s v=""/>
    <s v=""/>
  </r>
  <r>
    <x v="13"/>
    <d v="2024-11-09T00:00:00"/>
    <s v="Zone 5 - Blare"/>
    <x v="136"/>
    <x v="115"/>
    <x v="95"/>
    <x v="3"/>
    <x v="12"/>
    <x v="0"/>
    <x v="2"/>
    <m/>
    <s v=""/>
    <s v=""/>
  </r>
  <r>
    <x v="13"/>
    <d v="2024-11-09T00:00:00"/>
    <s v="Zone 5 - Blare"/>
    <x v="363"/>
    <x v="281"/>
    <x v="216"/>
    <x v="1"/>
    <x v="12"/>
    <x v="0"/>
    <x v="2"/>
    <m/>
    <s v=""/>
    <s v=""/>
  </r>
  <r>
    <x v="13"/>
    <d v="2024-11-09T00:00:00"/>
    <s v="Zone 5 - Blare"/>
    <x v="30"/>
    <x v="28"/>
    <x v="23"/>
    <x v="0"/>
    <x v="5"/>
    <x v="0"/>
    <x v="1"/>
    <n v="89"/>
    <n v="2.9"/>
    <n v="2.9"/>
  </r>
  <r>
    <x v="13"/>
    <d v="2024-11-09T00:00:00"/>
    <s v="Zone 5 - Blare"/>
    <x v="43"/>
    <x v="40"/>
    <x v="34"/>
    <x v="3"/>
    <x v="5"/>
    <x v="0"/>
    <x v="1"/>
    <n v="56"/>
    <n v="0"/>
    <n v="0"/>
  </r>
  <r>
    <x v="13"/>
    <d v="2024-11-09T00:00:00"/>
    <s v="Zone 5 - Blare"/>
    <x v="43"/>
    <x v="40"/>
    <x v="34"/>
    <x v="3"/>
    <x v="5"/>
    <x v="1"/>
    <x v="2"/>
    <n v="73"/>
    <n v="4.0999999999999996"/>
    <n v="4.0999999999999996"/>
  </r>
  <r>
    <x v="13"/>
    <d v="2024-11-09T00:00:00"/>
    <s v="Zone 5 - Blare"/>
    <x v="122"/>
    <x v="105"/>
    <x v="85"/>
    <x v="2"/>
    <x v="5"/>
    <x v="0"/>
    <x v="1"/>
    <n v="108"/>
    <n v="5.6"/>
    <n v="5.6"/>
  </r>
  <r>
    <x v="13"/>
    <d v="2024-11-09T00:00:00"/>
    <s v="Zone 5 - Blare"/>
    <x v="122"/>
    <x v="105"/>
    <x v="85"/>
    <x v="2"/>
    <x v="5"/>
    <x v="0"/>
    <x v="0"/>
    <n v="75"/>
    <n v="1.3"/>
    <n v="1.3"/>
  </r>
  <r>
    <x v="13"/>
    <d v="2024-11-09T00:00:00"/>
    <s v="Zone 5 - Blare"/>
    <x v="44"/>
    <x v="41"/>
    <x v="28"/>
    <x v="1"/>
    <x v="5"/>
    <x v="1"/>
    <x v="2"/>
    <n v="78"/>
    <n v="5"/>
    <n v="5"/>
  </r>
  <r>
    <x v="13"/>
    <d v="2024-11-09T00:00:00"/>
    <s v="Zone 5 - Blare"/>
    <x v="440"/>
    <x v="334"/>
    <x v="95"/>
    <x v="1"/>
    <x v="5"/>
    <x v="0"/>
    <x v="2"/>
    <m/>
    <s v=""/>
    <s v=""/>
  </r>
  <r>
    <x v="13"/>
    <d v="2024-11-09T00:00:00"/>
    <s v="Zone 5 - Blare"/>
    <x v="439"/>
    <x v="333"/>
    <x v="95"/>
    <x v="1"/>
    <x v="5"/>
    <x v="0"/>
    <x v="2"/>
    <m/>
    <s v=""/>
    <s v=""/>
  </r>
  <r>
    <x v="13"/>
    <d v="2024-11-09T00:00:00"/>
    <s v="Zone 5 - Blare"/>
    <x v="58"/>
    <x v="53"/>
    <x v="28"/>
    <x v="2"/>
    <x v="5"/>
    <x v="0"/>
    <x v="2"/>
    <m/>
    <s v=""/>
    <s v=""/>
  </r>
  <r>
    <x v="13"/>
    <d v="2024-11-09T00:00:00"/>
    <s v="Zone 5 - Blare"/>
    <x v="32"/>
    <x v="30"/>
    <x v="25"/>
    <x v="1"/>
    <x v="5"/>
    <x v="0"/>
    <x v="2"/>
    <m/>
    <s v=""/>
    <s v=""/>
  </r>
  <r>
    <x v="13"/>
    <d v="2024-11-09T00:00:00"/>
    <s v="Zone 5 - Blare"/>
    <x v="33"/>
    <x v="31"/>
    <x v="26"/>
    <x v="1"/>
    <x v="5"/>
    <x v="0"/>
    <x v="2"/>
    <m/>
    <s v=""/>
    <s v=""/>
  </r>
  <r>
    <x v="13"/>
    <d v="2024-11-09T00:00:00"/>
    <s v="Zone 5 - Blare"/>
    <x v="441"/>
    <x v="335"/>
    <x v="46"/>
    <x v="5"/>
    <x v="5"/>
    <x v="0"/>
    <x v="2"/>
    <m/>
    <s v=""/>
    <s v=""/>
  </r>
  <r>
    <x v="13"/>
    <d v="2024-11-09T00:00:00"/>
    <s v="Zone 5 - Blare"/>
    <x v="60"/>
    <x v="54"/>
    <x v="46"/>
    <x v="1"/>
    <x v="5"/>
    <x v="0"/>
    <x v="2"/>
    <m/>
    <s v=""/>
    <s v=""/>
  </r>
  <r>
    <x v="13"/>
    <d v="2024-11-09T00:00:00"/>
    <s v="Zone 5 - Blare"/>
    <x v="100"/>
    <x v="86"/>
    <x v="49"/>
    <x v="0"/>
    <x v="7"/>
    <x v="0"/>
    <x v="1"/>
    <n v="158"/>
    <n v="20.8"/>
    <n v="20.8"/>
  </r>
  <r>
    <x v="13"/>
    <d v="2024-11-09T00:00:00"/>
    <s v="Zone 5 - Blare"/>
    <x v="100"/>
    <x v="86"/>
    <x v="49"/>
    <x v="0"/>
    <x v="7"/>
    <x v="0"/>
    <x v="1"/>
    <n v="137"/>
    <n v="12.8"/>
    <n v="12.8"/>
  </r>
  <r>
    <x v="13"/>
    <d v="2024-11-09T00:00:00"/>
    <s v="Zone 5 - Blare"/>
    <x v="100"/>
    <x v="86"/>
    <x v="49"/>
    <x v="0"/>
    <x v="7"/>
    <x v="0"/>
    <x v="1"/>
    <n v="90"/>
    <n v="3"/>
    <n v="3"/>
  </r>
  <r>
    <x v="13"/>
    <d v="2024-11-09T00:00:00"/>
    <s v="Zone 5 - Blare"/>
    <x v="100"/>
    <x v="86"/>
    <x v="49"/>
    <x v="0"/>
    <x v="7"/>
    <x v="1"/>
    <x v="2"/>
    <n v="51"/>
    <n v="1.4"/>
    <n v="1.4"/>
  </r>
  <r>
    <x v="13"/>
    <d v="2024-11-09T00:00:00"/>
    <s v="Zone 5 - Blare"/>
    <x v="186"/>
    <x v="152"/>
    <x v="123"/>
    <x v="4"/>
    <x v="7"/>
    <x v="0"/>
    <x v="1"/>
    <n v="137"/>
    <n v="12.8"/>
    <n v="12.8"/>
  </r>
  <r>
    <x v="13"/>
    <d v="2024-11-09T00:00:00"/>
    <s v="Zone 5 - Blare"/>
    <x v="186"/>
    <x v="152"/>
    <x v="123"/>
    <x v="4"/>
    <x v="7"/>
    <x v="0"/>
    <x v="1"/>
    <n v="110"/>
    <n v="6"/>
    <n v="6"/>
  </r>
  <r>
    <x v="13"/>
    <d v="2024-11-09T00:00:00"/>
    <s v="Zone 5 - Blare"/>
    <x v="186"/>
    <x v="152"/>
    <x v="123"/>
    <x v="4"/>
    <x v="7"/>
    <x v="0"/>
    <x v="1"/>
    <n v="77"/>
    <n v="1.8"/>
    <n v="1.8"/>
  </r>
  <r>
    <x v="13"/>
    <d v="2024-11-09T00:00:00"/>
    <s v="Zone 5 - Blare"/>
    <x v="186"/>
    <x v="152"/>
    <x v="123"/>
    <x v="4"/>
    <x v="7"/>
    <x v="0"/>
    <x v="0"/>
    <n v="89"/>
    <n v="2.5"/>
    <n v="2.5"/>
  </r>
  <r>
    <x v="13"/>
    <d v="2024-11-09T00:00:00"/>
    <s v="Zone 5 - Blare"/>
    <x v="186"/>
    <x v="152"/>
    <x v="123"/>
    <x v="4"/>
    <x v="7"/>
    <x v="1"/>
    <x v="2"/>
    <n v="48"/>
    <n v="1.1000000000000001"/>
    <n v="1.1000000000000001"/>
  </r>
  <r>
    <x v="13"/>
    <d v="2024-11-09T00:00:00"/>
    <s v="Zone 5 - Blare"/>
    <x v="184"/>
    <x v="150"/>
    <x v="122"/>
    <x v="1"/>
    <x v="7"/>
    <x v="0"/>
    <x v="1"/>
    <n v="75"/>
    <n v="1.6"/>
    <n v="1.6"/>
  </r>
  <r>
    <x v="13"/>
    <d v="2024-11-09T00:00:00"/>
    <s v="Zone 5 - Blare"/>
    <x v="95"/>
    <x v="83"/>
    <x v="68"/>
    <x v="0"/>
    <x v="7"/>
    <x v="1"/>
    <x v="2"/>
    <n v="46"/>
    <n v="1"/>
    <n v="1"/>
  </r>
  <r>
    <x v="13"/>
    <d v="2024-11-09T00:00:00"/>
    <s v="Zone 5 - Blare"/>
    <x v="101"/>
    <x v="87"/>
    <x v="49"/>
    <x v="8"/>
    <x v="7"/>
    <x v="1"/>
    <x v="2"/>
    <n v="50"/>
    <n v="1.3"/>
    <n v="1.3"/>
  </r>
  <r>
    <x v="13"/>
    <d v="2024-11-09T00:00:00"/>
    <s v="Zone 5 - Blare"/>
    <x v="222"/>
    <x v="183"/>
    <x v="144"/>
    <x v="9"/>
    <x v="7"/>
    <x v="1"/>
    <x v="2"/>
    <n v="42"/>
    <n v="0.8"/>
    <n v="0.8"/>
  </r>
  <r>
    <x v="13"/>
    <d v="2024-11-09T00:00:00"/>
    <s v="Zone 5 - Blare"/>
    <x v="106"/>
    <x v="91"/>
    <x v="74"/>
    <x v="0"/>
    <x v="7"/>
    <x v="1"/>
    <x v="2"/>
    <n v="42"/>
    <n v="0.8"/>
    <n v="0.8"/>
  </r>
  <r>
    <x v="13"/>
    <d v="2024-11-09T00:00:00"/>
    <s v="Zone 5 - Blare"/>
    <x v="96"/>
    <x v="68"/>
    <x v="69"/>
    <x v="0"/>
    <x v="7"/>
    <x v="0"/>
    <x v="0"/>
    <n v="75"/>
    <n v="1.3"/>
    <n v="1.3"/>
  </r>
  <r>
    <x v="13"/>
    <d v="2024-11-09T00:00:00"/>
    <s v="Zone 5 - Blare"/>
    <x v="356"/>
    <x v="276"/>
    <x v="210"/>
    <x v="0"/>
    <x v="7"/>
    <x v="0"/>
    <x v="5"/>
    <n v="86"/>
    <n v="2.2999999999999998"/>
    <n v="2.2999999999999998"/>
  </r>
  <r>
    <x v="13"/>
    <d v="2024-11-09T00:00:00"/>
    <s v="Zone 5 - Blare"/>
    <x v="102"/>
    <x v="88"/>
    <x v="49"/>
    <x v="4"/>
    <x v="7"/>
    <x v="0"/>
    <x v="1"/>
    <n v="76"/>
    <n v="1.7"/>
    <n v="1.7"/>
  </r>
  <r>
    <x v="13"/>
    <d v="2024-11-09T00:00:00"/>
    <s v="Zone 5 - Blare"/>
    <x v="431"/>
    <x v="328"/>
    <x v="32"/>
    <x v="1"/>
    <x v="7"/>
    <x v="0"/>
    <x v="2"/>
    <m/>
    <s v=""/>
    <s v=""/>
  </r>
  <r>
    <x v="13"/>
    <d v="2024-11-09T00:00:00"/>
    <s v="Zone 5 - Blare"/>
    <x v="104"/>
    <x v="89"/>
    <x v="72"/>
    <x v="2"/>
    <x v="7"/>
    <x v="0"/>
    <x v="2"/>
    <m/>
    <s v=""/>
    <s v=""/>
  </r>
  <r>
    <x v="13"/>
    <d v="2024-11-09T00:00:00"/>
    <s v="Zone 5 - Blare"/>
    <x v="103"/>
    <x v="62"/>
    <x v="71"/>
    <x v="2"/>
    <x v="7"/>
    <x v="0"/>
    <x v="2"/>
    <m/>
    <s v=""/>
    <s v=""/>
  </r>
  <r>
    <x v="13"/>
    <d v="2024-11-09T00:00:00"/>
    <s v="Zone 5 - Blare"/>
    <x v="361"/>
    <x v="279"/>
    <x v="214"/>
    <x v="1"/>
    <x v="7"/>
    <x v="0"/>
    <x v="2"/>
    <m/>
    <s v=""/>
    <s v=""/>
  </r>
  <r>
    <x v="13"/>
    <d v="2024-11-09T00:00:00"/>
    <s v="Zone 5 - Blare"/>
    <x v="107"/>
    <x v="92"/>
    <x v="75"/>
    <x v="0"/>
    <x v="7"/>
    <x v="0"/>
    <x v="2"/>
    <m/>
    <s v=""/>
    <s v=""/>
  </r>
  <r>
    <x v="13"/>
    <d v="2024-11-09T00:00:00"/>
    <s v="Zone 5 - Blare"/>
    <x v="118"/>
    <x v="101"/>
    <x v="82"/>
    <x v="5"/>
    <x v="6"/>
    <x v="0"/>
    <x v="0"/>
    <n v="98"/>
    <n v="3.4"/>
    <n v="3.4"/>
  </r>
  <r>
    <x v="13"/>
    <d v="2024-11-09T00:00:00"/>
    <s v="Zone 5 - Blare"/>
    <x v="241"/>
    <x v="199"/>
    <x v="154"/>
    <x v="1"/>
    <x v="3"/>
    <x v="0"/>
    <x v="1"/>
    <n v="155"/>
    <n v="19.5"/>
    <n v="19.5"/>
  </r>
  <r>
    <x v="13"/>
    <d v="2024-11-09T00:00:00"/>
    <s v="Zone 5 - Blare"/>
    <x v="241"/>
    <x v="199"/>
    <x v="154"/>
    <x v="1"/>
    <x v="3"/>
    <x v="0"/>
    <x v="1"/>
    <n v="86"/>
    <n v="2.6"/>
    <n v="2.6"/>
  </r>
  <r>
    <x v="13"/>
    <d v="2024-11-09T00:00:00"/>
    <s v="Zone 5 - Blare"/>
    <x v="15"/>
    <x v="14"/>
    <x v="12"/>
    <x v="0"/>
    <x v="3"/>
    <x v="0"/>
    <x v="1"/>
    <n v="156"/>
    <n v="19.899999999999999"/>
    <n v="19.899999999999999"/>
  </r>
  <r>
    <x v="13"/>
    <d v="2024-11-09T00:00:00"/>
    <s v="Zone 5 - Blare"/>
    <x v="15"/>
    <x v="14"/>
    <x v="12"/>
    <x v="0"/>
    <x v="3"/>
    <x v="0"/>
    <x v="1"/>
    <n v="135"/>
    <n v="12.1"/>
    <n v="12.1"/>
  </r>
  <r>
    <x v="13"/>
    <d v="2024-11-09T00:00:00"/>
    <s v="Zone 5 - Blare"/>
    <x v="15"/>
    <x v="14"/>
    <x v="12"/>
    <x v="0"/>
    <x v="3"/>
    <x v="0"/>
    <x v="1"/>
    <n v="160"/>
    <n v="21.7"/>
    <n v="21.7"/>
  </r>
  <r>
    <x v="13"/>
    <d v="2024-11-09T00:00:00"/>
    <s v="Zone 5 - Blare"/>
    <x v="38"/>
    <x v="36"/>
    <x v="31"/>
    <x v="2"/>
    <x v="6"/>
    <x v="1"/>
    <x v="2"/>
    <n v="41"/>
    <n v="0.7"/>
    <n v="0.7"/>
  </r>
  <r>
    <x v="13"/>
    <d v="2024-11-09T00:00:00"/>
    <s v="Zone 5 - Blare"/>
    <x v="38"/>
    <x v="36"/>
    <x v="31"/>
    <x v="2"/>
    <x v="6"/>
    <x v="0"/>
    <x v="0"/>
    <n v="81"/>
    <n v="1.8"/>
    <n v="1.8"/>
  </r>
  <r>
    <x v="13"/>
    <d v="2024-11-09T00:00:00"/>
    <s v="Zone 5 - Blare"/>
    <x v="38"/>
    <x v="36"/>
    <x v="31"/>
    <x v="2"/>
    <x v="6"/>
    <x v="1"/>
    <x v="2"/>
    <n v="43"/>
    <n v="0.8"/>
    <n v="0.8"/>
  </r>
  <r>
    <x v="13"/>
    <d v="2024-11-09T00:00:00"/>
    <s v="Zone 5 - Blare"/>
    <x v="38"/>
    <x v="36"/>
    <x v="31"/>
    <x v="2"/>
    <x v="6"/>
    <x v="1"/>
    <x v="2"/>
    <n v="45"/>
    <n v="0.9"/>
    <n v="0.9"/>
  </r>
  <r>
    <x v="13"/>
    <d v="2024-11-09T00:00:00"/>
    <s v="Zone 5 - Blare"/>
    <x v="39"/>
    <x v="37"/>
    <x v="31"/>
    <x v="1"/>
    <x v="6"/>
    <x v="1"/>
    <x v="2"/>
    <n v="43"/>
    <n v="0.8"/>
    <n v="0.8"/>
  </r>
  <r>
    <x v="13"/>
    <d v="2024-11-09T00:00:00"/>
    <s v="Zone 5 - Blare"/>
    <x v="39"/>
    <x v="37"/>
    <x v="31"/>
    <x v="1"/>
    <x v="6"/>
    <x v="1"/>
    <x v="2"/>
    <n v="40"/>
    <n v="0.7"/>
    <n v="0.7"/>
  </r>
  <r>
    <x v="13"/>
    <d v="2024-11-09T00:00:00"/>
    <s v="Zone 5 - Blare"/>
    <x v="39"/>
    <x v="37"/>
    <x v="31"/>
    <x v="1"/>
    <x v="6"/>
    <x v="1"/>
    <x v="2"/>
    <n v="42"/>
    <n v="0.8"/>
    <n v="0.8"/>
  </r>
  <r>
    <x v="13"/>
    <d v="2024-11-09T00:00:00"/>
    <s v="Zone 5 - Blare"/>
    <x v="488"/>
    <x v="79"/>
    <x v="238"/>
    <x v="3"/>
    <x v="3"/>
    <x v="0"/>
    <x v="2"/>
    <m/>
    <s v=""/>
    <s v=""/>
  </r>
  <r>
    <x v="13"/>
    <d v="2024-11-09T00:00:00"/>
    <s v="Zone 5 - Blare"/>
    <x v="117"/>
    <x v="100"/>
    <x v="81"/>
    <x v="1"/>
    <x v="6"/>
    <x v="0"/>
    <x v="2"/>
    <m/>
    <s v=""/>
    <s v=""/>
  </r>
  <r>
    <x v="13"/>
    <d v="2024-11-09T00:00:00"/>
    <s v="Zone 5 - Blare"/>
    <x v="116"/>
    <x v="83"/>
    <x v="81"/>
    <x v="2"/>
    <x v="6"/>
    <x v="0"/>
    <x v="2"/>
    <m/>
    <s v=""/>
    <s v=""/>
  </r>
  <r>
    <x v="13"/>
    <d v="2024-11-09T00:00:00"/>
    <s v="Zone 5 - Blare"/>
    <x v="111"/>
    <x v="96"/>
    <x v="77"/>
    <x v="9"/>
    <x v="6"/>
    <x v="0"/>
    <x v="2"/>
    <m/>
    <s v=""/>
    <s v=""/>
  </r>
  <r>
    <x v="13"/>
    <d v="2024-11-09T00:00:00"/>
    <s v="Zone 5 - Blare"/>
    <x v="112"/>
    <x v="97"/>
    <x v="77"/>
    <x v="3"/>
    <x v="6"/>
    <x v="0"/>
    <x v="2"/>
    <m/>
    <s v=""/>
    <s v=""/>
  </r>
  <r>
    <x v="13"/>
    <d v="2024-11-09T00:00:00"/>
    <s v="Zone 5 - Blare"/>
    <x v="301"/>
    <x v="83"/>
    <x v="188"/>
    <x v="0"/>
    <x v="6"/>
    <x v="0"/>
    <x v="2"/>
    <m/>
    <s v=""/>
    <s v=""/>
  </r>
  <r>
    <x v="13"/>
    <d v="2024-11-09T00:00:00"/>
    <s v="Zone 5 - Blare"/>
    <x v="126"/>
    <x v="108"/>
    <x v="89"/>
    <x v="2"/>
    <x v="6"/>
    <x v="0"/>
    <x v="2"/>
    <m/>
    <s v=""/>
    <s v=""/>
  </r>
  <r>
    <x v="13"/>
    <d v="2024-11-09T00:00:00"/>
    <s v="Zone 5 - Blare"/>
    <x v="297"/>
    <x v="237"/>
    <x v="185"/>
    <x v="1"/>
    <x v="4"/>
    <x v="0"/>
    <x v="1"/>
    <n v="83"/>
    <n v="2.2999999999999998"/>
    <n v="2.2999999999999998"/>
  </r>
  <r>
    <x v="13"/>
    <d v="2024-11-09T00:00:00"/>
    <s v="Zone 5 - Blare"/>
    <x v="297"/>
    <x v="237"/>
    <x v="185"/>
    <x v="1"/>
    <x v="4"/>
    <x v="1"/>
    <x v="2"/>
    <n v="52"/>
    <n v="1.4"/>
    <n v="1.4"/>
  </r>
  <r>
    <x v="13"/>
    <d v="2024-11-09T00:00:00"/>
    <s v="Zone 5 - Blare"/>
    <x v="297"/>
    <x v="237"/>
    <x v="185"/>
    <x v="1"/>
    <x v="4"/>
    <x v="1"/>
    <x v="2"/>
    <n v="43"/>
    <n v="0.8"/>
    <n v="0.8"/>
  </r>
  <r>
    <x v="13"/>
    <d v="2024-11-09T00:00:00"/>
    <s v="Zone 5 - Blare"/>
    <x v="297"/>
    <x v="237"/>
    <x v="185"/>
    <x v="1"/>
    <x v="4"/>
    <x v="1"/>
    <x v="2"/>
    <n v="50"/>
    <n v="1.3"/>
    <n v="1.3"/>
  </r>
  <r>
    <x v="13"/>
    <d v="2024-11-09T00:00:00"/>
    <s v="Zone 5 - Blare"/>
    <x v="297"/>
    <x v="237"/>
    <x v="185"/>
    <x v="1"/>
    <x v="4"/>
    <x v="1"/>
    <x v="2"/>
    <n v="43"/>
    <n v="0.8"/>
    <n v="0.8"/>
  </r>
  <r>
    <x v="13"/>
    <d v="2024-11-09T00:00:00"/>
    <s v="Zone 5 - Blare"/>
    <x v="349"/>
    <x v="269"/>
    <x v="208"/>
    <x v="6"/>
    <x v="4"/>
    <x v="1"/>
    <x v="2"/>
    <n v="43"/>
    <n v="0.8"/>
    <n v="0.8"/>
  </r>
  <r>
    <x v="13"/>
    <d v="2024-11-09T00:00:00"/>
    <s v="Zone 5 - Blare"/>
    <x v="348"/>
    <x v="28"/>
    <x v="208"/>
    <x v="2"/>
    <x v="4"/>
    <x v="0"/>
    <x v="2"/>
    <m/>
    <s v=""/>
    <s v=""/>
  </r>
  <r>
    <x v="13"/>
    <d v="2024-11-09T00:00:00"/>
    <s v="Zone 5 - Blare"/>
    <x v="199"/>
    <x v="165"/>
    <x v="132"/>
    <x v="6"/>
    <x v="4"/>
    <x v="0"/>
    <x v="2"/>
    <m/>
    <s v=""/>
    <s v=""/>
  </r>
  <r>
    <x v="13"/>
    <d v="2024-11-09T00:00:00"/>
    <s v="Zone 5 - Blare"/>
    <x v="20"/>
    <x v="19"/>
    <x v="16"/>
    <x v="4"/>
    <x v="4"/>
    <x v="0"/>
    <x v="2"/>
    <m/>
    <s v=""/>
    <s v=""/>
  </r>
  <r>
    <x v="13"/>
    <d v="2024-11-09T00:00:00"/>
    <s v="Zone 5 - Blare"/>
    <x v="214"/>
    <x v="176"/>
    <x v="141"/>
    <x v="0"/>
    <x v="4"/>
    <x v="0"/>
    <x v="2"/>
    <m/>
    <s v=""/>
    <s v=""/>
  </r>
  <r>
    <x v="13"/>
    <d v="2024-11-09T00:00:00"/>
    <s v="Zone 5 - Blare"/>
    <x v="192"/>
    <x v="158"/>
    <x v="127"/>
    <x v="2"/>
    <x v="4"/>
    <x v="0"/>
    <x v="2"/>
    <m/>
    <s v=""/>
    <s v=""/>
  </r>
  <r>
    <x v="13"/>
    <d v="2024-11-09T00:00:00"/>
    <s v="Zone 5 - Blare"/>
    <x v="191"/>
    <x v="157"/>
    <x v="127"/>
    <x v="5"/>
    <x v="4"/>
    <x v="0"/>
    <x v="2"/>
    <m/>
    <s v=""/>
    <s v=""/>
  </r>
  <r>
    <x v="13"/>
    <d v="2024-11-09T00:00:00"/>
    <s v="Zone 5 - Blare"/>
    <x v="180"/>
    <x v="146"/>
    <x v="121"/>
    <x v="2"/>
    <x v="15"/>
    <x v="0"/>
    <x v="4"/>
    <n v="142"/>
    <n v="38.5"/>
    <n v="38.5"/>
  </r>
  <r>
    <x v="13"/>
    <d v="2024-11-09T00:00:00"/>
    <s v="Zone 5 - Blare"/>
    <x v="428"/>
    <x v="234"/>
    <x v="243"/>
    <x v="0"/>
    <x v="15"/>
    <x v="0"/>
    <x v="0"/>
    <n v="96"/>
    <n v="3.2"/>
    <n v="3.2"/>
  </r>
  <r>
    <x v="13"/>
    <d v="2024-11-09T00:00:00"/>
    <s v="Zone 5 - Blare"/>
    <x v="346"/>
    <x v="83"/>
    <x v="86"/>
    <x v="0"/>
    <x v="15"/>
    <x v="0"/>
    <x v="1"/>
    <n v="93"/>
    <n v="3.4"/>
    <n v="3.4"/>
  </r>
  <r>
    <x v="13"/>
    <d v="2024-11-09T00:00:00"/>
    <s v="Zone 5 - Blare"/>
    <x v="346"/>
    <x v="83"/>
    <x v="86"/>
    <x v="0"/>
    <x v="15"/>
    <x v="0"/>
    <x v="1"/>
    <n v="109"/>
    <n v="5.8"/>
    <n v="5.8"/>
  </r>
  <r>
    <x v="13"/>
    <d v="2024-11-09T00:00:00"/>
    <s v="Zone 5 - Blare"/>
    <x v="171"/>
    <x v="139"/>
    <x v="116"/>
    <x v="2"/>
    <x v="15"/>
    <x v="0"/>
    <x v="1"/>
    <n v="78"/>
    <n v="1.9"/>
    <n v="1.9"/>
  </r>
  <r>
    <x v="13"/>
    <d v="2024-11-09T00:00:00"/>
    <s v="Zone 5 - Blare"/>
    <x v="171"/>
    <x v="139"/>
    <x v="116"/>
    <x v="2"/>
    <x v="15"/>
    <x v="0"/>
    <x v="1"/>
    <n v="71"/>
    <n v="1.3"/>
    <n v="1.3"/>
  </r>
  <r>
    <x v="13"/>
    <d v="2024-11-09T00:00:00"/>
    <s v="Zone 5 - Blare"/>
    <x v="171"/>
    <x v="139"/>
    <x v="116"/>
    <x v="2"/>
    <x v="15"/>
    <x v="0"/>
    <x v="1"/>
    <n v="67"/>
    <n v="1.1000000000000001"/>
    <n v="1.1000000000000001"/>
  </r>
  <r>
    <x v="13"/>
    <d v="2024-11-09T00:00:00"/>
    <s v="Zone 5 - Blare"/>
    <x v="171"/>
    <x v="139"/>
    <x v="116"/>
    <x v="2"/>
    <x v="15"/>
    <x v="0"/>
    <x v="1"/>
    <n v="80"/>
    <n v="2"/>
    <n v="2"/>
  </r>
  <r>
    <x v="13"/>
    <d v="2024-11-09T00:00:00"/>
    <s v="Zone 5 - Blare"/>
    <x v="466"/>
    <x v="83"/>
    <x v="257"/>
    <x v="2"/>
    <x v="15"/>
    <x v="4"/>
    <x v="2"/>
    <n v="40"/>
    <n v="1.4"/>
    <n v="1.4"/>
  </r>
  <r>
    <x v="13"/>
    <d v="2024-11-09T00:00:00"/>
    <s v="Zone 5 - Blare"/>
    <x v="466"/>
    <x v="83"/>
    <x v="257"/>
    <x v="2"/>
    <x v="15"/>
    <x v="2"/>
    <x v="2"/>
    <n v="36"/>
    <n v="0.9"/>
    <n v="0.9"/>
  </r>
  <r>
    <x v="13"/>
    <d v="2024-11-09T00:00:00"/>
    <s v="Zone 5 - Blare"/>
    <x v="466"/>
    <x v="83"/>
    <x v="257"/>
    <x v="2"/>
    <x v="15"/>
    <x v="2"/>
    <x v="2"/>
    <n v="34"/>
    <n v="0.7"/>
    <n v="0.7"/>
  </r>
  <r>
    <x v="13"/>
    <d v="2024-11-09T00:00:00"/>
    <s v="Zone 5 - Blare"/>
    <x v="173"/>
    <x v="141"/>
    <x v="118"/>
    <x v="0"/>
    <x v="15"/>
    <x v="3"/>
    <x v="2"/>
    <n v="33"/>
    <n v="1.1000000000000001"/>
    <n v="1.1000000000000001"/>
  </r>
  <r>
    <x v="13"/>
    <d v="2024-11-09T00:00:00"/>
    <s v="Zone 5 - Blare"/>
    <x v="173"/>
    <x v="141"/>
    <x v="118"/>
    <x v="0"/>
    <x v="15"/>
    <x v="1"/>
    <x v="2"/>
    <n v="52"/>
    <n v="1.4"/>
    <n v="1.4"/>
  </r>
  <r>
    <x v="13"/>
    <d v="2024-11-09T00:00:00"/>
    <s v="Zone 5 - Blare"/>
    <x v="173"/>
    <x v="141"/>
    <x v="118"/>
    <x v="0"/>
    <x v="15"/>
    <x v="1"/>
    <x v="2"/>
    <n v="41"/>
    <n v="0.7"/>
    <n v="0.7"/>
  </r>
  <r>
    <x v="13"/>
    <d v="2024-11-09T00:00:00"/>
    <s v="Zone 5 - Blare"/>
    <x v="188"/>
    <x v="154"/>
    <x v="125"/>
    <x v="3"/>
    <x v="15"/>
    <x v="0"/>
    <x v="2"/>
    <m/>
    <s v=""/>
    <s v=""/>
  </r>
  <r>
    <x v="13"/>
    <d v="2024-11-09T00:00:00"/>
    <s v="Zone 5 - Blare"/>
    <x v="181"/>
    <x v="147"/>
    <x v="121"/>
    <x v="5"/>
    <x v="15"/>
    <x v="0"/>
    <x v="2"/>
    <m/>
    <s v=""/>
    <s v=""/>
  </r>
  <r>
    <x v="13"/>
    <d v="2024-11-09T00:00:00"/>
    <s v="Zone 5 - Blare"/>
    <x v="176"/>
    <x v="72"/>
    <x v="107"/>
    <x v="2"/>
    <x v="15"/>
    <x v="0"/>
    <x v="2"/>
    <m/>
    <s v=""/>
    <s v=""/>
  </r>
  <r>
    <x v="13"/>
    <d v="2024-11-09T00:00:00"/>
    <s v="Zone 5 - Blare"/>
    <x v="172"/>
    <x v="140"/>
    <x v="117"/>
    <x v="2"/>
    <x v="15"/>
    <x v="0"/>
    <x v="2"/>
    <m/>
    <s v=""/>
    <s v=""/>
  </r>
  <r>
    <x v="13"/>
    <d v="2024-11-09T00:00:00"/>
    <s v="Zone 5 - Blare"/>
    <x v="185"/>
    <x v="151"/>
    <x v="45"/>
    <x v="2"/>
    <x v="15"/>
    <x v="0"/>
    <x v="2"/>
    <m/>
    <s v=""/>
    <s v=""/>
  </r>
  <r>
    <x v="13"/>
    <d v="2024-11-09T00:00:00"/>
    <s v="Zone 5 - Blare"/>
    <x v="190"/>
    <x v="156"/>
    <x v="123"/>
    <x v="3"/>
    <x v="15"/>
    <x v="0"/>
    <x v="2"/>
    <m/>
    <s v=""/>
    <s v=""/>
  </r>
  <r>
    <x v="13"/>
    <d v="2024-11-09T00:00:00"/>
    <s v="Zone 5 - Blare"/>
    <x v="182"/>
    <x v="148"/>
    <x v="122"/>
    <x v="2"/>
    <x v="15"/>
    <x v="0"/>
    <x v="2"/>
    <m/>
    <s v=""/>
    <s v=""/>
  </r>
  <r>
    <x v="13"/>
    <d v="2024-11-09T00:00:00"/>
    <s v="Zone 5 - Blare"/>
    <x v="344"/>
    <x v="266"/>
    <x v="45"/>
    <x v="8"/>
    <x v="15"/>
    <x v="0"/>
    <x v="2"/>
    <m/>
    <s v=""/>
    <s v=""/>
  </r>
  <r>
    <x v="14"/>
    <d v="2025-01-25T00:00:00"/>
    <s v="Zone 4 - Horingbaai"/>
    <x v="172"/>
    <x v="140"/>
    <x v="117"/>
    <x v="2"/>
    <x v="15"/>
    <x v="0"/>
    <x v="6"/>
    <n v="112"/>
    <n v="17.399999999999999"/>
    <n v="17.399999999999999"/>
  </r>
  <r>
    <x v="14"/>
    <d v="2025-01-25T00:00:00"/>
    <s v="Zone 4 - Horingbaai"/>
    <x v="176"/>
    <x v="72"/>
    <x v="107"/>
    <x v="2"/>
    <x v="15"/>
    <x v="0"/>
    <x v="1"/>
    <n v="113"/>
    <n v="6.6"/>
    <n v="6.6"/>
  </r>
  <r>
    <x v="14"/>
    <d v="2025-01-25T00:00:00"/>
    <s v="Zone 4 - Horingbaai"/>
    <x v="176"/>
    <x v="72"/>
    <x v="107"/>
    <x v="2"/>
    <x v="15"/>
    <x v="0"/>
    <x v="1"/>
    <n v="108"/>
    <n v="5.6"/>
    <n v="5.6"/>
  </r>
  <r>
    <x v="14"/>
    <d v="2025-01-25T00:00:00"/>
    <s v="Zone 4 - Horingbaai"/>
    <x v="176"/>
    <x v="72"/>
    <x v="107"/>
    <x v="2"/>
    <x v="15"/>
    <x v="1"/>
    <x v="2"/>
    <n v="84"/>
    <n v="6.2"/>
    <n v="6.2"/>
  </r>
  <r>
    <x v="14"/>
    <d v="2025-01-25T00:00:00"/>
    <s v="Zone 4 - Horingbaai"/>
    <x v="179"/>
    <x v="145"/>
    <x v="120"/>
    <x v="3"/>
    <x v="15"/>
    <x v="1"/>
    <x v="2"/>
    <n v="41"/>
    <n v="0.7"/>
    <n v="0.7"/>
  </r>
  <r>
    <x v="14"/>
    <d v="2025-01-25T00:00:00"/>
    <s v="Zone 4 - Horingbaai"/>
    <x v="179"/>
    <x v="145"/>
    <x v="120"/>
    <x v="3"/>
    <x v="15"/>
    <x v="0"/>
    <x v="5"/>
    <n v="70"/>
    <n v="1.2"/>
    <n v="1.2"/>
  </r>
  <r>
    <x v="14"/>
    <d v="2025-01-25T00:00:00"/>
    <s v="Zone 4 - Horingbaai"/>
    <x v="179"/>
    <x v="145"/>
    <x v="120"/>
    <x v="3"/>
    <x v="15"/>
    <x v="0"/>
    <x v="0"/>
    <n v="100"/>
    <n v="3.7"/>
    <n v="3.7"/>
  </r>
  <r>
    <x v="14"/>
    <d v="2025-01-25T00:00:00"/>
    <s v="Zone 4 - Horingbaai"/>
    <x v="179"/>
    <x v="145"/>
    <x v="120"/>
    <x v="3"/>
    <x v="15"/>
    <x v="0"/>
    <x v="6"/>
    <n v="119"/>
    <n v="21.2"/>
    <n v="21.2"/>
  </r>
  <r>
    <x v="14"/>
    <d v="2025-01-25T00:00:00"/>
    <s v="Zone 4 - Horingbaai"/>
    <x v="346"/>
    <x v="83"/>
    <x v="86"/>
    <x v="0"/>
    <x v="15"/>
    <x v="0"/>
    <x v="1"/>
    <n v="66"/>
    <n v="1"/>
    <n v="1"/>
  </r>
  <r>
    <x v="14"/>
    <d v="2025-01-25T00:00:00"/>
    <s v="Zone 4 - Horingbaai"/>
    <x v="346"/>
    <x v="83"/>
    <x v="86"/>
    <x v="0"/>
    <x v="15"/>
    <x v="0"/>
    <x v="1"/>
    <n v="90"/>
    <n v="3"/>
    <n v="3"/>
  </r>
  <r>
    <x v="14"/>
    <d v="2025-01-25T00:00:00"/>
    <s v="Zone 4 - Horingbaai"/>
    <x v="346"/>
    <x v="83"/>
    <x v="86"/>
    <x v="0"/>
    <x v="15"/>
    <x v="0"/>
    <x v="1"/>
    <n v="94"/>
    <n v="3.5"/>
    <n v="3.5"/>
  </r>
  <r>
    <x v="14"/>
    <d v="2025-01-25T00:00:00"/>
    <s v="Zone 4 - Horingbaai"/>
    <x v="346"/>
    <x v="83"/>
    <x v="86"/>
    <x v="0"/>
    <x v="15"/>
    <x v="0"/>
    <x v="14"/>
    <n v="148"/>
    <n v="42.1"/>
    <n v="42.1"/>
  </r>
  <r>
    <x v="14"/>
    <d v="2025-01-25T00:00:00"/>
    <s v="Zone 4 - Horingbaai"/>
    <x v="182"/>
    <x v="148"/>
    <x v="122"/>
    <x v="2"/>
    <x v="15"/>
    <x v="0"/>
    <x v="5"/>
    <n v="66"/>
    <n v="1"/>
    <n v="1"/>
  </r>
  <r>
    <x v="14"/>
    <d v="2025-01-25T00:00:00"/>
    <s v="Zone 4 - Horingbaai"/>
    <x v="182"/>
    <x v="148"/>
    <x v="122"/>
    <x v="2"/>
    <x v="15"/>
    <x v="0"/>
    <x v="5"/>
    <n v="69"/>
    <n v="1.2"/>
    <n v="1.2"/>
  </r>
  <r>
    <x v="14"/>
    <d v="2025-01-25T00:00:00"/>
    <s v="Zone 4 - Horingbaai"/>
    <x v="182"/>
    <x v="148"/>
    <x v="122"/>
    <x v="2"/>
    <x v="15"/>
    <x v="0"/>
    <x v="5"/>
    <n v="66"/>
    <n v="1"/>
    <n v="1"/>
  </r>
  <r>
    <x v="14"/>
    <d v="2025-01-25T00:00:00"/>
    <s v="Zone 4 - Horingbaai"/>
    <x v="174"/>
    <x v="142"/>
    <x v="118"/>
    <x v="8"/>
    <x v="15"/>
    <x v="0"/>
    <x v="5"/>
    <n v="73"/>
    <n v="1.4"/>
    <n v="1.4"/>
  </r>
  <r>
    <x v="14"/>
    <d v="2025-01-25T00:00:00"/>
    <s v="Zone 4 - Horingbaai"/>
    <x v="180"/>
    <x v="146"/>
    <x v="121"/>
    <x v="2"/>
    <x v="15"/>
    <x v="0"/>
    <x v="5"/>
    <n v="68"/>
    <n v="1.1000000000000001"/>
    <n v="1.1000000000000001"/>
  </r>
  <r>
    <x v="14"/>
    <d v="2025-01-25T00:00:00"/>
    <s v="Zone 4 - Horingbaai"/>
    <x v="173"/>
    <x v="141"/>
    <x v="118"/>
    <x v="0"/>
    <x v="15"/>
    <x v="0"/>
    <x v="5"/>
    <n v="72"/>
    <n v="1.3"/>
    <n v="1.3"/>
  </r>
  <r>
    <x v="14"/>
    <d v="2025-01-25T00:00:00"/>
    <s v="Zone 4 - Horingbaai"/>
    <x v="171"/>
    <x v="139"/>
    <x v="116"/>
    <x v="2"/>
    <x v="15"/>
    <x v="1"/>
    <x v="2"/>
    <n v="54"/>
    <n v="1.6"/>
    <n v="1.6"/>
  </r>
  <r>
    <x v="14"/>
    <d v="2025-01-25T00:00:00"/>
    <s v="Zone 4 - Horingbaai"/>
    <x v="171"/>
    <x v="139"/>
    <x v="116"/>
    <x v="2"/>
    <x v="15"/>
    <x v="1"/>
    <x v="2"/>
    <n v="62"/>
    <n v="2.5"/>
    <n v="2.5"/>
  </r>
  <r>
    <x v="14"/>
    <d v="2025-01-25T00:00:00"/>
    <s v="Zone 4 - Horingbaai"/>
    <x v="344"/>
    <x v="266"/>
    <x v="45"/>
    <x v="8"/>
    <x v="15"/>
    <x v="0"/>
    <x v="2"/>
    <m/>
    <s v=""/>
    <s v=""/>
  </r>
  <r>
    <x v="14"/>
    <d v="2025-01-25T00:00:00"/>
    <s v="Zone 4 - Horingbaai"/>
    <x v="188"/>
    <x v="154"/>
    <x v="125"/>
    <x v="3"/>
    <x v="15"/>
    <x v="0"/>
    <x v="2"/>
    <m/>
    <s v=""/>
    <s v=""/>
  </r>
  <r>
    <x v="14"/>
    <d v="2025-01-25T00:00:00"/>
    <s v="Zone 4 - Horingbaai"/>
    <x v="190"/>
    <x v="156"/>
    <x v="123"/>
    <x v="3"/>
    <x v="15"/>
    <x v="0"/>
    <x v="2"/>
    <m/>
    <s v=""/>
    <s v=""/>
  </r>
  <r>
    <x v="14"/>
    <d v="2025-01-25T00:00:00"/>
    <s v="Zone 4 - Horingbaai"/>
    <x v="181"/>
    <x v="147"/>
    <x v="121"/>
    <x v="5"/>
    <x v="15"/>
    <x v="0"/>
    <x v="2"/>
    <m/>
    <s v=""/>
    <s v=""/>
  </r>
  <r>
    <x v="14"/>
    <d v="2025-01-25T00:00:00"/>
    <s v="Zone 4 - Horingbaai"/>
    <x v="418"/>
    <x v="123"/>
    <x v="239"/>
    <x v="1"/>
    <x v="4"/>
    <x v="1"/>
    <x v="2"/>
    <n v="53"/>
    <n v="1.5"/>
    <n v="1.5"/>
  </r>
  <r>
    <x v="14"/>
    <d v="2025-01-25T00:00:00"/>
    <s v="Zone 4 - Horingbaai"/>
    <x v="297"/>
    <x v="237"/>
    <x v="185"/>
    <x v="1"/>
    <x v="4"/>
    <x v="1"/>
    <x v="2"/>
    <n v="41"/>
    <n v="0.7"/>
    <n v="0.7"/>
  </r>
  <r>
    <x v="14"/>
    <d v="2025-01-25T00:00:00"/>
    <s v="Zone 4 - Horingbaai"/>
    <x v="297"/>
    <x v="237"/>
    <x v="185"/>
    <x v="1"/>
    <x v="4"/>
    <x v="1"/>
    <x v="2"/>
    <n v="46"/>
    <n v="1"/>
    <n v="1"/>
  </r>
  <r>
    <x v="14"/>
    <d v="2025-01-25T00:00:00"/>
    <s v="Zone 4 - Horingbaai"/>
    <x v="297"/>
    <x v="237"/>
    <x v="185"/>
    <x v="1"/>
    <x v="4"/>
    <x v="1"/>
    <x v="2"/>
    <n v="50"/>
    <n v="1.3"/>
    <n v="1.3"/>
  </r>
  <r>
    <x v="14"/>
    <d v="2025-01-25T00:00:00"/>
    <s v="Zone 4 - Horingbaai"/>
    <x v="297"/>
    <x v="237"/>
    <x v="185"/>
    <x v="1"/>
    <x v="4"/>
    <x v="1"/>
    <x v="2"/>
    <n v="46"/>
    <n v="1"/>
    <n v="1"/>
  </r>
  <r>
    <x v="14"/>
    <d v="2025-01-25T00:00:00"/>
    <s v="Zone 4 - Horingbaai"/>
    <x v="297"/>
    <x v="237"/>
    <x v="185"/>
    <x v="1"/>
    <x v="4"/>
    <x v="1"/>
    <x v="2"/>
    <n v="44"/>
    <n v="0.9"/>
    <n v="0.9"/>
  </r>
  <r>
    <x v="14"/>
    <d v="2025-01-25T00:00:00"/>
    <s v="Zone 4 - Horingbaai"/>
    <x v="296"/>
    <x v="236"/>
    <x v="185"/>
    <x v="0"/>
    <x v="4"/>
    <x v="1"/>
    <x v="2"/>
    <n v="52"/>
    <n v="1.4"/>
    <n v="1.4"/>
  </r>
  <r>
    <x v="14"/>
    <d v="2025-01-25T00:00:00"/>
    <s v="Zone 4 - Horingbaai"/>
    <x v="296"/>
    <x v="236"/>
    <x v="185"/>
    <x v="0"/>
    <x v="4"/>
    <x v="1"/>
    <x v="2"/>
    <n v="42"/>
    <n v="0.8"/>
    <n v="0.8"/>
  </r>
  <r>
    <x v="14"/>
    <d v="2025-01-25T00:00:00"/>
    <s v="Zone 4 - Horingbaai"/>
    <x v="489"/>
    <x v="361"/>
    <x v="268"/>
    <x v="1"/>
    <x v="4"/>
    <x v="3"/>
    <x v="2"/>
    <n v="44"/>
    <n v="2.6"/>
    <n v="2.6"/>
  </r>
  <r>
    <x v="14"/>
    <d v="2025-01-25T00:00:00"/>
    <s v="Zone 4 - Horingbaai"/>
    <x v="205"/>
    <x v="170"/>
    <x v="51"/>
    <x v="1"/>
    <x v="4"/>
    <x v="0"/>
    <x v="2"/>
    <m/>
    <s v=""/>
    <s v=""/>
  </r>
  <r>
    <x v="14"/>
    <d v="2025-01-25T00:00:00"/>
    <s v="Zone 4 - Horingbaai"/>
    <x v="206"/>
    <x v="171"/>
    <x v="51"/>
    <x v="3"/>
    <x v="4"/>
    <x v="0"/>
    <x v="2"/>
    <m/>
    <s v=""/>
    <s v=""/>
  </r>
  <r>
    <x v="14"/>
    <d v="2025-01-25T00:00:00"/>
    <s v="Zone 4 - Horingbaai"/>
    <x v="192"/>
    <x v="158"/>
    <x v="127"/>
    <x v="2"/>
    <x v="4"/>
    <x v="0"/>
    <x v="2"/>
    <m/>
    <s v=""/>
    <s v=""/>
  </r>
  <r>
    <x v="14"/>
    <d v="2025-01-25T00:00:00"/>
    <s v="Zone 4 - Horingbaai"/>
    <x v="191"/>
    <x v="157"/>
    <x v="127"/>
    <x v="5"/>
    <x v="4"/>
    <x v="0"/>
    <x v="2"/>
    <m/>
    <s v=""/>
    <s v=""/>
  </r>
  <r>
    <x v="14"/>
    <d v="2025-01-25T00:00:00"/>
    <s v="Zone 4 - Horingbaai"/>
    <x v="349"/>
    <x v="269"/>
    <x v="208"/>
    <x v="6"/>
    <x v="4"/>
    <x v="0"/>
    <x v="2"/>
    <m/>
    <s v=""/>
    <s v=""/>
  </r>
  <r>
    <x v="14"/>
    <d v="2025-01-25T00:00:00"/>
    <s v="Zone 4 - Horingbaai"/>
    <x v="348"/>
    <x v="28"/>
    <x v="208"/>
    <x v="2"/>
    <x v="4"/>
    <x v="0"/>
    <x v="2"/>
    <m/>
    <s v=""/>
    <s v=""/>
  </r>
  <r>
    <x v="14"/>
    <d v="2025-01-25T00:00:00"/>
    <s v="Zone 4 - Horingbaai"/>
    <x v="20"/>
    <x v="19"/>
    <x v="16"/>
    <x v="4"/>
    <x v="4"/>
    <x v="0"/>
    <x v="2"/>
    <m/>
    <s v=""/>
    <s v=""/>
  </r>
  <r>
    <x v="14"/>
    <d v="2025-01-25T00:00:00"/>
    <s v="Zone 4 - Horingbaai"/>
    <x v="475"/>
    <x v="353"/>
    <x v="94"/>
    <x v="5"/>
    <x v="6"/>
    <x v="0"/>
    <x v="3"/>
    <n v="47"/>
    <n v="1.8"/>
    <n v="1.8"/>
  </r>
  <r>
    <x v="14"/>
    <d v="2025-01-25T00:00:00"/>
    <s v="Zone 4 - Horingbaai"/>
    <x v="475"/>
    <x v="353"/>
    <x v="94"/>
    <x v="5"/>
    <x v="6"/>
    <x v="0"/>
    <x v="5"/>
    <n v="68"/>
    <n v="1.1000000000000001"/>
    <n v="1.1000000000000001"/>
  </r>
  <r>
    <x v="14"/>
    <d v="2025-01-25T00:00:00"/>
    <s v="Zone 4 - Horingbaai"/>
    <x v="126"/>
    <x v="108"/>
    <x v="89"/>
    <x v="2"/>
    <x v="6"/>
    <x v="0"/>
    <x v="5"/>
    <n v="68"/>
    <n v="1.1000000000000001"/>
    <n v="1.1000000000000001"/>
  </r>
  <r>
    <x v="14"/>
    <d v="2025-01-25T00:00:00"/>
    <s v="Zone 4 - Horingbaai"/>
    <x v="118"/>
    <x v="101"/>
    <x v="82"/>
    <x v="5"/>
    <x v="6"/>
    <x v="0"/>
    <x v="5"/>
    <n v="71"/>
    <n v="1.3"/>
    <n v="1.3"/>
  </r>
  <r>
    <x v="14"/>
    <d v="2025-01-25T00:00:00"/>
    <s v="Zone 4 - Horingbaai"/>
    <x v="112"/>
    <x v="97"/>
    <x v="77"/>
    <x v="3"/>
    <x v="6"/>
    <x v="0"/>
    <x v="1"/>
    <n v="153"/>
    <n v="18.600000000000001"/>
    <n v="18.600000000000001"/>
  </r>
  <r>
    <x v="14"/>
    <d v="2025-01-25T00:00:00"/>
    <s v="Zone 4 - Horingbaai"/>
    <x v="38"/>
    <x v="36"/>
    <x v="31"/>
    <x v="2"/>
    <x v="6"/>
    <x v="0"/>
    <x v="3"/>
    <n v="74"/>
    <n v="7.4"/>
    <n v="7.4"/>
  </r>
  <r>
    <x v="14"/>
    <d v="2025-01-25T00:00:00"/>
    <s v="Zone 4 - Horingbaai"/>
    <x v="38"/>
    <x v="36"/>
    <x v="31"/>
    <x v="2"/>
    <x v="6"/>
    <x v="0"/>
    <x v="1"/>
    <n v="116"/>
    <n v="7.2"/>
    <n v="7.2"/>
  </r>
  <r>
    <x v="14"/>
    <d v="2025-01-25T00:00:00"/>
    <s v="Zone 4 - Horingbaai"/>
    <x v="301"/>
    <x v="83"/>
    <x v="188"/>
    <x v="0"/>
    <x v="6"/>
    <x v="0"/>
    <x v="1"/>
    <n v="173"/>
    <n v="28.4"/>
    <n v="28.4"/>
  </r>
  <r>
    <x v="14"/>
    <d v="2025-01-25T00:00:00"/>
    <s v="Zone 4 - Horingbaai"/>
    <x v="111"/>
    <x v="96"/>
    <x v="77"/>
    <x v="9"/>
    <x v="6"/>
    <x v="0"/>
    <x v="1"/>
    <n v="121"/>
    <n v="8.3000000000000007"/>
    <n v="8.3000000000000007"/>
  </r>
  <r>
    <x v="14"/>
    <d v="2025-01-25T00:00:00"/>
    <s v="Zone 4 - Horingbaai"/>
    <x v="39"/>
    <x v="37"/>
    <x v="31"/>
    <x v="1"/>
    <x v="6"/>
    <x v="0"/>
    <x v="1"/>
    <n v="113"/>
    <n v="6.6"/>
    <n v="6.6"/>
  </r>
  <r>
    <x v="14"/>
    <d v="2025-01-25T00:00:00"/>
    <s v="Zone 4 - Horingbaai"/>
    <x v="39"/>
    <x v="37"/>
    <x v="31"/>
    <x v="1"/>
    <x v="6"/>
    <x v="0"/>
    <x v="1"/>
    <n v="128"/>
    <n v="10.1"/>
    <n v="10.1"/>
  </r>
  <r>
    <x v="14"/>
    <d v="2025-01-25T00:00:00"/>
    <s v="Zone 4 - Horingbaai"/>
    <x v="39"/>
    <x v="37"/>
    <x v="31"/>
    <x v="1"/>
    <x v="6"/>
    <x v="0"/>
    <x v="1"/>
    <n v="122"/>
    <n v="8.6"/>
    <n v="8.6"/>
  </r>
  <r>
    <x v="14"/>
    <d v="2025-01-25T00:00:00"/>
    <s v="Zone 4 - Horingbaai"/>
    <x v="39"/>
    <x v="37"/>
    <x v="31"/>
    <x v="1"/>
    <x v="6"/>
    <x v="0"/>
    <x v="1"/>
    <n v="88"/>
    <n v="2.8"/>
    <n v="2.8"/>
  </r>
  <r>
    <x v="14"/>
    <d v="2025-01-25T00:00:00"/>
    <s v="Zone 4 - Horingbaai"/>
    <x v="39"/>
    <x v="37"/>
    <x v="31"/>
    <x v="1"/>
    <x v="6"/>
    <x v="0"/>
    <x v="1"/>
    <n v="127"/>
    <n v="9.8000000000000007"/>
    <n v="9.8000000000000007"/>
  </r>
  <r>
    <x v="14"/>
    <d v="2025-01-25T00:00:00"/>
    <s v="Zone 4 - Horingbaai"/>
    <x v="39"/>
    <x v="37"/>
    <x v="31"/>
    <x v="1"/>
    <x v="6"/>
    <x v="0"/>
    <x v="0"/>
    <n v="98"/>
    <n v="3.4"/>
    <n v="3.4"/>
  </r>
  <r>
    <x v="14"/>
    <d v="2025-01-25T00:00:00"/>
    <s v="Zone 4 - Horingbaai"/>
    <x v="490"/>
    <x v="117"/>
    <x v="269"/>
    <x v="1"/>
    <x v="6"/>
    <x v="0"/>
    <x v="2"/>
    <m/>
    <s v=""/>
    <s v=""/>
  </r>
  <r>
    <x v="14"/>
    <d v="2025-01-25T00:00:00"/>
    <s v="Zone 4 - Horingbaai"/>
    <x v="362"/>
    <x v="280"/>
    <x v="215"/>
    <x v="1"/>
    <x v="6"/>
    <x v="0"/>
    <x v="2"/>
    <m/>
    <s v=""/>
    <s v=""/>
  </r>
  <r>
    <x v="14"/>
    <d v="2025-01-25T00:00:00"/>
    <s v="Zone 4 - Horingbaai"/>
    <x v="116"/>
    <x v="83"/>
    <x v="81"/>
    <x v="2"/>
    <x v="6"/>
    <x v="0"/>
    <x v="2"/>
    <m/>
    <s v=""/>
    <s v=""/>
  </r>
  <r>
    <x v="14"/>
    <d v="2025-01-25T00:00:00"/>
    <s v="Zone 4 - Horingbaai"/>
    <x v="107"/>
    <x v="92"/>
    <x v="75"/>
    <x v="0"/>
    <x v="7"/>
    <x v="0"/>
    <x v="1"/>
    <n v="85"/>
    <n v="2.5"/>
    <n v="2.5"/>
  </r>
  <r>
    <x v="14"/>
    <d v="2025-01-25T00:00:00"/>
    <s v="Zone 4 - Horingbaai"/>
    <x v="107"/>
    <x v="92"/>
    <x v="75"/>
    <x v="0"/>
    <x v="7"/>
    <x v="0"/>
    <x v="4"/>
    <n v="167"/>
    <n v="64"/>
    <n v="64"/>
  </r>
  <r>
    <x v="14"/>
    <d v="2025-01-25T00:00:00"/>
    <s v="Zone 4 - Horingbaai"/>
    <x v="186"/>
    <x v="152"/>
    <x v="123"/>
    <x v="4"/>
    <x v="7"/>
    <x v="0"/>
    <x v="1"/>
    <n v="149"/>
    <n v="17"/>
    <n v="17"/>
  </r>
  <r>
    <x v="14"/>
    <d v="2025-01-25T00:00:00"/>
    <s v="Zone 4 - Horingbaai"/>
    <x v="186"/>
    <x v="152"/>
    <x v="123"/>
    <x v="4"/>
    <x v="7"/>
    <x v="0"/>
    <x v="1"/>
    <n v="125"/>
    <n v="9.3000000000000007"/>
    <n v="9.3000000000000007"/>
  </r>
  <r>
    <x v="14"/>
    <d v="2025-01-25T00:00:00"/>
    <s v="Zone 4 - Horingbaai"/>
    <x v="186"/>
    <x v="152"/>
    <x v="123"/>
    <x v="4"/>
    <x v="7"/>
    <x v="0"/>
    <x v="1"/>
    <n v="153"/>
    <n v="18.600000000000001"/>
    <n v="18.600000000000001"/>
  </r>
  <r>
    <x v="14"/>
    <d v="2025-01-25T00:00:00"/>
    <s v="Zone 4 - Horingbaai"/>
    <x v="186"/>
    <x v="152"/>
    <x v="123"/>
    <x v="4"/>
    <x v="7"/>
    <x v="0"/>
    <x v="1"/>
    <n v="158"/>
    <n v="20.8"/>
    <n v="20.8"/>
  </r>
  <r>
    <x v="14"/>
    <d v="2025-01-25T00:00:00"/>
    <s v="Zone 4 - Horingbaai"/>
    <x v="184"/>
    <x v="150"/>
    <x v="122"/>
    <x v="1"/>
    <x v="7"/>
    <x v="0"/>
    <x v="1"/>
    <n v="144"/>
    <n v="15.1"/>
    <n v="15.1"/>
  </r>
  <r>
    <x v="14"/>
    <d v="2025-01-25T00:00:00"/>
    <s v="Zone 4 - Horingbaai"/>
    <x v="335"/>
    <x v="83"/>
    <x v="204"/>
    <x v="0"/>
    <x v="7"/>
    <x v="0"/>
    <x v="1"/>
    <n v="88"/>
    <n v="2.8"/>
    <n v="2.8"/>
  </r>
  <r>
    <x v="14"/>
    <d v="2025-01-25T00:00:00"/>
    <s v="Zone 4 - Horingbaai"/>
    <x v="335"/>
    <x v="83"/>
    <x v="204"/>
    <x v="0"/>
    <x v="7"/>
    <x v="0"/>
    <x v="1"/>
    <n v="150"/>
    <n v="17.399999999999999"/>
    <n v="17.399999999999999"/>
  </r>
  <r>
    <x v="14"/>
    <d v="2025-01-25T00:00:00"/>
    <s v="Zone 4 - Horingbaai"/>
    <x v="47"/>
    <x v="6"/>
    <x v="36"/>
    <x v="2"/>
    <x v="7"/>
    <x v="0"/>
    <x v="1"/>
    <n v="145"/>
    <n v="15.5"/>
    <n v="15.5"/>
  </r>
  <r>
    <x v="14"/>
    <d v="2025-01-25T00:00:00"/>
    <s v="Zone 4 - Horingbaai"/>
    <x v="233"/>
    <x v="2"/>
    <x v="148"/>
    <x v="0"/>
    <x v="7"/>
    <x v="0"/>
    <x v="1"/>
    <n v="93"/>
    <n v="3.4"/>
    <n v="3.4"/>
  </r>
  <r>
    <x v="14"/>
    <d v="2025-01-25T00:00:00"/>
    <s v="Zone 4 - Horingbaai"/>
    <x v="358"/>
    <x v="277"/>
    <x v="211"/>
    <x v="1"/>
    <x v="7"/>
    <x v="0"/>
    <x v="1"/>
    <n v="98"/>
    <n v="4"/>
    <n v="4"/>
  </r>
  <r>
    <x v="14"/>
    <d v="2025-01-25T00:00:00"/>
    <s v="Zone 4 - Horingbaai"/>
    <x v="491"/>
    <x v="362"/>
    <x v="270"/>
    <x v="7"/>
    <x v="7"/>
    <x v="0"/>
    <x v="1"/>
    <n v="100"/>
    <n v="4.3"/>
    <n v="4.3"/>
  </r>
  <r>
    <x v="14"/>
    <d v="2025-01-25T00:00:00"/>
    <s v="Zone 4 - Horingbaai"/>
    <x v="168"/>
    <x v="136"/>
    <x v="114"/>
    <x v="0"/>
    <x v="7"/>
    <x v="0"/>
    <x v="1"/>
    <n v="152"/>
    <n v="18.2"/>
    <n v="18.2"/>
  </r>
  <r>
    <x v="14"/>
    <d v="2025-01-25T00:00:00"/>
    <s v="Zone 4 - Horingbaai"/>
    <x v="168"/>
    <x v="136"/>
    <x v="114"/>
    <x v="0"/>
    <x v="7"/>
    <x v="1"/>
    <x v="2"/>
    <n v="51"/>
    <n v="1.4"/>
    <n v="1.4"/>
  </r>
  <r>
    <x v="14"/>
    <d v="2025-01-25T00:00:00"/>
    <s v="Zone 4 - Horingbaai"/>
    <x v="95"/>
    <x v="83"/>
    <x v="68"/>
    <x v="0"/>
    <x v="7"/>
    <x v="0"/>
    <x v="1"/>
    <n v="140"/>
    <n v="13.7"/>
    <n v="13.7"/>
  </r>
  <r>
    <x v="14"/>
    <d v="2025-01-25T00:00:00"/>
    <s v="Zone 4 - Horingbaai"/>
    <x v="95"/>
    <x v="83"/>
    <x v="68"/>
    <x v="0"/>
    <x v="7"/>
    <x v="1"/>
    <x v="2"/>
    <n v="51"/>
    <n v="1.4"/>
    <n v="1.4"/>
  </r>
  <r>
    <x v="14"/>
    <d v="2025-01-25T00:00:00"/>
    <s v="Zone 4 - Horingbaai"/>
    <x v="101"/>
    <x v="87"/>
    <x v="49"/>
    <x v="8"/>
    <x v="7"/>
    <x v="0"/>
    <x v="5"/>
    <n v="67"/>
    <n v="1.1000000000000001"/>
    <n v="1.1000000000000001"/>
  </r>
  <r>
    <x v="14"/>
    <d v="2025-01-25T00:00:00"/>
    <s v="Zone 4 - Horingbaai"/>
    <x v="100"/>
    <x v="86"/>
    <x v="49"/>
    <x v="0"/>
    <x v="7"/>
    <x v="0"/>
    <x v="5"/>
    <n v="70"/>
    <n v="1.2"/>
    <n v="1.2"/>
  </r>
  <r>
    <x v="14"/>
    <d v="2025-01-25T00:00:00"/>
    <s v="Zone 4 - Horingbaai"/>
    <x v="100"/>
    <x v="86"/>
    <x v="49"/>
    <x v="0"/>
    <x v="7"/>
    <x v="0"/>
    <x v="5"/>
    <n v="73"/>
    <n v="1.4"/>
    <n v="1.4"/>
  </r>
  <r>
    <x v="14"/>
    <d v="2025-01-25T00:00:00"/>
    <s v="Zone 4 - Horingbaai"/>
    <x v="336"/>
    <x v="75"/>
    <x v="205"/>
    <x v="0"/>
    <x v="7"/>
    <x v="1"/>
    <x v="2"/>
    <n v="54"/>
    <n v="1.6"/>
    <n v="1.6"/>
  </r>
  <r>
    <x v="14"/>
    <d v="2025-01-25T00:00:00"/>
    <s v="Zone 4 - Horingbaai"/>
    <x v="356"/>
    <x v="276"/>
    <x v="210"/>
    <x v="0"/>
    <x v="7"/>
    <x v="0"/>
    <x v="5"/>
    <n v="66"/>
    <n v="1"/>
    <n v="1"/>
  </r>
  <r>
    <x v="14"/>
    <d v="2025-01-25T00:00:00"/>
    <s v="Zone 4 - Horingbaai"/>
    <x v="356"/>
    <x v="276"/>
    <x v="210"/>
    <x v="0"/>
    <x v="7"/>
    <x v="0"/>
    <x v="5"/>
    <n v="69"/>
    <n v="1.2"/>
    <n v="1.2"/>
  </r>
  <r>
    <x v="14"/>
    <d v="2025-01-25T00:00:00"/>
    <s v="Zone 4 - Horingbaai"/>
    <x v="356"/>
    <x v="276"/>
    <x v="210"/>
    <x v="0"/>
    <x v="7"/>
    <x v="0"/>
    <x v="5"/>
    <n v="66"/>
    <n v="1"/>
    <n v="1"/>
  </r>
  <r>
    <x v="14"/>
    <d v="2025-01-25T00:00:00"/>
    <s v="Zone 4 - Horingbaai"/>
    <x v="222"/>
    <x v="183"/>
    <x v="144"/>
    <x v="9"/>
    <x v="7"/>
    <x v="1"/>
    <x v="2"/>
    <n v="42"/>
    <n v="0.8"/>
    <n v="0.8"/>
  </r>
  <r>
    <x v="14"/>
    <d v="2025-01-25T00:00:00"/>
    <s v="Zone 4 - Horingbaai"/>
    <x v="492"/>
    <x v="363"/>
    <x v="146"/>
    <x v="7"/>
    <x v="7"/>
    <x v="3"/>
    <x v="2"/>
    <n v="37"/>
    <n v="1.6"/>
    <n v="1.6"/>
  </r>
  <r>
    <x v="14"/>
    <d v="2025-01-25T00:00:00"/>
    <s v="Zone 4 - Horingbaai"/>
    <x v="493"/>
    <x v="364"/>
    <x v="271"/>
    <x v="1"/>
    <x v="7"/>
    <x v="0"/>
    <x v="2"/>
    <m/>
    <s v=""/>
    <s v=""/>
  </r>
  <r>
    <x v="14"/>
    <d v="2025-01-25T00:00:00"/>
    <s v="Zone 4 - Horingbaai"/>
    <x v="102"/>
    <x v="88"/>
    <x v="49"/>
    <x v="4"/>
    <x v="7"/>
    <x v="0"/>
    <x v="2"/>
    <m/>
    <s v=""/>
    <s v=""/>
  </r>
  <r>
    <x v="14"/>
    <d v="2025-01-25T00:00:00"/>
    <s v="Zone 4 - Horingbaai"/>
    <x v="104"/>
    <x v="89"/>
    <x v="72"/>
    <x v="2"/>
    <x v="7"/>
    <x v="0"/>
    <x v="2"/>
    <m/>
    <s v=""/>
    <s v=""/>
  </r>
  <r>
    <x v="14"/>
    <d v="2025-01-25T00:00:00"/>
    <s v="Zone 4 - Horingbaai"/>
    <x v="103"/>
    <x v="62"/>
    <x v="71"/>
    <x v="2"/>
    <x v="7"/>
    <x v="0"/>
    <x v="2"/>
    <m/>
    <s v=""/>
    <s v=""/>
  </r>
  <r>
    <x v="14"/>
    <d v="2025-01-25T00:00:00"/>
    <s v="Zone 4 - Horingbaai"/>
    <x v="93"/>
    <x v="81"/>
    <x v="67"/>
    <x v="0"/>
    <x v="7"/>
    <x v="0"/>
    <x v="2"/>
    <m/>
    <s v=""/>
    <s v=""/>
  </r>
  <r>
    <x v="14"/>
    <d v="2025-01-25T00:00:00"/>
    <s v="Zone 4 - Horingbaai"/>
    <x v="494"/>
    <x v="276"/>
    <x v="102"/>
    <x v="0"/>
    <x v="7"/>
    <x v="0"/>
    <x v="2"/>
    <m/>
    <s v=""/>
    <s v=""/>
  </r>
  <r>
    <x v="14"/>
    <d v="2025-01-25T00:00:00"/>
    <s v="Zone 4 - Horingbaai"/>
    <x v="303"/>
    <x v="240"/>
    <x v="93"/>
    <x v="1"/>
    <x v="12"/>
    <x v="0"/>
    <x v="1"/>
    <n v="163"/>
    <n v="23.1"/>
    <n v="23.1"/>
  </r>
  <r>
    <x v="14"/>
    <d v="2025-01-25T00:00:00"/>
    <s v="Zone 4 - Horingbaai"/>
    <x v="332"/>
    <x v="104"/>
    <x v="201"/>
    <x v="4"/>
    <x v="12"/>
    <x v="0"/>
    <x v="5"/>
    <n v="71"/>
    <n v="1.3"/>
    <n v="1.3"/>
  </r>
  <r>
    <x v="14"/>
    <d v="2025-01-25T00:00:00"/>
    <s v="Zone 4 - Horingbaai"/>
    <x v="332"/>
    <x v="104"/>
    <x v="201"/>
    <x v="4"/>
    <x v="12"/>
    <x v="0"/>
    <x v="5"/>
    <n v="68"/>
    <n v="1.1000000000000001"/>
    <n v="1.1000000000000001"/>
  </r>
  <r>
    <x v="14"/>
    <d v="2025-01-25T00:00:00"/>
    <s v="Zone 4 - Horingbaai"/>
    <x v="332"/>
    <x v="104"/>
    <x v="201"/>
    <x v="4"/>
    <x v="12"/>
    <x v="0"/>
    <x v="5"/>
    <n v="64"/>
    <n v="0.9"/>
    <n v="0.9"/>
  </r>
  <r>
    <x v="14"/>
    <d v="2025-01-25T00:00:00"/>
    <s v="Zone 4 - Horingbaai"/>
    <x v="332"/>
    <x v="104"/>
    <x v="201"/>
    <x v="4"/>
    <x v="12"/>
    <x v="0"/>
    <x v="5"/>
    <n v="69"/>
    <n v="1.2"/>
    <n v="1.2"/>
  </r>
  <r>
    <x v="14"/>
    <d v="2025-01-25T00:00:00"/>
    <s v="Zone 4 - Horingbaai"/>
    <x v="332"/>
    <x v="104"/>
    <x v="201"/>
    <x v="4"/>
    <x v="12"/>
    <x v="0"/>
    <x v="5"/>
    <n v="69"/>
    <n v="1.2"/>
    <n v="1.2"/>
  </r>
  <r>
    <x v="14"/>
    <d v="2025-01-25T00:00:00"/>
    <s v="Zone 4 - Horingbaai"/>
    <x v="332"/>
    <x v="104"/>
    <x v="201"/>
    <x v="4"/>
    <x v="12"/>
    <x v="0"/>
    <x v="5"/>
    <n v="68"/>
    <n v="1.1000000000000001"/>
    <n v="1.1000000000000001"/>
  </r>
  <r>
    <x v="14"/>
    <d v="2025-01-25T00:00:00"/>
    <s v="Zone 4 - Horingbaai"/>
    <x v="429"/>
    <x v="327"/>
    <x v="244"/>
    <x v="10"/>
    <x v="12"/>
    <x v="0"/>
    <x v="5"/>
    <n v="60"/>
    <n v="0"/>
    <n v="0"/>
  </r>
  <r>
    <x v="14"/>
    <d v="2025-01-25T00:00:00"/>
    <s v="Zone 4 - Horingbaai"/>
    <x v="429"/>
    <x v="327"/>
    <x v="244"/>
    <x v="10"/>
    <x v="12"/>
    <x v="0"/>
    <x v="5"/>
    <n v="75"/>
    <n v="1.5"/>
    <n v="1.5"/>
  </r>
  <r>
    <x v="14"/>
    <d v="2025-01-25T00:00:00"/>
    <s v="Zone 4 - Horingbaai"/>
    <x v="318"/>
    <x v="2"/>
    <x v="195"/>
    <x v="3"/>
    <x v="12"/>
    <x v="0"/>
    <x v="5"/>
    <n v="72"/>
    <n v="1.3"/>
    <n v="1.3"/>
  </r>
  <r>
    <x v="14"/>
    <d v="2025-01-25T00:00:00"/>
    <s v="Zone 4 - Horingbaai"/>
    <x v="342"/>
    <x v="149"/>
    <x v="195"/>
    <x v="2"/>
    <x v="12"/>
    <x v="0"/>
    <x v="5"/>
    <n v="66"/>
    <n v="1"/>
    <n v="1"/>
  </r>
  <r>
    <x v="14"/>
    <d v="2025-01-25T00:00:00"/>
    <s v="Zone 4 - Horingbaai"/>
    <x v="132"/>
    <x v="113"/>
    <x v="93"/>
    <x v="7"/>
    <x v="12"/>
    <x v="0"/>
    <x v="2"/>
    <m/>
    <s v=""/>
    <s v=""/>
  </r>
  <r>
    <x v="14"/>
    <d v="2025-01-25T00:00:00"/>
    <s v="Zone 4 - Horingbaai"/>
    <x v="124"/>
    <x v="106"/>
    <x v="87"/>
    <x v="2"/>
    <x v="12"/>
    <x v="0"/>
    <x v="2"/>
    <m/>
    <s v=""/>
    <s v=""/>
  </r>
  <r>
    <x v="14"/>
    <d v="2025-01-25T00:00:00"/>
    <s v="Zone 4 - Horingbaai"/>
    <x v="495"/>
    <x v="365"/>
    <x v="272"/>
    <x v="1"/>
    <x v="12"/>
    <x v="0"/>
    <x v="4"/>
    <n v="163"/>
    <n v="59.3"/>
    <n v="59.3"/>
  </r>
  <r>
    <x v="14"/>
    <d v="2025-01-25T00:00:00"/>
    <s v="Zone 4 - Horingbaai"/>
    <x v="31"/>
    <x v="29"/>
    <x v="24"/>
    <x v="0"/>
    <x v="3"/>
    <x v="0"/>
    <x v="1"/>
    <n v="108"/>
    <n v="5.6"/>
    <n v="5.6"/>
  </r>
  <r>
    <x v="14"/>
    <d v="2025-01-25T00:00:00"/>
    <s v="Zone 4 - Horingbaai"/>
    <x v="31"/>
    <x v="29"/>
    <x v="24"/>
    <x v="0"/>
    <x v="3"/>
    <x v="0"/>
    <x v="1"/>
    <n v="128"/>
    <n v="10.1"/>
    <n v="10.1"/>
  </r>
  <r>
    <x v="14"/>
    <d v="2025-01-25T00:00:00"/>
    <s v="Zone 4 - Horingbaai"/>
    <x v="31"/>
    <x v="29"/>
    <x v="24"/>
    <x v="0"/>
    <x v="3"/>
    <x v="0"/>
    <x v="6"/>
    <n v="97"/>
    <n v="10.8"/>
    <n v="10.8"/>
  </r>
  <r>
    <x v="14"/>
    <d v="2025-01-25T00:00:00"/>
    <s v="Zone 4 - Horingbaai"/>
    <x v="314"/>
    <x v="195"/>
    <x v="86"/>
    <x v="1"/>
    <x v="3"/>
    <x v="0"/>
    <x v="1"/>
    <n v="68"/>
    <n v="1.2"/>
    <n v="1.2"/>
  </r>
  <r>
    <x v="14"/>
    <d v="2025-01-25T00:00:00"/>
    <s v="Zone 4 - Horingbaai"/>
    <x v="314"/>
    <x v="195"/>
    <x v="86"/>
    <x v="1"/>
    <x v="3"/>
    <x v="0"/>
    <x v="5"/>
    <n v="75"/>
    <n v="1.5"/>
    <n v="1.5"/>
  </r>
  <r>
    <x v="14"/>
    <d v="2025-01-25T00:00:00"/>
    <s v="Zone 4 - Horingbaai"/>
    <x v="218"/>
    <x v="180"/>
    <x v="143"/>
    <x v="1"/>
    <x v="3"/>
    <x v="0"/>
    <x v="1"/>
    <n v="147"/>
    <n v="16.2"/>
    <n v="16.2"/>
  </r>
  <r>
    <x v="14"/>
    <d v="2025-01-25T00:00:00"/>
    <s v="Zone 4 - Horingbaai"/>
    <x v="15"/>
    <x v="14"/>
    <x v="12"/>
    <x v="0"/>
    <x v="3"/>
    <x v="0"/>
    <x v="1"/>
    <n v="152"/>
    <n v="18.2"/>
    <n v="18.2"/>
  </r>
  <r>
    <x v="14"/>
    <d v="2025-01-25T00:00:00"/>
    <s v="Zone 4 - Horingbaai"/>
    <x v="15"/>
    <x v="14"/>
    <x v="12"/>
    <x v="0"/>
    <x v="3"/>
    <x v="1"/>
    <x v="2"/>
    <n v="79"/>
    <n v="5.2"/>
    <n v="5.2"/>
  </r>
  <r>
    <x v="14"/>
    <d v="2025-01-25T00:00:00"/>
    <s v="Zone 4 - Horingbaai"/>
    <x v="220"/>
    <x v="181"/>
    <x v="29"/>
    <x v="0"/>
    <x v="3"/>
    <x v="0"/>
    <x v="1"/>
    <n v="140"/>
    <n v="13.7"/>
    <n v="13.7"/>
  </r>
  <r>
    <x v="14"/>
    <d v="2025-01-25T00:00:00"/>
    <s v="Zone 4 - Horingbaai"/>
    <x v="221"/>
    <x v="182"/>
    <x v="116"/>
    <x v="0"/>
    <x v="3"/>
    <x v="0"/>
    <x v="6"/>
    <n v="137"/>
    <n v="33.700000000000003"/>
    <n v="33.700000000000003"/>
  </r>
  <r>
    <x v="14"/>
    <d v="2025-01-25T00:00:00"/>
    <s v="Zone 4 - Horingbaai"/>
    <x v="221"/>
    <x v="182"/>
    <x v="116"/>
    <x v="0"/>
    <x v="3"/>
    <x v="1"/>
    <x v="2"/>
    <n v="53"/>
    <n v="1.5"/>
    <n v="1.5"/>
  </r>
  <r>
    <x v="14"/>
    <d v="2025-01-25T00:00:00"/>
    <s v="Zone 4 - Horingbaai"/>
    <x v="488"/>
    <x v="79"/>
    <x v="238"/>
    <x v="3"/>
    <x v="3"/>
    <x v="0"/>
    <x v="5"/>
    <n v="65"/>
    <n v="1"/>
    <n v="1"/>
  </r>
  <r>
    <x v="14"/>
    <d v="2025-01-25T00:00:00"/>
    <s v="Zone 4 - Horingbaai"/>
    <x v="488"/>
    <x v="79"/>
    <x v="238"/>
    <x v="3"/>
    <x v="3"/>
    <x v="0"/>
    <x v="10"/>
    <n v="70"/>
    <n v="2.7"/>
    <n v="2.7"/>
  </r>
  <r>
    <x v="14"/>
    <d v="2025-01-25T00:00:00"/>
    <s v="Zone 4 - Horingbaai"/>
    <x v="227"/>
    <x v="188"/>
    <x v="29"/>
    <x v="0"/>
    <x v="3"/>
    <x v="0"/>
    <x v="5"/>
    <n v="74"/>
    <n v="1.5"/>
    <n v="1.5"/>
  </r>
  <r>
    <x v="14"/>
    <d v="2025-01-25T00:00:00"/>
    <s v="Zone 4 - Horingbaai"/>
    <x v="438"/>
    <x v="332"/>
    <x v="29"/>
    <x v="8"/>
    <x v="3"/>
    <x v="0"/>
    <x v="5"/>
    <n v="70"/>
    <n v="1.2"/>
    <n v="1.2"/>
  </r>
  <r>
    <x v="14"/>
    <d v="2025-01-25T00:00:00"/>
    <s v="Zone 4 - Horingbaai"/>
    <x v="438"/>
    <x v="332"/>
    <x v="29"/>
    <x v="8"/>
    <x v="3"/>
    <x v="0"/>
    <x v="5"/>
    <n v="69"/>
    <n v="1.2"/>
    <n v="1.2"/>
  </r>
  <r>
    <x v="14"/>
    <d v="2025-01-25T00:00:00"/>
    <s v="Zone 4 - Horingbaai"/>
    <x v="438"/>
    <x v="332"/>
    <x v="29"/>
    <x v="8"/>
    <x v="3"/>
    <x v="0"/>
    <x v="5"/>
    <n v="70"/>
    <n v="1.2"/>
    <n v="1.2"/>
  </r>
  <r>
    <x v="14"/>
    <d v="2025-01-25T00:00:00"/>
    <s v="Zone 4 - Horingbaai"/>
    <x v="438"/>
    <x v="332"/>
    <x v="29"/>
    <x v="8"/>
    <x v="3"/>
    <x v="0"/>
    <x v="5"/>
    <n v="66"/>
    <n v="1"/>
    <n v="1"/>
  </r>
  <r>
    <x v="14"/>
    <d v="2025-01-25T00:00:00"/>
    <s v="Zone 4 - Horingbaai"/>
    <x v="438"/>
    <x v="332"/>
    <x v="29"/>
    <x v="8"/>
    <x v="3"/>
    <x v="0"/>
    <x v="5"/>
    <n v="61"/>
    <n v="0"/>
    <n v="0"/>
  </r>
  <r>
    <x v="14"/>
    <d v="2025-01-25T00:00:00"/>
    <s v="Zone 4 - Horingbaai"/>
    <x v="438"/>
    <x v="332"/>
    <x v="29"/>
    <x v="8"/>
    <x v="3"/>
    <x v="0"/>
    <x v="5"/>
    <n v="69"/>
    <n v="1.2"/>
    <n v="1.2"/>
  </r>
  <r>
    <x v="14"/>
    <d v="2025-01-25T00:00:00"/>
    <s v="Zone 4 - Horingbaai"/>
    <x v="230"/>
    <x v="191"/>
    <x v="85"/>
    <x v="1"/>
    <x v="3"/>
    <x v="1"/>
    <x v="2"/>
    <n v="41"/>
    <n v="0.7"/>
    <n v="0.7"/>
  </r>
  <r>
    <x v="14"/>
    <d v="2025-01-25T00:00:00"/>
    <s v="Zone 4 - Horingbaai"/>
    <x v="230"/>
    <x v="191"/>
    <x v="85"/>
    <x v="1"/>
    <x v="3"/>
    <x v="0"/>
    <x v="5"/>
    <n v="68"/>
    <n v="1.1000000000000001"/>
    <n v="1.1000000000000001"/>
  </r>
  <r>
    <x v="14"/>
    <d v="2025-01-25T00:00:00"/>
    <s v="Zone 4 - Horingbaai"/>
    <x v="230"/>
    <x v="191"/>
    <x v="85"/>
    <x v="1"/>
    <x v="3"/>
    <x v="0"/>
    <x v="5"/>
    <n v="69"/>
    <n v="1.2"/>
    <n v="1.2"/>
  </r>
  <r>
    <x v="14"/>
    <d v="2025-01-25T00:00:00"/>
    <s v="Zone 4 - Horingbaai"/>
    <x v="231"/>
    <x v="123"/>
    <x v="85"/>
    <x v="3"/>
    <x v="3"/>
    <x v="0"/>
    <x v="3"/>
    <n v="56"/>
    <n v="3.2"/>
    <n v="3.2"/>
  </r>
  <r>
    <x v="14"/>
    <d v="2025-01-25T00:00:00"/>
    <s v="Zone 4 - Horingbaai"/>
    <x v="231"/>
    <x v="123"/>
    <x v="85"/>
    <x v="3"/>
    <x v="3"/>
    <x v="0"/>
    <x v="5"/>
    <n v="78"/>
    <n v="1.7"/>
    <n v="1.7"/>
  </r>
  <r>
    <x v="14"/>
    <d v="2025-01-25T00:00:00"/>
    <s v="Zone 4 - Horingbaai"/>
    <x v="302"/>
    <x v="47"/>
    <x v="189"/>
    <x v="0"/>
    <x v="3"/>
    <x v="0"/>
    <x v="5"/>
    <n v="69"/>
    <n v="1.2"/>
    <n v="1.2"/>
  </r>
  <r>
    <x v="14"/>
    <d v="2025-01-25T00:00:00"/>
    <s v="Zone 4 - Horingbaai"/>
    <x v="211"/>
    <x v="174"/>
    <x v="135"/>
    <x v="0"/>
    <x v="3"/>
    <x v="1"/>
    <x v="2"/>
    <n v="45"/>
    <n v="0.9"/>
    <n v="0.9"/>
  </r>
  <r>
    <x v="14"/>
    <d v="2025-01-25T00:00:00"/>
    <s v="Zone 4 - Horingbaai"/>
    <x v="211"/>
    <x v="174"/>
    <x v="135"/>
    <x v="0"/>
    <x v="3"/>
    <x v="0"/>
    <x v="5"/>
    <n v="67"/>
    <n v="1.1000000000000001"/>
    <n v="1.1000000000000001"/>
  </r>
  <r>
    <x v="14"/>
    <d v="2025-01-25T00:00:00"/>
    <s v="Zone 4 - Horingbaai"/>
    <x v="219"/>
    <x v="79"/>
    <x v="68"/>
    <x v="1"/>
    <x v="3"/>
    <x v="0"/>
    <x v="2"/>
    <m/>
    <s v=""/>
    <s v=""/>
  </r>
  <r>
    <x v="14"/>
    <d v="2025-01-25T00:00:00"/>
    <s v="Zone 4 - Horingbaai"/>
    <x v="485"/>
    <x v="47"/>
    <x v="113"/>
    <x v="1"/>
    <x v="3"/>
    <x v="0"/>
    <x v="2"/>
    <m/>
    <s v=""/>
    <s v=""/>
  </r>
  <r>
    <x v="14"/>
    <d v="2025-01-25T00:00:00"/>
    <s v="Zone 4 - Horingbaai"/>
    <x v="241"/>
    <x v="199"/>
    <x v="154"/>
    <x v="1"/>
    <x v="3"/>
    <x v="0"/>
    <x v="2"/>
    <m/>
    <s v=""/>
    <s v=""/>
  </r>
  <r>
    <x v="14"/>
    <d v="2025-01-25T00:00:00"/>
    <s v="Zone 4 - Horingbaai"/>
    <x v="217"/>
    <x v="179"/>
    <x v="142"/>
    <x v="1"/>
    <x v="3"/>
    <x v="0"/>
    <x v="2"/>
    <m/>
    <s v=""/>
    <s v=""/>
  </r>
  <r>
    <x v="14"/>
    <d v="2025-01-25T00:00:00"/>
    <s v="Zone 4 - Horingbaai"/>
    <x v="486"/>
    <x v="94"/>
    <x v="267"/>
    <x v="3"/>
    <x v="3"/>
    <x v="0"/>
    <x v="2"/>
    <m/>
    <s v=""/>
    <s v=""/>
  </r>
  <r>
    <x v="14"/>
    <d v="2025-01-25T00:00:00"/>
    <s v="Zone 4 - Horingbaai"/>
    <x v="161"/>
    <x v="132"/>
    <x v="111"/>
    <x v="4"/>
    <x v="18"/>
    <x v="0"/>
    <x v="3"/>
    <n v="98"/>
    <n v="17.5"/>
    <n v="17.5"/>
  </r>
  <r>
    <x v="14"/>
    <d v="2025-01-25T00:00:00"/>
    <s v="Zone 4 - Horingbaai"/>
    <x v="161"/>
    <x v="132"/>
    <x v="111"/>
    <x v="4"/>
    <x v="18"/>
    <x v="0"/>
    <x v="1"/>
    <n v="150"/>
    <n v="17.399999999999999"/>
    <n v="17.399999999999999"/>
  </r>
  <r>
    <x v="14"/>
    <d v="2025-01-25T00:00:00"/>
    <s v="Zone 4 - Horingbaai"/>
    <x v="161"/>
    <x v="132"/>
    <x v="111"/>
    <x v="4"/>
    <x v="18"/>
    <x v="0"/>
    <x v="1"/>
    <n v="131"/>
    <n v="10.9"/>
    <n v="10.9"/>
  </r>
  <r>
    <x v="14"/>
    <d v="2025-01-25T00:00:00"/>
    <s v="Zone 4 - Horingbaai"/>
    <x v="161"/>
    <x v="132"/>
    <x v="111"/>
    <x v="4"/>
    <x v="18"/>
    <x v="0"/>
    <x v="1"/>
    <n v="138"/>
    <n v="13.1"/>
    <n v="13.1"/>
  </r>
  <r>
    <x v="14"/>
    <d v="2025-01-25T00:00:00"/>
    <s v="Zone 4 - Horingbaai"/>
    <x v="371"/>
    <x v="289"/>
    <x v="222"/>
    <x v="0"/>
    <x v="18"/>
    <x v="0"/>
    <x v="1"/>
    <n v="125"/>
    <n v="9.3000000000000007"/>
    <n v="9.3000000000000007"/>
  </r>
  <r>
    <x v="14"/>
    <d v="2025-01-25T00:00:00"/>
    <s v="Zone 4 - Horingbaai"/>
    <x v="371"/>
    <x v="289"/>
    <x v="222"/>
    <x v="0"/>
    <x v="18"/>
    <x v="0"/>
    <x v="1"/>
    <n v="147"/>
    <n v="16.2"/>
    <n v="16.2"/>
  </r>
  <r>
    <x v="14"/>
    <d v="2025-01-25T00:00:00"/>
    <s v="Zone 4 - Horingbaai"/>
    <x v="155"/>
    <x v="128"/>
    <x v="102"/>
    <x v="0"/>
    <x v="18"/>
    <x v="0"/>
    <x v="1"/>
    <n v="159"/>
    <n v="21.3"/>
    <n v="21.3"/>
  </r>
  <r>
    <x v="14"/>
    <d v="2025-01-25T00:00:00"/>
    <s v="Zone 4 - Horingbaai"/>
    <x v="157"/>
    <x v="130"/>
    <x v="107"/>
    <x v="0"/>
    <x v="18"/>
    <x v="0"/>
    <x v="1"/>
    <n v="125"/>
    <n v="9.3000000000000007"/>
    <n v="9.3000000000000007"/>
  </r>
  <r>
    <x v="14"/>
    <d v="2025-01-25T00:00:00"/>
    <s v="Zone 4 - Horingbaai"/>
    <x v="162"/>
    <x v="32"/>
    <x v="111"/>
    <x v="0"/>
    <x v="18"/>
    <x v="0"/>
    <x v="10"/>
    <n v="84"/>
    <n v="4.7"/>
    <n v="4.7"/>
  </r>
  <r>
    <x v="14"/>
    <d v="2025-01-25T00:00:00"/>
    <s v="Zone 4 - Horingbaai"/>
    <x v="162"/>
    <x v="32"/>
    <x v="111"/>
    <x v="0"/>
    <x v="18"/>
    <x v="0"/>
    <x v="10"/>
    <n v="80"/>
    <n v="4.0999999999999996"/>
    <n v="4.0999999999999996"/>
  </r>
  <r>
    <x v="14"/>
    <d v="2025-01-25T00:00:00"/>
    <s v="Zone 4 - Horingbaai"/>
    <x v="162"/>
    <x v="32"/>
    <x v="111"/>
    <x v="0"/>
    <x v="18"/>
    <x v="0"/>
    <x v="5"/>
    <n v="70"/>
    <n v="1.2"/>
    <n v="1.2"/>
  </r>
  <r>
    <x v="14"/>
    <d v="2025-01-25T00:00:00"/>
    <s v="Zone 4 - Horingbaai"/>
    <x v="162"/>
    <x v="32"/>
    <x v="111"/>
    <x v="0"/>
    <x v="18"/>
    <x v="0"/>
    <x v="1"/>
    <n v="125"/>
    <n v="9.3000000000000007"/>
    <n v="9.3000000000000007"/>
  </r>
  <r>
    <x v="14"/>
    <d v="2025-01-25T00:00:00"/>
    <s v="Zone 4 - Horingbaai"/>
    <x v="163"/>
    <x v="133"/>
    <x v="111"/>
    <x v="8"/>
    <x v="18"/>
    <x v="0"/>
    <x v="5"/>
    <n v="66"/>
    <n v="1"/>
    <n v="1"/>
  </r>
  <r>
    <x v="14"/>
    <d v="2025-01-25T00:00:00"/>
    <s v="Zone 4 - Horingbaai"/>
    <x v="163"/>
    <x v="133"/>
    <x v="111"/>
    <x v="8"/>
    <x v="18"/>
    <x v="0"/>
    <x v="5"/>
    <n v="66"/>
    <n v="1"/>
    <n v="1"/>
  </r>
  <r>
    <x v="14"/>
    <d v="2025-01-25T00:00:00"/>
    <s v="Zone 4 - Horingbaai"/>
    <x v="163"/>
    <x v="133"/>
    <x v="111"/>
    <x v="8"/>
    <x v="18"/>
    <x v="0"/>
    <x v="5"/>
    <n v="66"/>
    <n v="1"/>
    <n v="1"/>
  </r>
  <r>
    <x v="14"/>
    <d v="2025-01-25T00:00:00"/>
    <s v="Zone 4 - Horingbaai"/>
    <x v="163"/>
    <x v="133"/>
    <x v="111"/>
    <x v="8"/>
    <x v="18"/>
    <x v="0"/>
    <x v="5"/>
    <n v="65"/>
    <n v="1"/>
    <n v="1"/>
  </r>
  <r>
    <x v="14"/>
    <d v="2025-01-25T00:00:00"/>
    <s v="Zone 4 - Horingbaai"/>
    <x v="163"/>
    <x v="133"/>
    <x v="111"/>
    <x v="8"/>
    <x v="18"/>
    <x v="0"/>
    <x v="5"/>
    <n v="72"/>
    <n v="1.3"/>
    <n v="1.3"/>
  </r>
  <r>
    <x v="14"/>
    <d v="2025-01-25T00:00:00"/>
    <s v="Zone 4 - Horingbaai"/>
    <x v="163"/>
    <x v="133"/>
    <x v="111"/>
    <x v="8"/>
    <x v="18"/>
    <x v="0"/>
    <x v="5"/>
    <n v="75"/>
    <n v="1.5"/>
    <n v="1.5"/>
  </r>
  <r>
    <x v="14"/>
    <d v="2025-01-25T00:00:00"/>
    <s v="Zone 4 - Horingbaai"/>
    <x v="163"/>
    <x v="133"/>
    <x v="111"/>
    <x v="8"/>
    <x v="18"/>
    <x v="0"/>
    <x v="5"/>
    <n v="71"/>
    <n v="1.3"/>
    <n v="1.3"/>
  </r>
  <r>
    <x v="14"/>
    <d v="2025-01-25T00:00:00"/>
    <s v="Zone 4 - Horingbaai"/>
    <x v="167"/>
    <x v="135"/>
    <x v="26"/>
    <x v="8"/>
    <x v="18"/>
    <x v="0"/>
    <x v="5"/>
    <n v="66"/>
    <n v="1"/>
    <n v="1"/>
  </r>
  <r>
    <x v="14"/>
    <d v="2025-01-25T00:00:00"/>
    <s v="Zone 4 - Horingbaai"/>
    <x v="167"/>
    <x v="135"/>
    <x v="26"/>
    <x v="8"/>
    <x v="18"/>
    <x v="0"/>
    <x v="5"/>
    <n v="66"/>
    <n v="1"/>
    <n v="1"/>
  </r>
  <r>
    <x v="14"/>
    <d v="2025-01-25T00:00:00"/>
    <s v="Zone 4 - Horingbaai"/>
    <x v="167"/>
    <x v="135"/>
    <x v="26"/>
    <x v="8"/>
    <x v="18"/>
    <x v="0"/>
    <x v="5"/>
    <n v="68"/>
    <n v="1.1000000000000001"/>
    <n v="1.1000000000000001"/>
  </r>
  <r>
    <x v="14"/>
    <d v="2025-01-25T00:00:00"/>
    <s v="Zone 4 - Horingbaai"/>
    <x v="167"/>
    <x v="135"/>
    <x v="26"/>
    <x v="8"/>
    <x v="18"/>
    <x v="0"/>
    <x v="5"/>
    <n v="70"/>
    <n v="1.2"/>
    <n v="1.2"/>
  </r>
  <r>
    <x v="14"/>
    <d v="2025-01-25T00:00:00"/>
    <s v="Zone 4 - Horingbaai"/>
    <x v="167"/>
    <x v="135"/>
    <x v="26"/>
    <x v="8"/>
    <x v="18"/>
    <x v="0"/>
    <x v="5"/>
    <n v="72"/>
    <n v="1.3"/>
    <n v="1.3"/>
  </r>
  <r>
    <x v="14"/>
    <d v="2025-01-25T00:00:00"/>
    <s v="Zone 4 - Horingbaai"/>
    <x v="167"/>
    <x v="135"/>
    <x v="26"/>
    <x v="8"/>
    <x v="18"/>
    <x v="0"/>
    <x v="5"/>
    <n v="65"/>
    <n v="1"/>
    <n v="1"/>
  </r>
  <r>
    <x v="14"/>
    <d v="2025-01-25T00:00:00"/>
    <s v="Zone 4 - Horingbaai"/>
    <x v="170"/>
    <x v="138"/>
    <x v="26"/>
    <x v="0"/>
    <x v="18"/>
    <x v="0"/>
    <x v="5"/>
    <n v="73"/>
    <n v="1.4"/>
    <n v="1.4"/>
  </r>
  <r>
    <x v="14"/>
    <d v="2025-01-25T00:00:00"/>
    <s v="Zone 4 - Horingbaai"/>
    <x v="263"/>
    <x v="49"/>
    <x v="159"/>
    <x v="6"/>
    <x v="2"/>
    <x v="0"/>
    <x v="5"/>
    <n v="65"/>
    <n v="1"/>
    <n v="1"/>
  </r>
  <r>
    <x v="14"/>
    <d v="2025-01-25T00:00:00"/>
    <s v="Zone 4 - Horingbaai"/>
    <x v="273"/>
    <x v="74"/>
    <x v="174"/>
    <x v="1"/>
    <x v="2"/>
    <x v="0"/>
    <x v="5"/>
    <n v="73"/>
    <n v="1.4"/>
    <n v="1.4"/>
  </r>
  <r>
    <x v="14"/>
    <d v="2025-01-25T00:00:00"/>
    <s v="Zone 4 - Horingbaai"/>
    <x v="276"/>
    <x v="223"/>
    <x v="159"/>
    <x v="0"/>
    <x v="2"/>
    <x v="0"/>
    <x v="4"/>
    <n v="132"/>
    <n v="30.6"/>
    <n v="30.6"/>
  </r>
  <r>
    <x v="14"/>
    <d v="2025-01-25T00:00:00"/>
    <s v="Zone 4 - Horingbaai"/>
    <x v="275"/>
    <x v="222"/>
    <x v="174"/>
    <x v="1"/>
    <x v="2"/>
    <x v="0"/>
    <x v="3"/>
    <n v="56"/>
    <n v="3.2"/>
    <n v="3.2"/>
  </r>
  <r>
    <x v="14"/>
    <d v="2025-01-25T00:00:00"/>
    <s v="Zone 4 - Horingbaai"/>
    <x v="484"/>
    <x v="195"/>
    <x v="266"/>
    <x v="1"/>
    <x v="2"/>
    <x v="1"/>
    <x v="2"/>
    <n v="45"/>
    <n v="0.9"/>
    <n v="0.9"/>
  </r>
  <r>
    <x v="14"/>
    <d v="2025-01-25T00:00:00"/>
    <s v="Zone 4 - Horingbaai"/>
    <x v="436"/>
    <x v="47"/>
    <x v="135"/>
    <x v="1"/>
    <x v="2"/>
    <x v="0"/>
    <x v="1"/>
    <n v="168"/>
    <n v="25.7"/>
    <n v="25.7"/>
  </r>
  <r>
    <x v="14"/>
    <d v="2025-01-25T00:00:00"/>
    <s v="Zone 4 - Horingbaai"/>
    <x v="436"/>
    <x v="47"/>
    <x v="135"/>
    <x v="1"/>
    <x v="2"/>
    <x v="1"/>
    <x v="2"/>
    <n v="45"/>
    <n v="0.9"/>
    <n v="0.9"/>
  </r>
  <r>
    <x v="14"/>
    <d v="2025-01-25T00:00:00"/>
    <s v="Zone 4 - Horingbaai"/>
    <x v="249"/>
    <x v="205"/>
    <x v="158"/>
    <x v="1"/>
    <x v="2"/>
    <x v="0"/>
    <x v="1"/>
    <n v="145"/>
    <n v="15.5"/>
    <n v="15.5"/>
  </r>
  <r>
    <x v="14"/>
    <d v="2025-01-25T00:00:00"/>
    <s v="Zone 4 - Horingbaai"/>
    <x v="249"/>
    <x v="205"/>
    <x v="158"/>
    <x v="1"/>
    <x v="2"/>
    <x v="0"/>
    <x v="1"/>
    <n v="148"/>
    <n v="16.600000000000001"/>
    <n v="16.600000000000001"/>
  </r>
  <r>
    <x v="14"/>
    <d v="2025-01-25T00:00:00"/>
    <s v="Zone 4 - Horingbaai"/>
    <x v="249"/>
    <x v="205"/>
    <x v="158"/>
    <x v="1"/>
    <x v="2"/>
    <x v="0"/>
    <x v="1"/>
    <n v="160"/>
    <n v="21.7"/>
    <n v="21.7"/>
  </r>
  <r>
    <x v="14"/>
    <d v="2025-01-25T00:00:00"/>
    <s v="Zone 4 - Horingbaai"/>
    <x v="249"/>
    <x v="205"/>
    <x v="158"/>
    <x v="1"/>
    <x v="2"/>
    <x v="0"/>
    <x v="6"/>
    <n v="115"/>
    <n v="19"/>
    <n v="19"/>
  </r>
  <r>
    <x v="14"/>
    <d v="2025-01-25T00:00:00"/>
    <s v="Zone 4 - Horingbaai"/>
    <x v="255"/>
    <x v="208"/>
    <x v="163"/>
    <x v="1"/>
    <x v="2"/>
    <x v="0"/>
    <x v="1"/>
    <n v="161"/>
    <n v="22.2"/>
    <n v="22.2"/>
  </r>
  <r>
    <x v="14"/>
    <d v="2025-01-25T00:00:00"/>
    <s v="Zone 4 - Horingbaai"/>
    <x v="255"/>
    <x v="208"/>
    <x v="163"/>
    <x v="1"/>
    <x v="2"/>
    <x v="0"/>
    <x v="6"/>
    <n v="168"/>
    <n v="65.7"/>
    <n v="65.7"/>
  </r>
  <r>
    <x v="14"/>
    <d v="2025-01-25T00:00:00"/>
    <s v="Zone 4 - Horingbaai"/>
    <x v="262"/>
    <x v="214"/>
    <x v="62"/>
    <x v="6"/>
    <x v="2"/>
    <x v="0"/>
    <x v="1"/>
    <n v="133"/>
    <n v="11.5"/>
    <n v="11.5"/>
  </r>
  <r>
    <x v="14"/>
    <d v="2025-01-25T00:00:00"/>
    <s v="Zone 4 - Horingbaai"/>
    <x v="277"/>
    <x v="32"/>
    <x v="62"/>
    <x v="0"/>
    <x v="2"/>
    <x v="0"/>
    <x v="1"/>
    <n v="128"/>
    <n v="10.1"/>
    <n v="10.1"/>
  </r>
  <r>
    <x v="14"/>
    <d v="2025-01-25T00:00:00"/>
    <s v="Zone 4 - Horingbaai"/>
    <x v="26"/>
    <x v="24"/>
    <x v="19"/>
    <x v="1"/>
    <x v="2"/>
    <x v="0"/>
    <x v="1"/>
    <n v="122"/>
    <n v="8.6"/>
    <n v="8.6"/>
  </r>
  <r>
    <x v="14"/>
    <d v="2025-01-25T00:00:00"/>
    <s v="Zone 4 - Horingbaai"/>
    <x v="26"/>
    <x v="24"/>
    <x v="19"/>
    <x v="1"/>
    <x v="2"/>
    <x v="0"/>
    <x v="6"/>
    <n v="121"/>
    <n v="22.4"/>
    <n v="22.4"/>
  </r>
  <r>
    <x v="14"/>
    <d v="2025-01-25T00:00:00"/>
    <s v="Zone 4 - Horingbaai"/>
    <x v="29"/>
    <x v="27"/>
    <x v="10"/>
    <x v="0"/>
    <x v="2"/>
    <x v="0"/>
    <x v="1"/>
    <n v="152"/>
    <n v="18.2"/>
    <n v="18.2"/>
  </r>
  <r>
    <x v="14"/>
    <d v="2025-01-25T00:00:00"/>
    <s v="Zone 4 - Horingbaai"/>
    <x v="29"/>
    <x v="27"/>
    <x v="10"/>
    <x v="0"/>
    <x v="2"/>
    <x v="0"/>
    <x v="1"/>
    <n v="143"/>
    <n v="14.8"/>
    <n v="14.8"/>
  </r>
  <r>
    <x v="14"/>
    <d v="2025-01-25T00:00:00"/>
    <s v="Zone 4 - Horingbaai"/>
    <x v="6"/>
    <x v="6"/>
    <x v="6"/>
    <x v="4"/>
    <x v="2"/>
    <x v="0"/>
    <x v="1"/>
    <n v="112"/>
    <n v="6.4"/>
    <n v="6.4"/>
  </r>
  <r>
    <x v="14"/>
    <d v="2025-01-25T00:00:00"/>
    <s v="Zone 4 - Horingbaai"/>
    <x v="6"/>
    <x v="6"/>
    <x v="6"/>
    <x v="4"/>
    <x v="2"/>
    <x v="0"/>
    <x v="1"/>
    <n v="156"/>
    <n v="19.899999999999999"/>
    <n v="19.899999999999999"/>
  </r>
  <r>
    <x v="14"/>
    <d v="2025-01-25T00:00:00"/>
    <s v="Zone 4 - Horingbaai"/>
    <x v="6"/>
    <x v="6"/>
    <x v="6"/>
    <x v="4"/>
    <x v="2"/>
    <x v="0"/>
    <x v="1"/>
    <n v="146"/>
    <n v="15.9"/>
    <n v="15.9"/>
  </r>
  <r>
    <x v="14"/>
    <d v="2025-01-25T00:00:00"/>
    <s v="Zone 4 - Horingbaai"/>
    <x v="6"/>
    <x v="6"/>
    <x v="6"/>
    <x v="4"/>
    <x v="2"/>
    <x v="0"/>
    <x v="1"/>
    <n v="141"/>
    <n v="14.1"/>
    <n v="14.1"/>
  </r>
  <r>
    <x v="14"/>
    <d v="2025-01-25T00:00:00"/>
    <s v="Zone 4 - Horingbaai"/>
    <x v="267"/>
    <x v="216"/>
    <x v="171"/>
    <x v="1"/>
    <x v="2"/>
    <x v="0"/>
    <x v="1"/>
    <n v="168"/>
    <n v="25.7"/>
    <n v="25.7"/>
  </r>
  <r>
    <x v="14"/>
    <d v="2025-01-25T00:00:00"/>
    <s v="Zone 4 - Horingbaai"/>
    <x v="267"/>
    <x v="216"/>
    <x v="171"/>
    <x v="1"/>
    <x v="2"/>
    <x v="0"/>
    <x v="1"/>
    <n v="170"/>
    <n v="26.7"/>
    <n v="26.7"/>
  </r>
  <r>
    <x v="14"/>
    <d v="2025-01-25T00:00:00"/>
    <s v="Zone 4 - Horingbaai"/>
    <x v="267"/>
    <x v="216"/>
    <x v="171"/>
    <x v="1"/>
    <x v="2"/>
    <x v="0"/>
    <x v="1"/>
    <n v="149"/>
    <n v="17"/>
    <n v="17"/>
  </r>
  <r>
    <x v="14"/>
    <d v="2025-01-25T00:00:00"/>
    <s v="Zone 4 - Horingbaai"/>
    <x v="267"/>
    <x v="216"/>
    <x v="171"/>
    <x v="1"/>
    <x v="2"/>
    <x v="1"/>
    <x v="2"/>
    <n v="60"/>
    <n v="2.2000000000000002"/>
    <n v="2.2000000000000002"/>
  </r>
  <r>
    <x v="14"/>
    <d v="2025-01-25T00:00:00"/>
    <s v="Zone 4 - Horingbaai"/>
    <x v="267"/>
    <x v="216"/>
    <x v="171"/>
    <x v="1"/>
    <x v="2"/>
    <x v="0"/>
    <x v="3"/>
    <n v="97"/>
    <n v="16.899999999999999"/>
    <n v="16.899999999999999"/>
  </r>
  <r>
    <x v="14"/>
    <d v="2025-01-25T00:00:00"/>
    <s v="Zone 4 - Horingbaai"/>
    <x v="268"/>
    <x v="217"/>
    <x v="172"/>
    <x v="1"/>
    <x v="2"/>
    <x v="0"/>
    <x v="1"/>
    <n v="168"/>
    <n v="25.7"/>
    <n v="25.7"/>
  </r>
  <r>
    <x v="14"/>
    <d v="2025-01-25T00:00:00"/>
    <s v="Zone 4 - Horingbaai"/>
    <x v="268"/>
    <x v="217"/>
    <x v="172"/>
    <x v="1"/>
    <x v="2"/>
    <x v="0"/>
    <x v="1"/>
    <n v="135"/>
    <n v="12.1"/>
    <n v="12.1"/>
  </r>
  <r>
    <x v="14"/>
    <d v="2025-01-25T00:00:00"/>
    <s v="Zone 4 - Horingbaai"/>
    <x v="268"/>
    <x v="217"/>
    <x v="172"/>
    <x v="1"/>
    <x v="2"/>
    <x v="0"/>
    <x v="1"/>
    <n v="150"/>
    <n v="17.399999999999999"/>
    <n v="17.399999999999999"/>
  </r>
  <r>
    <x v="14"/>
    <d v="2025-01-25T00:00:00"/>
    <s v="Zone 4 - Horingbaai"/>
    <x v="268"/>
    <x v="217"/>
    <x v="172"/>
    <x v="1"/>
    <x v="2"/>
    <x v="0"/>
    <x v="1"/>
    <n v="160"/>
    <n v="21.7"/>
    <n v="21.7"/>
  </r>
  <r>
    <x v="14"/>
    <d v="2025-01-25T00:00:00"/>
    <s v="Zone 4 - Horingbaai"/>
    <x v="268"/>
    <x v="217"/>
    <x v="172"/>
    <x v="1"/>
    <x v="2"/>
    <x v="0"/>
    <x v="1"/>
    <n v="152"/>
    <n v="18.2"/>
    <n v="18.2"/>
  </r>
  <r>
    <x v="14"/>
    <d v="2025-01-25T00:00:00"/>
    <s v="Zone 4 - Horingbaai"/>
    <x v="268"/>
    <x v="217"/>
    <x v="172"/>
    <x v="1"/>
    <x v="2"/>
    <x v="0"/>
    <x v="1"/>
    <n v="150"/>
    <n v="17.399999999999999"/>
    <n v="17.399999999999999"/>
  </r>
  <r>
    <x v="14"/>
    <d v="2025-01-25T00:00:00"/>
    <s v="Zone 4 - Horingbaai"/>
    <x v="268"/>
    <x v="217"/>
    <x v="172"/>
    <x v="1"/>
    <x v="2"/>
    <x v="0"/>
    <x v="6"/>
    <n v="167"/>
    <n v="64.5"/>
    <n v="64.5"/>
  </r>
  <r>
    <x v="14"/>
    <d v="2025-01-25T00:00:00"/>
    <s v="Zone 4 - Horingbaai"/>
    <x v="469"/>
    <x v="133"/>
    <x v="259"/>
    <x v="1"/>
    <x v="2"/>
    <x v="3"/>
    <x v="2"/>
    <n v="33"/>
    <n v="1.1000000000000001"/>
    <n v="1.1000000000000001"/>
  </r>
  <r>
    <x v="14"/>
    <d v="2025-01-25T00:00:00"/>
    <s v="Zone 4 - Horingbaai"/>
    <x v="367"/>
    <x v="285"/>
    <x v="218"/>
    <x v="1"/>
    <x v="2"/>
    <x v="0"/>
    <x v="2"/>
    <m/>
    <s v=""/>
    <s v=""/>
  </r>
  <r>
    <x v="14"/>
    <d v="2025-01-25T00:00:00"/>
    <s v="Zone 4 - Horingbaai"/>
    <x v="253"/>
    <x v="3"/>
    <x v="161"/>
    <x v="1"/>
    <x v="2"/>
    <x v="0"/>
    <x v="2"/>
    <m/>
    <s v=""/>
    <s v=""/>
  </r>
  <r>
    <x v="14"/>
    <d v="2025-01-25T00:00:00"/>
    <s v="Zone 4 - Horingbaai"/>
    <x v="24"/>
    <x v="22"/>
    <x v="19"/>
    <x v="1"/>
    <x v="2"/>
    <x v="0"/>
    <x v="2"/>
    <m/>
    <s v=""/>
    <s v=""/>
  </r>
  <r>
    <x v="14"/>
    <d v="2025-01-25T00:00:00"/>
    <s v="Zone 4 - Horingbaai"/>
    <x v="248"/>
    <x v="204"/>
    <x v="157"/>
    <x v="1"/>
    <x v="2"/>
    <x v="0"/>
    <x v="2"/>
    <m/>
    <s v=""/>
    <s v=""/>
  </r>
  <r>
    <x v="14"/>
    <d v="2025-01-25T00:00:00"/>
    <s v="Zone 4 - Horingbaai"/>
    <x v="365"/>
    <x v="283"/>
    <x v="200"/>
    <x v="5"/>
    <x v="2"/>
    <x v="0"/>
    <x v="2"/>
    <m/>
    <s v=""/>
    <s v=""/>
  </r>
  <r>
    <x v="14"/>
    <d v="2025-01-25T00:00:00"/>
    <s v="Zone 4 - Horingbaai"/>
    <x v="437"/>
    <x v="331"/>
    <x v="248"/>
    <x v="1"/>
    <x v="2"/>
    <x v="0"/>
    <x v="6"/>
    <n v="157"/>
    <n v="52.6"/>
    <n v="52.6"/>
  </r>
  <r>
    <x v="14"/>
    <d v="2025-01-25T00:00:00"/>
    <s v="Zone 4 - Horingbaai"/>
    <x v="256"/>
    <x v="209"/>
    <x v="164"/>
    <x v="1"/>
    <x v="2"/>
    <x v="0"/>
    <x v="2"/>
    <m/>
    <s v=""/>
    <s v=""/>
  </r>
  <r>
    <x v="14"/>
    <d v="2025-01-25T00:00:00"/>
    <s v="Zone 4 - Horingbaai"/>
    <x v="439"/>
    <x v="333"/>
    <x v="95"/>
    <x v="1"/>
    <x v="5"/>
    <x v="0"/>
    <x v="4"/>
    <n v="158"/>
    <n v="53.8"/>
    <n v="53.8"/>
  </r>
  <r>
    <x v="14"/>
    <d v="2025-01-25T00:00:00"/>
    <s v="Zone 4 - Horingbaai"/>
    <x v="60"/>
    <x v="54"/>
    <x v="46"/>
    <x v="1"/>
    <x v="5"/>
    <x v="0"/>
    <x v="4"/>
    <n v="145"/>
    <n v="41.1"/>
    <n v="41.1"/>
  </r>
  <r>
    <x v="14"/>
    <d v="2025-01-25T00:00:00"/>
    <s v="Zone 4 - Horingbaai"/>
    <x v="46"/>
    <x v="43"/>
    <x v="32"/>
    <x v="1"/>
    <x v="5"/>
    <x v="0"/>
    <x v="4"/>
    <n v="163"/>
    <n v="59.3"/>
    <n v="59.3"/>
  </r>
  <r>
    <x v="14"/>
    <d v="2025-01-25T00:00:00"/>
    <s v="Zone 4 - Horingbaai"/>
    <x v="46"/>
    <x v="43"/>
    <x v="32"/>
    <x v="1"/>
    <x v="5"/>
    <x v="0"/>
    <x v="1"/>
    <n v="111"/>
    <n v="6.2"/>
    <n v="6.2"/>
  </r>
  <r>
    <x v="14"/>
    <d v="2025-01-25T00:00:00"/>
    <s v="Zone 4 - Horingbaai"/>
    <x v="440"/>
    <x v="334"/>
    <x v="95"/>
    <x v="1"/>
    <x v="5"/>
    <x v="0"/>
    <x v="6"/>
    <n v="116"/>
    <n v="19.5"/>
    <n v="19.5"/>
  </r>
  <r>
    <x v="14"/>
    <d v="2025-01-25T00:00:00"/>
    <s v="Zone 4 - Horingbaai"/>
    <x v="56"/>
    <x v="51"/>
    <x v="44"/>
    <x v="1"/>
    <x v="5"/>
    <x v="0"/>
    <x v="1"/>
    <n v="151"/>
    <n v="17.8"/>
    <n v="17.8"/>
  </r>
  <r>
    <x v="14"/>
    <d v="2025-01-25T00:00:00"/>
    <s v="Zone 4 - Horingbaai"/>
    <x v="56"/>
    <x v="51"/>
    <x v="44"/>
    <x v="1"/>
    <x v="5"/>
    <x v="0"/>
    <x v="1"/>
    <n v="152"/>
    <n v="18.2"/>
    <n v="18.2"/>
  </r>
  <r>
    <x v="14"/>
    <d v="2025-01-25T00:00:00"/>
    <s v="Zone 4 - Horingbaai"/>
    <x v="56"/>
    <x v="51"/>
    <x v="44"/>
    <x v="1"/>
    <x v="5"/>
    <x v="0"/>
    <x v="1"/>
    <n v="149"/>
    <n v="17"/>
    <n v="17"/>
  </r>
  <r>
    <x v="14"/>
    <d v="2025-01-25T00:00:00"/>
    <s v="Zone 4 - Horingbaai"/>
    <x v="56"/>
    <x v="51"/>
    <x v="44"/>
    <x v="1"/>
    <x v="5"/>
    <x v="0"/>
    <x v="1"/>
    <n v="149"/>
    <n v="17"/>
    <n v="17"/>
  </r>
  <r>
    <x v="14"/>
    <d v="2025-01-25T00:00:00"/>
    <s v="Zone 4 - Horingbaai"/>
    <x v="57"/>
    <x v="52"/>
    <x v="45"/>
    <x v="4"/>
    <x v="5"/>
    <x v="0"/>
    <x v="1"/>
    <n v="150"/>
    <n v="17.399999999999999"/>
    <n v="17.399999999999999"/>
  </r>
  <r>
    <x v="14"/>
    <d v="2025-01-25T00:00:00"/>
    <s v="Zone 4 - Horingbaai"/>
    <x v="57"/>
    <x v="52"/>
    <x v="45"/>
    <x v="4"/>
    <x v="5"/>
    <x v="0"/>
    <x v="1"/>
    <n v="120"/>
    <n v="8.1"/>
    <n v="8.1"/>
  </r>
  <r>
    <x v="14"/>
    <d v="2025-01-25T00:00:00"/>
    <s v="Zone 4 - Horingbaai"/>
    <x v="59"/>
    <x v="30"/>
    <x v="45"/>
    <x v="4"/>
    <x v="5"/>
    <x v="0"/>
    <x v="1"/>
    <n v="141"/>
    <n v="14.1"/>
    <n v="14.1"/>
  </r>
  <r>
    <x v="14"/>
    <d v="2025-01-25T00:00:00"/>
    <s v="Zone 4 - Horingbaai"/>
    <x v="370"/>
    <x v="288"/>
    <x v="221"/>
    <x v="4"/>
    <x v="5"/>
    <x v="0"/>
    <x v="5"/>
    <n v="72"/>
    <n v="1.3"/>
    <n v="1.3"/>
  </r>
  <r>
    <x v="14"/>
    <d v="2025-01-25T00:00:00"/>
    <s v="Zone 4 - Horingbaai"/>
    <x v="42"/>
    <x v="39"/>
    <x v="32"/>
    <x v="2"/>
    <x v="5"/>
    <x v="0"/>
    <x v="1"/>
    <n v="129"/>
    <n v="10.4"/>
    <n v="10.4"/>
  </r>
  <r>
    <x v="14"/>
    <d v="2025-01-25T00:00:00"/>
    <s v="Zone 4 - Horingbaai"/>
    <x v="42"/>
    <x v="39"/>
    <x v="32"/>
    <x v="2"/>
    <x v="5"/>
    <x v="0"/>
    <x v="1"/>
    <n v="124"/>
    <n v="9.1"/>
    <n v="9.1"/>
  </r>
  <r>
    <x v="14"/>
    <d v="2025-01-25T00:00:00"/>
    <s v="Zone 4 - Horingbaai"/>
    <x v="42"/>
    <x v="39"/>
    <x v="32"/>
    <x v="2"/>
    <x v="5"/>
    <x v="0"/>
    <x v="3"/>
    <n v="52"/>
    <n v="2.5"/>
    <n v="2.5"/>
  </r>
  <r>
    <x v="14"/>
    <d v="2025-01-25T00:00:00"/>
    <s v="Zone 4 - Horingbaai"/>
    <x v="121"/>
    <x v="104"/>
    <x v="85"/>
    <x v="1"/>
    <x v="5"/>
    <x v="0"/>
    <x v="1"/>
    <n v="142"/>
    <n v="14.4"/>
    <n v="14.4"/>
  </r>
  <r>
    <x v="14"/>
    <d v="2025-01-25T00:00:00"/>
    <s v="Zone 4 - Horingbaai"/>
    <x v="49"/>
    <x v="45"/>
    <x v="32"/>
    <x v="2"/>
    <x v="5"/>
    <x v="0"/>
    <x v="1"/>
    <n v="152"/>
    <n v="18.2"/>
    <n v="18.2"/>
  </r>
  <r>
    <x v="14"/>
    <d v="2025-01-25T00:00:00"/>
    <s v="Zone 4 - Horingbaai"/>
    <x v="49"/>
    <x v="45"/>
    <x v="32"/>
    <x v="2"/>
    <x v="5"/>
    <x v="0"/>
    <x v="1"/>
    <n v="146"/>
    <n v="15.9"/>
    <n v="15.9"/>
  </r>
  <r>
    <x v="14"/>
    <d v="2025-01-25T00:00:00"/>
    <s v="Zone 4 - Horingbaai"/>
    <x v="392"/>
    <x v="189"/>
    <x v="30"/>
    <x v="1"/>
    <x v="5"/>
    <x v="0"/>
    <x v="3"/>
    <n v="92"/>
    <n v="14.4"/>
    <n v="14.4"/>
  </r>
  <r>
    <x v="14"/>
    <d v="2025-01-25T00:00:00"/>
    <s v="Zone 4 - Horingbaai"/>
    <x v="392"/>
    <x v="189"/>
    <x v="30"/>
    <x v="1"/>
    <x v="5"/>
    <x v="0"/>
    <x v="1"/>
    <n v="148"/>
    <n v="16.600000000000001"/>
    <n v="16.600000000000001"/>
  </r>
  <r>
    <x v="14"/>
    <d v="2025-01-25T00:00:00"/>
    <s v="Zone 4 - Horingbaai"/>
    <x v="393"/>
    <x v="306"/>
    <x v="30"/>
    <x v="8"/>
    <x v="5"/>
    <x v="0"/>
    <x v="2"/>
    <m/>
    <s v=""/>
    <s v=""/>
  </r>
  <r>
    <x v="14"/>
    <d v="2025-01-25T00:00:00"/>
    <s v="Zone 4 - Horingbaai"/>
    <x v="33"/>
    <x v="31"/>
    <x v="26"/>
    <x v="1"/>
    <x v="5"/>
    <x v="0"/>
    <x v="2"/>
    <m/>
    <s v=""/>
    <s v=""/>
  </r>
  <r>
    <x v="14"/>
    <d v="2025-01-25T00:00:00"/>
    <s v="Zone 4 - Horingbaai"/>
    <x v="441"/>
    <x v="335"/>
    <x v="46"/>
    <x v="5"/>
    <x v="5"/>
    <x v="0"/>
    <x v="2"/>
    <m/>
    <s v=""/>
    <s v=""/>
  </r>
  <r>
    <x v="14"/>
    <d v="2025-01-25T00:00:00"/>
    <s v="Zone 4 - Horingbaai"/>
    <x v="32"/>
    <x v="30"/>
    <x v="25"/>
    <x v="1"/>
    <x v="5"/>
    <x v="0"/>
    <x v="2"/>
    <m/>
    <s v=""/>
    <s v=""/>
  </r>
  <r>
    <x v="14"/>
    <d v="2025-01-25T00:00:00"/>
    <s v="Zone 4 - Horingbaai"/>
    <x v="40"/>
    <x v="9"/>
    <x v="32"/>
    <x v="4"/>
    <x v="5"/>
    <x v="0"/>
    <x v="2"/>
    <m/>
    <s v=""/>
    <s v=""/>
  </r>
  <r>
    <x v="14"/>
    <d v="2025-01-25T00:00:00"/>
    <s v="Zone 4 - Horingbaai"/>
    <x v="122"/>
    <x v="105"/>
    <x v="85"/>
    <x v="2"/>
    <x v="5"/>
    <x v="0"/>
    <x v="2"/>
    <m/>
    <s v=""/>
    <s v=""/>
  </r>
  <r>
    <x v="14"/>
    <d v="2025-01-25T00:00:00"/>
    <s v="Zone 4 - Horingbaai"/>
    <x v="496"/>
    <x v="26"/>
    <x v="45"/>
    <x v="0"/>
    <x v="5"/>
    <x v="0"/>
    <x v="2"/>
    <m/>
    <s v=""/>
    <s v=""/>
  </r>
  <r>
    <x v="14"/>
    <d v="2025-01-25T00:00:00"/>
    <s v="Zone 4 - Horingbaai"/>
    <x v="497"/>
    <x v="277"/>
    <x v="45"/>
    <x v="1"/>
    <x v="5"/>
    <x v="0"/>
    <x v="2"/>
    <m/>
    <s v=""/>
    <s v=""/>
  </r>
  <r>
    <x v="14"/>
    <d v="2025-01-25T00:00:00"/>
    <s v="Zone 4 - Horingbaai"/>
    <x v="203"/>
    <x v="169"/>
    <x v="136"/>
    <x v="1"/>
    <x v="5"/>
    <x v="0"/>
    <x v="2"/>
    <m/>
    <s v=""/>
    <s v=""/>
  </r>
  <r>
    <x v="14"/>
    <d v="2025-01-25T00:00:00"/>
    <s v="Zone 4 - Horingbaai"/>
    <x v="44"/>
    <x v="41"/>
    <x v="28"/>
    <x v="1"/>
    <x v="5"/>
    <x v="0"/>
    <x v="1"/>
    <n v="96"/>
    <n v="3.8"/>
    <n v="3.8"/>
  </r>
  <r>
    <x v="14"/>
    <d v="2025-01-25T00:00:00"/>
    <s v="Zone 4 - Horingbaai"/>
    <x v="44"/>
    <x v="41"/>
    <x v="28"/>
    <x v="1"/>
    <x v="5"/>
    <x v="0"/>
    <x v="1"/>
    <n v="101"/>
    <n v="4.5"/>
    <n v="4.5"/>
  </r>
  <r>
    <x v="14"/>
    <d v="2025-01-25T00:00:00"/>
    <s v="Zone 4 - Horingbaai"/>
    <x v="58"/>
    <x v="53"/>
    <x v="28"/>
    <x v="2"/>
    <x v="5"/>
    <x v="0"/>
    <x v="1"/>
    <n v="95"/>
    <n v="3.6"/>
    <n v="3.6"/>
  </r>
  <r>
    <x v="14"/>
    <d v="2025-01-25T00:00:00"/>
    <s v="Zone 4 - Horingbaai"/>
    <x v="58"/>
    <x v="53"/>
    <x v="28"/>
    <x v="2"/>
    <x v="5"/>
    <x v="0"/>
    <x v="1"/>
    <n v="89"/>
    <n v="2.9"/>
    <n v="2.9"/>
  </r>
  <r>
    <x v="14"/>
    <d v="2025-01-25T00:00:00"/>
    <s v="Zone 4 - Horingbaai"/>
    <x v="352"/>
    <x v="272"/>
    <x v="91"/>
    <x v="1"/>
    <x v="10"/>
    <x v="0"/>
    <x v="6"/>
    <n v="141"/>
    <n v="37"/>
    <n v="37"/>
  </r>
  <r>
    <x v="14"/>
    <d v="2025-01-25T00:00:00"/>
    <s v="Zone 4 - Horingbaai"/>
    <x v="352"/>
    <x v="272"/>
    <x v="91"/>
    <x v="1"/>
    <x v="10"/>
    <x v="0"/>
    <x v="6"/>
    <n v="92"/>
    <n v="9.1"/>
    <n v="9.1"/>
  </r>
  <r>
    <x v="14"/>
    <d v="2025-01-25T00:00:00"/>
    <s v="Zone 4 - Horingbaai"/>
    <x v="377"/>
    <x v="294"/>
    <x v="91"/>
    <x v="1"/>
    <x v="10"/>
    <x v="0"/>
    <x v="1"/>
    <n v="164"/>
    <n v="23.6"/>
    <n v="23.6"/>
  </r>
  <r>
    <x v="14"/>
    <d v="2025-01-25T00:00:00"/>
    <s v="Zone 4 - Horingbaai"/>
    <x v="70"/>
    <x v="63"/>
    <x v="53"/>
    <x v="2"/>
    <x v="10"/>
    <x v="0"/>
    <x v="3"/>
    <n v="88"/>
    <n v="12.6"/>
    <n v="12.6"/>
  </r>
  <r>
    <x v="14"/>
    <d v="2025-01-25T00:00:00"/>
    <s v="Zone 4 - Horingbaai"/>
    <x v="350"/>
    <x v="270"/>
    <x v="204"/>
    <x v="1"/>
    <x v="10"/>
    <x v="0"/>
    <x v="0"/>
    <n v="82"/>
    <n v="1.9"/>
    <n v="1.9"/>
  </r>
  <r>
    <x v="14"/>
    <d v="2025-01-25T00:00:00"/>
    <s v="Zone 4 - Horingbaai"/>
    <x v="82"/>
    <x v="72"/>
    <x v="55"/>
    <x v="1"/>
    <x v="10"/>
    <x v="1"/>
    <x v="2"/>
    <n v="77"/>
    <n v="4.8"/>
    <n v="4.8"/>
  </r>
  <r>
    <x v="14"/>
    <d v="2025-01-25T00:00:00"/>
    <s v="Zone 4 - Horingbaai"/>
    <x v="90"/>
    <x v="78"/>
    <x v="4"/>
    <x v="1"/>
    <x v="10"/>
    <x v="1"/>
    <x v="2"/>
    <n v="49"/>
    <n v="1.2"/>
    <n v="1.2"/>
  </r>
  <r>
    <x v="14"/>
    <d v="2025-01-25T00:00:00"/>
    <s v="Zone 4 - Horingbaai"/>
    <x v="424"/>
    <x v="12"/>
    <x v="241"/>
    <x v="1"/>
    <x v="10"/>
    <x v="1"/>
    <x v="2"/>
    <n v="67"/>
    <n v="3.1"/>
    <n v="3.1"/>
  </r>
  <r>
    <x v="14"/>
    <d v="2025-01-25T00:00:00"/>
    <s v="Zone 4 - Horingbaai"/>
    <x v="444"/>
    <x v="336"/>
    <x v="136"/>
    <x v="1"/>
    <x v="10"/>
    <x v="0"/>
    <x v="2"/>
    <m/>
    <s v=""/>
    <s v=""/>
  </r>
  <r>
    <x v="14"/>
    <d v="2025-01-25T00:00:00"/>
    <s v="Zone 4 - Horingbaai"/>
    <x v="79"/>
    <x v="70"/>
    <x v="23"/>
    <x v="0"/>
    <x v="10"/>
    <x v="0"/>
    <x v="5"/>
    <n v="76"/>
    <n v="1.6"/>
    <n v="1.6"/>
  </r>
  <r>
    <x v="14"/>
    <d v="2025-01-25T00:00:00"/>
    <s v="Zone 4 - Horingbaai"/>
    <x v="375"/>
    <x v="292"/>
    <x v="55"/>
    <x v="8"/>
    <x v="10"/>
    <x v="0"/>
    <x v="5"/>
    <n v="72"/>
    <n v="1.3"/>
    <n v="1.3"/>
  </r>
  <r>
    <x v="14"/>
    <d v="2025-01-25T00:00:00"/>
    <s v="Zone 4 - Horingbaai"/>
    <x v="375"/>
    <x v="292"/>
    <x v="55"/>
    <x v="8"/>
    <x v="10"/>
    <x v="0"/>
    <x v="5"/>
    <n v="75"/>
    <n v="1.5"/>
    <n v="1.5"/>
  </r>
  <r>
    <x v="14"/>
    <d v="2025-01-25T00:00:00"/>
    <s v="Zone 4 - Horingbaai"/>
    <x v="376"/>
    <x v="293"/>
    <x v="23"/>
    <x v="8"/>
    <x v="10"/>
    <x v="0"/>
    <x v="5"/>
    <n v="72"/>
    <n v="1.3"/>
    <n v="1.3"/>
  </r>
  <r>
    <x v="14"/>
    <d v="2025-01-25T00:00:00"/>
    <s v="Zone 4 - Horingbaai"/>
    <x v="376"/>
    <x v="293"/>
    <x v="23"/>
    <x v="8"/>
    <x v="10"/>
    <x v="0"/>
    <x v="5"/>
    <n v="66"/>
    <n v="1"/>
    <n v="1"/>
  </r>
  <r>
    <x v="14"/>
    <d v="2025-01-25T00:00:00"/>
    <s v="Zone 4 - Horingbaai"/>
    <x v="376"/>
    <x v="293"/>
    <x v="23"/>
    <x v="8"/>
    <x v="10"/>
    <x v="0"/>
    <x v="5"/>
    <n v="78"/>
    <n v="1.7"/>
    <n v="1.7"/>
  </r>
  <r>
    <x v="14"/>
    <d v="2025-01-25T00:00:00"/>
    <s v="Zone 4 - Horingbaai"/>
    <x v="376"/>
    <x v="293"/>
    <x v="23"/>
    <x v="8"/>
    <x v="10"/>
    <x v="0"/>
    <x v="5"/>
    <n v="70"/>
    <n v="1.2"/>
    <n v="1.2"/>
  </r>
  <r>
    <x v="14"/>
    <d v="2025-01-25T00:00:00"/>
    <s v="Zone 4 - Horingbaai"/>
    <x v="376"/>
    <x v="293"/>
    <x v="23"/>
    <x v="8"/>
    <x v="10"/>
    <x v="0"/>
    <x v="5"/>
    <n v="67"/>
    <n v="1.1000000000000001"/>
    <n v="1.1000000000000001"/>
  </r>
  <r>
    <x v="14"/>
    <d v="2025-01-25T00:00:00"/>
    <s v="Zone 4 - Horingbaai"/>
    <x v="376"/>
    <x v="293"/>
    <x v="23"/>
    <x v="8"/>
    <x v="10"/>
    <x v="0"/>
    <x v="5"/>
    <n v="66"/>
    <n v="1"/>
    <n v="1"/>
  </r>
  <r>
    <x v="14"/>
    <d v="2025-01-25T00:00:00"/>
    <s v="Zone 4 - Horingbaai"/>
    <x v="376"/>
    <x v="293"/>
    <x v="23"/>
    <x v="8"/>
    <x v="10"/>
    <x v="0"/>
    <x v="5"/>
    <n v="76"/>
    <n v="1.6"/>
    <n v="1.6"/>
  </r>
  <r>
    <x v="14"/>
    <d v="2025-01-25T00:00:00"/>
    <s v="Zone 4 - Horingbaai"/>
    <x v="376"/>
    <x v="293"/>
    <x v="23"/>
    <x v="8"/>
    <x v="10"/>
    <x v="0"/>
    <x v="5"/>
    <n v="67"/>
    <n v="1.1000000000000001"/>
    <n v="1.1000000000000001"/>
  </r>
  <r>
    <x v="14"/>
    <d v="2025-01-25T00:00:00"/>
    <s v="Zone 4 - Horingbaai"/>
    <x v="376"/>
    <x v="293"/>
    <x v="23"/>
    <x v="8"/>
    <x v="10"/>
    <x v="0"/>
    <x v="5"/>
    <n v="65"/>
    <n v="1"/>
    <n v="1"/>
  </r>
  <r>
    <x v="14"/>
    <d v="2025-01-25T00:00:00"/>
    <s v="Zone 4 - Horingbaai"/>
    <x v="376"/>
    <x v="293"/>
    <x v="23"/>
    <x v="8"/>
    <x v="10"/>
    <x v="0"/>
    <x v="5"/>
    <n v="65"/>
    <n v="1"/>
    <n v="1"/>
  </r>
  <r>
    <x v="14"/>
    <d v="2025-01-25T00:00:00"/>
    <s v="Zone 4 - Horingbaai"/>
    <x v="376"/>
    <x v="293"/>
    <x v="23"/>
    <x v="8"/>
    <x v="10"/>
    <x v="0"/>
    <x v="5"/>
    <n v="75"/>
    <n v="1.5"/>
    <n v="1.5"/>
  </r>
  <r>
    <x v="14"/>
    <d v="2025-01-25T00:00:00"/>
    <s v="Zone 4 - Horingbaai"/>
    <x v="376"/>
    <x v="293"/>
    <x v="23"/>
    <x v="8"/>
    <x v="10"/>
    <x v="0"/>
    <x v="5"/>
    <n v="65"/>
    <n v="1"/>
    <n v="1"/>
  </r>
  <r>
    <x v="14"/>
    <d v="2025-01-25T00:00:00"/>
    <s v="Zone 4 - Horingbaai"/>
    <x v="376"/>
    <x v="293"/>
    <x v="23"/>
    <x v="8"/>
    <x v="10"/>
    <x v="0"/>
    <x v="10"/>
    <n v="79"/>
    <n v="3.9"/>
    <n v="3.9"/>
  </r>
  <r>
    <x v="14"/>
    <d v="2025-01-25T00:00:00"/>
    <s v="Zone 4 - Horingbaai"/>
    <x v="85"/>
    <x v="75"/>
    <x v="23"/>
    <x v="8"/>
    <x v="10"/>
    <x v="0"/>
    <x v="5"/>
    <n v="78"/>
    <n v="1.7"/>
    <n v="1.7"/>
  </r>
  <r>
    <x v="14"/>
    <d v="2025-01-25T00:00:00"/>
    <s v="Zone 4 - Horingbaai"/>
    <x v="85"/>
    <x v="75"/>
    <x v="23"/>
    <x v="8"/>
    <x v="10"/>
    <x v="0"/>
    <x v="5"/>
    <n v="69"/>
    <n v="1.2"/>
    <n v="1.2"/>
  </r>
  <r>
    <x v="14"/>
    <d v="2025-01-25T00:00:00"/>
    <s v="Zone 4 - Horingbaai"/>
    <x v="85"/>
    <x v="75"/>
    <x v="23"/>
    <x v="8"/>
    <x v="10"/>
    <x v="0"/>
    <x v="5"/>
    <n v="77"/>
    <n v="1.6"/>
    <n v="1.6"/>
  </r>
  <r>
    <x v="14"/>
    <d v="2025-01-25T00:00:00"/>
    <s v="Zone 4 - Horingbaai"/>
    <x v="85"/>
    <x v="75"/>
    <x v="23"/>
    <x v="8"/>
    <x v="10"/>
    <x v="0"/>
    <x v="5"/>
    <n v="78"/>
    <n v="1.7"/>
    <n v="1.7"/>
  </r>
  <r>
    <x v="14"/>
    <d v="2025-01-25T00:00:00"/>
    <s v="Zone 4 - Horingbaai"/>
    <x v="85"/>
    <x v="75"/>
    <x v="23"/>
    <x v="8"/>
    <x v="10"/>
    <x v="0"/>
    <x v="5"/>
    <n v="74"/>
    <n v="1.5"/>
    <n v="1.5"/>
  </r>
  <r>
    <x v="14"/>
    <d v="2025-01-25T00:00:00"/>
    <s v="Zone 4 - Horingbaai"/>
    <x v="85"/>
    <x v="75"/>
    <x v="23"/>
    <x v="8"/>
    <x v="10"/>
    <x v="0"/>
    <x v="5"/>
    <n v="71"/>
    <n v="1.3"/>
    <n v="1.3"/>
  </r>
  <r>
    <x v="14"/>
    <d v="2025-01-25T00:00:00"/>
    <s v="Zone 4 - Horingbaai"/>
    <x v="85"/>
    <x v="75"/>
    <x v="23"/>
    <x v="8"/>
    <x v="10"/>
    <x v="0"/>
    <x v="5"/>
    <n v="72"/>
    <n v="1.3"/>
    <n v="1.3"/>
  </r>
  <r>
    <x v="14"/>
    <d v="2025-01-25T00:00:00"/>
    <s v="Zone 4 - Horingbaai"/>
    <x v="85"/>
    <x v="75"/>
    <x v="23"/>
    <x v="8"/>
    <x v="10"/>
    <x v="0"/>
    <x v="5"/>
    <n v="65"/>
    <n v="1"/>
    <n v="1"/>
  </r>
  <r>
    <x v="14"/>
    <d v="2025-01-25T00:00:00"/>
    <s v="Zone 4 - Horingbaai"/>
    <x v="85"/>
    <x v="75"/>
    <x v="23"/>
    <x v="8"/>
    <x v="10"/>
    <x v="0"/>
    <x v="5"/>
    <n v="67"/>
    <n v="1.1000000000000001"/>
    <n v="1.1000000000000001"/>
  </r>
  <r>
    <x v="14"/>
    <d v="2025-01-25T00:00:00"/>
    <s v="Zone 4 - Horingbaai"/>
    <x v="85"/>
    <x v="75"/>
    <x v="23"/>
    <x v="8"/>
    <x v="10"/>
    <x v="0"/>
    <x v="5"/>
    <n v="71"/>
    <n v="1.3"/>
    <n v="1.3"/>
  </r>
  <r>
    <x v="14"/>
    <d v="2025-01-25T00:00:00"/>
    <s v="Zone 4 - Horingbaai"/>
    <x v="85"/>
    <x v="75"/>
    <x v="23"/>
    <x v="8"/>
    <x v="10"/>
    <x v="0"/>
    <x v="5"/>
    <n v="69"/>
    <n v="1.2"/>
    <n v="1.2"/>
  </r>
  <r>
    <x v="14"/>
    <d v="2025-01-25T00:00:00"/>
    <s v="Zone 4 - Horingbaai"/>
    <x v="85"/>
    <x v="75"/>
    <x v="23"/>
    <x v="8"/>
    <x v="10"/>
    <x v="0"/>
    <x v="5"/>
    <n v="65"/>
    <n v="1"/>
    <n v="1"/>
  </r>
  <r>
    <x v="14"/>
    <d v="2025-01-25T00:00:00"/>
    <s v="Zone 4 - Horingbaai"/>
    <x v="85"/>
    <x v="75"/>
    <x v="23"/>
    <x v="8"/>
    <x v="10"/>
    <x v="1"/>
    <x v="2"/>
    <n v="47"/>
    <n v="1.1000000000000001"/>
    <n v="1.1000000000000001"/>
  </r>
  <r>
    <x v="14"/>
    <d v="2025-01-25T00:00:00"/>
    <s v="Zone 4 - Horingbaai"/>
    <x v="85"/>
    <x v="75"/>
    <x v="23"/>
    <x v="8"/>
    <x v="10"/>
    <x v="0"/>
    <x v="10"/>
    <n v="79"/>
    <n v="3.9"/>
    <n v="3.9"/>
  </r>
  <r>
    <x v="14"/>
    <d v="2025-01-25T00:00:00"/>
    <s v="Zone 4 - Horingbaai"/>
    <x v="442"/>
    <x v="124"/>
    <x v="91"/>
    <x v="1"/>
    <x v="10"/>
    <x v="0"/>
    <x v="2"/>
    <m/>
    <s v=""/>
    <s v=""/>
  </r>
  <r>
    <x v="14"/>
    <d v="2025-01-25T00:00:00"/>
    <s v="Zone 4 - Horingbaai"/>
    <x v="65"/>
    <x v="58"/>
    <x v="29"/>
    <x v="3"/>
    <x v="10"/>
    <x v="0"/>
    <x v="2"/>
    <m/>
    <s v=""/>
    <s v=""/>
  </r>
  <r>
    <x v="14"/>
    <d v="2025-01-25T00:00:00"/>
    <s v="Zone 4 - Horingbaai"/>
    <x v="83"/>
    <x v="73"/>
    <x v="61"/>
    <x v="7"/>
    <x v="10"/>
    <x v="0"/>
    <x v="2"/>
    <m/>
    <s v=""/>
    <s v=""/>
  </r>
  <r>
    <x v="14"/>
    <d v="2025-01-25T00:00:00"/>
    <s v="Zone 4 - Horingbaai"/>
    <x v="80"/>
    <x v="71"/>
    <x v="29"/>
    <x v="1"/>
    <x v="10"/>
    <x v="0"/>
    <x v="2"/>
    <m/>
    <s v=""/>
    <s v=""/>
  </r>
  <r>
    <x v="14"/>
    <d v="2025-01-25T00:00:00"/>
    <s v="Zone 4 - Horingbaai"/>
    <x v="66"/>
    <x v="59"/>
    <x v="50"/>
    <x v="0"/>
    <x v="10"/>
    <x v="0"/>
    <x v="2"/>
    <m/>
    <s v=""/>
    <s v=""/>
  </r>
  <r>
    <x v="14"/>
    <d v="2025-01-25T00:00:00"/>
    <s v="Zone 4 - Horingbaai"/>
    <x v="91"/>
    <x v="79"/>
    <x v="65"/>
    <x v="0"/>
    <x v="10"/>
    <x v="0"/>
    <x v="2"/>
    <m/>
    <s v=""/>
    <s v=""/>
  </r>
  <r>
    <x v="14"/>
    <d v="2025-01-25T00:00:00"/>
    <s v="Zone 4 - Horingbaai"/>
    <x v="449"/>
    <x v="339"/>
    <x v="252"/>
    <x v="0"/>
    <x v="10"/>
    <x v="0"/>
    <x v="2"/>
    <m/>
    <s v=""/>
    <s v=""/>
  </r>
  <r>
    <x v="14"/>
    <d v="2025-01-25T00:00:00"/>
    <s v="Zone 4 - Horingbaai"/>
    <x v="447"/>
    <x v="337"/>
    <x v="252"/>
    <x v="6"/>
    <x v="10"/>
    <x v="0"/>
    <x v="2"/>
    <m/>
    <s v=""/>
    <s v=""/>
  </r>
  <r>
    <x v="14"/>
    <d v="2025-01-25T00:00:00"/>
    <s v="Zone 4 - Horingbaai"/>
    <x v="75"/>
    <x v="14"/>
    <x v="57"/>
    <x v="1"/>
    <x v="10"/>
    <x v="0"/>
    <x v="2"/>
    <m/>
    <s v=""/>
    <s v=""/>
  </r>
  <r>
    <x v="14"/>
    <d v="2025-01-25T00:00:00"/>
    <s v="Zone 4 - Horingbaai"/>
    <x v="81"/>
    <x v="31"/>
    <x v="60"/>
    <x v="1"/>
    <x v="10"/>
    <x v="0"/>
    <x v="2"/>
    <m/>
    <s v=""/>
    <s v=""/>
  </r>
  <r>
    <x v="14"/>
    <d v="2025-01-25T00:00:00"/>
    <s v="Zone 4 - Horingbaai"/>
    <x v="74"/>
    <x v="67"/>
    <x v="56"/>
    <x v="2"/>
    <x v="10"/>
    <x v="0"/>
    <x v="2"/>
    <m/>
    <s v=""/>
    <s v=""/>
  </r>
  <r>
    <x v="14"/>
    <d v="2025-01-25T00:00:00"/>
    <s v="Zone 4 - Horingbaai"/>
    <x v="448"/>
    <x v="338"/>
    <x v="253"/>
    <x v="2"/>
    <x v="10"/>
    <x v="0"/>
    <x v="2"/>
    <m/>
    <s v=""/>
    <s v=""/>
  </r>
  <r>
    <x v="14"/>
    <d v="2025-01-25T00:00:00"/>
    <s v="Zone 4 - Horingbaai"/>
    <x v="274"/>
    <x v="221"/>
    <x v="86"/>
    <x v="1"/>
    <x v="10"/>
    <x v="0"/>
    <x v="2"/>
    <m/>
    <s v=""/>
    <s v=""/>
  </r>
  <r>
    <x v="14"/>
    <d v="2025-01-25T00:00:00"/>
    <s v="Zone 4 - Horingbaai"/>
    <x v="351"/>
    <x v="271"/>
    <x v="204"/>
    <x v="7"/>
    <x v="10"/>
    <x v="0"/>
    <x v="2"/>
    <m/>
    <s v=""/>
    <s v=""/>
  </r>
  <r>
    <x v="14"/>
    <d v="2025-01-25T00:00:00"/>
    <s v="Zone 4 - Horingbaai"/>
    <x v="472"/>
    <x v="351"/>
    <x v="261"/>
    <x v="1"/>
    <x v="10"/>
    <x v="0"/>
    <x v="3"/>
    <n v="77"/>
    <n v="8.4"/>
    <n v="8.4"/>
  </r>
  <r>
    <x v="14"/>
    <d v="2025-01-25T00:00:00"/>
    <s v="Zone 4 - Horingbaai"/>
    <x v="474"/>
    <x v="317"/>
    <x v="135"/>
    <x v="8"/>
    <x v="14"/>
    <x v="0"/>
    <x v="10"/>
    <n v="68"/>
    <n v="2.5"/>
    <n v="2.5"/>
  </r>
  <r>
    <x v="14"/>
    <d v="2025-01-25T00:00:00"/>
    <s v="Zone 4 - Horingbaai"/>
    <x v="453"/>
    <x v="341"/>
    <x v="9"/>
    <x v="8"/>
    <x v="14"/>
    <x v="0"/>
    <x v="6"/>
    <n v="168"/>
    <n v="65.7"/>
    <n v="65.7"/>
  </r>
  <r>
    <x v="14"/>
    <d v="2025-01-25T00:00:00"/>
    <s v="Zone 4 - Horingbaai"/>
    <x v="416"/>
    <x v="320"/>
    <x v="237"/>
    <x v="0"/>
    <x v="14"/>
    <x v="0"/>
    <x v="6"/>
    <n v="117"/>
    <n v="20.100000000000001"/>
    <n v="20.100000000000001"/>
  </r>
  <r>
    <x v="14"/>
    <d v="2025-01-25T00:00:00"/>
    <s v="Zone 4 - Horingbaai"/>
    <x v="146"/>
    <x v="46"/>
    <x v="65"/>
    <x v="0"/>
    <x v="14"/>
    <x v="0"/>
    <x v="3"/>
    <n v="50"/>
    <n v="2.2000000000000002"/>
    <n v="2.2000000000000002"/>
  </r>
  <r>
    <x v="14"/>
    <d v="2025-01-25T00:00:00"/>
    <s v="Zone 4 - Horingbaai"/>
    <x v="465"/>
    <x v="295"/>
    <x v="8"/>
    <x v="8"/>
    <x v="14"/>
    <x v="0"/>
    <x v="5"/>
    <n v="66"/>
    <n v="1"/>
    <n v="1"/>
  </r>
  <r>
    <x v="14"/>
    <d v="2025-01-25T00:00:00"/>
    <s v="Zone 4 - Horingbaai"/>
    <x v="465"/>
    <x v="295"/>
    <x v="8"/>
    <x v="8"/>
    <x v="14"/>
    <x v="0"/>
    <x v="5"/>
    <n v="69"/>
    <n v="1.2"/>
    <n v="1.2"/>
  </r>
  <r>
    <x v="14"/>
    <d v="2025-01-25T00:00:00"/>
    <s v="Zone 4 - Horingbaai"/>
    <x v="465"/>
    <x v="295"/>
    <x v="8"/>
    <x v="8"/>
    <x v="14"/>
    <x v="0"/>
    <x v="5"/>
    <n v="69"/>
    <n v="1.2"/>
    <n v="1.2"/>
  </r>
  <r>
    <x v="14"/>
    <d v="2025-01-25T00:00:00"/>
    <s v="Zone 4 - Horingbaai"/>
    <x v="465"/>
    <x v="295"/>
    <x v="8"/>
    <x v="8"/>
    <x v="14"/>
    <x v="0"/>
    <x v="5"/>
    <n v="69"/>
    <n v="1.2"/>
    <n v="1.2"/>
  </r>
  <r>
    <x v="14"/>
    <d v="2025-01-25T00:00:00"/>
    <s v="Zone 4 - Horingbaai"/>
    <x v="465"/>
    <x v="295"/>
    <x v="8"/>
    <x v="8"/>
    <x v="14"/>
    <x v="0"/>
    <x v="5"/>
    <n v="67"/>
    <n v="1.1000000000000001"/>
    <n v="1.1000000000000001"/>
  </r>
  <r>
    <x v="14"/>
    <d v="2025-01-25T00:00:00"/>
    <s v="Zone 4 - Horingbaai"/>
    <x v="465"/>
    <x v="295"/>
    <x v="8"/>
    <x v="8"/>
    <x v="14"/>
    <x v="0"/>
    <x v="5"/>
    <n v="73"/>
    <n v="1.4"/>
    <n v="1.4"/>
  </r>
  <r>
    <x v="14"/>
    <d v="2025-01-25T00:00:00"/>
    <s v="Zone 4 - Horingbaai"/>
    <x v="154"/>
    <x v="127"/>
    <x v="105"/>
    <x v="1"/>
    <x v="14"/>
    <x v="1"/>
    <x v="2"/>
    <n v="44"/>
    <n v="0.9"/>
    <n v="0.9"/>
  </r>
  <r>
    <x v="14"/>
    <d v="2025-01-25T00:00:00"/>
    <s v="Zone 4 - Horingbaai"/>
    <x v="154"/>
    <x v="127"/>
    <x v="105"/>
    <x v="1"/>
    <x v="14"/>
    <x v="0"/>
    <x v="5"/>
    <n v="74"/>
    <n v="1.5"/>
    <n v="1.5"/>
  </r>
  <r>
    <x v="14"/>
    <d v="2025-01-25T00:00:00"/>
    <s v="Zone 4 - Horingbaai"/>
    <x v="154"/>
    <x v="127"/>
    <x v="105"/>
    <x v="1"/>
    <x v="14"/>
    <x v="0"/>
    <x v="5"/>
    <n v="68"/>
    <n v="1.1000000000000001"/>
    <n v="1.1000000000000001"/>
  </r>
  <r>
    <x v="14"/>
    <d v="2025-01-25T00:00:00"/>
    <s v="Zone 4 - Horingbaai"/>
    <x v="154"/>
    <x v="127"/>
    <x v="105"/>
    <x v="1"/>
    <x v="14"/>
    <x v="0"/>
    <x v="5"/>
    <n v="76"/>
    <n v="1.6"/>
    <n v="1.6"/>
  </r>
  <r>
    <x v="14"/>
    <d v="2025-01-25T00:00:00"/>
    <s v="Zone 4 - Horingbaai"/>
    <x v="154"/>
    <x v="127"/>
    <x v="105"/>
    <x v="1"/>
    <x v="14"/>
    <x v="0"/>
    <x v="5"/>
    <n v="71"/>
    <n v="1.3"/>
    <n v="1.3"/>
  </r>
  <r>
    <x v="14"/>
    <d v="2025-01-25T00:00:00"/>
    <s v="Zone 4 - Horingbaai"/>
    <x v="451"/>
    <x v="340"/>
    <x v="9"/>
    <x v="8"/>
    <x v="14"/>
    <x v="0"/>
    <x v="5"/>
    <n v="68"/>
    <n v="1.1000000000000001"/>
    <n v="1.1000000000000001"/>
  </r>
  <r>
    <x v="14"/>
    <d v="2025-01-25T00:00:00"/>
    <s v="Zone 4 - Horingbaai"/>
    <x v="451"/>
    <x v="340"/>
    <x v="9"/>
    <x v="8"/>
    <x v="14"/>
    <x v="0"/>
    <x v="5"/>
    <n v="66"/>
    <n v="1"/>
    <n v="1"/>
  </r>
  <r>
    <x v="14"/>
    <d v="2025-01-25T00:00:00"/>
    <s v="Zone 4 - Horingbaai"/>
    <x v="498"/>
    <x v="50"/>
    <x v="68"/>
    <x v="1"/>
    <x v="14"/>
    <x v="0"/>
    <x v="5"/>
    <n v="72"/>
    <n v="1.3"/>
    <n v="1.3"/>
  </r>
  <r>
    <x v="14"/>
    <d v="2025-01-25T00:00:00"/>
    <s v="Zone 4 - Horingbaai"/>
    <x v="499"/>
    <x v="366"/>
    <x v="128"/>
    <x v="7"/>
    <x v="14"/>
    <x v="0"/>
    <x v="5"/>
    <n v="74"/>
    <n v="1.5"/>
    <n v="1.5"/>
  </r>
  <r>
    <x v="14"/>
    <d v="2025-01-25T00:00:00"/>
    <s v="Zone 4 - Horingbaai"/>
    <x v="499"/>
    <x v="366"/>
    <x v="128"/>
    <x v="7"/>
    <x v="14"/>
    <x v="0"/>
    <x v="5"/>
    <n v="66"/>
    <n v="1"/>
    <n v="1"/>
  </r>
  <r>
    <x v="14"/>
    <d v="2025-01-25T00:00:00"/>
    <s v="Zone 4 - Horingbaai"/>
    <x v="473"/>
    <x v="352"/>
    <x v="135"/>
    <x v="0"/>
    <x v="14"/>
    <x v="0"/>
    <x v="5"/>
    <n v="70"/>
    <n v="1.2"/>
    <n v="1.2"/>
  </r>
  <r>
    <x v="14"/>
    <d v="2025-01-25T00:00:00"/>
    <s v="Zone 4 - Horingbaai"/>
    <x v="473"/>
    <x v="352"/>
    <x v="135"/>
    <x v="0"/>
    <x v="14"/>
    <x v="0"/>
    <x v="5"/>
    <n v="66"/>
    <n v="1"/>
    <n v="1"/>
  </r>
  <r>
    <x v="14"/>
    <d v="2025-01-25T00:00:00"/>
    <s v="Zone 4 - Horingbaai"/>
    <x v="148"/>
    <x v="123"/>
    <x v="90"/>
    <x v="0"/>
    <x v="14"/>
    <x v="0"/>
    <x v="5"/>
    <n v="71"/>
    <n v="1.3"/>
    <n v="1.3"/>
  </r>
  <r>
    <x v="14"/>
    <d v="2025-01-25T00:00:00"/>
    <s v="Zone 4 - Horingbaai"/>
    <x v="148"/>
    <x v="123"/>
    <x v="90"/>
    <x v="0"/>
    <x v="14"/>
    <x v="0"/>
    <x v="5"/>
    <n v="77"/>
    <n v="1.6"/>
    <n v="1.6"/>
  </r>
  <r>
    <x v="14"/>
    <d v="2025-01-25T00:00:00"/>
    <s v="Zone 4 - Horingbaai"/>
    <x v="148"/>
    <x v="123"/>
    <x v="90"/>
    <x v="0"/>
    <x v="14"/>
    <x v="0"/>
    <x v="5"/>
    <n v="69"/>
    <n v="1.2"/>
    <n v="1.2"/>
  </r>
  <r>
    <x v="14"/>
    <d v="2025-01-25T00:00:00"/>
    <s v="Zone 4 - Horingbaai"/>
    <x v="148"/>
    <x v="123"/>
    <x v="90"/>
    <x v="0"/>
    <x v="14"/>
    <x v="0"/>
    <x v="5"/>
    <n v="76"/>
    <n v="1.6"/>
    <n v="1.6"/>
  </r>
  <r>
    <x v="14"/>
    <d v="2025-01-25T00:00:00"/>
    <s v="Zone 4 - Horingbaai"/>
    <x v="331"/>
    <x v="262"/>
    <x v="100"/>
    <x v="8"/>
    <x v="14"/>
    <x v="0"/>
    <x v="5"/>
    <n v="72"/>
    <n v="1.3"/>
    <n v="1.3"/>
  </r>
  <r>
    <x v="14"/>
    <d v="2025-01-25T00:00:00"/>
    <s v="Zone 4 - Horingbaai"/>
    <x v="331"/>
    <x v="262"/>
    <x v="100"/>
    <x v="8"/>
    <x v="14"/>
    <x v="0"/>
    <x v="5"/>
    <n v="69"/>
    <n v="1.2"/>
    <n v="1.2"/>
  </r>
  <r>
    <x v="14"/>
    <d v="2025-01-25T00:00:00"/>
    <s v="Zone 4 - Horingbaai"/>
    <x v="331"/>
    <x v="262"/>
    <x v="100"/>
    <x v="8"/>
    <x v="14"/>
    <x v="0"/>
    <x v="5"/>
    <n v="70"/>
    <n v="1.2"/>
    <n v="1.2"/>
  </r>
  <r>
    <x v="14"/>
    <d v="2025-01-25T00:00:00"/>
    <s v="Zone 4 - Horingbaai"/>
    <x v="149"/>
    <x v="124"/>
    <x v="100"/>
    <x v="8"/>
    <x v="14"/>
    <x v="0"/>
    <x v="5"/>
    <n v="65"/>
    <n v="1"/>
    <n v="1"/>
  </r>
  <r>
    <x v="14"/>
    <d v="2025-01-25T00:00:00"/>
    <s v="Zone 4 - Horingbaai"/>
    <x v="149"/>
    <x v="124"/>
    <x v="100"/>
    <x v="8"/>
    <x v="14"/>
    <x v="0"/>
    <x v="5"/>
    <n v="70"/>
    <n v="1.2"/>
    <n v="1.2"/>
  </r>
  <r>
    <x v="14"/>
    <d v="2025-01-25T00:00:00"/>
    <s v="Zone 4 - Horingbaai"/>
    <x v="145"/>
    <x v="121"/>
    <x v="100"/>
    <x v="0"/>
    <x v="14"/>
    <x v="0"/>
    <x v="5"/>
    <n v="82"/>
    <n v="2"/>
    <n v="2"/>
  </r>
  <r>
    <x v="14"/>
    <d v="2025-01-25T00:00:00"/>
    <s v="Zone 4 - Horingbaai"/>
    <x v="480"/>
    <x v="356"/>
    <x v="264"/>
    <x v="8"/>
    <x v="14"/>
    <x v="0"/>
    <x v="5"/>
    <n v="65"/>
    <n v="1"/>
    <n v="1"/>
  </r>
  <r>
    <x v="14"/>
    <d v="2025-01-25T00:00:00"/>
    <s v="Zone 4 - Horingbaai"/>
    <x v="379"/>
    <x v="295"/>
    <x v="8"/>
    <x v="1"/>
    <x v="14"/>
    <x v="0"/>
    <x v="5"/>
    <n v="67"/>
    <n v="1.1000000000000001"/>
    <n v="1.1000000000000001"/>
  </r>
  <r>
    <x v="14"/>
    <d v="2025-01-25T00:00:00"/>
    <s v="Zone 4 - Horingbaai"/>
    <x v="500"/>
    <x v="367"/>
    <x v="128"/>
    <x v="8"/>
    <x v="14"/>
    <x v="0"/>
    <x v="5"/>
    <n v="70"/>
    <n v="1.2"/>
    <n v="1.2"/>
  </r>
  <r>
    <x v="14"/>
    <d v="2025-01-25T00:00:00"/>
    <s v="Zone 4 - Horingbaai"/>
    <x v="500"/>
    <x v="367"/>
    <x v="128"/>
    <x v="8"/>
    <x v="14"/>
    <x v="0"/>
    <x v="5"/>
    <n v="73"/>
    <n v="1.4"/>
    <n v="1.4"/>
  </r>
  <r>
    <x v="14"/>
    <d v="2025-01-25T00:00:00"/>
    <s v="Zone 4 - Horingbaai"/>
    <x v="500"/>
    <x v="367"/>
    <x v="128"/>
    <x v="8"/>
    <x v="14"/>
    <x v="1"/>
    <x v="2"/>
    <n v="44"/>
    <n v="0.9"/>
    <n v="0.9"/>
  </r>
  <r>
    <x v="14"/>
    <d v="2025-01-25T00:00:00"/>
    <s v="Zone 4 - Horingbaai"/>
    <x v="482"/>
    <x v="358"/>
    <x v="135"/>
    <x v="6"/>
    <x v="14"/>
    <x v="1"/>
    <x v="2"/>
    <n v="90"/>
    <n v="7.7"/>
    <n v="7.7"/>
  </r>
  <r>
    <x v="14"/>
    <d v="2025-01-25T00:00:00"/>
    <s v="Zone 4 - Horingbaai"/>
    <x v="143"/>
    <x v="120"/>
    <x v="91"/>
    <x v="3"/>
    <x v="14"/>
    <x v="1"/>
    <x v="2"/>
    <n v="43"/>
    <n v="0.8"/>
    <n v="0.8"/>
  </r>
  <r>
    <x v="14"/>
    <d v="2025-01-25T00:00:00"/>
    <s v="Zone 4 - Horingbaai"/>
    <x v="381"/>
    <x v="79"/>
    <x v="91"/>
    <x v="3"/>
    <x v="14"/>
    <x v="1"/>
    <x v="2"/>
    <n v="41"/>
    <n v="0.7"/>
    <n v="0.7"/>
  </r>
  <r>
    <x v="14"/>
    <d v="2025-01-25T00:00:00"/>
    <s v="Zone 4 - Horingbaai"/>
    <x v="381"/>
    <x v="79"/>
    <x v="91"/>
    <x v="3"/>
    <x v="14"/>
    <x v="3"/>
    <x v="2"/>
    <n v="30"/>
    <n v="0.8"/>
    <n v="0.8"/>
  </r>
  <r>
    <x v="14"/>
    <d v="2025-01-25T00:00:00"/>
    <s v="Zone 4 - Horingbaai"/>
    <x v="147"/>
    <x v="122"/>
    <x v="101"/>
    <x v="1"/>
    <x v="14"/>
    <x v="1"/>
    <x v="2"/>
    <n v="42"/>
    <n v="0.8"/>
    <n v="0.8"/>
  </r>
  <r>
    <x v="14"/>
    <d v="2025-01-25T00:00:00"/>
    <s v="Zone 4 - Horingbaai"/>
    <x v="147"/>
    <x v="122"/>
    <x v="101"/>
    <x v="1"/>
    <x v="14"/>
    <x v="1"/>
    <x v="2"/>
    <n v="67"/>
    <n v="3.1"/>
    <n v="3.1"/>
  </r>
  <r>
    <x v="14"/>
    <d v="2025-01-25T00:00:00"/>
    <s v="Zone 4 - Horingbaai"/>
    <x v="425"/>
    <x v="324"/>
    <x v="91"/>
    <x v="3"/>
    <x v="14"/>
    <x v="1"/>
    <x v="2"/>
    <n v="43"/>
    <n v="0.8"/>
    <n v="0.8"/>
  </r>
  <r>
    <x v="14"/>
    <d v="2025-01-25T00:00:00"/>
    <s v="Zone 4 - Horingbaai"/>
    <x v="281"/>
    <x v="226"/>
    <x v="104"/>
    <x v="1"/>
    <x v="14"/>
    <x v="1"/>
    <x v="2"/>
    <n v="48"/>
    <n v="1.1000000000000001"/>
    <n v="1.1000000000000001"/>
  </r>
  <r>
    <x v="14"/>
    <d v="2025-01-25T00:00:00"/>
    <s v="Zone 4 - Horingbaai"/>
    <x v="481"/>
    <x v="357"/>
    <x v="265"/>
    <x v="8"/>
    <x v="14"/>
    <x v="0"/>
    <x v="2"/>
    <m/>
    <s v=""/>
    <s v=""/>
  </r>
  <r>
    <x v="14"/>
    <d v="2025-01-25T00:00:00"/>
    <s v="Zone 4 - Horingbaai"/>
    <x v="140"/>
    <x v="118"/>
    <x v="35"/>
    <x v="0"/>
    <x v="14"/>
    <x v="0"/>
    <x v="2"/>
    <m/>
    <s v=""/>
    <s v=""/>
  </r>
  <r>
    <x v="14"/>
    <d v="2025-01-25T00:00:00"/>
    <s v="Zone 4 - Horingbaai"/>
    <x v="307"/>
    <x v="243"/>
    <x v="35"/>
    <x v="7"/>
    <x v="14"/>
    <x v="0"/>
    <x v="2"/>
    <m/>
    <s v=""/>
    <s v=""/>
  </r>
  <r>
    <x v="14"/>
    <d v="2025-01-25T00:00:00"/>
    <s v="Zone 4 - Horingbaai"/>
    <x v="406"/>
    <x v="312"/>
    <x v="35"/>
    <x v="11"/>
    <x v="14"/>
    <x v="0"/>
    <x v="2"/>
    <m/>
    <s v=""/>
    <s v=""/>
  </r>
  <r>
    <x v="14"/>
    <d v="2025-01-25T00:00:00"/>
    <s v="Zone 4 - Horingbaai"/>
    <x v="308"/>
    <x v="244"/>
    <x v="35"/>
    <x v="8"/>
    <x v="14"/>
    <x v="0"/>
    <x v="2"/>
    <m/>
    <s v=""/>
    <s v=""/>
  </r>
  <r>
    <x v="14"/>
    <d v="2025-01-25T00:00:00"/>
    <s v="Zone 4 - Horingbaai"/>
    <x v="153"/>
    <x v="126"/>
    <x v="104"/>
    <x v="0"/>
    <x v="14"/>
    <x v="0"/>
    <x v="2"/>
    <m/>
    <s v=""/>
    <s v=""/>
  </r>
  <r>
    <x v="14"/>
    <d v="2025-01-25T00:00:00"/>
    <s v="Zone 4 - Horingbaai"/>
    <x v="151"/>
    <x v="79"/>
    <x v="103"/>
    <x v="1"/>
    <x v="14"/>
    <x v="0"/>
    <x v="2"/>
    <m/>
    <s v=""/>
    <s v=""/>
  </r>
  <r>
    <x v="14"/>
    <d v="2025-01-25T00:00:00"/>
    <s v="Zone 4 - Horingbaai"/>
    <x v="114"/>
    <x v="98"/>
    <x v="79"/>
    <x v="7"/>
    <x v="14"/>
    <x v="0"/>
    <x v="2"/>
    <m/>
    <s v=""/>
    <s v=""/>
  </r>
  <r>
    <x v="14"/>
    <d v="2025-01-25T00:00:00"/>
    <s v="Zone 4 - Horingbaai"/>
    <x v="454"/>
    <x v="342"/>
    <x v="32"/>
    <x v="2"/>
    <x v="14"/>
    <x v="0"/>
    <x v="2"/>
    <m/>
    <s v=""/>
    <s v=""/>
  </r>
  <r>
    <x v="14"/>
    <d v="2025-01-25T00:00:00"/>
    <s v="Zone 4 - Horingbaai"/>
    <x v="152"/>
    <x v="28"/>
    <x v="79"/>
    <x v="3"/>
    <x v="14"/>
    <x v="0"/>
    <x v="2"/>
    <m/>
    <s v=""/>
    <s v=""/>
  </r>
  <r>
    <x v="14"/>
    <d v="2025-01-25T00:00:00"/>
    <s v="Zone 4 - Horingbaai"/>
    <x v="3"/>
    <x v="3"/>
    <x v="3"/>
    <x v="3"/>
    <x v="0"/>
    <x v="1"/>
    <x v="2"/>
    <n v="47"/>
    <n v="1.1000000000000001"/>
    <n v="1.1000000000000001"/>
  </r>
  <r>
    <x v="14"/>
    <d v="2025-01-25T00:00:00"/>
    <s v="Zone 4 - Horingbaai"/>
    <x v="455"/>
    <x v="343"/>
    <x v="43"/>
    <x v="8"/>
    <x v="0"/>
    <x v="1"/>
    <x v="2"/>
    <n v="49"/>
    <n v="1.2"/>
    <n v="1.2"/>
  </r>
  <r>
    <x v="14"/>
    <d v="2025-01-25T00:00:00"/>
    <s v="Zone 4 - Horingbaai"/>
    <x v="501"/>
    <x v="368"/>
    <x v="86"/>
    <x v="3"/>
    <x v="0"/>
    <x v="3"/>
    <x v="2"/>
    <n v="37"/>
    <n v="1.6"/>
    <n v="1.6"/>
  </r>
  <r>
    <x v="14"/>
    <d v="2025-01-25T00:00:00"/>
    <s v="Zone 4 - Horingbaai"/>
    <x v="345"/>
    <x v="267"/>
    <x v="116"/>
    <x v="5"/>
    <x v="0"/>
    <x v="0"/>
    <x v="10"/>
    <n v="78"/>
    <n v="3.8"/>
    <n v="3.8"/>
  </r>
  <r>
    <x v="14"/>
    <d v="2025-01-25T00:00:00"/>
    <s v="Zone 4 - Horingbaai"/>
    <x v="289"/>
    <x v="232"/>
    <x v="180"/>
    <x v="6"/>
    <x v="0"/>
    <x v="0"/>
    <x v="2"/>
    <m/>
    <s v=""/>
    <s v=""/>
  </r>
  <r>
    <x v="14"/>
    <d v="2025-01-25T00:00:00"/>
    <s v="Zone 4 - Horingbaai"/>
    <x v="0"/>
    <x v="0"/>
    <x v="0"/>
    <x v="0"/>
    <x v="0"/>
    <x v="0"/>
    <x v="6"/>
    <n v="153"/>
    <n v="48.4"/>
    <n v="48.4"/>
  </r>
  <r>
    <x v="14"/>
    <d v="2025-01-25T00:00:00"/>
    <s v="Zone 4 - Horingbaai"/>
    <x v="459"/>
    <x v="6"/>
    <x v="43"/>
    <x v="0"/>
    <x v="0"/>
    <x v="0"/>
    <x v="3"/>
    <n v="76"/>
    <n v="8"/>
    <n v="8"/>
  </r>
  <r>
    <x v="14"/>
    <d v="2025-01-25T00:00:00"/>
    <s v="Zone 4 - Horingbaai"/>
    <x v="16"/>
    <x v="15"/>
    <x v="13"/>
    <x v="2"/>
    <x v="0"/>
    <x v="0"/>
    <x v="3"/>
    <n v="77"/>
    <n v="8.4"/>
    <n v="8.4"/>
  </r>
  <r>
    <x v="14"/>
    <d v="2025-01-25T00:00:00"/>
    <s v="Zone 4 - Horingbaai"/>
    <x v="16"/>
    <x v="15"/>
    <x v="13"/>
    <x v="2"/>
    <x v="0"/>
    <x v="0"/>
    <x v="5"/>
    <n v="79"/>
    <n v="1.8"/>
    <n v="1.8"/>
  </r>
  <r>
    <x v="14"/>
    <d v="2025-01-25T00:00:00"/>
    <s v="Zone 4 - Horingbaai"/>
    <x v="427"/>
    <x v="326"/>
    <x v="242"/>
    <x v="1"/>
    <x v="0"/>
    <x v="0"/>
    <x v="1"/>
    <n v="117"/>
    <n v="7.4"/>
    <n v="7.4"/>
  </r>
  <r>
    <x v="14"/>
    <d v="2025-01-25T00:00:00"/>
    <s v="Zone 4 - Horingbaai"/>
    <x v="427"/>
    <x v="326"/>
    <x v="242"/>
    <x v="1"/>
    <x v="0"/>
    <x v="0"/>
    <x v="3"/>
    <n v="88"/>
    <n v="12.6"/>
    <n v="12.6"/>
  </r>
  <r>
    <x v="14"/>
    <d v="2025-01-25T00:00:00"/>
    <s v="Zone 4 - Horingbaai"/>
    <x v="390"/>
    <x v="304"/>
    <x v="21"/>
    <x v="1"/>
    <x v="0"/>
    <x v="0"/>
    <x v="1"/>
    <n v="142"/>
    <n v="14.4"/>
    <n v="14.4"/>
  </r>
  <r>
    <x v="14"/>
    <d v="2025-01-25T00:00:00"/>
    <s v="Zone 4 - Horingbaai"/>
    <x v="390"/>
    <x v="304"/>
    <x v="21"/>
    <x v="1"/>
    <x v="0"/>
    <x v="0"/>
    <x v="5"/>
    <n v="102"/>
    <n v="4"/>
    <n v="4"/>
  </r>
  <r>
    <x v="14"/>
    <d v="2025-01-25T00:00:00"/>
    <s v="Zone 4 - Horingbaai"/>
    <x v="456"/>
    <x v="344"/>
    <x v="200"/>
    <x v="1"/>
    <x v="0"/>
    <x v="0"/>
    <x v="1"/>
    <n v="110"/>
    <n v="6"/>
    <n v="6"/>
  </r>
  <r>
    <x v="14"/>
    <d v="2025-01-25T00:00:00"/>
    <s v="Zone 4 - Horingbaai"/>
    <x v="2"/>
    <x v="2"/>
    <x v="2"/>
    <x v="2"/>
    <x v="0"/>
    <x v="0"/>
    <x v="1"/>
    <n v="100"/>
    <n v="4.3"/>
    <n v="4.3"/>
  </r>
  <r>
    <x v="14"/>
    <d v="2025-01-25T00:00:00"/>
    <s v="Zone 4 - Horingbaai"/>
    <x v="2"/>
    <x v="2"/>
    <x v="2"/>
    <x v="2"/>
    <x v="0"/>
    <x v="0"/>
    <x v="1"/>
    <n v="137"/>
    <n v="12.8"/>
    <n v="12.8"/>
  </r>
  <r>
    <x v="14"/>
    <d v="2025-01-25T00:00:00"/>
    <s v="Zone 4 - Horingbaai"/>
    <x v="2"/>
    <x v="2"/>
    <x v="2"/>
    <x v="2"/>
    <x v="0"/>
    <x v="0"/>
    <x v="1"/>
    <n v="128"/>
    <n v="10.1"/>
    <n v="10.1"/>
  </r>
  <r>
    <x v="14"/>
    <d v="2025-01-25T00:00:00"/>
    <s v="Zone 4 - Horingbaai"/>
    <x v="2"/>
    <x v="2"/>
    <x v="2"/>
    <x v="2"/>
    <x v="0"/>
    <x v="0"/>
    <x v="1"/>
    <n v="115"/>
    <n v="7"/>
    <n v="7"/>
  </r>
  <r>
    <x v="14"/>
    <d v="2025-01-25T00:00:00"/>
    <s v="Zone 4 - Horingbaai"/>
    <x v="2"/>
    <x v="2"/>
    <x v="2"/>
    <x v="2"/>
    <x v="0"/>
    <x v="0"/>
    <x v="1"/>
    <n v="89"/>
    <n v="2.9"/>
    <n v="2.9"/>
  </r>
  <r>
    <x v="14"/>
    <d v="2025-01-25T00:00:00"/>
    <s v="Zone 4 - Horingbaai"/>
    <x v="2"/>
    <x v="2"/>
    <x v="2"/>
    <x v="2"/>
    <x v="0"/>
    <x v="0"/>
    <x v="1"/>
    <n v="82"/>
    <n v="2.2000000000000002"/>
    <n v="2.2000000000000002"/>
  </r>
  <r>
    <x v="14"/>
    <d v="2025-01-25T00:00:00"/>
    <s v="Zone 4 - Horingbaai"/>
    <x v="313"/>
    <x v="249"/>
    <x v="145"/>
    <x v="1"/>
    <x v="0"/>
    <x v="0"/>
    <x v="1"/>
    <n v="116"/>
    <n v="7.2"/>
    <n v="7.2"/>
  </r>
  <r>
    <x v="14"/>
    <d v="2025-01-25T00:00:00"/>
    <s v="Zone 4 - Horingbaai"/>
    <x v="9"/>
    <x v="6"/>
    <x v="5"/>
    <x v="0"/>
    <x v="0"/>
    <x v="0"/>
    <x v="1"/>
    <n v="140"/>
    <n v="13.7"/>
    <n v="13.7"/>
  </r>
  <r>
    <x v="14"/>
    <d v="2025-01-25T00:00:00"/>
    <s v="Zone 4 - Horingbaai"/>
    <x v="7"/>
    <x v="7"/>
    <x v="7"/>
    <x v="2"/>
    <x v="0"/>
    <x v="0"/>
    <x v="1"/>
    <n v="115"/>
    <n v="7"/>
    <n v="7"/>
  </r>
  <r>
    <x v="14"/>
    <d v="2025-01-25T00:00:00"/>
    <s v="Zone 4 - Horingbaai"/>
    <x v="7"/>
    <x v="7"/>
    <x v="7"/>
    <x v="2"/>
    <x v="0"/>
    <x v="0"/>
    <x v="1"/>
    <n v="65"/>
    <n v="1"/>
    <n v="1"/>
  </r>
  <r>
    <x v="14"/>
    <d v="2025-01-25T00:00:00"/>
    <s v="Zone 4 - Horingbaai"/>
    <x v="5"/>
    <x v="5"/>
    <x v="5"/>
    <x v="1"/>
    <x v="0"/>
    <x v="0"/>
    <x v="5"/>
    <n v="69"/>
    <n v="1.2"/>
    <n v="1.2"/>
  </r>
  <r>
    <x v="14"/>
    <d v="2025-01-25T00:00:00"/>
    <s v="Zone 4 - Horingbaai"/>
    <x v="5"/>
    <x v="5"/>
    <x v="5"/>
    <x v="1"/>
    <x v="0"/>
    <x v="0"/>
    <x v="5"/>
    <n v="88"/>
    <n v="2.5"/>
    <n v="2.5"/>
  </r>
  <r>
    <x v="14"/>
    <d v="2025-01-25T00:00:00"/>
    <s v="Zone 4 - Horingbaai"/>
    <x v="133"/>
    <x v="114"/>
    <x v="89"/>
    <x v="5"/>
    <x v="0"/>
    <x v="0"/>
    <x v="5"/>
    <n v="79"/>
    <n v="1.8"/>
    <n v="1.8"/>
  </r>
  <r>
    <x v="14"/>
    <d v="2025-01-25T00:00:00"/>
    <s v="Zone 4 - Horingbaai"/>
    <x v="133"/>
    <x v="114"/>
    <x v="89"/>
    <x v="5"/>
    <x v="0"/>
    <x v="0"/>
    <x v="5"/>
    <n v="65"/>
    <n v="1"/>
    <n v="1"/>
  </r>
  <r>
    <x v="14"/>
    <d v="2025-01-25T00:00:00"/>
    <s v="Zone 4 - Horingbaai"/>
    <x v="502"/>
    <x v="340"/>
    <x v="273"/>
    <x v="4"/>
    <x v="0"/>
    <x v="0"/>
    <x v="5"/>
    <n v="80"/>
    <n v="1.8"/>
    <n v="1.8"/>
  </r>
  <r>
    <x v="14"/>
    <d v="2025-01-25T00:00:00"/>
    <s v="Zone 4 - Horingbaai"/>
    <x v="502"/>
    <x v="340"/>
    <x v="273"/>
    <x v="4"/>
    <x v="0"/>
    <x v="0"/>
    <x v="5"/>
    <n v="73"/>
    <n v="1.4"/>
    <n v="1.4"/>
  </r>
  <r>
    <x v="14"/>
    <d v="2025-01-25T00:00:00"/>
    <s v="Zone 4 - Horingbaai"/>
    <x v="27"/>
    <x v="25"/>
    <x v="21"/>
    <x v="4"/>
    <x v="0"/>
    <x v="0"/>
    <x v="2"/>
    <m/>
    <s v=""/>
    <s v=""/>
  </r>
  <r>
    <x v="14"/>
    <d v="2025-01-25T00:00:00"/>
    <s v="Zone 4 - Horingbaai"/>
    <x v="11"/>
    <x v="10"/>
    <x v="9"/>
    <x v="4"/>
    <x v="0"/>
    <x v="0"/>
    <x v="2"/>
    <m/>
    <s v=""/>
    <s v=""/>
  </r>
  <r>
    <x v="14"/>
    <d v="2025-01-25T00:00:00"/>
    <s v="Zone 4 - Horingbaai"/>
    <x v="10"/>
    <x v="9"/>
    <x v="9"/>
    <x v="2"/>
    <x v="0"/>
    <x v="0"/>
    <x v="2"/>
    <m/>
    <s v=""/>
    <s v=""/>
  </r>
  <r>
    <x v="14"/>
    <d v="2025-01-25T00:00:00"/>
    <s v="Zone 4 - Horingbaai"/>
    <x v="503"/>
    <x v="180"/>
    <x v="164"/>
    <x v="1"/>
    <x v="0"/>
    <x v="0"/>
    <x v="2"/>
    <m/>
    <s v=""/>
    <s v=""/>
  </r>
  <r>
    <x v="14"/>
    <d v="2025-01-25T00:00:00"/>
    <s v="Zone 4 - Horingbaai"/>
    <x v="50"/>
    <x v="46"/>
    <x v="38"/>
    <x v="2"/>
    <x v="0"/>
    <x v="0"/>
    <x v="2"/>
    <m/>
    <s v=""/>
    <s v=""/>
  </r>
  <r>
    <x v="14"/>
    <d v="2025-01-25T00:00:00"/>
    <s v="Zone 4 - Horingbaai"/>
    <x v="18"/>
    <x v="17"/>
    <x v="14"/>
    <x v="2"/>
    <x v="0"/>
    <x v="0"/>
    <x v="2"/>
    <m/>
    <s v=""/>
    <s v=""/>
  </r>
  <r>
    <x v="14"/>
    <d v="2025-01-25T00:00:00"/>
    <s v="Zone 4 - Horingbaai"/>
    <x v="17"/>
    <x v="16"/>
    <x v="14"/>
    <x v="5"/>
    <x v="0"/>
    <x v="0"/>
    <x v="2"/>
    <m/>
    <s v=""/>
    <s v=""/>
  </r>
  <r>
    <x v="14"/>
    <d v="2025-01-25T00:00:00"/>
    <s v="Zone 4 - Horingbaai"/>
    <x v="410"/>
    <x v="315"/>
    <x v="38"/>
    <x v="2"/>
    <x v="0"/>
    <x v="0"/>
    <x v="2"/>
    <m/>
    <s v=""/>
    <s v=""/>
  </r>
  <r>
    <x v="14"/>
    <d v="2025-01-25T00:00:00"/>
    <s v="Zone 4 - Horingbaai"/>
    <x v="458"/>
    <x v="345"/>
    <x v="43"/>
    <x v="8"/>
    <x v="0"/>
    <x v="0"/>
    <x v="2"/>
    <m/>
    <s v=""/>
    <s v=""/>
  </r>
  <r>
    <x v="14"/>
    <d v="2025-01-25T00:00:00"/>
    <s v="Zone 4 - Horingbaai"/>
    <x v="28"/>
    <x v="26"/>
    <x v="22"/>
    <x v="0"/>
    <x v="0"/>
    <x v="0"/>
    <x v="2"/>
    <m/>
    <s v=""/>
    <s v=""/>
  </r>
  <r>
    <x v="14"/>
    <d v="2025-01-25T00:00:00"/>
    <s v="Zone 4 - Horingbaai"/>
    <x v="237"/>
    <x v="195"/>
    <x v="95"/>
    <x v="0"/>
    <x v="1"/>
    <x v="0"/>
    <x v="1"/>
    <n v="151"/>
    <n v="17.8"/>
    <n v="17.8"/>
  </r>
  <r>
    <x v="14"/>
    <d v="2025-01-25T00:00:00"/>
    <s v="Zone 4 - Horingbaai"/>
    <x v="244"/>
    <x v="202"/>
    <x v="102"/>
    <x v="1"/>
    <x v="1"/>
    <x v="0"/>
    <x v="1"/>
    <n v="151"/>
    <n v="17.8"/>
    <n v="17.8"/>
  </r>
  <r>
    <x v="14"/>
    <d v="2025-01-25T00:00:00"/>
    <s v="Zone 4 - Horingbaai"/>
    <x v="244"/>
    <x v="202"/>
    <x v="102"/>
    <x v="1"/>
    <x v="1"/>
    <x v="0"/>
    <x v="5"/>
    <n v="77"/>
    <n v="1.6"/>
    <n v="1.6"/>
  </r>
  <r>
    <x v="14"/>
    <d v="2025-01-25T00:00:00"/>
    <s v="Zone 4 - Horingbaai"/>
    <x v="240"/>
    <x v="198"/>
    <x v="153"/>
    <x v="1"/>
    <x v="1"/>
    <x v="0"/>
    <x v="6"/>
    <n v="120"/>
    <n v="21.8"/>
    <n v="21.8"/>
  </r>
  <r>
    <x v="14"/>
    <d v="2025-01-25T00:00:00"/>
    <s v="Zone 4 - Horingbaai"/>
    <x v="240"/>
    <x v="198"/>
    <x v="153"/>
    <x v="1"/>
    <x v="1"/>
    <x v="0"/>
    <x v="1"/>
    <n v="129"/>
    <n v="10.4"/>
    <n v="10.4"/>
  </r>
  <r>
    <x v="14"/>
    <d v="2025-01-25T00:00:00"/>
    <s v="Zone 4 - Horingbaai"/>
    <x v="355"/>
    <x v="275"/>
    <x v="36"/>
    <x v="2"/>
    <x v="1"/>
    <x v="4"/>
    <x v="2"/>
    <n v="76"/>
    <n v="9.1"/>
    <n v="9.1"/>
  </r>
  <r>
    <x v="14"/>
    <d v="2025-01-25T00:00:00"/>
    <s v="Zone 4 - Horingbaai"/>
    <x v="355"/>
    <x v="275"/>
    <x v="36"/>
    <x v="2"/>
    <x v="1"/>
    <x v="0"/>
    <x v="5"/>
    <n v="68"/>
    <n v="1.1000000000000001"/>
    <n v="1.1000000000000001"/>
  </r>
  <r>
    <x v="14"/>
    <d v="2025-01-25T00:00:00"/>
    <s v="Zone 4 - Horingbaai"/>
    <x v="354"/>
    <x v="274"/>
    <x v="36"/>
    <x v="5"/>
    <x v="1"/>
    <x v="0"/>
    <x v="5"/>
    <n v="75"/>
    <n v="1.5"/>
    <n v="1.5"/>
  </r>
  <r>
    <x v="14"/>
    <d v="2025-01-25T00:00:00"/>
    <s v="Zone 4 - Horingbaai"/>
    <x v="354"/>
    <x v="274"/>
    <x v="36"/>
    <x v="5"/>
    <x v="1"/>
    <x v="0"/>
    <x v="5"/>
    <n v="72"/>
    <n v="1.3"/>
    <n v="1.3"/>
  </r>
  <r>
    <x v="14"/>
    <d v="2025-01-25T00:00:00"/>
    <s v="Zone 4 - Horingbaai"/>
    <x v="478"/>
    <x v="189"/>
    <x v="18"/>
    <x v="1"/>
    <x v="1"/>
    <x v="0"/>
    <x v="5"/>
    <n v="71"/>
    <n v="1.3"/>
    <n v="1.3"/>
  </r>
  <r>
    <x v="14"/>
    <d v="2025-01-25T00:00:00"/>
    <s v="Zone 4 - Horingbaai"/>
    <x v="478"/>
    <x v="189"/>
    <x v="18"/>
    <x v="1"/>
    <x v="1"/>
    <x v="0"/>
    <x v="5"/>
    <n v="65"/>
    <n v="1"/>
    <n v="1"/>
  </r>
  <r>
    <x v="14"/>
    <d v="2025-01-25T00:00:00"/>
    <s v="Zone 4 - Horingbaai"/>
    <x v="411"/>
    <x v="126"/>
    <x v="152"/>
    <x v="8"/>
    <x v="1"/>
    <x v="0"/>
    <x v="5"/>
    <n v="74"/>
    <n v="1.5"/>
    <n v="1.5"/>
  </r>
  <r>
    <x v="14"/>
    <d v="2025-01-25T00:00:00"/>
    <s v="Zone 4 - Horingbaai"/>
    <x v="388"/>
    <x v="302"/>
    <x v="230"/>
    <x v="5"/>
    <x v="1"/>
    <x v="0"/>
    <x v="2"/>
    <m/>
    <s v=""/>
    <s v=""/>
  </r>
  <r>
    <x v="14"/>
    <d v="2025-01-25T00:00:00"/>
    <s v="Zone 4 - Horingbaai"/>
    <x v="341"/>
    <x v="83"/>
    <x v="152"/>
    <x v="0"/>
    <x v="1"/>
    <x v="0"/>
    <x v="2"/>
    <m/>
    <s v=""/>
    <s v=""/>
  </r>
  <r>
    <x v="14"/>
    <d v="2025-01-25T00:00:00"/>
    <s v="Zone 4 - Horingbaai"/>
    <x v="239"/>
    <x v="197"/>
    <x v="152"/>
    <x v="3"/>
    <x v="1"/>
    <x v="0"/>
    <x v="2"/>
    <m/>
    <s v=""/>
    <s v=""/>
  </r>
  <r>
    <x v="14"/>
    <d v="2025-01-25T00:00:00"/>
    <s v="Zone 4 - Horingbaai"/>
    <x v="243"/>
    <x v="201"/>
    <x v="155"/>
    <x v="1"/>
    <x v="1"/>
    <x v="0"/>
    <x v="2"/>
    <m/>
    <s v=""/>
    <s v=""/>
  </r>
  <r>
    <x v="14"/>
    <d v="2025-01-25T00:00:00"/>
    <s v="Zone 4 - Horingbaai"/>
    <x v="236"/>
    <x v="68"/>
    <x v="151"/>
    <x v="1"/>
    <x v="1"/>
    <x v="0"/>
    <x v="2"/>
    <m/>
    <s v=""/>
    <s v=""/>
  </r>
  <r>
    <x v="14"/>
    <d v="2025-01-25T00:00:00"/>
    <s v="Zone 4 - Horingbaai"/>
    <x v="4"/>
    <x v="4"/>
    <x v="4"/>
    <x v="0"/>
    <x v="1"/>
    <x v="0"/>
    <x v="2"/>
    <m/>
    <s v=""/>
    <s v=""/>
  </r>
  <r>
    <x v="14"/>
    <d v="2025-01-25T00:00:00"/>
    <s v="Zone 4 - Horingbaai"/>
    <x v="479"/>
    <x v="121"/>
    <x v="135"/>
    <x v="2"/>
    <x v="1"/>
    <x v="0"/>
    <x v="2"/>
    <m/>
    <s v=""/>
    <s v=""/>
  </r>
  <r>
    <x v="14"/>
    <d v="2025-01-25T00:00:00"/>
    <s v="Zone 4 - Horingbaai"/>
    <x v="387"/>
    <x v="301"/>
    <x v="230"/>
    <x v="2"/>
    <x v="1"/>
    <x v="0"/>
    <x v="2"/>
    <m/>
    <s v=""/>
    <s v=""/>
  </r>
  <r>
    <x v="14"/>
    <d v="2025-01-25T00:00:00"/>
    <s v="Zone 4 - Horingbaai"/>
    <x v="463"/>
    <x v="349"/>
    <x v="219"/>
    <x v="1"/>
    <x v="1"/>
    <x v="0"/>
    <x v="2"/>
    <m/>
    <s v=""/>
    <s v=""/>
  </r>
  <r>
    <x v="14"/>
    <d v="2025-01-25T00:00:00"/>
    <s v="Zone 4 - Horingbaai"/>
    <x v="245"/>
    <x v="203"/>
    <x v="153"/>
    <x v="1"/>
    <x v="1"/>
    <x v="0"/>
    <x v="2"/>
    <m/>
    <s v=""/>
    <s v=""/>
  </r>
  <r>
    <x v="14"/>
    <d v="2025-01-25T00:00:00"/>
    <s v="Zone 4 - Horingbaai"/>
    <x v="386"/>
    <x v="300"/>
    <x v="229"/>
    <x v="4"/>
    <x v="1"/>
    <x v="0"/>
    <x v="2"/>
    <m/>
    <s v=""/>
    <s v=""/>
  </r>
  <r>
    <x v="14"/>
    <d v="2025-01-25T00:00:00"/>
    <s v="Zone 4 - Horingbaai"/>
    <x v="39"/>
    <x v="37"/>
    <x v="31"/>
    <x v="1"/>
    <x v="6"/>
    <x v="0"/>
    <x v="1"/>
    <n v="138"/>
    <n v="13.1"/>
    <n v="13.1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5"/>
    <s v=""/>
    <s v=""/>
    <x v="504"/>
    <x v="369"/>
    <x v="274"/>
    <x v="12"/>
    <x v="26"/>
    <x v="0"/>
    <x v="2"/>
    <m/>
    <s v=""/>
    <s v=""/>
  </r>
  <r>
    <x v="16"/>
    <m/>
    <m/>
    <x v="504"/>
    <x v="370"/>
    <x v="275"/>
    <x v="13"/>
    <x v="27"/>
    <x v="0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0A1BB2-EA3E-4EDF-BAA5-15F36CBAD18F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B5:I248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x="12"/>
        <item x="9"/>
        <item x="5"/>
        <item x="7"/>
        <item x="6"/>
        <item x="3"/>
        <item x="2"/>
        <item x="1"/>
        <item x="8"/>
        <item x="4"/>
        <item x="0"/>
        <item x="13"/>
        <item x="11"/>
        <item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43">
    <i>
      <x v="49"/>
      <x v="56"/>
      <x v="212"/>
      <x v="6"/>
    </i>
    <i>
      <x v="50"/>
      <x v="50"/>
      <x v="23"/>
      <x v="6"/>
    </i>
    <i>
      <x v="290"/>
      <x v="214"/>
      <x v="29"/>
      <x v="6"/>
    </i>
    <i>
      <x v="4"/>
      <x v="8"/>
      <x v="22"/>
      <x v="6"/>
    </i>
    <i>
      <x v="287"/>
      <x v="213"/>
      <x v="65"/>
      <x v="8"/>
    </i>
    <i>
      <x v="250"/>
      <x v="190"/>
      <x v="98"/>
      <x v="3"/>
    </i>
    <i>
      <x v="512"/>
      <x v="395"/>
      <x v="76"/>
      <x v="9"/>
    </i>
    <i>
      <x v="153"/>
      <x v="134"/>
      <x v="4"/>
      <x v="3"/>
    </i>
    <i>
      <x v="224"/>
      <x v="366"/>
      <x v="60"/>
      <x v="8"/>
    </i>
    <i>
      <x v="550"/>
      <x v="415"/>
      <x v="307"/>
      <x v="4"/>
    </i>
    <i>
      <x v="101"/>
      <x v="83"/>
      <x v="118"/>
      <x v="7"/>
    </i>
    <i>
      <x v="347"/>
      <x v="79"/>
      <x v="187"/>
      <x v="6"/>
    </i>
    <i>
      <x v="175"/>
      <x v="358"/>
      <x v="183"/>
      <x v="2"/>
    </i>
    <i>
      <x v="501"/>
      <x v="376"/>
      <x v="137"/>
      <x v="8"/>
    </i>
    <i>
      <x v="499"/>
      <x v="375"/>
      <x v="283"/>
      <x v="6"/>
    </i>
    <i>
      <x v="6"/>
      <x v="57"/>
      <x v="2"/>
      <x/>
    </i>
    <i>
      <x v="129"/>
      <x v="216"/>
      <x v="77"/>
      <x v="10"/>
    </i>
    <i>
      <x v="429"/>
      <x v="322"/>
      <x v="38"/>
      <x v="25"/>
    </i>
    <i>
      <x v="134"/>
      <x v="121"/>
      <x v="69"/>
      <x v="8"/>
    </i>
    <i>
      <x v="207"/>
      <x v="3"/>
      <x v="75"/>
      <x v="10"/>
    </i>
    <i>
      <x v="324"/>
      <x v="239"/>
      <x v="11"/>
      <x v="5"/>
    </i>
    <i>
      <x v="81"/>
      <x v="47"/>
      <x v="60"/>
      <x v="8"/>
    </i>
    <i>
      <x v="10"/>
      <x v="33"/>
      <x v="81"/>
      <x v="6"/>
    </i>
    <i>
      <x v="392"/>
      <x v="289"/>
      <x v="232"/>
      <x v="11"/>
    </i>
    <i>
      <x v="460"/>
      <x v="5"/>
      <x v="161"/>
      <x v="8"/>
    </i>
    <i>
      <x v="369"/>
      <x v="273"/>
      <x v="192"/>
      <x v="6"/>
    </i>
    <i>
      <x v="22"/>
      <x v="67"/>
      <x v="18"/>
      <x v="6"/>
    </i>
    <i>
      <x v="357"/>
      <x v="57"/>
      <x v="201"/>
      <x v="2"/>
    </i>
    <i>
      <x v="13"/>
      <x v="58"/>
      <x v="8"/>
      <x/>
    </i>
    <i>
      <x v="498"/>
      <x v="155"/>
      <x v="56"/>
      <x v="6"/>
    </i>
    <i>
      <x v="16"/>
      <x v="25"/>
      <x v="26"/>
      <x v="5"/>
    </i>
    <i>
      <x v="443"/>
      <x v="334"/>
      <x v="262"/>
      <x v="7"/>
    </i>
    <i>
      <x v="66"/>
      <x v="151"/>
      <x v="9"/>
      <x v="8"/>
    </i>
    <i>
      <x v="449"/>
      <x v="339"/>
      <x v="38"/>
      <x v="25"/>
    </i>
    <i>
      <x v="113"/>
      <x v="76"/>
      <x v="83"/>
      <x v="5"/>
    </i>
    <i>
      <x v="202"/>
      <x v="159"/>
      <x v="142"/>
      <x v="4"/>
    </i>
    <i>
      <x v="169"/>
      <x v="142"/>
      <x v="60"/>
      <x v="8"/>
    </i>
    <i>
      <x v="111"/>
      <x v="92"/>
      <x v="95"/>
      <x v="7"/>
    </i>
    <i>
      <x v="379"/>
      <x v="189"/>
      <x v="28"/>
      <x v="25"/>
    </i>
    <i>
      <x v="11"/>
      <x v="57"/>
      <x v="97"/>
      <x v="3"/>
    </i>
    <i>
      <x v="481"/>
      <x v="362"/>
      <x v="271"/>
      <x v="9"/>
    </i>
    <i>
      <x v="489"/>
      <x v="367"/>
      <x v="276"/>
      <x v="10"/>
    </i>
    <i>
      <x v="93"/>
      <x v="115"/>
      <x v="109"/>
      <x v="3"/>
    </i>
    <i>
      <x v="502"/>
      <x v="377"/>
      <x v="137"/>
      <x v="8"/>
    </i>
    <i>
      <x v="83"/>
      <x v="88"/>
      <x v="95"/>
      <x v="11"/>
    </i>
    <i>
      <x v="33"/>
      <x v="12"/>
      <x v="118"/>
      <x v="7"/>
    </i>
    <i>
      <x v="43"/>
      <x v="98"/>
      <x v="20"/>
      <x v="2"/>
    </i>
    <i>
      <x v="96"/>
      <x v="51"/>
      <x v="6"/>
      <x/>
    </i>
    <i>
      <x v="458"/>
      <x v="347"/>
      <x v="214"/>
      <x v="10"/>
    </i>
    <i>
      <x v="448"/>
      <x v="338"/>
      <x v="28"/>
      <x v="25"/>
    </i>
    <i>
      <x v="8"/>
      <x v="107"/>
      <x v="137"/>
      <x v="11"/>
    </i>
    <i>
      <x v="72"/>
      <x v="1"/>
      <x v="7"/>
      <x/>
    </i>
    <i>
      <x v="337"/>
      <x v="250"/>
      <x v="179"/>
      <x v="5"/>
    </i>
    <i>
      <x v="12"/>
      <x v="79"/>
      <x v="33"/>
      <x v="3"/>
    </i>
    <i>
      <x v="148"/>
      <x v="127"/>
      <x v="5"/>
      <x v="3"/>
    </i>
    <i>
      <x v="19"/>
      <x v="57"/>
      <x v="103"/>
      <x v="3"/>
    </i>
    <i>
      <x v="371"/>
      <x v="275"/>
      <x v="183"/>
      <x v="2"/>
    </i>
    <i>
      <x v="140"/>
      <x v="103"/>
      <x v="17"/>
      <x v="8"/>
    </i>
    <i>
      <x v="65"/>
      <x v="16"/>
      <x v="9"/>
      <x v="8"/>
    </i>
    <i>
      <x v="91"/>
      <x v="79"/>
      <x v="202"/>
      <x v="10"/>
    </i>
    <i>
      <x v="194"/>
      <x v="271"/>
      <x v="50"/>
      <x v="5"/>
    </i>
    <i>
      <x v="303"/>
      <x v="225"/>
      <x v="57"/>
      <x v="25"/>
    </i>
    <i>
      <x v="67"/>
      <x v="24"/>
      <x v="14"/>
      <x v="6"/>
    </i>
    <i>
      <x v="280"/>
      <x v="194"/>
      <x v="196"/>
      <x v="10"/>
    </i>
    <i>
      <x v="432"/>
      <x v="325"/>
      <x v="33"/>
      <x v="11"/>
    </i>
    <i>
      <x v="70"/>
      <x v="12"/>
      <x v="14"/>
      <x v="6"/>
    </i>
    <i>
      <x v="117"/>
      <x v="77"/>
      <x v="6"/>
      <x v="7"/>
    </i>
    <i>
      <x v="528"/>
      <x v="412"/>
      <x v="293"/>
      <x v="25"/>
    </i>
    <i>
      <x v="223"/>
      <x v="173"/>
      <x v="62"/>
      <x v="8"/>
    </i>
    <i>
      <x v="48"/>
      <x v="78"/>
      <x v="20"/>
      <x v="2"/>
    </i>
    <i>
      <x v="383"/>
      <x v="143"/>
      <x v="118"/>
      <x v="7"/>
    </i>
    <i>
      <x v="58"/>
      <x v="39"/>
      <x v="78"/>
      <x v="10"/>
    </i>
    <i>
      <x v="518"/>
      <x v="79"/>
      <x v="133"/>
      <x v="10"/>
    </i>
    <i>
      <x v="538"/>
      <x v="403"/>
      <x v="56"/>
      <x v="9"/>
    </i>
    <i>
      <x v="89"/>
      <x v="26"/>
      <x v="96"/>
      <x v="10"/>
    </i>
    <i>
      <x v="524"/>
      <x v="182"/>
      <x v="46"/>
      <x v="9"/>
    </i>
    <i>
      <x v="420"/>
      <x v="103"/>
      <x v="247"/>
      <x v="4"/>
    </i>
    <i>
      <x v="174"/>
      <x v="145"/>
      <x v="70"/>
      <x v="7"/>
    </i>
    <i>
      <x v="2"/>
      <x v="68"/>
      <x v="62"/>
      <x v="8"/>
    </i>
    <i>
      <x v="233"/>
      <x v="178"/>
      <x v="43"/>
      <x v="9"/>
    </i>
    <i>
      <x v="515"/>
      <x v="387"/>
      <x v="246"/>
      <x v="10"/>
    </i>
    <i>
      <x v="500"/>
      <x v="393"/>
      <x v="50"/>
      <x v="5"/>
    </i>
    <i>
      <x v="166"/>
      <x v="49"/>
      <x v="40"/>
      <x v="9"/>
    </i>
    <i>
      <x v="405"/>
      <x v="297"/>
      <x v="239"/>
      <x v="1"/>
    </i>
    <i>
      <x v="199"/>
      <x v="49"/>
      <x v="17"/>
      <x v="5"/>
    </i>
    <i>
      <x v="17"/>
      <x v="51"/>
      <x v="150"/>
      <x v="25"/>
    </i>
    <i>
      <x v="547"/>
      <x v="408"/>
      <x v="302"/>
      <x v="3"/>
    </i>
    <i>
      <x v="260"/>
      <x v="46"/>
      <x v="11"/>
      <x/>
    </i>
    <i>
      <x v="310"/>
      <x v="230"/>
      <x v="99"/>
      <x v="3"/>
    </i>
    <i>
      <x v="256"/>
      <x v="192"/>
      <x v="44"/>
      <x v="9"/>
    </i>
    <i>
      <x v="426"/>
      <x v="319"/>
      <x v="11"/>
      <x v="10"/>
    </i>
    <i>
      <x v="253"/>
      <x v="241"/>
      <x v="35"/>
      <x v="9"/>
    </i>
    <i>
      <x v="544"/>
      <x v="17"/>
      <x v="272"/>
      <x v="5"/>
    </i>
    <i>
      <x v="368"/>
      <x v="272"/>
      <x v="202"/>
      <x v="10"/>
    </i>
    <i>
      <x v="554"/>
      <x v="413"/>
      <x v="134"/>
      <x v="9"/>
    </i>
    <i>
      <x v="56"/>
      <x v="3"/>
      <x v="165"/>
      <x v="3"/>
    </i>
    <i>
      <x v="433"/>
      <x v="4"/>
      <x v="210"/>
      <x v="3"/>
    </i>
    <i>
      <x v="319"/>
      <x v="236"/>
      <x v="119"/>
      <x v="6"/>
    </i>
    <i>
      <x v="556"/>
      <x v="394"/>
      <x v="306"/>
      <x v="10"/>
    </i>
    <i>
      <x v="147"/>
      <x v="270"/>
      <x v="5"/>
      <x/>
    </i>
    <i>
      <x v="488"/>
      <x v="30"/>
      <x v="275"/>
      <x v="25"/>
    </i>
    <i>
      <x v="123"/>
      <x v="63"/>
      <x v="17"/>
      <x v="5"/>
    </i>
    <i>
      <x v="531"/>
      <x v="398"/>
      <x v="170"/>
      <x v="2"/>
    </i>
    <i>
      <x v="358"/>
      <x v="264"/>
      <x v="169"/>
      <x v="10"/>
    </i>
    <i>
      <x v="431"/>
      <x v="324"/>
      <x v="33"/>
      <x v="11"/>
    </i>
    <i>
      <x v="447"/>
      <x v="337"/>
      <x v="150"/>
      <x v="25"/>
    </i>
    <i>
      <x v="321"/>
      <x v="107"/>
      <x v="2"/>
      <x v="5"/>
    </i>
    <i>
      <x v="545"/>
      <x v="407"/>
      <x v="300"/>
      <x v="1"/>
    </i>
    <i>
      <x v="100"/>
      <x v="95"/>
      <x v="101"/>
      <x v="3"/>
    </i>
    <i>
      <x v="530"/>
      <x v="72"/>
      <x v="56"/>
      <x v="9"/>
    </i>
    <i>
      <x v="297"/>
      <x v="368"/>
      <x v="134"/>
      <x v="9"/>
    </i>
    <i>
      <x v="534"/>
      <x v="5"/>
      <x v="277"/>
      <x v="11"/>
    </i>
    <i>
      <x v="404"/>
      <x v="258"/>
      <x v="239"/>
      <x v="1"/>
    </i>
    <i>
      <x v="298"/>
      <x v="18"/>
      <x v="85"/>
      <x v="9"/>
    </i>
    <i>
      <x v="295"/>
      <x v="200"/>
      <x v="35"/>
      <x v="9"/>
    </i>
    <i>
      <x v="529"/>
      <x v="397"/>
      <x v="56"/>
      <x v="9"/>
    </i>
    <i>
      <x v="510"/>
      <x v="394"/>
      <x v="76"/>
      <x v="9"/>
    </i>
    <i>
      <x v="94"/>
      <x v="89"/>
      <x v="56"/>
      <x v="5"/>
    </i>
    <i>
      <x v="77"/>
      <x v="22"/>
      <x v="35"/>
      <x v="9"/>
    </i>
    <i>
      <x v="336"/>
      <x v="249"/>
      <x v="97"/>
      <x v="25"/>
    </i>
    <i>
      <x v="548"/>
      <x v="409"/>
      <x v="156"/>
      <x v="3"/>
    </i>
    <i>
      <x v="23"/>
      <x v="13"/>
      <x v="28"/>
      <x v="25"/>
    </i>
    <i>
      <x v="421"/>
      <x v="189"/>
      <x v="248"/>
      <x v="3"/>
    </i>
    <i>
      <x v="555"/>
      <x v="414"/>
      <x v="2"/>
      <x v="10"/>
    </i>
    <i>
      <x v="491"/>
      <x v="371"/>
      <x v="279"/>
      <x v="4"/>
    </i>
    <i>
      <x v="483"/>
      <x v="49"/>
      <x v="273"/>
      <x v="1"/>
    </i>
    <i>
      <x v="242"/>
      <x v="17"/>
      <x v="38"/>
      <x v="9"/>
    </i>
    <i>
      <x v="245"/>
      <x v="186"/>
      <x v="50"/>
      <x v="5"/>
    </i>
    <i>
      <x v="476"/>
      <x v="184"/>
      <x v="164"/>
      <x v="11"/>
    </i>
    <i>
      <x v="34"/>
      <x v="75"/>
      <x v="70"/>
      <x v="7"/>
    </i>
    <i>
      <x v="292"/>
      <x v="269"/>
      <x/>
      <x/>
    </i>
    <i>
      <x v="399"/>
      <x v="35"/>
      <x v="119"/>
      <x v="6"/>
    </i>
    <i>
      <x v="150"/>
      <x v="130"/>
      <x/>
      <x/>
    </i>
    <i>
      <x v="442"/>
      <x v="333"/>
      <x v="261"/>
      <x v="8"/>
    </i>
    <i>
      <x v="286"/>
      <x v="3"/>
      <x v="166"/>
      <x v="4"/>
    </i>
    <i>
      <x v="125"/>
      <x v="119"/>
      <x v="13"/>
      <x v="2"/>
    </i>
    <i>
      <x v="553"/>
      <x v="276"/>
      <x v="103"/>
      <x v="9"/>
    </i>
    <i>
      <x v="80"/>
      <x v="73"/>
      <x v="48"/>
      <x v="25"/>
    </i>
    <i>
      <x v="514"/>
      <x v="386"/>
      <x v="133"/>
      <x v="10"/>
    </i>
    <i>
      <x v="196"/>
      <x v="155"/>
      <x v="155"/>
      <x v="5"/>
    </i>
    <i>
      <x v="189"/>
      <x v="153"/>
      <x v="1"/>
      <x/>
    </i>
    <i>
      <x v="526"/>
      <x v="143"/>
      <x v="291"/>
      <x v="6"/>
    </i>
    <i>
      <x v="251"/>
      <x v="191"/>
      <x v="101"/>
      <x v="3"/>
    </i>
    <i>
      <x v="326"/>
      <x v="244"/>
      <x v="169"/>
      <x v="2"/>
    </i>
    <i>
      <x v="241"/>
      <x v="182"/>
      <x v="46"/>
      <x v="9"/>
    </i>
    <i>
      <x v="203"/>
      <x v="160"/>
      <x v="79"/>
      <x v="10"/>
    </i>
    <i>
      <x v="87"/>
      <x v="14"/>
      <x v="41"/>
      <x v="9"/>
    </i>
    <i>
      <x v="59"/>
      <x v="69"/>
      <x v="18"/>
      <x v="6"/>
    </i>
    <i>
      <x v="536"/>
      <x v="401"/>
      <x v="296"/>
      <x v="9"/>
    </i>
    <i>
      <x v="423"/>
      <x v="45"/>
      <x v="166"/>
      <x v="4"/>
    </i>
    <i>
      <x v="540"/>
      <x v="107"/>
      <x v="298"/>
      <x v="6"/>
    </i>
    <i>
      <x v="239"/>
      <x v="311"/>
      <x v="38"/>
      <x v="9"/>
    </i>
    <i>
      <x v="99"/>
      <x v="21"/>
      <x v="38"/>
      <x v="9"/>
    </i>
    <i>
      <x v="340"/>
      <x v="253"/>
      <x v="180"/>
      <x v="3"/>
    </i>
    <i>
      <x v="116"/>
      <x v="71"/>
      <x v="17"/>
      <x v="8"/>
    </i>
    <i>
      <x v="143"/>
      <x v="16"/>
      <x v="47"/>
      <x v="8"/>
    </i>
    <i>
      <x v="137"/>
      <x v="32"/>
      <x v="90"/>
      <x v="10"/>
    </i>
    <i>
      <x v="170"/>
      <x v="140"/>
      <x v="278"/>
      <x v="11"/>
    </i>
    <i>
      <x v="513"/>
      <x v="385"/>
      <x v="60"/>
      <x v="9"/>
    </i>
    <i>
      <x v="376"/>
      <x v="278"/>
      <x v="175"/>
      <x v="25"/>
    </i>
    <i>
      <x/>
      <x v="6"/>
      <x v="164"/>
      <x v="11"/>
    </i>
    <i>
      <x v="172"/>
      <x v="240"/>
      <x v="42"/>
      <x v="9"/>
    </i>
    <i>
      <x v="7"/>
      <x v="94"/>
      <x v="141"/>
      <x v="4"/>
    </i>
    <i>
      <x v="95"/>
      <x v="76"/>
      <x v="149"/>
      <x v="25"/>
    </i>
    <i>
      <x v="507"/>
      <x v="380"/>
      <x v="286"/>
      <x v="25"/>
    </i>
    <i>
      <x v="388"/>
      <x v="286"/>
      <x v="24"/>
      <x v="1"/>
    </i>
    <i>
      <x v="114"/>
      <x v="118"/>
      <x v="1"/>
      <x/>
    </i>
    <i>
      <x v="391"/>
      <x v="288"/>
      <x v="231"/>
      <x v="5"/>
    </i>
    <i>
      <x v="258"/>
      <x v="312"/>
      <x v="39"/>
      <x v="9"/>
    </i>
    <i>
      <x v="39"/>
      <x v="91"/>
      <x v="50"/>
      <x v="25"/>
    </i>
    <i>
      <x v="341"/>
      <x v="254"/>
      <x v="182"/>
      <x v="2"/>
    </i>
    <i>
      <x v="394"/>
      <x v="290"/>
      <x v="232"/>
      <x v="11"/>
    </i>
    <i>
      <x v="107"/>
      <x v="96"/>
      <x v="101"/>
      <x v="3"/>
    </i>
    <i>
      <x v="289"/>
      <x v="160"/>
      <x v="158"/>
      <x v="6"/>
    </i>
    <i>
      <x v="168"/>
      <x v="90"/>
      <x v="163"/>
      <x v="11"/>
    </i>
    <i>
      <x v="176"/>
      <x v="18"/>
      <x v="215"/>
      <x v="10"/>
    </i>
    <i>
      <x v="504"/>
      <x v="200"/>
      <x v="38"/>
      <x v="25"/>
    </i>
    <i>
      <x v="177"/>
      <x v="370"/>
      <x v="157"/>
      <x v="5"/>
    </i>
    <i>
      <x v="244"/>
      <x v="185"/>
      <x v="60"/>
      <x v="8"/>
    </i>
    <i>
      <x v="180"/>
      <x v="148"/>
      <x v="4"/>
      <x/>
    </i>
    <i>
      <x v="247"/>
      <x v="188"/>
      <x v="16"/>
      <x v="10"/>
    </i>
    <i>
      <x v="181"/>
      <x v="113"/>
      <x v="10"/>
      <x/>
    </i>
    <i>
      <x v="154"/>
      <x v="135"/>
      <x v="27"/>
      <x v="6"/>
    </i>
    <i>
      <x v="350"/>
      <x v="259"/>
      <x v="192"/>
      <x v="6"/>
    </i>
    <i>
      <x v="9"/>
      <x v="57"/>
      <x v="164"/>
      <x v="11"/>
    </i>
    <i>
      <x v="425"/>
      <x v="318"/>
      <x v="9"/>
      <x/>
    </i>
    <i>
      <x v="160"/>
      <x v="299"/>
      <x v="50"/>
      <x v="25"/>
    </i>
    <i>
      <x v="182"/>
      <x v="86"/>
      <x v="70"/>
      <x v="8"/>
    </i>
    <i>
      <x v="549"/>
      <x v="411"/>
      <x v="305"/>
      <x v="3"/>
    </i>
    <i>
      <x v="427"/>
      <x v="320"/>
      <x v="124"/>
      <x v="1"/>
    </i>
    <i>
      <x v="212"/>
      <x v="57"/>
      <x v="15"/>
      <x v="2"/>
    </i>
    <i>
      <x v="428"/>
      <x v="321"/>
      <x v="97"/>
      <x v="25"/>
    </i>
    <i>
      <x v="218"/>
      <x v="171"/>
      <x v="2"/>
      <x v="25"/>
    </i>
    <i>
      <x v="312"/>
      <x v="231"/>
      <x v="106"/>
      <x v="3"/>
    </i>
    <i>
      <x v="85"/>
      <x v="17"/>
      <x v="85"/>
      <x v="25"/>
    </i>
    <i>
      <x v="162"/>
      <x v="138"/>
      <x v="90"/>
      <x v="10"/>
    </i>
    <i>
      <x v="45"/>
      <x v="105"/>
      <x v="82"/>
      <x v="10"/>
    </i>
    <i>
      <x v="195"/>
      <x v="17"/>
      <x v="103"/>
      <x v="5"/>
    </i>
    <i>
      <x v="133"/>
      <x v="106"/>
      <x v="42"/>
      <x v="9"/>
    </i>
    <i>
      <x v="53"/>
      <x v="86"/>
      <x v="49"/>
      <x v="25"/>
    </i>
    <i>
      <x v="503"/>
      <x v="378"/>
      <x v="69"/>
      <x v="8"/>
    </i>
    <i>
      <x v="437"/>
      <x v="328"/>
      <x v="246"/>
      <x v="6"/>
    </i>
    <i>
      <x v="506"/>
      <x v="379"/>
      <x v="285"/>
      <x v="25"/>
    </i>
    <i>
      <x v="439"/>
      <x v="330"/>
      <x v="258"/>
      <x v="6"/>
    </i>
    <i>
      <x v="508"/>
      <x v="381"/>
      <x v="285"/>
      <x v="25"/>
    </i>
    <i>
      <x v="14"/>
      <x v="4"/>
      <x v="95"/>
      <x v="3"/>
    </i>
    <i>
      <x v="302"/>
      <x v="224"/>
      <x v="53"/>
      <x v="25"/>
    </i>
    <i>
      <x v="552"/>
      <x v="230"/>
      <x v="9"/>
      <x v="8"/>
    </i>
    <i>
      <x v="311"/>
      <x v="48"/>
      <x v="105"/>
      <x v="3"/>
    </i>
    <i>
      <x v="277"/>
      <x v="207"/>
      <x v="76"/>
      <x v="10"/>
    </i>
    <i>
      <x v="517"/>
      <x v="388"/>
      <x v="133"/>
      <x v="10"/>
    </i>
    <i>
      <x v="279"/>
      <x v="314"/>
      <x v="88"/>
      <x v="1"/>
    </i>
    <i>
      <x v="522"/>
      <x v="392"/>
      <x v="259"/>
      <x v="11"/>
    </i>
    <i>
      <x v="205"/>
      <x v="162"/>
      <x v="142"/>
      <x v="4"/>
    </i>
    <i>
      <x v="155"/>
      <x v="266"/>
      <x v="30"/>
      <x v="6"/>
    </i>
    <i>
      <x v="455"/>
      <x v="344"/>
      <x v="266"/>
      <x v="11"/>
    </i>
    <i>
      <x v="254"/>
      <x v="184"/>
      <x v="41"/>
      <x v="9"/>
    </i>
    <i>
      <x v="537"/>
      <x v="402"/>
      <x v="297"/>
      <x v="9"/>
    </i>
    <i>
      <x v="257"/>
      <x v="17"/>
      <x v="37"/>
      <x v="9"/>
    </i>
    <i>
      <x v="37"/>
      <x v="70"/>
      <x v="39"/>
      <x v="9"/>
    </i>
    <i>
      <x v="535"/>
      <x v="22"/>
      <x v="56"/>
      <x v="11"/>
    </i>
    <i>
      <x v="542"/>
      <x v="65"/>
      <x v="299"/>
      <x v="5"/>
    </i>
    <i>
      <x v="370"/>
      <x v="316"/>
      <x v="214"/>
      <x v="10"/>
    </i>
    <i>
      <x v="24"/>
      <x v="97"/>
      <x v="144"/>
      <x v="25"/>
    </i>
    <i>
      <x v="456"/>
      <x v="345"/>
      <x v="266"/>
      <x v="11"/>
    </i>
    <i>
      <x v="541"/>
      <x v="155"/>
      <x v="117"/>
      <x v="5"/>
    </i>
    <i>
      <x v="551"/>
      <x v="105"/>
      <x v="9"/>
      <x v="8"/>
    </i>
    <i>
      <x v="145"/>
      <x v="126"/>
      <x v="162"/>
      <x v="11"/>
    </i>
    <i>
      <x v="102"/>
      <x v="70"/>
      <x v="124"/>
      <x v="1"/>
    </i>
    <i>
      <x v="546"/>
      <x v="93"/>
      <x v="301"/>
      <x v="2"/>
    </i>
    <i>
      <x v="461"/>
      <x v="349"/>
      <x v="161"/>
      <x v="8"/>
    </i>
    <i>
      <x v="271"/>
      <x v="203"/>
      <x v="53"/>
      <x v="8"/>
    </i>
    <i>
      <x v="471"/>
      <x v="355"/>
      <x v="42"/>
      <x v="9"/>
    </i>
    <i>
      <x v="276"/>
      <x v="185"/>
      <x v="76"/>
      <x v="10"/>
    </i>
    <i>
      <x v="475"/>
      <x v="357"/>
      <x v="215"/>
      <x v="10"/>
    </i>
    <i>
      <x v="132"/>
      <x v="120"/>
      <x v="42"/>
      <x v="9"/>
    </i>
    <i>
      <x v="206"/>
      <x v="163"/>
      <x v="48"/>
      <x v="11"/>
    </i>
    <i>
      <x v="40"/>
      <x v="44"/>
      <x v="102"/>
      <x v="3"/>
    </i>
    <i>
      <x v="42"/>
      <x v="20"/>
      <x v="24"/>
      <x v="1"/>
    </i>
    <i>
      <x v="261"/>
      <x v="195"/>
      <x v="146"/>
      <x v="25"/>
    </i>
    <i>
      <x v="557"/>
      <x v="250"/>
      <x v="27"/>
      <x v="10"/>
    </i>
    <i>
      <x v="269"/>
      <x v="202"/>
      <x v="120"/>
      <x v="1"/>
    </i>
    <i>
      <x v="270"/>
      <x v="157"/>
      <x v="120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9"/>
    <dataField name="Total Points" fld="12" baseField="7" baseItem="13" numFmtId="169"/>
  </dataFields>
  <formats count="790">
    <format dxfId="1150">
      <pivotArea field="3" type="button" dataOnly="0" labelOnly="1" outline="0" axis="axisRow" fieldPosition="0"/>
    </format>
    <format dxfId="1149">
      <pivotArea field="4" type="button" dataOnly="0" labelOnly="1" outline="0" axis="axisRow" fieldPosition="1"/>
    </format>
    <format dxfId="1148">
      <pivotArea field="5" type="button" dataOnly="0" labelOnly="1" outline="0" axis="axisRow" fieldPosition="2"/>
    </format>
    <format dxfId="1147">
      <pivotArea field="6" type="button" dataOnly="0" labelOnly="1" outline="0" axis="axisPage" fieldPosition="1"/>
    </format>
    <format dxfId="1146">
      <pivotArea field="7" type="button" dataOnly="0" labelOnly="1" outline="0" axis="axisRow" fieldPosition="3"/>
    </format>
    <format dxfId="114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44">
      <pivotArea field="3" type="button" dataOnly="0" labelOnly="1" outline="0" axis="axisRow" fieldPosition="0"/>
    </format>
    <format dxfId="1143">
      <pivotArea field="4" type="button" dataOnly="0" labelOnly="1" outline="0" axis="axisRow" fieldPosition="1"/>
    </format>
    <format dxfId="1142">
      <pivotArea field="5" type="button" dataOnly="0" labelOnly="1" outline="0" axis="axisRow" fieldPosition="2"/>
    </format>
    <format dxfId="1141">
      <pivotArea field="6" type="button" dataOnly="0" labelOnly="1" outline="0" axis="axisPage" fieldPosition="1"/>
    </format>
    <format dxfId="1140">
      <pivotArea field="7" type="button" dataOnly="0" labelOnly="1" outline="0" axis="axisRow" fieldPosition="3"/>
    </format>
    <format dxfId="113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8">
      <pivotArea field="3" type="button" dataOnly="0" labelOnly="1" outline="0" axis="axisRow" fieldPosition="0"/>
    </format>
    <format dxfId="1137">
      <pivotArea field="4" type="button" dataOnly="0" labelOnly="1" outline="0" axis="axisRow" fieldPosition="1"/>
    </format>
    <format dxfId="1136">
      <pivotArea field="5" type="button" dataOnly="0" labelOnly="1" outline="0" axis="axisRow" fieldPosition="2"/>
    </format>
    <format dxfId="1135">
      <pivotArea field="6" type="button" dataOnly="0" labelOnly="1" outline="0" axis="axisPage" fieldPosition="1"/>
    </format>
    <format dxfId="1134">
      <pivotArea field="7" type="button" dataOnly="0" labelOnly="1" outline="0" axis="axisRow" fieldPosition="3"/>
    </format>
    <format dxfId="113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32">
      <pivotArea field="3" type="button" dataOnly="0" labelOnly="1" outline="0" axis="axisRow" fieldPosition="0"/>
    </format>
    <format dxfId="1131">
      <pivotArea field="4" type="button" dataOnly="0" labelOnly="1" outline="0" axis="axisRow" fieldPosition="1"/>
    </format>
    <format dxfId="1130">
      <pivotArea field="5" type="button" dataOnly="0" labelOnly="1" outline="0" axis="axisRow" fieldPosition="2"/>
    </format>
    <format dxfId="1129">
      <pivotArea field="6" type="button" dataOnly="0" labelOnly="1" outline="0" axis="axisPage" fieldPosition="1"/>
    </format>
    <format dxfId="1128">
      <pivotArea field="7" type="button" dataOnly="0" labelOnly="1" outline="0" axis="axisRow" fieldPosition="3"/>
    </format>
    <format dxfId="11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6">
      <pivotArea field="3" type="button" dataOnly="0" labelOnly="1" outline="0" axis="axisRow" fieldPosition="0"/>
    </format>
    <format dxfId="1125">
      <pivotArea field="4" type="button" dataOnly="0" labelOnly="1" outline="0" axis="axisRow" fieldPosition="1"/>
    </format>
    <format dxfId="1124">
      <pivotArea field="5" type="button" dataOnly="0" labelOnly="1" outline="0" axis="axisRow" fieldPosition="2"/>
    </format>
    <format dxfId="1123">
      <pivotArea field="6" type="button" dataOnly="0" labelOnly="1" outline="0" axis="axisPage" fieldPosition="1"/>
    </format>
    <format dxfId="1122">
      <pivotArea field="7" type="button" dataOnly="0" labelOnly="1" outline="0" axis="axisRow" fieldPosition="3"/>
    </format>
    <format dxfId="11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120">
      <pivotArea field="6" type="button" dataOnly="0" labelOnly="1" outline="0" axis="axisPage" fieldPosition="1"/>
    </format>
    <format dxfId="1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16">
      <pivotArea type="all" dataOnly="0" outline="0" fieldPosition="0"/>
    </format>
    <format dxfId="1115">
      <pivotArea field="3" type="button" dataOnly="0" labelOnly="1" outline="0" axis="axisRow" fieldPosition="0"/>
    </format>
    <format dxfId="1114">
      <pivotArea field="4" type="button" dataOnly="0" labelOnly="1" outline="0" axis="axisRow" fieldPosition="1"/>
    </format>
    <format dxfId="1113">
      <pivotArea field="5" type="button" dataOnly="0" labelOnly="1" outline="0" axis="axisRow" fieldPosition="2"/>
    </format>
    <format dxfId="1112">
      <pivotArea field="7" type="button" dataOnly="0" labelOnly="1" outline="0" axis="axisRow" fieldPosition="3"/>
    </format>
    <format dxfId="11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10">
      <pivotArea field="3" type="button" dataOnly="0" labelOnly="1" outline="0" axis="axisRow" fieldPosition="0"/>
    </format>
    <format dxfId="1109">
      <pivotArea field="4" type="button" dataOnly="0" labelOnly="1" outline="0" axis="axisRow" fieldPosition="1"/>
    </format>
    <format dxfId="1108">
      <pivotArea field="5" type="button" dataOnly="0" labelOnly="1" outline="0" axis="axisRow" fieldPosition="2"/>
    </format>
    <format dxfId="1107">
      <pivotArea field="7" type="button" dataOnly="0" labelOnly="1" outline="0" axis="axisRow" fieldPosition="3"/>
    </format>
    <format dxfId="110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05">
      <pivotArea type="all" dataOnly="0" outline="0" fieldPosition="0"/>
    </format>
    <format dxfId="1104">
      <pivotArea outline="0" collapsedLevelsAreSubtotals="1" fieldPosition="0"/>
    </format>
    <format dxfId="1103">
      <pivotArea field="3" type="button" dataOnly="0" labelOnly="1" outline="0" axis="axisRow" fieldPosition="0"/>
    </format>
    <format dxfId="1102">
      <pivotArea field="4" type="button" dataOnly="0" labelOnly="1" outline="0" axis="axisRow" fieldPosition="1"/>
    </format>
    <format dxfId="1101">
      <pivotArea field="5" type="button" dataOnly="0" labelOnly="1" outline="0" axis="axisRow" fieldPosition="2"/>
    </format>
    <format dxfId="1100">
      <pivotArea field="7" type="button" dataOnly="0" labelOnly="1" outline="0" axis="axisRow" fieldPosition="3"/>
    </format>
    <format dxfId="1099">
      <pivotArea dataOnly="0" labelOnly="1" outline="0" fieldPosition="0">
        <references count="1">
          <reference field="3" count="50">
            <x v="0"/>
            <x v="3"/>
            <x v="8"/>
            <x v="12"/>
            <x v="13"/>
            <x v="14"/>
            <x v="15"/>
            <x v="16"/>
            <x v="22"/>
            <x v="23"/>
            <x v="42"/>
            <x v="43"/>
            <x v="46"/>
            <x v="49"/>
            <x v="52"/>
            <x v="53"/>
            <x v="57"/>
            <x v="59"/>
            <x v="60"/>
            <x v="72"/>
            <x v="78"/>
            <x v="81"/>
            <x v="86"/>
            <x v="89"/>
            <x v="111"/>
            <x v="113"/>
            <x v="124"/>
            <x v="127"/>
            <x v="129"/>
            <x v="133"/>
            <x v="140"/>
            <x v="148"/>
            <x v="149"/>
            <x v="153"/>
            <x v="158"/>
            <x v="164"/>
            <x v="169"/>
            <x v="183"/>
            <x v="186"/>
            <x v="187"/>
            <x v="194"/>
            <x v="199"/>
            <x v="202"/>
            <x v="203"/>
            <x v="214"/>
            <x v="227"/>
            <x v="235"/>
            <x v="287"/>
            <x v="290"/>
            <x v="301"/>
          </reference>
        </references>
      </pivotArea>
    </format>
    <format dxfId="1098">
      <pivotArea dataOnly="0" labelOnly="1" outline="0" fieldPosition="0">
        <references count="1">
          <reference field="3" count="50">
            <x v="1"/>
            <x v="4"/>
            <x v="7"/>
            <x v="11"/>
            <x v="19"/>
            <x v="24"/>
            <x v="27"/>
            <x v="33"/>
            <x v="36"/>
            <x v="38"/>
            <x v="39"/>
            <x v="40"/>
            <x v="45"/>
            <x v="47"/>
            <x v="50"/>
            <x v="61"/>
            <x v="62"/>
            <x v="66"/>
            <x v="80"/>
            <x v="93"/>
            <x v="100"/>
            <x v="116"/>
            <x v="117"/>
            <x v="126"/>
            <x v="128"/>
            <x v="134"/>
            <x v="136"/>
            <x v="137"/>
            <x v="142"/>
            <x v="147"/>
            <x v="155"/>
            <x v="157"/>
            <x v="160"/>
            <x v="167"/>
            <x v="177"/>
            <x v="180"/>
            <x v="181"/>
            <x v="196"/>
            <x v="210"/>
            <x v="236"/>
            <x v="237"/>
            <x v="241"/>
            <x v="278"/>
            <x v="288"/>
            <x v="302"/>
            <x v="303"/>
            <x v="307"/>
            <x v="308"/>
            <x v="317"/>
            <x v="322"/>
          </reference>
        </references>
      </pivotArea>
    </format>
    <format dxfId="1097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8"/>
            <x v="75"/>
            <x v="79"/>
            <x v="103"/>
            <x v="115"/>
            <x v="120"/>
            <x v="132"/>
            <x v="141"/>
            <x v="146"/>
            <x v="150"/>
            <x v="154"/>
            <x v="165"/>
            <x v="173"/>
            <x v="182"/>
            <x v="204"/>
            <x v="207"/>
            <x v="212"/>
            <x v="216"/>
            <x v="218"/>
            <x v="221"/>
            <x v="223"/>
            <x v="225"/>
            <x v="233"/>
            <x v="238"/>
            <x v="239"/>
            <x v="242"/>
            <x v="247"/>
            <x v="250"/>
            <x v="256"/>
            <x v="258"/>
            <x v="259"/>
            <x v="266"/>
            <x v="271"/>
            <x v="273"/>
            <x v="277"/>
            <x v="279"/>
            <x v="289"/>
            <x v="293"/>
            <x v="304"/>
            <x v="306"/>
            <x v="309"/>
            <x v="313"/>
            <x v="323"/>
          </reference>
        </references>
      </pivotArea>
    </format>
    <format dxfId="1096">
      <pivotArea dataOnly="0" labelOnly="1" outline="0" fieldPosition="0">
        <references count="1">
          <reference field="3" count="50">
            <x v="6"/>
            <x v="17"/>
            <x v="30"/>
            <x v="58"/>
            <x v="64"/>
            <x v="67"/>
            <x v="71"/>
            <x v="76"/>
            <x v="77"/>
            <x v="82"/>
            <x v="92"/>
            <x v="95"/>
            <x v="107"/>
            <x v="109"/>
            <x v="110"/>
            <x v="112"/>
            <x v="114"/>
            <x v="130"/>
            <x v="135"/>
            <x v="138"/>
            <x v="139"/>
            <x v="143"/>
            <x v="162"/>
            <x v="166"/>
            <x v="171"/>
            <x v="185"/>
            <x v="189"/>
            <x v="190"/>
            <x v="192"/>
            <x v="205"/>
            <x v="222"/>
            <x v="252"/>
            <x v="253"/>
            <x v="254"/>
            <x v="260"/>
            <x v="261"/>
            <x v="262"/>
            <x v="263"/>
            <x v="274"/>
            <x v="283"/>
            <x v="284"/>
            <x v="291"/>
            <x v="298"/>
            <x v="311"/>
            <x v="312"/>
            <x v="316"/>
            <x v="318"/>
            <x v="319"/>
            <x v="320"/>
            <x v="321"/>
          </reference>
        </references>
      </pivotArea>
    </format>
    <format dxfId="1095">
      <pivotArea dataOnly="0" labelOnly="1" outline="0" fieldPosition="0">
        <references count="1">
          <reference field="3" count="50">
            <x v="29"/>
            <x v="35"/>
            <x v="54"/>
            <x v="56"/>
            <x v="63"/>
            <x v="68"/>
            <x v="69"/>
            <x v="73"/>
            <x v="85"/>
            <x v="87"/>
            <x v="88"/>
            <x v="96"/>
            <x v="97"/>
            <x v="105"/>
            <x v="106"/>
            <x v="118"/>
            <x v="123"/>
            <x v="145"/>
            <x v="168"/>
            <x v="172"/>
            <x v="178"/>
            <x v="179"/>
            <x v="184"/>
            <x v="188"/>
            <x v="191"/>
            <x v="201"/>
            <x v="206"/>
            <x v="209"/>
            <x v="215"/>
            <x v="220"/>
            <x v="230"/>
            <x v="231"/>
            <x v="234"/>
            <x v="244"/>
            <x v="251"/>
            <x v="264"/>
            <x v="265"/>
            <x v="267"/>
            <x v="269"/>
            <x v="270"/>
            <x v="275"/>
            <x v="276"/>
            <x v="282"/>
            <x v="292"/>
            <x v="299"/>
            <x v="300"/>
            <x v="305"/>
            <x v="310"/>
            <x v="314"/>
            <x v="324"/>
          </reference>
        </references>
      </pivotArea>
    </format>
    <format dxfId="1094">
      <pivotArea dataOnly="0" labelOnly="1" outline="0" fieldPosition="0">
        <references count="1">
          <reference field="3" count="12">
            <x v="101"/>
            <x v="102"/>
            <x v="125"/>
            <x v="163"/>
            <x v="174"/>
            <x v="200"/>
            <x v="257"/>
            <x v="294"/>
            <x v="295"/>
            <x v="296"/>
            <x v="297"/>
            <x v="315"/>
          </reference>
        </references>
      </pivotArea>
    </format>
    <format dxfId="1093">
      <pivotArea dataOnly="0" labelOnly="1" outline="0" fieldPosition="0">
        <references count="2">
          <reference field="3" count="1" selected="0">
            <x v="187"/>
          </reference>
          <reference field="4" count="1">
            <x v="215"/>
          </reference>
        </references>
      </pivotArea>
    </format>
    <format dxfId="1092">
      <pivotArea dataOnly="0" labelOnly="1" outline="0" fieldPosition="0">
        <references count="2">
          <reference field="3" count="1" selected="0">
            <x v="16"/>
          </reference>
          <reference field="4" count="1">
            <x v="25"/>
          </reference>
        </references>
      </pivotArea>
    </format>
    <format dxfId="1091">
      <pivotArea dataOnly="0" labelOnly="1" outline="0" fieldPosition="0">
        <references count="2">
          <reference field="3" count="1" selected="0">
            <x v="111"/>
          </reference>
          <reference field="4" count="1">
            <x v="92"/>
          </reference>
        </references>
      </pivotArea>
    </format>
    <format dxfId="1090">
      <pivotArea dataOnly="0" labelOnly="1" outline="0" fieldPosition="0">
        <references count="2">
          <reference field="3" count="1" selected="0">
            <x v="140"/>
          </reference>
          <reference field="4" count="1">
            <x v="103"/>
          </reference>
        </references>
      </pivotArea>
    </format>
    <format dxfId="1089">
      <pivotArea dataOnly="0" labelOnly="1" outline="0" fieldPosition="0">
        <references count="2">
          <reference field="3" count="1" selected="0">
            <x v="78"/>
          </reference>
          <reference field="4" count="1">
            <x v="38"/>
          </reference>
        </references>
      </pivotArea>
    </format>
    <format dxfId="1088">
      <pivotArea dataOnly="0" labelOnly="1" outline="0" fieldPosition="0">
        <references count="2">
          <reference field="3" count="1" selected="0">
            <x v="86"/>
          </reference>
          <reference field="4" count="1">
            <x v="49"/>
          </reference>
        </references>
      </pivotArea>
    </format>
    <format dxfId="1087">
      <pivotArea dataOnly="0" labelOnly="1" outline="0" fieldPosition="0">
        <references count="2">
          <reference field="3" count="1" selected="0">
            <x v="46"/>
          </reference>
          <reference field="4" count="1">
            <x v="102"/>
          </reference>
        </references>
      </pivotArea>
    </format>
    <format dxfId="1086">
      <pivotArea dataOnly="0" labelOnly="1" outline="0" fieldPosition="0">
        <references count="2">
          <reference field="3" count="1" selected="0">
            <x v="153"/>
          </reference>
          <reference field="4" count="1">
            <x v="134"/>
          </reference>
        </references>
      </pivotArea>
    </format>
    <format dxfId="1085">
      <pivotArea dataOnly="0" labelOnly="1" outline="0" fieldPosition="0">
        <references count="2">
          <reference field="3" count="1" selected="0">
            <x v="72"/>
          </reference>
          <reference field="4" count="1">
            <x v="1"/>
          </reference>
        </references>
      </pivotArea>
    </format>
    <format dxfId="1084">
      <pivotArea dataOnly="0" labelOnly="1" outline="0" fieldPosition="0">
        <references count="2">
          <reference field="3" count="1" selected="0">
            <x v="214"/>
          </reference>
          <reference field="4" count="1">
            <x v="168"/>
          </reference>
        </references>
      </pivotArea>
    </format>
    <format dxfId="1083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1082">
      <pivotArea dataOnly="0" labelOnly="1" outline="0" fieldPosition="0">
        <references count="2">
          <reference field="3" count="1" selected="0">
            <x v="12"/>
          </reference>
          <reference field="4" count="1">
            <x v="79"/>
          </reference>
        </references>
      </pivotArea>
    </format>
    <format dxfId="1081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1080">
      <pivotArea dataOnly="0" labelOnly="1" outline="0" fieldPosition="0">
        <references count="2">
          <reference field="3" count="1" selected="0">
            <x v="13"/>
          </reference>
          <reference field="4" count="1">
            <x v="58"/>
          </reference>
        </references>
      </pivotArea>
    </format>
    <format dxfId="1079">
      <pivotArea dataOnly="0" labelOnly="1" outline="0" fieldPosition="0">
        <references count="2">
          <reference field="3" count="1" selected="0">
            <x v="169"/>
          </reference>
          <reference field="4" count="1">
            <x v="142"/>
          </reference>
        </references>
      </pivotArea>
    </format>
    <format dxfId="1078">
      <pivotArea dataOnly="0" labelOnly="1" outline="0" fieldPosition="0">
        <references count="2">
          <reference field="3" count="1" selected="0">
            <x v="0"/>
          </reference>
          <reference field="4" count="1">
            <x v="6"/>
          </reference>
        </references>
      </pivotArea>
    </format>
    <format dxfId="1077">
      <pivotArea dataOnly="0" labelOnly="1" outline="0" fieldPosition="0">
        <references count="2">
          <reference field="3" count="1" selected="0">
            <x v="23"/>
          </reference>
          <reference field="4" count="1">
            <x v="13"/>
          </reference>
        </references>
      </pivotArea>
    </format>
    <format dxfId="1076">
      <pivotArea dataOnly="0" labelOnly="1" outline="0" fieldPosition="0">
        <references count="2">
          <reference field="3" count="1" selected="0">
            <x v="22"/>
          </reference>
          <reference field="4" count="1">
            <x v="67"/>
          </reference>
        </references>
      </pivotArea>
    </format>
    <format dxfId="1075">
      <pivotArea dataOnly="0" labelOnly="1" outline="0" fieldPosition="0">
        <references count="2">
          <reference field="3" count="1" selected="0">
            <x v="202"/>
          </reference>
          <reference field="4" count="1">
            <x v="159"/>
          </reference>
        </references>
      </pivotArea>
    </format>
    <format dxfId="1074">
      <pivotArea dataOnly="0" labelOnly="1" outline="0" fieldPosition="0">
        <references count="2">
          <reference field="3" count="1" selected="0">
            <x v="81"/>
          </reference>
          <reference field="4" count="1">
            <x v="47"/>
          </reference>
        </references>
      </pivotArea>
    </format>
    <format dxfId="1073">
      <pivotArea dataOnly="0" labelOnly="1" outline="0" fieldPosition="0">
        <references count="2">
          <reference field="3" count="1" selected="0">
            <x v="14"/>
          </reference>
          <reference field="4" count="1">
            <x v="4"/>
          </reference>
        </references>
      </pivotArea>
    </format>
    <format dxfId="1072">
      <pivotArea dataOnly="0" labelOnly="1" outline="0" fieldPosition="0">
        <references count="2">
          <reference field="3" count="1" selected="0">
            <x v="52"/>
          </reference>
          <reference field="4" count="1">
            <x v="64"/>
          </reference>
        </references>
      </pivotArea>
    </format>
    <format dxfId="1071">
      <pivotArea dataOnly="0" labelOnly="1" outline="0" fieldPosition="0">
        <references count="2">
          <reference field="3" count="1" selected="0">
            <x v="183"/>
          </reference>
          <reference field="4" count="1">
            <x v="143"/>
          </reference>
        </references>
      </pivotArea>
    </format>
    <format dxfId="1070">
      <pivotArea dataOnly="0" labelOnly="1" outline="0" fieldPosition="0">
        <references count="2">
          <reference field="3" count="1" selected="0">
            <x v="199"/>
          </reference>
          <reference field="4" count="1">
            <x v="49"/>
          </reference>
        </references>
      </pivotArea>
    </format>
    <format dxfId="1069">
      <pivotArea dataOnly="0" labelOnly="1" outline="0" fieldPosition="0">
        <references count="2">
          <reference field="3" count="1" selected="0">
            <x v="113"/>
          </reference>
          <reference field="4" count="1">
            <x v="76"/>
          </reference>
        </references>
      </pivotArea>
    </format>
    <format dxfId="1068">
      <pivotArea dataOnly="0" labelOnly="1" outline="0" fieldPosition="0">
        <references count="2">
          <reference field="3" count="1" selected="0">
            <x v="59"/>
          </reference>
          <reference field="4" count="1">
            <x v="69"/>
          </reference>
        </references>
      </pivotArea>
    </format>
    <format dxfId="1067">
      <pivotArea dataOnly="0" labelOnly="1" outline="0" fieldPosition="0">
        <references count="2">
          <reference field="3" count="1" selected="0">
            <x v="194"/>
          </reference>
          <reference field="4" count="1">
            <x v="154"/>
          </reference>
        </references>
      </pivotArea>
    </format>
    <format dxfId="1066">
      <pivotArea dataOnly="0" labelOnly="1" outline="0" fieldPosition="0">
        <references count="2">
          <reference field="3" count="1" selected="0">
            <x v="133"/>
          </reference>
          <reference field="4" count="1">
            <x v="106"/>
          </reference>
        </references>
      </pivotArea>
    </format>
    <format dxfId="1065">
      <pivotArea dataOnly="0" labelOnly="1" outline="0" fieldPosition="0">
        <references count="2">
          <reference field="3" count="1" selected="0">
            <x v="129"/>
          </reference>
          <reference field="4" count="1">
            <x v="216"/>
          </reference>
        </references>
      </pivotArea>
    </format>
    <format dxfId="1064">
      <pivotArea dataOnly="0" labelOnly="1" outline="0" fieldPosition="0">
        <references count="2">
          <reference field="3" count="1" selected="0">
            <x v="227"/>
          </reference>
          <reference field="4" count="1">
            <x v="57"/>
          </reference>
        </references>
      </pivotArea>
    </format>
    <format dxfId="1063">
      <pivotArea dataOnly="0" labelOnly="1" outline="0" fieldPosition="0">
        <references count="2">
          <reference field="3" count="1" selected="0">
            <x v="148"/>
          </reference>
          <reference field="4" count="1">
            <x v="127"/>
          </reference>
        </references>
      </pivotArea>
    </format>
    <format dxfId="1062">
      <pivotArea dataOnly="0" labelOnly="1" outline="0" fieldPosition="0">
        <references count="2">
          <reference field="3" count="1" selected="0">
            <x v="203"/>
          </reference>
          <reference field="4" count="1">
            <x v="160"/>
          </reference>
        </references>
      </pivotArea>
    </format>
    <format dxfId="1061">
      <pivotArea dataOnly="0" labelOnly="1" outline="0" fieldPosition="0">
        <references count="2">
          <reference field="3" count="1" selected="0">
            <x v="149"/>
          </reference>
          <reference field="4" count="1">
            <x v="128"/>
          </reference>
        </references>
      </pivotArea>
    </format>
    <format dxfId="1060">
      <pivotArea dataOnly="0" labelOnly="1" outline="0" fieldPosition="0">
        <references count="2">
          <reference field="3" count="1" selected="0">
            <x v="42"/>
          </reference>
          <reference field="4" count="1">
            <x v="20"/>
          </reference>
        </references>
      </pivotArea>
    </format>
    <format dxfId="1059">
      <pivotArea dataOnly="0" labelOnly="1" outline="0" fieldPosition="0">
        <references count="2">
          <reference field="3" count="1" selected="0">
            <x v="290"/>
          </reference>
          <reference field="4" count="1">
            <x v="214"/>
          </reference>
        </references>
      </pivotArea>
    </format>
    <format dxfId="1058">
      <pivotArea dataOnly="0" labelOnly="1" outline="0" fieldPosition="0">
        <references count="2">
          <reference field="3" count="1" selected="0">
            <x v="49"/>
          </reference>
          <reference field="4" count="1">
            <x v="56"/>
          </reference>
        </references>
      </pivotArea>
    </format>
    <format dxfId="1057">
      <pivotArea dataOnly="0" labelOnly="1" outline="0" fieldPosition="0">
        <references count="2">
          <reference field="3" count="1" selected="0">
            <x v="3"/>
          </reference>
          <reference field="4" count="1">
            <x v="81"/>
          </reference>
        </references>
      </pivotArea>
    </format>
    <format dxfId="1056">
      <pivotArea dataOnly="0" labelOnly="1" outline="0" fieldPosition="0">
        <references count="2">
          <reference field="3" count="1" selected="0">
            <x v="235"/>
          </reference>
          <reference field="4" count="1">
            <x v="179"/>
          </reference>
        </references>
      </pivotArea>
    </format>
    <format dxfId="1055">
      <pivotArea dataOnly="0" labelOnly="1" outline="0" fieldPosition="0">
        <references count="2">
          <reference field="3" count="1" selected="0">
            <x v="127"/>
          </reference>
          <reference field="4" count="1">
            <x v="112"/>
          </reference>
        </references>
      </pivotArea>
    </format>
    <format dxfId="1054">
      <pivotArea dataOnly="0" labelOnly="1" outline="0" fieldPosition="0">
        <references count="2">
          <reference field="3" count="1" selected="0">
            <x v="301"/>
          </reference>
          <reference field="4" count="1">
            <x v="154"/>
          </reference>
        </references>
      </pivotArea>
    </format>
    <format dxfId="1053">
      <pivotArea dataOnly="0" labelOnly="1" outline="0" fieldPosition="0">
        <references count="2">
          <reference field="3" count="1" selected="0">
            <x v="124"/>
          </reference>
          <reference field="4" count="1">
            <x v="110"/>
          </reference>
        </references>
      </pivotArea>
    </format>
    <format dxfId="1052">
      <pivotArea dataOnly="0" labelOnly="1" outline="0" fieldPosition="0">
        <references count="2">
          <reference field="3" count="1" selected="0">
            <x v="43"/>
          </reference>
          <reference field="4" count="1">
            <x v="98"/>
          </reference>
        </references>
      </pivotArea>
    </format>
    <format dxfId="1051">
      <pivotArea dataOnly="0" labelOnly="1" outline="0" fieldPosition="0">
        <references count="2">
          <reference field="3" count="1" selected="0">
            <x v="89"/>
          </reference>
          <reference field="4" count="1">
            <x v="26"/>
          </reference>
        </references>
      </pivotArea>
    </format>
    <format dxfId="1050">
      <pivotArea dataOnly="0" labelOnly="1" outline="0" fieldPosition="0">
        <references count="2">
          <reference field="3" count="1" selected="0">
            <x v="57"/>
          </reference>
          <reference field="4" count="1">
            <x v="45"/>
          </reference>
        </references>
      </pivotArea>
    </format>
    <format dxfId="1049">
      <pivotArea dataOnly="0" labelOnly="1" outline="0" fieldPosition="0">
        <references count="2">
          <reference field="3" count="1" selected="0">
            <x v="164"/>
          </reference>
          <reference field="4" count="1">
            <x v="139"/>
          </reference>
        </references>
      </pivotArea>
    </format>
    <format dxfId="1048">
      <pivotArea dataOnly="0" labelOnly="1" outline="0" fieldPosition="0">
        <references count="2">
          <reference field="3" count="1" selected="0">
            <x v="158"/>
          </reference>
          <reference field="4" count="1">
            <x v="57"/>
          </reference>
        </references>
      </pivotArea>
    </format>
    <format dxfId="1047">
      <pivotArea dataOnly="0" labelOnly="1" outline="0" fieldPosition="0">
        <references count="2">
          <reference field="3" count="1" selected="0">
            <x v="60"/>
          </reference>
          <reference field="4" count="1">
            <x v="36"/>
          </reference>
        </references>
      </pivotArea>
    </format>
    <format dxfId="1046">
      <pivotArea dataOnly="0" labelOnly="1" outline="0" fieldPosition="0">
        <references count="2">
          <reference field="3" count="1" selected="0">
            <x v="186"/>
          </reference>
          <reference field="4" count="1">
            <x v="152"/>
          </reference>
        </references>
      </pivotArea>
    </format>
    <format dxfId="1045">
      <pivotArea dataOnly="0" labelOnly="1" outline="0" fieldPosition="0">
        <references count="2">
          <reference field="3" count="1" selected="0">
            <x v="8"/>
          </reference>
          <reference field="4" count="1">
            <x v="107"/>
          </reference>
        </references>
      </pivotArea>
    </format>
    <format dxfId="1044">
      <pivotArea dataOnly="0" labelOnly="1" outline="0" fieldPosition="0">
        <references count="2">
          <reference field="3" count="1" selected="0">
            <x v="53"/>
          </reference>
          <reference field="4" count="1">
            <x v="86"/>
          </reference>
        </references>
      </pivotArea>
    </format>
    <format dxfId="1043">
      <pivotArea dataOnly="0" labelOnly="1" outline="0" fieldPosition="0">
        <references count="2">
          <reference field="3" count="1" selected="0">
            <x v="80"/>
          </reference>
          <reference field="4" count="1">
            <x v="73"/>
          </reference>
        </references>
      </pivotArea>
    </format>
    <format dxfId="1042">
      <pivotArea dataOnly="0" labelOnly="1" outline="0" fieldPosition="0">
        <references count="2">
          <reference field="3" count="1" selected="0">
            <x v="134"/>
          </reference>
          <reference field="4" count="1">
            <x v="121"/>
          </reference>
        </references>
      </pivotArea>
    </format>
    <format dxfId="1041">
      <pivotArea dataOnly="0" labelOnly="1" outline="0" fieldPosition="0">
        <references count="2">
          <reference field="3" count="1" selected="0">
            <x v="7"/>
          </reference>
          <reference field="4" count="1">
            <x v="94"/>
          </reference>
        </references>
      </pivotArea>
    </format>
    <format dxfId="1040">
      <pivotArea dataOnly="0" labelOnly="1" outline="0" fieldPosition="0">
        <references count="2">
          <reference field="3" count="1" selected="0">
            <x v="11"/>
          </reference>
          <reference field="4" count="1">
            <x v="57"/>
          </reference>
        </references>
      </pivotArea>
    </format>
    <format dxfId="1039">
      <pivotArea dataOnly="0" labelOnly="1" outline="0" fieldPosition="0">
        <references count="2">
          <reference field="3" count="1" selected="0">
            <x v="210"/>
          </reference>
          <reference field="4" count="1">
            <x v="70"/>
          </reference>
        </references>
      </pivotArea>
    </format>
    <format dxfId="1038">
      <pivotArea dataOnly="0" labelOnly="1" outline="0" fieldPosition="0">
        <references count="2">
          <reference field="3" count="1" selected="0">
            <x v="180"/>
          </reference>
          <reference field="4" count="1">
            <x v="148"/>
          </reference>
        </references>
      </pivotArea>
    </format>
    <format dxfId="1037">
      <pivotArea dataOnly="0" labelOnly="1" outline="0" fieldPosition="0">
        <references count="2">
          <reference field="3" count="1" selected="0">
            <x v="1"/>
          </reference>
          <reference field="4" count="1">
            <x v="11"/>
          </reference>
        </references>
      </pivotArea>
    </format>
    <format dxfId="1036">
      <pivotArea dataOnly="0" labelOnly="1" outline="0" fieldPosition="0">
        <references count="2">
          <reference field="3" count="1" selected="0">
            <x v="147"/>
          </reference>
          <reference field="4" count="1">
            <x v="3"/>
          </reference>
        </references>
      </pivotArea>
    </format>
    <format dxfId="1035">
      <pivotArea dataOnly="0" labelOnly="1" outline="0" fieldPosition="0">
        <references count="2">
          <reference field="3" count="1" selected="0">
            <x v="100"/>
          </reference>
          <reference field="4" count="1">
            <x v="95"/>
          </reference>
        </references>
      </pivotArea>
    </format>
    <format dxfId="1034">
      <pivotArea dataOnly="0" labelOnly="1" outline="0" fieldPosition="0">
        <references count="2">
          <reference field="3" count="1" selected="0">
            <x v="38"/>
          </reference>
          <reference field="4" count="1">
            <x v="74"/>
          </reference>
        </references>
      </pivotArea>
    </format>
    <format dxfId="1033">
      <pivotArea dataOnly="0" labelOnly="1" outline="0" fieldPosition="0">
        <references count="2">
          <reference field="3" count="1" selected="0">
            <x v="303"/>
          </reference>
          <reference field="4" count="1">
            <x v="225"/>
          </reference>
        </references>
      </pivotArea>
    </format>
    <format dxfId="1032">
      <pivotArea dataOnly="0" labelOnly="1" outline="0" fieldPosition="0">
        <references count="2">
          <reference field="3" count="1" selected="0">
            <x v="157"/>
          </reference>
          <reference field="4" count="1">
            <x v="137"/>
          </reference>
        </references>
      </pivotArea>
    </format>
    <format dxfId="1031">
      <pivotArea dataOnly="0" labelOnly="1" outline="0" fieldPosition="0">
        <references count="2">
          <reference field="3" count="1" selected="0">
            <x v="47"/>
          </reference>
          <reference field="4" count="1">
            <x v="17"/>
          </reference>
        </references>
      </pivotArea>
    </format>
    <format dxfId="1030">
      <pivotArea dataOnly="0" labelOnly="1" outline="0" fieldPosition="0">
        <references count="2">
          <reference field="3" count="1" selected="0">
            <x v="45"/>
          </reference>
          <reference field="4" count="1">
            <x v="105"/>
          </reference>
        </references>
      </pivotArea>
    </format>
    <format dxfId="1029">
      <pivotArea dataOnly="0" labelOnly="1" outline="0" fieldPosition="0">
        <references count="2">
          <reference field="3" count="1" selected="0">
            <x v="278"/>
          </reference>
          <reference field="4" count="1">
            <x v="12"/>
          </reference>
        </references>
      </pivotArea>
    </format>
    <format dxfId="1028">
      <pivotArea dataOnly="0" labelOnly="1" outline="0" fieldPosition="0">
        <references count="2">
          <reference field="3" count="1" selected="0">
            <x v="61"/>
          </reference>
          <reference field="4" count="1">
            <x v="100"/>
          </reference>
        </references>
      </pivotArea>
    </format>
    <format dxfId="1027">
      <pivotArea dataOnly="0" labelOnly="1" outline="0" fieldPosition="0">
        <references count="2">
          <reference field="3" count="1" selected="0">
            <x v="27"/>
          </reference>
          <reference field="4" count="1">
            <x v="55"/>
          </reference>
        </references>
      </pivotArea>
    </format>
    <format dxfId="1026">
      <pivotArea dataOnly="0" labelOnly="1" outline="0" fieldPosition="0">
        <references count="2">
          <reference field="3" count="1" selected="0">
            <x v="137"/>
          </reference>
          <reference field="4" count="1">
            <x v="32"/>
          </reference>
        </references>
      </pivotArea>
    </format>
    <format dxfId="1025">
      <pivotArea dataOnly="0" labelOnly="1" outline="0" fieldPosition="0">
        <references count="2">
          <reference field="3" count="1" selected="0">
            <x v="93"/>
          </reference>
          <reference field="4" count="1">
            <x v="115"/>
          </reference>
        </references>
      </pivotArea>
    </format>
    <format dxfId="1024">
      <pivotArea dataOnly="0" labelOnly="1" outline="0" fieldPosition="0">
        <references count="2">
          <reference field="3" count="1" selected="0">
            <x v="36"/>
          </reference>
          <reference field="4" count="1">
            <x v="9"/>
          </reference>
        </references>
      </pivotArea>
    </format>
    <format dxfId="1023">
      <pivotArea dataOnly="0" labelOnly="1" outline="0" fieldPosition="0">
        <references count="2">
          <reference field="3" count="1" selected="0">
            <x v="236"/>
          </reference>
          <reference field="4" count="1">
            <x v="90"/>
          </reference>
        </references>
      </pivotArea>
    </format>
    <format dxfId="1022">
      <pivotArea dataOnly="0" labelOnly="1" outline="0" fieldPosition="0">
        <references count="2">
          <reference field="3" count="1" selected="0">
            <x v="177"/>
          </reference>
          <reference field="4" count="1">
            <x v="146"/>
          </reference>
        </references>
      </pivotArea>
    </format>
    <format dxfId="1021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50"/>
          </reference>
          <reference field="4" count="1">
            <x v="50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322"/>
          </reference>
          <reference field="4" count="1">
            <x v="57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181"/>
          </reference>
          <reference field="4" count="1">
            <x v="113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307"/>
          </reference>
          <reference field="4" count="1">
            <x v="228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117"/>
          </reference>
          <reference field="4" count="1">
            <x v="77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317"/>
          </reference>
          <reference field="4" count="1">
            <x v="57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136"/>
          </reference>
          <reference field="4" count="1">
            <x v="51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19"/>
          </reference>
          <reference field="4" count="1">
            <x v="57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167"/>
          </reference>
          <reference field="4" count="1">
            <x v="141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66"/>
          </reference>
          <reference field="4" count="1">
            <x v="151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4"/>
          </reference>
          <reference field="4" count="1">
            <x v="8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33"/>
          </reference>
          <reference field="4" count="1">
            <x v="12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308"/>
          </reference>
          <reference field="4" count="1">
            <x v="229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24"/>
          </reference>
          <reference field="4" count="1">
            <x v="97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116"/>
          </reference>
          <reference field="4" count="1">
            <x v="71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128"/>
          </reference>
          <reference field="4" count="1">
            <x v="40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288"/>
          </reference>
          <reference field="4" count="1">
            <x v="198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62"/>
          </reference>
          <reference field="4" count="1">
            <x v="15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40"/>
          </reference>
          <reference field="4" count="1">
            <x v="44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237"/>
          </reference>
          <reference field="4" count="1">
            <x v="180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196"/>
          </reference>
          <reference field="4" count="1">
            <x v="155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126"/>
          </reference>
          <reference field="4" count="1">
            <x v="111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302"/>
          </reference>
          <reference field="4" count="1">
            <x v="224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155"/>
          </reference>
          <reference field="4" count="1">
            <x v="107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241"/>
          </reference>
          <reference field="4" count="1">
            <x v="182"/>
          </reference>
        </references>
      </pivotArea>
    </format>
    <format dxfId="995">
      <pivotArea dataOnly="0" labelOnly="1" outline="0" fieldPosition="0">
        <references count="2">
          <reference field="3" count="1" selected="0">
            <x v="39"/>
          </reference>
          <reference field="4" count="1">
            <x v="91"/>
          </reference>
        </references>
      </pivotArea>
    </format>
    <format dxfId="994">
      <pivotArea dataOnly="0" labelOnly="1" outline="0" fieldPosition="0">
        <references count="2">
          <reference field="3" count="1" selected="0">
            <x v="273"/>
          </reference>
          <reference field="4" count="1">
            <x v="204"/>
          </reference>
        </references>
      </pivotArea>
    </format>
    <format dxfId="993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992">
      <pivotArea dataOnly="0" labelOnly="1" outline="0" fieldPosition="0">
        <references count="2">
          <reference field="3" count="1" selected="0">
            <x v="271"/>
          </reference>
          <reference field="4" count="1">
            <x v="203"/>
          </reference>
        </references>
      </pivotArea>
    </format>
    <format dxfId="991">
      <pivotArea dataOnly="0" labelOnly="1" outline="0" fieldPosition="0">
        <references count="2">
          <reference field="3" count="1" selected="0">
            <x v="115"/>
          </reference>
          <reference field="4" count="1">
            <x v="67"/>
          </reference>
        </references>
      </pivotArea>
    </format>
    <format dxfId="990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989">
      <pivotArea dataOnly="0" labelOnly="1" outline="0" fieldPosition="0">
        <references count="2">
          <reference field="3" count="1" selected="0">
            <x v="79"/>
          </reference>
          <reference field="4" count="1">
            <x v="42"/>
          </reference>
        </references>
      </pivotArea>
    </format>
    <format dxfId="988">
      <pivotArea dataOnly="0" labelOnly="1" outline="0" fieldPosition="0">
        <references count="2">
          <reference field="3" count="1" selected="0">
            <x v="182"/>
          </reference>
          <reference field="4" count="1">
            <x v="86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258"/>
          </reference>
          <reference field="4" count="1">
            <x v="193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212"/>
          </reference>
          <reference field="4" count="1">
            <x v="57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41"/>
          </reference>
          <reference field="4" count="1">
            <x v="53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225"/>
          </reference>
          <reference field="4" count="1">
            <x v="5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204"/>
          </reference>
          <reference field="4" count="1">
            <x v="161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103"/>
          </reference>
          <reference field="4" count="1">
            <x v="66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309"/>
          </reference>
          <reference field="4" count="1">
            <x v="143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277"/>
          </reference>
          <reference field="4" count="1">
            <x v="207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256"/>
          </reference>
          <reference field="4" count="1">
            <x v="192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2"/>
          </reference>
          <reference field="4" count="1">
            <x v="68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259"/>
          </reference>
          <reference field="4" count="1">
            <x v="194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242"/>
          </reference>
          <reference field="4" count="1">
            <x v="17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34"/>
          </reference>
          <reference field="4" count="1">
            <x v="75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48"/>
          </reference>
          <reference field="4" count="1">
            <x v="78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132"/>
          </reference>
          <reference field="4" count="1">
            <x v="120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73"/>
          </reference>
          <reference field="4" count="1">
            <x v="144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250"/>
          </reference>
          <reference field="4" count="1">
            <x v="190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150"/>
          </reference>
          <reference field="4" count="1">
            <x v="130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146"/>
          </reference>
          <reference field="4" count="1">
            <x v="30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141"/>
          </reference>
          <reference field="4" count="1">
            <x v="123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154"/>
          </reference>
          <reference field="4" count="1">
            <x v="135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207"/>
          </reference>
          <reference field="4" count="1">
            <x v="3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279"/>
          </reference>
          <reference field="4" count="1">
            <x v="218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221"/>
          </reference>
          <reference field="4" count="1">
            <x v="172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16"/>
          </reference>
          <reference field="4" count="1">
            <x v="97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33"/>
          </reference>
          <reference field="4" count="1">
            <x v="178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323"/>
          </reference>
          <reference field="4" count="1">
            <x v="238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238"/>
          </reference>
          <reference field="4" count="1">
            <x v="181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306"/>
          </reference>
          <reference field="4" count="1">
            <x v="227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75"/>
          </reference>
          <reference field="4" count="1">
            <x v="99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7"/>
          </reference>
          <reference field="4" count="1">
            <x v="70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293"/>
          </reference>
          <reference field="4" count="1">
            <x v="163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223"/>
          </reference>
          <reference field="4" count="1">
            <x v="173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266"/>
          </reference>
          <reference field="4" count="1">
            <x v="199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304"/>
          </reference>
          <reference field="4" count="1">
            <x v="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289"/>
          </reference>
          <reference field="4" count="1">
            <x v="160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120"/>
          </reference>
          <reference field="4" count="1">
            <x v="108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165"/>
          </reference>
          <reference field="4" count="1">
            <x v="51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31"/>
          </reference>
          <reference field="4" count="1">
            <x v="82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313"/>
          </reference>
          <reference field="4" count="1">
            <x v="232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162"/>
          </reference>
          <reference field="4" count="1">
            <x v="138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30"/>
          </reference>
          <reference field="4" count="1">
            <x v="85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185"/>
          </reference>
          <reference field="4" count="1">
            <x v="39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283"/>
          </reference>
          <reference field="4" count="1">
            <x v="210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76"/>
          </reference>
          <reference field="4" count="1">
            <x v="80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138"/>
          </reference>
          <reference field="4" count="1">
            <x v="37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135"/>
          </reference>
          <reference field="4" count="1">
            <x v="35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58"/>
          </reference>
          <reference field="4" count="1">
            <x v="39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252"/>
          </reference>
          <reference field="4" count="1">
            <x v="17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130"/>
          </reference>
          <reference field="4" count="1">
            <x v="116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284"/>
          </reference>
          <reference field="4" count="1">
            <x v="211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291"/>
          </reference>
          <reference field="4" count="1">
            <x v="57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262"/>
          </reference>
          <reference field="4" count="1">
            <x v="100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166"/>
          </reference>
          <reference field="4" count="1">
            <x v="49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316"/>
          </reference>
          <reference field="4" count="1">
            <x v="234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318"/>
          </reference>
          <reference field="4" count="1">
            <x v="3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92"/>
          </reference>
          <reference field="4" count="1">
            <x v="7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261"/>
          </reference>
          <reference field="4" count="1">
            <x v="195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260"/>
          </reference>
          <reference field="4" count="1">
            <x v="46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17"/>
          </reference>
          <reference field="4" count="1">
            <x v="51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109"/>
          </reference>
          <reference field="4" count="1">
            <x v="87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205"/>
          </reference>
          <reference field="4" count="1">
            <x v="162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254"/>
          </reference>
          <reference field="4" count="1">
            <x v="184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110"/>
          </reference>
          <reference field="4" count="1">
            <x v="19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321"/>
          </reference>
          <reference field="4" count="1">
            <x v="107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320"/>
          </reference>
          <reference field="4" count="1">
            <x v="237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77"/>
          </reference>
          <reference field="4" count="1">
            <x v="22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6"/>
          </reference>
          <reference field="4" count="1">
            <x v="57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67"/>
          </reference>
          <reference field="4" count="1">
            <x v="24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189"/>
          </reference>
          <reference field="4" count="1">
            <x v="153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274"/>
          </reference>
          <reference field="4" count="1">
            <x v="205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139"/>
          </reference>
          <reference field="4" count="1">
            <x v="122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107"/>
          </reference>
          <reference field="4" count="1">
            <x v="96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112"/>
          </reference>
          <reference field="4" count="1">
            <x v="30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71"/>
          </reference>
          <reference field="4" count="1">
            <x v="3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143"/>
          </reference>
          <reference field="4" count="1">
            <x v="16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192"/>
          </reference>
          <reference field="4" count="1">
            <x v="42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312"/>
          </reference>
          <reference field="4" count="1">
            <x v="231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190"/>
          </reference>
          <reference field="4" count="1">
            <x v="217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171"/>
          </reference>
          <reference field="4" count="1">
            <x v="143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311"/>
          </reference>
          <reference field="4" count="1">
            <x v="48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222"/>
          </reference>
          <reference field="4" count="1">
            <x v="114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263"/>
          </reference>
          <reference field="4" count="1">
            <x v="196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114"/>
          </reference>
          <reference field="4" count="1">
            <x v="118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95"/>
          </reference>
          <reference field="4" count="1">
            <x v="76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73"/>
          </reference>
          <reference field="4" count="1">
            <x v="5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35"/>
          </reference>
          <reference field="4" count="1">
            <x v="48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206"/>
          </reference>
          <reference field="4" count="1">
            <x v="163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264"/>
          </reference>
          <reference field="4" count="1">
            <x v="17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314"/>
          </reference>
          <reference field="4" count="1">
            <x v="51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29"/>
          </reference>
          <reference field="4" count="1">
            <x v="31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184"/>
          </reference>
          <reference field="4" count="1">
            <x v="149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123"/>
          </reference>
          <reference field="4" count="1">
            <x v="63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230"/>
          </reference>
          <reference field="4" count="1">
            <x v="235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45"/>
          </reference>
          <reference field="4" count="1">
            <x v="126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85"/>
          </reference>
          <reference field="4" count="1">
            <x v="17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265"/>
          </reference>
          <reference field="4" count="1">
            <x v="197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234"/>
          </reference>
          <reference field="4" count="1">
            <x v="0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69"/>
          </reference>
          <reference field="4" count="1">
            <x v="62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68"/>
          </reference>
          <reference field="4" count="1">
            <x v="90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88"/>
          </reference>
          <reference field="4" count="1">
            <x v="12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97"/>
          </reference>
          <reference field="4" count="1">
            <x v="54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88"/>
          </reference>
          <reference field="4" count="1">
            <x v="129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299"/>
          </reference>
          <reference field="4" count="1">
            <x v="222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178"/>
          </reference>
          <reference field="4" count="1">
            <x v="89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191"/>
          </reference>
          <reference field="4" count="1">
            <x v="3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179"/>
          </reference>
          <reference field="4" count="1">
            <x v="147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68"/>
          </reference>
          <reference field="4" count="1">
            <x v="101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220"/>
          </reference>
          <reference field="4" count="1">
            <x v="23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63"/>
          </reference>
          <reference field="4" count="1">
            <x v="18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282"/>
          </reference>
          <reference field="4" count="1">
            <x v="209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305"/>
          </reference>
          <reference field="4" count="1">
            <x v="226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105"/>
          </reference>
          <reference field="4" count="1">
            <x v="72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276"/>
          </reference>
          <reference field="4" count="1">
            <x v="185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106"/>
          </reference>
          <reference field="4" count="1">
            <x v="28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215"/>
          </reference>
          <reference field="4" count="1">
            <x v="169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269"/>
          </reference>
          <reference field="4" count="1">
            <x v="202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275"/>
          </reference>
          <reference field="4" count="1">
            <x v="206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87"/>
          </reference>
          <reference field="4" count="1">
            <x v="14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300"/>
          </reference>
          <reference field="4" count="1">
            <x v="223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209"/>
          </reference>
          <reference field="4" count="1">
            <x v="165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267"/>
          </reference>
          <reference field="4" count="1">
            <x v="200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270"/>
          </reference>
          <reference field="4" count="1">
            <x v="157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54"/>
          </reference>
          <reference field="4" count="1">
            <x v="45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231"/>
          </reference>
          <reference field="4" count="1">
            <x v="89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56"/>
          </reference>
          <reference field="4" count="1">
            <x v="3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96"/>
          </reference>
          <reference field="4" count="1">
            <x v="51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244"/>
          </reference>
          <reference field="4" count="1">
            <x v="185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310"/>
          </reference>
          <reference field="4" count="1">
            <x v="230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201"/>
          </reference>
          <reference field="4" count="1">
            <x v="158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251"/>
          </reference>
          <reference field="4" count="1">
            <x v="191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18"/>
          </reference>
          <reference field="4" count="1">
            <x v="5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315"/>
          </reference>
          <reference field="4" count="1">
            <x v="233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01"/>
          </reference>
          <reference field="4" count="1">
            <x v="83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200"/>
          </reference>
          <reference field="4" count="1">
            <x v="51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297"/>
          </reference>
          <reference field="4" count="1">
            <x v="221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174"/>
          </reference>
          <reference field="4" count="1">
            <x v="145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257"/>
          </reference>
          <reference field="4" count="1">
            <x v="1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102"/>
          </reference>
          <reference field="4" count="1">
            <x v="70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125"/>
          </reference>
          <reference field="4" count="1">
            <x v="119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294"/>
          </reference>
          <reference field="4" count="1">
            <x v="219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295"/>
          </reference>
          <reference field="4" count="1">
            <x v="200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163"/>
          </reference>
          <reference field="4" count="1">
            <x v="69"/>
          </reference>
        </references>
      </pivotArea>
    </format>
    <format dxfId="838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215"/>
          </reference>
          <reference field="5" count="1">
            <x v="100"/>
          </reference>
        </references>
      </pivotArea>
    </format>
    <format dxfId="837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25"/>
          </reference>
          <reference field="5" count="1">
            <x v="26"/>
          </reference>
        </references>
      </pivotArea>
    </format>
    <format dxfId="836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92"/>
          </reference>
          <reference field="5" count="1">
            <x v="95"/>
          </reference>
        </references>
      </pivotArea>
    </format>
    <format dxfId="83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03"/>
          </reference>
          <reference field="5" count="1">
            <x v="17"/>
          </reference>
        </references>
      </pivotArea>
    </format>
    <format dxfId="834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38"/>
          </reference>
          <reference field="5" count="1">
            <x v="67"/>
          </reference>
        </references>
      </pivotArea>
    </format>
    <format dxfId="833">
      <pivotArea dataOnly="0" labelOnly="1" outline="0" fieldPosition="0">
        <references count="3">
          <reference field="3" count="1" selected="0">
            <x v="86"/>
          </reference>
          <reference field="4" count="1" selected="0">
            <x v="49"/>
          </reference>
          <reference field="5" count="1">
            <x v="18"/>
          </reference>
        </references>
      </pivotArea>
    </format>
    <format dxfId="832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2"/>
          </reference>
          <reference field="5" count="1">
            <x v="28"/>
          </reference>
        </references>
      </pivotArea>
    </format>
    <format dxfId="831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34"/>
          </reference>
          <reference field="5" count="1">
            <x v="4"/>
          </reference>
        </references>
      </pivotArea>
    </format>
    <format dxfId="830">
      <pivotArea dataOnly="0" labelOnly="1" outline="0" fieldPosition="0">
        <references count="3">
          <reference field="3" count="1" selected="0">
            <x v="72"/>
          </reference>
          <reference field="4" count="1" selected="0">
            <x v="1"/>
          </reference>
          <reference field="5" count="1">
            <x v="7"/>
          </reference>
        </references>
      </pivotArea>
    </format>
    <format dxfId="829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168"/>
          </reference>
          <reference field="5" count="1">
            <x v="69"/>
          </reference>
        </references>
      </pivotArea>
    </format>
    <format dxfId="828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65"/>
          </reference>
        </references>
      </pivotArea>
    </format>
    <format dxfId="827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79"/>
          </reference>
          <reference field="5" count="1">
            <x v="33"/>
          </reference>
        </references>
      </pivotArea>
    </format>
    <format dxfId="82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135"/>
          </reference>
        </references>
      </pivotArea>
    </format>
    <format dxfId="825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58"/>
          </reference>
          <reference field="5" count="1">
            <x v="8"/>
          </reference>
        </references>
      </pivotArea>
    </format>
    <format dxfId="824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142"/>
          </reference>
          <reference field="5" count="1">
            <x v="60"/>
          </reference>
        </references>
      </pivotArea>
    </format>
    <format dxfId="823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6"/>
          </reference>
          <reference field="5" count="1">
            <x v="164"/>
          </reference>
        </references>
      </pivotArea>
    </format>
    <format dxfId="822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3"/>
          </reference>
          <reference field="5" count="1">
            <x v="28"/>
          </reference>
        </references>
      </pivotArea>
    </format>
    <format dxfId="821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7"/>
          </reference>
          <reference field="5" count="1">
            <x v="18"/>
          </reference>
        </references>
      </pivotArea>
    </format>
    <format dxfId="820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59"/>
          </reference>
          <reference field="5" count="1">
            <x v="142"/>
          </reference>
        </references>
      </pivotArea>
    </format>
    <format dxfId="819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47"/>
          </reference>
          <reference field="5" count="1">
            <x v="60"/>
          </reference>
        </references>
      </pivotArea>
    </format>
    <format dxfId="818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4"/>
          </reference>
          <reference field="5" count="1">
            <x v="95"/>
          </reference>
        </references>
      </pivotArea>
    </format>
    <format dxfId="817">
      <pivotArea dataOnly="0" labelOnly="1" outline="0" fieldPosition="0">
        <references count="3">
          <reference field="3" count="1" selected="0">
            <x v="52"/>
          </reference>
          <reference field="4" count="1" selected="0">
            <x v="64"/>
          </reference>
          <reference field="5" count="1">
            <x v="9"/>
          </reference>
        </references>
      </pivotArea>
    </format>
    <format dxfId="816">
      <pivotArea dataOnly="0" labelOnly="1" outline="0" fieldPosition="0">
        <references count="3">
          <reference field="3" count="1" selected="0">
            <x v="183"/>
          </reference>
          <reference field="4" count="1" selected="0">
            <x v="143"/>
          </reference>
          <reference field="5" count="1">
            <x v="33"/>
          </reference>
        </references>
      </pivotArea>
    </format>
    <format dxfId="815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49"/>
          </reference>
          <reference field="5" count="1">
            <x v="17"/>
          </reference>
        </references>
      </pivotArea>
    </format>
    <format dxfId="814">
      <pivotArea dataOnly="0" labelOnly="1" outline="0" fieldPosition="0">
        <references count="3">
          <reference field="3" count="1" selected="0">
            <x v="113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813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69"/>
          </reference>
          <reference field="5" count="1">
            <x v="18"/>
          </reference>
        </references>
      </pivotArea>
    </format>
    <format dxfId="81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154"/>
          </reference>
          <reference field="5" count="1">
            <x v="50"/>
          </reference>
        </references>
      </pivotArea>
    </format>
    <format dxfId="811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06"/>
          </reference>
          <reference field="5" count="1">
            <x v="42"/>
          </reference>
        </references>
      </pivotArea>
    </format>
    <format dxfId="810">
      <pivotArea dataOnly="0" labelOnly="1" outline="0" fieldPosition="0">
        <references count="3">
          <reference field="3" count="1" selected="0">
            <x v="129"/>
          </reference>
          <reference field="4" count="1" selected="0">
            <x v="216"/>
          </reference>
          <reference field="5" count="1">
            <x v="77"/>
          </reference>
        </references>
      </pivotArea>
    </format>
    <format dxfId="809">
      <pivotArea dataOnly="0" labelOnly="1" outline="0" fieldPosition="0">
        <references count="3">
          <reference field="3" count="1" selected="0">
            <x v="227"/>
          </reference>
          <reference field="4" count="1" selected="0">
            <x v="57"/>
          </reference>
          <reference field="5" count="1">
            <x v="9"/>
          </reference>
        </references>
      </pivotArea>
    </format>
    <format dxfId="808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27"/>
          </reference>
          <reference field="5" count="1">
            <x v="5"/>
          </reference>
        </references>
      </pivotArea>
    </format>
    <format dxfId="807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160"/>
          </reference>
          <reference field="5" count="1">
            <x v="79"/>
          </reference>
        </references>
      </pivotArea>
    </format>
    <format dxfId="806">
      <pivotArea dataOnly="0" labelOnly="1" outline="0" fieldPosition="0">
        <references count="3">
          <reference field="3" count="1" selected="0">
            <x v="149"/>
          </reference>
          <reference field="4" count="1" selected="0">
            <x v="128"/>
          </reference>
          <reference field="5" count="1">
            <x v="87"/>
          </reference>
        </references>
      </pivotArea>
    </format>
    <format dxfId="805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0"/>
          </reference>
          <reference field="5" count="1">
            <x v="24"/>
          </reference>
        </references>
      </pivotArea>
    </format>
    <format dxfId="804">
      <pivotArea dataOnly="0" labelOnly="1" outline="0" fieldPosition="0">
        <references count="3">
          <reference field="3" count="1" selected="0">
            <x v="290"/>
          </reference>
          <reference field="4" count="1" selected="0">
            <x v="214"/>
          </reference>
          <reference field="5" count="1">
            <x v="29"/>
          </reference>
        </references>
      </pivotArea>
    </format>
    <format dxfId="803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1"/>
          </reference>
          <reference field="5" count="1">
            <x v="50"/>
          </reference>
        </references>
      </pivotArea>
    </format>
    <format dxfId="802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79"/>
          </reference>
          <reference field="5" count="1">
            <x v="107"/>
          </reference>
        </references>
      </pivotArea>
    </format>
    <format dxfId="801">
      <pivotArea dataOnly="0" labelOnly="1" outline="0" fieldPosition="0">
        <references count="3">
          <reference field="3" count="1" selected="0">
            <x v="127"/>
          </reference>
          <reference field="4" count="1" selected="0">
            <x v="112"/>
          </reference>
          <reference field="5" count="1">
            <x v="68"/>
          </reference>
        </references>
      </pivotArea>
    </format>
    <format dxfId="800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154"/>
          </reference>
          <reference field="5" count="1">
            <x v="51"/>
          </reference>
        </references>
      </pivotArea>
    </format>
    <format dxfId="799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110"/>
          </reference>
          <reference field="5" count="1">
            <x v="34"/>
          </reference>
        </references>
      </pivotArea>
    </format>
    <format dxfId="798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98"/>
          </reference>
          <reference field="5" count="1">
            <x v="20"/>
          </reference>
        </references>
      </pivotArea>
    </format>
    <format dxfId="797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26"/>
          </reference>
          <reference field="5" count="1">
            <x v="96"/>
          </reference>
        </references>
      </pivotArea>
    </format>
    <format dxfId="796">
      <pivotArea dataOnly="0" labelOnly="1" outline="0" fieldPosition="0">
        <references count="3">
          <reference field="3" count="1" selected="0">
            <x v="57"/>
          </reference>
          <reference field="4" count="1" selected="0">
            <x v="45"/>
          </reference>
          <reference field="5" count="1">
            <x v="7"/>
          </reference>
        </references>
      </pivotArea>
    </format>
    <format dxfId="795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39"/>
          </reference>
          <reference field="5" count="1">
            <x v="64"/>
          </reference>
        </references>
      </pivotArea>
    </format>
    <format dxfId="794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57"/>
          </reference>
          <reference field="5" count="1">
            <x v="47"/>
          </reference>
        </references>
      </pivotArea>
    </format>
    <format dxfId="793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36"/>
          </reference>
          <reference field="5" count="1">
            <x v="42"/>
          </reference>
        </references>
      </pivotArea>
    </format>
    <format dxfId="792">
      <pivotArea dataOnly="0" labelOnly="1" outline="0" fieldPosition="0">
        <references count="3">
          <reference field="3" count="1" selected="0">
            <x v="186"/>
          </reference>
          <reference field="4" count="1" selected="0">
            <x v="152"/>
          </reference>
          <reference field="5" count="1">
            <x v="120"/>
          </reference>
        </references>
      </pivotArea>
    </format>
    <format dxfId="791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07"/>
          </reference>
          <reference field="5" count="1">
            <x v="137"/>
          </reference>
        </references>
      </pivotArea>
    </format>
    <format dxfId="790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86"/>
          </reference>
          <reference field="5" count="1">
            <x v="49"/>
          </reference>
        </references>
      </pivotArea>
    </format>
    <format dxfId="789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73"/>
          </reference>
          <reference field="5" count="1">
            <x v="48"/>
          </reference>
        </references>
      </pivotArea>
    </format>
    <format dxfId="788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21"/>
          </reference>
          <reference field="5" count="1">
            <x v="69"/>
          </reference>
        </references>
      </pivotArea>
    </format>
    <format dxfId="787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4"/>
          </reference>
          <reference field="5" count="1">
            <x v="141"/>
          </reference>
        </references>
      </pivotArea>
    </format>
    <format dxfId="78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57"/>
          </reference>
          <reference field="5" count="1">
            <x v="97"/>
          </reference>
        </references>
      </pivotArea>
    </format>
    <format dxfId="785">
      <pivotArea dataOnly="0" labelOnly="1" outline="0" fieldPosition="0">
        <references count="3">
          <reference field="3" count="1" selected="0">
            <x v="210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784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8"/>
          </reference>
          <reference field="5" count="1">
            <x v="4"/>
          </reference>
        </references>
      </pivotArea>
    </format>
    <format dxfId="783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1"/>
          </reference>
          <reference field="5" count="1">
            <x v="73"/>
          </reference>
        </references>
      </pivotArea>
    </format>
    <format dxfId="782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3"/>
          </reference>
          <reference field="5" count="1">
            <x v="5"/>
          </reference>
        </references>
      </pivotArea>
    </format>
    <format dxfId="781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95"/>
          </reference>
          <reference field="5" count="1">
            <x v="101"/>
          </reference>
        </references>
      </pivotArea>
    </format>
    <format dxfId="780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4"/>
          </reference>
          <reference field="5" count="1">
            <x v="133"/>
          </reference>
        </references>
      </pivotArea>
    </format>
    <format dxfId="779">
      <pivotArea dataOnly="0" labelOnly="1" outline="0" fieldPosition="0">
        <references count="3">
          <reference field="3" count="1" selected="0">
            <x v="303"/>
          </reference>
          <reference field="4" count="1" selected="0">
            <x v="225"/>
          </reference>
          <reference field="5" count="1">
            <x v="57"/>
          </reference>
        </references>
      </pivotArea>
    </format>
    <format dxfId="778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137"/>
          </reference>
          <reference field="5" count="1">
            <x v="81"/>
          </reference>
        </references>
      </pivotArea>
    </format>
    <format dxfId="777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7"/>
          </reference>
          <reference field="5" count="1">
            <x v="56"/>
          </reference>
        </references>
      </pivotArea>
    </format>
    <format dxfId="776">
      <pivotArea dataOnly="0" labelOnly="1" outline="0" fieldPosition="0">
        <references count="3">
          <reference field="3" count="1" selected="0">
            <x v="45"/>
          </reference>
          <reference field="4" count="1" selected="0">
            <x v="105"/>
          </reference>
          <reference field="5" count="1">
            <x v="82"/>
          </reference>
        </references>
      </pivotArea>
    </format>
    <format dxfId="775">
      <pivotArea dataOnly="0" labelOnly="1" outline="0" fieldPosition="0">
        <references count="3">
          <reference field="3" count="1" selected="0">
            <x v="278"/>
          </reference>
          <reference field="4" count="1" selected="0">
            <x v="12"/>
          </reference>
          <reference field="5" count="1">
            <x v="89"/>
          </reference>
        </references>
      </pivotArea>
    </format>
    <format dxfId="774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100"/>
          </reference>
          <reference field="5" count="1">
            <x v="40"/>
          </reference>
        </references>
      </pivotArea>
    </format>
    <format dxfId="773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5"/>
          </reference>
          <reference field="5" count="1">
            <x v="108"/>
          </reference>
        </references>
      </pivotArea>
    </format>
    <format dxfId="772">
      <pivotArea dataOnly="0" labelOnly="1" outline="0" fieldPosition="0">
        <references count="3">
          <reference field="3" count="1" selected="0">
            <x v="137"/>
          </reference>
          <reference field="4" count="1" selected="0">
            <x v="32"/>
          </reference>
          <reference field="5" count="1">
            <x v="90"/>
          </reference>
        </references>
      </pivotArea>
    </format>
    <format dxfId="771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115"/>
          </reference>
          <reference field="5" count="1">
            <x v="109"/>
          </reference>
        </references>
      </pivotArea>
    </format>
    <format dxfId="770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9"/>
          </reference>
          <reference field="5" count="1">
            <x v="137"/>
          </reference>
        </references>
      </pivotArea>
    </format>
    <format dxfId="769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90"/>
          </reference>
          <reference field="5" count="1">
            <x v="104"/>
          </reference>
        </references>
      </pivotArea>
    </format>
    <format dxfId="768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146"/>
          </reference>
          <reference field="5" count="1">
            <x v="157"/>
          </reference>
        </references>
      </pivotArea>
    </format>
    <format dxfId="767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2"/>
          </reference>
        </references>
      </pivotArea>
    </format>
    <format dxfId="766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0"/>
          </reference>
          <reference field="5" count="1">
            <x v="23"/>
          </reference>
        </references>
      </pivotArea>
    </format>
    <format dxfId="765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57"/>
          </reference>
          <reference field="5" count="1">
            <x v="153"/>
          </reference>
        </references>
      </pivotArea>
    </format>
    <format dxfId="764">
      <pivotArea dataOnly="0" labelOnly="1" outline="0" fieldPosition="0">
        <references count="3">
          <reference field="3" count="1" selected="0">
            <x v="181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763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8"/>
          </reference>
          <reference field="5" count="1">
            <x v="91"/>
          </reference>
        </references>
      </pivotArea>
    </format>
    <format dxfId="762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77"/>
          </reference>
          <reference field="5" count="1">
            <x v="6"/>
          </reference>
        </references>
      </pivotArea>
    </format>
    <format dxfId="761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57"/>
          </reference>
          <reference field="5" count="1">
            <x v="140"/>
          </reference>
        </references>
      </pivotArea>
    </format>
    <format dxfId="760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51"/>
          </reference>
          <reference field="5" count="1">
            <x v="143"/>
          </reference>
        </references>
      </pivotArea>
    </format>
    <format dxfId="759">
      <pivotArea dataOnly="0" labelOnly="1" outline="0" fieldPosition="0">
        <references count="3">
          <reference field="3" count="1" selected="0">
            <x v="19"/>
          </reference>
          <reference field="4" count="1" selected="0">
            <x v="57"/>
          </reference>
          <reference field="5" count="1">
            <x v="103"/>
          </reference>
        </references>
      </pivotArea>
    </format>
    <format dxfId="758">
      <pivotArea dataOnly="0" labelOnly="1" outline="0" fieldPosition="0">
        <references count="3">
          <reference field="3" count="1" selected="0">
            <x v="167"/>
          </reference>
          <reference field="4" count="1" selected="0">
            <x v="141"/>
          </reference>
          <reference field="5" count="1">
            <x v="10"/>
          </reference>
        </references>
      </pivotArea>
    </format>
    <format dxfId="757">
      <pivotArea dataOnly="0" labelOnly="1" outline="0" fieldPosition="0">
        <references count="3">
          <reference field="3" count="1" selected="0">
            <x v="66"/>
          </reference>
          <reference field="4" count="1" selected="0">
            <x v="151"/>
          </reference>
          <reference field="5" count="1">
            <x v="9"/>
          </reference>
        </references>
      </pivotArea>
    </format>
    <format dxfId="756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8"/>
          </reference>
          <reference field="5" count="1">
            <x v="22"/>
          </reference>
        </references>
      </pivotArea>
    </format>
    <format dxfId="755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2"/>
          </reference>
          <reference field="5" count="1">
            <x v="118"/>
          </reference>
        </references>
      </pivotArea>
    </format>
    <format dxfId="754">
      <pivotArea dataOnly="0" labelOnly="1" outline="0" fieldPosition="0">
        <references count="3">
          <reference field="3" count="1" selected="0">
            <x v="308"/>
          </reference>
          <reference field="4" count="1" selected="0">
            <x v="229"/>
          </reference>
          <reference field="5" count="1">
            <x v="92"/>
          </reference>
        </references>
      </pivotArea>
    </format>
    <format dxfId="753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97"/>
          </reference>
          <reference field="5" count="1">
            <x v="144"/>
          </reference>
        </references>
      </pivotArea>
    </format>
    <format dxfId="752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71"/>
          </reference>
          <reference field="5" count="1">
            <x v="17"/>
          </reference>
        </references>
      </pivotArea>
    </format>
    <format dxfId="751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40"/>
          </reference>
          <reference field="5" count="1">
            <x v="111"/>
          </reference>
        </references>
      </pivotArea>
    </format>
    <format dxfId="750">
      <pivotArea dataOnly="0" labelOnly="1" outline="0" fieldPosition="0">
        <references count="3">
          <reference field="3" count="1" selected="0">
            <x v="288"/>
          </reference>
          <reference field="4" count="1" selected="0">
            <x v="198"/>
          </reference>
          <reference field="5" count="1">
            <x v="86"/>
          </reference>
        </references>
      </pivotArea>
    </format>
    <format dxfId="749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15"/>
          </reference>
          <reference field="5" count="1">
            <x v="137"/>
          </reference>
        </references>
      </pivotArea>
    </format>
    <format dxfId="748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4"/>
          </reference>
          <reference field="5" count="1">
            <x v="102"/>
          </reference>
        </references>
      </pivotArea>
    </format>
    <format dxfId="747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0"/>
          </reference>
          <reference field="5" count="1">
            <x v="121"/>
          </reference>
        </references>
      </pivotArea>
    </format>
    <format dxfId="746">
      <pivotArea dataOnly="0" labelOnly="1" outline="0" fieldPosition="0">
        <references count="3">
          <reference field="3" count="1" selected="0">
            <x v="196"/>
          </reference>
          <reference field="4" count="1" selected="0">
            <x v="155"/>
          </reference>
          <reference field="5" count="1">
            <x v="155"/>
          </reference>
        </references>
      </pivotArea>
    </format>
    <format dxfId="745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111"/>
          </reference>
          <reference field="5" count="1">
            <x v="54"/>
          </reference>
        </references>
      </pivotArea>
    </format>
    <format dxfId="744">
      <pivotArea dataOnly="0" labelOnly="1" outline="0" fieldPosition="0">
        <references count="3">
          <reference field="3" count="1" selected="0">
            <x v="302"/>
          </reference>
          <reference field="4" count="1" selected="0">
            <x v="224"/>
          </reference>
          <reference field="5" count="1">
            <x v="53"/>
          </reference>
        </references>
      </pivotArea>
    </format>
    <format dxfId="743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07"/>
          </reference>
          <reference field="5" count="1">
            <x v="30"/>
          </reference>
        </references>
      </pivotArea>
    </format>
    <format dxfId="742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182"/>
          </reference>
          <reference field="5" count="1">
            <x v="46"/>
          </reference>
        </references>
      </pivotArea>
    </format>
    <format dxfId="741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1"/>
          </reference>
          <reference field="5" count="1">
            <x v="50"/>
          </reference>
        </references>
      </pivotArea>
    </format>
    <format dxfId="740">
      <pivotArea dataOnly="0" labelOnly="1" outline="0" fieldPosition="0">
        <references count="3">
          <reference field="3" count="1" selected="0">
            <x v="273"/>
          </reference>
          <reference field="4" count="1" selected="0">
            <x v="204"/>
          </reference>
          <reference field="5" count="1">
            <x v="33"/>
          </reference>
        </references>
      </pivotArea>
    </format>
    <format dxfId="739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16"/>
          </reference>
        </references>
      </pivotArea>
    </format>
    <format dxfId="738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3"/>
          </reference>
          <reference field="5" count="1">
            <x v="53"/>
          </reference>
        </references>
      </pivotArea>
    </format>
    <format dxfId="73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67"/>
          </reference>
          <reference field="5" count="1">
            <x v="80"/>
          </reference>
        </references>
      </pivotArea>
    </format>
    <format dxfId="736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69"/>
          </reference>
        </references>
      </pivotArea>
    </format>
    <format dxfId="735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42"/>
          </reference>
          <reference field="5" count="1">
            <x v="156"/>
          </reference>
        </references>
      </pivotArea>
    </format>
    <format dxfId="734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86"/>
          </reference>
          <reference field="5" count="1">
            <x v="70"/>
          </reference>
        </references>
      </pivotArea>
    </format>
    <format dxfId="733">
      <pivotArea dataOnly="0" labelOnly="1" outline="0" fieldPosition="0">
        <references count="3">
          <reference field="3" count="1" selected="0">
            <x v="258"/>
          </reference>
          <reference field="4" count="1" selected="0">
            <x v="193"/>
          </reference>
          <reference field="5" count="1">
            <x v="39"/>
          </reference>
        </references>
      </pivotArea>
    </format>
    <format dxfId="732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7"/>
          </reference>
          <reference field="5" count="1">
            <x v="15"/>
          </reference>
        </references>
      </pivotArea>
    </format>
    <format dxfId="731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3"/>
          </reference>
          <reference field="5" count="1">
            <x v="89"/>
          </reference>
        </references>
      </pivotArea>
    </format>
    <format dxfId="730">
      <pivotArea dataOnly="0" labelOnly="1" outline="0" fieldPosition="0">
        <references count="3">
          <reference field="3" count="1" selected="0">
            <x v="225"/>
          </reference>
          <reference field="4" count="1" selected="0">
            <x v="5"/>
          </reference>
          <reference field="5" count="1">
            <x v="66"/>
          </reference>
        </references>
      </pivotArea>
    </format>
    <format dxfId="729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161"/>
          </reference>
          <reference field="5" count="1">
            <x v="48"/>
          </reference>
        </references>
      </pivotArea>
    </format>
    <format dxfId="728">
      <pivotArea dataOnly="0" labelOnly="1" outline="0" fieldPosition="0">
        <references count="3">
          <reference field="3" count="1" selected="0">
            <x v="103"/>
          </reference>
          <reference field="4" count="1" selected="0">
            <x v="66"/>
          </reference>
          <reference field="5" count="1">
            <x v="41"/>
          </reference>
        </references>
      </pivotArea>
    </format>
    <format dxfId="727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5"/>
          </reference>
        </references>
      </pivotArea>
    </format>
    <format dxfId="726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2"/>
          </reference>
        </references>
      </pivotArea>
    </format>
    <format dxfId="725">
      <pivotArea dataOnly="0" labelOnly="1" outline="0" fieldPosition="0">
        <references count="3">
          <reference field="3" count="1" selected="0">
            <x v="309"/>
          </reference>
          <reference field="4" count="1" selected="0">
            <x v="143"/>
          </reference>
          <reference field="5" count="1">
            <x v="93"/>
          </reference>
        </references>
      </pivotArea>
    </format>
    <format dxfId="724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7"/>
          </reference>
          <reference field="5" count="1">
            <x v="76"/>
          </reference>
        </references>
      </pivotArea>
    </format>
    <format dxfId="723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2"/>
          </reference>
          <reference field="5" count="1">
            <x v="44"/>
          </reference>
        </references>
      </pivotArea>
    </format>
    <format dxfId="722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8"/>
          </reference>
          <reference field="5" count="1">
            <x v="62"/>
          </reference>
        </references>
      </pivotArea>
    </format>
    <format dxfId="721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4"/>
          </reference>
          <reference field="5" count="1">
            <x v="45"/>
          </reference>
        </references>
      </pivotArea>
    </format>
    <format dxfId="720">
      <pivotArea dataOnly="0" labelOnly="1" outline="0" fieldPosition="0">
        <references count="3">
          <reference field="3" count="1" selected="0">
            <x v="242"/>
          </reference>
          <reference field="4" count="1" selected="0">
            <x v="17"/>
          </reference>
          <reference field="5" count="1">
            <x v="38"/>
          </reference>
        </references>
      </pivotArea>
    </format>
    <format dxfId="719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5"/>
          </reference>
          <reference field="5" count="1">
            <x v="70"/>
          </reference>
        </references>
      </pivotArea>
    </format>
    <format dxfId="718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78"/>
          </reference>
          <reference field="5" count="1">
            <x v="20"/>
          </reference>
        </references>
      </pivotArea>
    </format>
    <format dxfId="717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0"/>
          </reference>
          <reference field="5" count="1">
            <x v="42"/>
          </reference>
        </references>
      </pivotArea>
    </format>
    <format dxfId="716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4"/>
          </reference>
          <reference field="5" count="1">
            <x v="94"/>
          </reference>
        </references>
      </pivotArea>
    </format>
    <format dxfId="715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190"/>
          </reference>
          <reference field="5" count="1">
            <x v="98"/>
          </reference>
        </references>
      </pivotArea>
    </format>
    <format dxfId="714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30"/>
          </reference>
          <reference field="5" count="1">
            <x v="0"/>
          </reference>
        </references>
      </pivotArea>
    </format>
    <format dxfId="713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0"/>
          </reference>
          <reference field="5" count="1">
            <x v="52"/>
          </reference>
        </references>
      </pivotArea>
    </format>
    <format dxfId="712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23"/>
          </reference>
          <reference field="5" count="1">
            <x v="68"/>
          </reference>
        </references>
      </pivotArea>
    </format>
    <format dxfId="711">
      <pivotArea dataOnly="0" labelOnly="1" outline="0" fieldPosition="0">
        <references count="3">
          <reference field="3" count="1" selected="0">
            <x v="154"/>
          </reference>
          <reference field="4" count="1" selected="0">
            <x v="135"/>
          </reference>
          <reference field="5" count="1">
            <x v="27"/>
          </reference>
        </references>
      </pivotArea>
    </format>
    <format dxfId="710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3"/>
          </reference>
          <reference field="5" count="1">
            <x v="75"/>
          </reference>
        </references>
      </pivotArea>
    </format>
    <format dxfId="709">
      <pivotArea dataOnly="0" labelOnly="1" outline="0" fieldPosition="0">
        <references count="3">
          <reference field="3" count="1" selected="0">
            <x v="279"/>
          </reference>
          <reference field="4" count="1" selected="0">
            <x v="218"/>
          </reference>
          <reference field="5" count="1">
            <x v="88"/>
          </reference>
        </references>
      </pivotArea>
    </format>
    <format dxfId="708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172"/>
          </reference>
          <reference field="5" count="1">
            <x v="126"/>
          </reference>
        </references>
      </pivotArea>
    </format>
    <format dxfId="707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97"/>
          </reference>
          <reference field="5" count="1">
            <x v="84"/>
          </reference>
        </references>
      </pivotArea>
    </format>
    <format dxfId="706">
      <pivotArea dataOnly="0" labelOnly="1" outline="0" fieldPosition="0">
        <references count="3">
          <reference field="3" count="1" selected="0">
            <x v="233"/>
          </reference>
          <reference field="4" count="1" selected="0">
            <x v="178"/>
          </reference>
          <reference field="5" count="1">
            <x v="43"/>
          </reference>
        </references>
      </pivotArea>
    </format>
    <format dxfId="705">
      <pivotArea dataOnly="0" labelOnly="1" outline="0" fieldPosition="0">
        <references count="3">
          <reference field="3" count="1" selected="0">
            <x v="323"/>
          </reference>
          <reference field="4" count="1" selected="0">
            <x v="238"/>
          </reference>
          <reference field="5" count="1">
            <x v="154"/>
          </reference>
        </references>
      </pivotArea>
    </format>
    <format dxfId="704">
      <pivotArea dataOnly="0" labelOnly="1" outline="0" fieldPosition="0">
        <references count="3">
          <reference field="3" count="1" selected="0">
            <x v="238"/>
          </reference>
          <reference field="4" count="1" selected="0">
            <x v="181"/>
          </reference>
          <reference field="5" count="1">
            <x v="134"/>
          </reference>
        </references>
      </pivotArea>
    </format>
    <format dxfId="703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7"/>
          </reference>
          <reference field="5" count="1">
            <x v="85"/>
          </reference>
        </references>
      </pivotArea>
    </format>
    <format dxfId="702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99"/>
          </reference>
          <reference field="5" count="1">
            <x v="133"/>
          </reference>
        </references>
      </pivotArea>
    </format>
    <format dxfId="701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0"/>
          </reference>
          <reference field="5" count="1">
            <x v="39"/>
          </reference>
        </references>
      </pivotArea>
    </format>
    <format dxfId="700">
      <pivotArea dataOnly="0" labelOnly="1" outline="0" fieldPosition="0">
        <references count="3">
          <reference field="3" count="1" selected="0">
            <x v="293"/>
          </reference>
          <reference field="4" count="1" selected="0">
            <x v="163"/>
          </reference>
          <reference field="5" count="1">
            <x v="3"/>
          </reference>
        </references>
      </pivotArea>
    </format>
    <format dxfId="699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3"/>
          </reference>
          <reference field="5" count="1">
            <x v="62"/>
          </reference>
        </references>
      </pivotArea>
    </format>
    <format dxfId="698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9"/>
          </reference>
          <reference field="5" count="1">
            <x v="125"/>
          </reference>
        </references>
      </pivotArea>
    </format>
    <format dxfId="697">
      <pivotArea dataOnly="0" labelOnly="1" outline="0" fieldPosition="0">
        <references count="3">
          <reference field="3" count="1" selected="0">
            <x v="304"/>
          </reference>
          <reference field="4" count="1" selected="0">
            <x v="3"/>
          </reference>
          <reference field="5" count="1">
            <x v="58"/>
          </reference>
        </references>
      </pivotArea>
    </format>
    <format dxfId="696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160"/>
          </reference>
          <reference field="5" count="1">
            <x v="158"/>
          </reference>
        </references>
      </pivotArea>
    </format>
    <format dxfId="695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108"/>
          </reference>
          <reference field="5" count="1">
            <x v="9"/>
          </reference>
        </references>
      </pivotArea>
    </format>
    <format dxfId="694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2"/>
          </reference>
          <reference field="5" count="1">
            <x v="164"/>
          </reference>
        </references>
      </pivotArea>
    </format>
    <format dxfId="693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32"/>
          </reference>
          <reference field="5" count="1">
            <x v="116"/>
          </reference>
        </references>
      </pivotArea>
    </format>
    <format dxfId="692">
      <pivotArea dataOnly="0" labelOnly="1" outline="0" fieldPosition="0">
        <references count="3">
          <reference field="3" count="1" selected="0">
            <x v="162"/>
          </reference>
          <reference field="4" count="1" selected="0">
            <x v="138"/>
          </reference>
          <reference field="5" count="1">
            <x v="90"/>
          </reference>
        </references>
      </pivotArea>
    </format>
    <format dxfId="691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5"/>
          </reference>
          <reference field="5" count="1">
            <x v="127"/>
          </reference>
        </references>
      </pivotArea>
    </format>
    <format dxfId="690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39"/>
          </reference>
          <reference field="5" count="1">
            <x v="152"/>
          </reference>
        </references>
      </pivotArea>
    </format>
    <format dxfId="689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210"/>
          </reference>
          <reference field="5" count="1">
            <x v="46"/>
          </reference>
        </references>
      </pivotArea>
    </format>
    <format dxfId="688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80"/>
          </reference>
          <reference field="5" count="1">
            <x v="2"/>
          </reference>
        </references>
      </pivotArea>
    </format>
    <format dxfId="687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37"/>
          </reference>
          <reference field="5" count="1">
            <x v="59"/>
          </reference>
        </references>
      </pivotArea>
    </format>
    <format dxfId="686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35"/>
          </reference>
          <reference field="5" count="1">
            <x v="47"/>
          </reference>
        </references>
      </pivotArea>
    </format>
    <format dxfId="685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9"/>
          </reference>
          <reference field="5" count="1">
            <x v="78"/>
          </reference>
        </references>
      </pivotArea>
    </format>
    <format dxfId="684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21"/>
          </reference>
        </references>
      </pivotArea>
    </format>
    <format dxfId="683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7"/>
          </reference>
          <reference field="5" count="1">
            <x v="40"/>
          </reference>
        </references>
      </pivotArea>
    </format>
    <format dxfId="682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116"/>
          </reference>
          <reference field="5" count="1">
            <x v="56"/>
          </reference>
        </references>
      </pivotArea>
    </format>
    <format dxfId="681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1"/>
          </reference>
          <reference field="5" count="1">
            <x v="110"/>
          </reference>
        </references>
      </pivotArea>
    </format>
    <format dxfId="680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57"/>
          </reference>
          <reference field="5" count="1">
            <x v="28"/>
          </reference>
        </references>
      </pivotArea>
    </format>
    <format dxfId="679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100"/>
          </reference>
          <reference field="5" count="1">
            <x v="113"/>
          </reference>
        </references>
      </pivotArea>
    </format>
    <format dxfId="678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49"/>
          </reference>
          <reference field="5" count="1">
            <x v="40"/>
          </reference>
        </references>
      </pivotArea>
    </format>
    <format dxfId="677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234"/>
          </reference>
          <reference field="5" count="1">
            <x v="139"/>
          </reference>
        </references>
      </pivotArea>
    </format>
    <format dxfId="676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675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7"/>
          </reference>
          <reference field="5" count="1">
            <x v="31"/>
          </reference>
        </references>
      </pivotArea>
    </format>
    <format dxfId="674">
      <pivotArea dataOnly="0" labelOnly="1" outline="0" fieldPosition="0">
        <references count="3">
          <reference field="3" count="1" selected="0">
            <x v="261"/>
          </reference>
          <reference field="4" count="1" selected="0">
            <x v="195"/>
          </reference>
          <reference field="5" count="1">
            <x v="146"/>
          </reference>
        </references>
      </pivotArea>
    </format>
    <format dxfId="673">
      <pivotArea dataOnly="0" labelOnly="1" outline="0" fieldPosition="0">
        <references count="3">
          <reference field="3" count="1" selected="0">
            <x v="260"/>
          </reference>
          <reference field="4" count="1" selected="0">
            <x v="46"/>
          </reference>
          <reference field="5" count="1">
            <x v="11"/>
          </reference>
        </references>
      </pivotArea>
    </format>
    <format dxfId="672">
      <pivotArea dataOnly="0" labelOnly="1" outline="0" fieldPosition="0">
        <references count="3">
          <reference field="3" count="1" selected="0">
            <x v="17"/>
          </reference>
          <reference field="4" count="1" selected="0">
            <x v="51"/>
          </reference>
          <reference field="5" count="1">
            <x v="150"/>
          </reference>
        </references>
      </pivotArea>
    </format>
    <format dxfId="671">
      <pivotArea dataOnly="0" labelOnly="1" outline="0" fieldPosition="0">
        <references count="3">
          <reference field="3" count="1" selected="0">
            <x v="109"/>
          </reference>
          <reference field="4" count="1" selected="0">
            <x v="87"/>
          </reference>
          <reference field="5" count="1">
            <x v="32"/>
          </reference>
        </references>
      </pivotArea>
    </format>
    <format dxfId="67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162"/>
          </reference>
          <reference field="5" count="1">
            <x v="142"/>
          </reference>
        </references>
      </pivotArea>
    </format>
    <format dxfId="669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84"/>
          </reference>
          <reference field="5" count="1">
            <x v="41"/>
          </reference>
        </references>
      </pivotArea>
    </format>
    <format dxfId="668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19"/>
          </reference>
          <reference field="5" count="1">
            <x v="14"/>
          </reference>
        </references>
      </pivotArea>
    </format>
    <format dxfId="667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107"/>
          </reference>
          <reference field="5" count="1">
            <x v="2"/>
          </reference>
        </references>
      </pivotArea>
    </format>
    <format dxfId="666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37"/>
          </reference>
          <reference field="5" count="1">
            <x v="150"/>
          </reference>
        </references>
      </pivotArea>
    </format>
    <format dxfId="665">
      <pivotArea dataOnly="0" labelOnly="1" outline="0" fieldPosition="0">
        <references count="3">
          <reference field="3" count="1" selected="0">
            <x v="77"/>
          </reference>
          <reference field="4" count="1" selected="0">
            <x v="22"/>
          </reference>
          <reference field="5" count="1">
            <x v="35"/>
          </reference>
        </references>
      </pivotArea>
    </format>
    <format dxfId="664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7"/>
          </reference>
          <reference field="5" count="1">
            <x v="2"/>
          </reference>
        </references>
      </pivotArea>
    </format>
    <format dxfId="663">
      <pivotArea dataOnly="0" labelOnly="1" outline="0" fieldPosition="0">
        <references count="3">
          <reference field="3" count="1" selected="0">
            <x v="67"/>
          </reference>
          <reference field="4" count="1" selected="0">
            <x v="24"/>
          </reference>
          <reference field="5" count="1">
            <x v="14"/>
          </reference>
        </references>
      </pivotArea>
    </format>
    <format dxfId="662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3"/>
          </reference>
          <reference field="5" count="1">
            <x v="1"/>
          </reference>
        </references>
      </pivotArea>
    </format>
    <format dxfId="66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5"/>
          </reference>
          <reference field="5" count="1">
            <x v="63"/>
          </reference>
        </references>
      </pivotArea>
    </format>
    <format dxfId="660">
      <pivotArea dataOnly="0" labelOnly="1" outline="0" fieldPosition="0">
        <references count="3">
          <reference field="3" count="1" selected="0">
            <x v="139"/>
          </reference>
          <reference field="4" count="1" selected="0">
            <x v="122"/>
          </reference>
          <reference field="5" count="1">
            <x v="119"/>
          </reference>
        </references>
      </pivotArea>
    </format>
    <format dxfId="659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96"/>
          </reference>
          <reference field="5" count="1">
            <x v="101"/>
          </reference>
        </references>
      </pivotArea>
    </format>
    <format dxfId="658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119"/>
          </reference>
        </references>
      </pivotArea>
    </format>
    <format dxfId="657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30"/>
          </reference>
          <reference field="5" count="1">
            <x v="11"/>
          </reference>
        </references>
      </pivotArea>
    </format>
    <format dxfId="656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3"/>
          </reference>
          <reference field="5" count="1">
            <x v="159"/>
          </reference>
        </references>
      </pivotArea>
    </format>
    <format dxfId="655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16"/>
          </reference>
          <reference field="5" count="1">
            <x v="47"/>
          </reference>
        </references>
      </pivotArea>
    </format>
    <format dxfId="654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42"/>
          </reference>
          <reference field="5" count="1">
            <x v="55"/>
          </reference>
        </references>
      </pivotArea>
    </format>
    <format dxfId="653">
      <pivotArea dataOnly="0" labelOnly="1" outline="0" fieldPosition="0">
        <references count="3">
          <reference field="3" count="1" selected="0">
            <x v="312"/>
          </reference>
          <reference field="4" count="1" selected="0">
            <x v="231"/>
          </reference>
          <reference field="5" count="1">
            <x v="106"/>
          </reference>
        </references>
      </pivotArea>
    </format>
    <format dxfId="65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217"/>
          </reference>
          <reference field="5" count="1">
            <x v="160"/>
          </reference>
        </references>
      </pivotArea>
    </format>
    <format dxfId="651">
      <pivotArea dataOnly="0" labelOnly="1" outline="0" fieldPosition="0">
        <references count="3">
          <reference field="3" count="1" selected="0">
            <x v="171"/>
          </reference>
          <reference field="4" count="1" selected="0">
            <x v="143"/>
          </reference>
          <reference field="5" count="1">
            <x v="117"/>
          </reference>
        </references>
      </pivotArea>
    </format>
    <format dxfId="650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48"/>
          </reference>
          <reference field="5" count="1">
            <x v="105"/>
          </reference>
        </references>
      </pivotArea>
    </format>
    <format dxfId="649">
      <pivotArea dataOnly="0" labelOnly="1" outline="0" fieldPosition="0">
        <references count="3">
          <reference field="3" count="1" selected="0">
            <x v="222"/>
          </reference>
          <reference field="4" count="1" selected="0">
            <x v="114"/>
          </reference>
          <reference field="5" count="1">
            <x v="129"/>
          </reference>
        </references>
      </pivotArea>
    </format>
    <format dxfId="648">
      <pivotArea dataOnly="0" labelOnly="1" outline="0" fieldPosition="0">
        <references count="3">
          <reference field="3" count="1" selected="0">
            <x v="263"/>
          </reference>
          <reference field="4" count="1" selected="0">
            <x v="196"/>
          </reference>
          <reference field="5" count="1">
            <x v="112"/>
          </reference>
        </references>
      </pivotArea>
    </format>
    <format dxfId="647">
      <pivotArea dataOnly="0" labelOnly="1" outline="0" fieldPosition="0">
        <references count="3">
          <reference field="3" count="1" selected="0">
            <x v="114"/>
          </reference>
          <reference field="4" count="1" selected="0">
            <x v="118"/>
          </reference>
          <reference field="5" count="1">
            <x v="1"/>
          </reference>
        </references>
      </pivotArea>
    </format>
    <format dxfId="646">
      <pivotArea dataOnly="0" labelOnly="1" outline="0" fieldPosition="0">
        <references count="3">
          <reference field="3" count="1" selected="0">
            <x v="95"/>
          </reference>
          <reference field="4" count="1" selected="0">
            <x v="76"/>
          </reference>
          <reference field="5" count="1">
            <x v="149"/>
          </reference>
        </references>
      </pivotArea>
    </format>
    <format dxfId="645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51"/>
          </reference>
          <reference field="5" count="1">
            <x v="123"/>
          </reference>
        </references>
      </pivotArea>
    </format>
    <format dxfId="644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8"/>
          </reference>
          <reference field="5" count="1">
            <x v="47"/>
          </reference>
        </references>
      </pivotArea>
    </format>
    <format dxfId="643">
      <pivotArea dataOnly="0" labelOnly="1" outline="0" fieldPosition="0">
        <references count="3">
          <reference field="3" count="1" selected="0">
            <x v="206"/>
          </reference>
          <reference field="4" count="1" selected="0">
            <x v="163"/>
          </reference>
          <reference field="5" count="1">
            <x v="48"/>
          </reference>
        </references>
      </pivotArea>
    </format>
    <format dxfId="642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17"/>
          </reference>
          <reference field="5" count="1">
            <x v="131"/>
          </reference>
        </references>
      </pivotArea>
    </format>
    <format dxfId="641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51"/>
          </reference>
          <reference field="5" count="1">
            <x v="136"/>
          </reference>
        </references>
      </pivotArea>
    </format>
    <format dxfId="640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1"/>
          </reference>
          <reference field="5" count="1">
            <x v="71"/>
          </reference>
        </references>
      </pivotArea>
    </format>
    <format dxfId="639">
      <pivotArea dataOnly="0" labelOnly="1" outline="0" fieldPosition="0">
        <references count="3">
          <reference field="3" count="1" selected="0">
            <x v="184"/>
          </reference>
          <reference field="4" count="1" selected="0">
            <x v="149"/>
          </reference>
          <reference field="5" count="1">
            <x v="156"/>
          </reference>
        </references>
      </pivotArea>
    </format>
    <format dxfId="638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3"/>
          </reference>
          <reference field="5" count="1">
            <x v="17"/>
          </reference>
        </references>
      </pivotArea>
    </format>
    <format dxfId="637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235"/>
          </reference>
          <reference field="5" count="1">
            <x v="148"/>
          </reference>
        </references>
      </pivotArea>
    </format>
    <format dxfId="636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126"/>
          </reference>
          <reference field="5" count="1">
            <x v="162"/>
          </reference>
        </references>
      </pivotArea>
    </format>
    <format dxfId="635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17"/>
          </reference>
          <reference field="5" count="1">
            <x v="85"/>
          </reference>
        </references>
      </pivotArea>
    </format>
    <format dxfId="63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197"/>
          </reference>
          <reference field="5" count="1">
            <x v="132"/>
          </reference>
        </references>
      </pivotArea>
    </format>
    <format dxfId="633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0"/>
          </reference>
          <reference field="5" count="1">
            <x v="39"/>
          </reference>
        </references>
      </pivotArea>
    </format>
    <format dxfId="632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62"/>
          </reference>
          <reference field="5" count="1">
            <x v="122"/>
          </reference>
        </references>
      </pivotArea>
    </format>
    <format dxfId="631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90"/>
          </reference>
          <reference field="5" count="1">
            <x v="163"/>
          </reference>
        </references>
      </pivotArea>
    </format>
    <format dxfId="630">
      <pivotArea dataOnly="0" labelOnly="1" outline="0" fieldPosition="0">
        <references count="3">
          <reference field="3" count="1" selected="0">
            <x v="88"/>
          </reference>
          <reference field="4" count="1" selected="0">
            <x v="12"/>
          </reference>
          <reference field="5" count="1">
            <x v="69"/>
          </reference>
        </references>
      </pivotArea>
    </format>
    <format dxfId="629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54"/>
          </reference>
          <reference field="5" count="1">
            <x v="24"/>
          </reference>
        </references>
      </pivotArea>
    </format>
    <format dxfId="628">
      <pivotArea dataOnly="0" labelOnly="1" outline="0" fieldPosition="0">
        <references count="3">
          <reference field="3" count="1" selected="0">
            <x v="188"/>
          </reference>
          <reference field="4" count="1" selected="0">
            <x v="129"/>
          </reference>
          <reference field="5" count="1">
            <x v="161"/>
          </reference>
        </references>
      </pivotArea>
    </format>
    <format dxfId="627">
      <pivotArea dataOnly="0" labelOnly="1" outline="0" fieldPosition="0">
        <references count="3">
          <reference field="3" count="1" selected="0">
            <x v="299"/>
          </reference>
          <reference field="4" count="1" selected="0">
            <x v="222"/>
          </reference>
          <reference field="5" count="1">
            <x v="24"/>
          </reference>
        </references>
      </pivotArea>
    </format>
    <format dxfId="626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89"/>
          </reference>
          <reference field="5" count="1">
            <x v="12"/>
          </reference>
        </references>
      </pivotArea>
    </format>
    <format dxfId="625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3"/>
          </reference>
          <reference field="5" count="1">
            <x v="145"/>
          </reference>
        </references>
      </pivotArea>
    </format>
    <format dxfId="624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147"/>
          </reference>
          <reference field="5" count="1">
            <x v="130"/>
          </reference>
        </references>
      </pivotArea>
    </format>
    <format dxfId="623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01"/>
          </reference>
          <reference field="5" count="1">
            <x v="108"/>
          </reference>
        </references>
      </pivotArea>
    </format>
    <format dxfId="622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23"/>
          </reference>
          <reference field="5" count="1">
            <x v="56"/>
          </reference>
        </references>
      </pivotArea>
    </format>
    <format dxfId="621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8"/>
          </reference>
          <reference field="5" count="1">
            <x v="61"/>
          </reference>
        </references>
      </pivotArea>
    </format>
    <format dxfId="620">
      <pivotArea dataOnly="0" labelOnly="1" outline="0" fieldPosition="0">
        <references count="3">
          <reference field="3" count="1" selected="0">
            <x v="282"/>
          </reference>
          <reference field="4" count="1" selected="0">
            <x v="209"/>
          </reference>
          <reference field="5" count="1">
            <x v="74"/>
          </reference>
        </references>
      </pivotArea>
    </format>
    <format dxfId="619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6"/>
          </reference>
          <reference field="5" count="1">
            <x v="62"/>
          </reference>
        </references>
      </pivotArea>
    </format>
    <format dxfId="618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72"/>
          </reference>
          <reference field="5" count="1">
            <x v="114"/>
          </reference>
        </references>
      </pivotArea>
    </format>
    <format dxfId="617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185"/>
          </reference>
          <reference field="5" count="1">
            <x v="76"/>
          </reference>
        </references>
      </pivotArea>
    </format>
    <format dxfId="616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28"/>
          </reference>
          <reference field="5" count="1">
            <x v="151"/>
          </reference>
        </references>
      </pivotArea>
    </format>
    <format dxfId="61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9"/>
          </reference>
          <reference field="5" count="1">
            <x v="38"/>
          </reference>
        </references>
      </pivotArea>
    </format>
    <format dxfId="614">
      <pivotArea dataOnly="0" labelOnly="1" outline="0" fieldPosition="0">
        <references count="3">
          <reference field="3" count="1" selected="0">
            <x v="269"/>
          </reference>
          <reference field="4" count="1" selected="0">
            <x v="202"/>
          </reference>
          <reference field="5" count="1">
            <x v="120"/>
          </reference>
        </references>
      </pivotArea>
    </format>
    <format dxfId="613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6"/>
          </reference>
          <reference field="5" count="1">
            <x v="63"/>
          </reference>
        </references>
      </pivotArea>
    </format>
    <format dxfId="612">
      <pivotArea dataOnly="0" labelOnly="1" outline="0" fieldPosition="0">
        <references count="3">
          <reference field="3" count="1" selected="0">
            <x v="87"/>
          </reference>
          <reference field="4" count="1" selected="0">
            <x v="14"/>
          </reference>
          <reference field="5" count="1">
            <x v="41"/>
          </reference>
        </references>
      </pivotArea>
    </format>
    <format dxfId="611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223"/>
          </reference>
          <reference field="5" count="1">
            <x v="47"/>
          </reference>
        </references>
      </pivotArea>
    </format>
    <format dxfId="610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5"/>
          </reference>
          <reference field="5" count="1">
            <x v="116"/>
          </reference>
        </references>
      </pivotArea>
    </format>
    <format dxfId="609">
      <pivotArea dataOnly="0" labelOnly="1" outline="0" fieldPosition="0">
        <references count="3">
          <reference field="3" count="1" selected="0">
            <x v="267"/>
          </reference>
          <reference field="4" count="1" selected="0">
            <x v="200"/>
          </reference>
          <reference field="5" count="1">
            <x v="128"/>
          </reference>
        </references>
      </pivotArea>
    </format>
    <format dxfId="608">
      <pivotArea dataOnly="0" labelOnly="1" outline="0" fieldPosition="0">
        <references count="3">
          <reference field="3" count="1" selected="0">
            <x v="270"/>
          </reference>
          <reference field="4" count="1" selected="0">
            <x v="157"/>
          </reference>
          <reference field="5" count="1">
            <x v="120"/>
          </reference>
        </references>
      </pivotArea>
    </format>
    <format dxfId="607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45"/>
          </reference>
          <reference field="5" count="1">
            <x v="130"/>
          </reference>
        </references>
      </pivotArea>
    </format>
    <format dxfId="606">
      <pivotArea dataOnly="0" labelOnly="1" outline="0" fieldPosition="0">
        <references count="3">
          <reference field="3" count="1" selected="0">
            <x v="231"/>
          </reference>
          <reference field="4" count="1" selected="0">
            <x v="89"/>
          </reference>
          <reference field="5" count="1">
            <x v="115"/>
          </reference>
        </references>
      </pivotArea>
    </format>
    <format dxfId="605">
      <pivotArea dataOnly="0" labelOnly="1" outline="0" fieldPosition="0">
        <references count="3">
          <reference field="3" count="1" selected="0">
            <x v="56"/>
          </reference>
          <reference field="4" count="1" selected="0">
            <x v="3"/>
          </reference>
          <reference field="5" count="1">
            <x v="165"/>
          </reference>
        </references>
      </pivotArea>
    </format>
    <format dxfId="604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51"/>
          </reference>
          <reference field="5" count="1">
            <x v="6"/>
          </reference>
        </references>
      </pivotArea>
    </format>
    <format dxfId="603">
      <pivotArea dataOnly="0" labelOnly="1" outline="0" fieldPosition="0">
        <references count="3">
          <reference field="3" count="1" selected="0">
            <x v="244"/>
          </reference>
          <reference field="4" count="1" selected="0">
            <x v="185"/>
          </reference>
          <reference field="5" count="1">
            <x v="60"/>
          </reference>
        </references>
      </pivotArea>
    </format>
    <format dxfId="602">
      <pivotArea dataOnly="0" labelOnly="1" outline="0" fieldPosition="0">
        <references count="3">
          <reference field="3" count="1" selected="0">
            <x v="310"/>
          </reference>
          <reference field="4" count="1" selected="0">
            <x v="230"/>
          </reference>
          <reference field="5" count="1">
            <x v="99"/>
          </reference>
        </references>
      </pivotArea>
    </format>
    <format dxfId="601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11"/>
          </reference>
        </references>
      </pivotArea>
    </format>
    <format dxfId="600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58"/>
          </reference>
          <reference field="5" count="1">
            <x v="75"/>
          </reference>
        </references>
      </pivotArea>
    </format>
    <format dxfId="599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1"/>
          </reference>
          <reference field="5" count="1">
            <x v="101"/>
          </reference>
        </references>
      </pivotArea>
    </format>
    <format dxfId="598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5"/>
          </reference>
          <reference field="5" count="1">
            <x v="17"/>
          </reference>
        </references>
      </pivotArea>
    </format>
    <format dxfId="597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33"/>
          </reference>
          <reference field="5" count="1">
            <x v="138"/>
          </reference>
        </references>
      </pivotArea>
    </format>
    <format dxfId="596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83"/>
          </reference>
          <reference field="5" count="1">
            <x v="118"/>
          </reference>
        </references>
      </pivotArea>
    </format>
    <format dxfId="595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51"/>
          </reference>
          <reference field="5" count="1">
            <x v="48"/>
          </reference>
        </references>
      </pivotArea>
    </format>
    <format dxfId="594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221"/>
          </reference>
          <reference field="5" count="1">
            <x v="38"/>
          </reference>
        </references>
      </pivotArea>
    </format>
    <format dxfId="593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145"/>
          </reference>
          <reference field="5" count="1">
            <x v="70"/>
          </reference>
        </references>
      </pivotArea>
    </format>
    <format dxfId="592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7"/>
          </reference>
          <reference field="5" count="1">
            <x v="37"/>
          </reference>
        </references>
      </pivotArea>
    </format>
    <format dxfId="591">
      <pivotArea dataOnly="0" labelOnly="1" outline="0" fieldPosition="0">
        <references count="3">
          <reference field="3" count="1" selected="0">
            <x v="102"/>
          </reference>
          <reference field="4" count="1" selected="0">
            <x v="70"/>
          </reference>
          <reference field="5" count="1">
            <x v="124"/>
          </reference>
        </references>
      </pivotArea>
    </format>
    <format dxfId="59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119"/>
          </reference>
          <reference field="5" count="1">
            <x v="13"/>
          </reference>
        </references>
      </pivotArea>
    </format>
    <format dxfId="589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36"/>
          </reference>
        </references>
      </pivotArea>
    </format>
    <format dxfId="588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00"/>
          </reference>
          <reference field="5" count="1">
            <x v="35"/>
          </reference>
        </references>
      </pivotArea>
    </format>
    <format dxfId="587">
      <pivotArea dataOnly="0" labelOnly="1" outline="0" fieldPosition="0">
        <references count="3">
          <reference field="3" count="1" selected="0">
            <x v="163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586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215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585">
      <pivotArea dataOnly="0" labelOnly="1" outline="0" fieldPosition="0">
        <references count="4">
          <reference field="3" count="1" selected="0">
            <x v="16"/>
          </reference>
          <reference field="4" count="1" selected="0">
            <x v="2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584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92"/>
          </reference>
          <reference field="5" count="1" selected="0">
            <x v="95"/>
          </reference>
          <reference field="7" count="1">
            <x v="7"/>
          </reference>
        </references>
      </pivotArea>
    </format>
    <format dxfId="583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03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582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3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581">
      <pivotArea dataOnly="0" labelOnly="1" outline="0" fieldPosition="0">
        <references count="4">
          <reference field="3" count="1" selected="0">
            <x v="86"/>
          </reference>
          <reference field="4" count="1" selected="0">
            <x v="4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80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34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579">
      <pivotArea dataOnly="0" labelOnly="1" outline="0" fieldPosition="0">
        <references count="4">
          <reference field="3" count="1" selected="0">
            <x v="72"/>
          </reference>
          <reference field="4" count="1" selected="0">
            <x v="1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78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168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577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576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79"/>
          </reference>
          <reference field="5" count="1" selected="0">
            <x v="33"/>
          </reference>
          <reference field="7" count="1">
            <x v="8"/>
          </reference>
        </references>
      </pivotArea>
    </format>
    <format dxfId="575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574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58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573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142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72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6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71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70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59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569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47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568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4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567">
      <pivotArea dataOnly="0" labelOnly="1" outline="0" fieldPosition="0">
        <references count="4">
          <reference field="3" count="1" selected="0">
            <x v="52"/>
          </reference>
          <reference field="4" count="1" selected="0">
            <x v="64"/>
          </reference>
          <reference field="5" count="1" selected="0">
            <x v="9"/>
          </reference>
          <reference field="7" count="1">
            <x v="3"/>
          </reference>
        </references>
      </pivotArea>
    </format>
    <format dxfId="566">
      <pivotArea dataOnly="0" labelOnly="1" outline="0" fieldPosition="0">
        <references count="4">
          <reference field="3" count="1" selected="0">
            <x v="183"/>
          </reference>
          <reference field="4" count="1" selected="0">
            <x v="143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565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49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564">
      <pivotArea dataOnly="0" labelOnly="1" outline="0" fieldPosition="0">
        <references count="4">
          <reference field="3" count="1" selected="0">
            <x v="113"/>
          </reference>
          <reference field="4" count="1" selected="0">
            <x v="76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563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69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562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154"/>
          </reference>
          <reference field="5" count="1" selected="0">
            <x v="50"/>
          </reference>
          <reference field="7" count="1">
            <x v="5"/>
          </reference>
        </references>
      </pivotArea>
    </format>
    <format dxfId="561">
      <pivotArea dataOnly="0" labelOnly="1" outline="0" fieldPosition="0">
        <references count="4">
          <reference field="3" count="1" selected="0">
            <x v="133"/>
          </reference>
          <reference field="4" count="1" selected="0">
            <x v="106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560">
      <pivotArea dataOnly="0" labelOnly="1" outline="0" fieldPosition="0">
        <references count="4">
          <reference field="3" count="1" selected="0">
            <x v="129"/>
          </reference>
          <reference field="4" count="1" selected="0">
            <x v="216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559">
      <pivotArea dataOnly="0" labelOnly="1" outline="0" fieldPosition="0">
        <references count="4">
          <reference field="3" count="1" selected="0">
            <x v="227"/>
          </reference>
          <reference field="4" count="1" selected="0">
            <x v="57"/>
          </reference>
          <reference field="5" count="1" selected="0">
            <x v="9"/>
          </reference>
          <reference field="7" count="1">
            <x v="2"/>
          </reference>
        </references>
      </pivotArea>
    </format>
    <format dxfId="558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27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57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160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556">
      <pivotArea dataOnly="0" labelOnly="1" outline="0" fieldPosition="0">
        <references count="4">
          <reference field="3" count="1" selected="0">
            <x v="149"/>
          </reference>
          <reference field="4" count="1" selected="0">
            <x v="128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555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0"/>
          </reference>
          <reference field="5" count="1" selected="0">
            <x v="24"/>
          </reference>
          <reference field="7" count="1">
            <x v="1"/>
          </reference>
        </references>
      </pivotArea>
    </format>
    <format dxfId="554">
      <pivotArea dataOnly="0" labelOnly="1" outline="0" fieldPosition="0">
        <references count="4">
          <reference field="3" count="1" selected="0">
            <x v="290"/>
          </reference>
          <reference field="4" count="1" selected="0">
            <x v="214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553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1"/>
          </reference>
          <reference field="5" count="1" selected="0">
            <x v="50"/>
          </reference>
          <reference field="7" count="1">
            <x v="8"/>
          </reference>
        </references>
      </pivotArea>
    </format>
    <format dxfId="552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7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551">
      <pivotArea dataOnly="0" labelOnly="1" outline="0" fieldPosition="0">
        <references count="4">
          <reference field="3" count="1" selected="0">
            <x v="127"/>
          </reference>
          <reference field="4" count="1" selected="0">
            <x v="112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550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11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549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9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548">
      <pivotArea dataOnly="0" labelOnly="1" outline="0" fieldPosition="0">
        <references count="4">
          <reference field="3" count="1" selected="0">
            <x v="89"/>
          </reference>
          <reference field="4" count="1" selected="0">
            <x v="26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547">
      <pivotArea dataOnly="0" labelOnly="1" outline="0" fieldPosition="0">
        <references count="4">
          <reference field="3" count="1" selected="0">
            <x v="57"/>
          </reference>
          <reference field="4" count="1" selected="0">
            <x v="45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546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3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545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57"/>
          </reference>
          <reference field="5" count="1" selected="0">
            <x v="47"/>
          </reference>
          <reference field="7" count="1">
            <x v="4"/>
          </reference>
        </references>
      </pivotArea>
    </format>
    <format dxfId="544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36"/>
          </reference>
          <reference field="5" count="1" selected="0">
            <x v="42"/>
          </reference>
          <reference field="7" count="1">
            <x v="5"/>
          </reference>
        </references>
      </pivotArea>
    </format>
    <format dxfId="543">
      <pivotArea dataOnly="0" labelOnly="1" outline="0" fieldPosition="0">
        <references count="4">
          <reference field="3" count="1" selected="0">
            <x v="186"/>
          </reference>
          <reference field="4" count="1" selected="0">
            <x v="15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542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07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541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21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540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4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539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57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538">
      <pivotArea dataOnly="0" labelOnly="1" outline="0" fieldPosition="0">
        <references count="4">
          <reference field="3" count="1" selected="0">
            <x v="210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537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8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536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1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535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3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534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95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533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4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532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137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531">
      <pivotArea dataOnly="0" labelOnly="1" outline="0" fieldPosition="0">
        <references count="4">
          <reference field="3" count="1" selected="0">
            <x v="47"/>
          </reference>
          <reference field="4" count="1" selected="0">
            <x v="17"/>
          </reference>
          <reference field="5" count="1" selected="0">
            <x v="56"/>
          </reference>
          <reference field="7" count="1">
            <x v="5"/>
          </reference>
        </references>
      </pivotArea>
    </format>
    <format dxfId="530">
      <pivotArea dataOnly="0" labelOnly="1" outline="0" fieldPosition="0">
        <references count="4">
          <reference field="3" count="1" selected="0">
            <x v="45"/>
          </reference>
          <reference field="4" count="1" selected="0">
            <x v="105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529">
      <pivotArea dataOnly="0" labelOnly="1" outline="0" fieldPosition="0">
        <references count="4">
          <reference field="3" count="1" selected="0">
            <x v="278"/>
          </reference>
          <reference field="4" count="1" selected="0">
            <x v="12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528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100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527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5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526">
      <pivotArea dataOnly="0" labelOnly="1" outline="0" fieldPosition="0">
        <references count="4">
          <reference field="3" count="1" selected="0">
            <x v="137"/>
          </reference>
          <reference field="4" count="1" selected="0">
            <x v="32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525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115"/>
          </reference>
          <reference field="5" count="1" selected="0">
            <x v="109"/>
          </reference>
          <reference field="7" count="1">
            <x v="7"/>
          </reference>
        </references>
      </pivotArea>
    </format>
    <format dxfId="524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9"/>
          </reference>
          <reference field="5" count="1" selected="0">
            <x v="137"/>
          </reference>
          <reference field="7" count="1">
            <x v="11"/>
          </reference>
        </references>
      </pivotArea>
    </format>
    <format dxfId="523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90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522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146"/>
          </reference>
          <reference field="5" count="1" selected="0">
            <x v="157"/>
          </reference>
          <reference field="7" count="1">
            <x v="11"/>
          </reference>
        </references>
      </pivotArea>
    </format>
    <format dxfId="521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520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519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57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518">
      <pivotArea dataOnly="0" labelOnly="1" outline="0" fieldPosition="0">
        <references count="4">
          <reference field="3" count="1" selected="0">
            <x v="181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51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8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516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77"/>
          </reference>
          <reference field="5" count="1" selected="0">
            <x v="6"/>
          </reference>
          <reference field="7" count="1">
            <x v="7"/>
          </reference>
        </references>
      </pivotArea>
    </format>
    <format dxfId="515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57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514">
      <pivotArea dataOnly="0" labelOnly="1" outline="0" fieldPosition="0">
        <references count="4">
          <reference field="3" count="1" selected="0">
            <x v="19"/>
          </reference>
          <reference field="4" count="1" selected="0">
            <x v="57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513">
      <pivotArea dataOnly="0" labelOnly="1" outline="0" fieldPosition="0">
        <references count="4">
          <reference field="3" count="1" selected="0">
            <x v="167"/>
          </reference>
          <reference field="4" count="1" selected="0">
            <x v="141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512">
      <pivotArea dataOnly="0" labelOnly="1" outline="0" fieldPosition="0">
        <references count="4">
          <reference field="3" count="1" selected="0">
            <x v="66"/>
          </reference>
          <reference field="4" count="1" selected="0">
            <x v="151"/>
          </reference>
          <reference field="5" count="1" selected="0">
            <x v="9"/>
          </reference>
          <reference field="7" count="1">
            <x v="8"/>
          </reference>
        </references>
      </pivotArea>
    </format>
    <format dxfId="511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8"/>
          </reference>
          <reference field="5" count="1" selected="0">
            <x v="22"/>
          </reference>
          <reference field="7" count="1">
            <x v="6"/>
          </reference>
        </references>
      </pivotArea>
    </format>
    <format dxfId="510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2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509">
      <pivotArea dataOnly="0" labelOnly="1" outline="0" fieldPosition="0">
        <references count="4">
          <reference field="3" count="1" selected="0">
            <x v="308"/>
          </reference>
          <reference field="4" count="1" selected="0">
            <x v="229"/>
          </reference>
          <reference field="5" count="1" selected="0">
            <x v="92"/>
          </reference>
          <reference field="7" count="1">
            <x v="3"/>
          </reference>
        </references>
      </pivotArea>
    </format>
    <format dxfId="508">
      <pivotArea dataOnly="0" labelOnly="1" outline="0" fieldPosition="0">
        <references count="4">
          <reference field="3" count="1" selected="0">
            <x v="116"/>
          </reference>
          <reference field="4" count="1" selected="0">
            <x v="71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507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40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506">
      <pivotArea dataOnly="0" labelOnly="1" outline="0" fieldPosition="0">
        <references count="4">
          <reference field="3" count="1" selected="0">
            <x v="288"/>
          </reference>
          <reference field="4" count="1" selected="0">
            <x v="198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505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15"/>
          </reference>
          <reference field="5" count="1" selected="0">
            <x v="137"/>
          </reference>
          <reference field="7" count="1">
            <x v="4"/>
          </reference>
        </references>
      </pivotArea>
    </format>
    <format dxfId="504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4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503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0"/>
          </reference>
          <reference field="5" count="1" selected="0">
            <x v="121"/>
          </reference>
          <reference field="7" count="1">
            <x v="1"/>
          </reference>
        </references>
      </pivotArea>
    </format>
    <format dxfId="502">
      <pivotArea dataOnly="0" labelOnly="1" outline="0" fieldPosition="0">
        <references count="4">
          <reference field="3" count="1" selected="0">
            <x v="196"/>
          </reference>
          <reference field="4" count="1" selected="0">
            <x v="155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501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07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500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182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499">
      <pivotArea dataOnly="0" labelOnly="1" outline="0" fieldPosition="0">
        <references count="4">
          <reference field="3" count="1" selected="0">
            <x v="273"/>
          </reference>
          <reference field="4" count="1" selected="0">
            <x v="204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498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497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3"/>
          </reference>
          <reference field="5" count="1" selected="0">
            <x v="53"/>
          </reference>
          <reference field="7" count="1">
            <x v="1"/>
          </reference>
        </references>
      </pivotArea>
    </format>
    <format dxfId="496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67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495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69"/>
          </reference>
          <reference field="7" count="1">
            <x v="4"/>
          </reference>
        </references>
      </pivotArea>
    </format>
    <format dxfId="494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42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93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8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492">
      <pivotArea dataOnly="0" labelOnly="1" outline="0" fieldPosition="0">
        <references count="4">
          <reference field="3" count="1" selected="0">
            <x v="258"/>
          </reference>
          <reference field="4" count="1" selected="0">
            <x v="193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91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7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490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3"/>
          </reference>
          <reference field="5" count="1" selected="0">
            <x v="89"/>
          </reference>
          <reference field="7" count="1">
            <x v="5"/>
          </reference>
        </references>
      </pivotArea>
    </format>
    <format dxfId="489">
      <pivotArea dataOnly="0" labelOnly="1" outline="0" fieldPosition="0">
        <references count="4">
          <reference field="3" count="1" selected="0">
            <x v="225"/>
          </reference>
          <reference field="4" count="1" selected="0">
            <x v="5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88">
      <pivotArea dataOnly="0" labelOnly="1" outline="0" fieldPosition="0">
        <references count="4">
          <reference field="3" count="1" selected="0">
            <x v="204"/>
          </reference>
          <reference field="4" count="1" selected="0">
            <x v="16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87">
      <pivotArea dataOnly="0" labelOnly="1" outline="0" fieldPosition="0">
        <references count="4">
          <reference field="3" count="1" selected="0">
            <x v="103"/>
          </reference>
          <reference field="4" count="1" selected="0">
            <x v="6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86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485">
      <pivotArea dataOnly="0" labelOnly="1" outline="0" fieldPosition="0">
        <references count="4">
          <reference field="3" count="1" selected="0">
            <x v="309"/>
          </reference>
          <reference field="4" count="1" selected="0">
            <x v="143"/>
          </reference>
          <reference field="5" count="1" selected="0">
            <x v="93"/>
          </reference>
          <reference field="7" count="1">
            <x v="3"/>
          </reference>
        </references>
      </pivotArea>
    </format>
    <format dxfId="484">
      <pivotArea dataOnly="0" labelOnly="1" outline="0" fieldPosition="0">
        <references count="4">
          <reference field="3" count="1" selected="0">
            <x v="277"/>
          </reference>
          <reference field="4" count="1" selected="0">
            <x v="207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48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2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482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481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4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480">
      <pivotArea dataOnly="0" labelOnly="1" outline="0" fieldPosition="0">
        <references count="4">
          <reference field="3" count="1" selected="0">
            <x v="242"/>
          </reference>
          <reference field="4" count="1" selected="0">
            <x v="1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479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478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78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477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476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4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475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190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474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30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473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23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472">
      <pivotArea dataOnly="0" labelOnly="1" outline="0" fieldPosition="0">
        <references count="4">
          <reference field="3" count="1" selected="0">
            <x v="154"/>
          </reference>
          <reference field="4" count="1" selected="0">
            <x v="135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471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3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470">
      <pivotArea dataOnly="0" labelOnly="1" outline="0" fieldPosition="0">
        <references count="4">
          <reference field="3" count="1" selected="0">
            <x v="279"/>
          </reference>
          <reference field="4" count="1" selected="0">
            <x v="218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469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172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468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97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467">
      <pivotArea dataOnly="0" labelOnly="1" outline="0" fieldPosition="0">
        <references count="4">
          <reference field="3" count="1" selected="0">
            <x v="233"/>
          </reference>
          <reference field="4" count="1" selected="0">
            <x v="178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466">
      <pivotArea dataOnly="0" labelOnly="1" outline="0" fieldPosition="0">
        <references count="4">
          <reference field="3" count="1" selected="0">
            <x v="323"/>
          </reference>
          <reference field="4" count="1" selected="0">
            <x v="238"/>
          </reference>
          <reference field="5" count="1" selected="0">
            <x v="154"/>
          </reference>
          <reference field="7" count="1">
            <x v="5"/>
          </reference>
        </references>
      </pivotArea>
    </format>
    <format dxfId="465">
      <pivotArea dataOnly="0" labelOnly="1" outline="0" fieldPosition="0">
        <references count="4">
          <reference field="3" count="1" selected="0">
            <x v="238"/>
          </reference>
          <reference field="4" count="1" selected="0">
            <x v="181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464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7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463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9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462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61">
      <pivotArea dataOnly="0" labelOnly="1" outline="0" fieldPosition="0">
        <references count="4">
          <reference field="3" count="1" selected="0">
            <x v="293"/>
          </reference>
          <reference field="4" count="1" selected="0">
            <x v="16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46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3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459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9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458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160"/>
          </reference>
          <reference field="5" count="1" selected="0">
            <x v="158"/>
          </reference>
          <reference field="7" count="1">
            <x v="11"/>
          </reference>
        </references>
      </pivotArea>
    </format>
    <format dxfId="457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108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456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455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32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454">
      <pivotArea dataOnly="0" labelOnly="1" outline="0" fieldPosition="0">
        <references count="4">
          <reference field="3" count="1" selected="0">
            <x v="162"/>
          </reference>
          <reference field="4" count="1" selected="0">
            <x v="138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453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5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452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39"/>
          </reference>
          <reference field="5" count="1" selected="0">
            <x v="152"/>
          </reference>
          <reference field="7" count="1">
            <x v="13"/>
          </reference>
        </references>
      </pivotArea>
    </format>
    <format dxfId="451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210"/>
          </reference>
          <reference field="5" count="1" selected="0">
            <x v="46"/>
          </reference>
          <reference field="7" count="1">
            <x v="10"/>
          </reference>
        </references>
      </pivotArea>
    </format>
    <format dxfId="450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80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449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9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448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447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7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446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1"/>
          </reference>
          <reference field="5" count="1" selected="0">
            <x v="110"/>
          </reference>
          <reference field="7" count="1">
            <x v="7"/>
          </reference>
        </references>
      </pivotArea>
    </format>
    <format dxfId="445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5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444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100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443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4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442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234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441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7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440">
      <pivotArea dataOnly="0" labelOnly="1" outline="0" fieldPosition="0">
        <references count="4">
          <reference field="3" count="1" selected="0">
            <x v="260"/>
          </reference>
          <reference field="4" count="1" selected="0">
            <x v="46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439">
      <pivotArea dataOnly="0" labelOnly="1" outline="0" fieldPosition="0">
        <references count="4">
          <reference field="3" count="1" selected="0">
            <x v="109"/>
          </reference>
          <reference field="4" count="1" selected="0">
            <x v="87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438">
      <pivotArea dataOnly="0" labelOnly="1" outline="0" fieldPosition="0">
        <references count="4">
          <reference field="3" count="1" selected="0">
            <x v="205"/>
          </reference>
          <reference field="4" count="1" selected="0">
            <x v="162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437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8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36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107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435">
      <pivotArea dataOnly="0" labelOnly="1" outline="0" fieldPosition="0">
        <references count="4">
          <reference field="3" count="1" selected="0">
            <x v="77"/>
          </reference>
          <reference field="4" count="1" selected="0">
            <x v="22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434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7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433">
      <pivotArea dataOnly="0" labelOnly="1" outline="0" fieldPosition="0">
        <references count="4">
          <reference field="3" count="1" selected="0">
            <x v="67"/>
          </reference>
          <reference field="4" count="1" selected="0">
            <x v="24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432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3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431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5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430">
      <pivotArea dataOnly="0" labelOnly="1" outline="0" fieldPosition="0">
        <references count="4">
          <reference field="3" count="1" selected="0">
            <x v="139"/>
          </reference>
          <reference field="4" count="1" selected="0">
            <x v="122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429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96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428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30"/>
          </reference>
          <reference field="5" count="1" selected="0">
            <x v="11"/>
          </reference>
          <reference field="7" count="1">
            <x v="7"/>
          </reference>
        </references>
      </pivotArea>
    </format>
    <format dxfId="427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3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426">
      <pivotArea dataOnly="0" labelOnly="1" outline="0" fieldPosition="0">
        <references count="4">
          <reference field="3" count="1" selected="0">
            <x v="143"/>
          </reference>
          <reference field="4" count="1" selected="0">
            <x v="16"/>
          </reference>
          <reference field="5" count="1" selected="0">
            <x v="47"/>
          </reference>
          <reference field="7" count="1">
            <x v="8"/>
          </reference>
        </references>
      </pivotArea>
    </format>
    <format dxfId="425">
      <pivotArea dataOnly="0" labelOnly="1" outline="0" fieldPosition="0">
        <references count="4">
          <reference field="3" count="1" selected="0">
            <x v="312"/>
          </reference>
          <reference field="4" count="1" selected="0">
            <x v="231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424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217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423">
      <pivotArea dataOnly="0" labelOnly="1" outline="0" fieldPosition="0">
        <references count="4">
          <reference field="3" count="1" selected="0">
            <x v="171"/>
          </reference>
          <reference field="4" count="1" selected="0">
            <x v="143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422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4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421">
      <pivotArea dataOnly="0" labelOnly="1" outline="0" fieldPosition="0">
        <references count="4">
          <reference field="3" count="1" selected="0">
            <x v="222"/>
          </reference>
          <reference field="4" count="1" selected="0">
            <x v="114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420">
      <pivotArea dataOnly="0" labelOnly="1" outline="0" fieldPosition="0">
        <references count="4">
          <reference field="3" count="1" selected="0">
            <x v="263"/>
          </reference>
          <reference field="4" count="1" selected="0">
            <x v="19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419">
      <pivotArea dataOnly="0" labelOnly="1" outline="0" fieldPosition="0">
        <references count="4">
          <reference field="3" count="1" selected="0">
            <x v="114"/>
          </reference>
          <reference field="4" count="1" selected="0">
            <x v="118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41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51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417">
      <pivotArea dataOnly="0" labelOnly="1" outline="0" fieldPosition="0">
        <references count="4">
          <reference field="3" count="1" selected="0">
            <x v="206"/>
          </reference>
          <reference field="4" count="1" selected="0">
            <x v="163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416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17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415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5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414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1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413">
      <pivotArea dataOnly="0" labelOnly="1" outline="0" fieldPosition="0">
        <references count="4">
          <reference field="3" count="1" selected="0">
            <x v="184"/>
          </reference>
          <reference field="4" count="1" selected="0">
            <x v="149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412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3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411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126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410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197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09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0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408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62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407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90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06">
      <pivotArea dataOnly="0" labelOnly="1" outline="0" fieldPosition="0">
        <references count="4">
          <reference field="3" count="1" selected="0">
            <x v="88"/>
          </reference>
          <reference field="4" count="1" selected="0">
            <x v="12"/>
          </reference>
          <reference field="5" count="1" selected="0">
            <x v="69"/>
          </reference>
          <reference field="7" count="1">
            <x v="1"/>
          </reference>
        </references>
      </pivotArea>
    </format>
    <format dxfId="405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54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404">
      <pivotArea dataOnly="0" labelOnly="1" outline="0" fieldPosition="0">
        <references count="4">
          <reference field="3" count="1" selected="0">
            <x v="188"/>
          </reference>
          <reference field="4" count="1" selected="0">
            <x v="129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403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89"/>
          </reference>
          <reference field="5" count="1" selected="0">
            <x v="12"/>
          </reference>
          <reference field="7" count="1">
            <x v="2"/>
          </reference>
        </references>
      </pivotArea>
    </format>
    <format dxfId="402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147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401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01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400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23"/>
          </reference>
          <reference field="5" count="1" selected="0">
            <x v="56"/>
          </reference>
          <reference field="7" count="1">
            <x v="1"/>
          </reference>
        </references>
      </pivotArea>
    </format>
    <format dxfId="399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8"/>
          </reference>
          <reference field="5" count="1" selected="0">
            <x v="61"/>
          </reference>
          <reference field="7" count="1">
            <x v="8"/>
          </reference>
        </references>
      </pivotArea>
    </format>
    <format dxfId="398">
      <pivotArea dataOnly="0" labelOnly="1" outline="0" fieldPosition="0">
        <references count="4">
          <reference field="3" count="1" selected="0">
            <x v="282"/>
          </reference>
          <reference field="4" count="1" selected="0">
            <x v="209"/>
          </reference>
          <reference field="5" count="1" selected="0">
            <x v="74"/>
          </reference>
          <reference field="7" count="1">
            <x v="10"/>
          </reference>
        </references>
      </pivotArea>
    </format>
    <format dxfId="397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6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396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72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395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185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94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28"/>
          </reference>
          <reference field="5" count="1" selected="0">
            <x v="151"/>
          </reference>
          <reference field="7" count="1">
            <x v="5"/>
          </reference>
        </references>
      </pivotArea>
    </format>
    <format dxfId="393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9"/>
          </reference>
          <reference field="5" count="1" selected="0">
            <x v="38"/>
          </reference>
          <reference field="7" count="1">
            <x v="4"/>
          </reference>
        </references>
      </pivotArea>
    </format>
    <format dxfId="392">
      <pivotArea dataOnly="0" labelOnly="1" outline="0" fieldPosition="0">
        <references count="4">
          <reference field="3" count="1" selected="0">
            <x v="269"/>
          </reference>
          <reference field="4" count="1" selected="0">
            <x v="202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91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6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90">
      <pivotArea dataOnly="0" labelOnly="1" outline="0" fieldPosition="0">
        <references count="4">
          <reference field="3" count="1" selected="0">
            <x v="87"/>
          </reference>
          <reference field="4" count="1" selected="0">
            <x v="14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389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5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88">
      <pivotArea dataOnly="0" labelOnly="1" outline="0" fieldPosition="0">
        <references count="4">
          <reference field="3" count="1" selected="0">
            <x v="267"/>
          </reference>
          <reference field="4" count="1" selected="0">
            <x v="200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387">
      <pivotArea dataOnly="0" labelOnly="1" outline="0" fieldPosition="0">
        <references count="4">
          <reference field="3" count="1" selected="0">
            <x v="270"/>
          </reference>
          <reference field="4" count="1" selected="0">
            <x v="157"/>
          </reference>
          <reference field="5" count="1" selected="0">
            <x v="120"/>
          </reference>
          <reference field="7" count="1">
            <x v="1"/>
          </reference>
        </references>
      </pivotArea>
    </format>
    <format dxfId="386">
      <pivotArea dataOnly="0" labelOnly="1" outline="0" fieldPosition="0">
        <references count="4">
          <reference field="3" count="1" selected="0">
            <x v="54"/>
          </reference>
          <reference field="4" count="1" selected="0">
            <x v="45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385">
      <pivotArea dataOnly="0" labelOnly="1" outline="0" fieldPosition="0">
        <references count="4">
          <reference field="3" count="1" selected="0">
            <x v="231"/>
          </reference>
          <reference field="4" count="1" selected="0">
            <x v="89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384">
      <pivotArea dataOnly="0" labelOnly="1" outline="0" fieldPosition="0">
        <references count="4">
          <reference field="3" count="1" selected="0">
            <x v="56"/>
          </reference>
          <reference field="4" count="1" selected="0">
            <x v="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383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51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382">
      <pivotArea dataOnly="0" labelOnly="1" outline="0" fieldPosition="0">
        <references count="4">
          <reference field="3" count="1" selected="0">
            <x v="244"/>
          </reference>
          <reference field="4" count="1" selected="0">
            <x v="185"/>
          </reference>
          <reference field="5" count="1" selected="0">
            <x v="60"/>
          </reference>
          <reference field="7" count="1">
            <x v="8"/>
          </reference>
        </references>
      </pivotArea>
    </format>
    <format dxfId="381">
      <pivotArea dataOnly="0" labelOnly="1" outline="0" fieldPosition="0">
        <references count="4">
          <reference field="3" count="1" selected="0">
            <x v="310"/>
          </reference>
          <reference field="4" count="1" selected="0">
            <x v="230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380">
      <pivotArea dataOnly="0" labelOnly="1" outline="0" fieldPosition="0">
        <references count="4">
          <reference field="3" count="1" selected="0">
            <x v="324"/>
          </reference>
          <reference field="4" count="1" selected="0">
            <x v="239"/>
          </reference>
          <reference field="5" count="1" selected="0">
            <x v="11"/>
          </reference>
          <reference field="7" count="1">
            <x v="5"/>
          </reference>
        </references>
      </pivotArea>
    </format>
    <format dxfId="379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58"/>
          </reference>
          <reference field="5" count="1" selected="0">
            <x v="75"/>
          </reference>
          <reference field="7" count="1">
            <x v="10"/>
          </reference>
        </references>
      </pivotArea>
    </format>
    <format dxfId="378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1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377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5"/>
          </reference>
          <reference field="5" count="1" selected="0">
            <x v="17"/>
          </reference>
          <reference field="7" count="1">
            <x v="5"/>
          </reference>
        </references>
      </pivotArea>
    </format>
    <format dxfId="376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33"/>
          </reference>
          <reference field="5" count="1" selected="0">
            <x v="138"/>
          </reference>
          <reference field="7" count="1">
            <x v="4"/>
          </reference>
        </references>
      </pivotArea>
    </format>
    <format dxfId="375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83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374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51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373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221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372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145"/>
          </reference>
          <reference field="5" count="1" selected="0">
            <x v="70"/>
          </reference>
          <reference field="7" count="1">
            <x v="7"/>
          </reference>
        </references>
      </pivotArea>
    </format>
    <format dxfId="371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7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370">
      <pivotArea dataOnly="0" labelOnly="1" outline="0" fieldPosition="0">
        <references count="4">
          <reference field="3" count="1" selected="0">
            <x v="102"/>
          </reference>
          <reference field="4" count="1" selected="0">
            <x v="70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369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119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368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36"/>
          </reference>
          <reference field="7" count="1">
            <x v="9"/>
          </reference>
        </references>
      </pivotArea>
    </format>
    <format dxfId="367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00"/>
          </reference>
          <reference field="5" count="1" selected="0">
            <x v="35"/>
          </reference>
          <reference field="7" count="1">
            <x v="9"/>
          </reference>
        </references>
      </pivotArea>
    </format>
    <format dxfId="366">
      <pivotArea dataOnly="0" labelOnly="1" outline="0" fieldPosition="0">
        <references count="4">
          <reference field="3" count="1" selected="0">
            <x v="163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6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4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363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362">
      <pivotArea outline="0" fieldPosition="0">
        <references count="1">
          <reference field="4294967294" count="1" selected="0">
            <x v="3"/>
          </reference>
        </references>
      </pivotArea>
    </format>
    <format dxfId="361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D0760-7660-4DF0-ADCD-885CBFCE5023}" name="PivotTable1" cacheId="1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rowHeaderCaption="Species">
  <location ref="A8:E11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multipleItemSelectionAllowed="1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16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42"/>
        <item m="1" x="390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74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08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77"/>
        <item m="1" x="373"/>
        <item x="154"/>
        <item x="239"/>
        <item x="168"/>
        <item x="136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measureFilter="1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compact="0" outline="0" showAll="0" defaultSubtotal="0"/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axis="axisRow" compact="0" outline="0" showAll="0" sortType="ascending" defaultSubtotal="0">
      <items count="6">
        <item x="3"/>
        <item x="2"/>
        <item x="1"/>
        <item x="5"/>
        <item x="4"/>
        <item h="1" x="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8"/>
    <field x="4"/>
    <field x="5"/>
    <field x="7"/>
  </rowFields>
  <rowItems count="3">
    <i>
      <x/>
      <x v="407"/>
      <x v="300"/>
      <x v="1"/>
    </i>
    <i>
      <x v="2"/>
      <x v="403"/>
      <x v="56"/>
      <x v="9"/>
    </i>
    <i>
      <x v="4"/>
      <x v="325"/>
      <x v="33"/>
      <x v="11"/>
    </i>
  </rowItems>
  <colItems count="1">
    <i/>
  </colItems>
  <pageFields count="1">
    <pageField fld="0" hier="-1"/>
  </pageFields>
  <dataFields count="1">
    <dataField name="Heavest" fld="11" subtotal="max" baseField="0" baseItem="0" numFmtId="169"/>
  </dataFields>
  <formats count="22">
    <format dxfId="43">
      <pivotArea field="-2" type="button" dataOnly="0" labelOnly="1" outline="0" axis="axisValues" fieldPosition="0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">
      <pivotArea collapsedLevelsAreSubtotals="1" fieldPosition="0">
        <references count="1">
          <reference field="8" count="2">
            <x v="1"/>
            <x v="2"/>
          </reference>
        </references>
      </pivotArea>
    </format>
    <format dxfId="38">
      <pivotArea field="8" type="button" dataOnly="0" labelOnly="1" outline="0" axis="axisRow" fieldPosition="0"/>
    </format>
    <format dxfId="37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30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8" count="0"/>
        </references>
      </pivotArea>
    </format>
    <format dxfId="27">
      <pivotArea dataOnly="0" labelOnly="1" outline="0" fieldPosition="0">
        <references count="2">
          <reference field="4" count="1">
            <x v="64"/>
          </reference>
          <reference field="8" count="1" selected="0">
            <x v="1"/>
          </reference>
        </references>
      </pivotArea>
    </format>
    <format dxfId="26">
      <pivotArea dataOnly="0" labelOnly="1" outline="0" fieldPosition="0">
        <references count="2">
          <reference field="4" count="1">
            <x v="56"/>
          </reference>
          <reference field="8" count="1" selected="0">
            <x v="2"/>
          </reference>
        </references>
      </pivotArea>
    </format>
    <format dxfId="25">
      <pivotArea type="all" dataOnly="0" outline="0" fieldPosition="0"/>
    </format>
    <format dxfId="24">
      <pivotArea outline="0" collapsedLevelsAreSubtotals="1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CC6C63-FC0E-4B72-BA67-135EB1841BE5}" name="PivotTable5" cacheId="12" applyNumberFormats="0" applyBorderFormats="0" applyFontFormats="0" applyPatternFormats="0" applyAlignmentFormats="0" applyWidthHeightFormats="1" dataCaption="Values" updatedVersion="8" minRefreshableVersion="3" showCalcMbrs="0" showDrill="0" useAutoFormatting="1" colGrandTotals="0" itemPrintTitles="1" createdVersion="3" indent="0" compact="0" compactData="0" multipleFieldFilters="0">
  <location ref="A7:F21" firstHeaderRow="1" firstDataRow="2" firstDataCol="2" rowPageCount="1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2"/>
        <item x="1"/>
        <item x="0"/>
        <item x="3"/>
        <item x="4"/>
        <item x="5"/>
      </items>
    </pivotField>
    <pivotField axis="axisRow" compact="0" outline="0" showAll="0" defaultSubtotal="0">
      <items count="17">
        <item x="5"/>
        <item x="2"/>
        <item x="0"/>
        <item x="1"/>
        <item x="9"/>
        <item x="8"/>
        <item x="7"/>
        <item x="11"/>
        <item x="3"/>
        <item x="6"/>
        <item x="10"/>
        <item x="14"/>
        <item x="4"/>
        <item m="1" x="15"/>
        <item m="1" x="16"/>
        <item x="12"/>
        <item x="13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2">
    <field x="9"/>
    <field x="8"/>
  </rowFields>
  <rowItems count="13">
    <i>
      <x/>
      <x v="2"/>
    </i>
    <i>
      <x v="1"/>
      <x v="1"/>
    </i>
    <i r="1">
      <x v="2"/>
    </i>
    <i r="1">
      <x v="3"/>
    </i>
    <i r="1">
      <x v="4"/>
    </i>
    <i>
      <x v="2"/>
      <x v="2"/>
    </i>
    <i>
      <x v="3"/>
      <x v="2"/>
    </i>
    <i>
      <x v="8"/>
      <x v="2"/>
    </i>
    <i>
      <x v="9"/>
      <x v="2"/>
    </i>
    <i>
      <x v="10"/>
      <x v="2"/>
    </i>
    <i>
      <x v="11"/>
      <x v="2"/>
    </i>
    <i>
      <x v="12"/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hier="-1"/>
  </pageFields>
  <dataFields count="4">
    <dataField name="NO." fld="11" subtotal="count" baseField="0" baseItem="0"/>
    <dataField name="Total Weight" fld="11" baseField="0" baseItem="0" numFmtId="169"/>
    <dataField name="Average Weight" fld="11" subtotal="average" baseField="0" baseItem="0" numFmtId="169"/>
    <dataField name="Heaviest Weight" fld="11" subtotal="max" baseField="0" baseItem="0" numFmtId="166"/>
  </dataFields>
  <formats count="22">
    <format dxfId="2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0">
      <pivotArea field="9" type="button" dataOnly="0" labelOnly="1" outline="0" axis="axisRow" fieldPosition="0"/>
    </format>
    <format dxfId="19">
      <pivotArea field="8" type="button" dataOnly="0" labelOnly="1" outline="0" axis="axisRow" fieldPosition="1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field="9" type="button" dataOnly="0" labelOnly="1" outline="0" axis="axisRow" fieldPosition="0"/>
    </format>
    <format dxfId="16">
      <pivotArea field="8" type="button" dataOnly="0" labelOnly="1" outline="0" axis="axisRow" fieldPosition="1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4">
      <pivotArea type="all" dataOnly="0" outline="0" fieldPosition="0"/>
    </format>
    <format dxfId="13">
      <pivotArea dataOnly="0" labelOnly="1" outline="0" fieldPosition="0">
        <references count="2">
          <reference field="8" count="2">
            <x v="0"/>
            <x v="1"/>
          </reference>
          <reference field="9" count="1" selected="0">
            <x v="1"/>
          </reference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8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dataOnly="0" labelOnly="1" outline="0" fieldPosition="0">
        <references count="1">
          <reference field="9" count="2">
            <x v="0"/>
            <x v="1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2">
          <reference field="8" count="1">
            <x v="2"/>
          </reference>
          <reference field="9" count="1" selected="0">
            <x v="0"/>
          </reference>
        </references>
      </pivotArea>
    </format>
    <format dxfId="0">
      <pivotArea dataOnly="0" labelOnly="1" outline="0" fieldPosition="0">
        <references count="2">
          <reference field="8" count="3">
            <x v="0"/>
            <x v="1"/>
            <x v="2"/>
          </reference>
          <reference field="9" count="1" selected="0"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9B65AB-2975-4ED6-9E92-AF0A3FB40141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84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n="Corne"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79">
    <i>
      <x v="49"/>
      <x v="56"/>
      <x v="212"/>
      <x v="6"/>
    </i>
    <i>
      <x v="50"/>
      <x v="50"/>
      <x v="23"/>
      <x v="6"/>
    </i>
    <i>
      <x v="290"/>
      <x v="214"/>
      <x v="29"/>
      <x v="6"/>
    </i>
    <i>
      <x v="4"/>
      <x v="8"/>
      <x v="22"/>
      <x v="6"/>
    </i>
    <i>
      <x v="287"/>
      <x v="213"/>
      <x v="65"/>
      <x v="8"/>
    </i>
    <i>
      <x v="224"/>
      <x v="366"/>
      <x v="60"/>
      <x v="8"/>
    </i>
    <i>
      <x v="550"/>
      <x v="415"/>
      <x v="307"/>
      <x v="4"/>
    </i>
    <i>
      <x v="175"/>
      <x v="358"/>
      <x v="183"/>
      <x v="2"/>
    </i>
    <i>
      <x v="501"/>
      <x v="376"/>
      <x v="137"/>
      <x v="8"/>
    </i>
    <i>
      <x v="499"/>
      <x v="375"/>
      <x v="283"/>
      <x v="6"/>
    </i>
    <i>
      <x v="429"/>
      <x v="322"/>
      <x v="38"/>
      <x v="25"/>
    </i>
    <i>
      <x v="134"/>
      <x v="121"/>
      <x v="69"/>
      <x v="8"/>
    </i>
    <i>
      <x v="392"/>
      <x v="289"/>
      <x v="232"/>
      <x v="11"/>
    </i>
    <i>
      <x v="460"/>
      <x v="5"/>
      <x v="161"/>
      <x v="8"/>
    </i>
    <i>
      <x v="369"/>
      <x v="273"/>
      <x v="192"/>
      <x v="6"/>
    </i>
    <i>
      <x v="498"/>
      <x v="155"/>
      <x v="56"/>
      <x v="6"/>
    </i>
    <i>
      <x v="449"/>
      <x v="339"/>
      <x v="38"/>
      <x v="25"/>
    </i>
    <i>
      <x v="202"/>
      <x v="159"/>
      <x v="142"/>
      <x v="4"/>
    </i>
    <i>
      <x v="489"/>
      <x v="367"/>
      <x v="276"/>
      <x v="10"/>
    </i>
    <i>
      <x v="502"/>
      <x v="377"/>
      <x v="137"/>
      <x v="8"/>
    </i>
    <i>
      <x v="83"/>
      <x v="88"/>
      <x v="95"/>
      <x v="11"/>
    </i>
    <i>
      <x v="458"/>
      <x v="347"/>
      <x v="214"/>
      <x v="10"/>
    </i>
    <i>
      <x v="337"/>
      <x v="250"/>
      <x v="179"/>
      <x v="5"/>
    </i>
    <i>
      <x v="148"/>
      <x v="127"/>
      <x v="5"/>
      <x v="3"/>
    </i>
    <i>
      <x v="140"/>
      <x v="103"/>
      <x v="17"/>
      <x v="8"/>
    </i>
    <i>
      <x v="528"/>
      <x v="412"/>
      <x v="293"/>
      <x v="25"/>
    </i>
    <i>
      <x v="223"/>
      <x v="173"/>
      <x v="62"/>
      <x v="8"/>
    </i>
    <i>
      <x v="89"/>
      <x v="26"/>
      <x v="96"/>
      <x v="10"/>
    </i>
    <i>
      <x v="233"/>
      <x v="178"/>
      <x v="43"/>
      <x v="9"/>
    </i>
    <i>
      <x v="515"/>
      <x v="387"/>
      <x v="246"/>
      <x v="10"/>
    </i>
    <i>
      <x v="405"/>
      <x v="297"/>
      <x v="239"/>
      <x v="1"/>
    </i>
    <i>
      <x v="17"/>
      <x v="51"/>
      <x v="150"/>
      <x v="25"/>
    </i>
    <i>
      <x v="310"/>
      <x v="230"/>
      <x v="99"/>
      <x v="3"/>
    </i>
    <i>
      <x v="256"/>
      <x v="192"/>
      <x v="44"/>
      <x v="9"/>
    </i>
    <i>
      <x v="368"/>
      <x v="272"/>
      <x v="202"/>
      <x v="10"/>
    </i>
    <i>
      <x v="319"/>
      <x v="236"/>
      <x v="119"/>
      <x v="6"/>
    </i>
    <i>
      <x v="488"/>
      <x v="30"/>
      <x v="275"/>
      <x v="25"/>
    </i>
    <i>
      <x v="123"/>
      <x v="63"/>
      <x v="17"/>
      <x v="5"/>
    </i>
    <i>
      <x v="321"/>
      <x v="107"/>
      <x v="2"/>
      <x v="5"/>
    </i>
    <i>
      <x v="545"/>
      <x v="407"/>
      <x v="300"/>
      <x v="1"/>
    </i>
    <i>
      <x v="534"/>
      <x v="5"/>
      <x v="277"/>
      <x v="11"/>
    </i>
    <i>
      <x v="336"/>
      <x v="249"/>
      <x v="97"/>
      <x v="25"/>
    </i>
    <i>
      <x v="483"/>
      <x v="49"/>
      <x v="273"/>
      <x v="1"/>
    </i>
    <i>
      <x v="399"/>
      <x v="35"/>
      <x v="119"/>
      <x v="6"/>
    </i>
    <i>
      <x v="553"/>
      <x v="276"/>
      <x v="103"/>
      <x v="9"/>
    </i>
    <i>
      <x v="80"/>
      <x v="73"/>
      <x v="48"/>
      <x v="25"/>
    </i>
    <i>
      <x v="526"/>
      <x v="143"/>
      <x v="291"/>
      <x v="6"/>
    </i>
    <i>
      <x v="87"/>
      <x v="14"/>
      <x v="41"/>
      <x v="9"/>
    </i>
    <i>
      <x v="241"/>
      <x v="182"/>
      <x v="46"/>
      <x v="9"/>
    </i>
    <i>
      <x v="540"/>
      <x v="107"/>
      <x v="298"/>
      <x v="6"/>
    </i>
    <i>
      <x v="302"/>
      <x v="224"/>
      <x v="53"/>
      <x v="25"/>
    </i>
    <i>
      <x v="154"/>
      <x v="135"/>
      <x v="27"/>
      <x v="6"/>
    </i>
    <i>
      <x v="552"/>
      <x v="230"/>
      <x v="9"/>
      <x v="8"/>
    </i>
    <i>
      <x v="218"/>
      <x v="171"/>
      <x v="2"/>
      <x v="25"/>
    </i>
    <i>
      <x v="155"/>
      <x v="266"/>
      <x v="30"/>
      <x v="6"/>
    </i>
    <i>
      <x v="391"/>
      <x v="288"/>
      <x v="231"/>
      <x v="5"/>
    </i>
    <i>
      <x v="182"/>
      <x v="86"/>
      <x v="70"/>
      <x v="8"/>
    </i>
    <i>
      <x v="439"/>
      <x v="330"/>
      <x v="258"/>
      <x v="6"/>
    </i>
    <i>
      <x v="271"/>
      <x v="203"/>
      <x v="53"/>
      <x v="8"/>
    </i>
    <i>
      <x v="143"/>
      <x v="16"/>
      <x v="47"/>
      <x v="8"/>
    </i>
    <i>
      <x v="289"/>
      <x v="160"/>
      <x v="158"/>
      <x v="6"/>
    </i>
    <i>
      <x v="145"/>
      <x v="126"/>
      <x v="162"/>
      <x v="11"/>
    </i>
    <i>
      <x v="504"/>
      <x v="200"/>
      <x v="38"/>
      <x v="25"/>
    </i>
    <i>
      <x v="177"/>
      <x v="370"/>
      <x v="157"/>
      <x v="5"/>
    </i>
    <i>
      <x v="522"/>
      <x v="392"/>
      <x v="259"/>
      <x v="11"/>
    </i>
    <i>
      <x v="388"/>
      <x v="286"/>
      <x v="24"/>
      <x v="1"/>
    </i>
    <i>
      <x v="160"/>
      <x v="299"/>
      <x v="50"/>
      <x v="25"/>
    </i>
    <i>
      <x v="394"/>
      <x v="290"/>
      <x v="232"/>
      <x v="11"/>
    </i>
    <i>
      <x v="341"/>
      <x v="254"/>
      <x v="182"/>
      <x v="2"/>
    </i>
    <i>
      <x v="541"/>
      <x v="155"/>
      <x v="117"/>
      <x v="5"/>
    </i>
    <i>
      <x v="546"/>
      <x v="93"/>
      <x v="301"/>
      <x v="2"/>
    </i>
    <i>
      <x v="195"/>
      <x v="17"/>
      <x v="103"/>
      <x v="5"/>
    </i>
    <i>
      <x v="549"/>
      <x v="411"/>
      <x v="305"/>
      <x v="3"/>
    </i>
    <i>
      <x v="168"/>
      <x v="90"/>
      <x v="163"/>
      <x v="11"/>
    </i>
    <i>
      <x v="557"/>
      <x v="250"/>
      <x v="27"/>
      <x v="10"/>
    </i>
    <i>
      <x v="350"/>
      <x v="259"/>
      <x v="192"/>
      <x v="6"/>
    </i>
    <i>
      <x v="257"/>
      <x v="17"/>
      <x v="37"/>
      <x v="9"/>
    </i>
    <i>
      <x v="53"/>
      <x v="86"/>
      <x v="49"/>
      <x v="25"/>
    </i>
    <i>
      <x v="95"/>
      <x v="76"/>
      <x v="149"/>
      <x v="2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360">
      <pivotArea field="3" type="button" dataOnly="0" labelOnly="1" outline="0" axis="axisRow" fieldPosition="0"/>
    </format>
    <format dxfId="359">
      <pivotArea field="4" type="button" dataOnly="0" labelOnly="1" outline="0" axis="axisRow" fieldPosition="1"/>
    </format>
    <format dxfId="358">
      <pivotArea field="5" type="button" dataOnly="0" labelOnly="1" outline="0" axis="axisRow" fieldPosition="2"/>
    </format>
    <format dxfId="357">
      <pivotArea field="6" type="button" dataOnly="0" labelOnly="1" outline="0" axis="axisPage" fieldPosition="1"/>
    </format>
    <format dxfId="356">
      <pivotArea field="7" type="button" dataOnly="0" labelOnly="1" outline="0" axis="axisRow" fieldPosition="3"/>
    </format>
    <format dxfId="3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54">
      <pivotArea field="3" type="button" dataOnly="0" labelOnly="1" outline="0" axis="axisRow" fieldPosition="0"/>
    </format>
    <format dxfId="353">
      <pivotArea field="4" type="button" dataOnly="0" labelOnly="1" outline="0" axis="axisRow" fieldPosition="1"/>
    </format>
    <format dxfId="352">
      <pivotArea field="5" type="button" dataOnly="0" labelOnly="1" outline="0" axis="axisRow" fieldPosition="2"/>
    </format>
    <format dxfId="351">
      <pivotArea field="6" type="button" dataOnly="0" labelOnly="1" outline="0" axis="axisPage" fieldPosition="1"/>
    </format>
    <format dxfId="350">
      <pivotArea field="7" type="button" dataOnly="0" labelOnly="1" outline="0" axis="axisRow" fieldPosition="3"/>
    </format>
    <format dxfId="3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8">
      <pivotArea field="3" type="button" dataOnly="0" labelOnly="1" outline="0" axis="axisRow" fieldPosition="0"/>
    </format>
    <format dxfId="347">
      <pivotArea field="4" type="button" dataOnly="0" labelOnly="1" outline="0" axis="axisRow" fieldPosition="1"/>
    </format>
    <format dxfId="346">
      <pivotArea field="5" type="button" dataOnly="0" labelOnly="1" outline="0" axis="axisRow" fieldPosition="2"/>
    </format>
    <format dxfId="345">
      <pivotArea field="6" type="button" dataOnly="0" labelOnly="1" outline="0" axis="axisPage" fieldPosition="1"/>
    </format>
    <format dxfId="344">
      <pivotArea field="7" type="button" dataOnly="0" labelOnly="1" outline="0" axis="axisRow" fieldPosition="3"/>
    </format>
    <format dxfId="3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42">
      <pivotArea field="3" type="button" dataOnly="0" labelOnly="1" outline="0" axis="axisRow" fieldPosition="0"/>
    </format>
    <format dxfId="341">
      <pivotArea field="4" type="button" dataOnly="0" labelOnly="1" outline="0" axis="axisRow" fieldPosition="1"/>
    </format>
    <format dxfId="340">
      <pivotArea field="5" type="button" dataOnly="0" labelOnly="1" outline="0" axis="axisRow" fieldPosition="2"/>
    </format>
    <format dxfId="339">
      <pivotArea field="6" type="button" dataOnly="0" labelOnly="1" outline="0" axis="axisPage" fieldPosition="1"/>
    </format>
    <format dxfId="338">
      <pivotArea field="7" type="button" dataOnly="0" labelOnly="1" outline="0" axis="axisRow" fieldPosition="3"/>
    </format>
    <format dxfId="3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6">
      <pivotArea field="3" type="button" dataOnly="0" labelOnly="1" outline="0" axis="axisRow" fieldPosition="0"/>
    </format>
    <format dxfId="335">
      <pivotArea field="4" type="button" dataOnly="0" labelOnly="1" outline="0" axis="axisRow" fieldPosition="1"/>
    </format>
    <format dxfId="334">
      <pivotArea field="5" type="button" dataOnly="0" labelOnly="1" outline="0" axis="axisRow" fieldPosition="2"/>
    </format>
    <format dxfId="333">
      <pivotArea field="6" type="button" dataOnly="0" labelOnly="1" outline="0" axis="axisPage" fieldPosition="1"/>
    </format>
    <format dxfId="332">
      <pivotArea field="7" type="button" dataOnly="0" labelOnly="1" outline="0" axis="axisRow" fieldPosition="3"/>
    </format>
    <format dxfId="33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30">
      <pivotArea field="6" type="button" dataOnly="0" labelOnly="1" outline="0" axis="axisPage" fieldPosition="1"/>
    </format>
    <format dxfId="3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6">
      <pivotArea type="all" dataOnly="0" outline="0" fieldPosition="0"/>
    </format>
    <format dxfId="325">
      <pivotArea field="3" type="button" dataOnly="0" labelOnly="1" outline="0" axis="axisRow" fieldPosition="0"/>
    </format>
    <format dxfId="324">
      <pivotArea field="4" type="button" dataOnly="0" labelOnly="1" outline="0" axis="axisRow" fieldPosition="1"/>
    </format>
    <format dxfId="323">
      <pivotArea field="5" type="button" dataOnly="0" labelOnly="1" outline="0" axis="axisRow" fieldPosition="2"/>
    </format>
    <format dxfId="322">
      <pivotArea field="7" type="button" dataOnly="0" labelOnly="1" outline="0" axis="axisRow" fieldPosition="3"/>
    </format>
    <format dxfId="3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20">
      <pivotArea type="all" dataOnly="0" outline="0" fieldPosition="0"/>
    </format>
    <format dxfId="319">
      <pivotArea field="3" type="button" dataOnly="0" labelOnly="1" outline="0" axis="axisRow" fieldPosition="0"/>
    </format>
    <format dxfId="318">
      <pivotArea field="4" type="button" dataOnly="0" labelOnly="1" outline="0" axis="axisRow" fieldPosition="1"/>
    </format>
    <format dxfId="317">
      <pivotArea field="5" type="button" dataOnly="0" labelOnly="1" outline="0" axis="axisRow" fieldPosition="2"/>
    </format>
    <format dxfId="316">
      <pivotArea field="7" type="button" dataOnly="0" labelOnly="1" outline="0" axis="axisRow" fieldPosition="3"/>
    </format>
    <format dxfId="3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6CC8B4-D964-4A1F-AABE-5F2ED0B6FFFC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2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x="3"/>
        <item h="1" x="2"/>
        <item h="1"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7">
    <i>
      <x v="13"/>
      <x v="58"/>
      <x v="8"/>
      <x/>
    </i>
    <i>
      <x v="43"/>
      <x v="98"/>
      <x v="20"/>
      <x v="2"/>
    </i>
    <i>
      <x v="199"/>
      <x v="49"/>
      <x v="17"/>
      <x v="5"/>
    </i>
    <i>
      <x v="544"/>
      <x v="17"/>
      <x v="272"/>
      <x v="5"/>
    </i>
    <i>
      <x v="555"/>
      <x v="414"/>
      <x v="2"/>
      <x v="10"/>
    </i>
    <i>
      <x v="242"/>
      <x v="17"/>
      <x v="38"/>
      <x v="9"/>
    </i>
    <i>
      <x v="286"/>
      <x v="3"/>
      <x v="166"/>
      <x v="4"/>
    </i>
    <i>
      <x v="203"/>
      <x v="160"/>
      <x v="79"/>
      <x v="10"/>
    </i>
    <i>
      <x v="239"/>
      <x v="311"/>
      <x v="38"/>
      <x v="9"/>
    </i>
    <i>
      <x v="99"/>
      <x v="21"/>
      <x v="38"/>
      <x v="9"/>
    </i>
    <i>
      <x v="39"/>
      <x v="91"/>
      <x v="50"/>
      <x v="25"/>
    </i>
    <i>
      <x v="542"/>
      <x v="65"/>
      <x v="299"/>
      <x v="5"/>
    </i>
    <i>
      <x/>
      <x v="6"/>
      <x v="164"/>
      <x v="11"/>
    </i>
    <i>
      <x v="37"/>
      <x v="70"/>
      <x v="39"/>
      <x v="9"/>
    </i>
    <i>
      <x v="42"/>
      <x v="20"/>
      <x v="24"/>
      <x v="1"/>
    </i>
    <i>
      <x v="180"/>
      <x v="148"/>
      <x v="4"/>
      <x/>
    </i>
    <i>
      <x v="181"/>
      <x v="113"/>
      <x v="10"/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8">
    <format dxfId="314">
      <pivotArea field="3" type="button" dataOnly="0" labelOnly="1" outline="0" axis="axisRow" fieldPosition="0"/>
    </format>
    <format dxfId="313">
      <pivotArea field="4" type="button" dataOnly="0" labelOnly="1" outline="0" axis="axisRow" fieldPosition="1"/>
    </format>
    <format dxfId="312">
      <pivotArea field="5" type="button" dataOnly="0" labelOnly="1" outline="0" axis="axisRow" fieldPosition="2"/>
    </format>
    <format dxfId="311">
      <pivotArea field="6" type="button" dataOnly="0" labelOnly="1" outline="0" axis="axisPage" fieldPosition="1"/>
    </format>
    <format dxfId="310">
      <pivotArea field="7" type="button" dataOnly="0" labelOnly="1" outline="0" axis="axisRow" fieldPosition="3"/>
    </format>
    <format dxfId="3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8">
      <pivotArea field="3" type="button" dataOnly="0" labelOnly="1" outline="0" axis="axisRow" fieldPosition="0"/>
    </format>
    <format dxfId="307">
      <pivotArea field="4" type="button" dataOnly="0" labelOnly="1" outline="0" axis="axisRow" fieldPosition="1"/>
    </format>
    <format dxfId="306">
      <pivotArea field="5" type="button" dataOnly="0" labelOnly="1" outline="0" axis="axisRow" fieldPosition="2"/>
    </format>
    <format dxfId="305">
      <pivotArea field="6" type="button" dataOnly="0" labelOnly="1" outline="0" axis="axisPage" fieldPosition="1"/>
    </format>
    <format dxfId="304">
      <pivotArea field="7" type="button" dataOnly="0" labelOnly="1" outline="0" axis="axisRow" fieldPosition="3"/>
    </format>
    <format dxfId="3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302">
      <pivotArea field="3" type="button" dataOnly="0" labelOnly="1" outline="0" axis="axisRow" fieldPosition="0"/>
    </format>
    <format dxfId="301">
      <pivotArea field="4" type="button" dataOnly="0" labelOnly="1" outline="0" axis="axisRow" fieldPosition="1"/>
    </format>
    <format dxfId="300">
      <pivotArea field="5" type="button" dataOnly="0" labelOnly="1" outline="0" axis="axisRow" fieldPosition="2"/>
    </format>
    <format dxfId="299">
      <pivotArea field="6" type="button" dataOnly="0" labelOnly="1" outline="0" axis="axisPage" fieldPosition="1"/>
    </format>
    <format dxfId="298">
      <pivotArea field="7" type="button" dataOnly="0" labelOnly="1" outline="0" axis="axisRow" fieldPosition="3"/>
    </format>
    <format dxfId="29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6">
      <pivotArea field="3" type="button" dataOnly="0" labelOnly="1" outline="0" axis="axisRow" fieldPosition="0"/>
    </format>
    <format dxfId="295">
      <pivotArea field="4" type="button" dataOnly="0" labelOnly="1" outline="0" axis="axisRow" fieldPosition="1"/>
    </format>
    <format dxfId="294">
      <pivotArea field="5" type="button" dataOnly="0" labelOnly="1" outline="0" axis="axisRow" fieldPosition="2"/>
    </format>
    <format dxfId="293">
      <pivotArea field="6" type="button" dataOnly="0" labelOnly="1" outline="0" axis="axisPage" fieldPosition="1"/>
    </format>
    <format dxfId="292">
      <pivotArea field="7" type="button" dataOnly="0" labelOnly="1" outline="0" axis="axisRow" fieldPosition="3"/>
    </format>
    <format dxfId="29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90">
      <pivotArea field="3" type="button" dataOnly="0" labelOnly="1" outline="0" axis="axisRow" fieldPosition="0"/>
    </format>
    <format dxfId="289">
      <pivotArea field="4" type="button" dataOnly="0" labelOnly="1" outline="0" axis="axisRow" fieldPosition="1"/>
    </format>
    <format dxfId="288">
      <pivotArea field="5" type="button" dataOnly="0" labelOnly="1" outline="0" axis="axisRow" fieldPosition="2"/>
    </format>
    <format dxfId="287">
      <pivotArea field="6" type="button" dataOnly="0" labelOnly="1" outline="0" axis="axisPage" fieldPosition="1"/>
    </format>
    <format dxfId="286">
      <pivotArea field="7" type="button" dataOnly="0" labelOnly="1" outline="0" axis="axisRow" fieldPosition="3"/>
    </format>
    <format dxfId="28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84">
      <pivotArea field="6" type="button" dataOnly="0" labelOnly="1" outline="0" axis="axisPage" fieldPosition="1"/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0">
      <pivotArea type="all" dataOnly="0" outline="0" fieldPosition="0"/>
    </format>
    <format dxfId="279">
      <pivotArea field="3" type="button" dataOnly="0" labelOnly="1" outline="0" axis="axisRow" fieldPosition="0"/>
    </format>
    <format dxfId="278">
      <pivotArea field="4" type="button" dataOnly="0" labelOnly="1" outline="0" axis="axisRow" fieldPosition="1"/>
    </format>
    <format dxfId="277">
      <pivotArea field="5" type="button" dataOnly="0" labelOnly="1" outline="0" axis="axisRow" fieldPosition="2"/>
    </format>
    <format dxfId="276">
      <pivotArea field="7" type="button" dataOnly="0" labelOnly="1" outline="0" axis="axisRow" fieldPosition="3"/>
    </format>
    <format dxfId="27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4">
      <pivotArea type="all" dataOnly="0" outline="0" fieldPosition="0"/>
    </format>
    <format dxfId="273">
      <pivotArea field="3" type="button" dataOnly="0" labelOnly="1" outline="0" axis="axisRow" fieldPosition="0"/>
    </format>
    <format dxfId="272">
      <pivotArea field="4" type="button" dataOnly="0" labelOnly="1" outline="0" axis="axisRow" fieldPosition="1"/>
    </format>
    <format dxfId="271">
      <pivotArea field="5" type="button" dataOnly="0" labelOnly="1" outline="0" axis="axisRow" fieldPosition="2"/>
    </format>
    <format dxfId="270">
      <pivotArea field="7" type="button" dataOnly="0" labelOnly="1" outline="0" axis="axisRow" fieldPosition="3"/>
    </format>
    <format dxfId="2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68">
      <pivotArea dataOnly="0" labelOnly="1" outline="0" fieldPosition="0">
        <references count="1">
          <reference field="0" count="0"/>
        </references>
      </pivotArea>
    </format>
    <format dxfId="267">
      <pivotArea dataOnly="0" labelOnly="1" outline="0" fieldPosition="0">
        <references count="1">
          <reference field="0" count="0"/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CBDB0-D4BE-47A4-879D-0E686AC9E5ED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8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x="2"/>
        <item h="1" x="1"/>
        <item h="1" x="8"/>
        <item h="1" x="4"/>
        <item h="1" x="0"/>
        <item h="1" x="13"/>
        <item h="1"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33">
    <i>
      <x v="207"/>
      <x v="3"/>
      <x v="75"/>
      <x v="10"/>
    </i>
    <i>
      <x v="81"/>
      <x v="47"/>
      <x v="60"/>
      <x v="8"/>
    </i>
    <i>
      <x v="169"/>
      <x v="142"/>
      <x v="60"/>
      <x v="8"/>
    </i>
    <i>
      <x v="96"/>
      <x v="51"/>
      <x v="6"/>
      <x/>
    </i>
    <i>
      <x v="72"/>
      <x v="1"/>
      <x v="7"/>
      <x/>
    </i>
    <i>
      <x v="12"/>
      <x v="79"/>
      <x v="33"/>
      <x v="3"/>
    </i>
    <i>
      <x v="371"/>
      <x v="275"/>
      <x v="183"/>
      <x v="2"/>
    </i>
    <i>
      <x v="303"/>
      <x v="225"/>
      <x v="57"/>
      <x v="25"/>
    </i>
    <i>
      <x v="280"/>
      <x v="194"/>
      <x v="196"/>
      <x v="10"/>
    </i>
    <i>
      <x v="432"/>
      <x v="325"/>
      <x v="33"/>
      <x v="11"/>
    </i>
    <i>
      <x v="58"/>
      <x v="39"/>
      <x v="78"/>
      <x v="10"/>
    </i>
    <i>
      <x v="2"/>
      <x v="68"/>
      <x v="62"/>
      <x v="8"/>
    </i>
    <i>
      <x v="260"/>
      <x v="46"/>
      <x v="11"/>
      <x/>
    </i>
    <i>
      <x v="147"/>
      <x v="270"/>
      <x v="5"/>
      <x/>
    </i>
    <i>
      <x v="326"/>
      <x v="244"/>
      <x v="169"/>
      <x v="2"/>
    </i>
    <i>
      <x v="189"/>
      <x v="153"/>
      <x v="1"/>
      <x/>
    </i>
    <i>
      <x v="423"/>
      <x v="45"/>
      <x v="166"/>
      <x v="4"/>
    </i>
    <i>
      <x v="7"/>
      <x v="94"/>
      <x v="141"/>
      <x v="4"/>
    </i>
    <i>
      <x v="475"/>
      <x v="357"/>
      <x v="215"/>
      <x v="10"/>
    </i>
    <i>
      <x v="176"/>
      <x v="18"/>
      <x v="215"/>
      <x v="10"/>
    </i>
    <i>
      <x v="276"/>
      <x v="185"/>
      <x v="76"/>
      <x v="10"/>
    </i>
    <i>
      <x v="513"/>
      <x v="385"/>
      <x v="60"/>
      <x v="9"/>
    </i>
    <i>
      <x v="137"/>
      <x v="32"/>
      <x v="90"/>
      <x v="10"/>
    </i>
    <i>
      <x v="270"/>
      <x v="157"/>
      <x v="120"/>
      <x v="1"/>
    </i>
    <i>
      <x v="376"/>
      <x v="278"/>
      <x v="175"/>
      <x v="25"/>
    </i>
    <i>
      <x v="102"/>
      <x v="70"/>
      <x v="124"/>
      <x v="1"/>
    </i>
    <i>
      <x v="455"/>
      <x v="344"/>
      <x v="266"/>
      <x v="11"/>
    </i>
    <i>
      <x v="311"/>
      <x v="48"/>
      <x v="105"/>
      <x v="3"/>
    </i>
    <i>
      <x v="507"/>
      <x v="380"/>
      <x v="286"/>
      <x v="25"/>
    </i>
    <i>
      <x v="535"/>
      <x v="22"/>
      <x v="56"/>
      <x v="11"/>
    </i>
    <i>
      <x v="116"/>
      <x v="71"/>
      <x v="17"/>
      <x v="8"/>
    </i>
    <i>
      <x v="212"/>
      <x v="57"/>
      <x v="15"/>
      <x v="2"/>
    </i>
    <i>
      <x v="312"/>
      <x v="231"/>
      <x v="106"/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266">
      <pivotArea field="3" type="button" dataOnly="0" labelOnly="1" outline="0" axis="axisRow" fieldPosition="0"/>
    </format>
    <format dxfId="265">
      <pivotArea field="4" type="button" dataOnly="0" labelOnly="1" outline="0" axis="axisRow" fieldPosition="1"/>
    </format>
    <format dxfId="264">
      <pivotArea field="5" type="button" dataOnly="0" labelOnly="1" outline="0" axis="axisRow" fieldPosition="2"/>
    </format>
    <format dxfId="263">
      <pivotArea field="6" type="button" dataOnly="0" labelOnly="1" outline="0" axis="axisPage" fieldPosition="1"/>
    </format>
    <format dxfId="262">
      <pivotArea field="7" type="button" dataOnly="0" labelOnly="1" outline="0" axis="axisRow" fieldPosition="3"/>
    </format>
    <format dxfId="26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60">
      <pivotArea field="3" type="button" dataOnly="0" labelOnly="1" outline="0" axis="axisRow" fieldPosition="0"/>
    </format>
    <format dxfId="259">
      <pivotArea field="4" type="button" dataOnly="0" labelOnly="1" outline="0" axis="axisRow" fieldPosition="1"/>
    </format>
    <format dxfId="258">
      <pivotArea field="5" type="button" dataOnly="0" labelOnly="1" outline="0" axis="axisRow" fieldPosition="2"/>
    </format>
    <format dxfId="257">
      <pivotArea field="6" type="button" dataOnly="0" labelOnly="1" outline="0" axis="axisPage" fieldPosition="1"/>
    </format>
    <format dxfId="256">
      <pivotArea field="7" type="button" dataOnly="0" labelOnly="1" outline="0" axis="axisRow" fieldPosition="3"/>
    </format>
    <format dxfId="25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54">
      <pivotArea field="3" type="button" dataOnly="0" labelOnly="1" outline="0" axis="axisRow" fieldPosition="0"/>
    </format>
    <format dxfId="253">
      <pivotArea field="4" type="button" dataOnly="0" labelOnly="1" outline="0" axis="axisRow" fieldPosition="1"/>
    </format>
    <format dxfId="252">
      <pivotArea field="5" type="button" dataOnly="0" labelOnly="1" outline="0" axis="axisRow" fieldPosition="2"/>
    </format>
    <format dxfId="251">
      <pivotArea field="6" type="button" dataOnly="0" labelOnly="1" outline="0" axis="axisPage" fieldPosition="1"/>
    </format>
    <format dxfId="250">
      <pivotArea field="7" type="button" dataOnly="0" labelOnly="1" outline="0" axis="axisRow" fieldPosition="3"/>
    </format>
    <format dxfId="24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8">
      <pivotArea field="3" type="button" dataOnly="0" labelOnly="1" outline="0" axis="axisRow" fieldPosition="0"/>
    </format>
    <format dxfId="247">
      <pivotArea field="4" type="button" dataOnly="0" labelOnly="1" outline="0" axis="axisRow" fieldPosition="1"/>
    </format>
    <format dxfId="246">
      <pivotArea field="5" type="button" dataOnly="0" labelOnly="1" outline="0" axis="axisRow" fieldPosition="2"/>
    </format>
    <format dxfId="245">
      <pivotArea field="6" type="button" dataOnly="0" labelOnly="1" outline="0" axis="axisPage" fieldPosition="1"/>
    </format>
    <format dxfId="244">
      <pivotArea field="7" type="button" dataOnly="0" labelOnly="1" outline="0" axis="axisRow" fieldPosition="3"/>
    </format>
    <format dxfId="24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42">
      <pivotArea field="3" type="button" dataOnly="0" labelOnly="1" outline="0" axis="axisRow" fieldPosition="0"/>
    </format>
    <format dxfId="241">
      <pivotArea field="4" type="button" dataOnly="0" labelOnly="1" outline="0" axis="axisRow" fieldPosition="1"/>
    </format>
    <format dxfId="240">
      <pivotArea field="5" type="button" dataOnly="0" labelOnly="1" outline="0" axis="axisRow" fieldPosition="2"/>
    </format>
    <format dxfId="239">
      <pivotArea field="6" type="button" dataOnly="0" labelOnly="1" outline="0" axis="axisPage" fieldPosition="1"/>
    </format>
    <format dxfId="238">
      <pivotArea field="7" type="button" dataOnly="0" labelOnly="1" outline="0" axis="axisRow" fieldPosition="3"/>
    </format>
    <format dxfId="23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36">
      <pivotArea field="6" type="button" dataOnly="0" labelOnly="1" outline="0" axis="axisPage" fieldPosition="1"/>
    </format>
    <format dxfId="2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F2A1B-F0E6-4D01-9347-75F5A214CDB2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53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h="1" x="4"/>
        <item x="0"/>
        <item h="1" x="13"/>
        <item h="1"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48">
    <i>
      <x v="250"/>
      <x v="190"/>
      <x v="98"/>
      <x v="3"/>
    </i>
    <i>
      <x v="6"/>
      <x v="57"/>
      <x v="2"/>
      <x/>
    </i>
    <i>
      <x v="129"/>
      <x v="216"/>
      <x v="77"/>
      <x v="10"/>
    </i>
    <i>
      <x v="324"/>
      <x v="239"/>
      <x v="11"/>
      <x v="5"/>
    </i>
    <i>
      <x v="10"/>
      <x v="33"/>
      <x v="81"/>
      <x v="6"/>
    </i>
    <i>
      <x v="22"/>
      <x v="67"/>
      <x v="18"/>
      <x v="6"/>
    </i>
    <i>
      <x v="357"/>
      <x v="57"/>
      <x v="201"/>
      <x v="2"/>
    </i>
    <i>
      <x v="16"/>
      <x v="25"/>
      <x v="26"/>
      <x v="5"/>
    </i>
    <i>
      <x v="443"/>
      <x v="334"/>
      <x v="262"/>
      <x v="7"/>
    </i>
    <i>
      <x v="113"/>
      <x v="76"/>
      <x v="83"/>
      <x v="5"/>
    </i>
    <i>
      <x v="111"/>
      <x v="92"/>
      <x v="95"/>
      <x v="7"/>
    </i>
    <i>
      <x v="11"/>
      <x v="57"/>
      <x v="97"/>
      <x v="3"/>
    </i>
    <i>
      <x v="481"/>
      <x v="362"/>
      <x v="271"/>
      <x v="9"/>
    </i>
    <i>
      <x v="93"/>
      <x v="115"/>
      <x v="109"/>
      <x v="3"/>
    </i>
    <i>
      <x v="33"/>
      <x v="12"/>
      <x v="118"/>
      <x v="7"/>
    </i>
    <i>
      <x v="8"/>
      <x v="107"/>
      <x v="137"/>
      <x v="11"/>
    </i>
    <i>
      <x v="19"/>
      <x v="57"/>
      <x v="103"/>
      <x v="3"/>
    </i>
    <i>
      <x v="91"/>
      <x v="79"/>
      <x v="202"/>
      <x v="10"/>
    </i>
    <i>
      <x v="194"/>
      <x v="271"/>
      <x v="50"/>
      <x v="5"/>
    </i>
    <i>
      <x v="70"/>
      <x v="12"/>
      <x v="14"/>
      <x v="6"/>
    </i>
    <i>
      <x v="117"/>
      <x v="77"/>
      <x v="6"/>
      <x v="7"/>
    </i>
    <i>
      <x v="518"/>
      <x v="79"/>
      <x v="133"/>
      <x v="10"/>
    </i>
    <i>
      <x v="166"/>
      <x v="49"/>
      <x v="40"/>
      <x v="9"/>
    </i>
    <i>
      <x v="56"/>
      <x v="3"/>
      <x v="165"/>
      <x v="3"/>
    </i>
    <i>
      <x v="433"/>
      <x v="4"/>
      <x v="210"/>
      <x v="3"/>
    </i>
    <i>
      <x v="100"/>
      <x v="95"/>
      <x v="101"/>
      <x v="3"/>
    </i>
    <i>
      <x v="404"/>
      <x v="258"/>
      <x v="239"/>
      <x v="1"/>
    </i>
    <i>
      <x v="529"/>
      <x v="397"/>
      <x v="56"/>
      <x v="9"/>
    </i>
    <i>
      <x v="298"/>
      <x v="18"/>
      <x v="85"/>
      <x v="9"/>
    </i>
    <i>
      <x v="77"/>
      <x v="22"/>
      <x v="35"/>
      <x v="9"/>
    </i>
    <i>
      <x v="94"/>
      <x v="89"/>
      <x v="56"/>
      <x v="5"/>
    </i>
    <i>
      <x v="23"/>
      <x v="13"/>
      <x v="28"/>
      <x v="25"/>
    </i>
    <i>
      <x v="421"/>
      <x v="189"/>
      <x v="248"/>
      <x v="3"/>
    </i>
    <i>
      <x v="245"/>
      <x v="186"/>
      <x v="50"/>
      <x v="5"/>
    </i>
    <i>
      <x v="34"/>
      <x v="75"/>
      <x v="70"/>
      <x v="7"/>
    </i>
    <i>
      <x v="150"/>
      <x v="130"/>
      <x/>
      <x/>
    </i>
    <i>
      <x v="196"/>
      <x v="155"/>
      <x v="155"/>
      <x v="5"/>
    </i>
    <i>
      <x v="133"/>
      <x v="106"/>
      <x v="42"/>
      <x v="9"/>
    </i>
    <i>
      <x v="9"/>
      <x v="57"/>
      <x v="164"/>
      <x v="11"/>
    </i>
    <i>
      <x v="206"/>
      <x v="163"/>
      <x v="48"/>
      <x v="11"/>
    </i>
    <i>
      <x v="24"/>
      <x v="97"/>
      <x v="144"/>
      <x v="25"/>
    </i>
    <i>
      <x v="45"/>
      <x v="105"/>
      <x v="82"/>
      <x v="10"/>
    </i>
    <i>
      <x v="508"/>
      <x v="381"/>
      <x v="285"/>
      <x v="25"/>
    </i>
    <i>
      <x v="14"/>
      <x v="4"/>
      <x v="95"/>
      <x v="3"/>
    </i>
    <i>
      <x v="85"/>
      <x v="17"/>
      <x v="85"/>
      <x v="25"/>
    </i>
    <i>
      <x v="551"/>
      <x v="105"/>
      <x v="9"/>
      <x v="8"/>
    </i>
    <i>
      <x v="40"/>
      <x v="44"/>
      <x v="102"/>
      <x v="3"/>
    </i>
    <i>
      <x v="254"/>
      <x v="184"/>
      <x v="41"/>
      <x v="9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34">
    <format dxfId="232">
      <pivotArea field="3" type="button" dataOnly="0" labelOnly="1" outline="0" axis="axisRow" fieldPosition="0"/>
    </format>
    <format dxfId="231">
      <pivotArea field="4" type="button" dataOnly="0" labelOnly="1" outline="0" axis="axisRow" fieldPosition="1"/>
    </format>
    <format dxfId="230">
      <pivotArea field="5" type="button" dataOnly="0" labelOnly="1" outline="0" axis="axisRow" fieldPosition="2"/>
    </format>
    <format dxfId="229">
      <pivotArea field="6" type="button" dataOnly="0" labelOnly="1" outline="0" axis="axisPage" fieldPosition="1"/>
    </format>
    <format dxfId="228">
      <pivotArea field="7" type="button" dataOnly="0" labelOnly="1" outline="0" axis="axisRow" fieldPosition="3"/>
    </format>
    <format dxfId="22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6">
      <pivotArea field="3" type="button" dataOnly="0" labelOnly="1" outline="0" axis="axisRow" fieldPosition="0"/>
    </format>
    <format dxfId="225">
      <pivotArea field="4" type="button" dataOnly="0" labelOnly="1" outline="0" axis="axisRow" fieldPosition="1"/>
    </format>
    <format dxfId="224">
      <pivotArea field="5" type="button" dataOnly="0" labelOnly="1" outline="0" axis="axisRow" fieldPosition="2"/>
    </format>
    <format dxfId="223">
      <pivotArea field="6" type="button" dataOnly="0" labelOnly="1" outline="0" axis="axisPage" fieldPosition="1"/>
    </format>
    <format dxfId="222">
      <pivotArea field="7" type="button" dataOnly="0" labelOnly="1" outline="0" axis="axisRow" fieldPosition="3"/>
    </format>
    <format dxfId="22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20">
      <pivotArea field="3" type="button" dataOnly="0" labelOnly="1" outline="0" axis="axisRow" fieldPosition="0"/>
    </format>
    <format dxfId="219">
      <pivotArea field="4" type="button" dataOnly="0" labelOnly="1" outline="0" axis="axisRow" fieldPosition="1"/>
    </format>
    <format dxfId="218">
      <pivotArea field="5" type="button" dataOnly="0" labelOnly="1" outline="0" axis="axisRow" fieldPosition="2"/>
    </format>
    <format dxfId="217">
      <pivotArea field="6" type="button" dataOnly="0" labelOnly="1" outline="0" axis="axisPage" fieldPosition="1"/>
    </format>
    <format dxfId="216">
      <pivotArea field="7" type="button" dataOnly="0" labelOnly="1" outline="0" axis="axisRow" fieldPosition="3"/>
    </format>
    <format dxfId="21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14">
      <pivotArea field="3" type="button" dataOnly="0" labelOnly="1" outline="0" axis="axisRow" fieldPosition="0"/>
    </format>
    <format dxfId="213">
      <pivotArea field="4" type="button" dataOnly="0" labelOnly="1" outline="0" axis="axisRow" fieldPosition="1"/>
    </format>
    <format dxfId="212">
      <pivotArea field="5" type="button" dataOnly="0" labelOnly="1" outline="0" axis="axisRow" fieldPosition="2"/>
    </format>
    <format dxfId="211">
      <pivotArea field="6" type="button" dataOnly="0" labelOnly="1" outline="0" axis="axisPage" fieldPosition="1"/>
    </format>
    <format dxfId="210">
      <pivotArea field="7" type="button" dataOnly="0" labelOnly="1" outline="0" axis="axisRow" fieldPosition="3"/>
    </format>
    <format dxfId="20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08">
      <pivotArea field="3" type="button" dataOnly="0" labelOnly="1" outline="0" axis="axisRow" fieldPosition="0"/>
    </format>
    <format dxfId="207">
      <pivotArea field="4" type="button" dataOnly="0" labelOnly="1" outline="0" axis="axisRow" fieldPosition="1"/>
    </format>
    <format dxfId="206">
      <pivotArea field="5" type="button" dataOnly="0" labelOnly="1" outline="0" axis="axisRow" fieldPosition="2"/>
    </format>
    <format dxfId="205">
      <pivotArea field="6" type="button" dataOnly="0" labelOnly="1" outline="0" axis="axisPage" fieldPosition="1"/>
    </format>
    <format dxfId="204">
      <pivotArea field="7" type="button" dataOnly="0" labelOnly="1" outline="0" axis="axisRow" fieldPosition="3"/>
    </format>
    <format dxfId="20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202">
      <pivotArea field="6" type="button" dataOnly="0" labelOnly="1" outline="0" axis="axisPage" fieldPosition="1"/>
    </format>
    <format dxfId="2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4963F7-11EF-418B-999B-8A51692CB4AC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19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h="1" x="8"/>
        <item x="4"/>
        <item h="1" x="0"/>
        <item h="1" x="13"/>
        <item h="1"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14">
    <i>
      <x v="153"/>
      <x v="134"/>
      <x v="4"/>
      <x v="3"/>
    </i>
    <i>
      <x v="101"/>
      <x v="83"/>
      <x v="118"/>
      <x v="7"/>
    </i>
    <i>
      <x v="347"/>
      <x v="79"/>
      <x v="187"/>
      <x v="6"/>
    </i>
    <i>
      <x v="66"/>
      <x v="151"/>
      <x v="9"/>
      <x v="8"/>
    </i>
    <i>
      <x v="65"/>
      <x v="16"/>
      <x v="9"/>
      <x v="8"/>
    </i>
    <i>
      <x v="420"/>
      <x v="103"/>
      <x v="247"/>
      <x v="4"/>
    </i>
    <i>
      <x v="556"/>
      <x v="394"/>
      <x v="306"/>
      <x v="10"/>
    </i>
    <i>
      <x v="442"/>
      <x v="333"/>
      <x v="261"/>
      <x v="8"/>
    </i>
    <i>
      <x v="107"/>
      <x v="96"/>
      <x v="101"/>
      <x v="3"/>
    </i>
    <i>
      <x v="370"/>
      <x v="316"/>
      <x v="214"/>
      <x v="10"/>
    </i>
    <i>
      <x v="277"/>
      <x v="207"/>
      <x v="76"/>
      <x v="10"/>
    </i>
    <i>
      <x v="170"/>
      <x v="140"/>
      <x v="278"/>
      <x v="11"/>
    </i>
    <i>
      <x v="279"/>
      <x v="314"/>
      <x v="88"/>
      <x v="1"/>
    </i>
    <i>
      <x v="244"/>
      <x v="185"/>
      <x v="60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98">
      <pivotArea field="3" type="button" dataOnly="0" labelOnly="1" outline="0" axis="axisRow" fieldPosition="0"/>
    </format>
    <format dxfId="197">
      <pivotArea field="4" type="button" dataOnly="0" labelOnly="1" outline="0" axis="axisRow" fieldPosition="1"/>
    </format>
    <format dxfId="196">
      <pivotArea field="5" type="button" dataOnly="0" labelOnly="1" outline="0" axis="axisRow" fieldPosition="2"/>
    </format>
    <format dxfId="195">
      <pivotArea field="6" type="button" dataOnly="0" labelOnly="1" outline="0" axis="axisPage" fieldPosition="1"/>
    </format>
    <format dxfId="194">
      <pivotArea field="7" type="button" dataOnly="0" labelOnly="1" outline="0" axis="axisRow" fieldPosition="3"/>
    </format>
    <format dxfId="19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92">
      <pivotArea field="3" type="button" dataOnly="0" labelOnly="1" outline="0" axis="axisRow" fieldPosition="0"/>
    </format>
    <format dxfId="191">
      <pivotArea field="4" type="button" dataOnly="0" labelOnly="1" outline="0" axis="axisRow" fieldPosition="1"/>
    </format>
    <format dxfId="190">
      <pivotArea field="5" type="button" dataOnly="0" labelOnly="1" outline="0" axis="axisRow" fieldPosition="2"/>
    </format>
    <format dxfId="189">
      <pivotArea field="6" type="button" dataOnly="0" labelOnly="1" outline="0" axis="axisPage" fieldPosition="1"/>
    </format>
    <format dxfId="188">
      <pivotArea field="7" type="button" dataOnly="0" labelOnly="1" outline="0" axis="axisRow" fieldPosition="3"/>
    </format>
    <format dxfId="18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6">
      <pivotArea field="3" type="button" dataOnly="0" labelOnly="1" outline="0" axis="axisRow" fieldPosition="0"/>
    </format>
    <format dxfId="185">
      <pivotArea field="4" type="button" dataOnly="0" labelOnly="1" outline="0" axis="axisRow" fieldPosition="1"/>
    </format>
    <format dxfId="184">
      <pivotArea field="5" type="button" dataOnly="0" labelOnly="1" outline="0" axis="axisRow" fieldPosition="2"/>
    </format>
    <format dxfId="183">
      <pivotArea field="6" type="button" dataOnly="0" labelOnly="1" outline="0" axis="axisPage" fieldPosition="1"/>
    </format>
    <format dxfId="182">
      <pivotArea field="7" type="button" dataOnly="0" labelOnly="1" outline="0" axis="axisRow" fieldPosition="3"/>
    </format>
    <format dxfId="18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80">
      <pivotArea field="3" type="button" dataOnly="0" labelOnly="1" outline="0" axis="axisRow" fieldPosition="0"/>
    </format>
    <format dxfId="179">
      <pivotArea field="4" type="button" dataOnly="0" labelOnly="1" outline="0" axis="axisRow" fieldPosition="1"/>
    </format>
    <format dxfId="178">
      <pivotArea field="5" type="button" dataOnly="0" labelOnly="1" outline="0" axis="axisRow" fieldPosition="2"/>
    </format>
    <format dxfId="177">
      <pivotArea field="6" type="button" dataOnly="0" labelOnly="1" outline="0" axis="axisPage" fieldPosition="1"/>
    </format>
    <format dxfId="176">
      <pivotArea field="7" type="button" dataOnly="0" labelOnly="1" outline="0" axis="axisRow" fieldPosition="3"/>
    </format>
    <format dxfId="17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74">
      <pivotArea field="3" type="button" dataOnly="0" labelOnly="1" outline="0" axis="axisRow" fieldPosition="0"/>
    </format>
    <format dxfId="173">
      <pivotArea field="4" type="button" dataOnly="0" labelOnly="1" outline="0" axis="axisRow" fieldPosition="1"/>
    </format>
    <format dxfId="172">
      <pivotArea field="5" type="button" dataOnly="0" labelOnly="1" outline="0" axis="axisRow" fieldPosition="2"/>
    </format>
    <format dxfId="171">
      <pivotArea field="6" type="button" dataOnly="0" labelOnly="1" outline="0" axis="axisPage" fieldPosition="1"/>
    </format>
    <format dxfId="170">
      <pivotArea field="7" type="button" dataOnly="0" labelOnly="1" outline="0" axis="axisRow" fieldPosition="3"/>
    </format>
    <format dxfId="16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68">
      <pivotArea field="6" type="button" dataOnly="0" labelOnly="1" outline="0" axis="axisPage" fieldPosition="1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4">
      <pivotArea type="all" dataOnly="0" outline="0" fieldPosition="0"/>
    </format>
    <format dxfId="163">
      <pivotArea field="3" type="button" dataOnly="0" labelOnly="1" outline="0" axis="axisRow" fieldPosition="0"/>
    </format>
    <format dxfId="162">
      <pivotArea field="4" type="button" dataOnly="0" labelOnly="1" outline="0" axis="axisRow" fieldPosition="1"/>
    </format>
    <format dxfId="161">
      <pivotArea field="5" type="button" dataOnly="0" labelOnly="1" outline="0" axis="axisRow" fieldPosition="2"/>
    </format>
    <format dxfId="160">
      <pivotArea field="7" type="button" dataOnly="0" labelOnly="1" outline="0" axis="axisRow" fieldPosition="3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58">
      <pivotArea type="all" dataOnly="0" outline="0" fieldPosition="0"/>
    </format>
    <format dxfId="157">
      <pivotArea field="3" type="button" dataOnly="0" labelOnly="1" outline="0" axis="axisRow" fieldPosition="0"/>
    </format>
    <format dxfId="156">
      <pivotArea field="4" type="button" dataOnly="0" labelOnly="1" outline="0" axis="axisRow" fieldPosition="1"/>
    </format>
    <format dxfId="155">
      <pivotArea field="5" type="button" dataOnly="0" labelOnly="1" outline="0" axis="axisRow" fieldPosition="2"/>
    </format>
    <format dxfId="154">
      <pivotArea field="7" type="button" dataOnly="0" labelOnly="1" outline="0" axis="axisRow" fieldPosition="3"/>
    </format>
    <format dxfId="15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305610-F7AB-433D-9A1C-6A44BC4FDC57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29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h="1" x="9"/>
        <item h="1" x="5"/>
        <item h="1" x="7"/>
        <item h="1" x="6"/>
        <item h="1" x="3"/>
        <item h="1" x="2"/>
        <item h="1" x="1"/>
        <item x="8"/>
        <item h="1" x="4"/>
        <item h="1" x="0"/>
        <item h="1" x="13"/>
        <item x="11"/>
        <item h="1"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4">
    <i>
      <x v="512"/>
      <x v="395"/>
      <x v="76"/>
      <x v="9"/>
    </i>
    <i>
      <x v="379"/>
      <x v="189"/>
      <x v="28"/>
      <x v="25"/>
    </i>
    <i>
      <x v="448"/>
      <x v="338"/>
      <x v="28"/>
      <x v="25"/>
    </i>
    <i>
      <x v="383"/>
      <x v="143"/>
      <x v="118"/>
      <x v="7"/>
    </i>
    <i>
      <x v="524"/>
      <x v="182"/>
      <x v="46"/>
      <x v="9"/>
    </i>
    <i>
      <x v="174"/>
      <x v="145"/>
      <x v="70"/>
      <x v="7"/>
    </i>
    <i>
      <x v="500"/>
      <x v="393"/>
      <x v="50"/>
      <x v="5"/>
    </i>
    <i>
      <x v="253"/>
      <x v="241"/>
      <x v="35"/>
      <x v="9"/>
    </i>
    <i>
      <x v="554"/>
      <x v="413"/>
      <x v="134"/>
      <x v="9"/>
    </i>
    <i>
      <x v="447"/>
      <x v="337"/>
      <x v="150"/>
      <x v="25"/>
    </i>
    <i>
      <x v="530"/>
      <x v="72"/>
      <x v="56"/>
      <x v="9"/>
    </i>
    <i>
      <x v="295"/>
      <x v="200"/>
      <x v="35"/>
      <x v="9"/>
    </i>
    <i>
      <x v="510"/>
      <x v="394"/>
      <x v="76"/>
      <x v="9"/>
    </i>
    <i>
      <x v="476"/>
      <x v="184"/>
      <x v="164"/>
      <x v="11"/>
    </i>
    <i>
      <x v="292"/>
      <x v="269"/>
      <x/>
      <x/>
    </i>
    <i>
      <x v="514"/>
      <x v="386"/>
      <x v="133"/>
      <x v="10"/>
    </i>
    <i>
      <x v="251"/>
      <x v="191"/>
      <x v="101"/>
      <x v="3"/>
    </i>
    <i>
      <x v="536"/>
      <x v="401"/>
      <x v="296"/>
      <x v="9"/>
    </i>
    <i>
      <x v="425"/>
      <x v="318"/>
      <x v="9"/>
      <x/>
    </i>
    <i>
      <x v="537"/>
      <x v="402"/>
      <x v="297"/>
      <x v="9"/>
    </i>
    <i>
      <x v="517"/>
      <x v="388"/>
      <x v="133"/>
      <x v="10"/>
    </i>
    <i>
      <x v="471"/>
      <x v="355"/>
      <x v="42"/>
      <x v="9"/>
    </i>
    <i>
      <x v="172"/>
      <x v="240"/>
      <x v="42"/>
      <x v="9"/>
    </i>
    <i>
      <x v="461"/>
      <x v="349"/>
      <x v="161"/>
      <x v="8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52">
      <pivotArea field="3" type="button" dataOnly="0" labelOnly="1" outline="0" axis="axisRow" fieldPosition="0"/>
    </format>
    <format dxfId="151">
      <pivotArea field="4" type="button" dataOnly="0" labelOnly="1" outline="0" axis="axisRow" fieldPosition="1"/>
    </format>
    <format dxfId="150">
      <pivotArea field="5" type="button" dataOnly="0" labelOnly="1" outline="0" axis="axisRow" fieldPosition="2"/>
    </format>
    <format dxfId="149">
      <pivotArea field="6" type="button" dataOnly="0" labelOnly="1" outline="0" axis="axisPage" fieldPosition="1"/>
    </format>
    <format dxfId="148">
      <pivotArea field="7" type="button" dataOnly="0" labelOnly="1" outline="0" axis="axisRow" fieldPosition="3"/>
    </format>
    <format dxfId="14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6">
      <pivotArea field="3" type="button" dataOnly="0" labelOnly="1" outline="0" axis="axisRow" fieldPosition="0"/>
    </format>
    <format dxfId="145">
      <pivotArea field="4" type="button" dataOnly="0" labelOnly="1" outline="0" axis="axisRow" fieldPosition="1"/>
    </format>
    <format dxfId="144">
      <pivotArea field="5" type="button" dataOnly="0" labelOnly="1" outline="0" axis="axisRow" fieldPosition="2"/>
    </format>
    <format dxfId="143">
      <pivotArea field="6" type="button" dataOnly="0" labelOnly="1" outline="0" axis="axisPage" fieldPosition="1"/>
    </format>
    <format dxfId="142">
      <pivotArea field="7" type="button" dataOnly="0" labelOnly="1" outline="0" axis="axisRow" fieldPosition="3"/>
    </format>
    <format dxfId="14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40">
      <pivotArea field="3" type="button" dataOnly="0" labelOnly="1" outline="0" axis="axisRow" fieldPosition="0"/>
    </format>
    <format dxfId="139">
      <pivotArea field="4" type="button" dataOnly="0" labelOnly="1" outline="0" axis="axisRow" fieldPosition="1"/>
    </format>
    <format dxfId="138">
      <pivotArea field="5" type="button" dataOnly="0" labelOnly="1" outline="0" axis="axisRow" fieldPosition="2"/>
    </format>
    <format dxfId="137">
      <pivotArea field="6" type="button" dataOnly="0" labelOnly="1" outline="0" axis="axisPage" fieldPosition="1"/>
    </format>
    <format dxfId="136">
      <pivotArea field="7" type="button" dataOnly="0" labelOnly="1" outline="0" axis="axisRow" fieldPosition="3"/>
    </format>
    <format dxfId="13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34">
      <pivotArea field="3" type="button" dataOnly="0" labelOnly="1" outline="0" axis="axisRow" fieldPosition="0"/>
    </format>
    <format dxfId="133">
      <pivotArea field="4" type="button" dataOnly="0" labelOnly="1" outline="0" axis="axisRow" fieldPosition="1"/>
    </format>
    <format dxfId="132">
      <pivotArea field="5" type="button" dataOnly="0" labelOnly="1" outline="0" axis="axisRow" fieldPosition="2"/>
    </format>
    <format dxfId="131">
      <pivotArea field="6" type="button" dataOnly="0" labelOnly="1" outline="0" axis="axisPage" fieldPosition="1"/>
    </format>
    <format dxfId="130">
      <pivotArea field="7" type="button" dataOnly="0" labelOnly="1" outline="0" axis="axisRow" fieldPosition="3"/>
    </format>
    <format dxfId="12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8">
      <pivotArea field="3" type="button" dataOnly="0" labelOnly="1" outline="0" axis="axisRow" fieldPosition="0"/>
    </format>
    <format dxfId="127">
      <pivotArea field="4" type="button" dataOnly="0" labelOnly="1" outline="0" axis="axisRow" fieldPosition="1"/>
    </format>
    <format dxfId="126">
      <pivotArea field="5" type="button" dataOnly="0" labelOnly="1" outline="0" axis="axisRow" fieldPosition="2"/>
    </format>
    <format dxfId="125">
      <pivotArea field="6" type="button" dataOnly="0" labelOnly="1" outline="0" axis="axisPage" fieldPosition="1"/>
    </format>
    <format dxfId="124">
      <pivotArea field="7" type="button" dataOnly="0" labelOnly="1" outline="0" axis="axisRow" fieldPosition="3"/>
    </format>
    <format dxfId="12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22">
      <pivotArea field="6" type="button" dataOnly="0" labelOnly="1" outline="0" axis="axisPage" fieldPosition="1"/>
    </format>
    <format dxfId="1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type="all" dataOnly="0" outline="0" fieldPosition="0"/>
    </format>
    <format dxfId="117">
      <pivotArea field="3" type="button" dataOnly="0" labelOnly="1" outline="0" axis="axisRow" fieldPosition="0"/>
    </format>
    <format dxfId="116">
      <pivotArea field="4" type="button" dataOnly="0" labelOnly="1" outline="0" axis="axisRow" fieldPosition="1"/>
    </format>
    <format dxfId="115">
      <pivotArea field="5" type="button" dataOnly="0" labelOnly="1" outline="0" axis="axisRow" fieldPosition="2"/>
    </format>
    <format dxfId="114">
      <pivotArea field="7" type="button" dataOnly="0" labelOnly="1" outline="0" axis="axisRow" fieldPosition="3"/>
    </format>
    <format dxfId="1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2">
      <pivotArea type="all" dataOnly="0" outline="0" fieldPosition="0"/>
    </format>
    <format dxfId="111">
      <pivotArea field="3" type="button" dataOnly="0" labelOnly="1" outline="0" axis="axisRow" fieldPosition="0"/>
    </format>
    <format dxfId="110">
      <pivotArea field="4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7" type="button" dataOnly="0" labelOnly="1" outline="0" axis="axisRow" fieldPosition="3"/>
    </format>
    <format dxfId="10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615F74-F05A-47EC-84B0-4297DF9BF029}" name="PivotTable3" cacheId="12" applyNumberFormats="0" applyBorderFormats="0" applyFontFormats="0" applyPatternFormats="0" applyAlignmentFormats="0" applyWidthHeightFormats="1" dataCaption="Values" updatedVersion="8" minRefreshableVersion="3" showDrill="0" useAutoFormatting="1" rowGrandTotals="0" itemPrintTitles="1" createdVersion="6" indent="0" compact="0" compactData="0" multipleFieldFilters="0">
  <location ref="A5:H33" firstHeaderRow="0" firstDataRow="1" firstDataCol="4" rowPageCount="2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558">
        <item x="239"/>
        <item x="43"/>
        <item x="58"/>
        <item x="36"/>
        <item x="249"/>
        <item x="135"/>
        <item x="346"/>
        <item x="124"/>
        <item x="237"/>
        <item x="341"/>
        <item x="29"/>
        <item x="335"/>
        <item x="47"/>
        <item x="179"/>
        <item x="494"/>
        <item x="196"/>
        <item x="31"/>
        <item x="82"/>
        <item x="109"/>
        <item x="95"/>
        <item m="1" x="551"/>
        <item x="235"/>
        <item x="276"/>
        <item x="79"/>
        <item x="66"/>
        <item x="467"/>
        <item x="264"/>
        <item x="99"/>
        <item x="45"/>
        <item x="291"/>
        <item x="198"/>
        <item x="304"/>
        <item x="30"/>
        <item x="162"/>
        <item x="170"/>
        <item x="69"/>
        <item x="238"/>
        <item x="152"/>
        <item x="330"/>
        <item x="65"/>
        <item x="93"/>
        <item m="1" x="535"/>
        <item x="206"/>
        <item x="112"/>
        <item m="1" x="542"/>
        <item x="28"/>
        <item x="86"/>
        <item x="468"/>
        <item x="111"/>
        <item x="268"/>
        <item x="267"/>
        <item x="108"/>
        <item x="94"/>
        <item x="81"/>
        <item x="210"/>
        <item x="139"/>
        <item x="233"/>
        <item x="183"/>
        <item x="7"/>
        <item x="263"/>
        <item x="229"/>
        <item x="128"/>
        <item x="136"/>
        <item x="54"/>
        <item x="347"/>
        <item x="59"/>
        <item x="57"/>
        <item x="262"/>
        <item x="98"/>
        <item x="298"/>
        <item x="277"/>
        <item x="394"/>
        <item x="172"/>
        <item m="1" x="526"/>
        <item x="266"/>
        <item x="329"/>
        <item m="1" x="505"/>
        <item x="145"/>
        <item x="48"/>
        <item x="226"/>
        <item x="90"/>
        <item x="49"/>
        <item x="120"/>
        <item x="244"/>
        <item x="320"/>
        <item x="91"/>
        <item x="250"/>
        <item x="281"/>
        <item x="207"/>
        <item x="313"/>
        <item x="260"/>
        <item x="9"/>
        <item x="258"/>
        <item x="168"/>
        <item x="211"/>
        <item x="75"/>
        <item x="176"/>
        <item x="257"/>
        <item x="64"/>
        <item x="143"/>
        <item x="100"/>
        <item x="161"/>
        <item x="348"/>
        <item x="280"/>
        <item x="200"/>
        <item x="446"/>
        <item x="232"/>
        <item x="102"/>
        <item x="285"/>
        <item x="252"/>
        <item x="87"/>
        <item x="155"/>
        <item x="423"/>
        <item x="15"/>
        <item x="181"/>
        <item m="1" x="516"/>
        <item x="122"/>
        <item x="157"/>
        <item x="228"/>
        <item x="504"/>
        <item x="185"/>
        <item x="110"/>
        <item m="1" x="543"/>
        <item x="230"/>
        <item x="254"/>
        <item x="118"/>
        <item m="1" x="513"/>
        <item x="61"/>
        <item x="159"/>
        <item x="0"/>
        <item x="202"/>
        <item m="1" x="550"/>
        <item x="307"/>
        <item x="140"/>
        <item x="60"/>
        <item x="84"/>
        <item x="89"/>
        <item x="18"/>
        <item x="378"/>
        <item m="1" x="524"/>
        <item x="121"/>
        <item x="62"/>
        <item x="41"/>
        <item x="32"/>
        <item x="287"/>
        <item x="243"/>
        <item x="443"/>
        <item x="182"/>
        <item x="184"/>
        <item m="1" x="521"/>
        <item x="173"/>
        <item m="1" x="549"/>
        <item x="97"/>
        <item x="186"/>
        <item x="256"/>
        <item x="248"/>
        <item x="209"/>
        <item x="12"/>
        <item x="131"/>
        <item x="166"/>
        <item x="80"/>
        <item x="14"/>
        <item x="17"/>
        <item x="53"/>
        <item x="52"/>
        <item x="295"/>
        <item x="148"/>
        <item x="319"/>
        <item x="236"/>
        <item x="42"/>
        <item x="386"/>
        <item x="165"/>
        <item x="308"/>
        <item x="359"/>
        <item x="167"/>
        <item x="39"/>
        <item x="50"/>
        <item x="241"/>
        <item m="1" x="507"/>
        <item x="201"/>
        <item x="190"/>
        <item x="188"/>
        <item x="33"/>
        <item x="246"/>
        <item x="225"/>
        <item m="1" x="534"/>
        <item x="193"/>
        <item x="106"/>
        <item x="395"/>
        <item x="180"/>
        <item x="234"/>
        <item x="63"/>
        <item m="1" x="514"/>
        <item x="13"/>
        <item x="220"/>
        <item x="219"/>
        <item x="302"/>
        <item m="1" x="552"/>
        <item x="333"/>
        <item x="231"/>
        <item m="1" x="515"/>
        <item x="19"/>
        <item x="303"/>
        <item x="3"/>
        <item m="1" x="517"/>
        <item x="132"/>
        <item x="4"/>
        <item x="2"/>
        <item x="37"/>
        <item x="160"/>
        <item x="113"/>
        <item x="117"/>
        <item x="116"/>
        <item m="1" x="536"/>
        <item x="127"/>
        <item x="129"/>
        <item m="1" x="518"/>
        <item m="1" x="553"/>
        <item x="274"/>
        <item x="72"/>
        <item x="216"/>
        <item x="208"/>
        <item x="300"/>
        <item x="44"/>
        <item x="46"/>
        <item x="470"/>
        <item x="321"/>
        <item x="283"/>
        <item x="337"/>
        <item x="290"/>
        <item m="1" x="532"/>
        <item m="1" x="522"/>
        <item x="164"/>
        <item x="154"/>
        <item x="144"/>
        <item x="92"/>
        <item x="96"/>
        <item m="1" x="525"/>
        <item x="195"/>
        <item x="425"/>
        <item x="22"/>
        <item x="379"/>
        <item x="381"/>
        <item x="142"/>
        <item x="40"/>
        <item x="227"/>
        <item m="1" x="537"/>
        <item x="289"/>
        <item x="259"/>
        <item x="247"/>
        <item x="107"/>
        <item x="101"/>
        <item m="1" x="510"/>
        <item x="331"/>
        <item x="153"/>
        <item m="1" x="554"/>
        <item x="147"/>
        <item x="151"/>
        <item x="114"/>
        <item x="141"/>
        <item x="171"/>
        <item x="83"/>
        <item x="158"/>
        <item x="169"/>
        <item m="1" x="527"/>
        <item m="1" x="528"/>
        <item x="199"/>
        <item x="204"/>
        <item x="194"/>
        <item x="191"/>
        <item x="192"/>
        <item x="203"/>
        <item x="265"/>
        <item x="364"/>
        <item x="310"/>
        <item x="311"/>
        <item x="10"/>
        <item x="11"/>
        <item x="34"/>
        <item x="20"/>
        <item x="16"/>
        <item x="21"/>
        <item x="23"/>
        <item x="8"/>
        <item x="156"/>
        <item x="119"/>
        <item x="318"/>
        <item x="56"/>
        <item m="1" x="520"/>
        <item x="253"/>
        <item x="255"/>
        <item m="1" x="508"/>
        <item x="174"/>
        <item m="1" x="506"/>
        <item x="294"/>
        <item x="149"/>
        <item m="1" x="509"/>
        <item x="499"/>
        <item x="146"/>
        <item x="67"/>
        <item m="1" x="511"/>
        <item m="1" x="512"/>
        <item x="444"/>
        <item x="70"/>
        <item x="88"/>
        <item x="35"/>
        <item m="1" x="519"/>
        <item x="286"/>
        <item x="284"/>
        <item x="360"/>
        <item x="358"/>
        <item x="103"/>
        <item x="104"/>
        <item m="1" x="523"/>
        <item m="1" x="529"/>
        <item m="1" x="530"/>
        <item x="137"/>
        <item x="138"/>
        <item m="1" x="531"/>
        <item x="275"/>
        <item m="1" x="533"/>
        <item x="314"/>
        <item x="334"/>
        <item x="315"/>
        <item x="221"/>
        <item x="68"/>
        <item x="126"/>
        <item x="134"/>
        <item x="125"/>
        <item x="340"/>
        <item x="251"/>
        <item m="1" x="538"/>
        <item m="1" x="539"/>
        <item m="1" x="540"/>
        <item x="213"/>
        <item m="1" x="541"/>
        <item x="350"/>
        <item x="218"/>
        <item x="223"/>
        <item x="224"/>
        <item x="222"/>
        <item x="362"/>
        <item x="123"/>
        <item m="1" x="544"/>
        <item m="1" x="545"/>
        <item x="426"/>
        <item x="25"/>
        <item x="6"/>
        <item m="1" x="546"/>
        <item m="1" x="547"/>
        <item x="24"/>
        <item x="288"/>
        <item x="1"/>
        <item m="1" x="548"/>
        <item x="189"/>
        <item x="292"/>
        <item x="399"/>
        <item x="301"/>
        <item x="133"/>
        <item x="77"/>
        <item x="150"/>
        <item m="1" x="555"/>
        <item m="1" x="556"/>
        <item x="279"/>
        <item x="214"/>
        <item x="338"/>
        <item x="177"/>
        <item m="1" x="557"/>
        <item x="5"/>
        <item x="26"/>
        <item x="27"/>
        <item x="38"/>
        <item x="51"/>
        <item x="55"/>
        <item x="71"/>
        <item x="73"/>
        <item x="74"/>
        <item x="76"/>
        <item x="78"/>
        <item x="85"/>
        <item x="105"/>
        <item x="115"/>
        <item x="130"/>
        <item x="163"/>
        <item x="175"/>
        <item x="178"/>
        <item x="187"/>
        <item x="197"/>
        <item x="205"/>
        <item x="212"/>
        <item x="215"/>
        <item x="217"/>
        <item x="240"/>
        <item x="242"/>
        <item x="245"/>
        <item x="261"/>
        <item x="269"/>
        <item x="270"/>
        <item x="271"/>
        <item x="273"/>
        <item x="278"/>
        <item x="272"/>
        <item x="282"/>
        <item x="293"/>
        <item x="296"/>
        <item x="297"/>
        <item x="299"/>
        <item x="305"/>
        <item x="306"/>
        <item x="309"/>
        <item x="312"/>
        <item x="316"/>
        <item x="317"/>
        <item x="322"/>
        <item x="323"/>
        <item x="324"/>
        <item x="325"/>
        <item x="326"/>
        <item x="327"/>
        <item x="328"/>
        <item x="332"/>
        <item x="336"/>
        <item x="339"/>
        <item x="342"/>
        <item x="343"/>
        <item x="344"/>
        <item x="345"/>
        <item x="349"/>
        <item x="351"/>
        <item x="352"/>
        <item x="353"/>
        <item x="354"/>
        <item x="355"/>
        <item x="356"/>
        <item x="357"/>
        <item x="361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80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500"/>
        <item x="501"/>
        <item x="502"/>
        <item x="503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416">
        <item x="65"/>
        <item x="140"/>
        <item x="215"/>
        <item x="2"/>
        <item x="276"/>
        <item x="189"/>
        <item x="197"/>
        <item x="211"/>
        <item x="205"/>
        <item x="196"/>
        <item x="194"/>
        <item x="40"/>
        <item x="32"/>
        <item x="70"/>
        <item x="226"/>
        <item x="115"/>
        <item x="30"/>
        <item x="79"/>
        <item x="46"/>
        <item x="77"/>
        <item x="171"/>
        <item x="120"/>
        <item x="121"/>
        <item x="178"/>
        <item x="214"/>
        <item x="29"/>
        <item x="249"/>
        <item x="162"/>
        <item x="192"/>
        <item x="134"/>
        <item x="12"/>
        <item x="234"/>
        <item x="17"/>
        <item x="27"/>
        <item x="212"/>
        <item x="74"/>
        <item x="190"/>
        <item x="13"/>
        <item x="44"/>
        <item x="7"/>
        <item x="57"/>
        <item x="166"/>
        <item x="187"/>
        <item x="103"/>
        <item x="81"/>
        <item x="149"/>
        <item x="13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145"/>
        <item x="42"/>
        <item m="1" x="390"/>
        <item x="229"/>
        <item x="100"/>
        <item x="191"/>
        <item x="82"/>
        <item x="94"/>
        <item m="1" x="408"/>
        <item x="223"/>
        <item x="53"/>
        <item x="49"/>
        <item x="28"/>
        <item x="105"/>
        <item x="317"/>
        <item x="78"/>
        <item x="261"/>
        <item x="138"/>
        <item x="14"/>
        <item x="130"/>
        <item x="96"/>
        <item x="6"/>
        <item m="1" x="374"/>
        <item x="34"/>
        <item x="241"/>
        <item x="132"/>
        <item x="61"/>
        <item x="164"/>
        <item x="31"/>
        <item x="206"/>
        <item x="202"/>
        <item x="174"/>
        <item x="68"/>
        <item x="58"/>
        <item x="128"/>
        <item x="117"/>
        <item x="106"/>
        <item x="86"/>
        <item x="88"/>
        <item x="59"/>
        <item x="97"/>
        <item x="260"/>
        <item x="110"/>
        <item x="84"/>
        <item x="76"/>
        <item x="104"/>
        <item x="93"/>
        <item x="26"/>
        <item x="118"/>
        <item x="195"/>
        <item x="151"/>
        <item x="95"/>
        <item x="207"/>
        <item m="1" x="377"/>
        <item m="1" x="373"/>
        <item x="154"/>
        <item x="239"/>
        <item x="136"/>
        <item x="168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axis="axisPage" compact="0" outline="0" multipleItemSelectionAllowed="1" showAll="0" defaultSubtotal="0">
      <items count="14">
        <item h="1" x="12"/>
        <item x="9"/>
        <item x="5"/>
        <item x="7"/>
        <item x="6"/>
        <item h="1" x="3"/>
        <item h="1" x="2"/>
        <item h="1" x="1"/>
        <item h="1" x="8"/>
        <item h="1" x="4"/>
        <item h="1" x="0"/>
        <item h="1" x="13"/>
        <item h="1" x="11"/>
        <item x="10"/>
      </items>
    </pivotField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8">
    <i>
      <x v="67"/>
      <x v="24"/>
      <x v="14"/>
      <x v="6"/>
    </i>
    <i>
      <x v="48"/>
      <x v="78"/>
      <x v="20"/>
      <x v="2"/>
    </i>
    <i>
      <x v="538"/>
      <x v="403"/>
      <x v="56"/>
      <x v="9"/>
    </i>
    <i>
      <x v="547"/>
      <x v="408"/>
      <x v="302"/>
      <x v="3"/>
    </i>
    <i>
      <x v="426"/>
      <x v="319"/>
      <x v="11"/>
      <x v="10"/>
    </i>
    <i>
      <x v="531"/>
      <x v="398"/>
      <x v="170"/>
      <x v="2"/>
    </i>
    <i>
      <x v="431"/>
      <x v="324"/>
      <x v="33"/>
      <x v="11"/>
    </i>
    <i>
      <x v="358"/>
      <x v="264"/>
      <x v="169"/>
      <x v="10"/>
    </i>
    <i>
      <x v="297"/>
      <x v="368"/>
      <x v="134"/>
      <x v="9"/>
    </i>
    <i>
      <x v="548"/>
      <x v="409"/>
      <x v="156"/>
      <x v="3"/>
    </i>
    <i>
      <x v="491"/>
      <x v="371"/>
      <x v="279"/>
      <x v="4"/>
    </i>
    <i>
      <x v="125"/>
      <x v="119"/>
      <x v="13"/>
      <x v="2"/>
    </i>
    <i>
      <x v="59"/>
      <x v="69"/>
      <x v="18"/>
      <x v="6"/>
    </i>
    <i>
      <x v="340"/>
      <x v="253"/>
      <x v="180"/>
      <x v="3"/>
    </i>
    <i>
      <x v="258"/>
      <x v="312"/>
      <x v="39"/>
      <x v="9"/>
    </i>
    <i>
      <x v="269"/>
      <x v="202"/>
      <x v="120"/>
      <x v="1"/>
    </i>
    <i>
      <x v="506"/>
      <x v="379"/>
      <x v="285"/>
      <x v="25"/>
    </i>
    <i>
      <x v="205"/>
      <x v="162"/>
      <x v="142"/>
      <x v="4"/>
    </i>
    <i>
      <x v="132"/>
      <x v="120"/>
      <x v="42"/>
      <x v="9"/>
    </i>
    <i>
      <x v="427"/>
      <x v="320"/>
      <x v="124"/>
      <x v="1"/>
    </i>
    <i>
      <x v="503"/>
      <x v="378"/>
      <x v="69"/>
      <x v="8"/>
    </i>
    <i>
      <x v="428"/>
      <x v="321"/>
      <x v="97"/>
      <x v="25"/>
    </i>
    <i>
      <x v="261"/>
      <x v="195"/>
      <x v="146"/>
      <x v="25"/>
    </i>
    <i>
      <x v="247"/>
      <x v="188"/>
      <x v="16"/>
      <x v="10"/>
    </i>
    <i>
      <x v="114"/>
      <x v="118"/>
      <x v="1"/>
      <x/>
    </i>
    <i>
      <x v="437"/>
      <x v="328"/>
      <x v="246"/>
      <x v="6"/>
    </i>
    <i>
      <x v="162"/>
      <x v="138"/>
      <x v="90"/>
      <x v="10"/>
    </i>
    <i>
      <x v="456"/>
      <x v="345"/>
      <x v="266"/>
      <x v="1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70"/>
    <dataField name="Total Points" fld="12" baseField="3" baseItem="0" numFmtId="170"/>
  </dataFields>
  <formats count="46">
    <format dxfId="106">
      <pivotArea field="3" type="button" dataOnly="0" labelOnly="1" outline="0" axis="axisRow" fieldPosition="0"/>
    </format>
    <format dxfId="105">
      <pivotArea field="4" type="button" dataOnly="0" labelOnly="1" outline="0" axis="axisRow" fieldPosition="1"/>
    </format>
    <format dxfId="104">
      <pivotArea field="5" type="button" dataOnly="0" labelOnly="1" outline="0" axis="axisRow" fieldPosition="2"/>
    </format>
    <format dxfId="103">
      <pivotArea field="6" type="button" dataOnly="0" labelOnly="1" outline="0" axis="axisPage" fieldPosition="1"/>
    </format>
    <format dxfId="102">
      <pivotArea field="7" type="button" dataOnly="0" labelOnly="1" outline="0" axis="axisRow" fieldPosition="3"/>
    </format>
    <format dxfId="101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100">
      <pivotArea field="3" type="button" dataOnly="0" labelOnly="1" outline="0" axis="axisRow" fieldPosition="0"/>
    </format>
    <format dxfId="99">
      <pivotArea field="4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6" type="button" dataOnly="0" labelOnly="1" outline="0" axis="axisPage" fieldPosition="1"/>
    </format>
    <format dxfId="96">
      <pivotArea field="7" type="button" dataOnly="0" labelOnly="1" outline="0" axis="axisRow" fieldPosition="3"/>
    </format>
    <format dxfId="95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94">
      <pivotArea field="3" type="button" dataOnly="0" labelOnly="1" outline="0" axis="axisRow" fieldPosition="0"/>
    </format>
    <format dxfId="93">
      <pivotArea field="4" type="button" dataOnly="0" labelOnly="1" outline="0" axis="axisRow" fieldPosition="1"/>
    </format>
    <format dxfId="92">
      <pivotArea field="5" type="button" dataOnly="0" labelOnly="1" outline="0" axis="axisRow" fieldPosition="2"/>
    </format>
    <format dxfId="91">
      <pivotArea field="6" type="button" dataOnly="0" labelOnly="1" outline="0" axis="axisPage" fieldPosition="1"/>
    </format>
    <format dxfId="90">
      <pivotArea field="7" type="button" dataOnly="0" labelOnly="1" outline="0" axis="axisRow" fieldPosition="3"/>
    </format>
    <format dxfId="89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8">
      <pivotArea field="3" type="button" dataOnly="0" labelOnly="1" outline="0" axis="axisRow" fieldPosition="0"/>
    </format>
    <format dxfId="87">
      <pivotArea field="4" type="button" dataOnly="0" labelOnly="1" outline="0" axis="axisRow" fieldPosition="1"/>
    </format>
    <format dxfId="86">
      <pivotArea field="5" type="button" dataOnly="0" labelOnly="1" outline="0" axis="axisRow" fieldPosition="2"/>
    </format>
    <format dxfId="85">
      <pivotArea field="6" type="button" dataOnly="0" labelOnly="1" outline="0" axis="axisPage" fieldPosition="1"/>
    </format>
    <format dxfId="84">
      <pivotArea field="7" type="button" dataOnly="0" labelOnly="1" outline="0" axis="axisRow" fieldPosition="3"/>
    </format>
    <format dxfId="83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82">
      <pivotArea field="3" type="button" dataOnly="0" labelOnly="1" outline="0" axis="axisRow" fieldPosition="0"/>
    </format>
    <format dxfId="81">
      <pivotArea field="4" type="button" dataOnly="0" labelOnly="1" outline="0" axis="axisRow" fieldPosition="1"/>
    </format>
    <format dxfId="80">
      <pivotArea field="5" type="button" dataOnly="0" labelOnly="1" outline="0" axis="axisRow" fieldPosition="2"/>
    </format>
    <format dxfId="79">
      <pivotArea field="6" type="button" dataOnly="0" labelOnly="1" outline="0" axis="axisPage" fieldPosition="1"/>
    </format>
    <format dxfId="78">
      <pivotArea field="7" type="button" dataOnly="0" labelOnly="1" outline="0" axis="axisRow" fieldPosition="3"/>
    </format>
    <format dxfId="77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6">
      <pivotArea field="6" type="button" dataOnly="0" labelOnly="1" outline="0" axis="axisPage" fieldPosition="1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type="all" dataOnly="0" outline="0" fieldPosition="0"/>
    </format>
    <format dxfId="71">
      <pivotArea field="3" type="button" dataOnly="0" labelOnly="1" outline="0" axis="axisRow" fieldPosition="0"/>
    </format>
    <format dxfId="70">
      <pivotArea field="4" type="button" dataOnly="0" labelOnly="1" outline="0" axis="axisRow" fieldPosition="1"/>
    </format>
    <format dxfId="69">
      <pivotArea field="5" type="button" dataOnly="0" labelOnly="1" outline="0" axis="axisRow" fieldPosition="2"/>
    </format>
    <format dxfId="68">
      <pivotArea field="7" type="button" dataOnly="0" labelOnly="1" outline="0" axis="axisRow" fieldPosition="3"/>
    </format>
    <format dxfId="6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6">
      <pivotArea type="all" dataOnly="0" outline="0" fieldPosition="0"/>
    </format>
    <format dxfId="65">
      <pivotArea field="3" type="button" dataOnly="0" labelOnly="1" outline="0" axis="axisRow" fieldPosition="0"/>
    </format>
    <format dxfId="64">
      <pivotArea field="4" type="button" dataOnly="0" labelOnly="1" outline="0" axis="axisRow" fieldPosition="1"/>
    </format>
    <format dxfId="63">
      <pivotArea field="5" type="button" dataOnly="0" labelOnly="1" outline="0" axis="axisRow" fieldPosition="2"/>
    </format>
    <format dxfId="62">
      <pivotArea field="7" type="button" dataOnly="0" labelOnly="1" outline="0" axis="axisRow" fieldPosition="3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0A6386-2198-4272-8AF3-47A5EF9F3313}" name="PivotTable1" cacheId="12" applyNumberFormats="0" applyBorderFormats="0" applyFontFormats="0" applyPatternFormats="0" applyAlignmentFormats="0" applyWidthHeightFormats="1" dataCaption="Values" updatedVersion="8" minRefreshableVersion="3" showCalcMbrs="0" showDrill="0" useAutoFormatting="1" rowGrandTotals="0" colGrandTotals="0" itemPrintTitles="1" createdVersion="3" indent="0" compact="0" compactData="0" multipleFieldFilters="0" fieldListSortAscending="1">
  <location ref="A7:E16" firstHeaderRow="1" firstDataRow="1" firstDataCol="4" rowPageCount="1" colPageCount="1"/>
  <pivotFields count="13">
    <pivotField axis="axisPage" compact="0" outline="0" multipleItemSelectionAllowed="1" showAll="0" defaultSubtotal="0">
      <items count="23">
        <item h="1" x="15"/>
        <item h="1" x="16"/>
        <item h="1" m="1" x="17"/>
        <item h="1" m="1" x="18"/>
        <item h="1" m="1" x="19"/>
        <item h="1" m="1" x="20"/>
        <item h="1" m="1" x="2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m="1" x="21"/>
        <item h="1" x="10"/>
        <item h="1" x="11"/>
        <item h="1" x="12"/>
        <item h="1" x="13"/>
        <item x="14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measureFilter="1" defaultSubtotal="0">
      <items count="416">
        <item x="65"/>
        <item x="140"/>
        <item x="215"/>
        <item x="2"/>
        <item x="276"/>
        <item x="197"/>
        <item x="205"/>
        <item x="196"/>
        <item x="194"/>
        <item x="40"/>
        <item x="32"/>
        <item x="70"/>
        <item x="115"/>
        <item x="30"/>
        <item x="79"/>
        <item x="46"/>
        <item x="171"/>
        <item x="120"/>
        <item x="121"/>
        <item x="214"/>
        <item x="29"/>
        <item x="249"/>
        <item x="134"/>
        <item x="12"/>
        <item x="234"/>
        <item x="27"/>
        <item x="212"/>
        <item x="74"/>
        <item x="190"/>
        <item x="13"/>
        <item x="44"/>
        <item x="7"/>
        <item x="187"/>
        <item x="103"/>
        <item x="81"/>
        <item x="149"/>
        <item x="45"/>
        <item x="62"/>
        <item x="123"/>
        <item x="216"/>
        <item x="72"/>
        <item m="1" x="396"/>
        <item m="1" x="389"/>
        <item x="210"/>
        <item x="85"/>
        <item x="217"/>
        <item x="83"/>
        <item x="42"/>
        <item m="1" x="390"/>
        <item x="100"/>
        <item x="191"/>
        <item x="82"/>
        <item x="94"/>
        <item x="223"/>
        <item x="53"/>
        <item x="49"/>
        <item x="28"/>
        <item x="78"/>
        <item x="261"/>
        <item x="138"/>
        <item x="14"/>
        <item x="96"/>
        <item x="6"/>
        <item m="1" x="374"/>
        <item x="34"/>
        <item x="241"/>
        <item x="132"/>
        <item x="61"/>
        <item x="164"/>
        <item x="31"/>
        <item x="202"/>
        <item x="174"/>
        <item x="68"/>
        <item x="58"/>
        <item x="117"/>
        <item x="106"/>
        <item x="86"/>
        <item x="59"/>
        <item x="97"/>
        <item x="260"/>
        <item x="110"/>
        <item x="84"/>
        <item x="76"/>
        <item x="93"/>
        <item x="26"/>
        <item x="118"/>
        <item x="195"/>
        <item m="1" x="408"/>
        <item x="226"/>
        <item x="211"/>
        <item x="192"/>
        <item x="145"/>
        <item x="104"/>
        <item x="189"/>
        <item x="166"/>
        <item x="57"/>
        <item x="105"/>
        <item x="178"/>
        <item x="88"/>
        <item x="229"/>
        <item x="162"/>
        <item x="206"/>
        <item x="17"/>
        <item x="77"/>
        <item x="128"/>
        <item x="139"/>
        <item x="130"/>
        <item x="317"/>
        <item x="151"/>
        <item x="95"/>
        <item x="207"/>
        <item m="1" x="377"/>
        <item m="1" x="373"/>
        <item x="154"/>
        <item x="239"/>
        <item x="168"/>
        <item x="136"/>
        <item m="1" x="398"/>
        <item x="147"/>
        <item x="101"/>
        <item x="243"/>
        <item x="54"/>
        <item m="1" x="383"/>
        <item x="56"/>
        <item m="1" x="395"/>
        <item x="38"/>
        <item x="201"/>
        <item x="150"/>
        <item m="1" x="381"/>
        <item x="200"/>
        <item x="141"/>
        <item x="314"/>
        <item x="369"/>
        <item m="1" x="409"/>
        <item x="152"/>
        <item x="209"/>
        <item x="173"/>
        <item x="11"/>
        <item x="16"/>
        <item x="48"/>
        <item x="300"/>
        <item x="253"/>
        <item x="39"/>
        <item x="133"/>
        <item x="278"/>
        <item x="135"/>
        <item m="1" x="405"/>
        <item x="167"/>
        <item x="156"/>
        <item x="186"/>
        <item x="370"/>
        <item x="52"/>
        <item x="159"/>
        <item x="146"/>
        <item m="1" x="372"/>
        <item x="47"/>
        <item m="1" x="399"/>
        <item x="158"/>
        <item x="18"/>
        <item x="240"/>
        <item x="3"/>
        <item m="1" x="378"/>
        <item x="113"/>
        <item x="4"/>
        <item x="35"/>
        <item x="131"/>
        <item m="1" x="414"/>
        <item m="1" x="391"/>
        <item x="109"/>
        <item x="111"/>
        <item m="1" x="400"/>
        <item x="221"/>
        <item x="172"/>
        <item x="41"/>
        <item m="1" x="406"/>
        <item x="254"/>
        <item x="263"/>
        <item x="233"/>
        <item x="127"/>
        <item x="80"/>
        <item m="1" x="384"/>
        <item x="161"/>
        <item x="295"/>
        <item x="119"/>
        <item x="126"/>
        <item x="9"/>
        <item x="188"/>
        <item m="1" x="392"/>
        <item x="232"/>
        <item x="75"/>
        <item x="92"/>
        <item x="87"/>
        <item x="122"/>
        <item m="1" x="407"/>
        <item x="15"/>
        <item x="73"/>
        <item x="137"/>
        <item m="1" x="385"/>
        <item m="1" x="380"/>
        <item x="165"/>
        <item x="124"/>
        <item x="160"/>
        <item x="157"/>
        <item x="169"/>
        <item x="282"/>
        <item x="246"/>
        <item x="247"/>
        <item x="10"/>
        <item x="20"/>
        <item x="21"/>
        <item x="8"/>
        <item x="129"/>
        <item x="102"/>
        <item x="51"/>
        <item x="208"/>
        <item x="91"/>
        <item x="0"/>
        <item x="193"/>
        <item m="1" x="410"/>
        <item x="235"/>
        <item m="1" x="375"/>
        <item m="1" x="404"/>
        <item x="66"/>
        <item m="1" x="376"/>
        <item x="336"/>
        <item x="63"/>
        <item x="33"/>
        <item m="1" x="379"/>
        <item x="230"/>
        <item x="228"/>
        <item x="277"/>
        <item x="89"/>
        <item m="1" x="382"/>
        <item m="1" x="386"/>
        <item x="116"/>
        <item m="1" x="415"/>
        <item x="222"/>
        <item m="1" x="388"/>
        <item x="250"/>
        <item x="182"/>
        <item x="244"/>
        <item x="262"/>
        <item m="1" x="413"/>
        <item x="268"/>
        <item x="108"/>
        <item x="107"/>
        <item m="1" x="393"/>
        <item m="1" x="394"/>
        <item x="175"/>
        <item x="270"/>
        <item x="180"/>
        <item x="184"/>
        <item x="185"/>
        <item x="183"/>
        <item x="280"/>
        <item m="1" x="397"/>
        <item x="325"/>
        <item x="23"/>
        <item x="236"/>
        <item x="22"/>
        <item x="231"/>
        <item x="1"/>
        <item x="155"/>
        <item m="1" x="412"/>
        <item x="114"/>
        <item x="125"/>
        <item x="204"/>
        <item x="143"/>
        <item x="176"/>
        <item x="142"/>
        <item x="148"/>
        <item x="181"/>
        <item x="5"/>
        <item x="24"/>
        <item m="1" x="411"/>
        <item x="36"/>
        <item x="50"/>
        <item x="64"/>
        <item x="67"/>
        <item x="69"/>
        <item x="90"/>
        <item x="99"/>
        <item x="112"/>
        <item x="144"/>
        <item x="153"/>
        <item x="163"/>
        <item x="170"/>
        <item x="177"/>
        <item x="179"/>
        <item x="198"/>
        <item x="203"/>
        <item x="213"/>
        <item x="218"/>
        <item x="219"/>
        <item x="224"/>
        <item x="220"/>
        <item x="227"/>
        <item x="237"/>
        <item x="238"/>
        <item x="71"/>
        <item x="242"/>
        <item x="245"/>
        <item x="248"/>
        <item x="251"/>
        <item x="252"/>
        <item x="255"/>
        <item x="256"/>
        <item x="257"/>
        <item x="258"/>
        <item x="259"/>
        <item x="264"/>
        <item x="324"/>
        <item x="98"/>
        <item x="225"/>
        <item x="19"/>
        <item m="1" x="387"/>
        <item x="25"/>
        <item x="265"/>
        <item x="266"/>
        <item x="267"/>
        <item x="269"/>
        <item x="271"/>
        <item x="272"/>
        <item x="273"/>
        <item x="274"/>
        <item x="275"/>
        <item x="279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5"/>
        <item x="37"/>
        <item x="316"/>
        <item x="318"/>
        <item x="319"/>
        <item x="320"/>
        <item x="321"/>
        <item x="322"/>
        <item x="323"/>
        <item x="43"/>
        <item x="326"/>
        <item x="366"/>
        <item x="60"/>
        <item x="199"/>
        <item x="327"/>
        <item x="328"/>
        <item x="329"/>
        <item x="330"/>
        <item x="331"/>
        <item x="333"/>
        <item x="334"/>
        <item x="335"/>
        <item x="337"/>
        <item x="338"/>
        <item x="339"/>
        <item m="1" x="401"/>
        <item m="1" x="402"/>
        <item m="1" x="403"/>
        <item x="342"/>
        <item x="343"/>
        <item x="344"/>
        <item x="345"/>
        <item x="346"/>
        <item x="347"/>
        <item x="348"/>
        <item x="349"/>
        <item x="332"/>
        <item x="340"/>
        <item x="341"/>
        <item x="350"/>
        <item x="352"/>
        <item x="353"/>
        <item x="354"/>
        <item x="355"/>
        <item x="356"/>
        <item x="357"/>
        <item x="358"/>
        <item x="55"/>
        <item x="359"/>
        <item x="360"/>
        <item x="361"/>
        <item x="362"/>
        <item x="363"/>
        <item m="1" x="371"/>
        <item x="364"/>
        <item x="351"/>
        <item x="367"/>
        <item x="368"/>
        <item x="365"/>
      </items>
    </pivotField>
    <pivotField axis="axisRow" compact="0" outline="0" showAll="0" measureFilter="1" defaultSubtotal="0">
      <items count="308">
        <item x="118"/>
        <item x="121"/>
        <item x="86"/>
        <item m="1" x="279"/>
        <item x="123"/>
        <item x="122"/>
        <item x="107"/>
        <item x="117"/>
        <item x="120"/>
        <item x="45"/>
        <item x="125"/>
        <item x="116"/>
        <item m="1" x="280"/>
        <item x="82"/>
        <item x="62"/>
        <item x="81"/>
        <item x="180"/>
        <item x="85"/>
        <item x="159"/>
        <item x="78"/>
        <item x="77"/>
        <item x="84"/>
        <item x="158"/>
        <item x="171"/>
        <item x="51"/>
        <item x="169"/>
        <item x="24"/>
        <item x="164"/>
        <item x="23"/>
        <item x="163"/>
        <item x="157"/>
        <item x="165"/>
        <item x="160"/>
        <item x="36"/>
        <item x="162"/>
        <item x="100"/>
        <item m="1" x="281"/>
        <item x="103"/>
        <item x="91"/>
        <item x="79"/>
        <item x="90"/>
        <item x="104"/>
        <item x="35"/>
        <item x="105"/>
        <item x="101"/>
        <item x="98"/>
        <item x="8"/>
        <item x="25"/>
        <item x="4"/>
        <item x="60"/>
        <item x="29"/>
        <item m="1" x="282"/>
        <item x="249"/>
        <item x="136"/>
        <item x="256"/>
        <item m="1" x="283"/>
        <item x="135"/>
        <item x="53"/>
        <item x="63"/>
        <item x="224"/>
        <item x="32"/>
        <item x="42"/>
        <item x="28"/>
        <item x="191"/>
        <item x="41"/>
        <item x="44"/>
        <item m="1" x="284"/>
        <item x="37"/>
        <item x="47"/>
        <item x="46"/>
        <item x="26"/>
        <item x="182"/>
        <item x="33"/>
        <item x="34"/>
        <item x="17"/>
        <item x="2"/>
        <item x="9"/>
        <item x="0"/>
        <item x="7"/>
        <item x="3"/>
        <item m="1" x="285"/>
        <item x="10"/>
        <item x="22"/>
        <item x="12"/>
        <item m="1" x="286"/>
        <item x="65"/>
        <item m="1" x="287"/>
        <item m="1" x="288"/>
        <item x="16"/>
        <item x="27"/>
        <item x="14"/>
        <item x="178"/>
        <item x="173"/>
        <item x="213"/>
        <item x="212"/>
        <item x="102"/>
        <item x="145"/>
        <item x="204"/>
        <item x="75"/>
        <item x="211"/>
        <item x="74"/>
        <item x="49"/>
        <item x="67"/>
        <item x="68"/>
        <item x="69"/>
        <item x="71"/>
        <item x="72"/>
        <item x="66"/>
        <item x="70"/>
        <item x="114"/>
        <item x="106"/>
        <item x="109"/>
        <item x="115"/>
        <item x="108"/>
        <item x="251"/>
        <item m="1" x="289"/>
        <item x="110"/>
        <item x="113"/>
        <item x="111"/>
        <item x="174"/>
        <item x="127"/>
        <item m="1" x="290"/>
        <item x="186"/>
        <item m="1" x="291"/>
        <item x="208"/>
        <item x="132"/>
        <item x="138"/>
        <item x="131"/>
        <item x="137"/>
        <item x="187"/>
        <item x="134"/>
        <item m="1" x="278"/>
        <item m="1" x="292"/>
        <item x="43"/>
        <item x="128"/>
        <item x="129"/>
        <item m="1" x="293"/>
        <item x="95"/>
        <item m="1" x="294"/>
        <item x="88"/>
        <item x="96"/>
        <item x="87"/>
        <item x="93"/>
        <item x="64"/>
        <item x="50"/>
        <item x="48"/>
        <item x="61"/>
        <item x="233"/>
        <item m="1" x="304"/>
        <item x="57"/>
        <item x="55"/>
        <item x="147"/>
        <item x="223"/>
        <item x="203"/>
        <item x="193"/>
        <item x="189"/>
        <item x="146"/>
        <item x="154"/>
        <item x="161"/>
        <item x="232"/>
        <item x="149"/>
        <item x="30"/>
        <item x="155"/>
        <item x="151"/>
        <item x="152"/>
        <item x="148"/>
        <item x="195"/>
        <item m="1" x="295"/>
        <item x="52"/>
        <item x="89"/>
        <item x="94"/>
        <item x="206"/>
        <item x="170"/>
        <item x="196"/>
        <item x="83"/>
        <item x="56"/>
        <item x="141"/>
        <item x="139"/>
        <item x="133"/>
        <item x="143"/>
        <item x="144"/>
        <item x="243"/>
        <item x="215"/>
        <item x="31"/>
        <item x="150"/>
        <item m="1" x="296"/>
        <item x="179"/>
        <item x="6"/>
        <item m="1" x="306"/>
        <item x="20"/>
        <item m="1" x="297"/>
        <item m="1" x="298"/>
        <item x="19"/>
        <item x="11"/>
        <item x="1"/>
        <item m="1" x="307"/>
        <item x="13"/>
        <item m="1" x="299"/>
        <item x="126"/>
        <item x="183"/>
        <item x="202"/>
        <item x="188"/>
        <item x="5"/>
        <item x="177"/>
        <item x="97"/>
        <item x="167"/>
        <item x="166"/>
        <item m="1" x="300"/>
        <item x="181"/>
        <item m="1" x="303"/>
        <item x="210"/>
        <item x="184"/>
        <item x="172"/>
        <item x="226"/>
        <item x="21"/>
        <item x="38"/>
        <item x="39"/>
        <item x="54"/>
        <item x="58"/>
        <item x="59"/>
        <item x="73"/>
        <item x="76"/>
        <item m="1" x="305"/>
        <item x="92"/>
        <item x="99"/>
        <item x="112"/>
        <item x="119"/>
        <item x="124"/>
        <item x="130"/>
        <item x="140"/>
        <item m="1" x="302"/>
        <item x="142"/>
        <item x="153"/>
        <item x="156"/>
        <item x="168"/>
        <item x="274"/>
        <item x="275"/>
        <item x="175"/>
        <item x="176"/>
        <item x="185"/>
        <item x="190"/>
        <item x="192"/>
        <item x="194"/>
        <item x="197"/>
        <item x="198"/>
        <item x="199"/>
        <item x="200"/>
        <item x="201"/>
        <item x="205"/>
        <item x="40"/>
        <item x="15"/>
        <item m="1" x="301"/>
        <item x="80"/>
        <item x="207"/>
        <item x="209"/>
        <item x="214"/>
        <item x="216"/>
        <item x="217"/>
        <item x="218"/>
        <item x="219"/>
        <item x="220"/>
        <item x="221"/>
        <item x="222"/>
        <item x="225"/>
        <item x="227"/>
        <item x="228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18"/>
        <item x="229"/>
        <item x="244"/>
        <item x="245"/>
        <item x="246"/>
        <item x="247"/>
        <item x="248"/>
        <item x="250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m="1" x="277"/>
        <item m="1" x="276"/>
        <item x="271"/>
        <item x="273"/>
        <item x="272"/>
      </items>
    </pivotField>
    <pivotField compact="0" outline="0" showAll="0" defaultSubtotal="0"/>
    <pivotField axis="axisRow" compact="0" outline="0" showAll="0" defaultSubtotal="0">
      <items count="30">
        <item x="15"/>
        <item x="4"/>
        <item x="6"/>
        <item x="7"/>
        <item x="12"/>
        <item x="3"/>
        <item x="2"/>
        <item x="18"/>
        <item x="5"/>
        <item x="14"/>
        <item x="0"/>
        <item x="1"/>
        <item x="16"/>
        <item x="22"/>
        <item x="8"/>
        <item x="21"/>
        <item x="26"/>
        <item x="27"/>
        <item x="13"/>
        <item x="19"/>
        <item m="1" x="29"/>
        <item x="17"/>
        <item x="24"/>
        <item x="9"/>
        <item x="20"/>
        <item x="10"/>
        <item x="11"/>
        <item x="23"/>
        <item x="25"/>
        <item m="1" x="28"/>
      </items>
    </pivotField>
    <pivotField compact="0" outline="0" showAll="0" defaultSubtotal="0"/>
    <pivotField axis="axisRow" compact="0" outline="0" showAll="0" sortType="ascending" defaultSubtotal="0">
      <items count="17">
        <item x="7"/>
        <item x="10"/>
        <item h="1" x="13"/>
        <item x="5"/>
        <item h="1" m="1" x="16"/>
        <item x="9"/>
        <item x="8"/>
        <item x="3"/>
        <item h="1" x="12"/>
        <item x="4"/>
        <item x="14"/>
        <item x="6"/>
        <item x="0"/>
        <item x="11"/>
        <item x="1"/>
        <item m="1" x="15"/>
        <item h="1" x="2"/>
      </items>
    </pivotField>
    <pivotField compact="0" outline="0" showAll="0" defaultSubtotal="0"/>
    <pivotField dataField="1" compact="0" outline="0" showAll="0" defaultSubtotal="0"/>
    <pivotField compact="0" outline="0" showAll="0" defaultSubtotal="0"/>
  </pivotFields>
  <rowFields count="4">
    <field x="9"/>
    <field x="4"/>
    <field x="5"/>
    <field x="7"/>
  </rowFields>
  <rowItems count="9">
    <i>
      <x v="1"/>
      <x v="10"/>
      <x v="118"/>
      <x v="7"/>
    </i>
    <i>
      <x v="3"/>
      <x v="347"/>
      <x v="214"/>
      <x v="10"/>
    </i>
    <i>
      <x v="7"/>
      <x v="66"/>
      <x v="118"/>
      <x v="7"/>
    </i>
    <i>
      <x v="9"/>
      <x v="190"/>
      <x v="98"/>
      <x v="3"/>
    </i>
    <i>
      <x v="10"/>
      <x v="46"/>
      <x v="2"/>
      <x/>
    </i>
    <i>
      <x v="11"/>
      <x v="214"/>
      <x v="29"/>
      <x v="6"/>
    </i>
    <i r="1">
      <x v="395"/>
      <x v="76"/>
      <x v="9"/>
    </i>
    <i>
      <x v="12"/>
      <x v="91"/>
      <x v="8"/>
      <x/>
    </i>
    <i>
      <x v="14"/>
      <x v="46"/>
      <x v="201"/>
      <x v="2"/>
    </i>
  </rowItems>
  <colItems count="1">
    <i/>
  </colItems>
  <pageFields count="1">
    <pageField fld="0" hier="-1"/>
  </pageFields>
  <dataFields count="1">
    <dataField name="Heavest" fld="11" subtotal="max" baseField="0" baseItem="0" numFmtId="166"/>
  </dataFields>
  <formats count="17">
    <format dxfId="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2">
          <reference field="4" count="1">
            <x v="32"/>
          </reference>
          <reference field="9" count="1" selected="0">
            <x v="3"/>
          </reference>
        </references>
      </pivotArea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9" count="1">
            <x v="3"/>
          </reference>
        </references>
      </pivotArea>
    </format>
    <format dxfId="55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54">
      <pivotArea outline="0" collapsedLevelsAreSubtotals="1" fieldPosition="0"/>
    </format>
    <format dxfId="53">
      <pivotArea dataOnly="0" labelOnly="1" outline="0" fieldPosition="0">
        <references count="1">
          <reference field="9" count="1">
            <x v="3"/>
          </reference>
        </references>
      </pivotArea>
    </format>
    <format dxfId="52">
      <pivotArea dataOnly="0" labelOnly="1" outline="0" fieldPosition="0">
        <references count="2">
          <reference field="4" count="1">
            <x v="62"/>
          </reference>
          <reference field="9" count="1" selected="0">
            <x v="3"/>
          </reference>
        </references>
      </pivotArea>
    </format>
    <format dxfId="51">
      <pivotArea outline="0" collapsedLevelsAreSubtotals="1" fieldPosition="0"/>
    </format>
    <format dxfId="50">
      <pivotArea type="all" dataOnly="0" outline="0" fieldPosition="0"/>
    </format>
    <format dxfId="49">
      <pivotArea type="all" dataOnly="0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dataOnly="0" labelOnly="1" outline="0" axis="axisValues" fieldPosition="0"/>
    </format>
    <format dxfId="45">
      <pivotArea dataOnly="0" labelOnly="1" outline="0" fieldPosition="0">
        <references count="1">
          <reference field="9" count="1">
            <x v="3"/>
          </reference>
        </references>
      </pivotArea>
    </format>
    <format dxfId="44">
      <pivotArea dataOnly="0" labelOnly="1" outline="0" fieldPosition="0">
        <references count="2">
          <reference field="4" count="1">
            <x v="83"/>
          </reference>
          <reference field="9" count="1" selected="0">
            <x v="3"/>
          </reference>
        </references>
      </pivotArea>
    </format>
  </formats>
  <pivotTableStyleInfo name="PivotTable Style 1" showRowHeaders="1" showColHeaders="1" showRowStripes="0" showColStripes="0" showLastColumn="1"/>
  <filters count="2">
    <filter fld="4" type="count" evalOrder="-1" id="1" iMeasureFld="0">
      <autoFilter ref="A1">
        <filterColumn colId="0">
          <top10 val="1" filterVal="1"/>
        </filterColumn>
      </autoFilter>
    </filter>
    <filter fld="5" type="count" evalOrder="-1" id="2" iMeasureFld="0">
      <autoFilter ref="A1">
        <filterColumn colId="0">
          <top10 val="1" filterVal="1"/>
        </filterColumn>
      </autoFilter>
    </filter>
  </filters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9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topLeftCell="L1" zoomScale="89" zoomScaleNormal="89" workbookViewId="0">
      <pane ySplit="2" topLeftCell="A45" activePane="bottomLeft" state="frozen"/>
      <selection activeCell="K1" sqref="K1"/>
      <selection pane="bottomLeft" activeCell="W66" sqref="W66"/>
    </sheetView>
  </sheetViews>
  <sheetFormatPr defaultColWidth="9.33203125" defaultRowHeight="13.2" x14ac:dyDescent="0.25"/>
  <cols>
    <col min="1" max="1" width="17.33203125" style="120" bestFit="1" customWidth="1"/>
    <col min="2" max="2" width="7.33203125" style="120" bestFit="1" customWidth="1"/>
    <col min="3" max="3" width="15" style="120" bestFit="1" customWidth="1"/>
    <col min="4" max="4" width="18.33203125" style="120" bestFit="1" customWidth="1"/>
    <col min="5" max="5" width="6.6640625" style="162" customWidth="1"/>
    <col min="6" max="6" width="9.44140625" style="120" customWidth="1"/>
    <col min="7" max="7" width="15.6640625" style="120" bestFit="1" customWidth="1"/>
    <col min="8" max="8" width="23" style="120" bestFit="1" customWidth="1"/>
    <col min="9" max="9" width="7" style="162" customWidth="1"/>
    <col min="10" max="10" width="12.5546875" style="120" bestFit="1" customWidth="1"/>
    <col min="11" max="11" width="18.6640625" style="120" bestFit="1" customWidth="1"/>
    <col min="12" max="12" width="13" style="120" customWidth="1"/>
    <col min="13" max="13" width="7.33203125" style="120" customWidth="1"/>
    <col min="14" max="15" width="9.33203125" style="120" customWidth="1"/>
    <col min="16" max="16" width="11.5546875" style="120" customWidth="1"/>
    <col min="17" max="22" width="9.33203125" style="120" customWidth="1"/>
    <col min="23" max="25" width="9.6640625" style="120" customWidth="1"/>
    <col min="26" max="26" width="8.33203125" style="120" customWidth="1"/>
    <col min="27" max="27" width="9.33203125" style="120" customWidth="1"/>
    <col min="28" max="29" width="6.6640625" style="120" customWidth="1"/>
    <col min="30" max="30" width="7.44140625" style="120" customWidth="1"/>
    <col min="31" max="31" width="10.6640625" style="145" customWidth="1"/>
    <col min="32" max="16384" width="9.33203125" style="120"/>
  </cols>
  <sheetData>
    <row r="1" spans="1:34" s="64" customFormat="1" ht="28.5" customHeight="1" x14ac:dyDescent="0.25">
      <c r="A1" s="150" t="s">
        <v>3</v>
      </c>
      <c r="B1" s="150"/>
      <c r="C1" s="150" t="s">
        <v>4</v>
      </c>
      <c r="D1" s="151" t="s">
        <v>1267</v>
      </c>
      <c r="E1" s="160" t="s">
        <v>1865</v>
      </c>
      <c r="F1" s="151" t="s">
        <v>1268</v>
      </c>
      <c r="G1" s="153" t="s">
        <v>5</v>
      </c>
      <c r="H1" s="152" t="s">
        <v>1267</v>
      </c>
      <c r="I1" s="160" t="s">
        <v>1865</v>
      </c>
      <c r="J1" s="152" t="s">
        <v>1268</v>
      </c>
      <c r="K1" s="154" t="s">
        <v>6</v>
      </c>
      <c r="M1" s="64" t="s">
        <v>1307</v>
      </c>
      <c r="Q1" s="119" t="s">
        <v>1066</v>
      </c>
    </row>
    <row r="2" spans="1:34" s="249" customFormat="1" ht="39.6" x14ac:dyDescent="0.25">
      <c r="A2" s="240" t="s">
        <v>42</v>
      </c>
      <c r="B2" s="240" t="s">
        <v>57</v>
      </c>
      <c r="C2" s="241" t="s">
        <v>1000</v>
      </c>
      <c r="D2" s="242" t="s">
        <v>1298</v>
      </c>
      <c r="E2" s="243">
        <v>25</v>
      </c>
      <c r="F2" s="242" t="s">
        <v>1271</v>
      </c>
      <c r="G2" s="242" t="s">
        <v>7</v>
      </c>
      <c r="H2" s="244" t="s">
        <v>1270</v>
      </c>
      <c r="I2" s="245">
        <v>40</v>
      </c>
      <c r="J2" s="244" t="s">
        <v>1271</v>
      </c>
      <c r="K2" s="244" t="s">
        <v>10</v>
      </c>
      <c r="L2" s="246" t="s">
        <v>1065</v>
      </c>
      <c r="M2" s="247" t="s">
        <v>7</v>
      </c>
      <c r="N2" s="247" t="s">
        <v>9</v>
      </c>
      <c r="O2" s="247" t="s">
        <v>19</v>
      </c>
      <c r="P2" s="247" t="s">
        <v>24</v>
      </c>
      <c r="Q2" s="247" t="s">
        <v>11</v>
      </c>
      <c r="R2" s="247" t="s">
        <v>22</v>
      </c>
      <c r="S2" s="247" t="s">
        <v>1161</v>
      </c>
      <c r="T2" s="248" t="s">
        <v>1274</v>
      </c>
      <c r="U2" s="248" t="s">
        <v>1273</v>
      </c>
      <c r="V2" s="248" t="s">
        <v>1278</v>
      </c>
      <c r="W2" s="248" t="s">
        <v>1279</v>
      </c>
      <c r="X2" s="248" t="s">
        <v>1280</v>
      </c>
      <c r="Y2" s="248" t="s">
        <v>1306</v>
      </c>
      <c r="Z2" s="248" t="s">
        <v>20</v>
      </c>
      <c r="AA2" s="248" t="s">
        <v>8</v>
      </c>
      <c r="AB2" s="248" t="s">
        <v>1258</v>
      </c>
      <c r="AC2" s="248" t="s">
        <v>1259</v>
      </c>
      <c r="AD2" s="248" t="s">
        <v>1257</v>
      </c>
      <c r="AE2" s="248" t="s">
        <v>1260</v>
      </c>
      <c r="AF2" s="248" t="s">
        <v>1295</v>
      </c>
      <c r="AG2" s="248" t="s">
        <v>1256</v>
      </c>
      <c r="AH2" s="248" t="s">
        <v>10</v>
      </c>
    </row>
    <row r="3" spans="1:34" x14ac:dyDescent="0.25">
      <c r="A3" s="155" t="s">
        <v>50</v>
      </c>
      <c r="B3" s="155" t="s">
        <v>65</v>
      </c>
      <c r="C3" s="157" t="s">
        <v>1241</v>
      </c>
      <c r="D3" s="158"/>
      <c r="E3" s="161"/>
      <c r="F3" s="158"/>
      <c r="G3" s="158" t="s">
        <v>16</v>
      </c>
      <c r="H3" s="159" t="s">
        <v>1272</v>
      </c>
      <c r="I3" s="165"/>
      <c r="J3" s="159" t="s">
        <v>1271</v>
      </c>
      <c r="K3" s="159" t="s">
        <v>12</v>
      </c>
      <c r="L3" s="121">
        <v>1</v>
      </c>
      <c r="M3" s="122"/>
      <c r="N3" s="122"/>
      <c r="O3" s="122"/>
      <c r="P3" s="122"/>
      <c r="Q3" s="122"/>
      <c r="R3" s="122"/>
      <c r="S3" s="123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</row>
    <row r="4" spans="1:34" x14ac:dyDescent="0.25">
      <c r="A4" s="155" t="s">
        <v>39</v>
      </c>
      <c r="B4" s="155" t="s">
        <v>54</v>
      </c>
      <c r="C4" s="157" t="s">
        <v>1242</v>
      </c>
      <c r="D4" s="158"/>
      <c r="E4" s="161"/>
      <c r="F4" s="158"/>
      <c r="G4" s="158" t="s">
        <v>15</v>
      </c>
      <c r="H4" s="159" t="s">
        <v>1266</v>
      </c>
      <c r="I4" s="165">
        <v>50</v>
      </c>
      <c r="J4" s="159" t="s">
        <v>1269</v>
      </c>
      <c r="K4" s="159" t="s">
        <v>8</v>
      </c>
      <c r="L4" s="124">
        <v>2</v>
      </c>
      <c r="M4" s="125"/>
      <c r="N4" s="125"/>
      <c r="O4" s="125"/>
      <c r="P4" s="125"/>
      <c r="Q4" s="125"/>
      <c r="R4" s="125"/>
      <c r="S4" s="126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</row>
    <row r="5" spans="1:34" x14ac:dyDescent="0.25">
      <c r="A5" s="155" t="s">
        <v>44</v>
      </c>
      <c r="B5" s="155" t="s">
        <v>59</v>
      </c>
      <c r="C5" s="157" t="s">
        <v>1243</v>
      </c>
      <c r="D5" s="158" t="s">
        <v>1299</v>
      </c>
      <c r="E5" s="161">
        <v>30</v>
      </c>
      <c r="F5" s="158" t="s">
        <v>1269</v>
      </c>
      <c r="G5" s="158" t="s">
        <v>9</v>
      </c>
      <c r="H5" s="159" t="s">
        <v>1285</v>
      </c>
      <c r="I5" s="165">
        <v>66</v>
      </c>
      <c r="J5" s="159"/>
      <c r="K5" s="159" t="s">
        <v>1256</v>
      </c>
      <c r="L5" s="124">
        <v>3</v>
      </c>
      <c r="M5" s="125"/>
      <c r="N5" s="125"/>
      <c r="O5" s="125"/>
      <c r="P5" s="125"/>
      <c r="Q5" s="125"/>
      <c r="R5" s="125"/>
      <c r="S5" s="126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</row>
    <row r="6" spans="1:34" x14ac:dyDescent="0.25">
      <c r="A6" s="155" t="s">
        <v>40</v>
      </c>
      <c r="B6" s="155" t="s">
        <v>55</v>
      </c>
      <c r="C6" s="157" t="s">
        <v>1244</v>
      </c>
      <c r="D6" s="158" t="s">
        <v>1300</v>
      </c>
      <c r="E6" s="161">
        <v>36</v>
      </c>
      <c r="F6" s="158" t="s">
        <v>1271</v>
      </c>
      <c r="G6" s="158" t="s">
        <v>11</v>
      </c>
      <c r="H6" s="159" t="s">
        <v>1283</v>
      </c>
      <c r="I6" s="165"/>
      <c r="J6" s="159" t="s">
        <v>1269</v>
      </c>
      <c r="K6" s="159" t="s">
        <v>23</v>
      </c>
      <c r="L6" s="124">
        <v>4</v>
      </c>
      <c r="M6" s="125"/>
      <c r="N6" s="125"/>
      <c r="O6" s="125"/>
      <c r="P6" s="125"/>
      <c r="Q6" s="125"/>
      <c r="R6" s="125"/>
      <c r="S6" s="126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</row>
    <row r="7" spans="1:34" x14ac:dyDescent="0.25">
      <c r="A7" s="155" t="s">
        <v>47</v>
      </c>
      <c r="B7" s="155" t="s">
        <v>62</v>
      </c>
      <c r="C7" s="157" t="s">
        <v>1245</v>
      </c>
      <c r="D7" s="158"/>
      <c r="E7" s="161"/>
      <c r="F7" s="158"/>
      <c r="G7" s="158" t="s">
        <v>13</v>
      </c>
      <c r="H7" s="159" t="s">
        <v>1284</v>
      </c>
      <c r="I7" s="165"/>
      <c r="J7" s="159" t="s">
        <v>1269</v>
      </c>
      <c r="K7" s="159" t="s">
        <v>21</v>
      </c>
      <c r="L7" s="124">
        <v>5</v>
      </c>
      <c r="M7" s="125"/>
      <c r="N7" s="125"/>
      <c r="O7" s="125"/>
      <c r="P7" s="125"/>
      <c r="Q7" s="125"/>
      <c r="R7" s="125"/>
      <c r="S7" s="126"/>
      <c r="T7" s="125"/>
      <c r="U7" s="125"/>
      <c r="V7" s="125"/>
      <c r="W7" s="125"/>
      <c r="X7" s="125"/>
      <c r="Y7" s="127"/>
      <c r="Z7" s="125"/>
      <c r="AA7" s="125"/>
      <c r="AB7" s="125"/>
      <c r="AC7" s="125"/>
      <c r="AD7" s="125"/>
      <c r="AE7" s="125"/>
      <c r="AF7" s="125"/>
      <c r="AG7" s="125"/>
    </row>
    <row r="8" spans="1:34" x14ac:dyDescent="0.25">
      <c r="A8" s="155" t="s">
        <v>38</v>
      </c>
      <c r="B8" s="155" t="s">
        <v>53</v>
      </c>
      <c r="C8" s="157" t="s">
        <v>1246</v>
      </c>
      <c r="D8" s="158"/>
      <c r="E8" s="161"/>
      <c r="F8" s="158"/>
      <c r="G8" s="158" t="s">
        <v>34</v>
      </c>
      <c r="H8" s="159" t="s">
        <v>1282</v>
      </c>
      <c r="I8" s="165">
        <v>65</v>
      </c>
      <c r="J8" s="159" t="s">
        <v>1269</v>
      </c>
      <c r="K8" s="159" t="s">
        <v>20</v>
      </c>
      <c r="L8" s="124">
        <v>6</v>
      </c>
      <c r="M8" s="125"/>
      <c r="N8" s="125"/>
      <c r="O8" s="125"/>
      <c r="P8" s="125"/>
      <c r="Q8" s="125"/>
      <c r="R8" s="125"/>
      <c r="S8" s="126"/>
      <c r="T8" s="125"/>
      <c r="U8" s="125"/>
      <c r="V8" s="125"/>
      <c r="W8" s="125"/>
      <c r="X8" s="125"/>
      <c r="Y8" s="127"/>
      <c r="Z8" s="125"/>
      <c r="AA8" s="125"/>
      <c r="AB8" s="125"/>
      <c r="AC8" s="125"/>
      <c r="AD8" s="125"/>
      <c r="AE8" s="125"/>
      <c r="AF8" s="125"/>
      <c r="AG8" s="125"/>
    </row>
    <row r="9" spans="1:34" x14ac:dyDescent="0.25">
      <c r="A9" s="155" t="s">
        <v>49</v>
      </c>
      <c r="B9" s="155" t="s">
        <v>64</v>
      </c>
      <c r="C9" s="157" t="s">
        <v>1247</v>
      </c>
      <c r="D9" s="158" t="s">
        <v>1303</v>
      </c>
      <c r="E9" s="161">
        <v>40</v>
      </c>
      <c r="F9" s="158" t="s">
        <v>1269</v>
      </c>
      <c r="G9" s="158" t="s">
        <v>19</v>
      </c>
      <c r="H9" s="159" t="s">
        <v>1261</v>
      </c>
      <c r="I9" s="165">
        <v>30</v>
      </c>
      <c r="J9" s="159" t="s">
        <v>1293</v>
      </c>
      <c r="K9" s="159" t="s">
        <v>1259</v>
      </c>
      <c r="L9" s="124">
        <v>7</v>
      </c>
      <c r="M9" s="125"/>
      <c r="N9" s="125"/>
      <c r="O9" s="125"/>
      <c r="P9" s="125"/>
      <c r="Q9" s="125"/>
      <c r="R9" s="125"/>
      <c r="S9" s="126"/>
      <c r="T9" s="125"/>
      <c r="U9" s="125"/>
      <c r="V9" s="125"/>
      <c r="W9" s="125"/>
      <c r="X9" s="125"/>
      <c r="Y9" s="127"/>
      <c r="Z9" s="125"/>
      <c r="AA9" s="125"/>
      <c r="AB9" s="125"/>
      <c r="AC9" s="125"/>
      <c r="AD9" s="125"/>
      <c r="AE9" s="125"/>
      <c r="AF9" s="125"/>
      <c r="AG9" s="125"/>
    </row>
    <row r="10" spans="1:34" x14ac:dyDescent="0.25">
      <c r="A10" s="155" t="s">
        <v>37</v>
      </c>
      <c r="B10" s="155" t="s">
        <v>52</v>
      </c>
      <c r="C10" s="157" t="s">
        <v>1248</v>
      </c>
      <c r="D10" s="158"/>
      <c r="E10" s="161"/>
      <c r="F10" s="158"/>
      <c r="G10" s="158" t="s">
        <v>17</v>
      </c>
      <c r="H10" s="159" t="s">
        <v>1261</v>
      </c>
      <c r="I10" s="165">
        <v>32</v>
      </c>
      <c r="J10" s="159" t="s">
        <v>1293</v>
      </c>
      <c r="K10" s="159" t="s">
        <v>1258</v>
      </c>
      <c r="L10" s="124">
        <v>8</v>
      </c>
      <c r="M10" s="125"/>
      <c r="N10" s="125"/>
      <c r="O10" s="125"/>
      <c r="P10" s="125"/>
      <c r="Q10" s="125"/>
      <c r="R10" s="125"/>
      <c r="S10" s="126"/>
      <c r="T10" s="125"/>
      <c r="U10" s="125"/>
      <c r="V10" s="125"/>
      <c r="W10" s="125"/>
      <c r="X10" s="125"/>
      <c r="Y10" s="127"/>
      <c r="Z10" s="125"/>
      <c r="AA10" s="125"/>
      <c r="AB10" s="125"/>
      <c r="AC10" s="125"/>
      <c r="AD10" s="125"/>
      <c r="AE10" s="125"/>
      <c r="AF10" s="125"/>
      <c r="AG10" s="125"/>
    </row>
    <row r="11" spans="1:34" x14ac:dyDescent="0.25">
      <c r="A11" s="155" t="s">
        <v>45</v>
      </c>
      <c r="B11" s="155" t="s">
        <v>60</v>
      </c>
      <c r="C11" s="128" t="s">
        <v>1249</v>
      </c>
      <c r="D11" s="158"/>
      <c r="E11" s="161"/>
      <c r="F11" s="158"/>
      <c r="G11" s="158" t="s">
        <v>18</v>
      </c>
      <c r="H11" s="159" t="s">
        <v>1262</v>
      </c>
      <c r="I11" s="165">
        <v>38</v>
      </c>
      <c r="J11" s="159" t="s">
        <v>1293</v>
      </c>
      <c r="K11" s="159" t="s">
        <v>1257</v>
      </c>
      <c r="L11" s="124">
        <v>9</v>
      </c>
      <c r="M11" s="125"/>
      <c r="N11" s="125"/>
      <c r="O11" s="125"/>
      <c r="P11" s="125"/>
      <c r="Q11" s="125"/>
      <c r="R11" s="125"/>
      <c r="S11" s="126"/>
      <c r="T11" s="125"/>
      <c r="U11" s="125"/>
      <c r="V11" s="125"/>
      <c r="W11" s="125"/>
      <c r="X11" s="125"/>
      <c r="Y11" s="127"/>
      <c r="Z11" s="125"/>
      <c r="AA11" s="125"/>
      <c r="AB11" s="125"/>
      <c r="AC11" s="125"/>
      <c r="AD11" s="125"/>
      <c r="AE11" s="125"/>
      <c r="AF11" s="125"/>
      <c r="AG11" s="125"/>
    </row>
    <row r="12" spans="1:34" x14ac:dyDescent="0.25">
      <c r="A12" s="155" t="s">
        <v>51</v>
      </c>
      <c r="B12" s="155" t="s">
        <v>66</v>
      </c>
      <c r="C12" s="128" t="s">
        <v>1250</v>
      </c>
      <c r="D12" s="158"/>
      <c r="E12" s="161"/>
      <c r="F12" s="158"/>
      <c r="G12" s="158" t="s">
        <v>1161</v>
      </c>
      <c r="H12" s="159" t="s">
        <v>1263</v>
      </c>
      <c r="I12" s="165">
        <v>48</v>
      </c>
      <c r="J12" s="159" t="s">
        <v>1293</v>
      </c>
      <c r="K12" s="159" t="s">
        <v>1260</v>
      </c>
      <c r="L12" s="124">
        <v>10</v>
      </c>
      <c r="M12" s="125"/>
      <c r="N12" s="125"/>
      <c r="O12" s="125"/>
      <c r="P12" s="125"/>
      <c r="Q12" s="125"/>
      <c r="R12" s="125"/>
      <c r="S12" s="126"/>
      <c r="T12" s="125"/>
      <c r="U12" s="125"/>
      <c r="V12" s="125"/>
      <c r="W12" s="125"/>
      <c r="X12" s="125"/>
      <c r="Y12" s="127"/>
      <c r="Z12" s="125"/>
      <c r="AA12" s="125"/>
      <c r="AB12" s="125"/>
      <c r="AC12" s="125"/>
      <c r="AD12" s="125"/>
      <c r="AE12" s="125"/>
      <c r="AF12" s="125"/>
      <c r="AG12" s="125"/>
    </row>
    <row r="13" spans="1:34" x14ac:dyDescent="0.25">
      <c r="A13" s="155" t="s">
        <v>46</v>
      </c>
      <c r="B13" s="155" t="s">
        <v>61</v>
      </c>
      <c r="C13" s="128" t="s">
        <v>1251</v>
      </c>
      <c r="D13" s="158" t="s">
        <v>1301</v>
      </c>
      <c r="E13" s="161">
        <v>38</v>
      </c>
      <c r="F13" s="158" t="s">
        <v>1271</v>
      </c>
      <c r="G13" s="158" t="s">
        <v>22</v>
      </c>
      <c r="H13" s="159" t="s">
        <v>1265</v>
      </c>
      <c r="I13" s="165"/>
      <c r="J13" s="159" t="s">
        <v>1293</v>
      </c>
      <c r="K13" s="159" t="s">
        <v>1264</v>
      </c>
      <c r="L13" s="124">
        <v>11</v>
      </c>
      <c r="M13" s="125"/>
      <c r="N13" s="125"/>
      <c r="O13" s="125"/>
      <c r="P13" s="125"/>
      <c r="Q13" s="125"/>
      <c r="R13" s="125"/>
      <c r="S13" s="126"/>
      <c r="T13" s="125"/>
      <c r="U13" s="125"/>
      <c r="V13" s="125"/>
      <c r="W13" s="125"/>
      <c r="X13" s="125"/>
      <c r="Y13" s="127"/>
      <c r="Z13" s="125"/>
      <c r="AA13" s="125"/>
      <c r="AB13" s="125"/>
      <c r="AC13" s="125"/>
      <c r="AD13" s="125"/>
      <c r="AE13" s="125"/>
      <c r="AF13" s="125"/>
      <c r="AG13" s="125"/>
    </row>
    <row r="14" spans="1:34" x14ac:dyDescent="0.25">
      <c r="A14" s="155" t="s">
        <v>48</v>
      </c>
      <c r="B14" s="155" t="s">
        <v>63</v>
      </c>
      <c r="C14" s="128" t="s">
        <v>1252</v>
      </c>
      <c r="D14" s="158"/>
      <c r="E14" s="161"/>
      <c r="F14" s="158"/>
      <c r="G14" s="158" t="s">
        <v>26</v>
      </c>
      <c r="H14" s="159" t="s">
        <v>1275</v>
      </c>
      <c r="I14" s="165">
        <v>44</v>
      </c>
      <c r="J14" s="159" t="s">
        <v>1276</v>
      </c>
      <c r="K14" s="159" t="s">
        <v>1273</v>
      </c>
      <c r="L14" s="124">
        <v>12</v>
      </c>
      <c r="M14" s="125"/>
      <c r="N14" s="125"/>
      <c r="O14" s="125"/>
      <c r="P14" s="125"/>
      <c r="Q14" s="125"/>
      <c r="R14" s="125"/>
      <c r="S14" s="126"/>
      <c r="T14" s="125"/>
      <c r="U14" s="125"/>
      <c r="V14" s="125"/>
      <c r="W14" s="125"/>
      <c r="X14" s="125"/>
      <c r="Y14" s="127"/>
      <c r="Z14" s="125"/>
      <c r="AA14" s="125"/>
      <c r="AB14" s="125"/>
      <c r="AC14" s="125"/>
      <c r="AD14" s="125"/>
      <c r="AE14" s="125"/>
      <c r="AF14" s="125"/>
      <c r="AG14" s="125"/>
    </row>
    <row r="15" spans="1:34" x14ac:dyDescent="0.25">
      <c r="A15" s="155" t="s">
        <v>43</v>
      </c>
      <c r="B15" s="155" t="s">
        <v>58</v>
      </c>
      <c r="C15" s="128"/>
      <c r="D15" s="158" t="s">
        <v>1302</v>
      </c>
      <c r="E15" s="161">
        <v>40</v>
      </c>
      <c r="F15" s="158" t="s">
        <v>1271</v>
      </c>
      <c r="G15" s="158" t="s">
        <v>24</v>
      </c>
      <c r="H15" s="159" t="s">
        <v>1275</v>
      </c>
      <c r="I15" s="165">
        <v>44</v>
      </c>
      <c r="J15" s="159" t="s">
        <v>1276</v>
      </c>
      <c r="K15" s="159" t="s">
        <v>1274</v>
      </c>
      <c r="L15" s="124">
        <v>13</v>
      </c>
      <c r="M15" s="125"/>
      <c r="N15" s="125"/>
      <c r="O15" s="125"/>
      <c r="P15" s="125"/>
      <c r="Q15" s="125"/>
      <c r="R15" s="125"/>
      <c r="S15" s="126"/>
      <c r="T15" s="125"/>
      <c r="U15" s="125"/>
      <c r="V15" s="125"/>
      <c r="W15" s="125"/>
      <c r="X15" s="125"/>
      <c r="Y15" s="127"/>
      <c r="Z15" s="125"/>
      <c r="AA15" s="125"/>
      <c r="AB15" s="125"/>
      <c r="AC15" s="125"/>
      <c r="AD15" s="125"/>
      <c r="AE15" s="125"/>
      <c r="AF15" s="125"/>
      <c r="AG15" s="125"/>
    </row>
    <row r="16" spans="1:34" x14ac:dyDescent="0.25">
      <c r="A16" s="156" t="s">
        <v>41</v>
      </c>
      <c r="B16" s="156" t="s">
        <v>56</v>
      </c>
      <c r="C16" s="135"/>
      <c r="D16" s="158"/>
      <c r="E16" s="161"/>
      <c r="F16" s="158"/>
      <c r="G16" s="158" t="s">
        <v>25</v>
      </c>
      <c r="H16" s="159" t="s">
        <v>1277</v>
      </c>
      <c r="I16" s="165">
        <v>53</v>
      </c>
      <c r="J16" s="159" t="s">
        <v>1276</v>
      </c>
      <c r="K16" s="159" t="s">
        <v>1278</v>
      </c>
      <c r="L16" s="124">
        <v>14</v>
      </c>
      <c r="M16" s="125"/>
      <c r="N16" s="125"/>
      <c r="O16" s="125"/>
      <c r="P16" s="125"/>
      <c r="Q16" s="125"/>
      <c r="R16" s="125"/>
      <c r="S16" s="126"/>
      <c r="T16" s="125"/>
      <c r="U16" s="125"/>
      <c r="V16" s="125"/>
      <c r="W16" s="125"/>
      <c r="X16" s="125"/>
      <c r="Y16" s="127"/>
      <c r="Z16" s="125"/>
      <c r="AA16" s="125"/>
      <c r="AB16" s="125"/>
      <c r="AC16" s="125"/>
      <c r="AD16" s="125"/>
      <c r="AE16" s="125"/>
      <c r="AF16" s="125"/>
      <c r="AG16" s="125"/>
    </row>
    <row r="17" spans="1:33" x14ac:dyDescent="0.25">
      <c r="A17" s="128"/>
      <c r="B17" s="129"/>
      <c r="D17" s="158"/>
      <c r="E17" s="161"/>
      <c r="F17" s="158"/>
      <c r="G17" s="158" t="s">
        <v>27</v>
      </c>
      <c r="H17" s="159" t="s">
        <v>1281</v>
      </c>
      <c r="I17" s="165">
        <v>68</v>
      </c>
      <c r="J17" s="159" t="s">
        <v>1269</v>
      </c>
      <c r="K17" s="159" t="s">
        <v>1280</v>
      </c>
      <c r="L17" s="124">
        <v>15</v>
      </c>
      <c r="M17" s="125"/>
      <c r="N17" s="125"/>
      <c r="O17" s="125"/>
      <c r="P17" s="125"/>
      <c r="Q17" s="125"/>
      <c r="R17" s="125"/>
      <c r="S17" s="126"/>
      <c r="T17" s="125"/>
      <c r="U17" s="125"/>
      <c r="V17" s="125"/>
      <c r="W17" s="125"/>
      <c r="X17" s="125"/>
      <c r="Y17" s="127"/>
      <c r="Z17" s="125"/>
      <c r="AA17" s="125"/>
      <c r="AB17" s="125"/>
      <c r="AC17" s="125"/>
      <c r="AD17" s="125"/>
      <c r="AE17" s="125"/>
      <c r="AF17" s="125"/>
      <c r="AG17" s="125"/>
    </row>
    <row r="18" spans="1:33" x14ac:dyDescent="0.25">
      <c r="A18" s="128"/>
      <c r="B18" s="129"/>
      <c r="D18" s="158"/>
      <c r="E18" s="161"/>
      <c r="F18" s="158"/>
      <c r="G18" s="158" t="s">
        <v>32</v>
      </c>
      <c r="H18" s="159" t="s">
        <v>1290</v>
      </c>
      <c r="I18" s="165">
        <v>68</v>
      </c>
      <c r="J18" s="159" t="s">
        <v>1269</v>
      </c>
      <c r="K18" s="159" t="s">
        <v>1286</v>
      </c>
      <c r="L18" s="124">
        <v>16</v>
      </c>
      <c r="M18" s="125"/>
      <c r="N18" s="125"/>
      <c r="O18" s="125"/>
      <c r="P18" s="125"/>
      <c r="Q18" s="125"/>
      <c r="R18" s="125"/>
      <c r="S18" s="126"/>
      <c r="T18" s="125"/>
      <c r="U18" s="125"/>
      <c r="V18" s="125"/>
      <c r="W18" s="125"/>
      <c r="X18" s="125"/>
      <c r="Y18" s="127"/>
      <c r="Z18" s="125"/>
      <c r="AA18" s="125"/>
      <c r="AB18" s="125"/>
      <c r="AC18" s="125"/>
      <c r="AD18" s="125"/>
      <c r="AE18" s="125"/>
      <c r="AF18" s="125"/>
      <c r="AG18" s="125"/>
    </row>
    <row r="19" spans="1:33" x14ac:dyDescent="0.25">
      <c r="A19" s="128"/>
      <c r="B19" s="129"/>
      <c r="D19" s="158"/>
      <c r="E19" s="161"/>
      <c r="F19" s="158"/>
      <c r="G19" s="158" t="s">
        <v>30</v>
      </c>
      <c r="H19" s="159" t="s">
        <v>1292</v>
      </c>
      <c r="I19" s="165"/>
      <c r="J19" s="159" t="s">
        <v>1276</v>
      </c>
      <c r="K19" s="159" t="s">
        <v>1288</v>
      </c>
      <c r="L19" s="124">
        <v>17</v>
      </c>
      <c r="M19" s="125"/>
      <c r="N19" s="125"/>
      <c r="O19" s="125"/>
      <c r="P19" s="125"/>
      <c r="Q19" s="125"/>
      <c r="R19" s="125"/>
      <c r="S19" s="126"/>
      <c r="T19" s="125"/>
      <c r="U19" s="125"/>
      <c r="V19" s="125"/>
      <c r="W19" s="125"/>
      <c r="X19" s="125"/>
      <c r="Y19" s="127"/>
      <c r="Z19" s="125"/>
      <c r="AA19" s="125"/>
      <c r="AB19" s="125"/>
      <c r="AC19" s="125"/>
      <c r="AD19" s="125"/>
      <c r="AE19" s="125"/>
      <c r="AF19" s="125"/>
      <c r="AG19" s="125"/>
    </row>
    <row r="20" spans="1:33" x14ac:dyDescent="0.25">
      <c r="A20" s="128"/>
      <c r="B20" s="129"/>
      <c r="D20" s="158"/>
      <c r="E20" s="161"/>
      <c r="F20" s="158"/>
      <c r="G20" s="158" t="s">
        <v>28</v>
      </c>
      <c r="H20" s="159" t="s">
        <v>1289</v>
      </c>
      <c r="I20" s="165">
        <v>36</v>
      </c>
      <c r="J20" s="159" t="s">
        <v>1276</v>
      </c>
      <c r="K20" s="159" t="s">
        <v>1306</v>
      </c>
      <c r="L20" s="124">
        <v>18</v>
      </c>
      <c r="M20" s="125"/>
      <c r="N20" s="125"/>
      <c r="O20" s="125"/>
      <c r="P20" s="125"/>
      <c r="Q20" s="125"/>
      <c r="R20" s="125"/>
      <c r="S20" s="126"/>
      <c r="T20" s="125"/>
      <c r="U20" s="125"/>
      <c r="V20" s="125"/>
      <c r="W20" s="125"/>
      <c r="X20" s="125"/>
      <c r="Y20" s="127"/>
      <c r="Z20" s="125"/>
      <c r="AA20" s="125"/>
      <c r="AB20" s="125"/>
      <c r="AC20" s="125"/>
      <c r="AD20" s="125"/>
      <c r="AE20" s="125"/>
      <c r="AF20" s="125"/>
      <c r="AG20" s="125"/>
    </row>
    <row r="21" spans="1:33" x14ac:dyDescent="0.25">
      <c r="A21" s="128"/>
      <c r="B21" s="129"/>
      <c r="D21" s="158"/>
      <c r="E21" s="161"/>
      <c r="F21" s="158"/>
      <c r="G21" s="158" t="s">
        <v>31</v>
      </c>
      <c r="H21" s="159" t="s">
        <v>1297</v>
      </c>
      <c r="I21" s="165">
        <v>65</v>
      </c>
      <c r="J21" s="159" t="s">
        <v>1269</v>
      </c>
      <c r="K21" s="159" t="s">
        <v>1279</v>
      </c>
      <c r="L21" s="124">
        <v>19</v>
      </c>
      <c r="M21" s="125"/>
      <c r="N21" s="125"/>
      <c r="O21" s="125"/>
      <c r="P21" s="125"/>
      <c r="Q21" s="125"/>
      <c r="R21" s="125"/>
      <c r="S21" s="126"/>
      <c r="T21" s="125"/>
      <c r="U21" s="125"/>
      <c r="V21" s="125"/>
      <c r="W21" s="125"/>
      <c r="X21" s="125"/>
      <c r="Y21" s="127"/>
      <c r="Z21" s="125"/>
      <c r="AA21" s="125"/>
      <c r="AB21" s="125"/>
      <c r="AC21" s="125"/>
      <c r="AD21" s="125"/>
      <c r="AE21" s="125"/>
      <c r="AF21" s="125"/>
      <c r="AG21" s="125"/>
    </row>
    <row r="22" spans="1:33" x14ac:dyDescent="0.25">
      <c r="A22" s="128"/>
      <c r="B22" s="129"/>
      <c r="D22" s="158"/>
      <c r="E22" s="161"/>
      <c r="F22" s="158"/>
      <c r="G22" s="158"/>
      <c r="H22" s="159" t="s">
        <v>1291</v>
      </c>
      <c r="I22" s="165"/>
      <c r="J22" s="159" t="s">
        <v>1293</v>
      </c>
      <c r="K22" s="159" t="s">
        <v>1287</v>
      </c>
      <c r="L22" s="124">
        <v>20</v>
      </c>
      <c r="M22" s="125"/>
      <c r="N22" s="125"/>
      <c r="O22" s="125"/>
      <c r="P22" s="125"/>
      <c r="Q22" s="125"/>
      <c r="R22" s="125"/>
      <c r="S22" s="126"/>
      <c r="T22" s="125"/>
      <c r="U22" s="125"/>
      <c r="V22" s="125"/>
      <c r="W22" s="125"/>
      <c r="X22" s="125"/>
      <c r="Y22" s="127"/>
      <c r="Z22" s="125"/>
      <c r="AA22" s="125"/>
      <c r="AB22" s="125"/>
      <c r="AC22" s="125"/>
      <c r="AD22" s="125"/>
      <c r="AE22" s="125"/>
      <c r="AF22" s="125"/>
      <c r="AG22" s="125"/>
    </row>
    <row r="23" spans="1:33" x14ac:dyDescent="0.25">
      <c r="A23" s="128"/>
      <c r="B23" s="129"/>
      <c r="D23" s="158"/>
      <c r="E23" s="161"/>
      <c r="F23" s="158"/>
      <c r="G23" s="158"/>
      <c r="H23" s="159" t="s">
        <v>1294</v>
      </c>
      <c r="I23" s="165"/>
      <c r="J23" s="159" t="s">
        <v>1293</v>
      </c>
      <c r="K23" s="159" t="s">
        <v>29</v>
      </c>
      <c r="L23" s="124">
        <v>21</v>
      </c>
      <c r="M23" s="125"/>
      <c r="N23" s="125"/>
      <c r="O23" s="125"/>
      <c r="P23" s="125"/>
      <c r="Q23" s="125"/>
      <c r="R23" s="125"/>
      <c r="S23" s="126"/>
      <c r="T23" s="125"/>
      <c r="U23" s="125"/>
      <c r="V23" s="125"/>
      <c r="W23" s="125"/>
      <c r="X23" s="125"/>
      <c r="Y23" s="127"/>
      <c r="Z23" s="125"/>
      <c r="AA23" s="125"/>
      <c r="AB23" s="125"/>
      <c r="AC23" s="125"/>
      <c r="AD23" s="125"/>
      <c r="AE23" s="125"/>
      <c r="AF23" s="125"/>
      <c r="AG23" s="125"/>
    </row>
    <row r="24" spans="1:33" x14ac:dyDescent="0.25">
      <c r="A24" s="128"/>
      <c r="B24" s="129"/>
      <c r="D24" s="158"/>
      <c r="E24" s="161"/>
      <c r="F24" s="158"/>
      <c r="G24" s="158"/>
      <c r="H24" s="159" t="s">
        <v>1296</v>
      </c>
      <c r="I24" s="165">
        <v>50</v>
      </c>
      <c r="J24" s="159" t="s">
        <v>1293</v>
      </c>
      <c r="K24" s="159" t="s">
        <v>1295</v>
      </c>
      <c r="L24" s="130">
        <v>23</v>
      </c>
      <c r="M24" s="125">
        <v>0.3</v>
      </c>
      <c r="N24" s="125"/>
      <c r="O24" s="125"/>
      <c r="P24" s="125"/>
      <c r="Q24" s="125"/>
      <c r="R24" s="125"/>
      <c r="S24" s="126">
        <v>0</v>
      </c>
      <c r="T24" s="125"/>
      <c r="U24" s="125"/>
      <c r="V24" s="125"/>
      <c r="W24" s="125"/>
      <c r="X24" s="125"/>
      <c r="Y24" s="127"/>
      <c r="Z24" s="125"/>
      <c r="AA24" s="125"/>
      <c r="AB24" s="125"/>
      <c r="AC24" s="125"/>
      <c r="AD24" s="125"/>
      <c r="AE24" s="125"/>
      <c r="AF24" s="125"/>
      <c r="AG24" s="125"/>
    </row>
    <row r="25" spans="1:33" x14ac:dyDescent="0.25">
      <c r="A25" s="128"/>
      <c r="B25" s="129"/>
      <c r="D25" s="158"/>
      <c r="E25" s="161"/>
      <c r="F25" s="158"/>
      <c r="G25" s="158"/>
      <c r="H25" s="159"/>
      <c r="I25" s="165"/>
      <c r="J25" s="159"/>
      <c r="K25" s="159" t="s">
        <v>35</v>
      </c>
      <c r="L25" s="130">
        <v>24</v>
      </c>
      <c r="M25" s="125">
        <v>0.4</v>
      </c>
      <c r="N25" s="125"/>
      <c r="O25" s="125"/>
      <c r="P25" s="125"/>
      <c r="Q25" s="125"/>
      <c r="R25" s="125"/>
      <c r="S25" s="126">
        <v>0</v>
      </c>
      <c r="T25" s="125"/>
      <c r="U25" s="125"/>
      <c r="V25" s="125"/>
      <c r="W25" s="125"/>
      <c r="X25" s="125"/>
      <c r="Y25" s="127"/>
      <c r="Z25" s="125"/>
      <c r="AA25" s="125"/>
      <c r="AB25" s="125"/>
      <c r="AC25" s="125"/>
      <c r="AD25" s="125"/>
      <c r="AE25" s="125"/>
      <c r="AF25" s="125"/>
      <c r="AG25" s="125"/>
    </row>
    <row r="26" spans="1:33" x14ac:dyDescent="0.25">
      <c r="A26" s="128"/>
      <c r="B26" s="129"/>
      <c r="D26" s="158"/>
      <c r="E26" s="161"/>
      <c r="F26" s="158"/>
      <c r="G26" s="158"/>
      <c r="H26" s="159"/>
      <c r="I26" s="165"/>
      <c r="J26" s="159"/>
      <c r="K26" s="159" t="s">
        <v>33</v>
      </c>
      <c r="L26" s="130">
        <v>25</v>
      </c>
      <c r="M26" s="125">
        <v>0.4</v>
      </c>
      <c r="N26" s="125"/>
      <c r="O26" s="125"/>
      <c r="P26" s="125"/>
      <c r="Q26" s="125"/>
      <c r="R26" s="125"/>
      <c r="S26" s="126">
        <v>0</v>
      </c>
      <c r="T26" s="125"/>
      <c r="U26" s="125"/>
      <c r="V26" s="125"/>
      <c r="W26" s="125"/>
      <c r="X26" s="125"/>
      <c r="Y26" s="127"/>
      <c r="Z26" s="125"/>
      <c r="AA26" s="125"/>
      <c r="AB26" s="125"/>
      <c r="AC26" s="125"/>
      <c r="AD26" s="125"/>
      <c r="AE26" s="125"/>
      <c r="AF26" s="125"/>
      <c r="AG26" s="125"/>
    </row>
    <row r="27" spans="1:33" x14ac:dyDescent="0.25">
      <c r="A27" s="128"/>
      <c r="B27" s="129"/>
      <c r="D27" s="158"/>
      <c r="E27" s="161"/>
      <c r="F27" s="158"/>
      <c r="G27" s="158"/>
      <c r="H27" s="159"/>
      <c r="I27" s="165"/>
      <c r="J27" s="159"/>
      <c r="K27" s="159" t="s">
        <v>36</v>
      </c>
      <c r="L27" s="130">
        <v>26</v>
      </c>
      <c r="M27" s="125">
        <v>0.5</v>
      </c>
      <c r="N27" s="125"/>
      <c r="O27" s="125"/>
      <c r="P27" s="125"/>
      <c r="Q27" s="125"/>
      <c r="R27" s="125"/>
      <c r="S27" s="126">
        <v>0</v>
      </c>
      <c r="T27" s="125"/>
      <c r="U27" s="125"/>
      <c r="V27" s="125"/>
      <c r="W27" s="125"/>
      <c r="X27" s="125"/>
      <c r="Y27" s="127"/>
      <c r="Z27" s="125"/>
      <c r="AA27" s="125"/>
      <c r="AB27" s="131"/>
      <c r="AC27" s="125"/>
      <c r="AD27" s="125"/>
      <c r="AE27" s="125"/>
      <c r="AF27" s="125"/>
      <c r="AG27" s="125"/>
    </row>
    <row r="28" spans="1:33" x14ac:dyDescent="0.25">
      <c r="A28" s="128"/>
      <c r="B28" s="129"/>
      <c r="D28" s="158"/>
      <c r="E28" s="161"/>
      <c r="F28" s="158"/>
      <c r="G28" s="158"/>
      <c r="H28" s="159"/>
      <c r="I28" s="165"/>
      <c r="J28" s="159"/>
      <c r="K28" s="159" t="s">
        <v>14</v>
      </c>
      <c r="L28" s="130">
        <v>27</v>
      </c>
      <c r="M28" s="125">
        <v>0.6</v>
      </c>
      <c r="N28" s="125"/>
      <c r="O28" s="125"/>
      <c r="P28" s="125"/>
      <c r="Q28" s="125"/>
      <c r="R28" s="125"/>
      <c r="S28" s="126">
        <v>0</v>
      </c>
      <c r="T28" s="125"/>
      <c r="U28" s="125"/>
      <c r="V28" s="125"/>
      <c r="W28" s="125"/>
      <c r="X28" s="125"/>
      <c r="Y28" s="127"/>
      <c r="Z28" s="125"/>
      <c r="AA28" s="125"/>
      <c r="AB28" s="131"/>
      <c r="AC28" s="125"/>
      <c r="AD28" s="125"/>
      <c r="AE28" s="125"/>
      <c r="AF28" s="125"/>
      <c r="AG28" s="125"/>
    </row>
    <row r="29" spans="1:33" x14ac:dyDescent="0.25">
      <c r="A29" s="128"/>
      <c r="B29" s="129"/>
      <c r="D29" s="158"/>
      <c r="E29" s="161"/>
      <c r="F29" s="158"/>
      <c r="G29" s="158"/>
      <c r="H29" s="159"/>
      <c r="I29" s="165"/>
      <c r="J29" s="159"/>
      <c r="K29" s="159"/>
      <c r="L29" s="130">
        <v>28</v>
      </c>
      <c r="M29" s="125">
        <v>0.6</v>
      </c>
      <c r="N29" s="125"/>
      <c r="O29" s="125"/>
      <c r="P29" s="125"/>
      <c r="Q29" s="125"/>
      <c r="R29" s="125"/>
      <c r="S29" s="126">
        <v>0</v>
      </c>
      <c r="T29" s="125"/>
      <c r="U29" s="125"/>
      <c r="V29" s="125"/>
      <c r="W29" s="125"/>
      <c r="X29" s="125"/>
      <c r="Y29" s="127"/>
      <c r="Z29" s="125"/>
      <c r="AA29" s="125"/>
      <c r="AB29" s="131"/>
      <c r="AC29" s="131"/>
      <c r="AD29" s="125"/>
      <c r="AE29" s="125"/>
      <c r="AF29" s="125"/>
      <c r="AG29" s="125"/>
    </row>
    <row r="30" spans="1:33" x14ac:dyDescent="0.25">
      <c r="A30" s="128"/>
      <c r="B30" s="129"/>
      <c r="D30" s="158"/>
      <c r="E30" s="161"/>
      <c r="F30" s="158"/>
      <c r="G30" s="158"/>
      <c r="H30" s="159"/>
      <c r="I30" s="165"/>
      <c r="J30" s="159"/>
      <c r="K30" s="159"/>
      <c r="L30" s="130">
        <v>29</v>
      </c>
      <c r="M30" s="125">
        <v>0.7</v>
      </c>
      <c r="N30" s="125"/>
      <c r="O30" s="125"/>
      <c r="P30" s="125"/>
      <c r="Q30" s="125"/>
      <c r="R30" s="125"/>
      <c r="S30" s="126">
        <v>0</v>
      </c>
      <c r="T30" s="125"/>
      <c r="U30" s="125"/>
      <c r="V30" s="125"/>
      <c r="W30" s="125"/>
      <c r="X30" s="125"/>
      <c r="Y30" s="127"/>
      <c r="Z30" s="125"/>
      <c r="AA30" s="125"/>
      <c r="AB30" s="131"/>
      <c r="AC30" s="131"/>
      <c r="AD30" s="125"/>
      <c r="AE30" s="125"/>
      <c r="AF30" s="125"/>
      <c r="AG30" s="125"/>
    </row>
    <row r="31" spans="1:33" x14ac:dyDescent="0.25">
      <c r="A31" s="128"/>
      <c r="B31" s="129"/>
      <c r="D31" s="158"/>
      <c r="E31" s="161"/>
      <c r="F31" s="158"/>
      <c r="G31" s="158"/>
      <c r="H31" s="159"/>
      <c r="I31" s="165"/>
      <c r="J31" s="159"/>
      <c r="K31" s="159"/>
      <c r="L31" s="130">
        <v>30</v>
      </c>
      <c r="M31" s="125">
        <v>0.84160148184076311</v>
      </c>
      <c r="N31" s="132">
        <v>0.5</v>
      </c>
      <c r="O31" s="125"/>
      <c r="P31" s="125"/>
      <c r="Q31" s="125"/>
      <c r="R31" s="125"/>
      <c r="S31" s="126">
        <v>0</v>
      </c>
      <c r="T31" s="125"/>
      <c r="U31" s="125"/>
      <c r="V31" s="125"/>
      <c r="W31" s="125"/>
      <c r="X31" s="125"/>
      <c r="Y31" s="127"/>
      <c r="Z31" s="125"/>
      <c r="AA31" s="125"/>
      <c r="AB31" s="131"/>
      <c r="AC31" s="133">
        <v>1.0179249123093477</v>
      </c>
      <c r="AD31" s="125"/>
      <c r="AE31" s="125"/>
      <c r="AF31" s="125"/>
      <c r="AG31" s="125"/>
    </row>
    <row r="32" spans="1:33" x14ac:dyDescent="0.25">
      <c r="A32" s="128"/>
      <c r="B32" s="129"/>
      <c r="L32" s="134">
        <v>31</v>
      </c>
      <c r="M32" s="125">
        <v>0.92829370295317559</v>
      </c>
      <c r="N32" s="132">
        <v>0.5</v>
      </c>
      <c r="O32" s="125"/>
      <c r="P32" s="125"/>
      <c r="Q32" s="125"/>
      <c r="R32" s="125"/>
      <c r="S32" s="126">
        <v>0</v>
      </c>
      <c r="T32" s="125"/>
      <c r="U32" s="125"/>
      <c r="V32" s="125"/>
      <c r="W32" s="125"/>
      <c r="X32" s="125"/>
      <c r="Y32" s="127"/>
      <c r="Z32" s="125"/>
      <c r="AA32" s="125"/>
      <c r="AB32" s="133"/>
      <c r="AC32" s="133">
        <v>1.1324445622501804</v>
      </c>
      <c r="AD32" s="125"/>
      <c r="AE32" s="125"/>
      <c r="AF32" s="125"/>
      <c r="AG32" s="125"/>
    </row>
    <row r="33" spans="1:34" x14ac:dyDescent="0.25">
      <c r="A33" s="128"/>
      <c r="B33" s="129"/>
      <c r="L33" s="134">
        <v>32</v>
      </c>
      <c r="M33" s="125">
        <v>1.0207335157615676</v>
      </c>
      <c r="N33" s="132">
        <v>0.6</v>
      </c>
      <c r="O33" s="125"/>
      <c r="P33" s="125">
        <v>0.7</v>
      </c>
      <c r="Q33" s="125"/>
      <c r="R33" s="125"/>
      <c r="S33" s="126">
        <v>0</v>
      </c>
      <c r="T33" s="125"/>
      <c r="U33" s="125"/>
      <c r="V33" s="125"/>
      <c r="W33" s="125"/>
      <c r="X33" s="125"/>
      <c r="Y33" s="127"/>
      <c r="Z33" s="125"/>
      <c r="AA33" s="125"/>
      <c r="AB33" s="133">
        <v>0.9583637611725635</v>
      </c>
      <c r="AC33" s="133">
        <v>1.2555905188210328</v>
      </c>
      <c r="AD33" s="125"/>
      <c r="AE33" s="125"/>
      <c r="AF33" s="125"/>
      <c r="AG33" s="125"/>
    </row>
    <row r="34" spans="1:34" x14ac:dyDescent="0.25">
      <c r="A34" s="128"/>
      <c r="B34" s="129"/>
      <c r="L34" s="134">
        <v>33</v>
      </c>
      <c r="M34" s="125">
        <v>1.1191044434123771</v>
      </c>
      <c r="N34" s="132">
        <v>0.7</v>
      </c>
      <c r="O34" s="125"/>
      <c r="P34" s="125">
        <v>0.8</v>
      </c>
      <c r="Q34" s="125"/>
      <c r="R34" s="125"/>
      <c r="S34" s="126">
        <v>0</v>
      </c>
      <c r="T34" s="125"/>
      <c r="U34" s="125"/>
      <c r="V34" s="125"/>
      <c r="W34" s="125"/>
      <c r="X34" s="125"/>
      <c r="Y34" s="127"/>
      <c r="Z34" s="125"/>
      <c r="AA34" s="125"/>
      <c r="AB34" s="133">
        <v>1.0570748008181827</v>
      </c>
      <c r="AC34" s="133">
        <v>1.37298560430521</v>
      </c>
      <c r="AD34" s="125"/>
      <c r="AE34" s="125"/>
      <c r="AF34" s="125"/>
      <c r="AG34" s="125"/>
    </row>
    <row r="35" spans="1:34" x14ac:dyDescent="0.25">
      <c r="A35" s="128"/>
      <c r="B35" s="129"/>
      <c r="L35" s="134">
        <v>34</v>
      </c>
      <c r="M35" s="125">
        <v>1.223589951691203</v>
      </c>
      <c r="N35" s="132">
        <v>0.7</v>
      </c>
      <c r="O35" s="125"/>
      <c r="P35" s="125">
        <v>0.9</v>
      </c>
      <c r="Q35" s="125"/>
      <c r="R35" s="125"/>
      <c r="S35" s="126">
        <v>0</v>
      </c>
      <c r="T35" s="125"/>
      <c r="U35" s="125"/>
      <c r="V35" s="125"/>
      <c r="W35" s="125"/>
      <c r="X35" s="125"/>
      <c r="Y35" s="127"/>
      <c r="Z35" s="125"/>
      <c r="AA35" s="125"/>
      <c r="AB35" s="133">
        <v>1.1557858404638</v>
      </c>
      <c r="AC35" s="133">
        <v>1.4918184075610501</v>
      </c>
      <c r="AD35" s="125"/>
      <c r="AE35" s="125"/>
      <c r="AF35" s="125"/>
      <c r="AG35" s="125"/>
    </row>
    <row r="36" spans="1:34" x14ac:dyDescent="0.25">
      <c r="A36" s="135"/>
      <c r="B36" s="136"/>
      <c r="L36" s="134">
        <v>35</v>
      </c>
      <c r="M36" s="125">
        <v>1.3343734507791951</v>
      </c>
      <c r="N36" s="132">
        <v>0.78195191700812661</v>
      </c>
      <c r="O36" s="125"/>
      <c r="P36" s="125">
        <v>0.9</v>
      </c>
      <c r="Q36" s="125"/>
      <c r="R36" s="125"/>
      <c r="S36" s="126">
        <v>0</v>
      </c>
      <c r="T36" s="125"/>
      <c r="U36" s="125"/>
      <c r="V36" s="125"/>
      <c r="W36" s="125"/>
      <c r="X36" s="125"/>
      <c r="Y36" s="127"/>
      <c r="Z36" s="125"/>
      <c r="AA36" s="125"/>
      <c r="AB36" s="133">
        <v>1.2544968801094201</v>
      </c>
      <c r="AC36" s="133">
        <v>1.6802960267515925</v>
      </c>
      <c r="AD36" s="125"/>
      <c r="AE36" s="125"/>
      <c r="AF36" s="125"/>
      <c r="AG36" s="125"/>
    </row>
    <row r="37" spans="1:34" x14ac:dyDescent="0.25">
      <c r="L37" s="134">
        <v>36</v>
      </c>
      <c r="M37" s="125">
        <v>1.4516382969056187</v>
      </c>
      <c r="N37" s="132">
        <v>0.85379096109371277</v>
      </c>
      <c r="O37" s="125"/>
      <c r="P37" s="125">
        <v>1</v>
      </c>
      <c r="Q37" s="132">
        <v>0.67361768653629417</v>
      </c>
      <c r="R37" s="125"/>
      <c r="S37" s="126">
        <v>0</v>
      </c>
      <c r="T37" s="125"/>
      <c r="U37" s="125"/>
      <c r="V37" s="125"/>
      <c r="W37" s="125"/>
      <c r="X37" s="125"/>
      <c r="Y37" s="127">
        <v>1.0020531845150356</v>
      </c>
      <c r="Z37" s="125"/>
      <c r="AA37" s="125"/>
      <c r="AB37" s="133">
        <v>1.35320791975504</v>
      </c>
      <c r="AC37" s="133">
        <v>1.841470550304364</v>
      </c>
      <c r="AD37" s="125"/>
      <c r="AE37" s="125"/>
      <c r="AF37" s="125"/>
      <c r="AG37" s="125"/>
    </row>
    <row r="38" spans="1:34" x14ac:dyDescent="0.25">
      <c r="L38" s="134">
        <v>37</v>
      </c>
      <c r="M38" s="125">
        <v>1.5755677939053345</v>
      </c>
      <c r="N38" s="132">
        <v>0.92998753892859376</v>
      </c>
      <c r="O38" s="125"/>
      <c r="P38" s="125">
        <v>1.1000000000000001</v>
      </c>
      <c r="Q38" s="132">
        <v>0.72583660243732817</v>
      </c>
      <c r="R38" s="125"/>
      <c r="S38" s="126">
        <v>0</v>
      </c>
      <c r="T38" s="125"/>
      <c r="U38" s="125"/>
      <c r="V38" s="125"/>
      <c r="W38" s="125"/>
      <c r="X38" s="125"/>
      <c r="Y38" s="127">
        <v>1.0678086576979404</v>
      </c>
      <c r="Z38" s="125"/>
      <c r="AA38" s="125"/>
      <c r="AB38" s="133">
        <v>1.4519189594006601</v>
      </c>
      <c r="AC38" s="131">
        <v>2.0136313066530893</v>
      </c>
      <c r="AD38" s="125"/>
      <c r="AE38" s="125"/>
      <c r="AF38" s="125"/>
      <c r="AG38" s="125"/>
    </row>
    <row r="39" spans="1:34" x14ac:dyDescent="0.25">
      <c r="L39" s="134">
        <v>38</v>
      </c>
      <c r="M39" s="125">
        <v>1.7063451946893589</v>
      </c>
      <c r="N39" s="132">
        <v>1.0106774402874563</v>
      </c>
      <c r="O39" s="125"/>
      <c r="P39" s="125">
        <v>1.2</v>
      </c>
      <c r="Q39" s="132">
        <v>0.78054773475090289</v>
      </c>
      <c r="R39" s="125">
        <v>0.73085121819665233</v>
      </c>
      <c r="S39" s="126">
        <v>0</v>
      </c>
      <c r="T39" s="125"/>
      <c r="U39" s="125"/>
      <c r="V39" s="125"/>
      <c r="W39" s="125"/>
      <c r="X39" s="125"/>
      <c r="Y39" s="127">
        <v>1.13356413088085</v>
      </c>
      <c r="Z39" s="125"/>
      <c r="AA39" s="125"/>
      <c r="AB39" s="133">
        <v>1.6569162395592609</v>
      </c>
      <c r="AC39" s="131">
        <v>2.196013161956913</v>
      </c>
      <c r="AD39" s="125">
        <v>0.96283669591443344</v>
      </c>
      <c r="AE39" s="125"/>
      <c r="AF39" s="125"/>
      <c r="AG39" s="125"/>
    </row>
    <row r="40" spans="1:34" x14ac:dyDescent="0.25">
      <c r="L40" s="134">
        <v>39</v>
      </c>
      <c r="M40" s="125">
        <v>1.8441537026354167</v>
      </c>
      <c r="N40" s="132">
        <v>1.0959968961571405</v>
      </c>
      <c r="O40" s="125"/>
      <c r="P40" s="125">
        <v>1.3</v>
      </c>
      <c r="Q40" s="132">
        <v>0.83779973962459342</v>
      </c>
      <c r="R40" s="125">
        <v>0.78967185252728678</v>
      </c>
      <c r="S40" s="126">
        <v>0</v>
      </c>
      <c r="T40" s="125"/>
      <c r="U40" s="125"/>
      <c r="V40" s="125"/>
      <c r="W40" s="125"/>
      <c r="X40" s="125"/>
      <c r="Y40" s="127">
        <v>1.1993196040637499</v>
      </c>
      <c r="Z40" s="125"/>
      <c r="AA40" s="125"/>
      <c r="AB40" s="133">
        <v>1.7998651116789368</v>
      </c>
      <c r="AC40" s="131">
        <v>2.3895259969281231</v>
      </c>
      <c r="AD40" s="125">
        <v>1.0424833582472035</v>
      </c>
      <c r="AE40" s="125"/>
      <c r="AF40" s="125"/>
      <c r="AG40" s="125"/>
    </row>
    <row r="41" spans="1:34" x14ac:dyDescent="0.25">
      <c r="L41" s="134">
        <v>40</v>
      </c>
      <c r="M41" s="125">
        <v>1.9891764729049572</v>
      </c>
      <c r="N41" s="132">
        <v>1.1860825684982979</v>
      </c>
      <c r="O41" s="132">
        <v>0.65065738082095648</v>
      </c>
      <c r="P41" s="125">
        <v>1.4</v>
      </c>
      <c r="Q41" s="132">
        <v>0.89764092226275449</v>
      </c>
      <c r="R41" s="125">
        <v>0.85155591170439615</v>
      </c>
      <c r="S41" s="126">
        <v>0</v>
      </c>
      <c r="T41" s="125"/>
      <c r="U41" s="125"/>
      <c r="V41" s="125"/>
      <c r="W41" s="125"/>
      <c r="X41" s="125"/>
      <c r="Y41" s="127">
        <v>1.2650750772466499</v>
      </c>
      <c r="Z41" s="125"/>
      <c r="AA41" s="125"/>
      <c r="AB41" s="131">
        <v>1.9505771499820659</v>
      </c>
      <c r="AC41" s="131">
        <v>2.5945375066786482</v>
      </c>
      <c r="AD41" s="125">
        <v>1.1273309937662199</v>
      </c>
      <c r="AE41" s="125"/>
      <c r="AF41" s="125"/>
      <c r="AG41" s="125"/>
      <c r="AH41" s="137">
        <v>0.98692060790394864</v>
      </c>
    </row>
    <row r="42" spans="1:34" x14ac:dyDescent="0.25">
      <c r="L42" s="134">
        <v>41</v>
      </c>
      <c r="M42" s="125">
        <v>2.1415966136922098</v>
      </c>
      <c r="N42" s="132">
        <v>1.2810715405016699</v>
      </c>
      <c r="O42" s="132">
        <v>0.7013792469278527</v>
      </c>
      <c r="P42" s="125">
        <v>1.5</v>
      </c>
      <c r="Q42" s="132">
        <v>0.96011924836471196</v>
      </c>
      <c r="R42" s="125">
        <v>0.91658035661013892</v>
      </c>
      <c r="S42" s="126">
        <v>0</v>
      </c>
      <c r="T42" s="125"/>
      <c r="U42" s="125"/>
      <c r="V42" s="125"/>
      <c r="W42" s="125"/>
      <c r="X42" s="125"/>
      <c r="Y42" s="127">
        <v>1.3308305504295601</v>
      </c>
      <c r="Z42" s="125"/>
      <c r="AA42" s="125"/>
      <c r="AB42" s="131">
        <v>2.1102279331570508</v>
      </c>
      <c r="AC42" s="131">
        <v>2.8114177627218773</v>
      </c>
      <c r="AD42" s="125">
        <v>1.22340127656718</v>
      </c>
      <c r="AE42" s="125"/>
      <c r="AF42" s="125"/>
      <c r="AG42" s="125"/>
      <c r="AH42" s="137">
        <v>1.0649112053471086</v>
      </c>
    </row>
    <row r="43" spans="1:34" x14ac:dyDescent="0.25">
      <c r="L43" s="134">
        <v>42</v>
      </c>
      <c r="M43" s="125">
        <v>2.3015971874104704</v>
      </c>
      <c r="N43" s="132">
        <v>1.3811013073032938</v>
      </c>
      <c r="O43" s="132">
        <v>0.75468866955363878</v>
      </c>
      <c r="P43" s="125">
        <v>1.6</v>
      </c>
      <c r="Q43" s="132">
        <v>1.0252823549142145</v>
      </c>
      <c r="R43" s="131">
        <v>0.98485919601375049</v>
      </c>
      <c r="S43" s="126">
        <v>0</v>
      </c>
      <c r="T43" s="125"/>
      <c r="U43" s="125"/>
      <c r="V43" s="125"/>
      <c r="W43" s="125"/>
      <c r="X43" s="125"/>
      <c r="Y43" s="127">
        <v>1.3965860236124601</v>
      </c>
      <c r="Z43" s="125"/>
      <c r="AA43" s="125"/>
      <c r="AB43" s="131">
        <v>2.278621753660143</v>
      </c>
      <c r="AC43" s="131">
        <v>3.0405391683287388</v>
      </c>
      <c r="AD43" s="125">
        <v>1.3194715593681501</v>
      </c>
      <c r="AE43" s="125"/>
      <c r="AF43" s="125"/>
      <c r="AG43" s="125"/>
      <c r="AH43" s="137">
        <v>1.1469607761111678</v>
      </c>
    </row>
    <row r="44" spans="1:34" x14ac:dyDescent="0.25">
      <c r="L44" s="134">
        <v>43</v>
      </c>
      <c r="M44" s="125">
        <v>2.4693612118201735</v>
      </c>
      <c r="N44" s="132">
        <v>1.4863097671263656</v>
      </c>
      <c r="O44" s="132">
        <v>0.81065131579125005</v>
      </c>
      <c r="P44" s="125">
        <v>1.7</v>
      </c>
      <c r="Q44" s="132">
        <v>1.0931775603718614</v>
      </c>
      <c r="R44" s="131">
        <v>1.0563972370993107</v>
      </c>
      <c r="S44" s="126">
        <v>0</v>
      </c>
      <c r="T44" s="125"/>
      <c r="U44" s="125"/>
      <c r="V44" s="125"/>
      <c r="W44" s="125"/>
      <c r="X44" s="125"/>
      <c r="Y44" s="127">
        <v>1.4623414967953801</v>
      </c>
      <c r="Z44" s="125"/>
      <c r="AA44" s="125"/>
      <c r="AB44" s="131">
        <v>2.4560120851251477</v>
      </c>
      <c r="AC44" s="131">
        <v>3.2822764157950286</v>
      </c>
      <c r="AD44" s="125">
        <v>1.4155418421691099</v>
      </c>
      <c r="AE44" s="125"/>
      <c r="AF44" s="125"/>
      <c r="AG44" s="125"/>
      <c r="AH44" s="137">
        <v>1.2331763578620019</v>
      </c>
    </row>
    <row r="45" spans="1:34" x14ac:dyDescent="0.25">
      <c r="L45" s="134">
        <v>44</v>
      </c>
      <c r="M45" s="125">
        <v>2.645071661103005</v>
      </c>
      <c r="N45" s="132">
        <v>1.5968352128203627</v>
      </c>
      <c r="O45" s="132">
        <v>0.86933291531496948</v>
      </c>
      <c r="P45" s="125">
        <v>1.8</v>
      </c>
      <c r="Q45" s="132">
        <v>1.163851874316888</v>
      </c>
      <c r="R45" s="131">
        <v>1.1313063764820284</v>
      </c>
      <c r="S45" s="126">
        <v>0</v>
      </c>
      <c r="T45" s="138">
        <v>0.96954810005411896</v>
      </c>
      <c r="U45" s="139">
        <v>0.96756273366524093</v>
      </c>
      <c r="V45" s="140"/>
      <c r="W45" s="125"/>
      <c r="X45" s="125"/>
      <c r="Y45" s="127">
        <v>1.5960750382287523</v>
      </c>
      <c r="Z45" s="125"/>
      <c r="AA45" s="125"/>
      <c r="AB45" s="131">
        <v>2.6426535263846413</v>
      </c>
      <c r="AC45" s="131">
        <v>3.5370064454942494</v>
      </c>
      <c r="AD45" s="125">
        <v>1.5078594343980689</v>
      </c>
      <c r="AE45" s="125"/>
      <c r="AF45" s="125"/>
      <c r="AG45" s="125"/>
      <c r="AH45" s="137">
        <v>1.3236651927759671</v>
      </c>
    </row>
    <row r="46" spans="1:34" x14ac:dyDescent="0.25">
      <c r="L46" s="134">
        <v>45</v>
      </c>
      <c r="M46" s="125">
        <v>2.8289114668857231</v>
      </c>
      <c r="N46" s="132">
        <v>1.7128163237708323</v>
      </c>
      <c r="O46" s="132">
        <v>0.93079925898212745</v>
      </c>
      <c r="P46" s="125">
        <v>1.9</v>
      </c>
      <c r="Q46" s="132">
        <v>1.2373520065801846</v>
      </c>
      <c r="R46" s="131">
        <v>1.2096634262531789</v>
      </c>
      <c r="S46" s="126">
        <v>0</v>
      </c>
      <c r="T46" s="138">
        <v>1.0404588115193016</v>
      </c>
      <c r="U46" s="139">
        <v>1.0376029154315309</v>
      </c>
      <c r="V46" s="140"/>
      <c r="W46" s="125"/>
      <c r="X46" s="125"/>
      <c r="Y46" s="127">
        <v>1.6844898674951601</v>
      </c>
      <c r="Z46" s="125"/>
      <c r="AA46" s="125"/>
      <c r="AB46" s="131">
        <v>2.8388017801161247</v>
      </c>
      <c r="AC46" s="131">
        <v>3.8051084066017697</v>
      </c>
      <c r="AD46" s="125">
        <v>1.6151877889150623</v>
      </c>
      <c r="AE46" s="125"/>
      <c r="AF46" s="125"/>
      <c r="AG46" s="125"/>
      <c r="AH46" s="137">
        <v>1.4185347231594283</v>
      </c>
    </row>
    <row r="47" spans="1:34" x14ac:dyDescent="0.25">
      <c r="L47" s="134">
        <v>46</v>
      </c>
      <c r="M47" s="125">
        <v>3.0210635192172193</v>
      </c>
      <c r="N47" s="132">
        <v>1.8343921581554752</v>
      </c>
      <c r="O47" s="132">
        <v>0.99511619749711522</v>
      </c>
      <c r="P47" s="125">
        <v>2.1</v>
      </c>
      <c r="Q47" s="132">
        <v>1.3137243759063155</v>
      </c>
      <c r="R47" s="131">
        <v>1.2915451635912789</v>
      </c>
      <c r="S47" s="126">
        <v>0</v>
      </c>
      <c r="T47" s="138">
        <v>1.1148248033192643</v>
      </c>
      <c r="U47" s="139">
        <v>1.1110052251914095</v>
      </c>
      <c r="V47" s="140"/>
      <c r="W47" s="125"/>
      <c r="X47" s="125"/>
      <c r="Y47" s="127">
        <v>1.7842343748033</v>
      </c>
      <c r="Z47" s="125"/>
      <c r="AA47" s="133"/>
      <c r="AB47" s="131">
        <v>3.0447136323708341</v>
      </c>
      <c r="AC47" s="131">
        <v>4.0869636193850765</v>
      </c>
      <c r="AD47" s="125">
        <v>1.7</v>
      </c>
      <c r="AE47" s="125"/>
      <c r="AF47" s="125"/>
      <c r="AG47" s="125"/>
      <c r="AH47" s="137">
        <v>1.5178925872596762</v>
      </c>
    </row>
    <row r="48" spans="1:34" x14ac:dyDescent="0.25">
      <c r="L48" s="134">
        <v>47</v>
      </c>
      <c r="M48" s="125">
        <v>3.2217106675019358</v>
      </c>
      <c r="N48" s="132">
        <v>1.961702145524401</v>
      </c>
      <c r="O48" s="132">
        <v>1.0623496401336647</v>
      </c>
      <c r="P48" s="125">
        <v>2.2000000000000002</v>
      </c>
      <c r="Q48" s="132">
        <v>1.3930151181787345</v>
      </c>
      <c r="R48" s="131">
        <v>1.3770283315535392</v>
      </c>
      <c r="S48" s="126">
        <v>0</v>
      </c>
      <c r="T48" s="138">
        <v>1.1927338204640574</v>
      </c>
      <c r="U48" s="139">
        <v>1.1878526872965085</v>
      </c>
      <c r="V48" s="140"/>
      <c r="W48" s="125"/>
      <c r="X48" s="125"/>
      <c r="Y48" s="127">
        <v>1.88397888211145</v>
      </c>
      <c r="Z48" s="125"/>
      <c r="AA48" s="133"/>
      <c r="AB48" s="131">
        <v>3.2606469329299514</v>
      </c>
      <c r="AC48" s="131">
        <v>4.3829555389644534</v>
      </c>
      <c r="AD48" s="125">
        <v>1.8</v>
      </c>
      <c r="AE48" s="125"/>
      <c r="AF48" s="125"/>
      <c r="AG48" s="125"/>
      <c r="AH48" s="137">
        <v>1.6218466152548334</v>
      </c>
    </row>
    <row r="49" spans="12:34" x14ac:dyDescent="0.25">
      <c r="L49" s="134">
        <v>48</v>
      </c>
      <c r="M49" s="125">
        <v>3.4310357213924383</v>
      </c>
      <c r="N49" s="132">
        <v>2.0948860796841262</v>
      </c>
      <c r="O49" s="132">
        <v>1.1325655535116195</v>
      </c>
      <c r="P49" s="125">
        <v>2.4</v>
      </c>
      <c r="Q49" s="132">
        <v>1.4752700942392243</v>
      </c>
      <c r="R49" s="131">
        <v>1.466189639832536</v>
      </c>
      <c r="S49" s="126">
        <v>0</v>
      </c>
      <c r="T49" s="138">
        <v>1.27427387734917</v>
      </c>
      <c r="U49" s="139">
        <v>1.2682285247078364</v>
      </c>
      <c r="V49" s="140"/>
      <c r="W49" s="125"/>
      <c r="X49" s="125"/>
      <c r="Y49" s="127">
        <v>1.9530418406882668</v>
      </c>
      <c r="Z49" s="125"/>
      <c r="AA49" s="133"/>
      <c r="AB49" s="131">
        <v>3.4868605764373153</v>
      </c>
      <c r="AC49" s="131">
        <v>4.693469720455882</v>
      </c>
      <c r="AD49" s="125">
        <v>2</v>
      </c>
      <c r="AE49" s="125">
        <v>0.96047262402246203</v>
      </c>
      <c r="AF49" s="125"/>
      <c r="AG49" s="125"/>
      <c r="AH49" s="137">
        <v>1.730504825411352</v>
      </c>
    </row>
    <row r="50" spans="12:34" x14ac:dyDescent="0.25">
      <c r="L50" s="134">
        <v>49</v>
      </c>
      <c r="M50" s="125"/>
      <c r="N50" s="132">
        <v>2.2340841118667045</v>
      </c>
      <c r="O50" s="132">
        <v>1.2058299604247467</v>
      </c>
      <c r="P50" s="125">
        <v>2.5</v>
      </c>
      <c r="Q50" s="132">
        <v>1.5605348973297766</v>
      </c>
      <c r="R50" s="131">
        <v>1.5591057654803746</v>
      </c>
      <c r="S50" s="126">
        <v>0</v>
      </c>
      <c r="T50" s="138">
        <v>1.3595332528231456</v>
      </c>
      <c r="U50" s="139">
        <v>1.3522161552289087</v>
      </c>
      <c r="V50" s="140"/>
      <c r="W50" s="125"/>
      <c r="X50" s="125"/>
      <c r="Y50" s="127">
        <v>2.0487271542659391</v>
      </c>
      <c r="Z50" s="125"/>
      <c r="AA50" s="133"/>
      <c r="AB50" s="131">
        <v>3.7236144842621717</v>
      </c>
      <c r="AC50" s="131">
        <v>5.0188937854147593</v>
      </c>
      <c r="AD50" s="125">
        <v>2.1</v>
      </c>
      <c r="AE50" s="125">
        <v>1.0285084370533399</v>
      </c>
      <c r="AF50" s="125"/>
      <c r="AG50" s="125"/>
      <c r="AH50" s="137">
        <v>1.8439754203986314</v>
      </c>
    </row>
    <row r="51" spans="12:34" x14ac:dyDescent="0.25">
      <c r="L51" s="134">
        <v>50</v>
      </c>
      <c r="M51" s="125"/>
      <c r="N51" s="132">
        <v>2.3794367441668629</v>
      </c>
      <c r="O51" s="132">
        <v>1.2822089387164712</v>
      </c>
      <c r="P51" s="125">
        <v>2.7</v>
      </c>
      <c r="Q51" s="132">
        <v>1.6488548601825748</v>
      </c>
      <c r="R51" s="131">
        <v>1.6558533536023574</v>
      </c>
      <c r="S51" s="126">
        <v>0</v>
      </c>
      <c r="T51" s="138">
        <v>1.448600485446631</v>
      </c>
      <c r="U51" s="139">
        <v>1.4398991878874441</v>
      </c>
      <c r="V51" s="140"/>
      <c r="W51" s="125"/>
      <c r="X51" s="125"/>
      <c r="Y51" s="127">
        <v>2.1470246131137483</v>
      </c>
      <c r="Z51" s="125"/>
      <c r="AA51" s="133">
        <v>0.9962499999622908</v>
      </c>
      <c r="AB51" s="131">
        <v>3.9711695870489296</v>
      </c>
      <c r="AC51" s="131">
        <v>5.3596173895061625</v>
      </c>
      <c r="AD51" s="125">
        <v>2.2000000000000002</v>
      </c>
      <c r="AE51" s="125">
        <v>1.0965442500842153</v>
      </c>
      <c r="AF51" s="125">
        <v>1</v>
      </c>
      <c r="AG51" s="125"/>
      <c r="AH51" s="137">
        <v>1.9623667837513012</v>
      </c>
    </row>
    <row r="52" spans="12:34" x14ac:dyDescent="0.25">
      <c r="L52" s="134">
        <v>51</v>
      </c>
      <c r="M52" s="125"/>
      <c r="N52" s="132">
        <v>2.531084823231363</v>
      </c>
      <c r="O52" s="132">
        <v>1.3617686202006156</v>
      </c>
      <c r="P52" s="125">
        <v>2.8</v>
      </c>
      <c r="Q52" s="132">
        <v>1.7402750617816245</v>
      </c>
      <c r="R52" s="131">
        <v>1.7565090180220257</v>
      </c>
      <c r="S52" s="126">
        <v>0</v>
      </c>
      <c r="T52" s="138">
        <v>1.541564368931599</v>
      </c>
      <c r="U52" s="139">
        <v>1.5313614194568337</v>
      </c>
      <c r="V52" s="140"/>
      <c r="W52" s="125"/>
      <c r="X52" s="125"/>
      <c r="Y52" s="127">
        <v>2.2435806417814699</v>
      </c>
      <c r="Z52" s="125"/>
      <c r="AA52" s="133">
        <v>1.0572284699599828</v>
      </c>
      <c r="AB52" s="131">
        <v>4.2297878079145406</v>
      </c>
      <c r="AC52" s="131">
        <v>5.7160321913322862</v>
      </c>
      <c r="AD52" s="125">
        <v>2.4</v>
      </c>
      <c r="AE52" s="125">
        <v>1.164580063115092</v>
      </c>
      <c r="AF52" s="125">
        <v>1.1000000000000001</v>
      </c>
      <c r="AG52" s="125"/>
      <c r="AH52" s="137">
        <v>2.0857874764702236</v>
      </c>
    </row>
    <row r="53" spans="12:34" x14ac:dyDescent="0.25">
      <c r="L53" s="134">
        <v>52</v>
      </c>
      <c r="M53" s="125"/>
      <c r="N53" s="132">
        <v>2.689169534186016</v>
      </c>
      <c r="O53" s="132">
        <v>1.4445751896244685</v>
      </c>
      <c r="P53" s="125">
        <v>3</v>
      </c>
      <c r="Q53" s="132">
        <v>1.8348403338174262</v>
      </c>
      <c r="R53" s="131">
        <v>1.8611493419193903</v>
      </c>
      <c r="S53" s="126">
        <v>0</v>
      </c>
      <c r="T53" s="138">
        <v>1.6385139477504551</v>
      </c>
      <c r="U53" s="139">
        <v>1.6266868311093177</v>
      </c>
      <c r="V53" s="141"/>
      <c r="W53" s="125"/>
      <c r="X53" s="125"/>
      <c r="Y53" s="127">
        <v>2.3405720279942099</v>
      </c>
      <c r="Z53" s="125"/>
      <c r="AA53" s="133">
        <v>1.1206457599575843</v>
      </c>
      <c r="AB53" s="131">
        <v>4.4997320462566774</v>
      </c>
      <c r="AC53" s="131">
        <v>6.0885318223533158</v>
      </c>
      <c r="AD53" s="125">
        <v>2.5</v>
      </c>
      <c r="AE53" s="125">
        <v>1.22660978571669</v>
      </c>
      <c r="AF53" s="125">
        <v>1.1000000000000001</v>
      </c>
      <c r="AG53" s="125"/>
      <c r="AH53" s="137">
        <v>2.2143462337541862</v>
      </c>
    </row>
    <row r="54" spans="12:34" x14ac:dyDescent="0.25">
      <c r="L54" s="134">
        <v>53</v>
      </c>
      <c r="M54" s="125"/>
      <c r="N54" s="132">
        <v>2.8538323947868873</v>
      </c>
      <c r="O54" s="132">
        <v>1.5306948836717362</v>
      </c>
      <c r="P54" s="125">
        <v>3.1</v>
      </c>
      <c r="Q54" s="132">
        <v>1.9325952668543431</v>
      </c>
      <c r="R54" s="131">
        <v>1.96985087844381</v>
      </c>
      <c r="S54" s="126">
        <v>0</v>
      </c>
      <c r="T54" s="138">
        <v>1.7395385129054934</v>
      </c>
      <c r="U54" s="139">
        <v>1.72595958519338</v>
      </c>
      <c r="V54" s="141">
        <v>1.0148950564277199</v>
      </c>
      <c r="W54" s="125"/>
      <c r="X54" s="125"/>
      <c r="Y54" s="127">
        <v>2.4577579937157839</v>
      </c>
      <c r="Z54" s="125"/>
      <c r="AA54" s="133">
        <v>1.1865496899550885</v>
      </c>
      <c r="AB54" s="131">
        <v>4.7812661621393593</v>
      </c>
      <c r="AC54" s="131">
        <v>6.4775118578426891</v>
      </c>
      <c r="AD54" s="125">
        <v>2.7</v>
      </c>
      <c r="AE54" s="125">
        <v>1.30609105106899</v>
      </c>
      <c r="AF54" s="125">
        <v>1.2</v>
      </c>
      <c r="AG54" s="125"/>
      <c r="AH54" s="137">
        <v>2.3481519618547839</v>
      </c>
    </row>
    <row r="55" spans="12:34" x14ac:dyDescent="0.25">
      <c r="L55" s="134">
        <v>54</v>
      </c>
      <c r="M55" s="125"/>
      <c r="N55" s="132">
        <v>3.0252152497833507</v>
      </c>
      <c r="O55" s="132">
        <v>1.6201939900031344</v>
      </c>
      <c r="P55" s="125">
        <v>3.3</v>
      </c>
      <c r="Q55" s="132">
        <v>2.0335842162288462</v>
      </c>
      <c r="R55" s="131">
        <v>2.0826901513031286</v>
      </c>
      <c r="S55" s="126">
        <v>0</v>
      </c>
      <c r="T55" s="138">
        <v>1.844727597849841</v>
      </c>
      <c r="U55" s="139">
        <v>1.8292640221284293</v>
      </c>
      <c r="V55" s="141">
        <v>1.1726033638756801</v>
      </c>
      <c r="W55" s="125"/>
      <c r="X55" s="125"/>
      <c r="Y55" s="127">
        <v>2.5666710516975502</v>
      </c>
      <c r="Z55" s="125"/>
      <c r="AA55" s="133">
        <v>1.2549880799524988</v>
      </c>
      <c r="AB55" s="131">
        <v>5.0746549612241649</v>
      </c>
      <c r="AC55" s="131">
        <v>6.8833697888220655</v>
      </c>
      <c r="AD55" s="125">
        <v>2.8</v>
      </c>
      <c r="AE55" s="125">
        <v>1.3855723164212828</v>
      </c>
      <c r="AF55" s="125">
        <v>1.3</v>
      </c>
      <c r="AG55" s="125"/>
      <c r="AH55" s="137">
        <v>2.4873137350475276</v>
      </c>
    </row>
    <row r="56" spans="12:34" x14ac:dyDescent="0.25">
      <c r="L56" s="134">
        <v>55</v>
      </c>
      <c r="M56" s="125"/>
      <c r="N56" s="132">
        <v>3.2034602654812865</v>
      </c>
      <c r="O56" s="132">
        <v>1.7131388463324435</v>
      </c>
      <c r="P56" s="125">
        <v>3.5</v>
      </c>
      <c r="Q56" s="132">
        <v>2.1378513076950187</v>
      </c>
      <c r="R56" s="131">
        <v>2.1997436553302454</v>
      </c>
      <c r="S56" s="126">
        <v>0</v>
      </c>
      <c r="T56" s="138">
        <v>1.9541709745517371</v>
      </c>
      <c r="U56" s="139">
        <v>1.936684657410406</v>
      </c>
      <c r="V56" s="141">
        <v>1.33031167132363</v>
      </c>
      <c r="W56" s="125"/>
      <c r="X56" s="125"/>
      <c r="Y56" s="127">
        <v>2.67558410967932</v>
      </c>
      <c r="Z56" s="125"/>
      <c r="AA56" s="133">
        <v>1.3260087499498099</v>
      </c>
      <c r="AB56" s="131">
        <v>5.3801641802185669</v>
      </c>
      <c r="AC56" s="131">
        <v>7.3065049949244711</v>
      </c>
      <c r="AD56" s="125">
        <v>3</v>
      </c>
      <c r="AE56" s="125">
        <v>1.4650535817735786</v>
      </c>
      <c r="AF56" s="125">
        <v>1.3</v>
      </c>
      <c r="AG56" s="125"/>
      <c r="AH56" s="137">
        <v>2.6319407927128085</v>
      </c>
    </row>
    <row r="57" spans="12:34" x14ac:dyDescent="0.25">
      <c r="L57" s="134">
        <v>56</v>
      </c>
      <c r="M57" s="125"/>
      <c r="N57" s="132">
        <v>3.3887099244959722</v>
      </c>
      <c r="O57" s="132">
        <v>1.8095958395361569</v>
      </c>
      <c r="P57" s="125">
        <v>3.7</v>
      </c>
      <c r="Q57" s="132">
        <v>2.2454404428328667</v>
      </c>
      <c r="R57" s="131">
        <v>2.3210878570286431</v>
      </c>
      <c r="S57" s="126">
        <v>0</v>
      </c>
      <c r="T57" s="138">
        <v>2.067958649694503</v>
      </c>
      <c r="U57" s="139">
        <v>2.0483061787223256</v>
      </c>
      <c r="V57" s="141">
        <v>1.48801997877159</v>
      </c>
      <c r="W57" s="125"/>
      <c r="X57" s="125"/>
      <c r="Y57" s="127">
        <v>2.7844971676610801</v>
      </c>
      <c r="Z57" s="125"/>
      <c r="AA57" s="133">
        <v>1.3996595199470241</v>
      </c>
      <c r="AB57" s="131">
        <v>5.6980604728138902</v>
      </c>
      <c r="AC57" s="131">
        <v>7.7473187181390859</v>
      </c>
      <c r="AD57" s="125">
        <v>3.2</v>
      </c>
      <c r="AE57" s="125">
        <v>1.5</v>
      </c>
      <c r="AF57" s="125">
        <v>1.4</v>
      </c>
      <c r="AG57" s="125"/>
      <c r="AH57" s="137">
        <v>2.7821425365207726</v>
      </c>
    </row>
    <row r="58" spans="12:34" x14ac:dyDescent="0.25">
      <c r="L58" s="134">
        <v>57</v>
      </c>
      <c r="M58" s="125"/>
      <c r="N58" s="132">
        <v>3.581107020684458</v>
      </c>
      <c r="O58" s="132">
        <v>1.9096314047948511</v>
      </c>
      <c r="P58" s="125">
        <v>3.9</v>
      </c>
      <c r="Q58" s="132">
        <v>2.3563953042332906</v>
      </c>
      <c r="R58" s="131">
        <v>2.4467991950977321</v>
      </c>
      <c r="S58" s="126">
        <v>0</v>
      </c>
      <c r="T58" s="138">
        <v>2.1861808610051972</v>
      </c>
      <c r="U58" s="139">
        <v>2.1642134431442326</v>
      </c>
      <c r="V58" s="141">
        <v>1.6457282862195499</v>
      </c>
      <c r="W58" s="125"/>
      <c r="X58" s="125"/>
      <c r="Y58" s="127">
        <v>2.9096408360866985</v>
      </c>
      <c r="Z58" s="125"/>
      <c r="AA58" s="133">
        <v>1.475988209944135</v>
      </c>
      <c r="AB58" s="131">
        <v>6.0286113960881327</v>
      </c>
      <c r="AC58" s="131">
        <v>8.2062140373926002</v>
      </c>
      <c r="AD58" s="125">
        <v>3.3</v>
      </c>
      <c r="AE58" s="125">
        <v>1.6</v>
      </c>
      <c r="AF58" s="125">
        <v>1.5</v>
      </c>
      <c r="AG58" s="125"/>
      <c r="AH58" s="137">
        <v>2.9380285277144935</v>
      </c>
    </row>
    <row r="59" spans="12:34" x14ac:dyDescent="0.25">
      <c r="L59" s="134">
        <v>58</v>
      </c>
      <c r="M59" s="125"/>
      <c r="N59" s="132">
        <v>3.7807946542483384</v>
      </c>
      <c r="O59" s="132">
        <v>2.013312024764649</v>
      </c>
      <c r="P59" s="125">
        <v>4.0999999999999996</v>
      </c>
      <c r="Q59" s="132">
        <v>2.4707593604729277</v>
      </c>
      <c r="R59" s="131">
        <v>2.5769540809392919</v>
      </c>
      <c r="S59" s="126">
        <v>0</v>
      </c>
      <c r="T59" s="138">
        <v>2.3089280737053062</v>
      </c>
      <c r="U59" s="139">
        <v>2.2844914744574982</v>
      </c>
      <c r="V59" s="141">
        <v>1.8034365936675001</v>
      </c>
      <c r="W59" s="125"/>
      <c r="X59" s="125"/>
      <c r="Y59" s="127">
        <v>3.01855389406846</v>
      </c>
      <c r="Z59" s="125"/>
      <c r="AA59" s="133">
        <v>1.5550426399411412</v>
      </c>
      <c r="AB59" s="131">
        <v>6.3720853973500287</v>
      </c>
      <c r="AC59" s="131">
        <v>8.6835958439267262</v>
      </c>
      <c r="AD59" s="125">
        <v>3.5</v>
      </c>
      <c r="AE59" s="125">
        <v>1.7</v>
      </c>
      <c r="AF59" s="125">
        <v>1.6</v>
      </c>
      <c r="AG59" s="125"/>
      <c r="AH59" s="137">
        <v>3.0997084844864995</v>
      </c>
    </row>
    <row r="60" spans="12:34" x14ac:dyDescent="0.25">
      <c r="L60" s="134">
        <v>59</v>
      </c>
      <c r="M60" s="125"/>
      <c r="N60" s="132">
        <v>3.9879162269984056</v>
      </c>
      <c r="O60" s="132">
        <v>2.1207042287772051</v>
      </c>
      <c r="P60" s="125">
        <v>4.3</v>
      </c>
      <c r="Q60" s="132">
        <v>2.5885758708908639</v>
      </c>
      <c r="R60" s="131">
        <v>2.7116288991460307</v>
      </c>
      <c r="S60" s="126">
        <v>0</v>
      </c>
      <c r="T60" s="138">
        <v>2.4362909770773946</v>
      </c>
      <c r="U60" s="139">
        <v>2.4092254605385794</v>
      </c>
      <c r="V60" s="141">
        <v>1.96114490111546</v>
      </c>
      <c r="W60" s="125"/>
      <c r="X60" s="125"/>
      <c r="Y60" s="127">
        <v>3.1323361351833801</v>
      </c>
      <c r="Z60" s="125"/>
      <c r="AA60" s="133">
        <v>1.6368706299380464</v>
      </c>
      <c r="AB60" s="131">
        <v>6.7287518014027228</v>
      </c>
      <c r="AC60" s="131">
        <v>9.1798708174329189</v>
      </c>
      <c r="AD60" s="125">
        <v>3.7</v>
      </c>
      <c r="AE60" s="125">
        <v>1.8</v>
      </c>
      <c r="AF60" s="125">
        <v>1.7</v>
      </c>
      <c r="AG60" s="125"/>
      <c r="AH60" s="137">
        <v>3.2672922794436374</v>
      </c>
    </row>
    <row r="61" spans="12:34" x14ac:dyDescent="0.25">
      <c r="L61" s="134">
        <v>60</v>
      </c>
      <c r="M61" s="125"/>
      <c r="N61" s="132">
        <v>4.2026154377727325</v>
      </c>
      <c r="O61" s="132">
        <v>2.2318745920667022</v>
      </c>
      <c r="P61" s="125">
        <v>4.5</v>
      </c>
      <c r="Q61" s="132">
        <v>2.7098878901783348</v>
      </c>
      <c r="R61" s="131">
        <v>2.8509000079730331</v>
      </c>
      <c r="S61" s="126">
        <v>0</v>
      </c>
      <c r="T61" s="138">
        <v>2.5683604811419283</v>
      </c>
      <c r="U61" s="139">
        <v>2.5385007508378084</v>
      </c>
      <c r="V61" s="141">
        <v>2.11885320856342</v>
      </c>
      <c r="W61" s="125"/>
      <c r="X61" s="125"/>
      <c r="Y61" s="127">
        <v>3.2461183762983001</v>
      </c>
      <c r="Z61" s="125"/>
      <c r="AA61" s="133">
        <v>1.721519999934837</v>
      </c>
      <c r="AB61" s="131">
        <v>7.0988807982063786</v>
      </c>
      <c r="AC61" s="131">
        <v>9.6954474029084459</v>
      </c>
      <c r="AD61" s="125">
        <v>3.9</v>
      </c>
      <c r="AE61" s="125">
        <v>1.9</v>
      </c>
      <c r="AF61" s="125">
        <v>1.8</v>
      </c>
      <c r="AG61" s="125"/>
      <c r="AH61" s="137">
        <v>3.4408899371559971</v>
      </c>
    </row>
    <row r="62" spans="12:34" x14ac:dyDescent="0.25">
      <c r="L62" s="134">
        <v>61</v>
      </c>
      <c r="M62" s="125"/>
      <c r="N62" s="132">
        <v>4.4250362780012118</v>
      </c>
      <c r="O62" s="132">
        <v>2.3468897350225775</v>
      </c>
      <c r="P62" s="125">
        <v>4.8</v>
      </c>
      <c r="Q62" s="132">
        <v>2.8347382727917623</v>
      </c>
      <c r="R62" s="131">
        <v>2.9948437397930707</v>
      </c>
      <c r="S62" s="126">
        <v>0</v>
      </c>
      <c r="T62" s="138">
        <v>2.705227713439061</v>
      </c>
      <c r="U62" s="139">
        <v>2.6724028539391078</v>
      </c>
      <c r="V62" s="141">
        <v>2.2765615160113701</v>
      </c>
      <c r="W62" s="125"/>
      <c r="X62" s="125"/>
      <c r="Y62" s="127">
        <v>3.35990061741323</v>
      </c>
      <c r="Z62" s="125"/>
      <c r="AA62" s="133">
        <v>1.8090385699315294</v>
      </c>
      <c r="AB62" s="131">
        <v>7.4827434309209453</v>
      </c>
      <c r="AC62" s="131">
        <v>10.230735788200001</v>
      </c>
      <c r="AD62" s="125">
        <v>4.0999999999999996</v>
      </c>
      <c r="AE62" s="125">
        <v>2</v>
      </c>
      <c r="AF62" s="125">
        <v>1.9</v>
      </c>
      <c r="AG62" s="125"/>
      <c r="AH62" s="137">
        <v>3.6206116317856791</v>
      </c>
    </row>
    <row r="63" spans="12:34" x14ac:dyDescent="0.25">
      <c r="L63" s="134">
        <v>62</v>
      </c>
      <c r="M63" s="125"/>
      <c r="N63" s="132">
        <v>4.655323027409052</v>
      </c>
      <c r="O63" s="132">
        <v>2.4658163224666536</v>
      </c>
      <c r="P63" s="125">
        <v>5</v>
      </c>
      <c r="Q63" s="132">
        <v>2.9631696771989371</v>
      </c>
      <c r="R63" s="131">
        <v>3.143536401536664</v>
      </c>
      <c r="S63" s="126">
        <v>0</v>
      </c>
      <c r="T63" s="138">
        <v>2.8469840159101181</v>
      </c>
      <c r="U63" s="139">
        <v>2.8110174351965873</v>
      </c>
      <c r="V63" s="141">
        <v>2.4342698234593301</v>
      </c>
      <c r="W63" s="125"/>
      <c r="X63" s="127"/>
      <c r="Y63" s="127">
        <v>3.5362877451661467</v>
      </c>
      <c r="Z63" s="125"/>
      <c r="AA63" s="133">
        <v>1.8994741599281031</v>
      </c>
      <c r="AB63" s="131">
        <v>7.88061158431102</v>
      </c>
      <c r="AC63" s="131">
        <v>10.786147882203755</v>
      </c>
      <c r="AD63" s="125">
        <v>4.3</v>
      </c>
      <c r="AE63" s="125">
        <v>2.1</v>
      </c>
      <c r="AF63" s="125">
        <v>2</v>
      </c>
      <c r="AG63" s="125"/>
      <c r="AH63" s="137">
        <v>3.8065676847914482</v>
      </c>
    </row>
    <row r="64" spans="12:34" x14ac:dyDescent="0.25">
      <c r="L64" s="134">
        <v>63</v>
      </c>
      <c r="M64" s="125"/>
      <c r="N64" s="132">
        <v>4.8936202498529981</v>
      </c>
      <c r="O64" s="132">
        <v>2.5887210629535349</v>
      </c>
      <c r="P64" s="125">
        <v>5.2</v>
      </c>
      <c r="Q64" s="132">
        <v>3.0952245699670331</v>
      </c>
      <c r="R64" s="131">
        <v>3.2970542751174814</v>
      </c>
      <c r="S64" s="126">
        <v>0</v>
      </c>
      <c r="T64" s="138">
        <v>2.9937209418744266</v>
      </c>
      <c r="U64" s="139">
        <v>2.9544303144445352</v>
      </c>
      <c r="V64" s="141">
        <v>2.59197813090729</v>
      </c>
      <c r="W64" s="125"/>
      <c r="X64" s="125"/>
      <c r="Y64" s="127">
        <v>3.6700069610713264</v>
      </c>
      <c r="Z64" s="125"/>
      <c r="AA64" s="131">
        <v>1.9928745899245666</v>
      </c>
      <c r="AB64" s="131">
        <v>8.2927579734962631</v>
      </c>
      <c r="AC64" s="131">
        <v>11.362097293691434</v>
      </c>
      <c r="AD64" s="125">
        <v>4.5</v>
      </c>
      <c r="AE64" s="125">
        <v>2.2000000000000002</v>
      </c>
      <c r="AF64" s="125">
        <v>2.1</v>
      </c>
      <c r="AG64" s="125"/>
      <c r="AH64" s="137">
        <v>3.9988685627057587</v>
      </c>
    </row>
    <row r="65" spans="12:34" x14ac:dyDescent="0.25">
      <c r="L65" s="134">
        <v>64</v>
      </c>
      <c r="M65" s="125"/>
      <c r="N65" s="132">
        <v>5.1400727892839013</v>
      </c>
      <c r="O65" s="132">
        <v>2.7156707080931191</v>
      </c>
      <c r="P65" s="125">
        <v>5.5</v>
      </c>
      <c r="Q65" s="132">
        <v>3.230945229700934</v>
      </c>
      <c r="R65" s="131">
        <v>3.4554736178439298</v>
      </c>
      <c r="S65" s="126">
        <v>0</v>
      </c>
      <c r="T65" s="138">
        <v>3.1455302530967995</v>
      </c>
      <c r="U65" s="139">
        <v>3.1027274637772635</v>
      </c>
      <c r="V65" s="141">
        <v>2.7496864383552402</v>
      </c>
      <c r="W65" s="125"/>
      <c r="X65" s="125"/>
      <c r="Y65" s="127">
        <v>3.8037261769765101</v>
      </c>
      <c r="Z65" s="127">
        <v>0.90796475230886453</v>
      </c>
      <c r="AA65" s="131">
        <v>2.0892876799209157</v>
      </c>
      <c r="AB65" s="131">
        <v>8.7194561330313203</v>
      </c>
      <c r="AC65" s="131">
        <v>11.958999310735193</v>
      </c>
      <c r="AD65" s="125">
        <v>4.7</v>
      </c>
      <c r="AE65" s="125">
        <v>2.2999999999999998</v>
      </c>
      <c r="AF65" s="125">
        <v>2.2000000000000002</v>
      </c>
      <c r="AG65" s="125"/>
      <c r="AH65" s="137">
        <v>4.19762487498065</v>
      </c>
    </row>
    <row r="66" spans="12:34" x14ac:dyDescent="0.25">
      <c r="L66" s="134">
        <v>65</v>
      </c>
      <c r="M66" s="125"/>
      <c r="N66" s="132">
        <v>5.3948257658298742</v>
      </c>
      <c r="O66" s="132">
        <v>2.8467320518941808</v>
      </c>
      <c r="P66" s="125">
        <v>5.7</v>
      </c>
      <c r="Q66" s="132">
        <v>3.3703737508396356</v>
      </c>
      <c r="R66" s="131">
        <v>3.6188706628175384</v>
      </c>
      <c r="S66" s="126">
        <v>0</v>
      </c>
      <c r="T66" s="138">
        <v>3.3025039169417041</v>
      </c>
      <c r="U66" s="139">
        <v>3.2559950053956257</v>
      </c>
      <c r="V66" s="141">
        <v>2.9073947458032001</v>
      </c>
      <c r="W66" s="127">
        <v>0.98816706199663673</v>
      </c>
      <c r="X66" s="125"/>
      <c r="Y66" s="127">
        <v>3.9374453928816902</v>
      </c>
      <c r="Z66" s="127">
        <v>0.95381994535235493</v>
      </c>
      <c r="AA66" s="131">
        <v>2.1887612499171545</v>
      </c>
      <c r="AB66" s="131">
        <v>9.1609804063009364</v>
      </c>
      <c r="AC66" s="131">
        <v>12.577270880705107</v>
      </c>
      <c r="AD66" s="127">
        <v>5</v>
      </c>
      <c r="AE66" s="127">
        <v>2.4</v>
      </c>
      <c r="AF66" s="127">
        <v>2.2999999999999998</v>
      </c>
      <c r="AG66" s="127"/>
      <c r="AH66" s="137">
        <v>4.4029473718993604</v>
      </c>
    </row>
    <row r="67" spans="12:34" x14ac:dyDescent="0.25">
      <c r="L67" s="134">
        <v>66</v>
      </c>
      <c r="M67" s="125"/>
      <c r="N67" s="132">
        <v>5.6580245719947255</v>
      </c>
      <c r="O67" s="132">
        <v>2.981971930128088</v>
      </c>
      <c r="P67" s="125">
        <v>6</v>
      </c>
      <c r="Q67" s="132">
        <v>3.5135520473179569</v>
      </c>
      <c r="R67" s="131">
        <v>3.7873216193187278</v>
      </c>
      <c r="S67" s="126">
        <v>0</v>
      </c>
      <c r="T67" s="138">
        <v>3.4647341036102324</v>
      </c>
      <c r="U67" s="139">
        <v>3.4143192095172434</v>
      </c>
      <c r="V67" s="141">
        <v>3.0659974708817725</v>
      </c>
      <c r="W67" s="127">
        <v>1.0413008978234208</v>
      </c>
      <c r="X67" s="125"/>
      <c r="Y67" s="127">
        <v>4.0711646087868703</v>
      </c>
      <c r="Z67" s="127">
        <v>0.99967513839584499</v>
      </c>
      <c r="AA67" s="131">
        <v>2.2913431199132694</v>
      </c>
      <c r="AB67" s="131">
        <v>9.6176059352160408</v>
      </c>
      <c r="AC67" s="131">
        <v>13.217330590813877</v>
      </c>
      <c r="AD67" s="127">
        <v>5.2</v>
      </c>
      <c r="AE67" s="127">
        <v>2.6</v>
      </c>
      <c r="AF67" s="127">
        <v>2.4</v>
      </c>
      <c r="AG67" s="127">
        <v>0.98816706199663673</v>
      </c>
      <c r="AH67" s="137">
        <v>4.6149469425505787</v>
      </c>
    </row>
    <row r="68" spans="12:34" x14ac:dyDescent="0.25">
      <c r="L68" s="134">
        <v>67</v>
      </c>
      <c r="M68" s="125"/>
      <c r="N68" s="132">
        <v>5.9298148689664227</v>
      </c>
      <c r="O68" s="132">
        <v>3.121457219711754</v>
      </c>
      <c r="P68" s="125">
        <v>6.3</v>
      </c>
      <c r="Q68" s="132">
        <v>3.6605218561003259</v>
      </c>
      <c r="R68" s="131">
        <v>3.9609026731806445</v>
      </c>
      <c r="S68" s="126">
        <v>0</v>
      </c>
      <c r="T68" s="138">
        <v>3.6323131834561688</v>
      </c>
      <c r="U68" s="139">
        <v>3.5777864923475153</v>
      </c>
      <c r="V68" s="141">
        <v>3.2210225254378719</v>
      </c>
      <c r="W68" s="127">
        <v>1.0964278436175137</v>
      </c>
      <c r="X68" s="125"/>
      <c r="Y68" s="127">
        <v>4.2048838246920504</v>
      </c>
      <c r="Z68" s="127">
        <v>1.0502458497810565</v>
      </c>
      <c r="AA68" s="131">
        <v>2.3970811099092693</v>
      </c>
      <c r="AB68" s="131">
        <v>10.089608650197947</v>
      </c>
      <c r="AC68" s="131">
        <v>13.879598649186889</v>
      </c>
      <c r="AD68" s="127">
        <v>5.5</v>
      </c>
      <c r="AE68" s="127">
        <v>2.7</v>
      </c>
      <c r="AF68" s="127">
        <v>2.5</v>
      </c>
      <c r="AG68" s="127">
        <v>1.0413008978234208</v>
      </c>
      <c r="AH68" s="137">
        <v>4.8337346128626795</v>
      </c>
    </row>
    <row r="69" spans="12:34" x14ac:dyDescent="0.25">
      <c r="L69" s="134">
        <v>68</v>
      </c>
      <c r="M69" s="125"/>
      <c r="N69" s="132">
        <v>6.2103425830308732</v>
      </c>
      <c r="O69" s="132">
        <v>3.2652548381088198</v>
      </c>
      <c r="P69" s="125">
        <v>6.6</v>
      </c>
      <c r="Q69" s="132">
        <v>3.8113247405929278</v>
      </c>
      <c r="R69" s="131">
        <v>4.13968998715153</v>
      </c>
      <c r="S69" s="126">
        <v>0</v>
      </c>
      <c r="T69" s="138">
        <v>3.8053337243777778</v>
      </c>
      <c r="U69" s="139">
        <v>3.7464834141088623</v>
      </c>
      <c r="V69" s="141">
        <v>3.3814140857776844</v>
      </c>
      <c r="W69" s="127">
        <v>1.1502260494334</v>
      </c>
      <c r="X69" s="127">
        <v>0.9565142518782157</v>
      </c>
      <c r="Y69" s="127">
        <v>4.3813469266297496</v>
      </c>
      <c r="Z69" s="127">
        <v>1.0913855244828301</v>
      </c>
      <c r="AA69" s="131">
        <v>2.5060230399051502</v>
      </c>
      <c r="AB69" s="131">
        <v>10.577265260438052</v>
      </c>
      <c r="AC69" s="131">
        <v>14.564496866434144</v>
      </c>
      <c r="AD69" s="127">
        <v>5.7</v>
      </c>
      <c r="AE69" s="127">
        <v>2.8</v>
      </c>
      <c r="AF69" s="127">
        <v>2.6</v>
      </c>
      <c r="AG69" s="127">
        <v>1.0964278436175137</v>
      </c>
      <c r="AH69" s="137">
        <v>5.0594215436951222</v>
      </c>
    </row>
    <row r="70" spans="12:34" x14ac:dyDescent="0.25">
      <c r="L70" s="134">
        <v>69</v>
      </c>
      <c r="M70" s="125"/>
      <c r="N70" s="132">
        <v>6.4997539020863515</v>
      </c>
      <c r="O70" s="132">
        <v>3.4134317427484717</v>
      </c>
      <c r="P70" s="125">
        <v>6.8</v>
      </c>
      <c r="Q70" s="132">
        <v>3.9660020939403169</v>
      </c>
      <c r="R70" s="131">
        <v>4.3237597012461437</v>
      </c>
      <c r="S70" s="126">
        <v>0</v>
      </c>
      <c r="T70" s="138">
        <v>3.9838884892819939</v>
      </c>
      <c r="U70" s="139">
        <v>3.9204966771255259</v>
      </c>
      <c r="V70" s="141">
        <v>3.5472748975952686</v>
      </c>
      <c r="W70" s="127">
        <v>1.20435644024384</v>
      </c>
      <c r="X70" s="127">
        <v>1.0066814506001893</v>
      </c>
      <c r="Y70" s="127">
        <v>4.5322616478294835</v>
      </c>
      <c r="Z70" s="127">
        <v>1.1531484875026696</v>
      </c>
      <c r="AA70" s="131">
        <v>2.6182167299008996</v>
      </c>
      <c r="AB70" s="131">
        <v>11.08085324442216</v>
      </c>
      <c r="AC70" s="131">
        <v>15.272448637704754</v>
      </c>
      <c r="AD70" s="127">
        <v>6</v>
      </c>
      <c r="AE70" s="127">
        <v>2.9</v>
      </c>
      <c r="AF70" s="127">
        <v>2.7</v>
      </c>
      <c r="AG70" s="127">
        <v>1.1502260494334</v>
      </c>
      <c r="AH70" s="137">
        <v>5.2921190289845743</v>
      </c>
    </row>
    <row r="71" spans="12:34" x14ac:dyDescent="0.25">
      <c r="L71" s="134">
        <v>70</v>
      </c>
      <c r="M71" s="125"/>
      <c r="N71" s="132">
        <v>6.7981952722545245</v>
      </c>
      <c r="O71" s="132">
        <v>3.5660549304609641</v>
      </c>
      <c r="P71" s="125">
        <v>7.1</v>
      </c>
      <c r="Q71" s="132">
        <v>4.1245951422117937</v>
      </c>
      <c r="R71" s="131">
        <v>4.5131879330867912</v>
      </c>
      <c r="S71" s="126">
        <v>0</v>
      </c>
      <c r="T71" s="138">
        <v>4.1680704336181176</v>
      </c>
      <c r="U71" s="139">
        <v>4.0999131239617812</v>
      </c>
      <c r="V71" s="141">
        <v>3.6959362830429798</v>
      </c>
      <c r="W71" s="127">
        <v>1.2584868310542801</v>
      </c>
      <c r="X71" s="127">
        <v>1.0587008035035788</v>
      </c>
      <c r="Y71" s="127">
        <v>4.6831763690292201</v>
      </c>
      <c r="Z71" s="127">
        <v>1.21491145052251</v>
      </c>
      <c r="AA71" s="131">
        <v>2.7337099998965333</v>
      </c>
      <c r="AB71" s="131">
        <v>11.600650840707434</v>
      </c>
      <c r="AC71" s="131">
        <v>16.003878925203704</v>
      </c>
      <c r="AD71" s="127">
        <v>6.2</v>
      </c>
      <c r="AE71" s="127">
        <v>3</v>
      </c>
      <c r="AF71" s="127">
        <v>2.9</v>
      </c>
      <c r="AG71" s="127">
        <v>1.20435644024384</v>
      </c>
      <c r="AH71" s="137">
        <v>5.5319384939434828</v>
      </c>
    </row>
    <row r="72" spans="12:34" x14ac:dyDescent="0.25">
      <c r="L72" s="134">
        <v>71</v>
      </c>
      <c r="M72" s="125"/>
      <c r="N72" s="132">
        <v>7.1058133945837909</v>
      </c>
      <c r="O72" s="132">
        <v>3.7231914369292163</v>
      </c>
      <c r="P72" s="125">
        <v>7.5</v>
      </c>
      <c r="Q72" s="132">
        <v>4.287144947483073</v>
      </c>
      <c r="R72" s="131">
        <v>4.7080507782343179</v>
      </c>
      <c r="S72" s="126">
        <v>0</v>
      </c>
      <c r="T72" s="138">
        <v>4.3579727029779791</v>
      </c>
      <c r="U72" s="139">
        <v>4.2848197356110944</v>
      </c>
      <c r="V72" s="141">
        <v>3.85364459049093</v>
      </c>
      <c r="W72" s="127">
        <v>1.3126172218647201</v>
      </c>
      <c r="X72" s="127">
        <v>1.1126127625783524</v>
      </c>
      <c r="Y72" s="127">
        <v>4.8340910902289496</v>
      </c>
      <c r="Z72" s="127">
        <v>1.27667441354235</v>
      </c>
      <c r="AA72" s="131">
        <v>2.8525506698920329</v>
      </c>
      <c r="AB72" s="131">
        <v>12.136937038942648</v>
      </c>
      <c r="AC72" s="131">
        <v>16.759214241152609</v>
      </c>
      <c r="AD72" s="127">
        <v>6.5</v>
      </c>
      <c r="AE72" s="127">
        <v>3.2</v>
      </c>
      <c r="AF72" s="127">
        <v>3.0333333333333301</v>
      </c>
      <c r="AG72" s="127">
        <v>1.2584868310542801</v>
      </c>
      <c r="AH72" s="137">
        <v>5.778991493308733</v>
      </c>
    </row>
    <row r="73" spans="12:34" x14ac:dyDescent="0.25">
      <c r="L73" s="134">
        <v>72</v>
      </c>
      <c r="M73" s="125"/>
      <c r="N73" s="132">
        <v>7.4227552218413493</v>
      </c>
      <c r="O73" s="132">
        <v>3.8849083361556631</v>
      </c>
      <c r="P73" s="125">
        <v>7.8</v>
      </c>
      <c r="Q73" s="132">
        <v>4.4536924108178049</v>
      </c>
      <c r="R73" s="131">
        <v>4.9084243105095897</v>
      </c>
      <c r="S73" s="126">
        <v>0</v>
      </c>
      <c r="T73" s="138">
        <v>4.5536886307599085</v>
      </c>
      <c r="U73" s="139">
        <v>4.4753036297342845</v>
      </c>
      <c r="V73" s="141">
        <v>4.0787066343885821</v>
      </c>
      <c r="W73" s="127">
        <v>1.3667476126751501</v>
      </c>
      <c r="X73" s="127">
        <v>1.1684580707218659</v>
      </c>
      <c r="Y73" s="127">
        <v>4.9850058114286897</v>
      </c>
      <c r="Z73" s="127">
        <v>1.33843737656219</v>
      </c>
      <c r="AA73" s="131">
        <v>2.9747865598874004</v>
      </c>
      <c r="AB73" s="131">
        <v>12.689991571121068</v>
      </c>
      <c r="AC73" s="131">
        <v>17.538882631177</v>
      </c>
      <c r="AD73" s="127">
        <v>6.8</v>
      </c>
      <c r="AE73" s="127">
        <v>3.3</v>
      </c>
      <c r="AF73" s="127">
        <v>3.18333333333333</v>
      </c>
      <c r="AG73" s="127">
        <v>1.3126172218647201</v>
      </c>
      <c r="AH73" s="137">
        <v>6.0333897096384597</v>
      </c>
    </row>
    <row r="74" spans="12:34" x14ac:dyDescent="0.25">
      <c r="L74" s="134">
        <v>73</v>
      </c>
      <c r="M74" s="125"/>
      <c r="N74" s="132">
        <v>7.7491679553902344</v>
      </c>
      <c r="O74" s="132">
        <v>4.0512727399440251</v>
      </c>
      <c r="P74" s="125">
        <v>8.1</v>
      </c>
      <c r="Q74" s="132">
        <v>4.6242782751538209</v>
      </c>
      <c r="R74" s="131">
        <v>5.1143845823058287</v>
      </c>
      <c r="S74" s="126">
        <v>0</v>
      </c>
      <c r="T74" s="138">
        <v>4.7553117358939767</v>
      </c>
      <c r="U74" s="139">
        <v>4.6714520589446034</v>
      </c>
      <c r="V74" s="141">
        <v>4.2588661873197697</v>
      </c>
      <c r="W74" s="127">
        <v>1.4208780034855899</v>
      </c>
      <c r="X74" s="127">
        <v>1.2262777596892049</v>
      </c>
      <c r="Y74" s="127">
        <v>5.1359205326284201</v>
      </c>
      <c r="Z74" s="127">
        <v>1.4002003395820299</v>
      </c>
      <c r="AA74" s="131">
        <v>3.1004654898826445</v>
      </c>
      <c r="AB74" s="131">
        <v>13.26009490305761</v>
      </c>
      <c r="AC74" s="131">
        <v>18.343313658103718</v>
      </c>
      <c r="AD74" s="127">
        <v>7.1</v>
      </c>
      <c r="AE74" s="127">
        <v>3.5</v>
      </c>
      <c r="AF74" s="127">
        <v>3.3333333333333299</v>
      </c>
      <c r="AG74" s="127">
        <v>1.3667476126751501</v>
      </c>
      <c r="AH74" s="137">
        <v>6.2952449516548334</v>
      </c>
    </row>
    <row r="75" spans="12:34" x14ac:dyDescent="0.25">
      <c r="L75" s="134">
        <v>74</v>
      </c>
      <c r="M75" s="125"/>
      <c r="N75" s="132">
        <v>8.0851990421481119</v>
      </c>
      <c r="O75" s="132">
        <v>4.2223517973950644</v>
      </c>
      <c r="P75" s="125">
        <v>8.4</v>
      </c>
      <c r="Q75" s="132">
        <v>4.7989431280984087</v>
      </c>
      <c r="R75" s="131">
        <v>5.3260076248920747</v>
      </c>
      <c r="S75" s="126">
        <v>0</v>
      </c>
      <c r="T75" s="138">
        <v>4.962935720626021</v>
      </c>
      <c r="U75" s="139">
        <v>4.8733524091379099</v>
      </c>
      <c r="V75" s="141">
        <v>4.45025136299257</v>
      </c>
      <c r="W75" s="127">
        <v>1.4750083942960299</v>
      </c>
      <c r="X75" s="127">
        <v>1.286113148086357</v>
      </c>
      <c r="Y75" s="127">
        <v>5.2868352538281496</v>
      </c>
      <c r="Z75" s="127">
        <v>1.4619633026018699</v>
      </c>
      <c r="AA75" s="131">
        <v>3.2296352798777641</v>
      </c>
      <c r="AB75" s="131">
        <v>13.847528226080771</v>
      </c>
      <c r="AC75" s="131">
        <v>19.17293838615247</v>
      </c>
      <c r="AD75" s="127">
        <v>7.4</v>
      </c>
      <c r="AE75" s="127">
        <v>3.6</v>
      </c>
      <c r="AF75" s="127">
        <v>3.4833333333333298</v>
      </c>
      <c r="AG75" s="127">
        <v>1.4208780034855899</v>
      </c>
      <c r="AH75" s="137">
        <v>6.5646691526312191</v>
      </c>
    </row>
    <row r="76" spans="12:34" x14ac:dyDescent="0.25">
      <c r="L76" s="134">
        <v>75</v>
      </c>
      <c r="M76" s="125"/>
      <c r="N76" s="132">
        <v>8.4309961716241997</v>
      </c>
      <c r="O76" s="132">
        <v>4.3982126944158564</v>
      </c>
      <c r="P76" s="125">
        <v>8.8000000000000007</v>
      </c>
      <c r="Q76" s="132">
        <v>4.9777274046364317</v>
      </c>
      <c r="R76" s="131">
        <v>5.5433694487085292</v>
      </c>
      <c r="S76" s="126">
        <v>0</v>
      </c>
      <c r="T76" s="138">
        <v>5.1766544683581204</v>
      </c>
      <c r="U76" s="139">
        <v>5.0810921978660257</v>
      </c>
      <c r="V76" s="141">
        <v>4.6631006997270488</v>
      </c>
      <c r="W76" s="127">
        <v>1.6144539359326624</v>
      </c>
      <c r="X76" s="127">
        <v>1.34294564664178</v>
      </c>
      <c r="Y76" s="127">
        <v>5.4994146088445399</v>
      </c>
      <c r="Z76" s="127">
        <v>1.5237262656217101</v>
      </c>
      <c r="AA76" s="131">
        <v>3.3623437498727307</v>
      </c>
      <c r="AB76" s="131">
        <v>14.452573448931304</v>
      </c>
      <c r="AC76" s="131">
        <v>20.028189365507121</v>
      </c>
      <c r="AD76" s="127">
        <v>7.7</v>
      </c>
      <c r="AE76" s="127">
        <v>3.4</v>
      </c>
      <c r="AF76" s="127">
        <v>3.6333333333333302</v>
      </c>
      <c r="AG76" s="127">
        <v>1.4750083942960299</v>
      </c>
      <c r="AH76" s="137">
        <v>6.8417743688215626</v>
      </c>
    </row>
    <row r="77" spans="12:34" x14ac:dyDescent="0.25">
      <c r="L77" s="134">
        <v>76</v>
      </c>
      <c r="M77" s="125"/>
      <c r="N77" s="132">
        <v>8.7867072730318316</v>
      </c>
      <c r="O77" s="132">
        <v>4.5789226532421505</v>
      </c>
      <c r="P77" s="125">
        <v>9.1</v>
      </c>
      <c r="Q77" s="132">
        <v>5.160671389755457</v>
      </c>
      <c r="R77" s="131">
        <v>5.7665460436534426</v>
      </c>
      <c r="S77" s="126">
        <v>0</v>
      </c>
      <c r="T77" s="138">
        <v>5.3965620415435636</v>
      </c>
      <c r="U77" s="139">
        <v>5.2947590727518925</v>
      </c>
      <c r="V77" s="141">
        <v>4.8616405957537401</v>
      </c>
      <c r="W77" s="127">
        <v>1.6970227103518301</v>
      </c>
      <c r="X77" s="127">
        <v>1.40077773119092</v>
      </c>
      <c r="Y77" s="127">
        <v>5.6710066711705922</v>
      </c>
      <c r="Z77" s="127">
        <v>1.5854892286415501</v>
      </c>
      <c r="AA77" s="131">
        <v>3.498638719867575</v>
      </c>
      <c r="AB77" s="131">
        <v>15.075513189859832</v>
      </c>
      <c r="AC77" s="131">
        <v>20.909500617251592</v>
      </c>
      <c r="AD77" s="127">
        <v>8</v>
      </c>
      <c r="AE77" s="127">
        <v>3.5</v>
      </c>
      <c r="AF77" s="127">
        <v>3.7833333333333301</v>
      </c>
      <c r="AG77" s="127">
        <v>1.6144539359326624</v>
      </c>
      <c r="AH77" s="137">
        <v>7.126672777930918</v>
      </c>
    </row>
    <row r="78" spans="12:34" x14ac:dyDescent="0.25">
      <c r="L78" s="134">
        <v>77</v>
      </c>
      <c r="M78" s="125"/>
      <c r="N78" s="132">
        <v>9.1524805124732911</v>
      </c>
      <c r="O78" s="132">
        <v>4.7645489319731729</v>
      </c>
      <c r="P78" s="125">
        <v>9.5</v>
      </c>
      <c r="Q78" s="132">
        <v>5.3478152209914107</v>
      </c>
      <c r="R78" s="131">
        <v>5.9956133793625801</v>
      </c>
      <c r="S78" s="126">
        <v>0</v>
      </c>
      <c r="T78" s="138">
        <v>5.6227526796337415</v>
      </c>
      <c r="U78" s="139">
        <v>5.5144408099444195</v>
      </c>
      <c r="V78" s="141">
        <v>5.06375785195738</v>
      </c>
      <c r="W78" s="127">
        <v>1.7938106765753701</v>
      </c>
      <c r="X78" s="127">
        <v>1.45860981574005</v>
      </c>
      <c r="Y78" s="127">
        <v>5.8425987334966498</v>
      </c>
      <c r="Z78" s="127">
        <v>1.64725219166139</v>
      </c>
      <c r="AA78" s="131">
        <v>3.6385680098622819</v>
      </c>
      <c r="AB78" s="131">
        <v>15.716630768915971</v>
      </c>
      <c r="AC78" s="131">
        <v>21.817307618658496</v>
      </c>
      <c r="AD78" s="127">
        <v>8.4</v>
      </c>
      <c r="AE78" s="127">
        <v>3.6</v>
      </c>
      <c r="AF78" s="127">
        <v>3.93333333333333</v>
      </c>
      <c r="AG78" s="127">
        <v>1.6970227103518301</v>
      </c>
      <c r="AH78" s="137">
        <v>7.4194766776246679</v>
      </c>
    </row>
    <row r="79" spans="12:34" x14ac:dyDescent="0.25">
      <c r="L79" s="134">
        <v>78</v>
      </c>
      <c r="M79" s="125"/>
      <c r="N79" s="132">
        <v>9.5284642901945489</v>
      </c>
      <c r="O79" s="132">
        <v>4.9551588241184916</v>
      </c>
      <c r="P79" s="125">
        <v>9.8000000000000007</v>
      </c>
      <c r="Q79" s="132">
        <v>5.5391988908981</v>
      </c>
      <c r="R79" s="131">
        <v>6.2306474054812373</v>
      </c>
      <c r="S79" s="126">
        <v>0</v>
      </c>
      <c r="T79" s="138">
        <v>5.8553207970756196</v>
      </c>
      <c r="U79" s="139">
        <v>5.7402253126119973</v>
      </c>
      <c r="V79" s="141">
        <v>5.26587510816102</v>
      </c>
      <c r="W79" s="127">
        <v>1.8905986427989101</v>
      </c>
      <c r="X79" s="127">
        <v>1.51644190028919</v>
      </c>
      <c r="Y79" s="127">
        <v>6.0141907958227003</v>
      </c>
      <c r="Z79" s="127">
        <v>1.70901515468123</v>
      </c>
      <c r="AA79" s="131">
        <v>3.7821794398568458</v>
      </c>
      <c r="AB79" s="131">
        <v>16.376210200421568</v>
      </c>
      <c r="AC79" s="131">
        <v>22.752047288816591</v>
      </c>
      <c r="AD79" s="127">
        <v>8.6999999999999993</v>
      </c>
      <c r="AE79" s="127"/>
      <c r="AF79" s="127">
        <v>4</v>
      </c>
      <c r="AG79" s="127">
        <v>1.7938106765753701</v>
      </c>
      <c r="AH79" s="137">
        <v>7.7202984840758528</v>
      </c>
    </row>
    <row r="80" spans="12:34" x14ac:dyDescent="0.25">
      <c r="L80" s="134">
        <v>79</v>
      </c>
      <c r="M80" s="125"/>
      <c r="N80" s="132">
        <v>9.9148072379066825</v>
      </c>
      <c r="O80" s="132">
        <v>5.150819658156256</v>
      </c>
      <c r="P80" s="125">
        <v>10.199999999999999</v>
      </c>
      <c r="Q80" s="132">
        <v>5.7348622494438164</v>
      </c>
      <c r="R80" s="131">
        <v>6.4717240519288701</v>
      </c>
      <c r="S80" s="126">
        <v>0</v>
      </c>
      <c r="T80" s="138">
        <v>6.0943609813574859</v>
      </c>
      <c r="U80" s="139">
        <v>5.9722006094729956</v>
      </c>
      <c r="V80" s="141">
        <v>5.46799236436466</v>
      </c>
      <c r="W80" s="127">
        <v>1.9294636520940949</v>
      </c>
      <c r="X80" s="127">
        <v>1.57427398483832</v>
      </c>
      <c r="Y80" s="127">
        <v>6.18578285814875</v>
      </c>
      <c r="Z80" s="127">
        <v>1.77077811770107</v>
      </c>
      <c r="AA80" s="131">
        <v>3.9295208298512625</v>
      </c>
      <c r="AB80" s="131">
        <v>17.05453618562154</v>
      </c>
      <c r="AC80" s="131">
        <v>23.714157974584857</v>
      </c>
      <c r="AD80" s="127">
        <v>9</v>
      </c>
      <c r="AE80" s="127"/>
      <c r="AF80" s="127">
        <v>4.2333333333333298</v>
      </c>
      <c r="AG80" s="127">
        <v>1.8905986427989101</v>
      </c>
      <c r="AH80" s="137">
        <v>8.0292507305485721</v>
      </c>
    </row>
    <row r="81" spans="12:34" x14ac:dyDescent="0.25">
      <c r="L81" s="134">
        <v>80</v>
      </c>
      <c r="M81" s="125"/>
      <c r="N81" s="132">
        <v>10.311658216172393</v>
      </c>
      <c r="O81" s="132">
        <v>5.3515987971027945</v>
      </c>
      <c r="P81" s="125">
        <v>10.6</v>
      </c>
      <c r="Q81" s="132">
        <v>5.934845006338362</v>
      </c>
      <c r="R81" s="131">
        <v>6.71891922915718</v>
      </c>
      <c r="S81" s="126">
        <v>0</v>
      </c>
      <c r="T81" s="138">
        <v>6.3399679911012372</v>
      </c>
      <c r="U81" s="139">
        <v>6.2104548533618109</v>
      </c>
      <c r="V81" s="142">
        <v>5.766784467619412</v>
      </c>
      <c r="W81" s="125">
        <v>2.0141958196632874</v>
      </c>
      <c r="X81" s="127">
        <v>1.689804664567859</v>
      </c>
      <c r="Y81" s="127">
        <v>6.3573749204747996</v>
      </c>
      <c r="Z81" s="127">
        <v>1.8325410807208999</v>
      </c>
      <c r="AA81" s="131">
        <v>4.0806399998455412</v>
      </c>
      <c r="AB81" s="131">
        <v>17.751894105505954</v>
      </c>
      <c r="AC81" s="131">
        <v>24.704079436862614</v>
      </c>
      <c r="AD81" s="125">
        <v>9.4</v>
      </c>
      <c r="AE81" s="125"/>
      <c r="AF81" s="125">
        <v>4.3833333333333302</v>
      </c>
      <c r="AG81" s="127">
        <v>1.9294636520940949</v>
      </c>
      <c r="AH81" s="137">
        <v>8.3464460660162239</v>
      </c>
    </row>
    <row r="82" spans="12:34" x14ac:dyDescent="0.25">
      <c r="L82" s="134">
        <v>81</v>
      </c>
      <c r="M82" s="125"/>
      <c r="N82" s="132">
        <v>10.719166311854663</v>
      </c>
      <c r="O82" s="132">
        <v>5.5575636380926579</v>
      </c>
      <c r="P82" s="125">
        <v>11</v>
      </c>
      <c r="Q82" s="132">
        <v>6.1391867332929273</v>
      </c>
      <c r="R82" s="131">
        <v>6.9723088284014514</v>
      </c>
      <c r="S82" s="126">
        <v>0</v>
      </c>
      <c r="T82" s="138">
        <v>6.5922367541997886</v>
      </c>
      <c r="U82" s="139">
        <v>6.4550763198293746</v>
      </c>
      <c r="V82" s="142">
        <v>6.0066098596123432</v>
      </c>
      <c r="W82" s="125">
        <v>2.1018921401114521</v>
      </c>
      <c r="X82" s="127">
        <v>1.7668696141771201</v>
      </c>
      <c r="Y82" s="127">
        <v>6.5743020324919392</v>
      </c>
      <c r="Z82" s="127">
        <v>1.8943040437407399</v>
      </c>
      <c r="AA82" s="131">
        <v>4.235584769839682</v>
      </c>
      <c r="AB82" s="131">
        <v>18.468570013797294</v>
      </c>
      <c r="AC82" s="131">
        <v>25.722252837164035</v>
      </c>
      <c r="AD82" s="125">
        <v>9.8000000000000007</v>
      </c>
      <c r="AE82" s="125"/>
      <c r="AF82" s="125">
        <v>4.5999999999999996</v>
      </c>
      <c r="AG82" s="125">
        <v>2.0141958196632874</v>
      </c>
      <c r="AH82" s="137">
        <v>8.6719972538134584</v>
      </c>
    </row>
    <row r="83" spans="12:34" x14ac:dyDescent="0.25">
      <c r="L83" s="134">
        <v>82</v>
      </c>
      <c r="M83" s="125"/>
      <c r="N83" s="132">
        <v>11.137480835624961</v>
      </c>
      <c r="O83" s="132">
        <v>5.768781611969156</v>
      </c>
      <c r="P83" s="125">
        <v>11.4</v>
      </c>
      <c r="Q83" s="132">
        <v>6.3479268662159818</v>
      </c>
      <c r="R83" s="131">
        <v>7.231968721925476</v>
      </c>
      <c r="S83" s="126">
        <v>0</v>
      </c>
      <c r="T83" s="138">
        <v>6.8512623659976191</v>
      </c>
      <c r="U83" s="139">
        <v>6.7061534057765861</v>
      </c>
      <c r="V83" s="142">
        <v>6.2532817743392144</v>
      </c>
      <c r="W83" s="125">
        <v>2.1922599772449654</v>
      </c>
      <c r="X83" s="127">
        <v>1.85355099631646</v>
      </c>
      <c r="Y83" s="127">
        <v>6.7307824115876302</v>
      </c>
      <c r="Z83" s="143">
        <v>1.9922865639312057</v>
      </c>
      <c r="AA83" s="131">
        <v>4.3944029598336769</v>
      </c>
      <c r="AB83" s="131">
        <v>19.20485063009637</v>
      </c>
      <c r="AC83" s="131">
        <v>26.769120724486072</v>
      </c>
      <c r="AD83" s="125">
        <v>10.1</v>
      </c>
      <c r="AE83" s="125"/>
      <c r="AF83" s="125">
        <v>4.7</v>
      </c>
      <c r="AG83" s="125">
        <v>2.1018921401114521</v>
      </c>
      <c r="AH83" s="137">
        <v>9.0060171703203604</v>
      </c>
    </row>
    <row r="84" spans="12:34" x14ac:dyDescent="0.25">
      <c r="L84" s="134">
        <v>83</v>
      </c>
      <c r="M84" s="125"/>
      <c r="N84" s="132">
        <v>11.566751319530145</v>
      </c>
      <c r="O84" s="132">
        <v>5.9853201828845517</v>
      </c>
      <c r="P84" s="125">
        <v>11.8</v>
      </c>
      <c r="Q84" s="132">
        <v>6.5611047073474777</v>
      </c>
      <c r="R84" s="131">
        <v>7.497974763260542</v>
      </c>
      <c r="S84" s="126">
        <v>0</v>
      </c>
      <c r="T84" s="138">
        <v>7.1171400875133193</v>
      </c>
      <c r="U84" s="139">
        <v>6.9637746281198707</v>
      </c>
      <c r="V84" s="142">
        <v>6.5069085894440271</v>
      </c>
      <c r="W84" s="125">
        <v>2.2853466426088302</v>
      </c>
      <c r="X84" s="127">
        <v>1.9222952159122983</v>
      </c>
      <c r="Y84" s="127">
        <v>6.9570069584493517</v>
      </c>
      <c r="Z84" s="143">
        <v>2.0705803549735644</v>
      </c>
      <c r="AA84" s="131">
        <v>4.557142389827515</v>
      </c>
      <c r="AB84" s="131">
        <v>19.961023333182638</v>
      </c>
      <c r="AC84" s="131">
        <v>27.845127022461092</v>
      </c>
      <c r="AD84" s="125">
        <v>10.5</v>
      </c>
      <c r="AE84" s="125"/>
      <c r="AF84" s="125">
        <v>4.9000000000000004</v>
      </c>
      <c r="AG84" s="125">
        <v>2.1922599772449654</v>
      </c>
      <c r="AH84" s="137">
        <v>9.3486188036781144</v>
      </c>
    </row>
    <row r="85" spans="12:34" x14ac:dyDescent="0.25">
      <c r="L85" s="134">
        <v>84</v>
      </c>
      <c r="M85" s="125"/>
      <c r="N85" s="132">
        <v>12.00712751461441</v>
      </c>
      <c r="O85" s="132">
        <v>6.2072468479101568</v>
      </c>
      <c r="P85" s="125">
        <v>12.2</v>
      </c>
      <c r="Q85" s="132">
        <v>6.7787594273340073</v>
      </c>
      <c r="R85" s="131">
        <v>7.7704027874383703</v>
      </c>
      <c r="S85" s="126">
        <v>0</v>
      </c>
      <c r="T85" s="138">
        <v>7.3899653437022597</v>
      </c>
      <c r="U85" s="139">
        <v>7.2280286224873693</v>
      </c>
      <c r="V85" s="142">
        <v>6.7675990532878822</v>
      </c>
      <c r="W85" s="125">
        <v>2.3811996969112199</v>
      </c>
      <c r="X85" s="125">
        <v>2.010081338730191</v>
      </c>
      <c r="Y85" s="127">
        <v>7.152990740764352</v>
      </c>
      <c r="Z85" s="143">
        <v>2.1509577761702712</v>
      </c>
      <c r="AA85" s="131">
        <v>4.7238508798211969</v>
      </c>
      <c r="AB85" s="131">
        <v>20.737376154462382</v>
      </c>
      <c r="AC85" s="131">
        <v>28.950717016783894</v>
      </c>
      <c r="AD85" s="125">
        <v>10.9</v>
      </c>
      <c r="AE85" s="125"/>
      <c r="AF85" s="125">
        <v>5.0999999999999996</v>
      </c>
      <c r="AG85" s="125">
        <v>2.2853466426088302</v>
      </c>
      <c r="AH85" s="137">
        <v>9.6999152525343355</v>
      </c>
    </row>
    <row r="86" spans="12:34" x14ac:dyDescent="0.25">
      <c r="L86" s="134">
        <v>85</v>
      </c>
      <c r="M86" s="125"/>
      <c r="N86" s="132">
        <v>12.45875938859569</v>
      </c>
      <c r="O86" s="132">
        <v>6.434629136655273</v>
      </c>
      <c r="P86" s="125">
        <v>12.7</v>
      </c>
      <c r="Q86" s="132">
        <v>7.0009300672471042</v>
      </c>
      <c r="R86" s="131">
        <v>8.0493286112185043</v>
      </c>
      <c r="S86" s="126">
        <v>0</v>
      </c>
      <c r="T86" s="138">
        <v>7.6698337217584331</v>
      </c>
      <c r="U86" s="139">
        <v>7.4990041419449192</v>
      </c>
      <c r="V86" s="142">
        <v>7.0354622817274111</v>
      </c>
      <c r="W86" s="125">
        <v>2.4798669483098283</v>
      </c>
      <c r="X86" s="125">
        <v>2.0950388998126379</v>
      </c>
      <c r="Y86" s="127">
        <v>7.3520779149341084</v>
      </c>
      <c r="Z86" s="143">
        <v>2.2334484821023568</v>
      </c>
      <c r="AA86" s="131">
        <v>4.8945762498147412</v>
      </c>
      <c r="AB86" s="131">
        <v>21.534197771560642</v>
      </c>
      <c r="AC86" s="131">
        <v>30.086337342903295</v>
      </c>
      <c r="AD86" s="125">
        <v>11.3</v>
      </c>
      <c r="AE86" s="125"/>
      <c r="AF86" s="125">
        <v>5.3</v>
      </c>
      <c r="AG86" s="125">
        <v>2.3811996969112199</v>
      </c>
      <c r="AH86" s="137">
        <v>10.060019724817945</v>
      </c>
    </row>
    <row r="87" spans="12:34" x14ac:dyDescent="0.25">
      <c r="L87" s="134">
        <v>86</v>
      </c>
      <c r="M87" s="125"/>
      <c r="N87" s="132">
        <v>12.92179712359369</v>
      </c>
      <c r="O87" s="132">
        <v>6.6675346108953359</v>
      </c>
      <c r="P87" s="125">
        <v>13.1</v>
      </c>
      <c r="Q87" s="132">
        <v>7.2276555405469738</v>
      </c>
      <c r="R87" s="131">
        <v>8.3348280333101226</v>
      </c>
      <c r="S87" s="126">
        <v>0</v>
      </c>
      <c r="T87" s="138">
        <v>7.9568409694536708</v>
      </c>
      <c r="U87" s="139">
        <v>7.7767900557505918</v>
      </c>
      <c r="V87" s="142">
        <v>7.3106077549592117</v>
      </c>
      <c r="W87" s="125">
        <v>2.5813964507303724</v>
      </c>
      <c r="X87" s="125">
        <v>2.1825302485495905</v>
      </c>
      <c r="Y87" s="127">
        <v>7.5490961612007004</v>
      </c>
      <c r="Z87" s="143">
        <v>2.3180821909671159</v>
      </c>
      <c r="AA87" s="131">
        <v>5.0693663198081165</v>
      </c>
      <c r="AB87" s="131">
        <v>22.351777502051387</v>
      </c>
      <c r="AC87" s="131">
        <v>31.2524359739711</v>
      </c>
      <c r="AD87" s="125">
        <v>11.7</v>
      </c>
      <c r="AE87" s="125"/>
      <c r="AF87" s="125">
        <v>5.5</v>
      </c>
      <c r="AG87" s="125">
        <v>2.4798669483098283</v>
      </c>
      <c r="AH87" s="137">
        <v>10.429045536541521</v>
      </c>
    </row>
    <row r="88" spans="12:34" x14ac:dyDescent="0.25">
      <c r="L88" s="134">
        <v>87</v>
      </c>
      <c r="M88" s="125"/>
      <c r="N88" s="132">
        <v>13.396391113908818</v>
      </c>
      <c r="O88" s="132">
        <v>6.9060308642084944</v>
      </c>
      <c r="P88" s="125">
        <v>13.6</v>
      </c>
      <c r="Q88" s="132">
        <v>7.4589746349938011</v>
      </c>
      <c r="R88" s="125"/>
      <c r="S88" s="126">
        <v>0</v>
      </c>
      <c r="T88" s="138">
        <v>8.2510829935135028</v>
      </c>
      <c r="U88" s="139">
        <v>8.0614753481372308</v>
      </c>
      <c r="V88" s="142">
        <v>7.5931453144284777</v>
      </c>
      <c r="W88" s="125">
        <v>2.685836502216246</v>
      </c>
      <c r="X88" s="125">
        <v>2.2726001692637405</v>
      </c>
      <c r="Y88" s="127">
        <v>7.7466316394430699</v>
      </c>
      <c r="Z88" s="143">
        <v>2.4048886839637271</v>
      </c>
      <c r="AA88" s="131">
        <v>5.2482689098013511</v>
      </c>
      <c r="AB88" s="131">
        <v>23.190405297322023</v>
      </c>
      <c r="AC88" s="131">
        <v>32.449462209040121</v>
      </c>
      <c r="AD88" s="125">
        <v>12.1</v>
      </c>
      <c r="AE88" s="125"/>
      <c r="AF88" s="125">
        <v>5.7</v>
      </c>
      <c r="AG88" s="125">
        <v>2.5813964507303724</v>
      </c>
      <c r="AH88" s="137">
        <v>10.80710611063126</v>
      </c>
    </row>
    <row r="89" spans="12:34" x14ac:dyDescent="0.25">
      <c r="L89" s="134">
        <v>88</v>
      </c>
      <c r="M89" s="125"/>
      <c r="N89" s="132">
        <v>13.882691963848867</v>
      </c>
      <c r="O89" s="132">
        <v>7.1501855216203767</v>
      </c>
      <c r="P89" s="125">
        <v>14</v>
      </c>
      <c r="Q89" s="132">
        <v>7.6949260145085585</v>
      </c>
      <c r="R89" s="125"/>
      <c r="S89" s="126">
        <v>0</v>
      </c>
      <c r="T89" s="138">
        <v>8.5526558580278547</v>
      </c>
      <c r="U89" s="139">
        <v>8.3531491171214203</v>
      </c>
      <c r="V89" s="142">
        <v>7.8831851597991545</v>
      </c>
      <c r="W89" s="125">
        <v>2.7932356433082974</v>
      </c>
      <c r="X89" s="125">
        <v>2.3652937063698727</v>
      </c>
      <c r="Y89" s="127">
        <v>7.94416711768545</v>
      </c>
      <c r="Z89" s="143">
        <v>2.4938978046917817</v>
      </c>
      <c r="AA89" s="131">
        <v>5.4313318397944279</v>
      </c>
      <c r="AB89" s="131">
        <v>24.050371736567062</v>
      </c>
      <c r="AC89" s="131">
        <v>33.677866661500431</v>
      </c>
      <c r="AD89" s="125">
        <v>12.6</v>
      </c>
      <c r="AE89" s="125"/>
      <c r="AF89" s="125">
        <v>5.9</v>
      </c>
      <c r="AG89" s="125">
        <v>2.685836502216246</v>
      </c>
      <c r="AH89" s="137">
        <v>11.194314975782577</v>
      </c>
    </row>
    <row r="90" spans="12:34" x14ac:dyDescent="0.25">
      <c r="L90" s="134">
        <v>89</v>
      </c>
      <c r="M90" s="125"/>
      <c r="N90" s="132">
        <v>14.380850485603561</v>
      </c>
      <c r="O90" s="132">
        <v>7.4000662392571508</v>
      </c>
      <c r="P90" s="125">
        <v>14.5</v>
      </c>
      <c r="Q90" s="132">
        <v>7.9355482209850754</v>
      </c>
      <c r="R90" s="125"/>
      <c r="S90" s="126">
        <v>0</v>
      </c>
      <c r="T90" s="138">
        <v>8.8616557828959266</v>
      </c>
      <c r="U90" s="139">
        <v>8.651900573338537</v>
      </c>
      <c r="V90" s="142">
        <v>8.1808378459846232</v>
      </c>
      <c r="W90" s="125">
        <v>2.9036426554539583</v>
      </c>
      <c r="X90" s="125">
        <v>2.4606561628697778</v>
      </c>
      <c r="Y90" s="127">
        <v>8.1796944172926214</v>
      </c>
      <c r="Z90" s="143">
        <v>2.5851394585625718</v>
      </c>
      <c r="AA90" s="131">
        <v>5.6186029297873308</v>
      </c>
      <c r="AB90" s="131">
        <v>24.931968020907359</v>
      </c>
      <c r="AC90" s="131">
        <v>34.938101247750588</v>
      </c>
      <c r="AD90" s="125">
        <v>13</v>
      </c>
      <c r="AE90" s="125"/>
      <c r="AF90" s="125">
        <v>6.1</v>
      </c>
      <c r="AG90" s="125">
        <v>2.7932356433082974</v>
      </c>
      <c r="AH90" s="137">
        <v>11.590785765341307</v>
      </c>
    </row>
    <row r="91" spans="12:34" x14ac:dyDescent="0.25">
      <c r="L91" s="134">
        <v>90</v>
      </c>
      <c r="M91" s="125"/>
      <c r="N91" s="132">
        <v>14.891017697163841</v>
      </c>
      <c r="O91" s="132">
        <v>7.6557407040059662</v>
      </c>
      <c r="P91" s="125">
        <v>15</v>
      </c>
      <c r="Q91" s="132">
        <v>8.180879676055584</v>
      </c>
      <c r="R91" s="125"/>
      <c r="S91" s="126">
        <v>0</v>
      </c>
      <c r="T91" s="138">
        <v>9.1781791423040548</v>
      </c>
      <c r="U91" s="139">
        <v>8.9578190389029615</v>
      </c>
      <c r="V91" s="142">
        <v>8.4862142802360534</v>
      </c>
      <c r="W91" s="125">
        <v>3.0171065594447728</v>
      </c>
      <c r="X91" s="125">
        <v>2.5587330988727768</v>
      </c>
      <c r="Y91" s="127">
        <v>8.4</v>
      </c>
      <c r="Z91" s="143">
        <v>2.6786436122223889</v>
      </c>
      <c r="AA91" s="131">
        <v>5.8101299997800835</v>
      </c>
      <c r="AB91" s="131">
        <v>25.835485967630948</v>
      </c>
      <c r="AC91" s="131">
        <v>36.230619176093086</v>
      </c>
      <c r="AD91" s="125">
        <v>13.5</v>
      </c>
      <c r="AE91" s="125"/>
      <c r="AF91" s="125">
        <v>6.3</v>
      </c>
      <c r="AG91" s="125">
        <v>2.9036426554539583</v>
      </c>
      <c r="AH91" s="137">
        <v>11.996632216209347</v>
      </c>
    </row>
    <row r="92" spans="12:34" x14ac:dyDescent="0.25">
      <c r="L92" s="134">
        <v>91</v>
      </c>
      <c r="M92" s="125"/>
      <c r="N92" s="125"/>
      <c r="O92" s="132">
        <v>7.917276633183163</v>
      </c>
      <c r="P92" s="125">
        <v>15.5</v>
      </c>
      <c r="Q92" s="132">
        <v>8.4309586828109726</v>
      </c>
      <c r="R92" s="125"/>
      <c r="S92" s="126">
        <v>0</v>
      </c>
      <c r="T92" s="138">
        <v>9.502322463235048</v>
      </c>
      <c r="U92" s="139">
        <v>9.2709939462921902</v>
      </c>
      <c r="V92" s="142">
        <v>8.799425719287326</v>
      </c>
      <c r="W92" s="125">
        <v>3.1336766138816112</v>
      </c>
      <c r="X92" s="125">
        <v>2.6595703301413813</v>
      </c>
      <c r="Y92" s="127">
        <v>8.6</v>
      </c>
      <c r="Z92" s="143">
        <v>2.7744402929877947</v>
      </c>
      <c r="AA92" s="131">
        <v>6.0059608697726663</v>
      </c>
      <c r="AB92" s="131">
        <v>26.761218004551026</v>
      </c>
      <c r="AC92" s="131">
        <v>37.55587493584882</v>
      </c>
      <c r="AD92" s="125">
        <v>13.9</v>
      </c>
      <c r="AE92" s="125"/>
      <c r="AF92" s="125">
        <v>6.6</v>
      </c>
      <c r="AG92" s="125">
        <v>3.0171065594447728</v>
      </c>
      <c r="AH92" s="137">
        <v>12.411968167773551</v>
      </c>
    </row>
    <row r="93" spans="12:34" x14ac:dyDescent="0.25">
      <c r="L93" s="134">
        <v>92</v>
      </c>
      <c r="M93" s="125"/>
      <c r="N93" s="125"/>
      <c r="O93" s="132">
        <v>8.1847417742095416</v>
      </c>
      <c r="P93" s="125">
        <v>16</v>
      </c>
      <c r="Q93" s="132">
        <v>8.6858234274777608</v>
      </c>
      <c r="R93" s="125"/>
      <c r="S93" s="126">
        <v>0</v>
      </c>
      <c r="T93" s="138">
        <v>9.8341824240086932</v>
      </c>
      <c r="U93" s="139">
        <v>9.5915148372547154</v>
      </c>
      <c r="V93" s="142">
        <v>9.1205837665548319</v>
      </c>
      <c r="W93" s="125">
        <v>3.253402313666689</v>
      </c>
      <c r="X93" s="125">
        <v>2.7632139266612352</v>
      </c>
      <c r="Y93" s="127">
        <v>8.8000000000000007</v>
      </c>
      <c r="Z93" s="143">
        <v>2.8725595882922201</v>
      </c>
      <c r="AA93" s="131">
        <v>6.2061433597650977</v>
      </c>
      <c r="AB93" s="131">
        <v>27.709457164477993</v>
      </c>
      <c r="AC93" s="131">
        <v>38.914324286683609</v>
      </c>
      <c r="AD93" s="125">
        <v>14.4</v>
      </c>
      <c r="AE93" s="125"/>
      <c r="AF93" s="125">
        <v>6.8</v>
      </c>
      <c r="AG93" s="125">
        <v>3.1336766138816112</v>
      </c>
      <c r="AH93" s="137">
        <v>12.83690756085794</v>
      </c>
    </row>
    <row r="94" spans="12:34" x14ac:dyDescent="0.25">
      <c r="L94" s="134">
        <v>93</v>
      </c>
      <c r="M94" s="125"/>
      <c r="N94" s="125"/>
      <c r="O94" s="132">
        <v>8.458203904292672</v>
      </c>
      <c r="P94" s="125">
        <v>16.5</v>
      </c>
      <c r="Q94" s="132">
        <v>8.945511981053091</v>
      </c>
      <c r="R94" s="125"/>
      <c r="S94" s="126">
        <v>0</v>
      </c>
      <c r="T94" s="138">
        <v>10.173855852851881</v>
      </c>
      <c r="U94" s="139">
        <v>9.9194713617404062</v>
      </c>
      <c r="V94" s="142">
        <v>9.449800369389644</v>
      </c>
      <c r="W94" s="125">
        <v>3.3763333885215503</v>
      </c>
      <c r="X94" s="125">
        <v>2.8697102112347523</v>
      </c>
      <c r="Y94" s="127">
        <v>9.1</v>
      </c>
      <c r="Z94" s="143">
        <v>2.9730316451436436</v>
      </c>
      <c r="AA94" s="131">
        <v>6.4107252897573579</v>
      </c>
      <c r="AB94" s="131">
        <v>28.680497079801537</v>
      </c>
      <c r="AC94" s="131">
        <v>40.306424248139045</v>
      </c>
      <c r="AD94" s="125">
        <v>14.9</v>
      </c>
      <c r="AE94" s="125"/>
      <c r="AF94" s="125">
        <v>7</v>
      </c>
      <c r="AG94" s="125">
        <v>3.253402313666689</v>
      </c>
      <c r="AH94" s="137">
        <v>13.2715644366977</v>
      </c>
    </row>
    <row r="95" spans="12:34" x14ac:dyDescent="0.25">
      <c r="L95" s="134">
        <v>94</v>
      </c>
      <c r="M95" s="125"/>
      <c r="N95" s="125"/>
      <c r="O95" s="132">
        <v>8.7377308301161332</v>
      </c>
      <c r="P95" s="125">
        <v>17</v>
      </c>
      <c r="Q95" s="132">
        <v>9.2100623008995246</v>
      </c>
      <c r="R95" s="125"/>
      <c r="S95" s="126">
        <v>0</v>
      </c>
      <c r="T95" s="138">
        <v>10.521439726497775</v>
      </c>
      <c r="U95" s="139">
        <v>10.254953276852907</v>
      </c>
      <c r="V95" s="142">
        <v>9.787187816382076</v>
      </c>
      <c r="W95" s="125">
        <v>3.5025198015306551</v>
      </c>
      <c r="X95" s="125">
        <v>2.9791057580978326</v>
      </c>
      <c r="Y95" s="127">
        <v>9.3000000000000007</v>
      </c>
      <c r="Z95" s="143">
        <v>3.0758866695931273</v>
      </c>
      <c r="AA95" s="131">
        <v>6.6197544797494441</v>
      </c>
      <c r="AB95" s="131">
        <v>29.674631977180535</v>
      </c>
      <c r="AC95" s="131">
        <v>41.732633089364732</v>
      </c>
      <c r="AD95" s="125">
        <v>15.4</v>
      </c>
      <c r="AE95" s="125"/>
      <c r="AF95" s="125">
        <v>7.3</v>
      </c>
      <c r="AG95" s="125">
        <v>3.3763333885215503</v>
      </c>
      <c r="AH95" s="137">
        <v>13.716052935934744</v>
      </c>
    </row>
    <row r="96" spans="12:34" x14ac:dyDescent="0.25">
      <c r="L96" s="134">
        <v>95</v>
      </c>
      <c r="M96" s="125"/>
      <c r="N96" s="125"/>
      <c r="O96" s="132">
        <v>9.0233903875348584</v>
      </c>
      <c r="P96" s="125">
        <v>17.600000000000001</v>
      </c>
      <c r="Q96" s="132">
        <v>9.4795122323006478</v>
      </c>
      <c r="R96" s="125"/>
      <c r="S96" s="126">
        <v>0</v>
      </c>
      <c r="T96" s="138">
        <v>10.877031168813003</v>
      </c>
      <c r="U96" s="139">
        <v>10.598050445823528</v>
      </c>
      <c r="V96" s="142">
        <v>10.132858734715137</v>
      </c>
      <c r="W96" s="125">
        <v>3.6320117477092504</v>
      </c>
      <c r="X96" s="125">
        <v>3.0914473915588312</v>
      </c>
      <c r="Y96" s="127">
        <v>9.5</v>
      </c>
      <c r="Z96" s="143">
        <v>3.1811549262135705</v>
      </c>
      <c r="AA96" s="131">
        <v>6.8332787497413499</v>
      </c>
      <c r="AB96" s="131">
        <v>30.692156672335166</v>
      </c>
      <c r="AC96" s="131">
        <v>43.193410319040794</v>
      </c>
      <c r="AD96" s="125">
        <v>15.9</v>
      </c>
      <c r="AE96" s="125"/>
      <c r="AF96" s="125">
        <v>7.5</v>
      </c>
      <c r="AG96" s="125">
        <v>3.5025198015306551</v>
      </c>
      <c r="AH96" s="137">
        <v>14.17048729763412</v>
      </c>
    </row>
    <row r="97" spans="3:35" x14ac:dyDescent="0.25">
      <c r="L97" s="134">
        <v>96</v>
      </c>
      <c r="M97" s="125"/>
      <c r="N97" s="125"/>
      <c r="O97" s="132">
        <v>9.3152504412774135</v>
      </c>
      <c r="P97" s="125">
        <v>18.100000000000001</v>
      </c>
      <c r="Q97" s="132">
        <v>9.7538995099792309</v>
      </c>
      <c r="R97" s="125"/>
      <c r="S97" s="126">
        <v>0</v>
      </c>
      <c r="T97" s="138">
        <v>11.240727449451832</v>
      </c>
      <c r="U97" s="139">
        <v>10.948852837005457</v>
      </c>
      <c r="V97" s="142">
        <v>10.486926087567349</v>
      </c>
      <c r="W97" s="125">
        <v>3.7648596525954932</v>
      </c>
      <c r="X97" s="125">
        <v>3.2067821846595232</v>
      </c>
      <c r="Y97" s="127">
        <v>9.8000000000000007</v>
      </c>
      <c r="Z97" s="143">
        <v>3.2888667375887453</v>
      </c>
      <c r="AA97" s="131">
        <v>7.0513459197331008</v>
      </c>
      <c r="AB97" s="131">
        <v>31.733366564941047</v>
      </c>
      <c r="AC97" s="131">
        <v>44.689216675491451</v>
      </c>
      <c r="AD97" s="125">
        <v>16.399999999999999</v>
      </c>
      <c r="AE97" s="125"/>
      <c r="AF97" s="125">
        <v>7.8</v>
      </c>
      <c r="AG97" s="125">
        <v>3.6320117477092504</v>
      </c>
      <c r="AH97" s="137">
        <v>14.634981858320215</v>
      </c>
    </row>
    <row r="98" spans="3:35" x14ac:dyDescent="0.25">
      <c r="L98" s="134">
        <v>97</v>
      </c>
      <c r="M98" s="125"/>
      <c r="N98" s="125"/>
      <c r="O98" s="132">
        <v>9.6133788846539758</v>
      </c>
      <c r="P98" s="125">
        <v>18.7</v>
      </c>
      <c r="Q98" s="132">
        <v>10.03326175957903</v>
      </c>
      <c r="R98" s="125"/>
      <c r="S98" s="126">
        <v>0</v>
      </c>
      <c r="T98" s="138">
        <v>11.612625982537081</v>
      </c>
      <c r="U98" s="139">
        <v>11.307450522888345</v>
      </c>
      <c r="V98" s="142">
        <v>10.849503171562274</v>
      </c>
      <c r="W98" s="125">
        <v>3.9011141708657986</v>
      </c>
      <c r="X98" s="125">
        <v>3.3251574578571614</v>
      </c>
      <c r="Y98" s="127">
        <v>10</v>
      </c>
      <c r="Z98" s="143">
        <v>3.3990524838120715</v>
      </c>
      <c r="AA98" s="131">
        <v>7.2740038097246762</v>
      </c>
      <c r="AB98" s="131">
        <v>32.798557633620376</v>
      </c>
      <c r="AC98" s="131">
        <v>46.220514116979089</v>
      </c>
      <c r="AD98" s="125">
        <v>16.899999999999999</v>
      </c>
      <c r="AE98" s="125"/>
      <c r="AF98" s="125">
        <v>8</v>
      </c>
      <c r="AG98" s="125">
        <v>3.7648596525954932</v>
      </c>
      <c r="AH98" s="137">
        <v>15.109651051032815</v>
      </c>
    </row>
    <row r="99" spans="3:35" x14ac:dyDescent="0.25">
      <c r="C99" s="144"/>
      <c r="D99" s="144"/>
      <c r="E99" s="163"/>
      <c r="F99" s="144"/>
      <c r="L99" s="134">
        <v>98</v>
      </c>
      <c r="M99" s="125"/>
      <c r="N99" s="125"/>
      <c r="O99" s="132">
        <v>9.9178436392705507</v>
      </c>
      <c r="P99" s="125">
        <v>19.2</v>
      </c>
      <c r="Q99" s="132">
        <v>10.317636499111536</v>
      </c>
      <c r="R99" s="125"/>
      <c r="S99" s="126">
        <v>0</v>
      </c>
      <c r="T99" s="138">
        <v>11.992824325366119</v>
      </c>
      <c r="U99" s="139">
        <v>11.673933679132</v>
      </c>
      <c r="V99" s="142">
        <v>11.220703614263643</v>
      </c>
      <c r="W99" s="125">
        <v>4.0408261849727651</v>
      </c>
      <c r="X99" s="125">
        <v>3.4466207777272513</v>
      </c>
      <c r="Y99" s="127">
        <v>10.199999999999999</v>
      </c>
      <c r="Z99" s="143">
        <v>3.5117426019948184</v>
      </c>
      <c r="AA99" s="131">
        <v>7.5013002397160813</v>
      </c>
      <c r="AB99" s="131">
        <v>33.888026431027349</v>
      </c>
      <c r="AC99" s="131">
        <v>47.787765812174477</v>
      </c>
      <c r="AD99" s="125">
        <v>17.5</v>
      </c>
      <c r="AE99" s="125"/>
      <c r="AF99" s="125">
        <v>8.3000000000000007</v>
      </c>
      <c r="AG99" s="125">
        <v>3.9011141708657986</v>
      </c>
      <c r="AH99" s="137">
        <v>15.594609404401737</v>
      </c>
    </row>
    <row r="100" spans="3:35" x14ac:dyDescent="0.25">
      <c r="C100" s="145"/>
      <c r="D100" s="145"/>
      <c r="E100" s="164"/>
      <c r="F100" s="145"/>
      <c r="L100" s="134">
        <v>99</v>
      </c>
      <c r="M100" s="125"/>
      <c r="N100" s="125"/>
      <c r="O100" s="132">
        <v>10.228712654748731</v>
      </c>
      <c r="P100" s="125">
        <v>19.8</v>
      </c>
      <c r="Q100" s="132">
        <v>10.60706114036897</v>
      </c>
      <c r="R100" s="125"/>
      <c r="S100" s="126">
        <v>0</v>
      </c>
      <c r="T100" s="138">
        <v>12.381420177142065</v>
      </c>
      <c r="U100" s="139">
        <v>12.048392583619043</v>
      </c>
      <c r="V100" s="142">
        <v>11.600641371715575</v>
      </c>
      <c r="W100" s="125">
        <v>4.1840468038054137</v>
      </c>
      <c r="X100" s="125">
        <v>3.5712199556865287</v>
      </c>
      <c r="Y100" s="127">
        <v>10.5</v>
      </c>
      <c r="Z100" s="143">
        <v>3.6269675857837274</v>
      </c>
      <c r="AA100" s="131">
        <v>7.7332830297072821</v>
      </c>
      <c r="AB100" s="131">
        <v>35.002070079027028</v>
      </c>
      <c r="AC100" s="131">
        <v>49.391436130802205</v>
      </c>
      <c r="AD100" s="125">
        <v>18</v>
      </c>
      <c r="AE100" s="125"/>
      <c r="AF100" s="125">
        <v>8.6</v>
      </c>
      <c r="AG100" s="125">
        <v>4.0408261849727651</v>
      </c>
      <c r="AH100" s="137">
        <v>16.089971541739875</v>
      </c>
    </row>
    <row r="101" spans="3:35" x14ac:dyDescent="0.25">
      <c r="C101" s="145"/>
      <c r="D101" s="145"/>
      <c r="E101" s="164"/>
      <c r="F101" s="145"/>
      <c r="L101" s="134">
        <v>100</v>
      </c>
      <c r="M101" s="125"/>
      <c r="N101" s="125"/>
      <c r="O101" s="132">
        <v>10.546053908451237</v>
      </c>
      <c r="P101" s="125">
        <v>20.399999999999999</v>
      </c>
      <c r="Q101" s="132">
        <v>10.901572990304043</v>
      </c>
      <c r="R101" s="125"/>
      <c r="S101" s="126">
        <v>0</v>
      </c>
      <c r="T101" s="146">
        <v>12.430917697577319</v>
      </c>
      <c r="U101" s="146">
        <v>12.778511400361582</v>
      </c>
      <c r="V101" s="132">
        <v>11.98943072602515</v>
      </c>
      <c r="W101" s="125">
        <v>4.330827361370674</v>
      </c>
      <c r="X101" s="125">
        <v>3.6990030467354167</v>
      </c>
      <c r="Y101" s="127">
        <v>10.7</v>
      </c>
      <c r="Z101" s="143">
        <v>3.7447579848873462</v>
      </c>
      <c r="AA101" s="131">
        <v>7.9699999996983424</v>
      </c>
      <c r="AB101" s="131">
        <v>36.140986263961324</v>
      </c>
      <c r="AC101" s="131">
        <v>51.031990634448803</v>
      </c>
      <c r="AD101" s="125">
        <v>18.600000000000001</v>
      </c>
      <c r="AE101" s="125"/>
      <c r="AF101" s="125">
        <v>8.9</v>
      </c>
      <c r="AG101" s="125">
        <v>4.1840468038054137</v>
      </c>
      <c r="AH101" s="137">
        <v>16.595852180154335</v>
      </c>
    </row>
    <row r="102" spans="3:35" x14ac:dyDescent="0.25">
      <c r="C102" s="145"/>
      <c r="D102" s="145"/>
      <c r="E102" s="164"/>
      <c r="F102" s="145"/>
      <c r="L102" s="134">
        <v>101</v>
      </c>
      <c r="M102" s="125"/>
      <c r="N102" s="125"/>
      <c r="O102" s="132">
        <v>10.86993540521294</v>
      </c>
      <c r="P102" s="125">
        <v>21</v>
      </c>
      <c r="Q102" s="132">
        <v>11.201209252378813</v>
      </c>
      <c r="R102" s="125"/>
      <c r="S102" s="126">
        <v>0</v>
      </c>
      <c r="T102" s="127">
        <v>12.821599339096661</v>
      </c>
      <c r="U102" s="127">
        <v>13.184195929716466</v>
      </c>
      <c r="V102" s="132">
        <v>12.387186282987983</v>
      </c>
      <c r="W102" s="125">
        <v>4.481219415496029</v>
      </c>
      <c r="X102" s="125">
        <v>3.8300183482197379</v>
      </c>
      <c r="Y102" s="127">
        <v>11</v>
      </c>
      <c r="Z102" s="143">
        <v>3.8651444046113865</v>
      </c>
      <c r="AA102" s="131">
        <v>8.2114989696892042</v>
      </c>
      <c r="AB102" s="131">
        <v>37.305073232004247</v>
      </c>
      <c r="AC102" s="131">
        <v>52.709896067538281</v>
      </c>
      <c r="AD102" s="125">
        <v>19.2</v>
      </c>
      <c r="AE102" s="125"/>
      <c r="AF102" s="125">
        <v>9.1</v>
      </c>
      <c r="AG102" s="125">
        <v>4.330827361370674</v>
      </c>
      <c r="AH102" s="137">
        <v>17.112366129674218</v>
      </c>
    </row>
    <row r="103" spans="3:35" x14ac:dyDescent="0.25">
      <c r="C103" s="145"/>
      <c r="D103" s="145"/>
      <c r="E103" s="164"/>
      <c r="F103" s="145"/>
      <c r="L103" s="134">
        <v>102</v>
      </c>
      <c r="M103" s="125"/>
      <c r="N103" s="125"/>
      <c r="O103" s="132">
        <v>11.200425177076848</v>
      </c>
      <c r="P103" s="125">
        <v>21.7</v>
      </c>
      <c r="Q103" s="132">
        <v>11.506007027882097</v>
      </c>
      <c r="R103" s="125"/>
      <c r="S103" s="126">
        <v>0</v>
      </c>
      <c r="T103" s="127">
        <v>13.220528166699861</v>
      </c>
      <c r="U103" s="127">
        <v>13.598571904741945</v>
      </c>
      <c r="V103" s="132">
        <v>12.794022969753946</v>
      </c>
      <c r="W103" s="125">
        <v>4.6352747465524526</v>
      </c>
      <c r="X103" s="125">
        <v>3.9643143986110823</v>
      </c>
      <c r="Y103" s="127">
        <v>11.2</v>
      </c>
      <c r="Z103" s="143">
        <v>3.9881575054022718</v>
      </c>
      <c r="AA103" s="131">
        <v>8.4578277596798657</v>
      </c>
      <c r="AB103" s="131">
        <v>38.494629784599624</v>
      </c>
      <c r="AC103" s="131">
        <v>54.425620348461948</v>
      </c>
      <c r="AD103" s="125">
        <v>19.7</v>
      </c>
      <c r="AE103" s="125"/>
      <c r="AF103" s="125">
        <v>9.4</v>
      </c>
      <c r="AG103" s="125">
        <v>4.481219415496029</v>
      </c>
      <c r="AH103" s="137">
        <v>17.639628292395649</v>
      </c>
      <c r="AI103" s="120">
        <f>ROUND(AF103,1)</f>
        <v>9.4</v>
      </c>
    </row>
    <row r="104" spans="3:35" x14ac:dyDescent="0.25">
      <c r="C104" s="145"/>
      <c r="D104" s="145"/>
      <c r="E104" s="164"/>
      <c r="F104" s="145"/>
      <c r="L104" s="134">
        <v>103</v>
      </c>
      <c r="M104" s="125"/>
      <c r="N104" s="125"/>
      <c r="O104" s="132">
        <v>11.537591283035665</v>
      </c>
      <c r="P104" s="125">
        <v>22.3</v>
      </c>
      <c r="Q104" s="132">
        <v>11.816003317217923</v>
      </c>
      <c r="R104" s="125"/>
      <c r="S104" s="126">
        <v>0</v>
      </c>
      <c r="T104" s="127">
        <v>13.627794858046327</v>
      </c>
      <c r="U104" s="127">
        <v>14.021737580046523</v>
      </c>
      <c r="V104" s="132">
        <v>13.210056032533304</v>
      </c>
      <c r="W104" s="125">
        <v>4.7930453561972355</v>
      </c>
      <c r="X104" s="125">
        <v>4.1019399763052231</v>
      </c>
      <c r="Y104" s="127">
        <v>11.5</v>
      </c>
      <c r="Z104" s="143">
        <v>4.1138280023990994</v>
      </c>
      <c r="AA104" s="131">
        <v>8.709034189670362</v>
      </c>
      <c r="AB104" s="131">
        <v>39.709955273982004</v>
      </c>
      <c r="AC104" s="131">
        <v>56.179632560863574</v>
      </c>
      <c r="AD104" s="125">
        <v>20.3</v>
      </c>
      <c r="AE104" s="125"/>
      <c r="AF104" s="125">
        <v>9.6999999999999993</v>
      </c>
      <c r="AG104" s="125">
        <v>4.6352747465524526</v>
      </c>
      <c r="AH104" s="137">
        <v>18.177753661643013</v>
      </c>
      <c r="AI104" s="120">
        <f t="shared" ref="AI104:AI157" si="0">ROUND(AF104,1)</f>
        <v>9.6999999999999993</v>
      </c>
    </row>
    <row r="105" spans="3:35" x14ac:dyDescent="0.25">
      <c r="C105" s="145"/>
      <c r="D105" s="145"/>
      <c r="E105" s="164"/>
      <c r="F105" s="145"/>
      <c r="L105" s="134">
        <v>104</v>
      </c>
      <c r="M105" s="125"/>
      <c r="N105" s="125"/>
      <c r="O105" s="132">
        <v>11.881501808777795</v>
      </c>
      <c r="P105" s="125">
        <v>22.9</v>
      </c>
      <c r="Q105" s="132">
        <v>12.131235021164716</v>
      </c>
      <c r="R105" s="125"/>
      <c r="S105" s="126">
        <v>0</v>
      </c>
      <c r="T105" s="127">
        <v>14.043490188545443</v>
      </c>
      <c r="U105" s="127">
        <v>14.453791346147312</v>
      </c>
      <c r="V105" s="132">
        <v>13.635401034340793</v>
      </c>
      <c r="W105" s="125">
        <v>4.9545834661362358</v>
      </c>
      <c r="X105" s="125">
        <v>4.2429440984384028</v>
      </c>
      <c r="Y105" s="127">
        <v>11.7</v>
      </c>
      <c r="Z105" s="143">
        <v>4.2421866649934827</v>
      </c>
      <c r="AA105" s="131">
        <v>8.9651660796606603</v>
      </c>
      <c r="AB105" s="131">
        <v>40.951349598776375</v>
      </c>
      <c r="AC105" s="125"/>
      <c r="AD105" s="125">
        <v>21</v>
      </c>
      <c r="AE105" s="125"/>
      <c r="AF105" s="125">
        <v>10</v>
      </c>
      <c r="AG105" s="125">
        <v>4.7930453561972355</v>
      </c>
      <c r="AH105" s="137">
        <v>18.726857321145541</v>
      </c>
      <c r="AI105" s="120">
        <f t="shared" si="0"/>
        <v>10</v>
      </c>
    </row>
    <row r="106" spans="3:35" x14ac:dyDescent="0.25">
      <c r="C106" s="145"/>
      <c r="D106" s="145"/>
      <c r="E106" s="164"/>
      <c r="F106" s="145"/>
      <c r="L106" s="134">
        <v>105</v>
      </c>
      <c r="M106" s="125"/>
      <c r="N106" s="125"/>
      <c r="O106" s="132">
        <v>12.232224866438756</v>
      </c>
      <c r="P106" s="125">
        <v>23.6</v>
      </c>
      <c r="Q106" s="132">
        <v>12.451738942107113</v>
      </c>
      <c r="R106" s="125"/>
      <c r="S106" s="126">
        <v>0</v>
      </c>
      <c r="T106" s="127">
        <v>14.467705030511587</v>
      </c>
      <c r="U106" s="127">
        <v>14.894831728336252</v>
      </c>
      <c r="V106" s="132">
        <v>14.070173852778607</v>
      </c>
      <c r="W106" s="125">
        <v>5.1199415169050706</v>
      </c>
      <c r="X106" s="125">
        <v>4.3873760197209277</v>
      </c>
      <c r="Y106" s="127">
        <v>12</v>
      </c>
      <c r="Z106" s="143">
        <v>4.3732643163972753</v>
      </c>
      <c r="AA106" s="131">
        <v>9.2262712496507824</v>
      </c>
      <c r="AB106" s="131">
        <v>42.219113199676386</v>
      </c>
      <c r="AC106" s="125"/>
      <c r="AD106" s="125">
        <v>21.6</v>
      </c>
      <c r="AE106" s="125"/>
      <c r="AF106" s="125">
        <v>10.3</v>
      </c>
      <c r="AG106" s="125">
        <v>4.9545834661362358</v>
      </c>
      <c r="AH106" s="137">
        <v>19.287054444229973</v>
      </c>
      <c r="AI106" s="120">
        <f t="shared" si="0"/>
        <v>10.3</v>
      </c>
    </row>
    <row r="107" spans="3:35" x14ac:dyDescent="0.25">
      <c r="C107" s="145"/>
      <c r="D107" s="145"/>
      <c r="E107" s="164"/>
      <c r="F107" s="145"/>
      <c r="L107" s="134">
        <v>106</v>
      </c>
      <c r="M107" s="125"/>
      <c r="N107" s="125"/>
      <c r="O107" s="132">
        <v>12.589828594356888</v>
      </c>
      <c r="P107" s="125">
        <v>24.3</v>
      </c>
      <c r="Q107" s="132">
        <v>12.777551785240794</v>
      </c>
      <c r="R107" s="125"/>
      <c r="S107" s="126">
        <v>0</v>
      </c>
      <c r="T107" s="127">
        <v>14.900530352334128</v>
      </c>
      <c r="U107" s="127">
        <v>15.344957385565742</v>
      </c>
      <c r="V107" s="132">
        <v>14.514490677854837</v>
      </c>
      <c r="W107" s="125">
        <v>5.2891721666685916</v>
      </c>
      <c r="X107" s="125">
        <v>4.535285231287526</v>
      </c>
      <c r="Y107" s="127">
        <v>12.3</v>
      </c>
      <c r="Z107" s="143">
        <v>4.5070918332178342</v>
      </c>
      <c r="AA107" s="131">
        <v>9.4923975196406936</v>
      </c>
      <c r="AB107" s="131">
        <v>43.513547055197044</v>
      </c>
      <c r="AC107" s="125"/>
      <c r="AD107" s="125">
        <v>22.2</v>
      </c>
      <c r="AE107" s="125"/>
      <c r="AF107" s="125">
        <v>10.7</v>
      </c>
      <c r="AG107" s="125">
        <v>5.1199415169050706</v>
      </c>
      <c r="AH107" s="137">
        <v>19.858460293027512</v>
      </c>
      <c r="AI107" s="120">
        <f t="shared" si="0"/>
        <v>10.7</v>
      </c>
    </row>
    <row r="108" spans="3:35" x14ac:dyDescent="0.25">
      <c r="C108" s="145"/>
      <c r="D108" s="145"/>
      <c r="E108" s="164"/>
      <c r="F108" s="145"/>
      <c r="L108" s="134">
        <v>107</v>
      </c>
      <c r="M108" s="125"/>
      <c r="N108" s="125"/>
      <c r="O108" s="132">
        <v>12.954381156833588</v>
      </c>
      <c r="P108" s="125">
        <v>24.9</v>
      </c>
      <c r="Q108" s="132">
        <v>13.108710159750879</v>
      </c>
      <c r="R108" s="125"/>
      <c r="S108" s="126">
        <v>0</v>
      </c>
      <c r="T108" s="127">
        <v>15.342057217662386</v>
      </c>
      <c r="U108" s="127">
        <v>15.7950830427952</v>
      </c>
      <c r="V108" s="132">
        <v>14.968468009838542</v>
      </c>
      <c r="W108" s="125">
        <v>5.4623282900385002</v>
      </c>
      <c r="X108" s="125">
        <v>4.6867214595642723</v>
      </c>
      <c r="Y108" s="127">
        <v>12.5</v>
      </c>
      <c r="Z108" s="143">
        <v>4.6437001450405901</v>
      </c>
      <c r="AA108" s="131">
        <v>9.7635927096304247</v>
      </c>
      <c r="AB108" s="125"/>
      <c r="AC108" s="125"/>
      <c r="AD108" s="125">
        <v>22.9</v>
      </c>
      <c r="AE108" s="125"/>
      <c r="AF108" s="125">
        <v>11</v>
      </c>
      <c r="AG108" s="125">
        <v>5.2891721666685916</v>
      </c>
      <c r="AH108" s="137">
        <v>20.441190217695478</v>
      </c>
      <c r="AI108" s="120">
        <f t="shared" si="0"/>
        <v>11</v>
      </c>
    </row>
    <row r="109" spans="3:35" x14ac:dyDescent="0.25">
      <c r="C109" s="145"/>
      <c r="D109" s="145"/>
      <c r="E109" s="164"/>
      <c r="F109" s="145"/>
      <c r="L109" s="134">
        <v>108</v>
      </c>
      <c r="M109" s="125"/>
      <c r="N109" s="125"/>
      <c r="O109" s="132">
        <v>13.325950743898263</v>
      </c>
      <c r="P109" s="125">
        <v>25.6</v>
      </c>
      <c r="Q109" s="132">
        <v>13.445250579965736</v>
      </c>
      <c r="R109" s="125"/>
      <c r="S109" s="126">
        <v>0</v>
      </c>
      <c r="T109" s="127">
        <v>15.792376784605544</v>
      </c>
      <c r="U109" s="127">
        <v>16.272859822712288</v>
      </c>
      <c r="V109" s="132">
        <v>15.432222657149493</v>
      </c>
      <c r="W109" s="125">
        <v>5.639462976908427</v>
      </c>
      <c r="X109" s="125">
        <v>4.8417346651517059</v>
      </c>
      <c r="Y109" s="127">
        <v>12.8</v>
      </c>
      <c r="Z109" s="143">
        <v>4.7831202340189307</v>
      </c>
      <c r="AA109" s="131">
        <v>10.039904639619992</v>
      </c>
      <c r="AB109" s="125"/>
      <c r="AC109" s="125"/>
      <c r="AD109" s="125">
        <v>23.5</v>
      </c>
      <c r="AE109" s="125"/>
      <c r="AF109" s="125">
        <v>11.3</v>
      </c>
      <c r="AG109" s="125">
        <v>5.4623282900385002</v>
      </c>
      <c r="AH109" s="137">
        <v>21.035359655653306</v>
      </c>
      <c r="AI109" s="120">
        <f t="shared" si="0"/>
        <v>11.3</v>
      </c>
    </row>
    <row r="110" spans="3:35" x14ac:dyDescent="0.25">
      <c r="C110" s="145"/>
      <c r="D110" s="145"/>
      <c r="E110" s="164"/>
      <c r="F110" s="145"/>
      <c r="L110" s="134">
        <v>109</v>
      </c>
      <c r="M110" s="125"/>
      <c r="N110" s="125"/>
      <c r="O110" s="132">
        <v>13.704605571077449</v>
      </c>
      <c r="P110" s="125"/>
      <c r="Q110" s="132">
        <v>13.787209466485489</v>
      </c>
      <c r="R110" s="125"/>
      <c r="S110" s="126">
        <v>0</v>
      </c>
      <c r="T110" s="127">
        <v>16.251580304946057</v>
      </c>
      <c r="U110" s="127">
        <v>16.750834579083865</v>
      </c>
      <c r="V110" s="132">
        <v>15.905871734281471</v>
      </c>
      <c r="W110" s="125">
        <v>5.8206295313060741</v>
      </c>
      <c r="X110" s="125">
        <v>5.0003750417234052</v>
      </c>
      <c r="Y110" s="127">
        <v>13.1</v>
      </c>
      <c r="Z110" s="143">
        <v>4.925383134470863</v>
      </c>
      <c r="AA110" s="131">
        <v>10.321381129609325</v>
      </c>
      <c r="AB110" s="125"/>
      <c r="AC110" s="125"/>
      <c r="AD110" s="125">
        <v>24.2</v>
      </c>
      <c r="AE110" s="125"/>
      <c r="AF110" s="125">
        <v>11.7</v>
      </c>
      <c r="AG110" s="125">
        <v>5.639462976908427</v>
      </c>
      <c r="AH110" s="137">
        <v>21.641084130831846</v>
      </c>
      <c r="AI110" s="120">
        <f t="shared" si="0"/>
        <v>11.7</v>
      </c>
    </row>
    <row r="111" spans="3:35" x14ac:dyDescent="0.25">
      <c r="C111" s="145"/>
      <c r="D111" s="145"/>
      <c r="E111" s="164"/>
      <c r="F111" s="145"/>
      <c r="L111" s="134">
        <v>110</v>
      </c>
      <c r="M111" s="125"/>
      <c r="N111" s="125"/>
      <c r="O111" s="132">
        <v>14.090413879168056</v>
      </c>
      <c r="P111" s="125"/>
      <c r="Q111" s="132">
        <v>14.134623147287598</v>
      </c>
      <c r="R111" s="125"/>
      <c r="S111" s="126">
        <v>0</v>
      </c>
      <c r="T111" s="132">
        <v>16.719106666285612</v>
      </c>
      <c r="U111" s="125">
        <v>17.238290561310571</v>
      </c>
      <c r="V111" s="132">
        <v>16.389532659759379</v>
      </c>
      <c r="W111" s="125">
        <v>6.0058814702622563</v>
      </c>
      <c r="X111" s="125">
        <v>5.1626930149402055</v>
      </c>
      <c r="Y111" s="127">
        <v>13.4</v>
      </c>
      <c r="Z111" s="143">
        <v>5.070519932482723</v>
      </c>
      <c r="AA111" s="131">
        <v>10.6080699995985</v>
      </c>
      <c r="AB111" s="125"/>
      <c r="AC111" s="125"/>
      <c r="AD111" s="125">
        <v>24.9</v>
      </c>
      <c r="AE111" s="125">
        <v>12.048640121098909</v>
      </c>
      <c r="AF111" s="125">
        <v>12</v>
      </c>
      <c r="AG111" s="125">
        <v>5.8206295313060741</v>
      </c>
      <c r="AH111" s="137">
        <v>22.258479252936461</v>
      </c>
      <c r="AI111" s="120">
        <f t="shared" si="0"/>
        <v>12</v>
      </c>
    </row>
    <row r="112" spans="3:35" x14ac:dyDescent="0.25">
      <c r="C112" s="145"/>
      <c r="D112" s="145"/>
      <c r="E112" s="164"/>
      <c r="F112" s="145"/>
      <c r="L112" s="134">
        <v>111</v>
      </c>
      <c r="M112" s="125"/>
      <c r="N112" s="125"/>
      <c r="O112" s="132">
        <v>14.483443934014762</v>
      </c>
      <c r="P112" s="125"/>
      <c r="Q112" s="132">
        <v>14.487527858808678</v>
      </c>
      <c r="R112" s="125"/>
      <c r="S112" s="126">
        <v>0</v>
      </c>
      <c r="T112" s="132">
        <v>17.196350234708007</v>
      </c>
      <c r="U112" s="125">
        <v>17.735327080609782</v>
      </c>
      <c r="V112" s="132">
        <v>16.883323154128227</v>
      </c>
      <c r="W112" s="125">
        <v>6.1952725226960572</v>
      </c>
      <c r="X112" s="125">
        <v>5.3287392413792372</v>
      </c>
      <c r="Y112" s="127">
        <v>13.7</v>
      </c>
      <c r="Z112" s="143">
        <v>5.2185617655193166</v>
      </c>
      <c r="AA112" s="131">
        <v>10.900019069587433</v>
      </c>
      <c r="AB112" s="125"/>
      <c r="AC112" s="125"/>
      <c r="AD112" s="125">
        <v>25.6</v>
      </c>
      <c r="AE112" s="125">
        <v>12.384700717263227</v>
      </c>
      <c r="AF112" s="125">
        <v>12.4</v>
      </c>
      <c r="AG112" s="125">
        <v>6.0058814702622563</v>
      </c>
      <c r="AH112" s="137">
        <v>22.887660716722554</v>
      </c>
      <c r="AI112" s="120">
        <f t="shared" si="0"/>
        <v>12.4</v>
      </c>
    </row>
    <row r="113" spans="3:35" x14ac:dyDescent="0.25">
      <c r="C113" s="145"/>
      <c r="D113" s="145"/>
      <c r="E113" s="164"/>
      <c r="F113" s="145"/>
      <c r="L113" s="134">
        <v>112</v>
      </c>
      <c r="M113" s="125"/>
      <c r="N113" s="125"/>
      <c r="O113" s="132">
        <v>14.883764026291317</v>
      </c>
      <c r="P113" s="125"/>
      <c r="Q113" s="132">
        <v>14.845959747004487</v>
      </c>
      <c r="R113" s="125"/>
      <c r="S113" s="126">
        <v>0</v>
      </c>
      <c r="T113" s="132">
        <v>17.682752496667085</v>
      </c>
      <c r="U113" s="125">
        <v>18.045711328942701</v>
      </c>
      <c r="V113" s="132">
        <v>17.387361237973312</v>
      </c>
      <c r="W113" s="125">
        <v>6.3888566283160166</v>
      </c>
      <c r="X113" s="125">
        <v>5.4985646074776566</v>
      </c>
      <c r="Y113" s="127">
        <v>13.9</v>
      </c>
      <c r="Z113" s="143">
        <v>5.3695398220405934</v>
      </c>
      <c r="AA113" s="131">
        <v>11.197276159576175</v>
      </c>
      <c r="AB113" s="125"/>
      <c r="AC113" s="125"/>
      <c r="AD113" s="125">
        <v>26.3</v>
      </c>
      <c r="AE113" s="125">
        <v>12.726994186525838</v>
      </c>
      <c r="AF113" s="125">
        <v>12.7</v>
      </c>
      <c r="AG113" s="125">
        <v>6.1952725226960572</v>
      </c>
      <c r="AH113" s="137">
        <v>23.528744301284391</v>
      </c>
      <c r="AI113" s="120">
        <f t="shared" si="0"/>
        <v>12.7</v>
      </c>
    </row>
    <row r="114" spans="3:35" x14ac:dyDescent="0.25">
      <c r="C114" s="145"/>
      <c r="D114" s="145"/>
      <c r="E114" s="164"/>
      <c r="F114" s="145"/>
      <c r="L114" s="134">
        <v>113</v>
      </c>
      <c r="M114" s="125"/>
      <c r="N114" s="125"/>
      <c r="O114" s="132">
        <v>15.291442471285832</v>
      </c>
      <c r="P114" s="125"/>
      <c r="Q114" s="132">
        <v>15.209954868387742</v>
      </c>
      <c r="R114" s="125"/>
      <c r="S114" s="126">
        <v>0</v>
      </c>
      <c r="T114" s="132">
        <v>18.178405084222572</v>
      </c>
      <c r="U114" s="125">
        <v>18.495836986172201</v>
      </c>
      <c r="V114" s="132">
        <v>17.901765229971925</v>
      </c>
      <c r="W114" s="125">
        <v>6.5866879365369178</v>
      </c>
      <c r="X114" s="125">
        <v>5.6722202284906835</v>
      </c>
      <c r="Y114" s="127">
        <v>14.2</v>
      </c>
      <c r="Z114" s="143">
        <v>5.5234853411245401</v>
      </c>
      <c r="AA114" s="131">
        <v>11.499889089564734</v>
      </c>
      <c r="AB114" s="125"/>
      <c r="AC114" s="125"/>
      <c r="AD114" s="125">
        <v>27</v>
      </c>
      <c r="AE114" s="125">
        <v>13.075578928691328</v>
      </c>
      <c r="AF114" s="125">
        <v>13</v>
      </c>
      <c r="AG114" s="125">
        <v>6.3888566283160166</v>
      </c>
      <c r="AH114" s="137">
        <v>24.181845869355765</v>
      </c>
      <c r="AI114" s="120">
        <f t="shared" si="0"/>
        <v>13</v>
      </c>
    </row>
    <row r="115" spans="3:35" x14ac:dyDescent="0.25">
      <c r="C115" s="145"/>
      <c r="D115" s="145"/>
      <c r="E115" s="164"/>
      <c r="F115" s="145"/>
      <c r="L115" s="134">
        <v>114</v>
      </c>
      <c r="M115" s="125"/>
      <c r="N115" s="125"/>
      <c r="O115" s="132">
        <v>15.706547608689867</v>
      </c>
      <c r="P115" s="125"/>
      <c r="Q115" s="132">
        <v>15.579549191045526</v>
      </c>
      <c r="R115" s="125"/>
      <c r="S115" s="126">
        <v>0</v>
      </c>
      <c r="T115" s="132">
        <v>18.683399719476252</v>
      </c>
      <c r="U115" s="125">
        <v>18.9459626434017</v>
      </c>
      <c r="V115" s="132">
        <v>18.426653744974303</v>
      </c>
      <c r="W115" s="125">
        <v>6.7888208054117003</v>
      </c>
      <c r="X115" s="125">
        <v>5.8497574474638219</v>
      </c>
      <c r="Y115" s="127">
        <v>14.5</v>
      </c>
      <c r="Z115" s="143">
        <v>5.6804296120964537</v>
      </c>
      <c r="AA115" s="131">
        <v>11.807905679553063</v>
      </c>
      <c r="AB115" s="125"/>
      <c r="AC115" s="125"/>
      <c r="AD115" s="125">
        <v>27.8</v>
      </c>
      <c r="AE115" s="125">
        <v>13.430513364344685</v>
      </c>
      <c r="AF115" s="125">
        <v>13.4</v>
      </c>
      <c r="AG115" s="125">
        <v>6.5866879365369178</v>
      </c>
      <c r="AH115" s="137">
        <v>24.847081366622664</v>
      </c>
      <c r="AI115" s="120">
        <f t="shared" si="0"/>
        <v>13.4</v>
      </c>
    </row>
    <row r="116" spans="3:35" x14ac:dyDescent="0.25">
      <c r="C116" s="145"/>
      <c r="D116" s="145"/>
      <c r="E116" s="164"/>
      <c r="F116" s="145"/>
      <c r="L116" s="134">
        <v>115</v>
      </c>
      <c r="M116" s="125"/>
      <c r="N116" s="125"/>
      <c r="O116" s="132">
        <v>16.129147802390644</v>
      </c>
      <c r="P116" s="125"/>
      <c r="Q116" s="132">
        <v>15.954778595635519</v>
      </c>
      <c r="R116" s="125"/>
      <c r="S116" s="126">
        <v>0</v>
      </c>
      <c r="T116" s="132">
        <v>19.197828213862682</v>
      </c>
      <c r="U116" s="125">
        <v>19.396088300631199</v>
      </c>
      <c r="V116" s="132">
        <v>18.962145692113815</v>
      </c>
      <c r="W116" s="125">
        <v>6.9953098005782595</v>
      </c>
      <c r="X116" s="125">
        <v>6.0312278342183481</v>
      </c>
      <c r="Y116" s="127">
        <v>14.8</v>
      </c>
      <c r="Z116" s="143">
        <v>5.8404039741637233</v>
      </c>
      <c r="AA116" s="131">
        <v>12.121373749541217</v>
      </c>
      <c r="AB116" s="125"/>
      <c r="AC116" s="125"/>
      <c r="AD116" s="125">
        <v>28.5</v>
      </c>
      <c r="AE116" s="125">
        <v>13.791855934674858</v>
      </c>
      <c r="AF116" s="125">
        <v>13.8</v>
      </c>
      <c r="AG116" s="125">
        <v>6.7888208054117003</v>
      </c>
      <c r="AH116" s="137">
        <v>25.524566821047955</v>
      </c>
      <c r="AI116" s="120">
        <f t="shared" si="0"/>
        <v>13.8</v>
      </c>
    </row>
    <row r="117" spans="3:35" x14ac:dyDescent="0.25">
      <c r="C117" s="145"/>
      <c r="D117" s="145"/>
      <c r="E117" s="164"/>
      <c r="F117" s="145"/>
      <c r="L117" s="134">
        <v>116</v>
      </c>
      <c r="M117" s="125"/>
      <c r="N117" s="125"/>
      <c r="O117" s="132">
        <v>16.559311440267642</v>
      </c>
      <c r="P117" s="125"/>
      <c r="Q117" s="132">
        <v>16.335678876362817</v>
      </c>
      <c r="R117" s="125"/>
      <c r="S117" s="126">
        <v>0</v>
      </c>
      <c r="T117" s="132">
        <v>19.721782467451138</v>
      </c>
      <c r="U117" s="132">
        <v>20.376078558110834</v>
      </c>
      <c r="V117" s="132">
        <v>19.508360272946682</v>
      </c>
      <c r="W117" s="125">
        <v>7.2062096942208456</v>
      </c>
      <c r="X117" s="125">
        <v>6.2166831843508081</v>
      </c>
      <c r="Y117" s="127">
        <v>15.1</v>
      </c>
      <c r="Z117" s="143">
        <v>6.0034398160569795</v>
      </c>
      <c r="AA117" s="131">
        <v>12.440341119529112</v>
      </c>
      <c r="AB117" s="125"/>
      <c r="AC117" s="125"/>
      <c r="AD117" s="125">
        <v>29.3</v>
      </c>
      <c r="AE117" s="125">
        <v>14.159665101301098</v>
      </c>
      <c r="AF117" s="125">
        <v>14.2</v>
      </c>
      <c r="AG117" s="125">
        <v>6.9953098005782595</v>
      </c>
      <c r="AH117" s="137">
        <v>26.214418342207104</v>
      </c>
      <c r="AI117" s="120">
        <f t="shared" si="0"/>
        <v>14.2</v>
      </c>
    </row>
    <row r="118" spans="3:35" x14ac:dyDescent="0.25">
      <c r="C118" s="145"/>
      <c r="D118" s="145"/>
      <c r="E118" s="164"/>
      <c r="F118" s="145"/>
      <c r="L118" s="134">
        <v>117</v>
      </c>
      <c r="M118" s="125"/>
      <c r="N118" s="125"/>
      <c r="O118" s="132">
        <v>16.997106933992345</v>
      </c>
      <c r="P118" s="125"/>
      <c r="Q118" s="132">
        <v>16.72228574193737</v>
      </c>
      <c r="R118" s="125"/>
      <c r="S118" s="126">
        <v>0</v>
      </c>
      <c r="T118" s="132">
        <v>20.255354468259512</v>
      </c>
      <c r="U118" s="132">
        <v>20.932742257155923</v>
      </c>
      <c r="V118" s="132">
        <v>20.065416979618071</v>
      </c>
      <c r="W118" s="125">
        <v>7.4215754640455929</v>
      </c>
      <c r="X118" s="125">
        <v>6.4061755182450035</v>
      </c>
      <c r="Y118" s="127">
        <v>15.4</v>
      </c>
      <c r="Z118" s="143">
        <v>6.1695685756766006</v>
      </c>
      <c r="AA118" s="131">
        <v>12.764855609516852</v>
      </c>
      <c r="AB118" s="125"/>
      <c r="AC118" s="125"/>
      <c r="AD118" s="125">
        <v>30.1</v>
      </c>
      <c r="AE118" s="125">
        <v>14.533999346102313</v>
      </c>
      <c r="AF118" s="125">
        <v>14.6</v>
      </c>
      <c r="AG118" s="125">
        <v>7.2062096942208456</v>
      </c>
      <c r="AH118" s="137">
        <v>26.916752120635362</v>
      </c>
      <c r="AI118" s="120">
        <f t="shared" si="0"/>
        <v>14.6</v>
      </c>
    </row>
    <row r="119" spans="3:35" x14ac:dyDescent="0.25">
      <c r="C119" s="145"/>
      <c r="D119" s="145"/>
      <c r="E119" s="164"/>
      <c r="F119" s="145"/>
      <c r="L119" s="134">
        <v>118</v>
      </c>
      <c r="M119" s="125"/>
      <c r="N119" s="125"/>
      <c r="O119" s="132">
        <v>17.44260271883067</v>
      </c>
      <c r="P119" s="125"/>
      <c r="Q119" s="132">
        <v>17.114634816512599</v>
      </c>
      <c r="R119" s="125"/>
      <c r="S119" s="126">
        <v>0</v>
      </c>
      <c r="T119" s="132">
        <v>20.798636291578934</v>
      </c>
      <c r="U119" s="132">
        <v>21.499681344581045</v>
      </c>
      <c r="V119" s="132">
        <v>20.633435593056575</v>
      </c>
      <c r="W119" s="125">
        <v>7.6414622922698321</v>
      </c>
      <c r="X119" s="125">
        <v>6.5997570800972172</v>
      </c>
      <c r="Y119" s="127">
        <v>15.7</v>
      </c>
      <c r="Z119" s="143">
        <v>6.3388217397447404</v>
      </c>
      <c r="AA119" s="131">
        <v>13.094965039504352</v>
      </c>
      <c r="AB119" s="125"/>
      <c r="AC119" s="125"/>
      <c r="AD119" s="125">
        <v>30.8</v>
      </c>
      <c r="AE119" s="125">
        <v>14.914917171049346</v>
      </c>
      <c r="AF119" s="125">
        <v>15</v>
      </c>
      <c r="AG119" s="125">
        <v>7.4215754640455929</v>
      </c>
      <c r="AH119" s="137">
        <v>27.631684427185085</v>
      </c>
      <c r="AI119" s="120">
        <f t="shared" si="0"/>
        <v>15</v>
      </c>
    </row>
    <row r="120" spans="3:35" x14ac:dyDescent="0.25">
      <c r="C120" s="145"/>
      <c r="D120" s="145"/>
      <c r="E120" s="164"/>
      <c r="F120" s="145"/>
      <c r="L120" s="134">
        <v>119</v>
      </c>
      <c r="M120" s="125"/>
      <c r="N120" s="125"/>
      <c r="O120" s="132">
        <v>17.895867253450263</v>
      </c>
      <c r="P120" s="125"/>
      <c r="Q120" s="132">
        <v>17.512761640605838</v>
      </c>
      <c r="R120" s="125"/>
      <c r="S120" s="126">
        <v>0</v>
      </c>
      <c r="T120" s="132">
        <v>21.351720099309752</v>
      </c>
      <c r="U120" s="132">
        <v>22.076995999139065</v>
      </c>
      <c r="V120" s="132">
        <v>21.212536181195063</v>
      </c>
      <c r="W120" s="125">
        <v>7.8659255646253703</v>
      </c>
      <c r="X120" s="125">
        <v>6.7974803369538117</v>
      </c>
      <c r="Y120" s="127">
        <v>16</v>
      </c>
      <c r="Z120" s="143">
        <v>6.5112308434630615</v>
      </c>
      <c r="AA120" s="131">
        <v>13.430717229491639</v>
      </c>
      <c r="AB120" s="125"/>
      <c r="AC120" s="125"/>
      <c r="AD120" s="125">
        <v>31.7</v>
      </c>
      <c r="AE120" s="125">
        <v>15.302477098040013</v>
      </c>
      <c r="AF120" s="125">
        <v>15.4</v>
      </c>
      <c r="AG120" s="125">
        <v>7.6414622922698321</v>
      </c>
      <c r="AH120" s="137">
        <v>28.359331612394406</v>
      </c>
      <c r="AI120" s="120">
        <f t="shared" si="0"/>
        <v>15.4</v>
      </c>
    </row>
    <row r="121" spans="3:35" x14ac:dyDescent="0.25">
      <c r="C121" s="145"/>
      <c r="D121" s="145"/>
      <c r="E121" s="164"/>
      <c r="F121" s="145"/>
      <c r="L121" s="134">
        <v>120</v>
      </c>
      <c r="M121" s="125"/>
      <c r="N121" s="125"/>
      <c r="O121" s="132">
        <v>18.35696901972921</v>
      </c>
      <c r="P121" s="125"/>
      <c r="Q121" s="132">
        <v>17.916701672001018</v>
      </c>
      <c r="R121" s="125"/>
      <c r="S121" s="126">
        <v>0</v>
      </c>
      <c r="T121" s="132">
        <v>21.914698139307891</v>
      </c>
      <c r="U121" s="132">
        <v>22.66478651851201</v>
      </c>
      <c r="V121" s="132">
        <v>21.802839097216737</v>
      </c>
      <c r="W121" s="125">
        <v>8.0950208693744337</v>
      </c>
      <c r="X121" s="125">
        <v>6.9993979777611282</v>
      </c>
      <c r="Y121" s="127">
        <v>16.399999999999999</v>
      </c>
      <c r="Z121" s="143">
        <v>6.6868274701754089</v>
      </c>
      <c r="AA121" s="131">
        <v>13.772159999478722</v>
      </c>
      <c r="AB121" s="125"/>
      <c r="AC121" s="125"/>
      <c r="AD121" s="125">
        <v>32.5</v>
      </c>
      <c r="AE121" s="125">
        <v>15.69673766873713</v>
      </c>
      <c r="AF121" s="125">
        <v>15.8</v>
      </c>
      <c r="AG121" s="125">
        <v>7.8659255646253703</v>
      </c>
      <c r="AH121" s="147"/>
      <c r="AI121" s="120">
        <f t="shared" si="0"/>
        <v>15.8</v>
      </c>
    </row>
    <row r="122" spans="3:35" x14ac:dyDescent="0.25">
      <c r="C122" s="145"/>
      <c r="D122" s="145"/>
      <c r="E122" s="164"/>
      <c r="F122" s="145"/>
      <c r="L122" s="134">
        <v>121</v>
      </c>
      <c r="M122" s="125"/>
      <c r="N122" s="125"/>
      <c r="O122" s="132">
        <v>18.825976522569167</v>
      </c>
      <c r="P122" s="125"/>
      <c r="Q122" s="132">
        <v>18.32649028663398</v>
      </c>
      <c r="R122" s="125"/>
      <c r="S122" s="126">
        <v>0</v>
      </c>
      <c r="T122" s="132">
        <v>22.487662744741758</v>
      </c>
      <c r="U122" s="132">
        <v>23.263153318451376</v>
      </c>
      <c r="V122" s="132">
        <v>22.404464977827498</v>
      </c>
      <c r="W122" s="125">
        <v>8.3288039963392393</v>
      </c>
      <c r="X122" s="125">
        <v>7.2055629124273217</v>
      </c>
      <c r="Y122" s="127"/>
      <c r="Z122" s="143">
        <v>6.8656432510358965</v>
      </c>
      <c r="AA122" s="131">
        <v>14.119341169465589</v>
      </c>
      <c r="AB122" s="125"/>
      <c r="AC122" s="125"/>
      <c r="AD122" s="125">
        <v>33.299999999999997</v>
      </c>
      <c r="AE122" s="125">
        <v>16.097757444408735</v>
      </c>
      <c r="AF122" s="125">
        <v>16.2</v>
      </c>
      <c r="AG122" s="125">
        <v>8.0950208693744337</v>
      </c>
      <c r="AH122" s="147"/>
      <c r="AI122" s="120">
        <f t="shared" si="0"/>
        <v>16.2</v>
      </c>
    </row>
    <row r="123" spans="3:35" ht="15" customHeight="1" x14ac:dyDescent="0.25">
      <c r="C123" s="145"/>
      <c r="D123" s="145"/>
      <c r="E123" s="164"/>
      <c r="F123" s="145"/>
      <c r="L123" s="134">
        <v>122</v>
      </c>
      <c r="M123" s="125"/>
      <c r="N123" s="125"/>
      <c r="O123" s="132">
        <v>19.302958289711228</v>
      </c>
      <c r="P123" s="125"/>
      <c r="Q123" s="132">
        <v>18.74216277946136</v>
      </c>
      <c r="R123" s="125"/>
      <c r="S123" s="126">
        <v>0</v>
      </c>
      <c r="T123" s="132">
        <v>23.070706333458897</v>
      </c>
      <c r="U123" s="132">
        <v>23.87219693193077</v>
      </c>
      <c r="V123" s="132">
        <v>23.017534741552996</v>
      </c>
      <c r="W123" s="125">
        <v>8.5673309359438825</v>
      </c>
      <c r="X123" s="125">
        <v>7.4160282708961942</v>
      </c>
      <c r="Y123" s="127"/>
      <c r="Z123" s="143">
        <v>7.047709864681968</v>
      </c>
      <c r="AA123" s="131">
        <v>14.472308559452213</v>
      </c>
      <c r="AB123" s="125"/>
      <c r="AC123" s="125"/>
      <c r="AD123" s="125">
        <v>34.200000000000003</v>
      </c>
      <c r="AE123" s="125">
        <v>16.505595005771347</v>
      </c>
      <c r="AF123" s="125">
        <v>16.600000000000001</v>
      </c>
      <c r="AG123" s="125">
        <v>8.3288039963392393</v>
      </c>
      <c r="AH123" s="147"/>
      <c r="AI123" s="120">
        <f t="shared" si="0"/>
        <v>16.600000000000001</v>
      </c>
    </row>
    <row r="124" spans="3:35" x14ac:dyDescent="0.25">
      <c r="C124" s="145"/>
      <c r="D124" s="145"/>
      <c r="E124" s="164"/>
      <c r="F124" s="145"/>
      <c r="L124" s="134">
        <v>123</v>
      </c>
      <c r="M124" s="125"/>
      <c r="N124" s="125"/>
      <c r="O124" s="132">
        <v>19.787982871554423</v>
      </c>
      <c r="P124" s="125"/>
      <c r="Q124" s="132">
        <v>19.163754365312869</v>
      </c>
      <c r="R124" s="125"/>
      <c r="S124" s="126">
        <v>0</v>
      </c>
      <c r="T124" s="132">
        <v>23.663921407363208</v>
      </c>
      <c r="U124" s="132">
        <v>24.492018008312876</v>
      </c>
      <c r="V124" s="132">
        <v>23.642169587058998</v>
      </c>
      <c r="W124" s="125">
        <v>8.8106578782687457</v>
      </c>
      <c r="X124" s="125">
        <v>7.6308474022322725</v>
      </c>
      <c r="Y124" s="127"/>
      <c r="Z124" s="143">
        <v>7.2330590369122296</v>
      </c>
      <c r="AA124" s="131">
        <v>14.83110998943863</v>
      </c>
      <c r="AB124" s="125"/>
      <c r="AC124" s="125"/>
      <c r="AD124" s="125">
        <v>35</v>
      </c>
      <c r="AE124" s="125">
        <v>16.920308952835551</v>
      </c>
      <c r="AF124" s="125">
        <v>17</v>
      </c>
      <c r="AG124" s="125">
        <v>8.5673309359438825</v>
      </c>
      <c r="AH124" s="147"/>
      <c r="AI124" s="120">
        <f t="shared" si="0"/>
        <v>17</v>
      </c>
    </row>
    <row r="125" spans="3:35" x14ac:dyDescent="0.25">
      <c r="C125" s="145"/>
      <c r="D125" s="145"/>
      <c r="E125" s="164"/>
      <c r="F125" s="145"/>
      <c r="L125" s="134">
        <v>124</v>
      </c>
      <c r="M125" s="125"/>
      <c r="N125" s="125"/>
      <c r="O125" s="132">
        <v>20.281118840977438</v>
      </c>
      <c r="P125" s="125"/>
      <c r="Q125" s="132">
        <v>19.591300179727838</v>
      </c>
      <c r="R125" s="125"/>
      <c r="S125" s="126">
        <v>0</v>
      </c>
      <c r="T125" s="132">
        <v>24.267400551801277</v>
      </c>
      <c r="U125" s="132">
        <v>25.122717312528376</v>
      </c>
      <c r="V125" s="132">
        <v>24.278490991496788</v>
      </c>
      <c r="W125" s="125">
        <v>9.0588412121173327</v>
      </c>
      <c r="X125" s="125">
        <v>7.8500738737173634</v>
      </c>
      <c r="Y125" s="127"/>
      <c r="Z125" s="143">
        <v>7.4217225403693856</v>
      </c>
      <c r="AA125" s="131"/>
      <c r="AB125" s="125"/>
      <c r="AC125" s="125"/>
      <c r="AD125" s="125">
        <v>35.9</v>
      </c>
      <c r="AE125" s="125">
        <v>17.341957904754199</v>
      </c>
      <c r="AF125" s="125">
        <v>17.5</v>
      </c>
      <c r="AG125" s="125">
        <v>8.8106578782687457</v>
      </c>
      <c r="AH125" s="147"/>
      <c r="AI125" s="120">
        <f t="shared" si="0"/>
        <v>17.5</v>
      </c>
    </row>
    <row r="126" spans="3:35" x14ac:dyDescent="0.25">
      <c r="C126" s="145"/>
      <c r="D126" s="145"/>
      <c r="E126" s="164"/>
      <c r="F126" s="145"/>
      <c r="L126" s="134">
        <v>125</v>
      </c>
      <c r="M126" s="125"/>
      <c r="N126" s="125"/>
      <c r="O126" s="132">
        <v>20.782434793163304</v>
      </c>
      <c r="P126" s="125"/>
      <c r="Q126" s="132">
        <v>20.024835279775964</v>
      </c>
      <c r="R126" s="125"/>
      <c r="S126" s="126">
        <v>0</v>
      </c>
      <c r="T126" s="132">
        <v>24.88123643495819</v>
      </c>
      <c r="U126" s="132">
        <v>25.764395724266929</v>
      </c>
      <c r="V126" s="132">
        <v>24.926620708870704</v>
      </c>
      <c r="W126" s="125">
        <v>9.3119375240945512</v>
      </c>
      <c r="X126" s="125">
        <v>8.0737614699581037</v>
      </c>
      <c r="Y126" s="127"/>
      <c r="Z126" s="143">
        <v>7.6137321942275076</v>
      </c>
      <c r="AA126" s="131"/>
      <c r="AB126" s="125"/>
      <c r="AC126" s="125"/>
      <c r="AD126" s="125">
        <v>36.799999999999997</v>
      </c>
      <c r="AE126" s="125">
        <v>17.770600499672799</v>
      </c>
      <c r="AF126" s="125">
        <v>17.899999999999999</v>
      </c>
      <c r="AG126" s="125">
        <v>9.0588412121173327</v>
      </c>
      <c r="AH126" s="147"/>
      <c r="AI126" s="120">
        <f t="shared" si="0"/>
        <v>17.899999999999999</v>
      </c>
    </row>
    <row r="127" spans="3:35" x14ac:dyDescent="0.25">
      <c r="C127" s="145"/>
      <c r="D127" s="145"/>
      <c r="E127" s="164"/>
      <c r="F127" s="145"/>
      <c r="L127" s="134">
        <v>126</v>
      </c>
      <c r="M127" s="125"/>
      <c r="N127" s="125"/>
      <c r="O127" s="132">
        <v>21.291999345426614</v>
      </c>
      <c r="P127" s="125"/>
      <c r="Q127" s="132">
        <v>20.464394644863948</v>
      </c>
      <c r="R127" s="125"/>
      <c r="S127" s="126">
        <v>0</v>
      </c>
      <c r="T127" s="132">
        <v>25.505521807262848</v>
      </c>
      <c r="U127" s="132">
        <v>26.417154237181428</v>
      </c>
      <c r="V127" s="132">
        <v>25.586680768428888</v>
      </c>
      <c r="W127" s="125">
        <v>9.5700035976972746</v>
      </c>
      <c r="X127" s="125">
        <v>8.3019641920043536</v>
      </c>
      <c r="Y127" s="127"/>
      <c r="Z127" s="143">
        <v>7.8091198638843178</v>
      </c>
      <c r="AA127" s="131"/>
      <c r="AB127" s="125"/>
      <c r="AC127" s="125"/>
      <c r="AD127" s="125">
        <v>37.700000000000003</v>
      </c>
      <c r="AE127" s="125">
        <v>18.206295394582529</v>
      </c>
      <c r="AF127" s="125">
        <v>18.399999999999999</v>
      </c>
      <c r="AG127" s="125">
        <v>9.3119375240945512</v>
      </c>
      <c r="AH127" s="147"/>
      <c r="AI127" s="120">
        <f t="shared" si="0"/>
        <v>18.399999999999999</v>
      </c>
    </row>
    <row r="128" spans="3:35" x14ac:dyDescent="0.25">
      <c r="C128" s="145"/>
      <c r="D128" s="145"/>
      <c r="E128" s="164"/>
      <c r="F128" s="145"/>
      <c r="L128" s="134">
        <v>127</v>
      </c>
      <c r="M128" s="125"/>
      <c r="N128" s="125"/>
      <c r="O128" s="132">
        <v>21.809881137043199</v>
      </c>
      <c r="P128" s="125"/>
      <c r="Q128" s="132">
        <v>20.91001317752589</v>
      </c>
      <c r="R128" s="125"/>
      <c r="S128" s="126">
        <v>0</v>
      </c>
      <c r="T128" s="132">
        <v>26.140349500802049</v>
      </c>
      <c r="U128" s="132">
        <v>27.081093958103182</v>
      </c>
      <c r="V128" s="132">
        <v>26.258793473075936</v>
      </c>
      <c r="W128" s="125">
        <v>9.8330964124157703</v>
      </c>
      <c r="X128" s="125">
        <v>8.534736256478082</v>
      </c>
      <c r="Y128" s="127"/>
      <c r="Z128" s="143">
        <v>8.0079174606575361</v>
      </c>
      <c r="AA128" s="131"/>
      <c r="AB128" s="125"/>
      <c r="AC128" s="125"/>
      <c r="AD128" s="125">
        <v>38.6</v>
      </c>
      <c r="AE128" s="125">
        <v>18.649101265175521</v>
      </c>
      <c r="AF128" s="125">
        <v>18.8</v>
      </c>
      <c r="AG128" s="125">
        <v>9.5700035976972746</v>
      </c>
      <c r="AH128" s="147"/>
      <c r="AI128" s="120">
        <f t="shared" si="0"/>
        <v>18.8</v>
      </c>
    </row>
    <row r="129" spans="3:35" x14ac:dyDescent="0.25">
      <c r="C129" s="145"/>
      <c r="D129" s="145"/>
      <c r="E129" s="164"/>
      <c r="F129" s="145"/>
      <c r="L129" s="134">
        <v>128</v>
      </c>
      <c r="M129" s="125"/>
      <c r="N129" s="125"/>
      <c r="O129" s="132">
        <v>22.336148829083239</v>
      </c>
      <c r="P129" s="125"/>
      <c r="Q129" s="132">
        <v>21.361725704201326</v>
      </c>
      <c r="R129" s="125"/>
      <c r="S129" s="126">
        <v>0</v>
      </c>
      <c r="T129" s="132">
        <v>26.785812428743448</v>
      </c>
      <c r="U129" s="132">
        <v>27.756316106268866</v>
      </c>
      <c r="V129" s="132">
        <v>26.943081397807497</v>
      </c>
      <c r="W129" s="125">
        <v>10.101273142846805</v>
      </c>
      <c r="X129" s="125">
        <v>8.7721320947129762</v>
      </c>
      <c r="Y129" s="127"/>
      <c r="Z129" s="143">
        <v>8.2101569414859306</v>
      </c>
      <c r="AA129" s="131"/>
      <c r="AB129" s="125"/>
      <c r="AC129" s="125"/>
      <c r="AD129" s="125">
        <v>39.6</v>
      </c>
      <c r="AE129" s="125">
        <v>19.099076805702079</v>
      </c>
      <c r="AF129" s="125">
        <v>19.3</v>
      </c>
      <c r="AG129" s="125">
        <v>9.8330964124157703</v>
      </c>
      <c r="AH129" s="147"/>
      <c r="AI129" s="120">
        <f t="shared" si="0"/>
        <v>19.3</v>
      </c>
    </row>
    <row r="130" spans="3:35" x14ac:dyDescent="0.25">
      <c r="C130" s="145"/>
      <c r="D130" s="145"/>
      <c r="E130" s="164"/>
      <c r="F130" s="145"/>
      <c r="L130" s="134">
        <v>129</v>
      </c>
      <c r="M130" s="125"/>
      <c r="N130" s="125"/>
      <c r="O130" s="132">
        <v>22.870871104246376</v>
      </c>
      <c r="P130" s="125"/>
      <c r="Q130" s="132">
        <v>21.819566975997699</v>
      </c>
      <c r="R130" s="125"/>
      <c r="S130" s="126">
        <v>0</v>
      </c>
      <c r="T130" s="132">
        <v>27.442003584767068</v>
      </c>
      <c r="U130" s="132">
        <v>28.44292201255907</v>
      </c>
      <c r="V130" s="132">
        <v>27.639667388165673</v>
      </c>
      <c r="W130" s="125">
        <v>10.374591157817374</v>
      </c>
      <c r="X130" s="125">
        <v>9.0142063519038391</v>
      </c>
      <c r="Y130" s="127"/>
      <c r="Z130" s="143">
        <v>8.4158703086344566</v>
      </c>
      <c r="AA130" s="131"/>
      <c r="AB130" s="125"/>
      <c r="AC130" s="125"/>
      <c r="AD130" s="125">
        <v>40.5</v>
      </c>
      <c r="AE130" s="125">
        <v>19.556280728830728</v>
      </c>
      <c r="AF130" s="125">
        <v>19.7</v>
      </c>
      <c r="AG130" s="125">
        <v>10.101273142846805</v>
      </c>
      <c r="AH130" s="147"/>
      <c r="AI130" s="120">
        <f t="shared" si="0"/>
        <v>19.7</v>
      </c>
    </row>
    <row r="131" spans="3:35" x14ac:dyDescent="0.25">
      <c r="C131" s="145"/>
      <c r="D131" s="145"/>
      <c r="E131" s="164"/>
      <c r="F131" s="145"/>
      <c r="L131" s="134">
        <v>130</v>
      </c>
      <c r="M131" s="125"/>
      <c r="N131" s="125"/>
      <c r="O131" s="132">
        <v>23.414116666699208</v>
      </c>
      <c r="P131" s="125"/>
      <c r="Q131" s="132">
        <v>22.283571669440139</v>
      </c>
      <c r="R131" s="125"/>
      <c r="S131" s="126">
        <v>0</v>
      </c>
      <c r="T131" s="132">
        <v>28.109016042505143</v>
      </c>
      <c r="U131" s="132">
        <v>29.141013118747672</v>
      </c>
      <c r="V131" s="132">
        <v>28.348674558715928</v>
      </c>
      <c r="W131" s="125">
        <v>10.653108019519474</v>
      </c>
      <c r="X131" s="125">
        <v>9.2610138862663138</v>
      </c>
      <c r="Y131" s="127"/>
      <c r="Z131" s="143">
        <v>8.6250896094036982</v>
      </c>
      <c r="AA131" s="131"/>
      <c r="AB131" s="125"/>
      <c r="AC131" s="125"/>
      <c r="AD131" s="125">
        <v>41.5</v>
      </c>
      <c r="AE131" s="125">
        <v>20.020771765509561</v>
      </c>
      <c r="AF131" s="125">
        <v>20.3</v>
      </c>
      <c r="AG131" s="125">
        <v>10.374591157817374</v>
      </c>
      <c r="AH131" s="147"/>
      <c r="AI131" s="120">
        <f t="shared" si="0"/>
        <v>20.3</v>
      </c>
    </row>
    <row r="132" spans="3:35" x14ac:dyDescent="0.25">
      <c r="C132" s="145"/>
      <c r="D132" s="145"/>
      <c r="E132" s="164"/>
      <c r="F132" s="145"/>
      <c r="L132" s="134">
        <v>131</v>
      </c>
      <c r="M132" s="125"/>
      <c r="N132" s="125"/>
      <c r="O132" s="132">
        <v>23.965954241915661</v>
      </c>
      <c r="P132" s="125"/>
      <c r="Q132" s="132">
        <v>22.753774387208114</v>
      </c>
      <c r="R132" s="125"/>
      <c r="S132" s="126">
        <v>0</v>
      </c>
      <c r="T132" s="132">
        <v>28.786942954990426</v>
      </c>
      <c r="U132" s="132">
        <v>29.850690976762088</v>
      </c>
      <c r="V132" s="132">
        <v>29.070226291543335</v>
      </c>
      <c r="W132" s="125">
        <v>10.936881482655208</v>
      </c>
      <c r="X132" s="125">
        <v>9.5126097682062341</v>
      </c>
      <c r="Y132" s="127"/>
      <c r="Z132" s="143">
        <v>8.837846935843471</v>
      </c>
      <c r="AA132" s="131"/>
      <c r="AB132" s="125"/>
      <c r="AC132" s="125"/>
      <c r="AD132" s="125">
        <v>42.5</v>
      </c>
      <c r="AE132" s="125">
        <v>20.492608664830588</v>
      </c>
      <c r="AF132" s="125">
        <v>20.8</v>
      </c>
      <c r="AG132" s="125">
        <v>10.653108019519474</v>
      </c>
      <c r="AH132" s="147"/>
      <c r="AI132" s="120">
        <f t="shared" si="0"/>
        <v>20.8</v>
      </c>
    </row>
    <row r="133" spans="3:35" x14ac:dyDescent="0.25">
      <c r="C133" s="145"/>
      <c r="D133" s="145"/>
      <c r="E133" s="164"/>
      <c r="F133" s="145"/>
      <c r="L133" s="134">
        <v>132</v>
      </c>
      <c r="M133" s="125"/>
      <c r="N133" s="125"/>
      <c r="O133" s="132">
        <v>24.526452576519709</v>
      </c>
      <c r="P133" s="125"/>
      <c r="Q133" s="132">
        <v>23.712911941536984</v>
      </c>
      <c r="R133" s="125"/>
      <c r="S133" s="126">
        <v>0</v>
      </c>
      <c r="T133" s="132">
        <v>29.475877554112195</v>
      </c>
      <c r="U133" s="132">
        <v>30.572057247954341</v>
      </c>
      <c r="V133" s="132">
        <v>29.804446234769696</v>
      </c>
      <c r="W133" s="125">
        <v>11.225969493592334</v>
      </c>
      <c r="X133" s="125">
        <v>9.7690492794986596</v>
      </c>
      <c r="Y133" s="127"/>
      <c r="Z133" s="143">
        <v>9.0541744244701619</v>
      </c>
      <c r="AA133" s="131"/>
      <c r="AB133" s="125"/>
      <c r="AC133" s="125"/>
      <c r="AD133" s="125">
        <v>43.5</v>
      </c>
      <c r="AE133" s="125">
        <v>20.971850193895403</v>
      </c>
      <c r="AF133" s="125">
        <v>21.2</v>
      </c>
      <c r="AG133" s="125">
        <v>10.936881482655208</v>
      </c>
      <c r="AH133" s="147"/>
      <c r="AI133" s="120">
        <f t="shared" si="0"/>
        <v>21.2</v>
      </c>
    </row>
    <row r="134" spans="3:35" x14ac:dyDescent="0.25">
      <c r="C134" s="145"/>
      <c r="D134" s="145"/>
      <c r="E134" s="164"/>
      <c r="F134" s="145"/>
      <c r="L134" s="134">
        <v>133</v>
      </c>
      <c r="M134" s="125"/>
      <c r="N134" s="125"/>
      <c r="O134" s="132">
        <v>25.095680438130294</v>
      </c>
      <c r="P134" s="125"/>
      <c r="Q134" s="132">
        <v>24.201915620676534</v>
      </c>
      <c r="R134" s="125"/>
      <c r="S134" s="126">
        <v>0</v>
      </c>
      <c r="T134" s="132">
        <v>30.175913150080309</v>
      </c>
      <c r="U134" s="132">
        <v>31.305213702381952</v>
      </c>
      <c r="V134" s="132">
        <v>30.551458301089539</v>
      </c>
      <c r="W134" s="125">
        <v>11.520430189529916</v>
      </c>
      <c r="X134" s="125">
        <v>10.030387912476359</v>
      </c>
      <c r="Y134" s="127"/>
      <c r="Z134" s="143">
        <v>9.274104255988382</v>
      </c>
      <c r="AA134" s="131"/>
      <c r="AB134" s="125"/>
      <c r="AC134" s="125"/>
      <c r="AD134" s="125">
        <v>44.5</v>
      </c>
      <c r="AE134" s="125">
        <v>21.458555137683309</v>
      </c>
      <c r="AF134" s="125">
        <v>21.8</v>
      </c>
      <c r="AG134" s="125">
        <v>11.225969493592334</v>
      </c>
      <c r="AH134" s="147"/>
      <c r="AI134" s="120">
        <f t="shared" si="0"/>
        <v>21.8</v>
      </c>
    </row>
    <row r="135" spans="3:35" x14ac:dyDescent="0.25">
      <c r="C135" s="145"/>
      <c r="D135" s="145"/>
      <c r="E135" s="164"/>
      <c r="F135" s="145"/>
      <c r="L135" s="134">
        <v>134</v>
      </c>
      <c r="M135" s="125"/>
      <c r="N135" s="125"/>
      <c r="O135" s="132">
        <v>25.673706615208449</v>
      </c>
      <c r="P135" s="125"/>
      <c r="Q135" s="132">
        <v>24.697255010684202</v>
      </c>
      <c r="R135" s="125"/>
      <c r="S135" s="126">
        <v>0</v>
      </c>
      <c r="T135" s="132">
        <v>30.887143130896892</v>
      </c>
      <c r="U135" s="132">
        <v>32.050262218099562</v>
      </c>
      <c r="V135" s="132">
        <v>31.311386666325436</v>
      </c>
      <c r="W135" s="125">
        <v>11.820321897673878</v>
      </c>
      <c r="X135" s="125">
        <v>10.296681369227352</v>
      </c>
      <c r="Y135" s="127"/>
      <c r="Z135" s="143">
        <v>9.4976686550161471</v>
      </c>
      <c r="AA135" s="131"/>
      <c r="AB135" s="125"/>
      <c r="AC135" s="125"/>
      <c r="AD135" s="125">
        <v>45.5</v>
      </c>
      <c r="AE135" s="125">
        <v>21.952782298921218</v>
      </c>
      <c r="AF135" s="125">
        <v>22.3</v>
      </c>
      <c r="AG135" s="125">
        <v>11.520430189529916</v>
      </c>
      <c r="AH135" s="147"/>
      <c r="AI135" s="120">
        <f t="shared" si="0"/>
        <v>22.3</v>
      </c>
    </row>
    <row r="136" spans="3:35" x14ac:dyDescent="0.25">
      <c r="C136" s="145"/>
      <c r="D136" s="145"/>
      <c r="E136" s="164"/>
      <c r="F136" s="145"/>
      <c r="L136" s="134">
        <v>135</v>
      </c>
      <c r="M136" s="125"/>
      <c r="N136" s="125"/>
      <c r="O136" s="132">
        <v>26.260599916907033</v>
      </c>
      <c r="P136" s="125"/>
      <c r="Q136" s="132">
        <v>25.198964355616404</v>
      </c>
      <c r="R136" s="125"/>
      <c r="S136" s="126">
        <v>0</v>
      </c>
      <c r="T136" s="132">
        <v>31.60966096183569</v>
      </c>
      <c r="U136" s="132">
        <v>32.807304780460228</v>
      </c>
      <c r="V136" s="132">
        <v>32.084355768001963</v>
      </c>
      <c r="W136" s="125">
        <v>12.125703134422556</v>
      </c>
      <c r="X136" s="125">
        <v>10.56798556080196</v>
      </c>
      <c r="Y136" s="127"/>
      <c r="Z136" s="143">
        <v>9.7248998898139369</v>
      </c>
      <c r="AA136" s="131"/>
      <c r="AB136" s="125"/>
      <c r="AC136" s="125"/>
      <c r="AD136" s="125">
        <v>46.6</v>
      </c>
      <c r="AE136" s="125">
        <v>22.454590497955575</v>
      </c>
      <c r="AF136" s="125">
        <v>22.8</v>
      </c>
      <c r="AG136" s="125">
        <v>11.820321897673878</v>
      </c>
      <c r="AH136" s="147"/>
      <c r="AI136" s="120">
        <f t="shared" si="0"/>
        <v>22.8</v>
      </c>
    </row>
    <row r="137" spans="3:35" x14ac:dyDescent="0.25">
      <c r="C137" s="145"/>
      <c r="D137" s="145"/>
      <c r="E137" s="164"/>
      <c r="F137" s="145"/>
      <c r="L137" s="134">
        <v>136</v>
      </c>
      <c r="M137" s="125"/>
      <c r="N137" s="125"/>
      <c r="O137" s="132">
        <v>26.85642917292234</v>
      </c>
      <c r="P137" s="125"/>
      <c r="Q137" s="132">
        <v>25.707077829842628</v>
      </c>
      <c r="R137" s="125"/>
      <c r="S137" s="126">
        <v>0</v>
      </c>
      <c r="T137" s="132">
        <v>32.343560184928265</v>
      </c>
      <c r="U137" s="132">
        <v>33.57644348142621</v>
      </c>
      <c r="V137" s="132">
        <v>32.870490303938226</v>
      </c>
      <c r="W137" s="125">
        <v>12.43663260456127</v>
      </c>
      <c r="X137" s="125">
        <v>10.844356606428292</v>
      </c>
      <c r="Y137" s="127"/>
      <c r="Z137" s="143">
        <v>9.9558302720175664</v>
      </c>
      <c r="AA137" s="131"/>
      <c r="AB137" s="125"/>
      <c r="AC137" s="125"/>
      <c r="AD137" s="125">
        <v>47.6</v>
      </c>
      <c r="AE137" s="125"/>
      <c r="AF137" s="125">
        <v>23.4</v>
      </c>
      <c r="AG137" s="125">
        <v>12.125703134422556</v>
      </c>
      <c r="AH137" s="147"/>
      <c r="AI137" s="120">
        <f t="shared" si="0"/>
        <v>23.4</v>
      </c>
    </row>
    <row r="138" spans="3:35" x14ac:dyDescent="0.25">
      <c r="C138" s="145"/>
      <c r="D138" s="145"/>
      <c r="E138" s="164"/>
      <c r="F138" s="145"/>
      <c r="L138" s="134">
        <v>137</v>
      </c>
      <c r="M138" s="125"/>
      <c r="N138" s="125"/>
      <c r="O138" s="132">
        <v>27.461263233348141</v>
      </c>
      <c r="P138" s="125"/>
      <c r="Q138" s="132">
        <v>26.221629538697922</v>
      </c>
      <c r="R138" s="125"/>
      <c r="S138" s="126">
        <v>0</v>
      </c>
      <c r="T138" s="132">
        <v>33.088934418458166</v>
      </c>
      <c r="U138" s="132">
        <v>34.357780518889513</v>
      </c>
      <c r="V138" s="132">
        <v>33.669915230857889</v>
      </c>
      <c r="W138" s="125">
        <v>12.753169200466829</v>
      </c>
      <c r="X138" s="125">
        <v>11.125850832736758</v>
      </c>
      <c r="Y138" s="127"/>
      <c r="Z138" s="125"/>
      <c r="AA138" s="131"/>
      <c r="AB138" s="125"/>
      <c r="AC138" s="125"/>
      <c r="AD138" s="125">
        <v>48.7</v>
      </c>
      <c r="AE138" s="125"/>
      <c r="AF138" s="125">
        <v>24</v>
      </c>
      <c r="AG138" s="125">
        <v>12.43663260456127</v>
      </c>
      <c r="AH138" s="147"/>
      <c r="AI138" s="120">
        <f t="shared" si="0"/>
        <v>24</v>
      </c>
    </row>
    <row r="139" spans="3:35" x14ac:dyDescent="0.25">
      <c r="C139" s="145"/>
      <c r="D139" s="145"/>
      <c r="E139" s="164"/>
      <c r="F139" s="145"/>
      <c r="L139" s="134">
        <v>138</v>
      </c>
      <c r="M139" s="125"/>
      <c r="N139" s="125"/>
      <c r="O139" s="132">
        <v>28.075170968531324</v>
      </c>
      <c r="P139" s="125"/>
      <c r="Q139" s="132">
        <v>26.742653519125287</v>
      </c>
      <c r="R139" s="125"/>
      <c r="S139" s="126">
        <v>0</v>
      </c>
      <c r="T139" s="132">
        <v>33.84587735646133</v>
      </c>
      <c r="U139" s="132">
        <v>35.15141819600197</v>
      </c>
      <c r="V139" s="132">
        <v>34.482755763017181</v>
      </c>
      <c r="W139" s="125">
        <v>13.075372001320838</v>
      </c>
      <c r="X139" s="125">
        <v>11.412524772993002</v>
      </c>
      <c r="Y139" s="127"/>
      <c r="Z139" s="125"/>
      <c r="AA139" s="131"/>
      <c r="AB139" s="125"/>
      <c r="AC139" s="125"/>
      <c r="AD139" s="125">
        <v>49.8</v>
      </c>
      <c r="AE139" s="125"/>
      <c r="AF139" s="125">
        <v>24.5</v>
      </c>
      <c r="AG139" s="125">
        <v>12.753169200466829</v>
      </c>
      <c r="AH139" s="147"/>
      <c r="AI139" s="120">
        <f t="shared" si="0"/>
        <v>24.5</v>
      </c>
    </row>
    <row r="140" spans="3:35" x14ac:dyDescent="0.25">
      <c r="C140" s="145"/>
      <c r="D140" s="145"/>
      <c r="E140" s="164"/>
      <c r="F140" s="145"/>
      <c r="L140" s="134">
        <v>139</v>
      </c>
      <c r="M140" s="125"/>
      <c r="N140" s="125"/>
      <c r="O140" s="132">
        <v>28.698221268930585</v>
      </c>
      <c r="P140" s="125"/>
      <c r="Q140" s="132">
        <v>27.270183740306084</v>
      </c>
      <c r="R140" s="125"/>
      <c r="S140" s="126">
        <v>0</v>
      </c>
      <c r="T140" s="132">
        <v>34.614482768233977</v>
      </c>
      <c r="U140" s="132">
        <v>35.95745892051351</v>
      </c>
      <c r="V140" s="132">
        <v>35.309137370849854</v>
      </c>
      <c r="W140" s="125">
        <v>13.40330027233245</v>
      </c>
      <c r="X140" s="125">
        <v>11.704435166339545</v>
      </c>
      <c r="Y140" s="127"/>
      <c r="Z140" s="125"/>
      <c r="AA140" s="131"/>
      <c r="AB140" s="125"/>
      <c r="AC140" s="125"/>
      <c r="AD140" s="125">
        <v>50.9</v>
      </c>
      <c r="AE140" s="125"/>
      <c r="AF140" s="125">
        <v>25.1</v>
      </c>
      <c r="AG140" s="125">
        <v>13.075372001320838</v>
      </c>
      <c r="AH140" s="147"/>
      <c r="AI140" s="120">
        <f t="shared" si="0"/>
        <v>25.1</v>
      </c>
    </row>
    <row r="141" spans="3:35" x14ac:dyDescent="0.25">
      <c r="C141" s="145"/>
      <c r="D141" s="145"/>
      <c r="E141" s="164"/>
      <c r="F141" s="145"/>
      <c r="L141" s="134">
        <v>140</v>
      </c>
      <c r="M141" s="125"/>
      <c r="N141" s="125"/>
      <c r="O141" s="132">
        <v>29.330483044975733</v>
      </c>
      <c r="P141" s="125"/>
      <c r="Q141" s="132">
        <v>27.804254104281945</v>
      </c>
      <c r="R141" s="125"/>
      <c r="S141" s="126">
        <v>0</v>
      </c>
      <c r="T141" s="132">
        <v>35.394844497847018</v>
      </c>
      <c r="U141" s="132">
        <v>36.776005204120828</v>
      </c>
      <c r="V141" s="132">
        <v>36.149185779629505</v>
      </c>
      <c r="W141" s="125">
        <v>13.737013463969374</v>
      </c>
      <c r="X141" s="125">
        <v>12.001638957045131</v>
      </c>
      <c r="Y141" s="127"/>
      <c r="Z141" s="125"/>
      <c r="AA141" s="131"/>
      <c r="AB141" s="125"/>
      <c r="AC141" s="125"/>
      <c r="AD141" s="125">
        <v>52</v>
      </c>
      <c r="AE141" s="125"/>
      <c r="AF141" s="125">
        <v>25.6</v>
      </c>
      <c r="AG141" s="125">
        <v>13.40330027233245</v>
      </c>
      <c r="AH141" s="147"/>
      <c r="AI141" s="120">
        <f t="shared" si="0"/>
        <v>25.6</v>
      </c>
    </row>
    <row r="142" spans="3:35" x14ac:dyDescent="0.25">
      <c r="L142" s="134">
        <v>141</v>
      </c>
      <c r="M142" s="125"/>
      <c r="N142" s="125"/>
      <c r="O142" s="132">
        <v>29.972025226930278</v>
      </c>
      <c r="P142" s="125"/>
      <c r="Q142" s="132">
        <v>28.344898446564923</v>
      </c>
      <c r="R142" s="125"/>
      <c r="S142" s="126">
        <v>0</v>
      </c>
      <c r="T142" s="132">
        <v>36.187056463667126</v>
      </c>
      <c r="U142" s="132">
        <v>37.607159661822969</v>
      </c>
      <c r="V142" s="132">
        <v>37.003026968148063</v>
      </c>
      <c r="W142" s="125">
        <v>14.076571211198184</v>
      </c>
      <c r="X142" s="125">
        <v>12.30419329376301</v>
      </c>
      <c r="Y142" s="127"/>
      <c r="Z142" s="125"/>
      <c r="AA142" s="131"/>
      <c r="AB142" s="125"/>
      <c r="AC142" s="125"/>
      <c r="AD142" s="125">
        <v>53.2</v>
      </c>
      <c r="AE142" s="125"/>
      <c r="AF142" s="125">
        <v>26.2</v>
      </c>
      <c r="AG142" s="125">
        <v>13.737013463969374</v>
      </c>
      <c r="AI142" s="120">
        <f t="shared" si="0"/>
        <v>26.2</v>
      </c>
    </row>
    <row r="143" spans="3:35" x14ac:dyDescent="0.25">
      <c r="L143" s="134">
        <v>142</v>
      </c>
      <c r="M143" s="125"/>
      <c r="N143" s="125"/>
      <c r="O143" s="132">
        <v>30.622916764755146</v>
      </c>
      <c r="P143" s="125"/>
      <c r="Q143" s="132">
        <v>28.892150536738853</v>
      </c>
      <c r="R143" s="125"/>
      <c r="S143" s="126">
        <v>0</v>
      </c>
      <c r="T143" s="132">
        <v>36.991212657883736</v>
      </c>
      <c r="U143" s="132">
        <v>38.451025011286994</v>
      </c>
      <c r="V143" s="132">
        <v>37.870787167410015</v>
      </c>
      <c r="W143" s="125">
        <v>14.422033332732607</v>
      </c>
      <c r="X143" s="125">
        <v>12.612155528796341</v>
      </c>
      <c r="Y143" s="127"/>
      <c r="Z143" s="125"/>
      <c r="AA143" s="131"/>
      <c r="AB143" s="125"/>
      <c r="AC143" s="125"/>
      <c r="AD143" s="125">
        <v>54.4</v>
      </c>
      <c r="AE143" s="125"/>
      <c r="AF143" s="125">
        <v>26.7</v>
      </c>
      <c r="AG143" s="125">
        <v>14.076571211198184</v>
      </c>
      <c r="AI143" s="120">
        <f t="shared" si="0"/>
        <v>26.7</v>
      </c>
    </row>
    <row r="144" spans="3:35" x14ac:dyDescent="0.25">
      <c r="L144" s="134">
        <v>143</v>
      </c>
      <c r="M144" s="125"/>
      <c r="N144" s="125"/>
      <c r="O144" s="132">
        <v>31.283226627974603</v>
      </c>
      <c r="P144" s="125"/>
      <c r="Q144" s="132">
        <v>29.446044079050946</v>
      </c>
      <c r="R144" s="125"/>
      <c r="S144" s="126">
        <v>0</v>
      </c>
      <c r="T144" s="132">
        <v>37.807407146043566</v>
      </c>
      <c r="U144" s="132">
        <v>39.307704072221355</v>
      </c>
      <c r="V144" s="132">
        <v>38.75259285934424</v>
      </c>
      <c r="W144" s="125">
        <v>14.773459830290868</v>
      </c>
      <c r="X144" s="125">
        <v>12.925583217372084</v>
      </c>
      <c r="Y144" s="127"/>
      <c r="Z144" s="125"/>
      <c r="AA144" s="131"/>
      <c r="AB144" s="125"/>
      <c r="AC144" s="125"/>
      <c r="AD144" s="125">
        <v>55.5</v>
      </c>
      <c r="AE144" s="125"/>
      <c r="AF144" s="125">
        <v>27.3</v>
      </c>
      <c r="AG144" s="125">
        <v>14.422033332732607</v>
      </c>
      <c r="AI144" s="120">
        <f t="shared" si="0"/>
        <v>27.3</v>
      </c>
    </row>
    <row r="145" spans="12:35" x14ac:dyDescent="0.25">
      <c r="L145" s="134">
        <v>144</v>
      </c>
      <c r="M145" s="125"/>
      <c r="N145" s="125"/>
      <c r="O145" s="132">
        <v>31.953023805544397</v>
      </c>
      <c r="P145" s="125"/>
      <c r="Q145" s="132">
        <v>30.006612712993249</v>
      </c>
      <c r="R145" s="125"/>
      <c r="S145" s="126">
        <v>0</v>
      </c>
      <c r="T145" s="132">
        <v>38.63573406659048</v>
      </c>
      <c r="U145" s="132">
        <v>40.177299765757652</v>
      </c>
      <c r="V145" s="132">
        <v>39.64857077553004</v>
      </c>
      <c r="W145" s="125">
        <v>15.130910887860535</v>
      </c>
      <c r="X145" s="125">
        <v>13.244534116922294</v>
      </c>
      <c r="Y145" s="127"/>
      <c r="Z145" s="125"/>
      <c r="AA145" s="131"/>
      <c r="AB145" s="125"/>
      <c r="AC145" s="125"/>
      <c r="AD145" s="125">
        <v>56.7</v>
      </c>
      <c r="AE145" s="125"/>
      <c r="AF145" s="125">
        <v>27.8</v>
      </c>
      <c r="AG145" s="125">
        <v>14.773459830290868</v>
      </c>
      <c r="AI145" s="120">
        <f t="shared" si="0"/>
        <v>27.8</v>
      </c>
    </row>
    <row r="146" spans="12:35" x14ac:dyDescent="0.25">
      <c r="L146" s="134">
        <v>145</v>
      </c>
      <c r="M146" s="125"/>
      <c r="N146" s="125"/>
      <c r="O146" s="132">
        <v>32.632377305720148</v>
      </c>
      <c r="P146" s="125"/>
      <c r="Q146" s="132">
        <v>30.573890013875943</v>
      </c>
      <c r="R146" s="125"/>
      <c r="S146" s="126">
        <v>0</v>
      </c>
      <c r="T146" s="132">
        <v>39.476287630411043</v>
      </c>
      <c r="U146" s="132">
        <v>41.059915113839907</v>
      </c>
      <c r="V146" s="132">
        <v>40.558847895938172</v>
      </c>
      <c r="W146" s="125">
        <v>15.494446870971769</v>
      </c>
      <c r="X146" s="125">
        <v>13.569066186372931</v>
      </c>
      <c r="Y146" s="127"/>
      <c r="Z146" s="125"/>
      <c r="AA146" s="131"/>
      <c r="AB146" s="125"/>
      <c r="AC146" s="125"/>
      <c r="AD146" s="125">
        <v>57.9</v>
      </c>
      <c r="AE146" s="125"/>
      <c r="AF146" s="125">
        <v>28.7</v>
      </c>
      <c r="AG146" s="125">
        <v>15.130910887860535</v>
      </c>
      <c r="AI146" s="120">
        <f t="shared" si="0"/>
        <v>28.7</v>
      </c>
    </row>
    <row r="147" spans="12:35" x14ac:dyDescent="0.25">
      <c r="L147" s="134">
        <v>146</v>
      </c>
      <c r="M147" s="125"/>
      <c r="N147" s="125"/>
      <c r="O147" s="132">
        <v>33.321356155930054</v>
      </c>
      <c r="P147" s="125"/>
      <c r="Q147" s="132">
        <v>31.147909493390934</v>
      </c>
      <c r="R147" s="125"/>
      <c r="S147" s="126">
        <v>0</v>
      </c>
      <c r="T147" s="132">
        <v>40.329162120387466</v>
      </c>
      <c r="U147" s="132">
        <v>41.955653238622943</v>
      </c>
      <c r="V147" s="132">
        <v>41.483551447688932</v>
      </c>
      <c r="W147" s="125">
        <v>15.864128325978916</v>
      </c>
      <c r="X147" s="125">
        <v>13.899237585440348</v>
      </c>
      <c r="Y147" s="127"/>
      <c r="Z147" s="125"/>
      <c r="AA147" s="131"/>
      <c r="AB147" s="125"/>
      <c r="AC147" s="125"/>
      <c r="AD147" s="125">
        <v>59.2</v>
      </c>
      <c r="AE147" s="125"/>
      <c r="AF147" s="125">
        <v>28.9</v>
      </c>
      <c r="AG147" s="125">
        <v>15.494446870971769</v>
      </c>
      <c r="AI147" s="120">
        <f t="shared" si="0"/>
        <v>28.9</v>
      </c>
    </row>
    <row r="148" spans="12:35" x14ac:dyDescent="0.25">
      <c r="L148" s="134">
        <v>147</v>
      </c>
      <c r="M148" s="125"/>
      <c r="N148" s="125"/>
      <c r="O148" s="132">
        <v>34.020029402647104</v>
      </c>
      <c r="P148" s="125"/>
      <c r="Q148" s="132">
        <v>31.728704600167259</v>
      </c>
      <c r="R148" s="125"/>
      <c r="S148" s="126">
        <v>0</v>
      </c>
      <c r="T148" s="132">
        <v>41.194451890954745</v>
      </c>
      <c r="U148" s="132">
        <v>42.864617361877038</v>
      </c>
      <c r="V148" s="132">
        <v>42.422808903822215</v>
      </c>
      <c r="W148" s="125">
        <v>16.240015979348737</v>
      </c>
      <c r="X148" s="125">
        <v>14.235106673934748</v>
      </c>
      <c r="Y148" s="127"/>
      <c r="Z148" s="125"/>
      <c r="AA148" s="131"/>
      <c r="AB148" s="125"/>
      <c r="AC148" s="125"/>
      <c r="AD148" s="125">
        <v>60.4</v>
      </c>
      <c r="AE148" s="125"/>
      <c r="AF148" s="125">
        <v>29.6</v>
      </c>
      <c r="AG148" s="125">
        <v>15.864128325978916</v>
      </c>
      <c r="AI148" s="120">
        <f t="shared" si="0"/>
        <v>29.6</v>
      </c>
    </row>
    <row r="149" spans="12:35" x14ac:dyDescent="0.25">
      <c r="L149" s="134">
        <v>148</v>
      </c>
      <c r="M149" s="125"/>
      <c r="N149" s="125"/>
      <c r="O149" s="132">
        <v>34.728466111263671</v>
      </c>
      <c r="P149" s="125"/>
      <c r="Q149" s="132">
        <v>32.316308720316904</v>
      </c>
      <c r="R149" s="125"/>
      <c r="S149" s="126">
        <v>0</v>
      </c>
      <c r="T149" s="132">
        <v>42.072251367664919</v>
      </c>
      <c r="U149" s="132">
        <v>43.78691080440106</v>
      </c>
      <c r="V149" s="132">
        <v>43.376747982085149</v>
      </c>
      <c r="W149" s="125">
        <v>16.622170736957884</v>
      </c>
      <c r="X149" s="125">
        <v>14.576732011071194</v>
      </c>
      <c r="Y149" s="127"/>
      <c r="Z149" s="125"/>
      <c r="AA149" s="131"/>
      <c r="AB149" s="125"/>
      <c r="AC149" s="125"/>
      <c r="AD149" s="125">
        <v>61.7</v>
      </c>
      <c r="AE149" s="125"/>
      <c r="AF149" s="125">
        <v>30.1</v>
      </c>
      <c r="AG149" s="125">
        <v>16.240015979348737</v>
      </c>
      <c r="AI149" s="120">
        <f t="shared" si="0"/>
        <v>30.1</v>
      </c>
    </row>
    <row r="150" spans="12:35" x14ac:dyDescent="0.25">
      <c r="L150" s="134">
        <v>149</v>
      </c>
      <c r="M150" s="125"/>
      <c r="N150" s="125"/>
      <c r="O150" s="132">
        <v>35.446735365968863</v>
      </c>
      <c r="P150" s="125"/>
      <c r="Q150" s="132">
        <v>32.910755177973698</v>
      </c>
      <c r="R150" s="125"/>
      <c r="S150" s="126">
        <v>0</v>
      </c>
      <c r="T150" s="132">
        <v>42.96265504675582</v>
      </c>
      <c r="U150" s="132">
        <v>44.722636985443103</v>
      </c>
      <c r="V150" s="132">
        <v>44.345496643731259</v>
      </c>
      <c r="W150" s="125">
        <v>17.010653683396427</v>
      </c>
      <c r="X150" s="125">
        <v>14.924172354787315</v>
      </c>
      <c r="Y150" s="127"/>
      <c r="Z150" s="125"/>
      <c r="AA150" s="131"/>
      <c r="AB150" s="125"/>
      <c r="AC150" s="125"/>
      <c r="AD150" s="125">
        <v>63</v>
      </c>
      <c r="AE150" s="125"/>
      <c r="AF150" s="125">
        <v>30.7</v>
      </c>
      <c r="AG150" s="125">
        <v>16.622170736957884</v>
      </c>
      <c r="AI150" s="120">
        <f t="shared" si="0"/>
        <v>30.7</v>
      </c>
    </row>
    <row r="151" spans="12:35" x14ac:dyDescent="0.25">
      <c r="L151" s="134">
        <v>150</v>
      </c>
      <c r="M151" s="125"/>
      <c r="N151" s="125"/>
      <c r="O151" s="132">
        <v>36.174906269625382</v>
      </c>
      <c r="P151" s="125"/>
      <c r="Q151" s="132">
        <v>33.512077235822701</v>
      </c>
      <c r="R151" s="125"/>
      <c r="S151" s="126">
        <v>0</v>
      </c>
      <c r="T151" s="132">
        <v>43.865757494726061</v>
      </c>
      <c r="U151" s="132">
        <v>45.671899422127566</v>
      </c>
      <c r="V151" s="132">
        <v>45.329183092334794</v>
      </c>
      <c r="W151" s="125">
        <v>17.405526081279536</v>
      </c>
      <c r="X151" s="125">
        <v>15.277486661068119</v>
      </c>
      <c r="Y151" s="127"/>
      <c r="Z151" s="125"/>
      <c r="AA151" s="131"/>
      <c r="AB151" s="125"/>
      <c r="AC151" s="125"/>
      <c r="AD151" s="125">
        <v>64.3</v>
      </c>
      <c r="AE151" s="125"/>
      <c r="AF151" s="125">
        <v>31.9</v>
      </c>
      <c r="AG151" s="125">
        <v>17.010653683396427</v>
      </c>
      <c r="AI151" s="120">
        <f t="shared" si="0"/>
        <v>31.9</v>
      </c>
    </row>
    <row r="152" spans="12:35" x14ac:dyDescent="0.25">
      <c r="L152" s="134">
        <v>151</v>
      </c>
      <c r="M152" s="125"/>
      <c r="N152" s="125"/>
      <c r="O152" s="132">
        <v>36.91304794365039</v>
      </c>
      <c r="P152" s="125"/>
      <c r="Q152" s="132">
        <v>34.120308095621958</v>
      </c>
      <c r="R152" s="125"/>
      <c r="S152" s="126">
        <v>0</v>
      </c>
      <c r="T152" s="132">
        <v>44.781653347915544</v>
      </c>
      <c r="U152" s="132">
        <v>46.634801728890693</v>
      </c>
      <c r="V152" s="132">
        <v>46.327935772619028</v>
      </c>
      <c r="W152" s="125">
        <v>17.806849370566439</v>
      </c>
      <c r="X152" s="125">
        <v>15.636734083277657</v>
      </c>
      <c r="Y152" s="127"/>
      <c r="Z152" s="125"/>
      <c r="AA152" s="131"/>
      <c r="AB152" s="125"/>
      <c r="AC152" s="125"/>
      <c r="AD152" s="125">
        <v>65.599999999999994</v>
      </c>
      <c r="AE152" s="125"/>
      <c r="AF152" s="125">
        <v>32.700000000000003</v>
      </c>
      <c r="AG152" s="125">
        <v>17.405526081279536</v>
      </c>
      <c r="AI152" s="120">
        <f t="shared" si="0"/>
        <v>32.700000000000003</v>
      </c>
    </row>
    <row r="153" spans="12:35" x14ac:dyDescent="0.25">
      <c r="L153" s="134">
        <v>152</v>
      </c>
      <c r="M153" s="125"/>
      <c r="N153" s="125"/>
      <c r="O153" s="132">
        <v>37.661229527895486</v>
      </c>
      <c r="P153" s="125"/>
      <c r="Q153" s="132">
        <v>34.735480898716865</v>
      </c>
      <c r="R153" s="125"/>
      <c r="S153" s="126">
        <v>0</v>
      </c>
      <c r="T153" s="132">
        <v>45.710437312090022</v>
      </c>
      <c r="U153" s="132">
        <v>47.611447616921573</v>
      </c>
      <c r="V153" s="132">
        <v>47.341883369297335</v>
      </c>
      <c r="W153" s="125">
        <v>18.214685167886266</v>
      </c>
      <c r="X153" s="125">
        <v>16.001973971497524</v>
      </c>
      <c r="Y153" s="127"/>
      <c r="Z153" s="125"/>
      <c r="AA153" s="131"/>
      <c r="AB153" s="125"/>
      <c r="AC153" s="125"/>
      <c r="AD153" s="125">
        <v>66.900000000000006</v>
      </c>
      <c r="AE153" s="125"/>
      <c r="AF153" s="125">
        <v>33.6</v>
      </c>
      <c r="AG153" s="125">
        <v>17.806849370566439</v>
      </c>
      <c r="AI153" s="120">
        <f t="shared" si="0"/>
        <v>33.6</v>
      </c>
    </row>
    <row r="154" spans="12:35" x14ac:dyDescent="0.25">
      <c r="L154" s="134">
        <v>153</v>
      </c>
      <c r="M154" s="125"/>
      <c r="N154" s="125"/>
      <c r="O154" s="132">
        <v>38.419520180530739</v>
      </c>
      <c r="P154" s="125"/>
      <c r="Q154" s="132">
        <v>35.357628726546373</v>
      </c>
      <c r="R154" s="125"/>
      <c r="S154" s="126">
        <v>0</v>
      </c>
      <c r="T154" s="132">
        <v>46.652204162032625</v>
      </c>
      <c r="U154" s="132">
        <v>48.601940893611463</v>
      </c>
      <c r="V154" s="132">
        <v>48.371154805928121</v>
      </c>
      <c r="W154" s="125">
        <v>18.629095265871012</v>
      </c>
      <c r="X154" s="125">
        <v>16.373265871871336</v>
      </c>
      <c r="Y154" s="127"/>
      <c r="Z154" s="125"/>
      <c r="AA154" s="131"/>
      <c r="AB154" s="125"/>
      <c r="AC154" s="125"/>
      <c r="AD154" s="125">
        <v>68.3</v>
      </c>
      <c r="AE154" s="125"/>
      <c r="AF154" s="125">
        <v>34.4</v>
      </c>
      <c r="AG154" s="125">
        <v>18.214685167886266</v>
      </c>
      <c r="AI154" s="120">
        <f t="shared" si="0"/>
        <v>34.4</v>
      </c>
    </row>
    <row r="155" spans="12:35" x14ac:dyDescent="0.25">
      <c r="L155" s="134">
        <v>154</v>
      </c>
      <c r="M155" s="125"/>
      <c r="N155" s="125"/>
      <c r="O155" s="132">
        <v>39.187989077928087</v>
      </c>
      <c r="P155" s="125"/>
      <c r="Q155" s="132">
        <v>35.98678460114165</v>
      </c>
      <c r="R155" s="125"/>
      <c r="S155" s="126">
        <v>0</v>
      </c>
      <c r="T155" s="132">
        <v>47.607048741139231</v>
      </c>
      <c r="U155" s="132">
        <v>49.606385462008937</v>
      </c>
      <c r="V155" s="132">
        <v>49.415879243782072</v>
      </c>
      <c r="W155" s="125">
        <v>19.050141632495194</v>
      </c>
      <c r="X155" s="125">
        <v>16.750669525956489</v>
      </c>
      <c r="Y155" s="127"/>
      <c r="Z155" s="125"/>
      <c r="AA155" s="131"/>
      <c r="AB155" s="125"/>
      <c r="AC155" s="125"/>
      <c r="AD155" s="125"/>
      <c r="AE155" s="125"/>
      <c r="AF155" s="125">
        <v>35.299999999999997</v>
      </c>
      <c r="AG155" s="125">
        <v>18.629095265871012</v>
      </c>
      <c r="AI155" s="120">
        <f t="shared" si="0"/>
        <v>35.299999999999997</v>
      </c>
    </row>
    <row r="156" spans="12:35" x14ac:dyDescent="0.25">
      <c r="L156" s="134">
        <v>155</v>
      </c>
      <c r="M156" s="125"/>
      <c r="N156" s="125"/>
      <c r="O156" s="132">
        <v>39.966705414547633</v>
      </c>
      <c r="P156" s="125"/>
      <c r="Q156" s="132">
        <v>36.622981485617487</v>
      </c>
      <c r="R156" s="125"/>
      <c r="S156" s="126">
        <v>0</v>
      </c>
      <c r="T156" s="132">
        <v>48.575065961018858</v>
      </c>
      <c r="U156" s="132">
        <v>50.624885320281678</v>
      </c>
      <c r="V156" s="132">
        <v>50.476186080722279</v>
      </c>
      <c r="W156" s="125">
        <v>19.47788641042284</v>
      </c>
      <c r="X156" s="125">
        <v>17.13424487008206</v>
      </c>
      <c r="Y156" s="127"/>
      <c r="Z156" s="125"/>
      <c r="AA156" s="131"/>
      <c r="AB156" s="125"/>
      <c r="AC156" s="125"/>
      <c r="AD156" s="125"/>
      <c r="AE156" s="125"/>
      <c r="AF156" s="125">
        <v>36.200000000000003</v>
      </c>
      <c r="AG156" s="125">
        <v>19.050141632495194</v>
      </c>
      <c r="AI156" s="120">
        <f t="shared" si="0"/>
        <v>36.200000000000003</v>
      </c>
    </row>
    <row r="157" spans="12:35" x14ac:dyDescent="0.25">
      <c r="L157" s="134">
        <v>156</v>
      </c>
      <c r="M157" s="125"/>
      <c r="N157" s="125"/>
      <c r="O157" s="132">
        <v>40.755738402824292</v>
      </c>
      <c r="P157" s="125"/>
      <c r="Q157" s="132">
        <v>37.266252284656801</v>
      </c>
      <c r="R157" s="125"/>
      <c r="S157" s="126">
        <v>0</v>
      </c>
      <c r="T157" s="132">
        <v>49.556350801100031</v>
      </c>
      <c r="U157" s="132">
        <v>51.657544561185887</v>
      </c>
      <c r="V157" s="132">
        <v>51.552204950097526</v>
      </c>
      <c r="W157" s="125">
        <v>19.912391916360498</v>
      </c>
      <c r="X157" s="125">
        <v>17.524052034712192</v>
      </c>
      <c r="Y157" s="127"/>
      <c r="Z157" s="125"/>
      <c r="AA157" s="131"/>
      <c r="AB157" s="125"/>
      <c r="AC157" s="125"/>
      <c r="AD157" s="125"/>
      <c r="AE157" s="125"/>
      <c r="AF157" s="125">
        <v>37.1</v>
      </c>
      <c r="AG157" s="125">
        <v>19.47788641042284</v>
      </c>
      <c r="AI157" s="120">
        <f t="shared" si="0"/>
        <v>37.1</v>
      </c>
    </row>
    <row r="158" spans="12:35" x14ac:dyDescent="0.25">
      <c r="L158" s="134">
        <v>157</v>
      </c>
      <c r="M158" s="125"/>
      <c r="N158" s="125"/>
      <c r="O158" s="132">
        <v>41.555157273056892</v>
      </c>
      <c r="P158" s="125"/>
      <c r="Q158" s="132">
        <v>37.916629844987447</v>
      </c>
      <c r="R158" s="125"/>
      <c r="S158" s="126">
        <v>0</v>
      </c>
      <c r="T158" s="132">
        <v>50.550998308240473</v>
      </c>
      <c r="U158" s="132">
        <v>52.70446737154019</v>
      </c>
      <c r="V158" s="132">
        <v>52.644065719647067</v>
      </c>
      <c r="W158" s="125">
        <v>20.353720640417258</v>
      </c>
      <c r="X158" s="125">
        <v>17.920151343817118</v>
      </c>
      <c r="Y158" s="127"/>
      <c r="Z158" s="125"/>
      <c r="AA158" s="131"/>
      <c r="AB158" s="125"/>
      <c r="AC158" s="125"/>
      <c r="AD158" s="125"/>
      <c r="AE158" s="125"/>
      <c r="AF158" s="125"/>
      <c r="AG158" s="125">
        <v>19.912391916360498</v>
      </c>
    </row>
    <row r="159" spans="12:35" x14ac:dyDescent="0.25">
      <c r="L159" s="134">
        <v>158</v>
      </c>
      <c r="M159" s="125"/>
      <c r="N159" s="125"/>
      <c r="O159" s="132">
        <v>42.365031273298541</v>
      </c>
      <c r="P159" s="125"/>
      <c r="Q159" s="132">
        <v>38.574146955852498</v>
      </c>
      <c r="R159" s="125"/>
      <c r="S159" s="126">
        <v>0</v>
      </c>
      <c r="T159" s="132">
        <v>51.559103596343142</v>
      </c>
      <c r="U159" s="132">
        <v>53.765758031707676</v>
      </c>
      <c r="V159" s="132">
        <v>53.751898490418377</v>
      </c>
      <c r="W159" s="125">
        <v>20.801935245470947</v>
      </c>
      <c r="X159" s="125">
        <v>18.322603314249108</v>
      </c>
      <c r="Y159" s="127"/>
      <c r="Z159" s="125"/>
      <c r="AA159" s="131"/>
      <c r="AB159" s="125"/>
      <c r="AC159" s="125"/>
      <c r="AD159" s="125"/>
      <c r="AE159" s="125"/>
      <c r="AF159" s="125"/>
      <c r="AG159" s="125">
        <v>20.353720640417258</v>
      </c>
    </row>
    <row r="160" spans="12:35" x14ac:dyDescent="0.25">
      <c r="L160" s="134">
        <v>159</v>
      </c>
      <c r="M160" s="125"/>
      <c r="N160" s="125"/>
      <c r="O160" s="132">
        <v>43.185429669247149</v>
      </c>
      <c r="P160" s="125"/>
      <c r="Q160" s="132">
        <v>39.238836349474134</v>
      </c>
      <c r="R160" s="125"/>
      <c r="S160" s="126">
        <v>0</v>
      </c>
      <c r="T160" s="132">
        <v>52.580761845974735</v>
      </c>
      <c r="U160" s="132">
        <v>54.84152091508254</v>
      </c>
      <c r="V160" s="132">
        <v>54.875833595694971</v>
      </c>
      <c r="W160" s="125">
        <v>21.257098566540655</v>
      </c>
      <c r="X160" s="125">
        <v>18.731468655124477</v>
      </c>
      <c r="Y160" s="127"/>
      <c r="Z160" s="125"/>
      <c r="AA160" s="131"/>
      <c r="AB160" s="125"/>
      <c r="AC160" s="125"/>
      <c r="AD160" s="125"/>
      <c r="AE160" s="125"/>
      <c r="AF160" s="125"/>
      <c r="AG160" s="125">
        <v>20.801935245470947</v>
      </c>
    </row>
    <row r="161" spans="12:33" x14ac:dyDescent="0.25">
      <c r="L161" s="134">
        <v>160</v>
      </c>
      <c r="M161" s="125"/>
      <c r="N161" s="125"/>
      <c r="O161" s="132">
        <v>44.016421744138832</v>
      </c>
      <c r="P161" s="125"/>
      <c r="Q161" s="132">
        <v>39.910730701510332</v>
      </c>
      <c r="R161" s="125"/>
      <c r="S161" s="126">
        <v>0</v>
      </c>
      <c r="T161" s="132">
        <v>53.616068303991241</v>
      </c>
      <c r="U161" s="132">
        <v>55.93186048758411</v>
      </c>
      <c r="V161" s="132">
        <v>56.016001599938363</v>
      </c>
      <c r="W161" s="125">
        <v>21.719273610166088</v>
      </c>
      <c r="X161" s="125">
        <v>19.146808267212119</v>
      </c>
      <c r="Y161" s="127"/>
      <c r="Z161" s="125"/>
      <c r="AA161" s="131"/>
      <c r="AB161" s="125"/>
      <c r="AC161" s="125"/>
      <c r="AD161" s="125"/>
      <c r="AE161" s="125"/>
      <c r="AF161" s="125"/>
      <c r="AG161" s="125">
        <v>21.257098566540655</v>
      </c>
    </row>
    <row r="162" spans="12:33" x14ac:dyDescent="0.25">
      <c r="L162" s="134">
        <v>161</v>
      </c>
      <c r="M162" s="125"/>
      <c r="N162" s="125"/>
      <c r="O162" s="132">
        <v>44.858076798642045</v>
      </c>
      <c r="P162" s="125"/>
      <c r="Q162" s="132">
        <v>40.589862631504388</v>
      </c>
      <c r="R162" s="125"/>
      <c r="S162" s="126">
        <v>0</v>
      </c>
      <c r="T162" s="132">
        <v>54.665118283166379</v>
      </c>
      <c r="U162" s="132">
        <v>57.03688130715576</v>
      </c>
      <c r="V162" s="132">
        <v>57.172533297740522</v>
      </c>
      <c r="W162" s="125">
        <v>22.188523553792088</v>
      </c>
      <c r="X162" s="125">
        <v>19.568683242327609</v>
      </c>
      <c r="Y162" s="127"/>
      <c r="Z162" s="125"/>
      <c r="AA162" s="131"/>
      <c r="AB162" s="125"/>
      <c r="AC162" s="125"/>
      <c r="AD162" s="125"/>
      <c r="AE162" s="125"/>
      <c r="AF162" s="125"/>
      <c r="AG162" s="125">
        <v>21.719273610166088</v>
      </c>
    </row>
    <row r="163" spans="12:33" x14ac:dyDescent="0.25">
      <c r="L163" s="134">
        <v>162</v>
      </c>
      <c r="M163" s="125"/>
      <c r="N163" s="125"/>
      <c r="O163" s="132">
        <v>45.710464150752564</v>
      </c>
      <c r="P163" s="125"/>
      <c r="Q163" s="132">
        <v>41.276264703330853</v>
      </c>
      <c r="R163" s="125"/>
      <c r="S163" s="126">
        <v>0</v>
      </c>
      <c r="T163" s="132">
        <v>55.728007161824301</v>
      </c>
      <c r="U163" s="132">
        <v>58.156688023269943</v>
      </c>
      <c r="V163" s="132">
        <v>58.345559712785402</v>
      </c>
      <c r="W163" s="125">
        <v>22.664911745159788</v>
      </c>
      <c r="X163" s="125">
        <v>19.99715486273211</v>
      </c>
      <c r="Y163" s="127"/>
      <c r="Z163" s="125"/>
      <c r="AA163" s="131"/>
      <c r="AB163" s="125"/>
      <c r="AC163" s="125"/>
      <c r="AD163" s="125"/>
      <c r="AE163" s="125"/>
      <c r="AF163" s="125"/>
      <c r="AG163" s="125">
        <v>22.188523553792088</v>
      </c>
    </row>
    <row r="164" spans="12:33" x14ac:dyDescent="0.25">
      <c r="L164" s="134">
        <v>163</v>
      </c>
      <c r="M164" s="125"/>
      <c r="N164" s="125"/>
      <c r="O164" s="132">
        <v>46.57365313569052</v>
      </c>
      <c r="P164" s="125"/>
      <c r="Q164" s="125"/>
      <c r="R164" s="125"/>
      <c r="S164" s="126">
        <v>0</v>
      </c>
      <c r="T164" s="132">
        <v>56.804830383477992</v>
      </c>
      <c r="U164" s="132">
        <v>59.291385376440005</v>
      </c>
      <c r="V164" s="132">
        <v>59.535212096825923</v>
      </c>
      <c r="W164" s="125">
        <v>23.148501701703985</v>
      </c>
      <c r="X164" s="125">
        <v>20.432284600538516</v>
      </c>
      <c r="Y164" s="127"/>
      <c r="Z164" s="125"/>
      <c r="AA164" s="131"/>
      <c r="AB164" s="125"/>
      <c r="AC164" s="125"/>
      <c r="AD164" s="125"/>
      <c r="AE164" s="125"/>
      <c r="AF164" s="125"/>
      <c r="AG164" s="125">
        <v>22.664911745159788</v>
      </c>
    </row>
    <row r="165" spans="12:33" x14ac:dyDescent="0.25">
      <c r="L165" s="134">
        <v>164</v>
      </c>
      <c r="M165" s="125"/>
      <c r="N165" s="125"/>
      <c r="O165" s="132">
        <v>47.447713105798073</v>
      </c>
      <c r="P165" s="125"/>
      <c r="Q165" s="125"/>
      <c r="R165" s="125"/>
      <c r="S165" s="126">
        <v>0</v>
      </c>
      <c r="T165" s="132">
        <v>57.895683456470294</v>
      </c>
      <c r="U165" s="132">
        <v>60.441078197735173</v>
      </c>
      <c r="V165" s="132">
        <v>60.741621928667577</v>
      </c>
      <c r="W165" s="125">
        <v>23.639357109955458</v>
      </c>
      <c r="X165" s="125">
        <v>20.874134117121528</v>
      </c>
      <c r="Y165" s="127"/>
      <c r="Z165" s="125"/>
      <c r="AA165" s="131"/>
      <c r="AB165" s="125"/>
      <c r="AC165" s="125"/>
      <c r="AD165" s="125"/>
      <c r="AE165" s="125"/>
      <c r="AF165" s="125"/>
      <c r="AG165" s="125">
        <v>23.148501701703985</v>
      </c>
    </row>
    <row r="166" spans="12:33" x14ac:dyDescent="0.25">
      <c r="L166" s="134">
        <v>165</v>
      </c>
      <c r="M166" s="125"/>
      <c r="N166" s="125"/>
      <c r="O166" s="132">
        <v>48.33271343043883</v>
      </c>
      <c r="P166" s="125"/>
      <c r="Q166" s="125"/>
      <c r="R166" s="125"/>
      <c r="S166" s="126">
        <v>0</v>
      </c>
      <c r="T166" s="132">
        <v>59.000661953619755</v>
      </c>
      <c r="U166" s="132">
        <v>61.605871408303166</v>
      </c>
      <c r="V166" s="132">
        <v>61.96492091316626</v>
      </c>
      <c r="W166" s="125">
        <v>24.13754182495007</v>
      </c>
      <c r="X166" s="125">
        <v>21.322765262534311</v>
      </c>
      <c r="Y166" s="127"/>
      <c r="Z166" s="125"/>
      <c r="AA166" s="131"/>
      <c r="AB166" s="125"/>
      <c r="AC166" s="125"/>
      <c r="AD166" s="125"/>
      <c r="AE166" s="125"/>
      <c r="AF166" s="125"/>
      <c r="AG166" s="125">
        <v>23.639357109955458</v>
      </c>
    </row>
    <row r="167" spans="12:33" x14ac:dyDescent="0.25">
      <c r="L167" s="134">
        <v>166</v>
      </c>
      <c r="M167" s="125"/>
      <c r="N167" s="125"/>
      <c r="O167" s="132">
        <v>49.228723495897782</v>
      </c>
      <c r="P167" s="125"/>
      <c r="Q167" s="125"/>
      <c r="R167" s="125"/>
      <c r="S167" s="126">
        <v>0</v>
      </c>
      <c r="T167" s="132">
        <v>60.119861511871584</v>
      </c>
      <c r="U167" s="132">
        <v>62.785870018898983</v>
      </c>
      <c r="V167" s="132">
        <v>63.205240980232944</v>
      </c>
      <c r="W167" s="125">
        <v>24.64311986964271</v>
      </c>
      <c r="X167" s="125">
        <v>21.778240074929784</v>
      </c>
      <c r="Y167" s="127"/>
      <c r="Z167" s="125"/>
      <c r="AA167" s="131"/>
      <c r="AB167" s="125"/>
      <c r="AC167" s="125"/>
      <c r="AD167" s="125"/>
      <c r="AE167" s="125"/>
      <c r="AF167" s="125"/>
      <c r="AG167" s="125">
        <v>24.13754182495007</v>
      </c>
    </row>
    <row r="168" spans="12:33" x14ac:dyDescent="0.25">
      <c r="L168" s="134">
        <v>167</v>
      </c>
      <c r="M168" s="125"/>
      <c r="N168" s="125"/>
      <c r="O168" s="132">
        <v>50.135812705283307</v>
      </c>
      <c r="P168" s="125"/>
      <c r="Q168" s="125"/>
      <c r="R168" s="125"/>
      <c r="S168" s="126">
        <v>0</v>
      </c>
      <c r="T168" s="132">
        <v>61.253377831950083</v>
      </c>
      <c r="U168" s="132">
        <v>63.981179129415324</v>
      </c>
      <c r="V168" s="132">
        <v>64.462714283852947</v>
      </c>
      <c r="W168" s="125">
        <v>25.156155434327388</v>
      </c>
      <c r="X168" s="125">
        <v>22.240620779987683</v>
      </c>
      <c r="Y168" s="127"/>
      <c r="Z168" s="125"/>
      <c r="AA168" s="131"/>
      <c r="AB168" s="125"/>
      <c r="AC168" s="125"/>
      <c r="AD168" s="125"/>
      <c r="AE168" s="125"/>
      <c r="AF168" s="125"/>
      <c r="AG168" s="125">
        <v>24.64311986964271</v>
      </c>
    </row>
    <row r="169" spans="12:33" x14ac:dyDescent="0.25">
      <c r="L169" s="134">
        <v>168</v>
      </c>
      <c r="M169" s="125"/>
      <c r="N169" s="125"/>
      <c r="O169" s="132">
        <v>51.054050478429723</v>
      </c>
      <c r="P169" s="125"/>
      <c r="Q169" s="125"/>
      <c r="R169" s="125"/>
      <c r="S169" s="126">
        <v>0</v>
      </c>
      <c r="T169" s="132">
        <v>62.401306678018031</v>
      </c>
      <c r="U169" s="132">
        <v>65.191903928421723</v>
      </c>
      <c r="V169" s="132">
        <v>65.737473201111186</v>
      </c>
      <c r="W169" s="125">
        <v>25.676712876062378</v>
      </c>
      <c r="X169" s="125">
        <v>22.709969790346548</v>
      </c>
      <c r="Y169" s="127"/>
      <c r="Z169" s="125"/>
      <c r="AA169" s="131"/>
      <c r="AB169" s="125"/>
      <c r="AC169" s="125"/>
      <c r="AD169" s="125"/>
      <c r="AE169" s="125"/>
      <c r="AF169" s="125"/>
      <c r="AG169" s="125">
        <v>25.156155434327388</v>
      </c>
    </row>
    <row r="170" spans="12:33" x14ac:dyDescent="0.25">
      <c r="L170" s="134">
        <v>169</v>
      </c>
      <c r="M170" s="125"/>
      <c r="N170" s="125"/>
      <c r="O170" s="132">
        <v>51.983506251800456</v>
      </c>
      <c r="P170" s="125"/>
      <c r="Q170" s="125"/>
      <c r="R170" s="125"/>
      <c r="S170" s="126">
        <v>0</v>
      </c>
      <c r="T170" s="132">
        <v>63.563743877337586</v>
      </c>
      <c r="U170" s="132">
        <v>66.418149692708297</v>
      </c>
      <c r="V170" s="132">
        <v>67.029650331231423</v>
      </c>
      <c r="W170" s="125">
        <v>26.204856718101038</v>
      </c>
      <c r="X170" s="125">
        <v>23.186349705040534</v>
      </c>
      <c r="Y170" s="127"/>
      <c r="Z170" s="125"/>
      <c r="AA170" s="131"/>
      <c r="AB170" s="125"/>
      <c r="AC170" s="125"/>
      <c r="AD170" s="125"/>
      <c r="AE170" s="125"/>
      <c r="AF170" s="125"/>
      <c r="AG170" s="125">
        <v>25.676712876062378</v>
      </c>
    </row>
    <row r="171" spans="12:33" x14ac:dyDescent="0.25">
      <c r="L171" s="134">
        <v>170</v>
      </c>
      <c r="M171" s="125"/>
      <c r="N171" s="125"/>
      <c r="O171" s="132">
        <v>52.924249478394174</v>
      </c>
      <c r="P171" s="125"/>
      <c r="Q171" s="125"/>
      <c r="R171" s="125"/>
      <c r="S171" s="126">
        <v>0</v>
      </c>
      <c r="T171" s="132">
        <v>64.740785319936464</v>
      </c>
      <c r="U171" s="132">
        <v>67.660021786833312</v>
      </c>
      <c r="V171" s="132">
        <v>68.339378494621741</v>
      </c>
      <c r="W171" s="125">
        <v>26.740651649327965</v>
      </c>
      <c r="X171" s="125">
        <v>23.669823308942245</v>
      </c>
      <c r="Y171" s="127"/>
      <c r="Z171" s="125"/>
      <c r="AA171" s="131"/>
      <c r="AB171" s="125"/>
      <c r="AC171" s="125"/>
      <c r="AD171" s="125"/>
      <c r="AE171" s="125"/>
      <c r="AF171" s="125"/>
      <c r="AG171" s="125">
        <v>26.204856718101038</v>
      </c>
    </row>
    <row r="172" spans="12:33" x14ac:dyDescent="0.25">
      <c r="L172" s="134">
        <v>171</v>
      </c>
      <c r="M172" s="125"/>
      <c r="N172" s="125"/>
      <c r="O172" s="132">
        <v>53.876349627649901</v>
      </c>
      <c r="P172" s="125"/>
      <c r="Q172" s="125"/>
      <c r="R172" s="125"/>
      <c r="S172" s="126">
        <v>0</v>
      </c>
      <c r="T172" s="132">
        <v>65.932526958276483</v>
      </c>
      <c r="U172" s="132">
        <v>68.917625662675292</v>
      </c>
      <c r="V172" s="132">
        <v>69.666790731932338</v>
      </c>
      <c r="W172" s="125">
        <v>27.284162523700402</v>
      </c>
      <c r="X172" s="125">
        <v>24.160453572209381</v>
      </c>
      <c r="Y172" s="127"/>
      <c r="Z172" s="125"/>
      <c r="AA172" s="131"/>
      <c r="AB172" s="125"/>
      <c r="AC172" s="125"/>
      <c r="AD172" s="125"/>
      <c r="AE172" s="125"/>
      <c r="AF172" s="125"/>
      <c r="AG172" s="125">
        <v>26.740651649327965</v>
      </c>
    </row>
    <row r="173" spans="12:33" x14ac:dyDescent="0.25">
      <c r="L173" s="134">
        <v>172</v>
      </c>
      <c r="M173" s="125"/>
      <c r="N173" s="125"/>
      <c r="O173" s="132">
        <v>54.839876185354946</v>
      </c>
      <c r="P173" s="125"/>
      <c r="Q173" s="125"/>
      <c r="R173" s="125"/>
      <c r="S173" s="126">
        <v>0</v>
      </c>
      <c r="T173" s="132">
        <v>67.139064806927252</v>
      </c>
      <c r="U173" s="132">
        <v>70.191066858993409</v>
      </c>
      <c r="V173" s="132">
        <v>71.012020303122043</v>
      </c>
      <c r="W173" s="125">
        <v>27.835454359694349</v>
      </c>
      <c r="X173" s="125">
        <v>24.658303649736919</v>
      </c>
      <c r="Y173" s="127"/>
      <c r="Z173" s="125"/>
      <c r="AA173" s="131"/>
      <c r="AB173" s="125"/>
      <c r="AC173" s="125"/>
      <c r="AD173" s="125"/>
      <c r="AE173" s="125"/>
      <c r="AF173" s="125"/>
      <c r="AG173" s="125">
        <v>27.284162523700402</v>
      </c>
    </row>
    <row r="174" spans="12:33" x14ac:dyDescent="0.25">
      <c r="L174" s="134">
        <v>173</v>
      </c>
      <c r="M174" s="125"/>
      <c r="N174" s="125"/>
      <c r="O174" s="132">
        <v>55.814898653552241</v>
      </c>
      <c r="P174" s="125"/>
      <c r="Q174" s="125"/>
      <c r="R174" s="125"/>
      <c r="S174" s="126">
        <v>0</v>
      </c>
      <c r="T174" s="132">
        <v>68.360494942243591</v>
      </c>
      <c r="U174" s="132">
        <v>71.480451000988637</v>
      </c>
      <c r="V174" s="132">
        <v>72.375200686533233</v>
      </c>
      <c r="W174" s="125">
        <v>28.394592339756532</v>
      </c>
      <c r="X174" s="125">
        <v>25.163436880614153</v>
      </c>
      <c r="Y174" s="127"/>
      <c r="Z174" s="125"/>
      <c r="AA174" s="131"/>
      <c r="AB174" s="125"/>
      <c r="AC174" s="125"/>
      <c r="AD174" s="125"/>
      <c r="AE174" s="125"/>
      <c r="AF174" s="125"/>
      <c r="AG174" s="125">
        <v>27.835454359694349</v>
      </c>
    </row>
    <row r="175" spans="12:33" x14ac:dyDescent="0.25">
      <c r="L175" s="134">
        <v>174</v>
      </c>
      <c r="M175" s="125"/>
      <c r="N175" s="125"/>
      <c r="O175" s="132">
        <v>56.801486550450356</v>
      </c>
      <c r="P175" s="125"/>
      <c r="Q175" s="125"/>
      <c r="R175" s="125"/>
      <c r="S175" s="126">
        <v>0</v>
      </c>
      <c r="T175" s="132">
        <v>69.596913502043094</v>
      </c>
      <c r="U175" s="132">
        <v>72.785883799871499</v>
      </c>
      <c r="V175" s="132">
        <v>73.756465577978133</v>
      </c>
      <c r="W175" s="125">
        <v>28.961641809761112</v>
      </c>
      <c r="X175" s="125">
        <v>25.675916787586075</v>
      </c>
      <c r="Y175" s="125"/>
      <c r="Z175" s="125"/>
      <c r="AA175" s="131"/>
      <c r="AB175" s="125"/>
      <c r="AC175" s="125"/>
      <c r="AD175" s="125"/>
      <c r="AE175" s="125"/>
      <c r="AF175" s="125"/>
      <c r="AG175" s="125">
        <v>28.394592339756532</v>
      </c>
    </row>
    <row r="176" spans="12:33" x14ac:dyDescent="0.25">
      <c r="L176" s="134">
        <v>175</v>
      </c>
      <c r="M176" s="125"/>
      <c r="N176" s="125"/>
      <c r="O176" s="132">
        <v>57.79970941033298</v>
      </c>
      <c r="P176" s="125"/>
      <c r="Q176" s="125"/>
      <c r="R176" s="125"/>
      <c r="S176" s="126">
        <v>0</v>
      </c>
      <c r="T176" s="132">
        <v>70.848416685293174</v>
      </c>
      <c r="U176" s="132">
        <v>74.107471052434917</v>
      </c>
      <c r="V176" s="132">
        <v>75.155948889831976</v>
      </c>
      <c r="W176" s="125">
        <v>29.536668278470309</v>
      </c>
      <c r="X176" s="125">
        <v>26.195807076519582</v>
      </c>
      <c r="Y176" s="125"/>
      <c r="Z176" s="125"/>
      <c r="AA176" s="131"/>
      <c r="AB176" s="125"/>
      <c r="AC176" s="125"/>
      <c r="AD176" s="125"/>
      <c r="AE176" s="125">
        <v>49.42</v>
      </c>
      <c r="AF176" s="125"/>
      <c r="AG176" s="125">
        <v>28.961641809761112</v>
      </c>
    </row>
    <row r="177" spans="12:33" x14ac:dyDescent="0.25">
      <c r="L177" s="134">
        <v>176</v>
      </c>
      <c r="M177" s="125"/>
      <c r="N177" s="125"/>
      <c r="O177" s="132">
        <v>58.80963678347161</v>
      </c>
      <c r="P177" s="125"/>
      <c r="Q177" s="125"/>
      <c r="R177" s="125"/>
      <c r="S177" s="126">
        <v>0</v>
      </c>
      <c r="T177" s="132">
        <v>72.115100751794927</v>
      </c>
      <c r="U177" s="132">
        <v>75.445318640631015</v>
      </c>
      <c r="V177" s="132">
        <v>76.573784750136852</v>
      </c>
      <c r="W177" s="125">
        <v>30.119737417001936</v>
      </c>
      <c r="X177" s="125">
        <v>26.723171635875076</v>
      </c>
      <c r="Y177" s="125"/>
      <c r="Z177" s="125"/>
      <c r="AA177" s="131"/>
      <c r="AB177" s="125"/>
      <c r="AC177" s="125"/>
      <c r="AD177" s="125"/>
      <c r="AE177" s="125"/>
      <c r="AF177" s="125"/>
      <c r="AG177" s="125">
        <v>29.536668278470309</v>
      </c>
    </row>
    <row r="178" spans="12:33" x14ac:dyDescent="0.25">
      <c r="L178" s="134">
        <v>177</v>
      </c>
      <c r="M178" s="125"/>
      <c r="N178" s="125"/>
      <c r="O178" s="132">
        <v>59.831338236035705</v>
      </c>
      <c r="P178" s="125"/>
      <c r="Q178" s="125"/>
      <c r="R178" s="125"/>
      <c r="S178" s="126">
        <v>0</v>
      </c>
      <c r="T178" s="132">
        <v>73.397062021876778</v>
      </c>
      <c r="U178" s="132">
        <v>76.799532531151812</v>
      </c>
      <c r="V178" s="132">
        <v>78.010107501712696</v>
      </c>
      <c r="W178" s="125">
        <v>30.710915058300078</v>
      </c>
      <c r="X178" s="125">
        <v>27.25807453618113</v>
      </c>
      <c r="Y178" s="125"/>
      <c r="Z178" s="125"/>
      <c r="AA178" s="131"/>
      <c r="AB178" s="125"/>
      <c r="AC178" s="125"/>
      <c r="AD178" s="125"/>
      <c r="AE178" s="125"/>
      <c r="AF178" s="125"/>
      <c r="AG178" s="125">
        <v>30.119737417001936</v>
      </c>
    </row>
    <row r="179" spans="12:33" x14ac:dyDescent="0.25">
      <c r="L179" s="134">
        <v>178</v>
      </c>
      <c r="M179" s="125"/>
      <c r="N179" s="125"/>
      <c r="O179" s="132">
        <v>60.86488335000827</v>
      </c>
      <c r="P179" s="125"/>
      <c r="Q179" s="125"/>
      <c r="R179" s="125"/>
      <c r="S179" s="126">
        <v>0</v>
      </c>
      <c r="T179" s="132">
        <v>74.694396876085804</v>
      </c>
      <c r="U179" s="132">
        <v>78.170218775015485</v>
      </c>
      <c r="V179" s="132">
        <v>79.465051701279592</v>
      </c>
      <c r="W179" s="125">
        <v>31.310267196610656</v>
      </c>
      <c r="X179" s="125">
        <v>27.800580029514691</v>
      </c>
      <c r="Y179" s="125"/>
      <c r="Z179" s="125"/>
      <c r="AA179" s="131"/>
      <c r="AB179" s="125"/>
      <c r="AC179" s="125"/>
      <c r="AD179" s="125"/>
      <c r="AE179" s="125"/>
      <c r="AF179" s="125"/>
      <c r="AG179" s="125">
        <v>30.710915058300078</v>
      </c>
    </row>
    <row r="180" spans="12:33" x14ac:dyDescent="0.25">
      <c r="L180" s="134">
        <v>179</v>
      </c>
      <c r="M180" s="125"/>
      <c r="N180" s="125"/>
      <c r="O180" s="132">
        <v>61.910341723098583</v>
      </c>
      <c r="P180" s="125"/>
      <c r="Q180" s="125"/>
      <c r="R180" s="125"/>
      <c r="S180" s="126">
        <v>0</v>
      </c>
      <c r="T180" s="132">
        <v>76.007201754885784</v>
      </c>
      <c r="U180" s="132">
        <v>79.557483507156221</v>
      </c>
      <c r="V180" s="132">
        <v>80.938752118584873</v>
      </c>
      <c r="W180" s="125">
        <v>31.917859986962394</v>
      </c>
      <c r="X180" s="125">
        <v>28.350752548985529</v>
      </c>
      <c r="Y180" s="125"/>
      <c r="Z180" s="125"/>
      <c r="AA180" s="131"/>
      <c r="AB180" s="125"/>
      <c r="AC180" s="125"/>
      <c r="AD180" s="125"/>
      <c r="AE180" s="125"/>
      <c r="AF180" s="125"/>
      <c r="AG180" s="125">
        <v>31.310267196610656</v>
      </c>
    </row>
    <row r="181" spans="12:33" x14ac:dyDescent="0.25">
      <c r="L181" s="134">
        <v>180</v>
      </c>
      <c r="M181" s="125"/>
      <c r="N181" s="125"/>
      <c r="O181" s="132">
        <v>62.967782968657417</v>
      </c>
      <c r="P181" s="125"/>
      <c r="Q181" s="125"/>
      <c r="R181" s="125"/>
      <c r="S181" s="126">
        <v>0</v>
      </c>
      <c r="T181" s="132">
        <v>77.335573158358315</v>
      </c>
      <c r="U181" s="132">
        <v>80.961432946019315</v>
      </c>
      <c r="V181" s="132">
        <v>82.431343735542413</v>
      </c>
      <c r="W181" s="125">
        <v>32.533759744652031</v>
      </c>
      <c r="X181" s="125">
        <v>28.908656708225074</v>
      </c>
      <c r="Y181" s="125"/>
      <c r="Z181" s="125"/>
      <c r="AA181" s="131"/>
      <c r="AB181" s="125"/>
      <c r="AC181" s="125"/>
      <c r="AD181" s="125"/>
      <c r="AE181" s="125"/>
      <c r="AF181" s="125"/>
      <c r="AG181" s="125">
        <v>31.917859986962394</v>
      </c>
    </row>
    <row r="182" spans="12:33" x14ac:dyDescent="0.25">
      <c r="L182" s="134">
        <v>181</v>
      </c>
      <c r="M182" s="125"/>
      <c r="N182" s="125"/>
      <c r="O182" s="132">
        <v>64.037276715594047</v>
      </c>
      <c r="P182" s="125"/>
      <c r="Q182" s="125"/>
      <c r="R182" s="125"/>
      <c r="S182" s="126">
        <v>0</v>
      </c>
      <c r="T182" s="132">
        <v>78.679607645904881</v>
      </c>
      <c r="U182" s="132">
        <v>82.382173393158183</v>
      </c>
      <c r="V182" s="132">
        <v>83.942961745377914</v>
      </c>
      <c r="W182" s="125">
        <v>33.158032944733428</v>
      </c>
      <c r="X182" s="125">
        <v>29.474357300879099</v>
      </c>
      <c r="Y182" s="125"/>
      <c r="Z182" s="125"/>
      <c r="AA182" s="131"/>
      <c r="AB182" s="125"/>
      <c r="AC182" s="125"/>
      <c r="AD182" s="125"/>
      <c r="AE182" s="125"/>
      <c r="AF182" s="125"/>
      <c r="AG182" s="125">
        <v>32.533759744652031</v>
      </c>
    </row>
    <row r="183" spans="12:33" x14ac:dyDescent="0.25">
      <c r="L183" s="134">
        <v>182</v>
      </c>
      <c r="M183" s="125"/>
      <c r="N183" s="125"/>
      <c r="O183" s="132">
        <v>65.118892608292768</v>
      </c>
      <c r="P183" s="125"/>
      <c r="Q183" s="125"/>
      <c r="R183" s="125"/>
      <c r="S183" s="126">
        <v>0</v>
      </c>
      <c r="T183" s="132">
        <v>80.039401835953726</v>
      </c>
      <c r="U183" s="132">
        <v>83.8198112328392</v>
      </c>
      <c r="V183" s="132">
        <v>85.47374155178322</v>
      </c>
      <c r="W183" s="125">
        <v>33.790746221512507</v>
      </c>
      <c r="X183" s="125">
        <v>30.047919300105477</v>
      </c>
      <c r="Y183" s="125"/>
      <c r="Z183" s="125"/>
      <c r="AA183" s="131"/>
      <c r="AB183" s="125"/>
      <c r="AC183" s="125"/>
      <c r="AD183" s="125"/>
      <c r="AE183" s="125"/>
      <c r="AF183" s="125"/>
      <c r="AG183" s="125">
        <v>33.158032944733428</v>
      </c>
    </row>
    <row r="184" spans="12:33" x14ac:dyDescent="0.25">
      <c r="L184" s="134">
        <v>183</v>
      </c>
      <c r="M184" s="125"/>
      <c r="N184" s="125"/>
      <c r="O184" s="132">
        <v>66.212700306530067</v>
      </c>
      <c r="P184" s="125"/>
      <c r="Q184" s="125"/>
      <c r="R184" s="125"/>
      <c r="S184" s="126">
        <v>0</v>
      </c>
      <c r="T184" s="132">
        <v>81.41505240567092</v>
      </c>
      <c r="U184" s="132">
        <v>85.274452931647033</v>
      </c>
      <c r="V184" s="132">
        <v>87.023818768077547</v>
      </c>
      <c r="W184" s="125">
        <v>34.431966368044904</v>
      </c>
      <c r="X184" s="125">
        <v>30.629407858074874</v>
      </c>
      <c r="Y184" s="125"/>
      <c r="Z184" s="125"/>
      <c r="AA184" s="131"/>
      <c r="AB184" s="125"/>
      <c r="AC184" s="125"/>
      <c r="AD184" s="125"/>
      <c r="AE184" s="125"/>
      <c r="AF184" s="125"/>
      <c r="AG184" s="125">
        <v>33.790746221512507</v>
      </c>
    </row>
    <row r="185" spans="12:33" x14ac:dyDescent="0.25">
      <c r="L185" s="134">
        <v>184</v>
      </c>
      <c r="M185" s="125"/>
      <c r="N185" s="125"/>
      <c r="O185" s="125"/>
      <c r="P185" s="125"/>
      <c r="Q185" s="125"/>
      <c r="R185" s="125"/>
      <c r="S185" s="126">
        <v>0</v>
      </c>
      <c r="T185" s="132">
        <v>82.806656090671353</v>
      </c>
      <c r="U185" s="132">
        <v>86.746205038095582</v>
      </c>
      <c r="V185" s="132">
        <v>88.593329216378663</v>
      </c>
      <c r="W185" s="125">
        <v>35.081760335639281</v>
      </c>
      <c r="X185" s="125">
        <v>31.218888305476892</v>
      </c>
      <c r="Y185" s="125"/>
      <c r="Z185" s="125"/>
      <c r="AA185" s="131"/>
      <c r="AB185" s="125"/>
      <c r="AC185" s="125"/>
      <c r="AD185" s="125"/>
      <c r="AE185" s="125"/>
      <c r="AF185" s="125"/>
      <c r="AG185" s="125">
        <v>34.431966368044904</v>
      </c>
    </row>
    <row r="186" spans="12:33" x14ac:dyDescent="0.25">
      <c r="L186" s="134">
        <v>185</v>
      </c>
      <c r="M186" s="125"/>
      <c r="N186" s="125"/>
      <c r="O186" s="125"/>
      <c r="P186" s="125"/>
      <c r="Q186" s="125"/>
      <c r="R186" s="125"/>
      <c r="S186" s="126">
        <v>0</v>
      </c>
      <c r="T186" s="132">
        <v>84.214309684734488</v>
      </c>
      <c r="U186" s="132">
        <v>88.235174182243696</v>
      </c>
      <c r="V186" s="132">
        <v>90.182408926780695</v>
      </c>
      <c r="W186" s="125">
        <v>35.740195233364446</v>
      </c>
      <c r="X186" s="125">
        <v>31.81642615102988</v>
      </c>
      <c r="Y186" s="125"/>
      <c r="Z186" s="125"/>
      <c r="AA186" s="131"/>
      <c r="AB186" s="125"/>
      <c r="AC186" s="125"/>
      <c r="AD186" s="125"/>
      <c r="AE186" s="125"/>
      <c r="AF186" s="125"/>
      <c r="AG186" s="125">
        <v>35.081760335639281</v>
      </c>
    </row>
    <row r="187" spans="12:33" x14ac:dyDescent="0.25">
      <c r="L187" s="134">
        <v>186</v>
      </c>
      <c r="M187" s="125"/>
      <c r="N187" s="125"/>
      <c r="O187" s="125"/>
      <c r="P187" s="125"/>
      <c r="Q187" s="125"/>
      <c r="R187" s="125"/>
      <c r="S187" s="126">
        <v>0</v>
      </c>
      <c r="T187" s="132">
        <v>85.638110039524832</v>
      </c>
      <c r="U187" s="132">
        <v>89.741467075313608</v>
      </c>
      <c r="V187" s="125"/>
      <c r="W187" s="125">
        <v>36.407338327560339</v>
      </c>
      <c r="X187" s="125">
        <v>32.422087080993492</v>
      </c>
      <c r="Y187" s="125"/>
      <c r="Z187" s="125"/>
      <c r="AA187" s="131"/>
      <c r="AB187" s="125"/>
      <c r="AC187" s="125"/>
      <c r="AD187" s="125"/>
      <c r="AE187" s="125"/>
      <c r="AF187" s="125"/>
      <c r="AG187" s="125">
        <v>35.740195233364446</v>
      </c>
    </row>
    <row r="188" spans="12:33" x14ac:dyDescent="0.25">
      <c r="L188" s="134">
        <v>187</v>
      </c>
      <c r="M188" s="125"/>
      <c r="N188" s="125"/>
      <c r="O188" s="125"/>
      <c r="P188" s="125"/>
      <c r="Q188" s="125"/>
      <c r="R188" s="125"/>
      <c r="S188" s="126">
        <v>0</v>
      </c>
      <c r="T188" s="132">
        <v>87.07815406431034</v>
      </c>
      <c r="U188" s="132">
        <v>91.265190509312589</v>
      </c>
      <c r="V188" s="125"/>
      <c r="W188" s="125">
        <v>37.083257041353775</v>
      </c>
      <c r="X188" s="125">
        <v>33.035936958687813</v>
      </c>
      <c r="Y188" s="125"/>
      <c r="Z188" s="125"/>
      <c r="AA188" s="131"/>
      <c r="AB188" s="125"/>
      <c r="AC188" s="125"/>
      <c r="AD188" s="125"/>
      <c r="AE188" s="125"/>
      <c r="AF188" s="125"/>
      <c r="AG188" s="125">
        <v>36.407338327560339</v>
      </c>
    </row>
    <row r="189" spans="12:33" x14ac:dyDescent="0.25">
      <c r="L189" s="134">
        <v>188</v>
      </c>
      <c r="M189" s="125"/>
      <c r="N189" s="125"/>
      <c r="O189" s="125"/>
      <c r="P189" s="125"/>
      <c r="Q189" s="125"/>
      <c r="R189" s="125"/>
      <c r="S189" s="126">
        <v>0</v>
      </c>
      <c r="T189" s="132">
        <v>88.534538725690112</v>
      </c>
      <c r="U189" s="132">
        <v>92.806451356660489</v>
      </c>
      <c r="V189" s="125"/>
      <c r="W189" s="125">
        <v>37.768018954177897</v>
      </c>
      <c r="X189" s="125">
        <v>33.65804182401321</v>
      </c>
      <c r="Y189" s="125"/>
      <c r="Z189" s="125"/>
      <c r="AA189" s="131"/>
      <c r="AB189" s="125"/>
      <c r="AC189" s="125"/>
      <c r="AD189" s="125"/>
      <c r="AE189" s="125"/>
      <c r="AF189" s="125"/>
      <c r="AG189" s="125">
        <v>37.083257041353775</v>
      </c>
    </row>
    <row r="190" spans="12:33" x14ac:dyDescent="0.25">
      <c r="L190" s="134">
        <v>189</v>
      </c>
      <c r="M190" s="125"/>
      <c r="N190" s="125"/>
      <c r="O190" s="125"/>
      <c r="P190" s="125"/>
      <c r="Q190" s="125"/>
      <c r="R190" s="125"/>
      <c r="S190" s="126">
        <v>0</v>
      </c>
      <c r="T190" s="132">
        <v>90.007361047318284</v>
      </c>
      <c r="U190" s="132">
        <v>94.36535656981907</v>
      </c>
      <c r="V190" s="125"/>
      <c r="W190" s="125">
        <v>38.461691801295864</v>
      </c>
      <c r="X190" s="125">
        <v>34.28846789297706</v>
      </c>
      <c r="Y190" s="125"/>
      <c r="Z190" s="125"/>
      <c r="AA190" s="131"/>
      <c r="AB190" s="125"/>
      <c r="AC190" s="125"/>
      <c r="AD190" s="125"/>
      <c r="AE190" s="125"/>
      <c r="AF190" s="125"/>
      <c r="AG190" s="125">
        <v>37.768018954177897</v>
      </c>
    </row>
    <row r="191" spans="12:33" x14ac:dyDescent="0.25">
      <c r="L191" s="134">
        <v>190</v>
      </c>
      <c r="M191" s="125"/>
      <c r="N191" s="125"/>
      <c r="O191" s="125"/>
      <c r="P191" s="125"/>
      <c r="Q191" s="125"/>
      <c r="R191" s="125"/>
      <c r="S191" s="126">
        <v>0</v>
      </c>
      <c r="T191" s="132">
        <v>91.496718109635992</v>
      </c>
      <c r="U191" s="132">
        <v>95.94201318092513</v>
      </c>
      <c r="V191" s="125"/>
      <c r="W191" s="125">
        <v>39.164343473328167</v>
      </c>
      <c r="X191" s="125">
        <v>34.927281557221797</v>
      </c>
      <c r="Y191" s="125"/>
      <c r="Z191" s="125"/>
      <c r="AA191" s="131"/>
      <c r="AB191" s="125"/>
      <c r="AC191" s="125"/>
      <c r="AD191" s="125"/>
      <c r="AE191" s="125"/>
      <c r="AF191" s="125"/>
      <c r="AG191" s="125">
        <v>38.461691801295864</v>
      </c>
    </row>
    <row r="192" spans="12:33" x14ac:dyDescent="0.25">
      <c r="L192" s="134">
        <v>191</v>
      </c>
      <c r="M192" s="125"/>
      <c r="N192" s="125"/>
      <c r="O192" s="125"/>
      <c r="P192" s="125"/>
      <c r="Q192" s="125"/>
      <c r="R192" s="125"/>
      <c r="S192" s="126">
        <v>0</v>
      </c>
      <c r="T192" s="132">
        <v>93</v>
      </c>
      <c r="U192" s="132">
        <v>97.5</v>
      </c>
      <c r="V192" s="125"/>
      <c r="W192" s="125">
        <v>39.876042015784293</v>
      </c>
      <c r="X192" s="125">
        <v>35.574549383558683</v>
      </c>
      <c r="Y192" s="125"/>
      <c r="Z192" s="125"/>
      <c r="AA192" s="131"/>
      <c r="AB192" s="125"/>
      <c r="AC192" s="125"/>
      <c r="AD192" s="125"/>
      <c r="AE192" s="125"/>
      <c r="AF192" s="125"/>
      <c r="AG192" s="125">
        <v>39.164343473328167</v>
      </c>
    </row>
    <row r="193" spans="12:33" x14ac:dyDescent="0.25">
      <c r="L193" s="134">
        <v>192</v>
      </c>
      <c r="M193" s="125"/>
      <c r="N193" s="125"/>
      <c r="O193" s="125"/>
      <c r="P193" s="125"/>
      <c r="Q193" s="125"/>
      <c r="R193" s="125"/>
      <c r="S193" s="126">
        <v>0</v>
      </c>
      <c r="T193" s="132">
        <v>94.5</v>
      </c>
      <c r="U193" s="132">
        <v>99.2</v>
      </c>
      <c r="V193" s="125"/>
      <c r="W193" s="125">
        <v>40.596855628598142</v>
      </c>
      <c r="X193" s="125">
        <v>36.230338113503848</v>
      </c>
      <c r="Y193" s="125"/>
      <c r="Z193" s="125"/>
      <c r="AA193" s="131"/>
      <c r="AB193" s="125"/>
      <c r="AC193" s="125"/>
      <c r="AD193" s="125"/>
      <c r="AE193" s="125"/>
      <c r="AF193" s="125"/>
      <c r="AG193" s="125">
        <v>39.876042015784293</v>
      </c>
    </row>
    <row r="194" spans="12:33" x14ac:dyDescent="0.25">
      <c r="L194" s="134">
        <v>193</v>
      </c>
      <c r="M194" s="125"/>
      <c r="N194" s="125"/>
      <c r="O194" s="125"/>
      <c r="P194" s="125"/>
      <c r="Q194" s="125"/>
      <c r="R194" s="125"/>
      <c r="S194" s="126">
        <v>0</v>
      </c>
      <c r="T194" s="132">
        <v>96.1</v>
      </c>
      <c r="U194" s="132">
        <v>100.8</v>
      </c>
      <c r="V194" s="125"/>
      <c r="W194" s="125">
        <v>41.326852665667211</v>
      </c>
      <c r="X194" s="125">
        <v>36.894714662818359</v>
      </c>
      <c r="Y194" s="125"/>
      <c r="Z194" s="125"/>
      <c r="AA194" s="131"/>
      <c r="AB194" s="125"/>
      <c r="AC194" s="125"/>
      <c r="AD194" s="125"/>
      <c r="AE194" s="125"/>
      <c r="AF194" s="125"/>
      <c r="AG194" s="125">
        <v>40.596855628598142</v>
      </c>
    </row>
    <row r="195" spans="12:33" x14ac:dyDescent="0.25">
      <c r="L195" s="134">
        <v>194</v>
      </c>
      <c r="M195" s="125"/>
      <c r="N195" s="125"/>
      <c r="O195" s="125"/>
      <c r="P195" s="125"/>
      <c r="Q195" s="125"/>
      <c r="R195" s="125"/>
      <c r="S195" s="126">
        <v>0</v>
      </c>
      <c r="T195" s="132">
        <v>97.6</v>
      </c>
      <c r="U195" s="132">
        <v>102.4</v>
      </c>
      <c r="V195" s="125"/>
      <c r="W195" s="125">
        <v>42.066101634395558</v>
      </c>
      <c r="X195" s="125">
        <v>37.56774612105275</v>
      </c>
      <c r="Y195" s="125"/>
      <c r="Z195" s="125"/>
      <c r="AA195" s="131"/>
      <c r="AB195" s="125"/>
      <c r="AC195" s="125"/>
      <c r="AD195" s="125"/>
      <c r="AE195" s="125"/>
      <c r="AF195" s="125"/>
      <c r="AG195" s="125">
        <v>41.326852665667211</v>
      </c>
    </row>
    <row r="196" spans="12:33" x14ac:dyDescent="0.25">
      <c r="L196" s="134">
        <v>195</v>
      </c>
      <c r="M196" s="125"/>
      <c r="N196" s="125"/>
      <c r="O196" s="125"/>
      <c r="P196" s="125"/>
      <c r="Q196" s="125"/>
      <c r="R196" s="125"/>
      <c r="S196" s="126">
        <v>0</v>
      </c>
      <c r="T196" s="132">
        <v>99.2</v>
      </c>
      <c r="U196" s="132">
        <v>104.1</v>
      </c>
      <c r="V196" s="125"/>
      <c r="W196" s="125">
        <v>42.814671195240017</v>
      </c>
      <c r="X196" s="125">
        <v>38.249499751093438</v>
      </c>
      <c r="Y196" s="125"/>
      <c r="Z196" s="125"/>
      <c r="AA196" s="131"/>
      <c r="AB196" s="125"/>
      <c r="AC196" s="125"/>
      <c r="AD196" s="125"/>
      <c r="AE196" s="125"/>
      <c r="AF196" s="125"/>
      <c r="AG196" s="125">
        <v>42.066101634395558</v>
      </c>
    </row>
    <row r="197" spans="12:33" x14ac:dyDescent="0.25">
      <c r="L197" s="134">
        <v>196</v>
      </c>
      <c r="M197" s="125"/>
      <c r="N197" s="125"/>
      <c r="O197" s="125"/>
      <c r="P197" s="125"/>
      <c r="Q197" s="125"/>
      <c r="R197" s="125"/>
      <c r="S197" s="126">
        <v>0</v>
      </c>
      <c r="T197" s="132">
        <v>100.8</v>
      </c>
      <c r="U197" s="132">
        <v>105.8</v>
      </c>
      <c r="V197" s="125"/>
      <c r="W197" s="125">
        <v>43.572630161261351</v>
      </c>
      <c r="X197" s="125">
        <v>38.94004298871458</v>
      </c>
      <c r="Y197" s="125"/>
      <c r="Z197" s="125"/>
      <c r="AA197" s="131"/>
      <c r="AB197" s="125"/>
      <c r="AC197" s="125"/>
      <c r="AD197" s="125"/>
      <c r="AE197" s="125"/>
      <c r="AF197" s="125"/>
      <c r="AG197" s="125">
        <v>42.814671195240017</v>
      </c>
    </row>
    <row r="198" spans="12:33" x14ac:dyDescent="0.25">
      <c r="L198" s="134">
        <v>197</v>
      </c>
      <c r="M198" s="125"/>
      <c r="N198" s="125"/>
      <c r="O198" s="125"/>
      <c r="P198" s="125"/>
      <c r="Q198" s="125"/>
      <c r="R198" s="125"/>
      <c r="S198" s="126">
        <v>0</v>
      </c>
      <c r="T198" s="132">
        <v>102.4</v>
      </c>
      <c r="U198" s="132">
        <v>107.5</v>
      </c>
      <c r="V198" s="125"/>
      <c r="W198" s="125">
        <v>44.340047497678007</v>
      </c>
      <c r="X198" s="125">
        <v>39.639443442131963</v>
      </c>
      <c r="Y198" s="125"/>
      <c r="Z198" s="125"/>
      <c r="AA198" s="131"/>
      <c r="AB198" s="125"/>
      <c r="AC198" s="125"/>
      <c r="AD198" s="125"/>
      <c r="AE198" s="125"/>
      <c r="AF198" s="125"/>
      <c r="AG198" s="125">
        <v>43.572630161261351</v>
      </c>
    </row>
    <row r="199" spans="12:33" x14ac:dyDescent="0.25">
      <c r="L199" s="134">
        <v>198</v>
      </c>
      <c r="M199" s="125"/>
      <c r="N199" s="125"/>
      <c r="O199" s="125"/>
      <c r="P199" s="125"/>
      <c r="Q199" s="125"/>
      <c r="R199" s="125"/>
      <c r="S199" s="126">
        <v>0</v>
      </c>
      <c r="T199" s="132">
        <v>104</v>
      </c>
      <c r="U199" s="132">
        <v>109.2</v>
      </c>
      <c r="V199" s="125"/>
      <c r="W199" s="125">
        <v>45.116992321422934</v>
      </c>
      <c r="X199" s="125">
        <v>40.347768891560264</v>
      </c>
      <c r="Y199" s="125"/>
      <c r="Z199" s="125"/>
      <c r="AA199" s="131"/>
      <c r="AB199" s="125"/>
      <c r="AC199" s="125"/>
      <c r="AD199" s="125"/>
      <c r="AE199" s="125"/>
      <c r="AF199" s="125"/>
      <c r="AG199" s="125">
        <v>44.340047497678007</v>
      </c>
    </row>
    <row r="200" spans="12:33" x14ac:dyDescent="0.25">
      <c r="L200" s="134">
        <v>199</v>
      </c>
      <c r="M200" s="125"/>
      <c r="N200" s="125"/>
      <c r="O200" s="125"/>
      <c r="P200" s="125"/>
      <c r="Q200" s="125"/>
      <c r="R200" s="125"/>
      <c r="S200" s="126">
        <v>0</v>
      </c>
      <c r="T200" s="132">
        <v>105.7</v>
      </c>
      <c r="U200" s="132">
        <v>111</v>
      </c>
      <c r="V200" s="125"/>
      <c r="W200" s="125">
        <v>45.903533900705789</v>
      </c>
      <c r="X200" s="125">
        <v>41.065087288775331</v>
      </c>
      <c r="Y200" s="125"/>
      <c r="Z200" s="125"/>
      <c r="AA200" s="131"/>
      <c r="AB200" s="125"/>
      <c r="AC200" s="125"/>
      <c r="AD200" s="125"/>
      <c r="AE200" s="125"/>
      <c r="AF200" s="125"/>
      <c r="AG200" s="125">
        <v>45.116992321422934</v>
      </c>
    </row>
    <row r="201" spans="12:33" x14ac:dyDescent="0.25">
      <c r="L201" s="134">
        <v>200</v>
      </c>
      <c r="M201" s="125"/>
      <c r="N201" s="125"/>
      <c r="O201" s="125"/>
      <c r="P201" s="125"/>
      <c r="Q201" s="125"/>
      <c r="R201" s="125"/>
      <c r="S201" s="126">
        <v>0</v>
      </c>
      <c r="T201" s="132">
        <v>107.3</v>
      </c>
      <c r="U201" s="132">
        <v>112.7</v>
      </c>
      <c r="V201" s="125"/>
      <c r="W201" s="125">
        <v>46.699741654576435</v>
      </c>
      <c r="X201" s="125">
        <v>41.791466756677785</v>
      </c>
      <c r="Y201" s="125"/>
      <c r="Z201" s="125"/>
      <c r="AA201" s="131"/>
      <c r="AB201" s="125"/>
      <c r="AC201" s="125"/>
      <c r="AD201" s="125"/>
      <c r="AE201" s="125"/>
      <c r="AF201" s="125"/>
      <c r="AG201" s="125">
        <v>45.903533900705789</v>
      </c>
    </row>
    <row r="202" spans="12:33" x14ac:dyDescent="0.25">
      <c r="L202" s="134">
        <v>201</v>
      </c>
      <c r="M202" s="125"/>
      <c r="N202" s="125"/>
      <c r="O202" s="125"/>
      <c r="P202" s="125"/>
      <c r="Q202" s="125"/>
      <c r="R202" s="125"/>
      <c r="S202" s="126">
        <v>0</v>
      </c>
      <c r="T202" s="132">
        <v>109</v>
      </c>
      <c r="U202" s="132">
        <v>114.5</v>
      </c>
      <c r="V202" s="125"/>
      <c r="W202" s="125">
        <v>47.505685152494145</v>
      </c>
      <c r="X202" s="125">
        <v>42.526975588860971</v>
      </c>
      <c r="Y202" s="125"/>
      <c r="Z202" s="125"/>
      <c r="AA202" s="131"/>
      <c r="AB202" s="125"/>
      <c r="AC202" s="125"/>
      <c r="AD202" s="125"/>
      <c r="AE202" s="125"/>
      <c r="AF202" s="125"/>
      <c r="AG202" s="125">
        <v>46.699741654576435</v>
      </c>
    </row>
    <row r="203" spans="12:33" x14ac:dyDescent="0.25">
      <c r="L203" s="134">
        <v>202</v>
      </c>
      <c r="M203" s="125"/>
      <c r="N203" s="125"/>
      <c r="O203" s="125"/>
      <c r="P203" s="125"/>
      <c r="Q203" s="125"/>
      <c r="R203" s="125"/>
      <c r="S203" s="126">
        <v>0</v>
      </c>
      <c r="T203" s="132">
        <v>110.7</v>
      </c>
      <c r="U203" s="132">
        <v>116.3</v>
      </c>
      <c r="V203" s="125"/>
      <c r="W203" s="125">
        <v>48.321434113897254</v>
      </c>
      <c r="X203" s="125">
        <v>43.271682249182021</v>
      </c>
      <c r="Y203" s="125"/>
      <c r="Z203" s="125"/>
      <c r="AA203" s="131"/>
      <c r="AB203" s="125"/>
      <c r="AC203" s="125"/>
      <c r="AD203" s="125"/>
      <c r="AE203" s="125"/>
      <c r="AF203" s="125"/>
      <c r="AG203" s="125">
        <v>47.505685152494145</v>
      </c>
    </row>
    <row r="204" spans="12:33" x14ac:dyDescent="0.25">
      <c r="L204" s="134">
        <v>203</v>
      </c>
      <c r="M204" s="125"/>
      <c r="N204" s="125"/>
      <c r="O204" s="125"/>
      <c r="P204" s="125"/>
      <c r="Q204" s="125"/>
      <c r="R204" s="125"/>
      <c r="S204" s="126">
        <v>0</v>
      </c>
      <c r="T204" s="132">
        <v>112.4</v>
      </c>
      <c r="U204" s="132">
        <v>118.1</v>
      </c>
      <c r="V204" s="125"/>
      <c r="W204" s="125">
        <v>49.147058407780236</v>
      </c>
      <c r="X204" s="125">
        <v>44.025655371336498</v>
      </c>
      <c r="Y204" s="125"/>
      <c r="Z204" s="125"/>
      <c r="AA204" s="131"/>
      <c r="AB204" s="125"/>
      <c r="AC204" s="125"/>
      <c r="AD204" s="125"/>
      <c r="AE204" s="125"/>
      <c r="AF204" s="125"/>
      <c r="AG204" s="125">
        <v>48.321434113897254</v>
      </c>
    </row>
    <row r="205" spans="12:33" x14ac:dyDescent="0.25">
      <c r="L205" s="134">
        <v>204</v>
      </c>
      <c r="M205" s="125"/>
      <c r="N205" s="125"/>
      <c r="O205" s="125"/>
      <c r="P205" s="125"/>
      <c r="Q205" s="125"/>
      <c r="R205" s="125"/>
      <c r="S205" s="126">
        <v>0</v>
      </c>
      <c r="T205" s="132">
        <v>114.1</v>
      </c>
      <c r="U205" s="132">
        <v>120</v>
      </c>
      <c r="V205" s="125"/>
      <c r="W205" s="125">
        <v>49.982628052269405</v>
      </c>
      <c r="X205" s="125">
        <v>44.788963758435237</v>
      </c>
      <c r="Y205" s="125"/>
      <c r="Z205" s="125"/>
      <c r="AA205" s="131"/>
      <c r="AB205" s="125"/>
      <c r="AC205" s="125"/>
      <c r="AD205" s="125"/>
      <c r="AE205" s="125"/>
      <c r="AF205" s="125"/>
      <c r="AG205" s="125">
        <v>49.147058407780236</v>
      </c>
    </row>
    <row r="206" spans="12:33" x14ac:dyDescent="0.25">
      <c r="L206" s="134">
        <v>205</v>
      </c>
      <c r="M206" s="125"/>
      <c r="N206" s="125"/>
      <c r="O206" s="125"/>
      <c r="P206" s="125"/>
      <c r="Q206" s="125"/>
      <c r="R206" s="125"/>
      <c r="S206" s="126">
        <v>0</v>
      </c>
      <c r="T206" s="132">
        <v>115.9</v>
      </c>
      <c r="U206" s="132">
        <v>121.8</v>
      </c>
      <c r="V206" s="125"/>
      <c r="W206" s="125">
        <v>50.828213214205753</v>
      </c>
      <c r="X206" s="125">
        <v>45.561676382584643</v>
      </c>
      <c r="Y206" s="125"/>
      <c r="Z206" s="125"/>
      <c r="AA206" s="131"/>
      <c r="AB206" s="125"/>
      <c r="AC206" s="125"/>
      <c r="AD206" s="125"/>
      <c r="AE206" s="125"/>
      <c r="AF206" s="125"/>
      <c r="AG206" s="125">
        <v>49.982628052269405</v>
      </c>
    </row>
    <row r="207" spans="12:33" x14ac:dyDescent="0.25">
      <c r="L207" s="134">
        <v>206</v>
      </c>
      <c r="M207" s="125"/>
      <c r="N207" s="125"/>
      <c r="O207" s="125"/>
      <c r="P207" s="125"/>
      <c r="Q207" s="125"/>
      <c r="R207" s="125"/>
      <c r="S207" s="126">
        <v>0</v>
      </c>
      <c r="T207" s="132">
        <v>117.7</v>
      </c>
      <c r="U207" s="132">
        <v>123.7</v>
      </c>
      <c r="V207" s="125"/>
      <c r="W207" s="125">
        <v>51.683884208729204</v>
      </c>
      <c r="X207" s="125">
        <v>46.343862384471613</v>
      </c>
      <c r="Y207" s="125"/>
      <c r="Z207" s="125"/>
      <c r="AA207" s="131"/>
      <c r="AB207" s="125"/>
      <c r="AC207" s="125"/>
      <c r="AD207" s="125"/>
      <c r="AE207" s="125"/>
      <c r="AF207" s="125"/>
      <c r="AG207" s="125">
        <v>50.828213214205753</v>
      </c>
    </row>
    <row r="208" spans="12:33" x14ac:dyDescent="0.25">
      <c r="L208" s="134">
        <v>207</v>
      </c>
      <c r="M208" s="125"/>
      <c r="N208" s="125"/>
      <c r="O208" s="125"/>
      <c r="P208" s="125"/>
      <c r="Q208" s="125"/>
      <c r="R208" s="125"/>
      <c r="S208" s="126">
        <v>0</v>
      </c>
      <c r="T208" s="132">
        <v>119.9</v>
      </c>
      <c r="U208" s="132">
        <v>125.6</v>
      </c>
      <c r="V208" s="125"/>
      <c r="W208" s="125">
        <v>52.549711498865527</v>
      </c>
      <c r="X208" s="125">
        <v>47.135591072948174</v>
      </c>
      <c r="Y208" s="125"/>
      <c r="Z208" s="125"/>
      <c r="AA208" s="131"/>
      <c r="AB208" s="125"/>
      <c r="AC208" s="125"/>
      <c r="AD208" s="125"/>
      <c r="AE208" s="125"/>
      <c r="AF208" s="125"/>
      <c r="AG208" s="125">
        <v>51.683884208729204</v>
      </c>
    </row>
    <row r="209" spans="12:33" x14ac:dyDescent="0.25">
      <c r="L209" s="134">
        <v>208</v>
      </c>
      <c r="M209" s="125"/>
      <c r="N209" s="125"/>
      <c r="O209" s="125"/>
      <c r="P209" s="125"/>
      <c r="Q209" s="125"/>
      <c r="R209" s="125"/>
      <c r="S209" s="126">
        <v>0</v>
      </c>
      <c r="T209" s="132">
        <v>121.2</v>
      </c>
      <c r="U209" s="132">
        <v>127.5</v>
      </c>
      <c r="V209" s="125"/>
      <c r="W209" s="125">
        <v>53.425765695118514</v>
      </c>
      <c r="X209" s="125">
        <v>47.936931924623522</v>
      </c>
      <c r="Y209" s="125"/>
      <c r="Z209" s="125"/>
      <c r="AA209" s="131"/>
      <c r="AB209" s="125"/>
      <c r="AC209" s="125"/>
      <c r="AD209" s="125"/>
      <c r="AE209" s="125"/>
      <c r="AF209" s="125"/>
      <c r="AG209" s="125">
        <v>52.549711498865527</v>
      </c>
    </row>
    <row r="210" spans="12:33" x14ac:dyDescent="0.25">
      <c r="L210" s="134">
        <v>209</v>
      </c>
      <c r="M210" s="125"/>
      <c r="N210" s="125"/>
      <c r="O210" s="125"/>
      <c r="P210" s="125"/>
      <c r="Q210" s="125"/>
      <c r="R210" s="125"/>
      <c r="S210" s="126">
        <v>0</v>
      </c>
      <c r="T210" s="132">
        <v>123.1</v>
      </c>
      <c r="U210" s="132">
        <v>129.4</v>
      </c>
      <c r="V210" s="125"/>
      <c r="W210" s="125">
        <v>54.312117555062983</v>
      </c>
      <c r="X210" s="125">
        <v>48.747954583454742</v>
      </c>
      <c r="Y210" s="125"/>
      <c r="Z210" s="125"/>
      <c r="AA210" s="131"/>
      <c r="AB210" s="125"/>
      <c r="AC210" s="125"/>
      <c r="AD210" s="125"/>
      <c r="AE210" s="125"/>
      <c r="AF210" s="125"/>
      <c r="AG210" s="125">
        <v>53.425765695118514</v>
      </c>
    </row>
    <row r="211" spans="12:33" x14ac:dyDescent="0.25">
      <c r="L211" s="134">
        <v>210</v>
      </c>
      <c r="M211" s="125"/>
      <c r="N211" s="125"/>
      <c r="O211" s="125"/>
      <c r="P211" s="125"/>
      <c r="Q211" s="125"/>
      <c r="R211" s="125"/>
      <c r="S211" s="126">
        <v>0</v>
      </c>
      <c r="T211" s="132">
        <v>124.9</v>
      </c>
      <c r="U211" s="132">
        <v>131.4</v>
      </c>
      <c r="V211" s="125"/>
      <c r="W211" s="125"/>
      <c r="X211" s="125">
        <v>49.568728860343512</v>
      </c>
      <c r="Y211" s="125"/>
      <c r="Z211" s="125"/>
      <c r="AA211" s="131"/>
      <c r="AB211" s="125"/>
      <c r="AC211" s="125"/>
      <c r="AD211" s="125"/>
      <c r="AE211" s="125"/>
      <c r="AF211" s="125"/>
      <c r="AG211" s="125">
        <v>54.312117555062983</v>
      </c>
    </row>
    <row r="212" spans="12:33" x14ac:dyDescent="0.25">
      <c r="L212" s="134">
        <v>211</v>
      </c>
      <c r="M212" s="125"/>
      <c r="N212" s="125"/>
      <c r="O212" s="125"/>
      <c r="P212" s="125"/>
      <c r="Q212" s="125"/>
      <c r="R212" s="125"/>
      <c r="S212" s="126">
        <v>0</v>
      </c>
      <c r="T212" s="132">
        <v>126.8</v>
      </c>
      <c r="U212" s="132">
        <v>133.4</v>
      </c>
      <c r="V212" s="125"/>
      <c r="W212" s="125"/>
      <c r="X212" s="125">
        <v>50.3993247327342</v>
      </c>
      <c r="Y212" s="125"/>
      <c r="Z212" s="125"/>
      <c r="AA212" s="131"/>
      <c r="AB212" s="125"/>
      <c r="AC212" s="125"/>
      <c r="AD212" s="125"/>
      <c r="AE212" s="125"/>
      <c r="AF212" s="125"/>
      <c r="AG212" s="125"/>
    </row>
    <row r="213" spans="12:33" x14ac:dyDescent="0.25">
      <c r="L213" s="134">
        <v>212</v>
      </c>
      <c r="M213" s="125"/>
      <c r="N213" s="125"/>
      <c r="O213" s="125"/>
      <c r="P213" s="125"/>
      <c r="Q213" s="125"/>
      <c r="R213" s="125"/>
      <c r="S213" s="126">
        <v>0</v>
      </c>
      <c r="T213" s="132">
        <v>128.6</v>
      </c>
      <c r="U213" s="132">
        <v>135.4</v>
      </c>
      <c r="V213" s="125"/>
      <c r="W213" s="125"/>
      <c r="X213" s="125">
        <v>51.239812344215551</v>
      </c>
      <c r="Y213" s="125"/>
      <c r="Z213" s="125"/>
      <c r="AA213" s="131"/>
      <c r="AB213" s="125"/>
      <c r="AC213" s="125"/>
      <c r="AD213" s="125"/>
      <c r="AE213" s="125"/>
      <c r="AF213" s="125"/>
      <c r="AG213" s="125"/>
    </row>
    <row r="214" spans="12:33" x14ac:dyDescent="0.25">
      <c r="L214" s="134">
        <v>213</v>
      </c>
      <c r="M214" s="125"/>
      <c r="N214" s="125"/>
      <c r="O214" s="125"/>
      <c r="P214" s="125"/>
      <c r="Q214" s="125"/>
      <c r="R214" s="125"/>
      <c r="S214" s="126">
        <v>0</v>
      </c>
      <c r="T214" s="132">
        <v>130.5</v>
      </c>
      <c r="U214" s="132">
        <v>137.4</v>
      </c>
      <c r="V214" s="125"/>
      <c r="W214" s="125"/>
      <c r="X214" s="125">
        <v>52.090262004124313</v>
      </c>
      <c r="Y214" s="125"/>
      <c r="Z214" s="125"/>
      <c r="AA214" s="131"/>
      <c r="AB214" s="125"/>
      <c r="AC214" s="125"/>
      <c r="AD214" s="125"/>
      <c r="AE214" s="125"/>
      <c r="AF214" s="125"/>
      <c r="AG214" s="125"/>
    </row>
    <row r="215" spans="12:33" x14ac:dyDescent="0.25">
      <c r="L215" s="134">
        <v>214</v>
      </c>
      <c r="M215" s="125"/>
      <c r="N215" s="125"/>
      <c r="O215" s="125"/>
      <c r="P215" s="125"/>
      <c r="Q215" s="125"/>
      <c r="R215" s="125"/>
      <c r="S215" s="126">
        <v>0</v>
      </c>
      <c r="T215" s="132">
        <v>132.5</v>
      </c>
      <c r="U215" s="132">
        <v>139.4</v>
      </c>
      <c r="V215" s="125"/>
      <c r="W215" s="125"/>
      <c r="X215" s="125">
        <v>52.95074418715356</v>
      </c>
      <c r="Y215" s="125"/>
      <c r="Z215" s="125"/>
      <c r="AA215" s="131"/>
      <c r="AB215" s="125"/>
      <c r="AC215" s="125"/>
      <c r="AD215" s="125"/>
      <c r="AE215" s="125"/>
      <c r="AF215" s="125"/>
      <c r="AG215" s="125"/>
    </row>
    <row r="216" spans="12:33" x14ac:dyDescent="0.25">
      <c r="L216" s="134">
        <v>215</v>
      </c>
      <c r="M216" s="125"/>
      <c r="N216" s="125"/>
      <c r="O216" s="125"/>
      <c r="P216" s="125"/>
      <c r="Q216" s="125"/>
      <c r="R216" s="125"/>
      <c r="S216" s="126">
        <v>0</v>
      </c>
      <c r="T216" s="132">
        <v>134.4</v>
      </c>
      <c r="U216" s="132">
        <v>141.5</v>
      </c>
      <c r="V216" s="125"/>
      <c r="W216" s="125"/>
      <c r="X216" s="125"/>
      <c r="Y216" s="125"/>
      <c r="Z216" s="125"/>
      <c r="AA216" s="131"/>
      <c r="AB216" s="125"/>
      <c r="AC216" s="125"/>
      <c r="AD216" s="125"/>
      <c r="AE216" s="125"/>
      <c r="AF216" s="125"/>
      <c r="AG216" s="125"/>
    </row>
    <row r="217" spans="12:33" x14ac:dyDescent="0.25">
      <c r="L217" s="134">
        <v>216</v>
      </c>
      <c r="M217" s="125"/>
      <c r="N217" s="125"/>
      <c r="O217" s="125"/>
      <c r="P217" s="125"/>
      <c r="Q217" s="125"/>
      <c r="R217" s="125"/>
      <c r="S217" s="126">
        <v>0</v>
      </c>
      <c r="T217" s="132">
        <v>136.30000000000001</v>
      </c>
      <c r="U217" s="132">
        <v>143.5</v>
      </c>
      <c r="V217" s="125"/>
      <c r="W217" s="125"/>
      <c r="X217" s="125"/>
      <c r="Y217" s="125"/>
      <c r="Z217" s="125"/>
      <c r="AA217" s="131"/>
      <c r="AB217" s="125"/>
      <c r="AC217" s="125"/>
      <c r="AD217" s="125"/>
      <c r="AE217" s="125"/>
      <c r="AF217" s="125"/>
      <c r="AG217" s="125"/>
    </row>
    <row r="218" spans="12:33" x14ac:dyDescent="0.25">
      <c r="L218" s="134">
        <v>217</v>
      </c>
      <c r="M218" s="125"/>
      <c r="N218" s="125"/>
      <c r="O218" s="125"/>
      <c r="P218" s="125"/>
      <c r="Q218" s="125"/>
      <c r="R218" s="125"/>
      <c r="S218" s="126">
        <v>0</v>
      </c>
      <c r="T218" s="132">
        <v>138.30000000000001</v>
      </c>
      <c r="U218" s="132">
        <v>145.6</v>
      </c>
      <c r="V218" s="125"/>
      <c r="W218" s="125"/>
      <c r="X218" s="125"/>
      <c r="Y218" s="125"/>
      <c r="Z218" s="125"/>
      <c r="AA218" s="131"/>
      <c r="AB218" s="125"/>
      <c r="AC218" s="125"/>
      <c r="AD218" s="125"/>
      <c r="AE218" s="125"/>
      <c r="AF218" s="125"/>
      <c r="AG218" s="125"/>
    </row>
    <row r="219" spans="12:33" x14ac:dyDescent="0.25">
      <c r="L219" s="134">
        <v>218</v>
      </c>
      <c r="M219" s="125"/>
      <c r="N219" s="125"/>
      <c r="O219" s="125"/>
      <c r="P219" s="125"/>
      <c r="Q219" s="125"/>
      <c r="R219" s="125"/>
      <c r="S219" s="126">
        <v>0</v>
      </c>
      <c r="T219" s="132">
        <v>140.30000000000001</v>
      </c>
      <c r="U219" s="132">
        <v>147.80000000000001</v>
      </c>
      <c r="V219" s="125"/>
      <c r="W219" s="125"/>
      <c r="X219" s="125"/>
      <c r="Y219" s="125"/>
      <c r="Z219" s="125"/>
      <c r="AA219" s="131"/>
      <c r="AB219" s="125"/>
      <c r="AC219" s="125"/>
      <c r="AD219" s="125"/>
      <c r="AE219" s="125"/>
      <c r="AF219" s="125"/>
      <c r="AG219" s="125"/>
    </row>
    <row r="220" spans="12:33" x14ac:dyDescent="0.25">
      <c r="L220" s="134">
        <v>219</v>
      </c>
      <c r="M220" s="125"/>
      <c r="N220" s="125"/>
      <c r="O220" s="125"/>
      <c r="P220" s="125"/>
      <c r="Q220" s="125"/>
      <c r="R220" s="125"/>
      <c r="S220" s="126">
        <v>0</v>
      </c>
      <c r="T220" s="132">
        <v>142.30000000000001</v>
      </c>
      <c r="U220" s="132">
        <v>149.9</v>
      </c>
      <c r="V220" s="125"/>
      <c r="W220" s="125"/>
      <c r="X220" s="125"/>
      <c r="Y220" s="125"/>
      <c r="Z220" s="125"/>
      <c r="AA220" s="131"/>
      <c r="AB220" s="125"/>
      <c r="AC220" s="125"/>
      <c r="AD220" s="125"/>
      <c r="AE220" s="125"/>
      <c r="AF220" s="125"/>
      <c r="AG220" s="125"/>
    </row>
    <row r="221" spans="12:33" x14ac:dyDescent="0.25">
      <c r="L221" s="134">
        <v>220</v>
      </c>
      <c r="M221" s="125"/>
      <c r="N221" s="125"/>
      <c r="O221" s="125"/>
      <c r="P221" s="125"/>
      <c r="Q221" s="125"/>
      <c r="R221" s="125"/>
      <c r="S221" s="126">
        <v>0</v>
      </c>
      <c r="T221" s="132">
        <v>144.30000000000001</v>
      </c>
      <c r="U221" s="132">
        <v>152.1</v>
      </c>
      <c r="V221" s="125"/>
      <c r="W221" s="125"/>
      <c r="X221" s="125"/>
      <c r="Y221" s="125"/>
      <c r="Z221" s="125"/>
      <c r="AA221" s="131"/>
      <c r="AB221" s="125"/>
      <c r="AC221" s="125"/>
      <c r="AD221" s="125"/>
      <c r="AE221" s="125"/>
      <c r="AF221" s="125"/>
      <c r="AG221" s="125"/>
    </row>
    <row r="222" spans="12:33" x14ac:dyDescent="0.25">
      <c r="L222" s="134">
        <v>221</v>
      </c>
      <c r="M222" s="125"/>
      <c r="N222" s="125"/>
      <c r="O222" s="125"/>
      <c r="P222" s="125"/>
      <c r="Q222" s="125"/>
      <c r="R222" s="125"/>
      <c r="S222" s="126">
        <v>0</v>
      </c>
      <c r="T222" s="132">
        <v>146.4</v>
      </c>
      <c r="U222" s="125"/>
      <c r="V222" s="125"/>
      <c r="W222" s="125"/>
      <c r="X222" s="125"/>
      <c r="Y222" s="125"/>
      <c r="Z222" s="125"/>
      <c r="AA222" s="131"/>
      <c r="AB222" s="125"/>
      <c r="AC222" s="125"/>
      <c r="AD222" s="125"/>
      <c r="AE222" s="125"/>
      <c r="AF222" s="125"/>
      <c r="AG222" s="125"/>
    </row>
    <row r="223" spans="12:33" x14ac:dyDescent="0.25">
      <c r="L223" s="134">
        <v>222</v>
      </c>
      <c r="M223" s="125"/>
      <c r="N223" s="125"/>
      <c r="O223" s="125"/>
      <c r="P223" s="125"/>
      <c r="Q223" s="125"/>
      <c r="R223" s="125"/>
      <c r="S223" s="126">
        <v>0</v>
      </c>
      <c r="T223" s="132">
        <v>148.5</v>
      </c>
      <c r="U223" s="125"/>
      <c r="V223" s="125"/>
      <c r="W223" s="125"/>
      <c r="X223" s="125"/>
      <c r="Y223" s="125"/>
      <c r="Z223" s="125"/>
      <c r="AA223" s="131"/>
      <c r="AB223" s="125"/>
      <c r="AC223" s="125"/>
      <c r="AD223" s="125"/>
      <c r="AE223" s="125"/>
      <c r="AF223" s="125"/>
      <c r="AG223" s="125"/>
    </row>
    <row r="224" spans="12:33" x14ac:dyDescent="0.25">
      <c r="L224" s="134">
        <v>223</v>
      </c>
      <c r="M224" s="125"/>
      <c r="N224" s="125"/>
      <c r="O224" s="125"/>
      <c r="P224" s="125"/>
      <c r="Q224" s="125"/>
      <c r="R224" s="125"/>
      <c r="S224" s="126">
        <v>0</v>
      </c>
      <c r="T224" s="132">
        <v>150.6</v>
      </c>
      <c r="U224" s="125"/>
      <c r="V224" s="125"/>
      <c r="W224" s="125"/>
      <c r="X224" s="125"/>
      <c r="Y224" s="125"/>
      <c r="Z224" s="125"/>
      <c r="AA224" s="131"/>
      <c r="AB224" s="125"/>
      <c r="AC224" s="125"/>
      <c r="AD224" s="125"/>
      <c r="AE224" s="125"/>
      <c r="AF224" s="125"/>
      <c r="AG224" s="125"/>
    </row>
    <row r="225" spans="12:33" x14ac:dyDescent="0.25">
      <c r="L225" s="134">
        <v>224</v>
      </c>
      <c r="M225" s="125"/>
      <c r="N225" s="125"/>
      <c r="O225" s="125"/>
      <c r="P225" s="125"/>
      <c r="Q225" s="125"/>
      <c r="R225" s="125"/>
      <c r="S225" s="126">
        <v>0</v>
      </c>
      <c r="T225" s="125"/>
      <c r="U225" s="125"/>
      <c r="V225" s="125"/>
      <c r="W225" s="125"/>
      <c r="X225" s="125"/>
      <c r="Y225" s="125"/>
      <c r="Z225" s="125"/>
      <c r="AA225" s="131"/>
      <c r="AB225" s="125"/>
      <c r="AC225" s="125"/>
      <c r="AD225" s="125"/>
      <c r="AE225" s="125"/>
      <c r="AF225" s="125"/>
      <c r="AG225" s="125"/>
    </row>
    <row r="226" spans="12:33" x14ac:dyDescent="0.25">
      <c r="L226" s="134">
        <v>225</v>
      </c>
      <c r="M226" s="125"/>
      <c r="N226" s="125"/>
      <c r="O226" s="125"/>
      <c r="P226" s="125"/>
      <c r="Q226" s="125"/>
      <c r="R226" s="125"/>
      <c r="S226" s="126">
        <v>0</v>
      </c>
      <c r="T226" s="125"/>
      <c r="U226" s="125"/>
      <c r="V226" s="125"/>
      <c r="W226" s="125"/>
      <c r="X226" s="125"/>
      <c r="Y226" s="125"/>
      <c r="Z226" s="125"/>
      <c r="AA226" s="131"/>
      <c r="AB226" s="125"/>
      <c r="AC226" s="125"/>
      <c r="AD226" s="125"/>
      <c r="AE226" s="125"/>
      <c r="AF226" s="125"/>
      <c r="AG226" s="125"/>
    </row>
    <row r="227" spans="12:33" x14ac:dyDescent="0.25">
      <c r="L227" s="134">
        <v>226</v>
      </c>
      <c r="M227" s="125"/>
      <c r="N227" s="125"/>
      <c r="O227" s="125"/>
      <c r="P227" s="125"/>
      <c r="Q227" s="125"/>
      <c r="R227" s="125"/>
      <c r="S227" s="126">
        <v>0</v>
      </c>
      <c r="T227" s="125"/>
      <c r="U227" s="125"/>
      <c r="V227" s="125"/>
      <c r="W227" s="125"/>
      <c r="X227" s="125"/>
      <c r="Y227" s="125"/>
      <c r="Z227" s="125"/>
      <c r="AA227" s="131"/>
      <c r="AB227" s="125"/>
      <c r="AC227" s="125"/>
      <c r="AD227" s="125"/>
      <c r="AE227" s="125"/>
      <c r="AF227" s="125"/>
      <c r="AG227" s="125"/>
    </row>
    <row r="228" spans="12:33" x14ac:dyDescent="0.25">
      <c r="L228" s="134">
        <v>227</v>
      </c>
      <c r="M228" s="125"/>
      <c r="N228" s="125"/>
      <c r="O228" s="125"/>
      <c r="P228" s="125"/>
      <c r="Q228" s="125"/>
      <c r="R228" s="125"/>
      <c r="S228" s="126">
        <v>0</v>
      </c>
      <c r="T228" s="125"/>
      <c r="U228" s="125"/>
      <c r="V228" s="125"/>
      <c r="W228" s="125"/>
      <c r="X228" s="125"/>
      <c r="Y228" s="125"/>
      <c r="Z228" s="125"/>
      <c r="AA228" s="131"/>
      <c r="AB228" s="125"/>
      <c r="AC228" s="125"/>
      <c r="AD228" s="125"/>
      <c r="AE228" s="125"/>
      <c r="AF228" s="125"/>
      <c r="AG228" s="125"/>
    </row>
    <row r="229" spans="12:33" x14ac:dyDescent="0.25">
      <c r="L229" s="134">
        <v>228</v>
      </c>
      <c r="M229" s="125"/>
      <c r="N229" s="125"/>
      <c r="O229" s="125"/>
      <c r="P229" s="125"/>
      <c r="Q229" s="125"/>
      <c r="R229" s="125"/>
      <c r="S229" s="126">
        <v>0</v>
      </c>
      <c r="T229" s="125"/>
      <c r="U229" s="125"/>
      <c r="V229" s="125"/>
      <c r="W229" s="125"/>
      <c r="X229" s="125"/>
      <c r="Y229" s="125"/>
      <c r="Z229" s="125"/>
      <c r="AA229" s="131"/>
      <c r="AB229" s="125"/>
      <c r="AC229" s="125"/>
      <c r="AD229" s="125"/>
      <c r="AE229" s="125"/>
      <c r="AF229" s="125"/>
      <c r="AG229" s="125"/>
    </row>
    <row r="230" spans="12:33" x14ac:dyDescent="0.25">
      <c r="L230" s="134">
        <v>229</v>
      </c>
      <c r="M230" s="125"/>
      <c r="N230" s="125"/>
      <c r="O230" s="125"/>
      <c r="P230" s="125"/>
      <c r="Q230" s="125"/>
      <c r="R230" s="125"/>
      <c r="S230" s="126">
        <v>0</v>
      </c>
      <c r="T230" s="125"/>
      <c r="U230" s="125"/>
      <c r="V230" s="125"/>
      <c r="W230" s="125"/>
      <c r="X230" s="125"/>
      <c r="Y230" s="125"/>
      <c r="Z230" s="125"/>
      <c r="AA230" s="131"/>
      <c r="AB230" s="125"/>
      <c r="AC230" s="125"/>
      <c r="AD230" s="125"/>
      <c r="AE230" s="125"/>
      <c r="AF230" s="125"/>
      <c r="AG230" s="125"/>
    </row>
    <row r="231" spans="12:33" x14ac:dyDescent="0.25">
      <c r="L231" s="134">
        <v>230</v>
      </c>
      <c r="M231" s="125"/>
      <c r="N231" s="125"/>
      <c r="O231" s="125"/>
      <c r="P231" s="125"/>
      <c r="Q231" s="125"/>
      <c r="R231" s="125"/>
      <c r="S231" s="126">
        <v>0</v>
      </c>
      <c r="T231" s="125"/>
      <c r="U231" s="125"/>
      <c r="V231" s="125"/>
      <c r="W231" s="125"/>
      <c r="X231" s="125"/>
      <c r="Y231" s="125"/>
      <c r="Z231" s="125"/>
      <c r="AA231" s="131"/>
      <c r="AB231" s="125"/>
      <c r="AC231" s="125"/>
      <c r="AD231" s="125"/>
      <c r="AE231" s="125"/>
      <c r="AF231" s="125"/>
      <c r="AG231" s="125"/>
    </row>
    <row r="232" spans="12:33" x14ac:dyDescent="0.25">
      <c r="L232" s="134">
        <v>231</v>
      </c>
      <c r="M232" s="125"/>
      <c r="N232" s="125"/>
      <c r="O232" s="125"/>
      <c r="P232" s="125"/>
      <c r="Q232" s="125"/>
      <c r="R232" s="125"/>
      <c r="S232" s="126">
        <v>0</v>
      </c>
      <c r="T232" s="125"/>
      <c r="U232" s="125"/>
      <c r="V232" s="125"/>
      <c r="W232" s="125"/>
      <c r="X232" s="125"/>
      <c r="Y232" s="125"/>
      <c r="Z232" s="125"/>
      <c r="AA232" s="131"/>
      <c r="AB232" s="125"/>
      <c r="AC232" s="125"/>
      <c r="AD232" s="125"/>
      <c r="AE232" s="125"/>
      <c r="AF232" s="125"/>
      <c r="AG232" s="125"/>
    </row>
    <row r="233" spans="12:33" x14ac:dyDescent="0.25">
      <c r="L233" s="134">
        <v>232</v>
      </c>
      <c r="M233" s="125"/>
      <c r="N233" s="125"/>
      <c r="O233" s="125"/>
      <c r="P233" s="125"/>
      <c r="Q233" s="125"/>
      <c r="R233" s="125"/>
      <c r="S233" s="126">
        <v>0</v>
      </c>
      <c r="T233" s="125"/>
      <c r="U233" s="125"/>
      <c r="V233" s="125"/>
      <c r="W233" s="125"/>
      <c r="X233" s="125"/>
      <c r="Y233" s="125"/>
      <c r="Z233" s="125"/>
      <c r="AA233" s="131"/>
      <c r="AB233" s="125"/>
      <c r="AC233" s="125"/>
      <c r="AD233" s="125"/>
      <c r="AE233" s="125"/>
      <c r="AF233" s="125"/>
      <c r="AG233" s="125"/>
    </row>
    <row r="234" spans="12:33" x14ac:dyDescent="0.25">
      <c r="L234" s="134">
        <v>233</v>
      </c>
      <c r="M234" s="125"/>
      <c r="N234" s="125"/>
      <c r="O234" s="125"/>
      <c r="P234" s="125"/>
      <c r="Q234" s="125"/>
      <c r="R234" s="125"/>
      <c r="S234" s="126">
        <v>0</v>
      </c>
      <c r="T234" s="125"/>
      <c r="U234" s="125"/>
      <c r="V234" s="125"/>
      <c r="W234" s="125"/>
      <c r="X234" s="125"/>
      <c r="Y234" s="125"/>
      <c r="Z234" s="125"/>
      <c r="AA234" s="131"/>
      <c r="AB234" s="125"/>
      <c r="AC234" s="125"/>
      <c r="AD234" s="125"/>
      <c r="AE234" s="125"/>
      <c r="AF234" s="125"/>
      <c r="AG234" s="125"/>
    </row>
    <row r="235" spans="12:33" x14ac:dyDescent="0.25">
      <c r="L235" s="134">
        <v>234</v>
      </c>
      <c r="M235" s="125"/>
      <c r="N235" s="125"/>
      <c r="O235" s="125"/>
      <c r="P235" s="125"/>
      <c r="Q235" s="125"/>
      <c r="R235" s="125"/>
      <c r="S235" s="126">
        <v>0</v>
      </c>
      <c r="T235" s="125"/>
      <c r="U235" s="125"/>
      <c r="V235" s="125"/>
      <c r="W235" s="125"/>
      <c r="X235" s="125"/>
      <c r="Y235" s="125"/>
      <c r="Z235" s="125"/>
      <c r="AA235" s="131"/>
      <c r="AB235" s="125"/>
      <c r="AC235" s="125"/>
      <c r="AD235" s="125"/>
      <c r="AE235" s="125"/>
      <c r="AF235" s="125"/>
      <c r="AG235" s="125"/>
    </row>
    <row r="236" spans="12:33" x14ac:dyDescent="0.25">
      <c r="L236" s="134">
        <v>235</v>
      </c>
      <c r="M236" s="125"/>
      <c r="N236" s="125"/>
      <c r="O236" s="125"/>
      <c r="P236" s="125"/>
      <c r="Q236" s="125"/>
      <c r="R236" s="125"/>
      <c r="S236" s="126">
        <v>0</v>
      </c>
      <c r="T236" s="125"/>
      <c r="U236" s="125"/>
      <c r="V236" s="125"/>
      <c r="W236" s="125"/>
      <c r="X236" s="125"/>
      <c r="Y236" s="125"/>
      <c r="Z236" s="125"/>
      <c r="AA236" s="131"/>
      <c r="AB236" s="125"/>
      <c r="AC236" s="125"/>
      <c r="AD236" s="125"/>
      <c r="AE236" s="125"/>
      <c r="AF236" s="125"/>
      <c r="AG236" s="125"/>
    </row>
    <row r="237" spans="12:33" x14ac:dyDescent="0.25">
      <c r="L237" s="134">
        <v>236</v>
      </c>
      <c r="M237" s="125"/>
      <c r="N237" s="125"/>
      <c r="O237" s="125"/>
      <c r="P237" s="125"/>
      <c r="Q237" s="125"/>
      <c r="R237" s="125"/>
      <c r="S237" s="126">
        <v>0</v>
      </c>
      <c r="T237" s="125"/>
      <c r="U237" s="125"/>
      <c r="V237" s="125"/>
      <c r="W237" s="125"/>
      <c r="X237" s="125"/>
      <c r="Y237" s="125"/>
      <c r="Z237" s="125"/>
      <c r="AA237" s="131"/>
      <c r="AB237" s="125"/>
      <c r="AC237" s="125"/>
      <c r="AD237" s="125"/>
      <c r="AE237" s="125"/>
      <c r="AF237" s="125"/>
      <c r="AG237" s="125"/>
    </row>
    <row r="238" spans="12:33" x14ac:dyDescent="0.25">
      <c r="L238" s="134">
        <v>237</v>
      </c>
      <c r="M238" s="125"/>
      <c r="N238" s="125"/>
      <c r="O238" s="125"/>
      <c r="P238" s="125"/>
      <c r="Q238" s="125"/>
      <c r="R238" s="125"/>
      <c r="S238" s="126">
        <v>0</v>
      </c>
      <c r="T238" s="125"/>
      <c r="U238" s="125"/>
      <c r="V238" s="125"/>
      <c r="W238" s="125"/>
      <c r="X238" s="125"/>
      <c r="Y238" s="125"/>
      <c r="Z238" s="125"/>
      <c r="AA238" s="131"/>
      <c r="AB238" s="125"/>
      <c r="AC238" s="125"/>
      <c r="AD238" s="125"/>
      <c r="AE238" s="125"/>
      <c r="AF238" s="125"/>
      <c r="AG238" s="125"/>
    </row>
    <row r="239" spans="12:33" x14ac:dyDescent="0.25">
      <c r="L239" s="134">
        <v>238</v>
      </c>
      <c r="M239" s="125"/>
      <c r="N239" s="125"/>
      <c r="O239" s="125"/>
      <c r="P239" s="125"/>
      <c r="Q239" s="125"/>
      <c r="R239" s="125"/>
      <c r="S239" s="126">
        <v>0</v>
      </c>
      <c r="T239" s="125"/>
      <c r="U239" s="125"/>
      <c r="V239" s="125"/>
      <c r="W239" s="125"/>
      <c r="X239" s="125"/>
      <c r="Y239" s="125"/>
      <c r="Z239" s="125"/>
      <c r="AA239" s="131"/>
      <c r="AB239" s="125"/>
      <c r="AC239" s="125"/>
      <c r="AD239" s="125"/>
      <c r="AE239" s="125"/>
      <c r="AF239" s="125"/>
      <c r="AG239" s="125"/>
    </row>
    <row r="240" spans="12:33" x14ac:dyDescent="0.25">
      <c r="L240" s="134">
        <v>239</v>
      </c>
      <c r="M240" s="125"/>
      <c r="N240" s="125"/>
      <c r="O240" s="125"/>
      <c r="P240" s="125"/>
      <c r="Q240" s="125"/>
      <c r="R240" s="125"/>
      <c r="S240" s="126">
        <v>0</v>
      </c>
      <c r="T240" s="125"/>
      <c r="U240" s="125"/>
      <c r="V240" s="125"/>
      <c r="W240" s="125"/>
      <c r="X240" s="125"/>
      <c r="Y240" s="125"/>
      <c r="Z240" s="125"/>
      <c r="AA240" s="131"/>
      <c r="AB240" s="125"/>
      <c r="AC240" s="125"/>
      <c r="AD240" s="125"/>
      <c r="AE240" s="125"/>
      <c r="AF240" s="125"/>
      <c r="AG240" s="125"/>
    </row>
    <row r="241" spans="12:33" x14ac:dyDescent="0.25">
      <c r="L241" s="134">
        <v>240</v>
      </c>
      <c r="M241" s="125"/>
      <c r="N241" s="125"/>
      <c r="O241" s="125"/>
      <c r="P241" s="125"/>
      <c r="Q241" s="125"/>
      <c r="R241" s="125"/>
      <c r="S241" s="126">
        <v>0</v>
      </c>
      <c r="T241" s="125"/>
      <c r="U241" s="125"/>
      <c r="V241" s="125"/>
      <c r="W241" s="125"/>
      <c r="X241" s="125"/>
      <c r="Y241" s="125"/>
      <c r="Z241" s="125"/>
      <c r="AA241" s="131"/>
      <c r="AB241" s="125"/>
      <c r="AC241" s="125"/>
      <c r="AD241" s="125"/>
      <c r="AE241" s="125"/>
      <c r="AF241" s="125"/>
      <c r="AG241" s="125"/>
    </row>
    <row r="242" spans="12:33" x14ac:dyDescent="0.25">
      <c r="L242" s="134">
        <v>241</v>
      </c>
      <c r="M242" s="125"/>
      <c r="N242" s="125"/>
      <c r="O242" s="125"/>
      <c r="P242" s="125"/>
      <c r="Q242" s="125"/>
      <c r="R242" s="125"/>
      <c r="S242" s="126">
        <v>0</v>
      </c>
      <c r="T242" s="125"/>
      <c r="U242" s="125"/>
      <c r="V242" s="125"/>
      <c r="W242" s="125"/>
      <c r="X242" s="125"/>
      <c r="Y242" s="125"/>
      <c r="Z242" s="125"/>
      <c r="AA242" s="131"/>
      <c r="AB242" s="125"/>
      <c r="AC242" s="125"/>
      <c r="AD242" s="125"/>
      <c r="AE242" s="125"/>
      <c r="AF242" s="125"/>
      <c r="AG242" s="125"/>
    </row>
    <row r="243" spans="12:33" x14ac:dyDescent="0.25">
      <c r="L243" s="134">
        <v>242</v>
      </c>
      <c r="M243" s="125"/>
      <c r="N243" s="125"/>
      <c r="O243" s="125"/>
      <c r="P243" s="125"/>
      <c r="Q243" s="125"/>
      <c r="R243" s="125"/>
      <c r="S243" s="126">
        <v>0</v>
      </c>
      <c r="T243" s="125"/>
      <c r="U243" s="125"/>
      <c r="V243" s="125"/>
      <c r="W243" s="125"/>
      <c r="X243" s="125"/>
      <c r="Y243" s="125"/>
      <c r="Z243" s="125"/>
      <c r="AA243" s="131"/>
      <c r="AB243" s="125"/>
      <c r="AC243" s="125"/>
      <c r="AD243" s="125"/>
      <c r="AE243" s="125"/>
      <c r="AF243" s="125"/>
      <c r="AG243" s="125"/>
    </row>
    <row r="244" spans="12:33" x14ac:dyDescent="0.25">
      <c r="L244" s="134">
        <v>243</v>
      </c>
      <c r="M244" s="125"/>
      <c r="N244" s="125"/>
      <c r="O244" s="125"/>
      <c r="P244" s="125"/>
      <c r="Q244" s="125"/>
      <c r="R244" s="125"/>
      <c r="S244" s="126">
        <v>0</v>
      </c>
      <c r="T244" s="125"/>
      <c r="U244" s="125"/>
      <c r="V244" s="125"/>
      <c r="W244" s="125"/>
      <c r="X244" s="125"/>
      <c r="Y244" s="125"/>
      <c r="Z244" s="125"/>
      <c r="AA244" s="131"/>
      <c r="AB244" s="125"/>
      <c r="AC244" s="125"/>
      <c r="AD244" s="125"/>
      <c r="AE244" s="125"/>
      <c r="AF244" s="125"/>
      <c r="AG244" s="125"/>
    </row>
    <row r="245" spans="12:33" x14ac:dyDescent="0.25">
      <c r="L245" s="134">
        <v>244</v>
      </c>
      <c r="M245" s="125"/>
      <c r="N245" s="125"/>
      <c r="O245" s="125"/>
      <c r="P245" s="125"/>
      <c r="Q245" s="125"/>
      <c r="R245" s="125"/>
      <c r="S245" s="126">
        <v>0</v>
      </c>
      <c r="T245" s="125"/>
      <c r="U245" s="125"/>
      <c r="V245" s="125"/>
      <c r="W245" s="125"/>
      <c r="X245" s="125"/>
      <c r="Y245" s="125"/>
      <c r="Z245" s="125"/>
      <c r="AA245" s="131"/>
      <c r="AB245" s="125"/>
      <c r="AC245" s="125"/>
      <c r="AD245" s="125"/>
      <c r="AE245" s="125"/>
      <c r="AF245" s="125"/>
      <c r="AG245" s="125"/>
    </row>
    <row r="246" spans="12:33" x14ac:dyDescent="0.25">
      <c r="L246" s="134">
        <v>245</v>
      </c>
      <c r="M246" s="125"/>
      <c r="N246" s="125"/>
      <c r="O246" s="125"/>
      <c r="P246" s="125"/>
      <c r="Q246" s="125"/>
      <c r="R246" s="125"/>
      <c r="S246" s="126">
        <v>0</v>
      </c>
      <c r="T246" s="125"/>
      <c r="U246" s="125"/>
      <c r="V246" s="125"/>
      <c r="W246" s="125"/>
      <c r="X246" s="125"/>
      <c r="Y246" s="125"/>
      <c r="Z246" s="125"/>
      <c r="AA246" s="131"/>
      <c r="AB246" s="125"/>
      <c r="AC246" s="125"/>
      <c r="AD246" s="125"/>
      <c r="AE246" s="125"/>
      <c r="AF246" s="125"/>
      <c r="AG246" s="125"/>
    </row>
    <row r="247" spans="12:33" x14ac:dyDescent="0.25">
      <c r="L247" s="134">
        <v>246</v>
      </c>
      <c r="M247" s="125"/>
      <c r="N247" s="125"/>
      <c r="O247" s="125"/>
      <c r="P247" s="125"/>
      <c r="Q247" s="125"/>
      <c r="R247" s="125"/>
      <c r="S247" s="126">
        <v>0</v>
      </c>
      <c r="T247" s="125"/>
      <c r="U247" s="125"/>
      <c r="V247" s="125"/>
      <c r="W247" s="125"/>
      <c r="X247" s="125"/>
      <c r="Y247" s="125"/>
      <c r="Z247" s="125"/>
      <c r="AA247" s="131"/>
      <c r="AB247" s="125"/>
      <c r="AC247" s="125"/>
      <c r="AD247" s="125"/>
      <c r="AE247" s="125"/>
      <c r="AF247" s="125"/>
      <c r="AG247" s="125"/>
    </row>
    <row r="248" spans="12:33" x14ac:dyDescent="0.25">
      <c r="L248" s="134">
        <v>247</v>
      </c>
      <c r="M248" s="125"/>
      <c r="N248" s="125"/>
      <c r="O248" s="125"/>
      <c r="P248" s="125"/>
      <c r="Q248" s="125"/>
      <c r="R248" s="125"/>
      <c r="S248" s="126">
        <v>0</v>
      </c>
      <c r="T248" s="125"/>
      <c r="U248" s="125"/>
      <c r="V248" s="125"/>
      <c r="W248" s="125"/>
      <c r="X248" s="125"/>
      <c r="Y248" s="125"/>
      <c r="Z248" s="125"/>
      <c r="AA248" s="131"/>
      <c r="AB248" s="125"/>
      <c r="AC248" s="125"/>
      <c r="AD248" s="125"/>
      <c r="AE248" s="125"/>
      <c r="AF248" s="125"/>
      <c r="AG248" s="125"/>
    </row>
    <row r="249" spans="12:33" x14ac:dyDescent="0.25">
      <c r="L249" s="134">
        <v>248</v>
      </c>
      <c r="M249" s="125"/>
      <c r="N249" s="125"/>
      <c r="O249" s="125"/>
      <c r="P249" s="125"/>
      <c r="Q249" s="125"/>
      <c r="R249" s="125"/>
      <c r="S249" s="126">
        <v>0</v>
      </c>
      <c r="T249" s="125"/>
      <c r="U249" s="125"/>
      <c r="V249" s="125"/>
      <c r="W249" s="125"/>
      <c r="X249" s="125"/>
      <c r="Y249" s="125"/>
      <c r="Z249" s="125"/>
      <c r="AA249" s="131"/>
      <c r="AB249" s="125"/>
      <c r="AC249" s="125"/>
      <c r="AD249" s="125"/>
      <c r="AE249" s="125"/>
      <c r="AF249" s="125"/>
      <c r="AG249" s="125"/>
    </row>
    <row r="250" spans="12:33" x14ac:dyDescent="0.25">
      <c r="L250" s="134">
        <v>249</v>
      </c>
      <c r="M250" s="125"/>
      <c r="N250" s="125"/>
      <c r="O250" s="125"/>
      <c r="P250" s="125"/>
      <c r="Q250" s="125"/>
      <c r="R250" s="125"/>
      <c r="S250" s="126">
        <v>0</v>
      </c>
      <c r="T250" s="125"/>
      <c r="U250" s="125"/>
      <c r="V250" s="125"/>
      <c r="W250" s="125"/>
      <c r="X250" s="125"/>
      <c r="Y250" s="125"/>
      <c r="Z250" s="125"/>
      <c r="AA250" s="131"/>
      <c r="AB250" s="125"/>
      <c r="AC250" s="125"/>
      <c r="AD250" s="125"/>
      <c r="AE250" s="125"/>
      <c r="AF250" s="125"/>
      <c r="AG250" s="125"/>
    </row>
    <row r="251" spans="12:33" x14ac:dyDescent="0.25">
      <c r="L251" s="134">
        <v>250</v>
      </c>
      <c r="M251" s="125"/>
      <c r="N251" s="125"/>
      <c r="O251" s="125"/>
      <c r="P251" s="125"/>
      <c r="Q251" s="125"/>
      <c r="R251" s="125"/>
      <c r="S251" s="126">
        <v>0</v>
      </c>
      <c r="T251" s="125"/>
      <c r="U251" s="125"/>
      <c r="V251" s="125"/>
      <c r="W251" s="125"/>
      <c r="X251" s="125"/>
      <c r="Y251" s="125"/>
      <c r="Z251" s="125"/>
      <c r="AA251" s="131"/>
      <c r="AB251" s="125"/>
      <c r="AC251" s="125"/>
      <c r="AD251" s="125"/>
      <c r="AE251" s="125"/>
      <c r="AF251" s="125"/>
      <c r="AG251" s="125"/>
    </row>
    <row r="252" spans="12:33" x14ac:dyDescent="0.25">
      <c r="L252" s="134">
        <v>251</v>
      </c>
      <c r="M252" s="125"/>
      <c r="N252" s="125"/>
      <c r="O252" s="125"/>
      <c r="P252" s="125"/>
      <c r="Q252" s="125"/>
      <c r="R252" s="125"/>
      <c r="S252" s="126">
        <v>0</v>
      </c>
      <c r="T252" s="125"/>
      <c r="U252" s="125"/>
      <c r="V252" s="125"/>
      <c r="W252" s="125"/>
      <c r="X252" s="125"/>
      <c r="Y252" s="125"/>
      <c r="Z252" s="125"/>
      <c r="AA252" s="131"/>
      <c r="AB252" s="125"/>
      <c r="AC252" s="125"/>
      <c r="AD252" s="125"/>
      <c r="AE252" s="125"/>
      <c r="AF252" s="125"/>
      <c r="AG252" s="125"/>
    </row>
    <row r="253" spans="12:33" x14ac:dyDescent="0.25">
      <c r="L253" s="134">
        <v>252</v>
      </c>
      <c r="M253" s="125"/>
      <c r="N253" s="125"/>
      <c r="O253" s="125"/>
      <c r="P253" s="125"/>
      <c r="Q253" s="125"/>
      <c r="R253" s="125"/>
      <c r="S253" s="126">
        <v>0</v>
      </c>
      <c r="T253" s="125"/>
      <c r="U253" s="125"/>
      <c r="V253" s="125"/>
      <c r="W253" s="125"/>
      <c r="X253" s="125"/>
      <c r="Y253" s="125"/>
      <c r="Z253" s="125"/>
      <c r="AA253" s="131"/>
      <c r="AB253" s="125"/>
      <c r="AC253" s="125"/>
      <c r="AD253" s="125"/>
      <c r="AE253" s="125"/>
      <c r="AF253" s="125"/>
      <c r="AG253" s="125"/>
    </row>
    <row r="254" spans="12:33" x14ac:dyDescent="0.25">
      <c r="L254" s="134">
        <v>253</v>
      </c>
      <c r="M254" s="125"/>
      <c r="N254" s="125"/>
      <c r="O254" s="125"/>
      <c r="P254" s="125"/>
      <c r="Q254" s="125"/>
      <c r="R254" s="125"/>
      <c r="S254" s="126">
        <v>0</v>
      </c>
      <c r="T254" s="125"/>
      <c r="U254" s="125"/>
      <c r="V254" s="125"/>
      <c r="W254" s="125"/>
      <c r="X254" s="125"/>
      <c r="Y254" s="125"/>
      <c r="Z254" s="125"/>
      <c r="AA254" s="131"/>
      <c r="AB254" s="125"/>
      <c r="AC254" s="125"/>
      <c r="AD254" s="125"/>
      <c r="AE254" s="125"/>
      <c r="AF254" s="125"/>
      <c r="AG254" s="125"/>
    </row>
    <row r="255" spans="12:33" x14ac:dyDescent="0.25">
      <c r="L255" s="134">
        <v>254</v>
      </c>
      <c r="M255" s="125"/>
      <c r="N255" s="125"/>
      <c r="O255" s="125"/>
      <c r="P255" s="125"/>
      <c r="Q255" s="125"/>
      <c r="R255" s="125"/>
      <c r="S255" s="126">
        <v>0</v>
      </c>
      <c r="T255" s="125"/>
      <c r="U255" s="125"/>
      <c r="V255" s="125"/>
      <c r="W255" s="125"/>
      <c r="X255" s="125"/>
      <c r="Y255" s="125"/>
      <c r="Z255" s="125"/>
      <c r="AA255" s="131"/>
      <c r="AB255" s="125"/>
      <c r="AC255" s="125"/>
      <c r="AD255" s="125"/>
      <c r="AE255" s="125"/>
      <c r="AF255" s="125"/>
      <c r="AG255" s="125"/>
    </row>
    <row r="256" spans="12:33" x14ac:dyDescent="0.25">
      <c r="L256" s="134">
        <v>255</v>
      </c>
      <c r="M256" s="125"/>
      <c r="N256" s="125"/>
      <c r="O256" s="125"/>
      <c r="P256" s="125"/>
      <c r="Q256" s="125"/>
      <c r="R256" s="125"/>
      <c r="S256" s="126">
        <v>0</v>
      </c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</row>
    <row r="257" spans="12:33" x14ac:dyDescent="0.25">
      <c r="L257" s="134">
        <v>256</v>
      </c>
      <c r="M257" s="125"/>
      <c r="N257" s="125"/>
      <c r="O257" s="125"/>
      <c r="P257" s="125"/>
      <c r="Q257" s="125"/>
      <c r="R257" s="125"/>
      <c r="S257" s="126">
        <v>0</v>
      </c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</row>
    <row r="258" spans="12:33" x14ac:dyDescent="0.25">
      <c r="L258" s="134">
        <v>257</v>
      </c>
      <c r="M258" s="125"/>
      <c r="N258" s="125"/>
      <c r="O258" s="125"/>
      <c r="P258" s="125"/>
      <c r="Q258" s="125"/>
      <c r="R258" s="125"/>
      <c r="S258" s="126">
        <v>0</v>
      </c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</row>
    <row r="259" spans="12:33" x14ac:dyDescent="0.25">
      <c r="L259" s="134">
        <v>258</v>
      </c>
      <c r="M259" s="125"/>
      <c r="N259" s="125"/>
      <c r="O259" s="125"/>
      <c r="P259" s="125"/>
      <c r="Q259" s="125"/>
      <c r="R259" s="125"/>
      <c r="S259" s="126">
        <v>0</v>
      </c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</row>
    <row r="260" spans="12:33" x14ac:dyDescent="0.25">
      <c r="L260" s="134">
        <v>259</v>
      </c>
      <c r="M260" s="125"/>
      <c r="N260" s="125"/>
      <c r="O260" s="125"/>
      <c r="P260" s="125"/>
      <c r="Q260" s="125"/>
      <c r="R260" s="125"/>
      <c r="S260" s="126">
        <v>0</v>
      </c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</row>
    <row r="261" spans="12:33" x14ac:dyDescent="0.25">
      <c r="L261" s="148">
        <v>260</v>
      </c>
      <c r="M261" s="149"/>
      <c r="N261" s="149"/>
      <c r="O261" s="149"/>
      <c r="P261" s="149"/>
      <c r="Q261" s="149"/>
      <c r="R261" s="149"/>
      <c r="S261" s="126">
        <v>0</v>
      </c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K87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9.33203125" customWidth="1"/>
    <col min="3" max="3" width="16.6640625" bestFit="1" customWidth="1"/>
    <col min="4" max="4" width="17.88671875" bestFit="1" customWidth="1"/>
    <col min="5" max="5" width="4.5546875" bestFit="1" customWidth="1"/>
    <col min="6" max="6" width="6.6640625" bestFit="1" customWidth="1"/>
    <col min="7" max="7" width="4.88671875" bestFit="1" customWidth="1"/>
    <col min="8" max="8" width="5.5546875" bestFit="1" customWidth="1"/>
    <col min="9" max="9" width="7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434</v>
      </c>
      <c r="B2" t="s">
        <v>2161</v>
      </c>
      <c r="C2" s="358" t="str">
        <f>$B$3&amp;" "&amp; Individuals!$G$1</f>
        <v>Men Veteran Inter Club 5th Leg 2024</v>
      </c>
      <c r="D2" s="358"/>
      <c r="E2" s="358"/>
      <c r="F2" s="358"/>
      <c r="G2" s="358"/>
      <c r="H2" s="358"/>
      <c r="I2" s="22"/>
      <c r="J2" s="5"/>
      <c r="K2" s="5"/>
    </row>
    <row r="3" spans="1:11" ht="21" x14ac:dyDescent="0.4">
      <c r="A3" s="19" t="s">
        <v>4</v>
      </c>
      <c r="B3" t="s">
        <v>1253</v>
      </c>
      <c r="D3" s="23" t="s">
        <v>1682</v>
      </c>
    </row>
    <row r="5" spans="1:11" ht="52.8" x14ac:dyDescent="0.25">
      <c r="A5" s="89" t="s">
        <v>437</v>
      </c>
      <c r="B5" s="89" t="s">
        <v>1</v>
      </c>
      <c r="C5" s="89" t="s">
        <v>2</v>
      </c>
      <c r="D5" s="89" t="s">
        <v>438</v>
      </c>
      <c r="E5" s="17" t="s">
        <v>444</v>
      </c>
      <c r="F5" s="17" t="s">
        <v>1254</v>
      </c>
      <c r="G5" s="17" t="s">
        <v>1095</v>
      </c>
      <c r="H5" s="17" t="s">
        <v>1255</v>
      </c>
      <c r="I5" s="20" t="s">
        <v>1377</v>
      </c>
    </row>
    <row r="6" spans="1:11" x14ac:dyDescent="0.25">
      <c r="A6" t="s">
        <v>451</v>
      </c>
      <c r="B6" t="s">
        <v>1781</v>
      </c>
      <c r="C6" t="s">
        <v>1782</v>
      </c>
      <c r="D6" t="s">
        <v>44</v>
      </c>
      <c r="E6" s="376"/>
      <c r="F6" s="376">
        <v>2</v>
      </c>
      <c r="G6" s="88">
        <v>66.5</v>
      </c>
      <c r="H6" s="88">
        <v>66.5</v>
      </c>
      <c r="I6" s="18">
        <v>100</v>
      </c>
      <c r="J6">
        <v>1</v>
      </c>
    </row>
    <row r="7" spans="1:11" x14ac:dyDescent="0.25">
      <c r="A7" t="s">
        <v>460</v>
      </c>
      <c r="B7" t="s">
        <v>99</v>
      </c>
      <c r="C7" t="s">
        <v>371</v>
      </c>
      <c r="D7" t="s">
        <v>42</v>
      </c>
      <c r="E7" s="376"/>
      <c r="F7" s="376">
        <v>4</v>
      </c>
      <c r="G7" s="88">
        <v>49.6</v>
      </c>
      <c r="H7" s="88">
        <v>49.6</v>
      </c>
      <c r="I7" s="18">
        <f>IF(H7=H6,I6,IF(H7=0,ROUNDDOWN(20,0),I6-J6))</f>
        <v>99</v>
      </c>
      <c r="J7">
        <f>IF(H7&lt;H6,1,IF(H7=H6,J6+1,0))</f>
        <v>1</v>
      </c>
    </row>
    <row r="8" spans="1:11" x14ac:dyDescent="0.25">
      <c r="A8" t="s">
        <v>1202</v>
      </c>
      <c r="B8" t="s">
        <v>1021</v>
      </c>
      <c r="C8" t="s">
        <v>184</v>
      </c>
      <c r="D8" t="s">
        <v>43</v>
      </c>
      <c r="E8" s="376"/>
      <c r="F8" s="376">
        <v>1</v>
      </c>
      <c r="G8" s="88">
        <v>48.4</v>
      </c>
      <c r="H8" s="88">
        <v>48.4</v>
      </c>
      <c r="I8" s="18">
        <f t="shared" ref="I8:I68" si="0">IF(H8=H7,I7,IF(H8=0,ROUNDDOWN(20,0),I7-J7))</f>
        <v>98</v>
      </c>
      <c r="J8">
        <f t="shared" ref="J8:J46" si="1">IF(H8&lt;H7,1,IF(H8=H7,J7+1,0))</f>
        <v>1</v>
      </c>
    </row>
    <row r="9" spans="1:11" x14ac:dyDescent="0.25">
      <c r="A9" t="s">
        <v>1508</v>
      </c>
      <c r="B9" t="s">
        <v>1526</v>
      </c>
      <c r="C9" t="s">
        <v>911</v>
      </c>
      <c r="D9" t="s">
        <v>47</v>
      </c>
      <c r="E9" s="376">
        <v>1</v>
      </c>
      <c r="F9" s="376">
        <v>1</v>
      </c>
      <c r="G9" s="88">
        <v>35.200000000000003</v>
      </c>
      <c r="H9" s="88">
        <v>35.200000000000003</v>
      </c>
      <c r="I9" s="18">
        <f t="shared" si="0"/>
        <v>97</v>
      </c>
      <c r="J9">
        <f t="shared" si="1"/>
        <v>1</v>
      </c>
    </row>
    <row r="10" spans="1:11" x14ac:dyDescent="0.25">
      <c r="A10" t="s">
        <v>467</v>
      </c>
      <c r="B10" t="s">
        <v>194</v>
      </c>
      <c r="C10" t="s">
        <v>195</v>
      </c>
      <c r="D10" t="s">
        <v>38</v>
      </c>
      <c r="E10" s="376"/>
      <c r="F10" s="376">
        <v>2</v>
      </c>
      <c r="G10" s="88">
        <v>33</v>
      </c>
      <c r="H10" s="88">
        <v>33</v>
      </c>
      <c r="I10" s="18">
        <f t="shared" si="0"/>
        <v>96</v>
      </c>
      <c r="J10">
        <f t="shared" si="1"/>
        <v>1</v>
      </c>
    </row>
    <row r="11" spans="1:11" x14ac:dyDescent="0.25">
      <c r="A11" t="s">
        <v>493</v>
      </c>
      <c r="B11" t="s">
        <v>140</v>
      </c>
      <c r="C11" t="s">
        <v>70</v>
      </c>
      <c r="D11" t="s">
        <v>38</v>
      </c>
      <c r="E11" s="376"/>
      <c r="F11" s="376">
        <v>1</v>
      </c>
      <c r="G11" s="88">
        <v>30.6</v>
      </c>
      <c r="H11" s="88">
        <v>30.6</v>
      </c>
      <c r="I11" s="18">
        <f t="shared" si="0"/>
        <v>95</v>
      </c>
      <c r="J11">
        <f t="shared" si="1"/>
        <v>1</v>
      </c>
    </row>
    <row r="12" spans="1:11" x14ac:dyDescent="0.25">
      <c r="A12" t="s">
        <v>946</v>
      </c>
      <c r="B12" t="s">
        <v>99</v>
      </c>
      <c r="C12" t="s">
        <v>1883</v>
      </c>
      <c r="D12" t="s">
        <v>39</v>
      </c>
      <c r="E12" s="376"/>
      <c r="F12" s="376">
        <v>1</v>
      </c>
      <c r="G12" s="88">
        <v>28.4</v>
      </c>
      <c r="H12" s="88">
        <v>28.4</v>
      </c>
      <c r="I12" s="18">
        <f t="shared" si="0"/>
        <v>94</v>
      </c>
      <c r="J12">
        <f t="shared" si="1"/>
        <v>1</v>
      </c>
    </row>
    <row r="13" spans="1:11" x14ac:dyDescent="0.25">
      <c r="A13" t="s">
        <v>480</v>
      </c>
      <c r="B13" t="s">
        <v>278</v>
      </c>
      <c r="C13" t="s">
        <v>125</v>
      </c>
      <c r="D13" t="s">
        <v>47</v>
      </c>
      <c r="E13" s="376"/>
      <c r="F13" s="376">
        <v>3</v>
      </c>
      <c r="G13" s="88">
        <v>26.5</v>
      </c>
      <c r="H13" s="88">
        <v>26.5</v>
      </c>
      <c r="I13" s="18">
        <f t="shared" si="0"/>
        <v>93</v>
      </c>
      <c r="J13">
        <f t="shared" si="1"/>
        <v>1</v>
      </c>
    </row>
    <row r="14" spans="1:11" x14ac:dyDescent="0.25">
      <c r="A14" t="s">
        <v>723</v>
      </c>
      <c r="B14" t="s">
        <v>242</v>
      </c>
      <c r="C14" t="s">
        <v>243</v>
      </c>
      <c r="D14" t="s">
        <v>49</v>
      </c>
      <c r="E14" s="376"/>
      <c r="F14" s="376">
        <v>2</v>
      </c>
      <c r="G14" s="88">
        <v>25.5</v>
      </c>
      <c r="H14" s="88">
        <v>25.5</v>
      </c>
      <c r="I14" s="18">
        <f t="shared" si="0"/>
        <v>92</v>
      </c>
      <c r="J14">
        <f t="shared" si="1"/>
        <v>1</v>
      </c>
    </row>
    <row r="15" spans="1:11" x14ac:dyDescent="0.25">
      <c r="A15" t="s">
        <v>1146</v>
      </c>
      <c r="B15" t="s">
        <v>333</v>
      </c>
      <c r="C15" t="s">
        <v>1162</v>
      </c>
      <c r="D15" t="s">
        <v>47</v>
      </c>
      <c r="E15" s="376">
        <v>1</v>
      </c>
      <c r="F15" s="376">
        <v>1</v>
      </c>
      <c r="G15" s="88">
        <v>23.4</v>
      </c>
      <c r="H15" s="88">
        <v>23.4</v>
      </c>
      <c r="I15" s="18">
        <f t="shared" si="0"/>
        <v>91</v>
      </c>
      <c r="J15">
        <f t="shared" si="1"/>
        <v>1</v>
      </c>
    </row>
    <row r="16" spans="1:11" x14ac:dyDescent="0.25">
      <c r="A16" t="s">
        <v>1133</v>
      </c>
      <c r="B16" t="s">
        <v>1143</v>
      </c>
      <c r="C16" t="s">
        <v>1058</v>
      </c>
      <c r="D16" t="s">
        <v>49</v>
      </c>
      <c r="E16" s="376"/>
      <c r="F16" s="376">
        <v>1</v>
      </c>
      <c r="G16" s="88">
        <v>21.3</v>
      </c>
      <c r="H16" s="88">
        <v>21.3</v>
      </c>
      <c r="I16" s="18">
        <f t="shared" si="0"/>
        <v>90</v>
      </c>
      <c r="J16">
        <f t="shared" si="1"/>
        <v>1</v>
      </c>
    </row>
    <row r="17" spans="1:10" x14ac:dyDescent="0.25">
      <c r="A17" t="s">
        <v>468</v>
      </c>
      <c r="B17" t="s">
        <v>99</v>
      </c>
      <c r="C17" t="s">
        <v>349</v>
      </c>
      <c r="D17" t="s">
        <v>44</v>
      </c>
      <c r="E17" s="376"/>
      <c r="F17" s="376">
        <v>2</v>
      </c>
      <c r="G17" s="88">
        <v>20.2</v>
      </c>
      <c r="H17" s="88">
        <v>20.2</v>
      </c>
      <c r="I17" s="18">
        <f t="shared" si="0"/>
        <v>89</v>
      </c>
      <c r="J17">
        <f t="shared" si="1"/>
        <v>1</v>
      </c>
    </row>
    <row r="18" spans="1:10" x14ac:dyDescent="0.25">
      <c r="A18" t="s">
        <v>894</v>
      </c>
      <c r="B18" t="s">
        <v>2059</v>
      </c>
      <c r="C18" t="s">
        <v>365</v>
      </c>
      <c r="D18" t="s">
        <v>48</v>
      </c>
      <c r="E18" s="376"/>
      <c r="F18" s="376">
        <v>1</v>
      </c>
      <c r="G18" s="88">
        <v>20.100000000000001</v>
      </c>
      <c r="H18" s="88">
        <v>20.100000000000001</v>
      </c>
      <c r="I18" s="18">
        <f t="shared" si="0"/>
        <v>88</v>
      </c>
      <c r="J18">
        <f t="shared" si="1"/>
        <v>1</v>
      </c>
    </row>
    <row r="19" spans="1:10" x14ac:dyDescent="0.25">
      <c r="A19" t="s">
        <v>836</v>
      </c>
      <c r="B19" t="s">
        <v>1412</v>
      </c>
      <c r="C19" t="s">
        <v>1833</v>
      </c>
      <c r="D19" t="s">
        <v>44</v>
      </c>
      <c r="E19" s="376">
        <v>1</v>
      </c>
      <c r="F19" s="376">
        <v>1</v>
      </c>
      <c r="G19" s="88">
        <v>19.599999999999998</v>
      </c>
      <c r="H19" s="88">
        <v>19.599999999999998</v>
      </c>
      <c r="I19" s="18">
        <f t="shared" si="0"/>
        <v>87</v>
      </c>
      <c r="J19">
        <f t="shared" si="1"/>
        <v>1</v>
      </c>
    </row>
    <row r="20" spans="1:10" x14ac:dyDescent="0.25">
      <c r="A20" t="s">
        <v>517</v>
      </c>
      <c r="B20" t="s">
        <v>146</v>
      </c>
      <c r="C20" t="s">
        <v>236</v>
      </c>
      <c r="D20" t="s">
        <v>49</v>
      </c>
      <c r="E20" s="376"/>
      <c r="F20" s="376">
        <v>4</v>
      </c>
      <c r="G20" s="88">
        <v>19.3</v>
      </c>
      <c r="H20" s="88">
        <v>19.3</v>
      </c>
      <c r="I20" s="18">
        <f t="shared" si="0"/>
        <v>86</v>
      </c>
      <c r="J20">
        <f t="shared" si="1"/>
        <v>1</v>
      </c>
    </row>
    <row r="21" spans="1:10" x14ac:dyDescent="0.25">
      <c r="A21" t="s">
        <v>463</v>
      </c>
      <c r="B21" t="s">
        <v>363</v>
      </c>
      <c r="C21" t="s">
        <v>103</v>
      </c>
      <c r="D21" t="s">
        <v>41</v>
      </c>
      <c r="E21" s="376"/>
      <c r="F21" s="376">
        <v>1</v>
      </c>
      <c r="G21" s="88">
        <v>17.8</v>
      </c>
      <c r="H21" s="88">
        <v>17.8</v>
      </c>
      <c r="I21" s="18">
        <f t="shared" si="0"/>
        <v>85</v>
      </c>
      <c r="J21">
        <f t="shared" si="1"/>
        <v>1</v>
      </c>
    </row>
    <row r="22" spans="1:10" x14ac:dyDescent="0.25">
      <c r="A22" t="s">
        <v>484</v>
      </c>
      <c r="B22" t="s">
        <v>99</v>
      </c>
      <c r="C22" t="s">
        <v>1213</v>
      </c>
      <c r="D22" t="s">
        <v>44</v>
      </c>
      <c r="E22" s="376">
        <v>1</v>
      </c>
      <c r="F22" s="376">
        <v>1</v>
      </c>
      <c r="G22" s="88">
        <v>15.1</v>
      </c>
      <c r="H22" s="88">
        <v>15.1</v>
      </c>
      <c r="I22" s="18">
        <f t="shared" si="0"/>
        <v>84</v>
      </c>
      <c r="J22">
        <f t="shared" si="1"/>
        <v>1</v>
      </c>
    </row>
    <row r="23" spans="1:10" x14ac:dyDescent="0.25">
      <c r="A23" t="s">
        <v>787</v>
      </c>
      <c r="B23" t="s">
        <v>160</v>
      </c>
      <c r="C23" t="s">
        <v>185</v>
      </c>
      <c r="D23" t="s">
        <v>43</v>
      </c>
      <c r="E23" s="376"/>
      <c r="F23" s="376">
        <v>1</v>
      </c>
      <c r="G23" s="88">
        <v>13.7</v>
      </c>
      <c r="H23" s="88">
        <v>13.7</v>
      </c>
      <c r="I23" s="18">
        <f t="shared" si="0"/>
        <v>83</v>
      </c>
      <c r="J23">
        <f t="shared" si="1"/>
        <v>1</v>
      </c>
    </row>
    <row r="24" spans="1:10" x14ac:dyDescent="0.25">
      <c r="A24" t="s">
        <v>1350</v>
      </c>
      <c r="B24" t="s">
        <v>1896</v>
      </c>
      <c r="C24" t="s">
        <v>122</v>
      </c>
      <c r="D24" t="s">
        <v>47</v>
      </c>
      <c r="E24" s="376"/>
      <c r="F24" s="376">
        <v>1</v>
      </c>
      <c r="G24" s="88">
        <v>13.7</v>
      </c>
      <c r="H24" s="88">
        <v>13.7</v>
      </c>
      <c r="I24" s="18">
        <f t="shared" si="0"/>
        <v>83</v>
      </c>
      <c r="J24">
        <f t="shared" si="1"/>
        <v>2</v>
      </c>
    </row>
    <row r="25" spans="1:10" x14ac:dyDescent="0.25">
      <c r="A25" t="s">
        <v>650</v>
      </c>
      <c r="B25" t="s">
        <v>146</v>
      </c>
      <c r="C25" t="s">
        <v>135</v>
      </c>
      <c r="D25" t="s">
        <v>38</v>
      </c>
      <c r="E25" s="376"/>
      <c r="F25" s="376">
        <v>1</v>
      </c>
      <c r="G25" s="88">
        <v>10.1</v>
      </c>
      <c r="H25" s="88">
        <v>10.1</v>
      </c>
      <c r="I25" s="18">
        <f t="shared" si="0"/>
        <v>81</v>
      </c>
      <c r="J25">
        <f t="shared" si="1"/>
        <v>1</v>
      </c>
    </row>
    <row r="26" spans="1:10" x14ac:dyDescent="0.25">
      <c r="A26" t="s">
        <v>1189</v>
      </c>
      <c r="B26" t="s">
        <v>1204</v>
      </c>
      <c r="C26" t="s">
        <v>227</v>
      </c>
      <c r="D26" t="s">
        <v>49</v>
      </c>
      <c r="E26" s="376"/>
      <c r="F26" s="376">
        <v>1</v>
      </c>
      <c r="G26" s="88">
        <v>9.3000000000000007</v>
      </c>
      <c r="H26" s="88">
        <v>9.3000000000000007</v>
      </c>
      <c r="I26" s="18">
        <f t="shared" si="0"/>
        <v>80</v>
      </c>
      <c r="J26">
        <f t="shared" si="1"/>
        <v>1</v>
      </c>
    </row>
    <row r="27" spans="1:10" x14ac:dyDescent="0.25">
      <c r="A27" t="s">
        <v>701</v>
      </c>
      <c r="B27" t="s">
        <v>160</v>
      </c>
      <c r="C27" t="s">
        <v>141</v>
      </c>
      <c r="D27" t="s">
        <v>43</v>
      </c>
      <c r="E27" s="376"/>
      <c r="F27" s="376">
        <v>1</v>
      </c>
      <c r="G27" s="88">
        <v>8</v>
      </c>
      <c r="H27" s="88">
        <v>8</v>
      </c>
      <c r="I27" s="18">
        <f t="shared" si="0"/>
        <v>79</v>
      </c>
      <c r="J27">
        <f t="shared" si="1"/>
        <v>1</v>
      </c>
    </row>
    <row r="28" spans="1:10" x14ac:dyDescent="0.25">
      <c r="A28" t="s">
        <v>1626</v>
      </c>
      <c r="B28" t="s">
        <v>217</v>
      </c>
      <c r="C28" t="s">
        <v>310</v>
      </c>
      <c r="D28" t="s">
        <v>48</v>
      </c>
      <c r="E28" s="376"/>
      <c r="F28" s="376">
        <v>4</v>
      </c>
      <c r="G28" s="88">
        <v>5.7</v>
      </c>
      <c r="H28" s="88">
        <v>5.7</v>
      </c>
      <c r="I28" s="18">
        <f t="shared" si="0"/>
        <v>78</v>
      </c>
      <c r="J28">
        <f t="shared" si="1"/>
        <v>1</v>
      </c>
    </row>
    <row r="29" spans="1:10" x14ac:dyDescent="0.25">
      <c r="A29" t="s">
        <v>592</v>
      </c>
      <c r="B29" t="s">
        <v>174</v>
      </c>
      <c r="C29" t="s">
        <v>148</v>
      </c>
      <c r="D29" t="s">
        <v>44</v>
      </c>
      <c r="E29" s="376"/>
      <c r="F29" s="376">
        <v>1</v>
      </c>
      <c r="G29" s="88">
        <v>3.4</v>
      </c>
      <c r="H29" s="88">
        <v>3.4</v>
      </c>
      <c r="I29" s="18">
        <f t="shared" si="0"/>
        <v>77</v>
      </c>
      <c r="J29">
        <f t="shared" si="1"/>
        <v>1</v>
      </c>
    </row>
    <row r="30" spans="1:10" x14ac:dyDescent="0.25">
      <c r="A30" t="s">
        <v>566</v>
      </c>
      <c r="B30" t="s">
        <v>165</v>
      </c>
      <c r="C30" t="s">
        <v>350</v>
      </c>
      <c r="D30" t="s">
        <v>44</v>
      </c>
      <c r="E30" s="376"/>
      <c r="F30" s="376">
        <v>3</v>
      </c>
      <c r="G30" s="88">
        <v>3.2</v>
      </c>
      <c r="H30" s="88">
        <v>3.2</v>
      </c>
      <c r="I30" s="18">
        <f t="shared" si="0"/>
        <v>76</v>
      </c>
      <c r="J30">
        <f t="shared" si="1"/>
        <v>1</v>
      </c>
    </row>
    <row r="31" spans="1:10" x14ac:dyDescent="0.25">
      <c r="A31" t="s">
        <v>967</v>
      </c>
      <c r="B31" t="s">
        <v>956</v>
      </c>
      <c r="C31" t="s">
        <v>162</v>
      </c>
      <c r="D31" t="s">
        <v>44</v>
      </c>
      <c r="E31" s="376"/>
      <c r="F31" s="376">
        <v>2</v>
      </c>
      <c r="G31" s="88">
        <v>2.5999999999999996</v>
      </c>
      <c r="H31" s="88">
        <v>2.5999999999999996</v>
      </c>
      <c r="I31" s="18">
        <f t="shared" si="0"/>
        <v>75</v>
      </c>
      <c r="J31">
        <f t="shared" si="1"/>
        <v>1</v>
      </c>
    </row>
    <row r="32" spans="1:10" x14ac:dyDescent="0.25">
      <c r="A32" t="s">
        <v>614</v>
      </c>
      <c r="B32" t="s">
        <v>1866</v>
      </c>
      <c r="C32" t="s">
        <v>1955</v>
      </c>
      <c r="D32" t="s">
        <v>50</v>
      </c>
      <c r="E32" s="376">
        <v>2</v>
      </c>
      <c r="F32" s="376"/>
      <c r="G32" s="88">
        <v>2.2000000000000002</v>
      </c>
      <c r="H32" s="88">
        <v>2.2000000000000002</v>
      </c>
      <c r="I32" s="18">
        <f t="shared" si="0"/>
        <v>74</v>
      </c>
      <c r="J32">
        <f t="shared" si="1"/>
        <v>1</v>
      </c>
    </row>
    <row r="33" spans="1:10" x14ac:dyDescent="0.25">
      <c r="A33" t="s">
        <v>684</v>
      </c>
      <c r="B33" t="s">
        <v>2130</v>
      </c>
      <c r="C33" t="s">
        <v>298</v>
      </c>
      <c r="D33" t="s">
        <v>48</v>
      </c>
      <c r="E33" s="376"/>
      <c r="F33" s="376">
        <v>2</v>
      </c>
      <c r="G33" s="88">
        <v>2.2000000000000002</v>
      </c>
      <c r="H33" s="88">
        <v>2.2000000000000002</v>
      </c>
      <c r="I33" s="18">
        <f t="shared" si="0"/>
        <v>74</v>
      </c>
      <c r="J33">
        <f t="shared" si="1"/>
        <v>2</v>
      </c>
    </row>
    <row r="34" spans="1:10" x14ac:dyDescent="0.25">
      <c r="A34" t="s">
        <v>743</v>
      </c>
      <c r="B34" t="s">
        <v>114</v>
      </c>
      <c r="C34" t="s">
        <v>115</v>
      </c>
      <c r="D34" t="s">
        <v>48</v>
      </c>
      <c r="E34" s="376"/>
      <c r="F34" s="376">
        <v>1</v>
      </c>
      <c r="G34" s="88">
        <v>2.2000000000000002</v>
      </c>
      <c r="H34" s="88">
        <v>2.2000000000000002</v>
      </c>
      <c r="I34" s="18">
        <f t="shared" si="0"/>
        <v>74</v>
      </c>
      <c r="J34">
        <f t="shared" si="1"/>
        <v>3</v>
      </c>
    </row>
    <row r="35" spans="1:10" x14ac:dyDescent="0.25">
      <c r="A35" t="s">
        <v>691</v>
      </c>
      <c r="B35" t="s">
        <v>95</v>
      </c>
      <c r="C35" t="s">
        <v>311</v>
      </c>
      <c r="D35" t="s">
        <v>48</v>
      </c>
      <c r="E35" s="376"/>
      <c r="F35" s="376">
        <v>1</v>
      </c>
      <c r="G35" s="88">
        <v>2</v>
      </c>
      <c r="H35" s="88">
        <v>2</v>
      </c>
      <c r="I35" s="18">
        <f t="shared" si="0"/>
        <v>71</v>
      </c>
      <c r="J35">
        <f t="shared" si="1"/>
        <v>1</v>
      </c>
    </row>
    <row r="36" spans="1:10" x14ac:dyDescent="0.25">
      <c r="A36" t="s">
        <v>844</v>
      </c>
      <c r="B36" t="s">
        <v>128</v>
      </c>
      <c r="C36" t="s">
        <v>298</v>
      </c>
      <c r="D36" t="s">
        <v>47</v>
      </c>
      <c r="E36" s="376">
        <v>1</v>
      </c>
      <c r="F36" s="376">
        <v>1</v>
      </c>
      <c r="G36" s="88">
        <v>2</v>
      </c>
      <c r="H36" s="88">
        <v>2</v>
      </c>
      <c r="I36" s="18">
        <f t="shared" si="0"/>
        <v>71</v>
      </c>
      <c r="J36">
        <f t="shared" si="1"/>
        <v>2</v>
      </c>
    </row>
    <row r="37" spans="1:10" x14ac:dyDescent="0.25">
      <c r="A37" t="s">
        <v>494</v>
      </c>
      <c r="B37" t="s">
        <v>324</v>
      </c>
      <c r="C37" t="s">
        <v>325</v>
      </c>
      <c r="D37" t="s">
        <v>1923</v>
      </c>
      <c r="E37" s="376"/>
      <c r="F37" s="376">
        <v>1</v>
      </c>
      <c r="G37" s="88">
        <v>1.6</v>
      </c>
      <c r="H37" s="88">
        <v>1.6</v>
      </c>
      <c r="I37" s="18">
        <f t="shared" si="0"/>
        <v>69</v>
      </c>
      <c r="J37">
        <f t="shared" si="1"/>
        <v>1</v>
      </c>
    </row>
    <row r="38" spans="1:10" x14ac:dyDescent="0.25">
      <c r="A38" t="s">
        <v>861</v>
      </c>
      <c r="B38" t="s">
        <v>246</v>
      </c>
      <c r="C38" t="s">
        <v>1981</v>
      </c>
      <c r="D38" t="s">
        <v>44</v>
      </c>
      <c r="E38" s="376">
        <v>1</v>
      </c>
      <c r="F38" s="376"/>
      <c r="G38" s="88">
        <v>1.6</v>
      </c>
      <c r="H38" s="88">
        <v>1.6</v>
      </c>
      <c r="I38" s="18">
        <f t="shared" si="0"/>
        <v>69</v>
      </c>
      <c r="J38">
        <f t="shared" si="1"/>
        <v>2</v>
      </c>
    </row>
    <row r="39" spans="1:10" x14ac:dyDescent="0.25">
      <c r="A39" t="s">
        <v>1612</v>
      </c>
      <c r="B39" t="s">
        <v>397</v>
      </c>
      <c r="C39" t="s">
        <v>122</v>
      </c>
      <c r="D39" t="s">
        <v>47</v>
      </c>
      <c r="E39" s="376"/>
      <c r="F39" s="376">
        <v>1</v>
      </c>
      <c r="G39" s="88">
        <v>1.5</v>
      </c>
      <c r="H39" s="88">
        <v>1.5</v>
      </c>
      <c r="I39" s="18">
        <f t="shared" si="0"/>
        <v>67</v>
      </c>
      <c r="J39">
        <f t="shared" si="1"/>
        <v>1</v>
      </c>
    </row>
    <row r="40" spans="1:10" x14ac:dyDescent="0.25">
      <c r="A40" t="s">
        <v>518</v>
      </c>
      <c r="B40" t="s">
        <v>118</v>
      </c>
      <c r="C40" t="s">
        <v>1837</v>
      </c>
      <c r="D40" t="s">
        <v>49</v>
      </c>
      <c r="E40" s="376"/>
      <c r="F40" s="376">
        <v>1</v>
      </c>
      <c r="G40" s="88">
        <v>1.4</v>
      </c>
      <c r="H40" s="88">
        <v>1.4</v>
      </c>
      <c r="I40" s="18">
        <f t="shared" si="0"/>
        <v>66</v>
      </c>
      <c r="J40">
        <f t="shared" si="1"/>
        <v>1</v>
      </c>
    </row>
    <row r="41" spans="1:10" x14ac:dyDescent="0.25">
      <c r="A41" t="s">
        <v>1545</v>
      </c>
      <c r="B41" t="s">
        <v>1574</v>
      </c>
      <c r="C41" t="s">
        <v>1575</v>
      </c>
      <c r="D41" t="s">
        <v>42</v>
      </c>
      <c r="E41" s="376"/>
      <c r="F41" s="376">
        <v>1</v>
      </c>
      <c r="G41" s="88">
        <v>1.3</v>
      </c>
      <c r="H41" s="88">
        <v>1.3</v>
      </c>
      <c r="I41" s="18">
        <f t="shared" si="0"/>
        <v>65</v>
      </c>
      <c r="J41">
        <f t="shared" si="1"/>
        <v>1</v>
      </c>
    </row>
    <row r="42" spans="1:10" x14ac:dyDescent="0.25">
      <c r="A42" t="s">
        <v>1111</v>
      </c>
      <c r="B42" t="s">
        <v>224</v>
      </c>
      <c r="C42" t="s">
        <v>1118</v>
      </c>
      <c r="D42" t="s">
        <v>47</v>
      </c>
      <c r="E42" s="376"/>
      <c r="F42" s="376">
        <v>1</v>
      </c>
      <c r="G42" s="88">
        <v>1.2</v>
      </c>
      <c r="H42" s="88">
        <v>1.2</v>
      </c>
      <c r="I42" s="18">
        <f t="shared" si="0"/>
        <v>64</v>
      </c>
      <c r="J42">
        <f t="shared" si="1"/>
        <v>1</v>
      </c>
    </row>
    <row r="43" spans="1:10" x14ac:dyDescent="0.25">
      <c r="A43" t="s">
        <v>1494</v>
      </c>
      <c r="B43" t="s">
        <v>916</v>
      </c>
      <c r="C43" t="s">
        <v>109</v>
      </c>
      <c r="D43" t="s">
        <v>48</v>
      </c>
      <c r="E43" s="376"/>
      <c r="F43" s="376"/>
      <c r="G43" s="88">
        <v>0</v>
      </c>
      <c r="H43" s="88">
        <v>0</v>
      </c>
      <c r="I43" s="18">
        <f t="shared" si="0"/>
        <v>20</v>
      </c>
      <c r="J43">
        <f t="shared" si="1"/>
        <v>1</v>
      </c>
    </row>
    <row r="44" spans="1:10" x14ac:dyDescent="0.25">
      <c r="A44" t="s">
        <v>465</v>
      </c>
      <c r="B44" t="s">
        <v>99</v>
      </c>
      <c r="C44" t="s">
        <v>132</v>
      </c>
      <c r="D44" t="s">
        <v>41</v>
      </c>
      <c r="E44" s="376"/>
      <c r="F44" s="376"/>
      <c r="G44" s="88">
        <v>0</v>
      </c>
      <c r="H44" s="88">
        <v>0</v>
      </c>
      <c r="I44" s="18">
        <f t="shared" si="0"/>
        <v>20</v>
      </c>
      <c r="J44">
        <f t="shared" si="1"/>
        <v>2</v>
      </c>
    </row>
    <row r="45" spans="1:10" x14ac:dyDescent="0.25">
      <c r="A45" t="s">
        <v>834</v>
      </c>
      <c r="B45" t="s">
        <v>72</v>
      </c>
      <c r="C45" t="s">
        <v>73</v>
      </c>
      <c r="D45" t="s">
        <v>41</v>
      </c>
      <c r="E45" s="376"/>
      <c r="F45" s="376"/>
      <c r="G45" s="88">
        <v>0</v>
      </c>
      <c r="H45" s="88">
        <v>0</v>
      </c>
      <c r="I45" s="18">
        <f t="shared" si="0"/>
        <v>20</v>
      </c>
      <c r="J45">
        <f t="shared" si="1"/>
        <v>3</v>
      </c>
    </row>
    <row r="46" spans="1:10" x14ac:dyDescent="0.25">
      <c r="A46" t="s">
        <v>499</v>
      </c>
      <c r="B46" t="s">
        <v>256</v>
      </c>
      <c r="C46" t="s">
        <v>1841</v>
      </c>
      <c r="D46" t="s">
        <v>1923</v>
      </c>
      <c r="E46" s="376"/>
      <c r="F46" s="376"/>
      <c r="G46" s="88">
        <v>0</v>
      </c>
      <c r="H46" s="88">
        <v>0</v>
      </c>
      <c r="I46" s="18">
        <f t="shared" si="0"/>
        <v>20</v>
      </c>
      <c r="J46">
        <f t="shared" si="1"/>
        <v>4</v>
      </c>
    </row>
    <row r="47" spans="1:10" x14ac:dyDescent="0.25">
      <c r="A47" t="s">
        <v>549</v>
      </c>
      <c r="B47" t="s">
        <v>229</v>
      </c>
      <c r="C47" t="s">
        <v>1964</v>
      </c>
      <c r="D47" t="s">
        <v>43</v>
      </c>
      <c r="E47" s="376"/>
      <c r="F47" s="376"/>
      <c r="G47" s="88">
        <v>0</v>
      </c>
      <c r="H47" s="88">
        <v>0</v>
      </c>
      <c r="I47" s="18">
        <f t="shared" si="0"/>
        <v>20</v>
      </c>
      <c r="J47">
        <f t="shared" ref="J47:J68" si="2">IF(H47&lt;H46,1,IF(H47=H46,J46+1,0))</f>
        <v>5</v>
      </c>
    </row>
    <row r="48" spans="1:10" x14ac:dyDescent="0.25">
      <c r="A48" t="s">
        <v>806</v>
      </c>
      <c r="B48" t="s">
        <v>2087</v>
      </c>
      <c r="C48" t="s">
        <v>2086</v>
      </c>
      <c r="D48" t="s">
        <v>1923</v>
      </c>
      <c r="E48" s="376"/>
      <c r="F48" s="376"/>
      <c r="G48" s="88">
        <v>0</v>
      </c>
      <c r="H48" s="88">
        <v>0</v>
      </c>
      <c r="I48" s="18">
        <f t="shared" si="0"/>
        <v>20</v>
      </c>
      <c r="J48">
        <f t="shared" si="2"/>
        <v>6</v>
      </c>
    </row>
    <row r="49" spans="1:10" x14ac:dyDescent="0.25">
      <c r="A49" t="s">
        <v>473</v>
      </c>
      <c r="B49" t="s">
        <v>165</v>
      </c>
      <c r="C49" t="s">
        <v>1058</v>
      </c>
      <c r="D49" t="s">
        <v>44</v>
      </c>
      <c r="E49" s="376"/>
      <c r="F49" s="376"/>
      <c r="G49" s="88">
        <v>0</v>
      </c>
      <c r="H49" s="88">
        <v>0</v>
      </c>
      <c r="I49" s="18">
        <f t="shared" si="0"/>
        <v>20</v>
      </c>
      <c r="J49">
        <f t="shared" si="2"/>
        <v>7</v>
      </c>
    </row>
    <row r="50" spans="1:10" x14ac:dyDescent="0.25">
      <c r="A50" t="s">
        <v>746</v>
      </c>
      <c r="B50" t="s">
        <v>96</v>
      </c>
      <c r="C50" t="s">
        <v>115</v>
      </c>
      <c r="D50" t="s">
        <v>1923</v>
      </c>
      <c r="E50" s="376"/>
      <c r="F50" s="376"/>
      <c r="G50" s="88">
        <v>0</v>
      </c>
      <c r="H50" s="88">
        <v>0</v>
      </c>
      <c r="I50" s="18">
        <f t="shared" si="0"/>
        <v>20</v>
      </c>
      <c r="J50">
        <f t="shared" si="2"/>
        <v>8</v>
      </c>
    </row>
    <row r="51" spans="1:10" x14ac:dyDescent="0.25">
      <c r="A51" t="s">
        <v>740</v>
      </c>
      <c r="B51" t="s">
        <v>229</v>
      </c>
      <c r="C51" t="s">
        <v>168</v>
      </c>
      <c r="D51" t="s">
        <v>37</v>
      </c>
      <c r="E51" s="376"/>
      <c r="F51" s="376"/>
      <c r="G51" s="88">
        <v>0</v>
      </c>
      <c r="H51" s="88">
        <v>0</v>
      </c>
      <c r="I51" s="18">
        <f t="shared" si="0"/>
        <v>20</v>
      </c>
      <c r="J51">
        <f t="shared" si="2"/>
        <v>9</v>
      </c>
    </row>
    <row r="52" spans="1:10" x14ac:dyDescent="0.25">
      <c r="A52" t="s">
        <v>535</v>
      </c>
      <c r="B52" t="s">
        <v>301</v>
      </c>
      <c r="C52" t="s">
        <v>302</v>
      </c>
      <c r="D52" t="s">
        <v>44</v>
      </c>
      <c r="E52" s="376"/>
      <c r="F52" s="376"/>
      <c r="G52" s="88">
        <v>0</v>
      </c>
      <c r="H52" s="88">
        <v>0</v>
      </c>
      <c r="I52" s="18">
        <f t="shared" si="0"/>
        <v>20</v>
      </c>
      <c r="J52">
        <f t="shared" si="2"/>
        <v>10</v>
      </c>
    </row>
    <row r="53" spans="1:10" x14ac:dyDescent="0.25">
      <c r="A53" t="s">
        <v>642</v>
      </c>
      <c r="B53" t="s">
        <v>295</v>
      </c>
      <c r="C53" t="s">
        <v>305</v>
      </c>
      <c r="D53" t="s">
        <v>48</v>
      </c>
      <c r="E53" s="376"/>
      <c r="F53" s="376"/>
      <c r="G53" s="88">
        <v>0</v>
      </c>
      <c r="H53" s="88">
        <v>0</v>
      </c>
      <c r="I53" s="18">
        <f t="shared" si="0"/>
        <v>20</v>
      </c>
      <c r="J53">
        <f t="shared" si="2"/>
        <v>11</v>
      </c>
    </row>
    <row r="54" spans="1:10" x14ac:dyDescent="0.25">
      <c r="I54" s="18">
        <f t="shared" si="0"/>
        <v>20</v>
      </c>
      <c r="J54">
        <f t="shared" si="2"/>
        <v>12</v>
      </c>
    </row>
    <row r="55" spans="1:10" x14ac:dyDescent="0.25">
      <c r="I55" s="18">
        <f t="shared" si="0"/>
        <v>20</v>
      </c>
      <c r="J55">
        <f t="shared" si="2"/>
        <v>13</v>
      </c>
    </row>
    <row r="56" spans="1:10" x14ac:dyDescent="0.25">
      <c r="I56" s="18">
        <f t="shared" si="0"/>
        <v>20</v>
      </c>
      <c r="J56">
        <f t="shared" si="2"/>
        <v>14</v>
      </c>
    </row>
    <row r="57" spans="1:10" x14ac:dyDescent="0.25">
      <c r="I57" s="18">
        <f t="shared" si="0"/>
        <v>20</v>
      </c>
      <c r="J57">
        <f t="shared" si="2"/>
        <v>15</v>
      </c>
    </row>
    <row r="58" spans="1:10" x14ac:dyDescent="0.25">
      <c r="I58" s="18">
        <f t="shared" si="0"/>
        <v>20</v>
      </c>
      <c r="J58">
        <f t="shared" si="2"/>
        <v>16</v>
      </c>
    </row>
    <row r="59" spans="1:10" x14ac:dyDescent="0.25">
      <c r="I59" s="18">
        <f t="shared" si="0"/>
        <v>20</v>
      </c>
      <c r="J59">
        <f t="shared" si="2"/>
        <v>17</v>
      </c>
    </row>
    <row r="60" spans="1:10" x14ac:dyDescent="0.25">
      <c r="I60" s="18">
        <f t="shared" si="0"/>
        <v>20</v>
      </c>
      <c r="J60">
        <f t="shared" si="2"/>
        <v>18</v>
      </c>
    </row>
    <row r="61" spans="1:10" x14ac:dyDescent="0.25">
      <c r="I61" s="18">
        <f t="shared" si="0"/>
        <v>20</v>
      </c>
      <c r="J61">
        <f t="shared" si="2"/>
        <v>19</v>
      </c>
    </row>
    <row r="62" spans="1:10" x14ac:dyDescent="0.25">
      <c r="I62" s="18">
        <f t="shared" si="0"/>
        <v>20</v>
      </c>
      <c r="J62">
        <f t="shared" si="2"/>
        <v>20</v>
      </c>
    </row>
    <row r="63" spans="1:10" x14ac:dyDescent="0.25">
      <c r="I63" s="18">
        <f t="shared" si="0"/>
        <v>20</v>
      </c>
      <c r="J63">
        <f t="shared" si="2"/>
        <v>21</v>
      </c>
    </row>
    <row r="64" spans="1:10" x14ac:dyDescent="0.25">
      <c r="I64" s="18">
        <f t="shared" si="0"/>
        <v>20</v>
      </c>
      <c r="J64">
        <f t="shared" si="2"/>
        <v>22</v>
      </c>
    </row>
    <row r="65" spans="9:10" x14ac:dyDescent="0.25">
      <c r="I65" s="18">
        <f t="shared" si="0"/>
        <v>20</v>
      </c>
      <c r="J65">
        <f t="shared" si="2"/>
        <v>23</v>
      </c>
    </row>
    <row r="66" spans="9:10" x14ac:dyDescent="0.25">
      <c r="I66" s="18">
        <f t="shared" si="0"/>
        <v>20</v>
      </c>
      <c r="J66">
        <f t="shared" si="2"/>
        <v>24</v>
      </c>
    </row>
    <row r="67" spans="9:10" x14ac:dyDescent="0.25">
      <c r="I67" s="18">
        <f t="shared" si="0"/>
        <v>20</v>
      </c>
      <c r="J67">
        <f t="shared" si="2"/>
        <v>25</v>
      </c>
    </row>
    <row r="68" spans="9:10" x14ac:dyDescent="0.25">
      <c r="I68" s="18">
        <f t="shared" si="0"/>
        <v>20</v>
      </c>
      <c r="J68">
        <f t="shared" si="2"/>
        <v>26</v>
      </c>
    </row>
    <row r="69" spans="9:10" x14ac:dyDescent="0.25">
      <c r="I69" s="18">
        <f t="shared" ref="I69:I87" si="3">IF(H69=H68,I68,IF(H69=0,ROUNDDOWN(20,0),I68-J68))</f>
        <v>20</v>
      </c>
      <c r="J69">
        <f t="shared" ref="J69:J87" si="4">IF(H69&lt;H68,1,IF(H69=H68,J68+1,0))</f>
        <v>27</v>
      </c>
    </row>
    <row r="70" spans="9:10" x14ac:dyDescent="0.25">
      <c r="I70" s="18">
        <f t="shared" si="3"/>
        <v>20</v>
      </c>
      <c r="J70">
        <f t="shared" si="4"/>
        <v>28</v>
      </c>
    </row>
    <row r="71" spans="9:10" x14ac:dyDescent="0.25">
      <c r="I71" s="18">
        <f t="shared" si="3"/>
        <v>20</v>
      </c>
      <c r="J71">
        <f t="shared" si="4"/>
        <v>29</v>
      </c>
    </row>
    <row r="72" spans="9:10" x14ac:dyDescent="0.25">
      <c r="I72" s="18">
        <f t="shared" si="3"/>
        <v>20</v>
      </c>
      <c r="J72">
        <f t="shared" si="4"/>
        <v>30</v>
      </c>
    </row>
    <row r="73" spans="9:10" x14ac:dyDescent="0.25">
      <c r="I73" s="18">
        <f t="shared" si="3"/>
        <v>20</v>
      </c>
      <c r="J73">
        <f t="shared" si="4"/>
        <v>31</v>
      </c>
    </row>
    <row r="74" spans="9:10" x14ac:dyDescent="0.25">
      <c r="I74" s="18">
        <f t="shared" si="3"/>
        <v>20</v>
      </c>
      <c r="J74">
        <f t="shared" si="4"/>
        <v>32</v>
      </c>
    </row>
    <row r="75" spans="9:10" x14ac:dyDescent="0.25">
      <c r="I75" s="18">
        <f t="shared" si="3"/>
        <v>20</v>
      </c>
      <c r="J75">
        <f t="shared" si="4"/>
        <v>33</v>
      </c>
    </row>
    <row r="76" spans="9:10" x14ac:dyDescent="0.25">
      <c r="I76" s="18">
        <f t="shared" si="3"/>
        <v>20</v>
      </c>
      <c r="J76">
        <f t="shared" si="4"/>
        <v>34</v>
      </c>
    </row>
    <row r="77" spans="9:10" x14ac:dyDescent="0.25">
      <c r="I77" s="18">
        <f t="shared" si="3"/>
        <v>20</v>
      </c>
      <c r="J77">
        <f t="shared" si="4"/>
        <v>35</v>
      </c>
    </row>
    <row r="78" spans="9:10" x14ac:dyDescent="0.25">
      <c r="I78" s="18">
        <f t="shared" si="3"/>
        <v>20</v>
      </c>
      <c r="J78">
        <f t="shared" si="4"/>
        <v>36</v>
      </c>
    </row>
    <row r="79" spans="9:10" x14ac:dyDescent="0.25">
      <c r="I79" s="18">
        <f t="shared" si="3"/>
        <v>20</v>
      </c>
      <c r="J79">
        <f t="shared" si="4"/>
        <v>37</v>
      </c>
    </row>
    <row r="80" spans="9:10" x14ac:dyDescent="0.25">
      <c r="I80" s="18">
        <f t="shared" si="3"/>
        <v>20</v>
      </c>
      <c r="J80">
        <f t="shared" si="4"/>
        <v>38</v>
      </c>
    </row>
    <row r="81" spans="9:10" x14ac:dyDescent="0.25">
      <c r="I81" s="18">
        <f t="shared" si="3"/>
        <v>20</v>
      </c>
      <c r="J81">
        <f t="shared" si="4"/>
        <v>39</v>
      </c>
    </row>
    <row r="82" spans="9:10" x14ac:dyDescent="0.25">
      <c r="I82" s="18">
        <f t="shared" si="3"/>
        <v>20</v>
      </c>
      <c r="J82">
        <f t="shared" si="4"/>
        <v>40</v>
      </c>
    </row>
    <row r="83" spans="9:10" x14ac:dyDescent="0.25">
      <c r="I83" s="18">
        <f t="shared" si="3"/>
        <v>20</v>
      </c>
      <c r="J83">
        <f t="shared" si="4"/>
        <v>41</v>
      </c>
    </row>
    <row r="84" spans="9:10" x14ac:dyDescent="0.25">
      <c r="I84" s="18">
        <f t="shared" si="3"/>
        <v>20</v>
      </c>
      <c r="J84">
        <f t="shared" si="4"/>
        <v>42</v>
      </c>
    </row>
    <row r="85" spans="9:10" x14ac:dyDescent="0.25">
      <c r="I85" s="18">
        <f t="shared" si="3"/>
        <v>20</v>
      </c>
      <c r="J85">
        <f t="shared" si="4"/>
        <v>43</v>
      </c>
    </row>
    <row r="86" spans="9:10" x14ac:dyDescent="0.25">
      <c r="I86" s="18">
        <f t="shared" si="3"/>
        <v>20</v>
      </c>
      <c r="J86">
        <f t="shared" si="4"/>
        <v>44</v>
      </c>
    </row>
    <row r="87" spans="9:10" x14ac:dyDescent="0.25">
      <c r="I87" s="18">
        <f t="shared" si="3"/>
        <v>20</v>
      </c>
      <c r="J87">
        <f t="shared" si="4"/>
        <v>45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3" width="16.6640625" style="70" bestFit="1" customWidth="1"/>
    <col min="4" max="4" width="15.88671875" style="70" bestFit="1" customWidth="1"/>
    <col min="5" max="5" width="5.33203125" style="70" bestFit="1" customWidth="1"/>
    <col min="6" max="6" width="6.6640625" style="70" bestFit="1" customWidth="1"/>
    <col min="7" max="7" width="4.88671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2161</v>
      </c>
      <c r="C2" s="359" t="str">
        <f>$B$3&amp;" "&amp; Individuals!$G$1</f>
        <v>Men U/21 Inter Club 5th Leg 2024</v>
      </c>
      <c r="D2" s="359"/>
      <c r="E2" s="359"/>
      <c r="F2" s="359"/>
      <c r="G2" s="359"/>
      <c r="H2" s="359"/>
      <c r="I2" s="59"/>
      <c r="J2" s="58"/>
      <c r="K2" s="58"/>
    </row>
    <row r="3" spans="1:11" ht="21" x14ac:dyDescent="0.25">
      <c r="A3" s="75" t="s">
        <v>4</v>
      </c>
      <c r="B3" s="72" t="s">
        <v>1251</v>
      </c>
      <c r="D3" s="81" t="s">
        <v>1682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1554</v>
      </c>
      <c r="B6" s="72" t="s">
        <v>1585</v>
      </c>
      <c r="C6" s="72" t="s">
        <v>1586</v>
      </c>
      <c r="D6" s="72" t="s">
        <v>44</v>
      </c>
      <c r="E6" s="377"/>
      <c r="F6" s="377">
        <v>4</v>
      </c>
      <c r="G6" s="239">
        <v>65.7</v>
      </c>
      <c r="H6" s="239">
        <v>65.7</v>
      </c>
      <c r="I6" s="77">
        <v>50</v>
      </c>
      <c r="J6" s="70">
        <v>1</v>
      </c>
    </row>
    <row r="7" spans="1:11" x14ac:dyDescent="0.25">
      <c r="A7" s="72" t="s">
        <v>972</v>
      </c>
      <c r="B7" s="72" t="s">
        <v>988</v>
      </c>
      <c r="C7" s="72" t="s">
        <v>236</v>
      </c>
      <c r="D7" s="72" t="s">
        <v>49</v>
      </c>
      <c r="E7" s="377"/>
      <c r="F7" s="377">
        <v>4</v>
      </c>
      <c r="G7" s="239">
        <v>58.9</v>
      </c>
      <c r="H7" s="239">
        <v>58.9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1770</v>
      </c>
      <c r="B8" s="72" t="s">
        <v>160</v>
      </c>
      <c r="C8" s="72" t="s">
        <v>1817</v>
      </c>
      <c r="D8" s="72" t="s">
        <v>38</v>
      </c>
      <c r="E8" s="377"/>
      <c r="F8" s="377">
        <v>4</v>
      </c>
      <c r="G8" s="239">
        <v>56.3</v>
      </c>
      <c r="H8" s="239">
        <v>56.3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627</v>
      </c>
      <c r="B9" s="72" t="s">
        <v>1756</v>
      </c>
      <c r="C9" s="72" t="s">
        <v>168</v>
      </c>
      <c r="D9" s="72" t="s">
        <v>37</v>
      </c>
      <c r="E9" s="377"/>
      <c r="F9" s="377">
        <v>2</v>
      </c>
      <c r="G9" s="239">
        <v>25.5</v>
      </c>
      <c r="H9" s="239">
        <v>25.5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626</v>
      </c>
      <c r="B10" s="72" t="s">
        <v>201</v>
      </c>
      <c r="C10" s="72" t="s">
        <v>168</v>
      </c>
      <c r="D10" s="72" t="s">
        <v>37</v>
      </c>
      <c r="E10" s="377"/>
      <c r="F10" s="377">
        <v>1</v>
      </c>
      <c r="G10" s="239">
        <v>14.1</v>
      </c>
      <c r="H10" s="239">
        <v>14.1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590</v>
      </c>
      <c r="B11" s="72" t="s">
        <v>323</v>
      </c>
      <c r="C11" s="72" t="s">
        <v>1975</v>
      </c>
      <c r="D11" s="72" t="s">
        <v>40</v>
      </c>
      <c r="E11" s="377"/>
      <c r="F11" s="377">
        <v>6</v>
      </c>
      <c r="G11" s="239">
        <v>6.8</v>
      </c>
      <c r="H11" s="239">
        <v>6.8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1417</v>
      </c>
      <c r="B12" s="72" t="s">
        <v>2124</v>
      </c>
      <c r="C12" s="72" t="s">
        <v>2128</v>
      </c>
      <c r="D12" s="72" t="s">
        <v>43</v>
      </c>
      <c r="E12" s="377"/>
      <c r="F12" s="377">
        <v>2</v>
      </c>
      <c r="G12" s="239">
        <v>3.2</v>
      </c>
      <c r="H12" s="239">
        <v>3.2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736</v>
      </c>
      <c r="B13" s="72" t="s">
        <v>2044</v>
      </c>
      <c r="C13" s="72" t="s">
        <v>1529</v>
      </c>
      <c r="D13" s="72" t="s">
        <v>37</v>
      </c>
      <c r="E13" s="377"/>
      <c r="F13" s="377">
        <v>1</v>
      </c>
      <c r="G13" s="239">
        <v>1.3</v>
      </c>
      <c r="H13" s="239">
        <v>1.3</v>
      </c>
      <c r="I13" s="77">
        <f t="shared" si="0"/>
        <v>43</v>
      </c>
      <c r="J13" s="70">
        <f t="shared" si="1"/>
        <v>1</v>
      </c>
    </row>
    <row r="14" spans="1:11" x14ac:dyDescent="0.25">
      <c r="A14" s="72" t="s">
        <v>1054</v>
      </c>
      <c r="B14" s="72" t="s">
        <v>1060</v>
      </c>
      <c r="C14" s="72" t="s">
        <v>162</v>
      </c>
      <c r="D14" s="72" t="s">
        <v>44</v>
      </c>
      <c r="E14" s="377"/>
      <c r="F14" s="377"/>
      <c r="G14" s="239">
        <v>0</v>
      </c>
      <c r="H14" s="239">
        <v>0</v>
      </c>
      <c r="I14" s="77">
        <f t="shared" si="0"/>
        <v>20</v>
      </c>
      <c r="J14" s="70">
        <f t="shared" si="1"/>
        <v>1</v>
      </c>
    </row>
    <row r="15" spans="1:11" x14ac:dyDescent="0.25">
      <c r="A15" s="72" t="s">
        <v>813</v>
      </c>
      <c r="B15" s="72" t="s">
        <v>1990</v>
      </c>
      <c r="C15" s="72" t="s">
        <v>1894</v>
      </c>
      <c r="D15" s="72" t="s">
        <v>43</v>
      </c>
      <c r="E15" s="377"/>
      <c r="F15" s="377"/>
      <c r="G15" s="239">
        <v>0</v>
      </c>
      <c r="H15" s="239">
        <v>0</v>
      </c>
      <c r="I15" s="77">
        <f t="shared" si="0"/>
        <v>20</v>
      </c>
      <c r="J15" s="70">
        <f t="shared" si="1"/>
        <v>2</v>
      </c>
    </row>
    <row r="16" spans="1:11" x14ac:dyDescent="0.25">
      <c r="A16" s="72" t="s">
        <v>573</v>
      </c>
      <c r="B16" s="72" t="s">
        <v>1790</v>
      </c>
      <c r="C16" s="72" t="s">
        <v>1205</v>
      </c>
      <c r="D16" s="72" t="s">
        <v>43</v>
      </c>
      <c r="E16" s="377"/>
      <c r="F16" s="377"/>
      <c r="G16" s="239">
        <v>0</v>
      </c>
      <c r="H16" s="239">
        <v>0</v>
      </c>
      <c r="I16" s="77">
        <f t="shared" si="0"/>
        <v>20</v>
      </c>
      <c r="J16" s="70">
        <f t="shared" si="1"/>
        <v>3</v>
      </c>
    </row>
    <row r="17" spans="1:10" x14ac:dyDescent="0.25">
      <c r="A17" s="72" t="s">
        <v>1629</v>
      </c>
      <c r="B17" s="72" t="s">
        <v>1724</v>
      </c>
      <c r="C17" s="72" t="s">
        <v>2111</v>
      </c>
      <c r="D17" s="72" t="s">
        <v>41</v>
      </c>
      <c r="E17" s="377"/>
      <c r="F17" s="377"/>
      <c r="G17" s="239">
        <v>0</v>
      </c>
      <c r="H17" s="239">
        <v>0</v>
      </c>
      <c r="I17" s="77">
        <f t="shared" si="0"/>
        <v>20</v>
      </c>
      <c r="J17" s="70">
        <f t="shared" si="1"/>
        <v>4</v>
      </c>
    </row>
    <row r="18" spans="1:10" x14ac:dyDescent="0.25">
      <c r="A18" s="72" t="s">
        <v>585</v>
      </c>
      <c r="B18" s="72" t="s">
        <v>1989</v>
      </c>
      <c r="C18" s="72" t="s">
        <v>1791</v>
      </c>
      <c r="D18" s="72" t="s">
        <v>50</v>
      </c>
      <c r="E18" s="377"/>
      <c r="F18" s="377"/>
      <c r="G18" s="239">
        <v>0</v>
      </c>
      <c r="H18" s="239">
        <v>0</v>
      </c>
      <c r="I18" s="77">
        <f t="shared" si="0"/>
        <v>20</v>
      </c>
      <c r="J18" s="70">
        <f t="shared" si="1"/>
        <v>5</v>
      </c>
    </row>
    <row r="19" spans="1:10" x14ac:dyDescent="0.25">
      <c r="A19" s="72" t="s">
        <v>1422</v>
      </c>
      <c r="B19" s="72" t="s">
        <v>284</v>
      </c>
      <c r="C19" s="72" t="s">
        <v>273</v>
      </c>
      <c r="D19" s="72" t="s">
        <v>37</v>
      </c>
      <c r="E19" s="377"/>
      <c r="F19" s="377"/>
      <c r="G19" s="239">
        <v>0</v>
      </c>
      <c r="H19" s="239">
        <v>0</v>
      </c>
      <c r="I19" s="77">
        <f t="shared" si="0"/>
        <v>20</v>
      </c>
      <c r="J19" s="70">
        <f t="shared" si="1"/>
        <v>6</v>
      </c>
    </row>
    <row r="20" spans="1:10" x14ac:dyDescent="0.25">
      <c r="A20"/>
      <c r="B20"/>
      <c r="C20"/>
      <c r="D20"/>
      <c r="E20"/>
      <c r="F20"/>
      <c r="G20"/>
      <c r="H20"/>
      <c r="I20" s="77">
        <f t="shared" si="0"/>
        <v>20</v>
      </c>
      <c r="J20" s="70">
        <f t="shared" si="1"/>
        <v>7</v>
      </c>
    </row>
    <row r="21" spans="1:10" x14ac:dyDescent="0.25">
      <c r="A21"/>
      <c r="B21"/>
      <c r="C21"/>
      <c r="D21"/>
      <c r="E21"/>
      <c r="F21"/>
      <c r="G21"/>
      <c r="H21"/>
      <c r="I21" s="77">
        <f t="shared" si="0"/>
        <v>20</v>
      </c>
      <c r="J21" s="70">
        <f t="shared" si="1"/>
        <v>8</v>
      </c>
    </row>
    <row r="22" spans="1:10" x14ac:dyDescent="0.25">
      <c r="A22"/>
      <c r="B22"/>
      <c r="C22"/>
      <c r="D22"/>
      <c r="E22"/>
      <c r="F22"/>
      <c r="G22"/>
      <c r="H22"/>
      <c r="I22" s="77">
        <f t="shared" si="0"/>
        <v>20</v>
      </c>
      <c r="J22" s="70">
        <f t="shared" si="1"/>
        <v>9</v>
      </c>
    </row>
    <row r="23" spans="1:10" x14ac:dyDescent="0.25">
      <c r="A23"/>
      <c r="B23"/>
      <c r="C23"/>
      <c r="D23"/>
      <c r="E23"/>
      <c r="F23"/>
      <c r="G23"/>
      <c r="H23"/>
      <c r="I23" s="77">
        <f t="shared" si="0"/>
        <v>20</v>
      </c>
      <c r="J23" s="70">
        <f t="shared" si="1"/>
        <v>10</v>
      </c>
    </row>
    <row r="24" spans="1:10" x14ac:dyDescent="0.25">
      <c r="A24"/>
      <c r="B24"/>
      <c r="C24"/>
      <c r="D24"/>
      <c r="E24"/>
      <c r="F24"/>
      <c r="G24"/>
      <c r="H24"/>
      <c r="I24" s="77">
        <f t="shared" si="0"/>
        <v>20</v>
      </c>
      <c r="J24" s="70">
        <f t="shared" si="1"/>
        <v>11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12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13</v>
      </c>
    </row>
    <row r="27" spans="1:10" x14ac:dyDescent="0.25">
      <c r="I27" s="77">
        <f t="shared" si="0"/>
        <v>20</v>
      </c>
      <c r="J27" s="70">
        <f t="shared" si="1"/>
        <v>14</v>
      </c>
    </row>
    <row r="28" spans="1:10" x14ac:dyDescent="0.25">
      <c r="I28" s="77">
        <f t="shared" si="0"/>
        <v>20</v>
      </c>
      <c r="J28" s="70">
        <f t="shared" si="1"/>
        <v>15</v>
      </c>
    </row>
    <row r="29" spans="1:10" x14ac:dyDescent="0.25">
      <c r="I29" s="77">
        <f t="shared" si="0"/>
        <v>20</v>
      </c>
      <c r="J29" s="70">
        <f t="shared" si="1"/>
        <v>16</v>
      </c>
    </row>
    <row r="30" spans="1:10" x14ac:dyDescent="0.25">
      <c r="I30" s="77">
        <f t="shared" si="0"/>
        <v>20</v>
      </c>
      <c r="J30" s="70">
        <f t="shared" si="1"/>
        <v>17</v>
      </c>
    </row>
    <row r="31" spans="1:10" x14ac:dyDescent="0.25">
      <c r="I31" s="77">
        <f t="shared" si="0"/>
        <v>20</v>
      </c>
      <c r="J31" s="70">
        <f t="shared" si="1"/>
        <v>18</v>
      </c>
    </row>
    <row r="32" spans="1:10" x14ac:dyDescent="0.25">
      <c r="I32" s="77">
        <f t="shared" si="0"/>
        <v>20</v>
      </c>
      <c r="J32" s="70">
        <f t="shared" si="1"/>
        <v>19</v>
      </c>
    </row>
    <row r="33" spans="9:10" x14ac:dyDescent="0.25">
      <c r="I33" s="77">
        <f t="shared" si="0"/>
        <v>20</v>
      </c>
      <c r="J33" s="70">
        <f t="shared" si="1"/>
        <v>20</v>
      </c>
    </row>
    <row r="34" spans="9:10" x14ac:dyDescent="0.25">
      <c r="I34" s="77">
        <f t="shared" si="0"/>
        <v>20</v>
      </c>
      <c r="J34" s="70">
        <f t="shared" si="1"/>
        <v>21</v>
      </c>
    </row>
    <row r="35" spans="9:10" x14ac:dyDescent="0.25">
      <c r="I35" s="77">
        <f t="shared" si="0"/>
        <v>20</v>
      </c>
      <c r="J35" s="70">
        <f t="shared" si="1"/>
        <v>22</v>
      </c>
    </row>
    <row r="36" spans="9:10" x14ac:dyDescent="0.25">
      <c r="I36" s="77">
        <f t="shared" si="0"/>
        <v>20</v>
      </c>
      <c r="J36" s="70">
        <f t="shared" si="1"/>
        <v>23</v>
      </c>
    </row>
    <row r="37" spans="9:10" x14ac:dyDescent="0.25">
      <c r="I37" s="77">
        <f t="shared" si="0"/>
        <v>20</v>
      </c>
      <c r="J37" s="70">
        <f t="shared" si="1"/>
        <v>24</v>
      </c>
    </row>
    <row r="38" spans="9:10" x14ac:dyDescent="0.25">
      <c r="I38" s="77">
        <f t="shared" si="0"/>
        <v>20</v>
      </c>
      <c r="J38" s="70">
        <f t="shared" si="1"/>
        <v>25</v>
      </c>
    </row>
    <row r="39" spans="9:10" x14ac:dyDescent="0.25">
      <c r="I39" s="77">
        <f t="shared" si="0"/>
        <v>20</v>
      </c>
      <c r="J39" s="70">
        <f t="shared" si="1"/>
        <v>26</v>
      </c>
    </row>
    <row r="40" spans="9:10" x14ac:dyDescent="0.25">
      <c r="I40" s="77">
        <f t="shared" si="0"/>
        <v>20</v>
      </c>
      <c r="J40" s="70">
        <f t="shared" si="1"/>
        <v>27</v>
      </c>
    </row>
    <row r="41" spans="9:10" x14ac:dyDescent="0.25">
      <c r="I41" s="77">
        <f t="shared" si="0"/>
        <v>20</v>
      </c>
      <c r="J41" s="70">
        <f t="shared" si="1"/>
        <v>28</v>
      </c>
    </row>
    <row r="42" spans="9:10" x14ac:dyDescent="0.25">
      <c r="I42" s="77">
        <f t="shared" si="0"/>
        <v>20</v>
      </c>
      <c r="J42" s="70">
        <f t="shared" si="1"/>
        <v>29</v>
      </c>
    </row>
    <row r="43" spans="9:10" x14ac:dyDescent="0.25">
      <c r="I43" s="77">
        <f t="shared" si="0"/>
        <v>20</v>
      </c>
      <c r="J43" s="70">
        <f t="shared" si="1"/>
        <v>30</v>
      </c>
    </row>
    <row r="44" spans="9:10" x14ac:dyDescent="0.25">
      <c r="I44" s="77">
        <f t="shared" si="0"/>
        <v>20</v>
      </c>
      <c r="J44" s="70">
        <f t="shared" si="1"/>
        <v>31</v>
      </c>
    </row>
    <row r="45" spans="9:10" x14ac:dyDescent="0.25">
      <c r="I45" s="77">
        <f t="shared" si="0"/>
        <v>20</v>
      </c>
      <c r="J45" s="70">
        <f t="shared" si="1"/>
        <v>32</v>
      </c>
    </row>
    <row r="46" spans="9:10" x14ac:dyDescent="0.25">
      <c r="I46" s="77">
        <f t="shared" si="0"/>
        <v>20</v>
      </c>
      <c r="J46" s="70">
        <f t="shared" si="1"/>
        <v>33</v>
      </c>
    </row>
    <row r="47" spans="9:10" x14ac:dyDescent="0.25">
      <c r="I47" s="77">
        <f t="shared" si="0"/>
        <v>20</v>
      </c>
      <c r="J47" s="70">
        <f t="shared" si="1"/>
        <v>34</v>
      </c>
    </row>
    <row r="48" spans="9:10" x14ac:dyDescent="0.25">
      <c r="I48" s="77">
        <f t="shared" si="0"/>
        <v>20</v>
      </c>
      <c r="J48" s="70">
        <f t="shared" si="1"/>
        <v>35</v>
      </c>
    </row>
    <row r="49" spans="9:10" x14ac:dyDescent="0.25">
      <c r="I49" s="77">
        <f t="shared" si="0"/>
        <v>20</v>
      </c>
      <c r="J49" s="70">
        <f t="shared" si="1"/>
        <v>36</v>
      </c>
    </row>
    <row r="50" spans="9:10" x14ac:dyDescent="0.25">
      <c r="I50" s="77">
        <f t="shared" si="0"/>
        <v>20</v>
      </c>
      <c r="J50" s="70">
        <f t="shared" si="1"/>
        <v>37</v>
      </c>
    </row>
    <row r="51" spans="9:10" x14ac:dyDescent="0.25">
      <c r="I51" s="77">
        <f t="shared" si="0"/>
        <v>20</v>
      </c>
      <c r="J51" s="70">
        <f t="shared" si="1"/>
        <v>38</v>
      </c>
    </row>
    <row r="52" spans="9:10" x14ac:dyDescent="0.25">
      <c r="I52" s="77">
        <f t="shared" si="0"/>
        <v>20</v>
      </c>
      <c r="J52" s="70">
        <f t="shared" si="1"/>
        <v>39</v>
      </c>
    </row>
    <row r="53" spans="9:10" x14ac:dyDescent="0.25">
      <c r="I53" s="77">
        <f t="shared" si="0"/>
        <v>20</v>
      </c>
      <c r="J53" s="70">
        <f t="shared" si="1"/>
        <v>40</v>
      </c>
    </row>
    <row r="54" spans="9:10" x14ac:dyDescent="0.25">
      <c r="I54" s="77">
        <f t="shared" si="0"/>
        <v>20</v>
      </c>
      <c r="J54" s="70">
        <f t="shared" si="1"/>
        <v>41</v>
      </c>
    </row>
    <row r="55" spans="9:10" x14ac:dyDescent="0.25">
      <c r="I55" s="77">
        <f t="shared" si="0"/>
        <v>20</v>
      </c>
      <c r="J55" s="70">
        <f t="shared" si="1"/>
        <v>42</v>
      </c>
    </row>
    <row r="56" spans="9:10" x14ac:dyDescent="0.25">
      <c r="I56" s="77">
        <f t="shared" si="0"/>
        <v>20</v>
      </c>
      <c r="J56" s="70">
        <f t="shared" si="1"/>
        <v>43</v>
      </c>
    </row>
    <row r="57" spans="9:10" x14ac:dyDescent="0.25">
      <c r="I57" s="77">
        <f t="shared" si="0"/>
        <v>20</v>
      </c>
      <c r="J57" s="70">
        <f t="shared" si="1"/>
        <v>44</v>
      </c>
    </row>
    <row r="58" spans="9:10" x14ac:dyDescent="0.25">
      <c r="I58" s="77">
        <f t="shared" si="0"/>
        <v>20</v>
      </c>
      <c r="J58" s="70">
        <f t="shared" si="1"/>
        <v>45</v>
      </c>
    </row>
    <row r="59" spans="9:10" x14ac:dyDescent="0.25">
      <c r="I59" s="77">
        <f t="shared" si="0"/>
        <v>20</v>
      </c>
      <c r="J59" s="70">
        <f t="shared" si="1"/>
        <v>46</v>
      </c>
    </row>
    <row r="60" spans="9:10" x14ac:dyDescent="0.25">
      <c r="I60" s="77">
        <f t="shared" si="0"/>
        <v>20</v>
      </c>
      <c r="J60" s="70">
        <f t="shared" si="1"/>
        <v>47</v>
      </c>
    </row>
    <row r="61" spans="9:10" x14ac:dyDescent="0.25">
      <c r="I61" s="77">
        <f t="shared" si="0"/>
        <v>20</v>
      </c>
      <c r="J61" s="70">
        <f t="shared" si="1"/>
        <v>48</v>
      </c>
    </row>
    <row r="62" spans="9:10" x14ac:dyDescent="0.25">
      <c r="I62" s="77">
        <f t="shared" si="0"/>
        <v>20</v>
      </c>
      <c r="J62" s="70">
        <f t="shared" si="1"/>
        <v>49</v>
      </c>
    </row>
    <row r="63" spans="9:10" x14ac:dyDescent="0.25">
      <c r="I63" s="77">
        <f t="shared" si="0"/>
        <v>20</v>
      </c>
      <c r="J63" s="70">
        <f t="shared" si="1"/>
        <v>50</v>
      </c>
    </row>
    <row r="64" spans="9:10" x14ac:dyDescent="0.25">
      <c r="I64" s="77">
        <f t="shared" si="0"/>
        <v>20</v>
      </c>
      <c r="J64" s="70">
        <f t="shared" si="1"/>
        <v>51</v>
      </c>
    </row>
    <row r="65" spans="9:10" x14ac:dyDescent="0.25">
      <c r="I65" s="77">
        <f t="shared" si="0"/>
        <v>20</v>
      </c>
      <c r="J65" s="70">
        <f t="shared" si="1"/>
        <v>52</v>
      </c>
    </row>
    <row r="66" spans="9:10" x14ac:dyDescent="0.25">
      <c r="I66" s="77">
        <f t="shared" si="0"/>
        <v>20</v>
      </c>
      <c r="J66" s="70">
        <f t="shared" si="1"/>
        <v>53</v>
      </c>
    </row>
    <row r="67" spans="9:10" x14ac:dyDescent="0.25">
      <c r="I67" s="77">
        <f t="shared" si="0"/>
        <v>20</v>
      </c>
      <c r="J67" s="70">
        <f t="shared" si="1"/>
        <v>54</v>
      </c>
    </row>
    <row r="68" spans="9:10" x14ac:dyDescent="0.25">
      <c r="I68" s="77">
        <f t="shared" si="0"/>
        <v>20</v>
      </c>
      <c r="J68" s="70">
        <f t="shared" si="1"/>
        <v>55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2" width="21.33203125" style="70" bestFit="1" customWidth="1"/>
    <col min="3" max="3" width="17.6640625" style="70" bestFit="1" customWidth="1"/>
    <col min="4" max="4" width="17.88671875" style="70" bestFit="1" customWidth="1"/>
    <col min="5" max="5" width="5.33203125" style="70" bestFit="1" customWidth="1"/>
    <col min="6" max="6" width="6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2161</v>
      </c>
      <c r="C2" s="359" t="str">
        <f>$B$3&amp;" "&amp; Individuals!$G$1</f>
        <v>(Multiple Items) Inter Club 5th Leg 2024</v>
      </c>
      <c r="D2" s="359"/>
      <c r="E2" s="359"/>
      <c r="F2" s="359"/>
      <c r="G2" s="359"/>
      <c r="H2" s="359"/>
      <c r="I2" s="59"/>
      <c r="J2" s="58"/>
      <c r="K2" s="58"/>
    </row>
    <row r="3" spans="1:11" ht="21" x14ac:dyDescent="0.25">
      <c r="A3" s="75" t="s">
        <v>4</v>
      </c>
      <c r="B3" s="72" t="s">
        <v>1537</v>
      </c>
      <c r="D3" s="81" t="s">
        <v>1682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1024</v>
      </c>
      <c r="B6" s="72" t="s">
        <v>2125</v>
      </c>
      <c r="C6" s="72" t="s">
        <v>1205</v>
      </c>
      <c r="D6" s="72" t="s">
        <v>48</v>
      </c>
      <c r="E6" s="377"/>
      <c r="F6" s="377">
        <v>1</v>
      </c>
      <c r="G6" s="239">
        <v>65.7</v>
      </c>
      <c r="H6" s="239">
        <v>65.7</v>
      </c>
      <c r="I6" s="77">
        <v>50</v>
      </c>
      <c r="J6" s="70">
        <v>1</v>
      </c>
    </row>
    <row r="7" spans="1:11" x14ac:dyDescent="0.25">
      <c r="A7" s="72" t="s">
        <v>718</v>
      </c>
      <c r="B7" s="72" t="s">
        <v>246</v>
      </c>
      <c r="C7" s="72" t="s">
        <v>325</v>
      </c>
      <c r="D7" s="72" t="s">
        <v>1923</v>
      </c>
      <c r="E7" s="377">
        <v>1</v>
      </c>
      <c r="F7" s="377">
        <v>13</v>
      </c>
      <c r="G7" s="239">
        <v>20.900000000000002</v>
      </c>
      <c r="H7" s="239">
        <v>20.900000000000002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710</v>
      </c>
      <c r="B8" s="72" t="s">
        <v>1997</v>
      </c>
      <c r="C8" s="72" t="s">
        <v>325</v>
      </c>
      <c r="D8" s="72" t="s">
        <v>1923</v>
      </c>
      <c r="E8" s="377"/>
      <c r="F8" s="377">
        <v>13</v>
      </c>
      <c r="G8" s="239">
        <v>18.399999999999999</v>
      </c>
      <c r="H8" s="239">
        <v>18.399999999999999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1351</v>
      </c>
      <c r="B9" s="72" t="s">
        <v>1676</v>
      </c>
      <c r="C9" s="72" t="s">
        <v>236</v>
      </c>
      <c r="D9" s="72" t="s">
        <v>49</v>
      </c>
      <c r="E9" s="377"/>
      <c r="F9" s="377">
        <v>7</v>
      </c>
      <c r="G9" s="239">
        <v>8.1</v>
      </c>
      <c r="H9" s="239">
        <v>8.1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1026</v>
      </c>
      <c r="B10" s="72" t="s">
        <v>1590</v>
      </c>
      <c r="C10" s="72" t="s">
        <v>382</v>
      </c>
      <c r="D10" s="72" t="s">
        <v>48</v>
      </c>
      <c r="E10" s="377"/>
      <c r="F10" s="377">
        <v>6</v>
      </c>
      <c r="G10" s="239">
        <v>7.1000000000000005</v>
      </c>
      <c r="H10" s="239">
        <v>7.1000000000000005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1697</v>
      </c>
      <c r="B11" s="72" t="s">
        <v>1736</v>
      </c>
      <c r="C11" s="72" t="s">
        <v>1837</v>
      </c>
      <c r="D11" s="72" t="s">
        <v>49</v>
      </c>
      <c r="E11" s="377"/>
      <c r="F11" s="377">
        <v>6</v>
      </c>
      <c r="G11" s="239">
        <v>6.6</v>
      </c>
      <c r="H11" s="239">
        <v>6.6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943</v>
      </c>
      <c r="B12" s="72" t="s">
        <v>2123</v>
      </c>
      <c r="C12" s="72" t="s">
        <v>122</v>
      </c>
      <c r="D12" s="72" t="s">
        <v>47</v>
      </c>
      <c r="E12" s="377"/>
      <c r="F12" s="377">
        <v>6</v>
      </c>
      <c r="G12" s="239">
        <v>5.8000000000000007</v>
      </c>
      <c r="H12" s="239">
        <v>5.8000000000000007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686</v>
      </c>
      <c r="B13" s="72" t="s">
        <v>1864</v>
      </c>
      <c r="C13" s="72" t="s">
        <v>311</v>
      </c>
      <c r="D13" s="72" t="s">
        <v>48</v>
      </c>
      <c r="E13" s="377"/>
      <c r="F13" s="377">
        <v>3</v>
      </c>
      <c r="G13" s="239">
        <v>3.7</v>
      </c>
      <c r="H13" s="239">
        <v>3.7</v>
      </c>
      <c r="I13" s="77">
        <f t="shared" si="0"/>
        <v>43</v>
      </c>
      <c r="J13" s="70">
        <f t="shared" si="1"/>
        <v>1</v>
      </c>
    </row>
    <row r="14" spans="1:11" x14ac:dyDescent="0.25">
      <c r="A14" s="72" t="s">
        <v>1366</v>
      </c>
      <c r="B14" s="72" t="s">
        <v>2091</v>
      </c>
      <c r="C14" s="72" t="s">
        <v>294</v>
      </c>
      <c r="D14" s="72" t="s">
        <v>48</v>
      </c>
      <c r="E14" s="377">
        <v>1</v>
      </c>
      <c r="F14" s="377">
        <v>2</v>
      </c>
      <c r="G14" s="239">
        <v>3.5</v>
      </c>
      <c r="H14" s="239">
        <v>3.5</v>
      </c>
      <c r="I14" s="77">
        <f t="shared" si="0"/>
        <v>42</v>
      </c>
      <c r="J14" s="70">
        <f t="shared" si="1"/>
        <v>1</v>
      </c>
    </row>
    <row r="15" spans="1:11" x14ac:dyDescent="0.25">
      <c r="A15" s="72" t="s">
        <v>725</v>
      </c>
      <c r="B15" s="72" t="s">
        <v>1999</v>
      </c>
      <c r="C15" s="72" t="s">
        <v>319</v>
      </c>
      <c r="D15" s="72" t="s">
        <v>1923</v>
      </c>
      <c r="E15" s="377"/>
      <c r="F15" s="377">
        <v>2</v>
      </c>
      <c r="G15" s="239">
        <v>2.8</v>
      </c>
      <c r="H15" s="239">
        <v>2.8</v>
      </c>
      <c r="I15" s="77">
        <f t="shared" si="0"/>
        <v>41</v>
      </c>
      <c r="J15" s="70">
        <f t="shared" si="1"/>
        <v>1</v>
      </c>
    </row>
    <row r="16" spans="1:11" x14ac:dyDescent="0.25">
      <c r="A16" s="72" t="s">
        <v>960</v>
      </c>
      <c r="B16" s="72" t="s">
        <v>133</v>
      </c>
      <c r="C16" s="72" t="s">
        <v>298</v>
      </c>
      <c r="D16" s="72" t="s">
        <v>48</v>
      </c>
      <c r="E16" s="377"/>
      <c r="F16" s="377">
        <v>1</v>
      </c>
      <c r="G16" s="239">
        <v>2.5</v>
      </c>
      <c r="H16" s="239">
        <v>2.5</v>
      </c>
      <c r="I16" s="77">
        <f t="shared" si="0"/>
        <v>40</v>
      </c>
      <c r="J16" s="70">
        <f t="shared" si="1"/>
        <v>1</v>
      </c>
    </row>
    <row r="17" spans="1:10" x14ac:dyDescent="0.25">
      <c r="A17" s="72" t="s">
        <v>1158</v>
      </c>
      <c r="B17" s="72" t="s">
        <v>1463</v>
      </c>
      <c r="C17" s="72" t="s">
        <v>311</v>
      </c>
      <c r="D17" s="72" t="s">
        <v>48</v>
      </c>
      <c r="E17" s="377"/>
      <c r="F17" s="377">
        <v>2</v>
      </c>
      <c r="G17" s="239">
        <v>2.2000000000000002</v>
      </c>
      <c r="H17" s="239">
        <v>2.2000000000000002</v>
      </c>
      <c r="I17" s="77">
        <f t="shared" si="0"/>
        <v>39</v>
      </c>
      <c r="J17" s="70">
        <f t="shared" si="1"/>
        <v>1</v>
      </c>
    </row>
    <row r="18" spans="1:10" x14ac:dyDescent="0.25">
      <c r="A18" s="72" t="s">
        <v>995</v>
      </c>
      <c r="B18" s="72" t="s">
        <v>2124</v>
      </c>
      <c r="C18" s="72" t="s">
        <v>1205</v>
      </c>
      <c r="D18" s="72" t="s">
        <v>48</v>
      </c>
      <c r="E18" s="377"/>
      <c r="F18" s="377">
        <v>2</v>
      </c>
      <c r="G18" s="239">
        <v>2.1</v>
      </c>
      <c r="H18" s="239">
        <v>2.1</v>
      </c>
      <c r="I18" s="77">
        <f t="shared" si="0"/>
        <v>38</v>
      </c>
      <c r="J18" s="70">
        <f t="shared" si="1"/>
        <v>1</v>
      </c>
    </row>
    <row r="19" spans="1:10" x14ac:dyDescent="0.25">
      <c r="A19" s="72" t="s">
        <v>1374</v>
      </c>
      <c r="B19" s="72" t="s">
        <v>295</v>
      </c>
      <c r="C19" s="72" t="s">
        <v>132</v>
      </c>
      <c r="D19" s="72" t="s">
        <v>41</v>
      </c>
      <c r="E19" s="377"/>
      <c r="F19" s="377">
        <v>1</v>
      </c>
      <c r="G19" s="239">
        <v>1.5</v>
      </c>
      <c r="H19" s="239">
        <v>1.5</v>
      </c>
      <c r="I19" s="77">
        <f t="shared" si="0"/>
        <v>37</v>
      </c>
      <c r="J19" s="70">
        <f t="shared" si="1"/>
        <v>1</v>
      </c>
    </row>
    <row r="20" spans="1:10" x14ac:dyDescent="0.25">
      <c r="A20" s="72" t="s">
        <v>1029</v>
      </c>
      <c r="B20" s="72" t="s">
        <v>1907</v>
      </c>
      <c r="C20" s="72" t="s">
        <v>1575</v>
      </c>
      <c r="D20" s="72" t="s">
        <v>42</v>
      </c>
      <c r="E20" s="377"/>
      <c r="F20" s="377">
        <v>1</v>
      </c>
      <c r="G20" s="239">
        <v>1.4</v>
      </c>
      <c r="H20" s="239">
        <v>1.4</v>
      </c>
      <c r="I20" s="77">
        <f t="shared" si="0"/>
        <v>36</v>
      </c>
      <c r="J20" s="70">
        <f t="shared" si="1"/>
        <v>1</v>
      </c>
    </row>
    <row r="21" spans="1:10" x14ac:dyDescent="0.25">
      <c r="A21" s="72" t="s">
        <v>721</v>
      </c>
      <c r="B21" s="72" t="s">
        <v>2070</v>
      </c>
      <c r="C21" s="72" t="s">
        <v>141</v>
      </c>
      <c r="D21" s="72" t="s">
        <v>43</v>
      </c>
      <c r="E21" s="377">
        <v>1</v>
      </c>
      <c r="F21" s="377"/>
      <c r="G21" s="239">
        <v>1.2</v>
      </c>
      <c r="H21" s="239">
        <v>1.2</v>
      </c>
      <c r="I21" s="77">
        <f t="shared" si="0"/>
        <v>35</v>
      </c>
      <c r="J21" s="70">
        <f t="shared" si="1"/>
        <v>1</v>
      </c>
    </row>
    <row r="22" spans="1:10" x14ac:dyDescent="0.25">
      <c r="A22" s="72" t="s">
        <v>450</v>
      </c>
      <c r="B22" s="72" t="s">
        <v>183</v>
      </c>
      <c r="C22" s="72" t="s">
        <v>162</v>
      </c>
      <c r="D22" s="72" t="s">
        <v>44</v>
      </c>
      <c r="E22" s="377"/>
      <c r="F22" s="377">
        <v>1</v>
      </c>
      <c r="G22" s="239">
        <v>1.1000000000000001</v>
      </c>
      <c r="H22" s="239">
        <v>1.1000000000000001</v>
      </c>
      <c r="I22" s="77">
        <f t="shared" si="0"/>
        <v>34</v>
      </c>
      <c r="J22" s="70">
        <f t="shared" si="1"/>
        <v>1</v>
      </c>
    </row>
    <row r="23" spans="1:10" x14ac:dyDescent="0.25">
      <c r="A23" s="72" t="s">
        <v>823</v>
      </c>
      <c r="B23" s="72" t="s">
        <v>2135</v>
      </c>
      <c r="C23" s="72" t="s">
        <v>2137</v>
      </c>
      <c r="D23" s="72" t="s">
        <v>48</v>
      </c>
      <c r="E23" s="377"/>
      <c r="F23" s="377">
        <v>1</v>
      </c>
      <c r="G23" s="239">
        <v>1</v>
      </c>
      <c r="H23" s="239">
        <v>1</v>
      </c>
      <c r="I23" s="77">
        <f t="shared" si="0"/>
        <v>33</v>
      </c>
      <c r="J23" s="70">
        <f t="shared" si="1"/>
        <v>1</v>
      </c>
    </row>
    <row r="24" spans="1:10" x14ac:dyDescent="0.25">
      <c r="A24" s="72" t="s">
        <v>907</v>
      </c>
      <c r="B24" s="72" t="s">
        <v>1992</v>
      </c>
      <c r="C24" s="72" t="s">
        <v>168</v>
      </c>
      <c r="D24" s="72" t="s">
        <v>42</v>
      </c>
      <c r="E24" s="377"/>
      <c r="F24" s="377"/>
      <c r="G24" s="239">
        <v>0</v>
      </c>
      <c r="H24" s="239">
        <v>0</v>
      </c>
      <c r="I24" s="77">
        <f t="shared" si="0"/>
        <v>20</v>
      </c>
      <c r="J24" s="70">
        <f t="shared" si="1"/>
        <v>1</v>
      </c>
    </row>
    <row r="25" spans="1:10" x14ac:dyDescent="0.25">
      <c r="A25" s="72" t="s">
        <v>1091</v>
      </c>
      <c r="B25" s="72" t="s">
        <v>2138</v>
      </c>
      <c r="C25" s="72" t="s">
        <v>2139</v>
      </c>
      <c r="D25" s="72" t="s">
        <v>48</v>
      </c>
      <c r="E25" s="377"/>
      <c r="F25" s="377"/>
      <c r="G25" s="239">
        <v>0</v>
      </c>
      <c r="H25" s="239">
        <v>0</v>
      </c>
      <c r="I25" s="77">
        <f t="shared" si="0"/>
        <v>20</v>
      </c>
      <c r="J25" s="70">
        <f t="shared" si="1"/>
        <v>2</v>
      </c>
    </row>
    <row r="26" spans="1:10" x14ac:dyDescent="0.25">
      <c r="A26" s="72" t="s">
        <v>1010</v>
      </c>
      <c r="B26" s="72" t="s">
        <v>2072</v>
      </c>
      <c r="C26" s="72" t="s">
        <v>141</v>
      </c>
      <c r="D26" s="72" t="s">
        <v>43</v>
      </c>
      <c r="E26" s="377"/>
      <c r="F26" s="377"/>
      <c r="G26" s="239">
        <v>0</v>
      </c>
      <c r="H26" s="239">
        <v>0</v>
      </c>
      <c r="I26" s="77">
        <f t="shared" si="0"/>
        <v>20</v>
      </c>
      <c r="J26" s="70">
        <f t="shared" si="1"/>
        <v>3</v>
      </c>
    </row>
    <row r="27" spans="1:10" x14ac:dyDescent="0.25">
      <c r="A27" s="72" t="s">
        <v>1186</v>
      </c>
      <c r="B27" s="72" t="s">
        <v>2002</v>
      </c>
      <c r="C27" s="72" t="s">
        <v>109</v>
      </c>
      <c r="D27" s="72" t="s">
        <v>48</v>
      </c>
      <c r="E27" s="377"/>
      <c r="F27" s="377"/>
      <c r="G27" s="239">
        <v>0</v>
      </c>
      <c r="H27" s="239">
        <v>0</v>
      </c>
      <c r="I27" s="77">
        <f t="shared" si="0"/>
        <v>20</v>
      </c>
      <c r="J27" s="70">
        <f t="shared" si="1"/>
        <v>4</v>
      </c>
    </row>
    <row r="28" spans="1:10" x14ac:dyDescent="0.25">
      <c r="A28" s="72" t="s">
        <v>1659</v>
      </c>
      <c r="B28" s="72" t="s">
        <v>2162</v>
      </c>
      <c r="C28" s="72" t="s">
        <v>109</v>
      </c>
      <c r="D28" s="72" t="s">
        <v>48</v>
      </c>
      <c r="E28" s="377"/>
      <c r="F28" s="377"/>
      <c r="G28" s="239">
        <v>0</v>
      </c>
      <c r="H28" s="239">
        <v>0</v>
      </c>
      <c r="I28" s="77">
        <f t="shared" si="0"/>
        <v>20</v>
      </c>
      <c r="J28" s="70">
        <f t="shared" si="1"/>
        <v>5</v>
      </c>
    </row>
    <row r="29" spans="1:10" x14ac:dyDescent="0.25">
      <c r="A29" s="72" t="s">
        <v>1225</v>
      </c>
      <c r="B29" s="72" t="s">
        <v>1846</v>
      </c>
      <c r="C29" s="72" t="s">
        <v>77</v>
      </c>
      <c r="D29" s="72" t="s">
        <v>37</v>
      </c>
      <c r="E29" s="377"/>
      <c r="F29" s="377"/>
      <c r="G29" s="239">
        <v>0</v>
      </c>
      <c r="H29" s="239">
        <v>0</v>
      </c>
      <c r="I29" s="77">
        <f t="shared" si="0"/>
        <v>20</v>
      </c>
      <c r="J29" s="70">
        <f t="shared" si="1"/>
        <v>6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7</v>
      </c>
    </row>
    <row r="31" spans="1:10" x14ac:dyDescent="0.25">
      <c r="I31" s="77">
        <f t="shared" si="0"/>
        <v>20</v>
      </c>
      <c r="J31" s="70">
        <f t="shared" si="1"/>
        <v>8</v>
      </c>
    </row>
    <row r="32" spans="1:10" x14ac:dyDescent="0.25">
      <c r="I32" s="77">
        <f t="shared" si="0"/>
        <v>20</v>
      </c>
      <c r="J32" s="70">
        <f t="shared" si="1"/>
        <v>9</v>
      </c>
    </row>
    <row r="33" spans="9:10" x14ac:dyDescent="0.25">
      <c r="I33" s="77">
        <f t="shared" si="0"/>
        <v>20</v>
      </c>
      <c r="J33" s="70">
        <f t="shared" si="1"/>
        <v>10</v>
      </c>
    </row>
    <row r="34" spans="9:10" x14ac:dyDescent="0.25">
      <c r="I34" s="77">
        <f t="shared" si="0"/>
        <v>20</v>
      </c>
      <c r="J34" s="70">
        <f t="shared" si="1"/>
        <v>11</v>
      </c>
    </row>
    <row r="35" spans="9:10" x14ac:dyDescent="0.25">
      <c r="I35" s="77">
        <f t="shared" si="0"/>
        <v>20</v>
      </c>
      <c r="J35" s="70">
        <f t="shared" si="1"/>
        <v>12</v>
      </c>
    </row>
    <row r="36" spans="9:10" x14ac:dyDescent="0.25">
      <c r="I36" s="77">
        <f t="shared" si="0"/>
        <v>20</v>
      </c>
      <c r="J36" s="70">
        <f t="shared" si="1"/>
        <v>13</v>
      </c>
    </row>
    <row r="37" spans="9:10" x14ac:dyDescent="0.25">
      <c r="I37" s="77">
        <f t="shared" si="0"/>
        <v>20</v>
      </c>
      <c r="J37" s="70">
        <f t="shared" si="1"/>
        <v>14</v>
      </c>
    </row>
    <row r="38" spans="9:10" x14ac:dyDescent="0.25">
      <c r="I38" s="77">
        <f t="shared" si="0"/>
        <v>20</v>
      </c>
      <c r="J38" s="70">
        <f t="shared" si="1"/>
        <v>15</v>
      </c>
    </row>
    <row r="39" spans="9:10" x14ac:dyDescent="0.25">
      <c r="I39" s="77">
        <f t="shared" si="0"/>
        <v>20</v>
      </c>
      <c r="J39" s="70">
        <f t="shared" si="1"/>
        <v>16</v>
      </c>
    </row>
    <row r="40" spans="9:10" x14ac:dyDescent="0.25">
      <c r="I40" s="77">
        <f t="shared" si="0"/>
        <v>20</v>
      </c>
      <c r="J40" s="70">
        <f t="shared" si="1"/>
        <v>17</v>
      </c>
    </row>
    <row r="41" spans="9:10" x14ac:dyDescent="0.25">
      <c r="I41" s="77">
        <f t="shared" si="0"/>
        <v>20</v>
      </c>
      <c r="J41" s="70">
        <f t="shared" si="1"/>
        <v>18</v>
      </c>
    </row>
    <row r="42" spans="9:10" x14ac:dyDescent="0.25">
      <c r="I42" s="77">
        <f t="shared" si="0"/>
        <v>20</v>
      </c>
      <c r="J42" s="70">
        <f t="shared" si="1"/>
        <v>19</v>
      </c>
    </row>
    <row r="43" spans="9:10" x14ac:dyDescent="0.25">
      <c r="I43" s="77">
        <f t="shared" si="0"/>
        <v>20</v>
      </c>
      <c r="J43" s="70">
        <f t="shared" si="1"/>
        <v>20</v>
      </c>
    </row>
    <row r="44" spans="9:10" x14ac:dyDescent="0.25">
      <c r="I44" s="77">
        <f t="shared" si="0"/>
        <v>20</v>
      </c>
      <c r="J44" s="70">
        <f t="shared" si="1"/>
        <v>21</v>
      </c>
    </row>
    <row r="45" spans="9:10" x14ac:dyDescent="0.25">
      <c r="I45" s="77">
        <f t="shared" si="0"/>
        <v>20</v>
      </c>
      <c r="J45" s="70">
        <f t="shared" si="1"/>
        <v>22</v>
      </c>
    </row>
    <row r="46" spans="9:10" x14ac:dyDescent="0.25">
      <c r="I46" s="77">
        <f t="shared" si="0"/>
        <v>20</v>
      </c>
      <c r="J46" s="70">
        <f t="shared" si="1"/>
        <v>23</v>
      </c>
    </row>
    <row r="47" spans="9:10" x14ac:dyDescent="0.25">
      <c r="I47" s="77">
        <f t="shared" si="0"/>
        <v>20</v>
      </c>
      <c r="J47" s="70">
        <f t="shared" si="1"/>
        <v>24</v>
      </c>
    </row>
    <row r="48" spans="9:10" x14ac:dyDescent="0.25">
      <c r="I48" s="77">
        <f t="shared" si="0"/>
        <v>20</v>
      </c>
      <c r="J48" s="70">
        <f t="shared" si="1"/>
        <v>25</v>
      </c>
    </row>
    <row r="49" spans="9:10" x14ac:dyDescent="0.25">
      <c r="I49" s="77">
        <f t="shared" si="0"/>
        <v>20</v>
      </c>
      <c r="J49" s="70">
        <f t="shared" si="1"/>
        <v>26</v>
      </c>
    </row>
    <row r="50" spans="9:10" x14ac:dyDescent="0.25">
      <c r="I50" s="77">
        <f t="shared" si="0"/>
        <v>20</v>
      </c>
      <c r="J50" s="70">
        <f t="shared" si="1"/>
        <v>27</v>
      </c>
    </row>
    <row r="51" spans="9:10" x14ac:dyDescent="0.25">
      <c r="I51" s="77">
        <f t="shared" si="0"/>
        <v>20</v>
      </c>
      <c r="J51" s="70">
        <f t="shared" si="1"/>
        <v>28</v>
      </c>
    </row>
    <row r="52" spans="9:10" x14ac:dyDescent="0.25">
      <c r="I52" s="77">
        <f t="shared" si="0"/>
        <v>20</v>
      </c>
      <c r="J52" s="70">
        <f t="shared" si="1"/>
        <v>29</v>
      </c>
    </row>
    <row r="53" spans="9:10" x14ac:dyDescent="0.25">
      <c r="I53" s="77">
        <f t="shared" si="0"/>
        <v>20</v>
      </c>
      <c r="J53" s="70">
        <f t="shared" si="1"/>
        <v>30</v>
      </c>
    </row>
    <row r="54" spans="9:10" x14ac:dyDescent="0.25">
      <c r="I54" s="77">
        <f t="shared" si="0"/>
        <v>20</v>
      </c>
      <c r="J54" s="70">
        <f t="shared" si="1"/>
        <v>31</v>
      </c>
    </row>
    <row r="55" spans="9:10" x14ac:dyDescent="0.25">
      <c r="I55" s="77">
        <f t="shared" si="0"/>
        <v>20</v>
      </c>
      <c r="J55" s="70">
        <f t="shared" si="1"/>
        <v>32</v>
      </c>
    </row>
    <row r="56" spans="9:10" x14ac:dyDescent="0.25">
      <c r="I56" s="77">
        <f t="shared" si="0"/>
        <v>20</v>
      </c>
      <c r="J56" s="70">
        <f t="shared" si="1"/>
        <v>33</v>
      </c>
    </row>
    <row r="57" spans="9:10" x14ac:dyDescent="0.25">
      <c r="I57" s="77">
        <f t="shared" si="0"/>
        <v>20</v>
      </c>
      <c r="J57" s="70">
        <f t="shared" si="1"/>
        <v>34</v>
      </c>
    </row>
    <row r="58" spans="9:10" x14ac:dyDescent="0.25">
      <c r="I58" s="77">
        <f t="shared" si="0"/>
        <v>20</v>
      </c>
      <c r="J58" s="70">
        <f t="shared" si="1"/>
        <v>35</v>
      </c>
    </row>
    <row r="59" spans="9:10" x14ac:dyDescent="0.25">
      <c r="I59" s="77">
        <f t="shared" si="0"/>
        <v>20</v>
      </c>
      <c r="J59" s="70">
        <f t="shared" si="1"/>
        <v>36</v>
      </c>
    </row>
    <row r="60" spans="9:10" x14ac:dyDescent="0.25">
      <c r="I60" s="77">
        <f t="shared" si="0"/>
        <v>20</v>
      </c>
      <c r="J60" s="70">
        <f t="shared" si="1"/>
        <v>37</v>
      </c>
    </row>
    <row r="61" spans="9:10" x14ac:dyDescent="0.25">
      <c r="I61" s="77">
        <f t="shared" si="0"/>
        <v>20</v>
      </c>
      <c r="J61" s="70">
        <f t="shared" si="1"/>
        <v>38</v>
      </c>
    </row>
    <row r="62" spans="9:10" x14ac:dyDescent="0.25">
      <c r="I62" s="77">
        <f t="shared" si="0"/>
        <v>20</v>
      </c>
      <c r="J62" s="70">
        <f t="shared" si="1"/>
        <v>39</v>
      </c>
    </row>
    <row r="63" spans="9:10" x14ac:dyDescent="0.25">
      <c r="I63" s="77">
        <f t="shared" si="0"/>
        <v>20</v>
      </c>
      <c r="J63" s="70">
        <f t="shared" si="1"/>
        <v>40</v>
      </c>
    </row>
    <row r="64" spans="9:10" x14ac:dyDescent="0.25">
      <c r="I64" s="77">
        <f t="shared" si="0"/>
        <v>20</v>
      </c>
      <c r="J64" s="70">
        <f t="shared" si="1"/>
        <v>41</v>
      </c>
    </row>
    <row r="65" spans="9:10" x14ac:dyDescent="0.25">
      <c r="I65" s="77">
        <f t="shared" si="0"/>
        <v>20</v>
      </c>
      <c r="J65" s="70">
        <f t="shared" si="1"/>
        <v>42</v>
      </c>
    </row>
    <row r="66" spans="9:10" x14ac:dyDescent="0.25">
      <c r="I66" s="77">
        <f t="shared" si="0"/>
        <v>20</v>
      </c>
      <c r="J66" s="70">
        <f t="shared" si="1"/>
        <v>43</v>
      </c>
    </row>
    <row r="67" spans="9:10" x14ac:dyDescent="0.25">
      <c r="I67" s="77">
        <f t="shared" si="0"/>
        <v>20</v>
      </c>
      <c r="J67" s="70">
        <f t="shared" si="1"/>
        <v>44</v>
      </c>
    </row>
    <row r="68" spans="9:10" x14ac:dyDescent="0.25">
      <c r="I68" s="77">
        <f t="shared" si="0"/>
        <v>20</v>
      </c>
      <c r="J68" s="70">
        <f t="shared" si="1"/>
        <v>45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K68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2" width="16.33203125" style="70" customWidth="1"/>
    <col min="3" max="3" width="17.33203125" style="70" customWidth="1"/>
    <col min="4" max="4" width="17.88671875" style="70" bestFit="1" customWidth="1"/>
    <col min="5" max="5" width="5.33203125" style="70" bestFit="1" customWidth="1"/>
    <col min="6" max="6" width="6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72" t="s">
        <v>2161</v>
      </c>
      <c r="C2" s="359" t="str">
        <f>"Ladies "&amp; Individuals!$G$1</f>
        <v>Ladies Inter Club 5th Leg 2024</v>
      </c>
      <c r="D2" s="359"/>
      <c r="E2" s="359"/>
      <c r="F2" s="359"/>
      <c r="G2" s="359"/>
      <c r="H2" s="359"/>
      <c r="I2" s="59"/>
      <c r="J2" s="58"/>
      <c r="K2" s="58"/>
    </row>
    <row r="3" spans="1:11" ht="21" x14ac:dyDescent="0.25">
      <c r="A3" s="75" t="s">
        <v>4</v>
      </c>
      <c r="B3" s="72" t="s">
        <v>1537</v>
      </c>
      <c r="D3" s="81" t="s">
        <v>1682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629</v>
      </c>
      <c r="B6" s="72" t="s">
        <v>412</v>
      </c>
      <c r="C6" s="72" t="s">
        <v>135</v>
      </c>
      <c r="D6" s="72" t="s">
        <v>38</v>
      </c>
      <c r="E6" s="377"/>
      <c r="F6" s="377">
        <v>1</v>
      </c>
      <c r="G6" s="239">
        <v>11.5</v>
      </c>
      <c r="H6" s="239">
        <v>11.5</v>
      </c>
      <c r="I6" s="77">
        <v>50</v>
      </c>
      <c r="J6" s="70">
        <v>1</v>
      </c>
    </row>
    <row r="7" spans="1:11" x14ac:dyDescent="0.25">
      <c r="A7" s="72" t="s">
        <v>563</v>
      </c>
      <c r="B7" s="72" t="s">
        <v>883</v>
      </c>
      <c r="C7" s="72" t="s">
        <v>448</v>
      </c>
      <c r="D7" s="72" t="s">
        <v>39</v>
      </c>
      <c r="E7" s="377"/>
      <c r="F7" s="377">
        <v>1</v>
      </c>
      <c r="G7" s="239">
        <v>8.3000000000000007</v>
      </c>
      <c r="H7" s="239">
        <v>8.3000000000000007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678</v>
      </c>
      <c r="B8" s="72" t="s">
        <v>2141</v>
      </c>
      <c r="C8" s="72" t="s">
        <v>298</v>
      </c>
      <c r="D8" s="72" t="s">
        <v>48</v>
      </c>
      <c r="E8" s="377">
        <v>1</v>
      </c>
      <c r="F8" s="377"/>
      <c r="G8" s="239">
        <v>7.7</v>
      </c>
      <c r="H8" s="239">
        <v>7.7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1379</v>
      </c>
      <c r="B9" s="72" t="s">
        <v>1325</v>
      </c>
      <c r="C9" s="72" t="s">
        <v>1380</v>
      </c>
      <c r="D9" s="72" t="s">
        <v>44</v>
      </c>
      <c r="E9" s="377"/>
      <c r="F9" s="377">
        <v>1</v>
      </c>
      <c r="G9" s="239">
        <v>4.3</v>
      </c>
      <c r="H9" s="239">
        <v>4.3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1555</v>
      </c>
      <c r="B10" s="72" t="s">
        <v>2029</v>
      </c>
      <c r="C10" s="72" t="s">
        <v>911</v>
      </c>
      <c r="D10" s="72" t="s">
        <v>43</v>
      </c>
      <c r="E10" s="377"/>
      <c r="F10" s="377">
        <v>1</v>
      </c>
      <c r="G10" s="239">
        <v>3.8</v>
      </c>
      <c r="H10" s="239">
        <v>3.8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1763</v>
      </c>
      <c r="B11" s="72" t="s">
        <v>2108</v>
      </c>
      <c r="C11" s="72" t="s">
        <v>361</v>
      </c>
      <c r="D11" s="72" t="s">
        <v>39</v>
      </c>
      <c r="E11" s="377"/>
      <c r="F11" s="377">
        <v>2</v>
      </c>
      <c r="G11" s="239">
        <v>2.9000000000000004</v>
      </c>
      <c r="H11" s="239">
        <v>2.9000000000000004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1500</v>
      </c>
      <c r="B12" s="72" t="s">
        <v>1520</v>
      </c>
      <c r="C12" s="72" t="s">
        <v>88</v>
      </c>
      <c r="D12" s="72" t="s">
        <v>41</v>
      </c>
      <c r="E12" s="377"/>
      <c r="F12" s="377">
        <v>2</v>
      </c>
      <c r="G12" s="239">
        <v>2.8</v>
      </c>
      <c r="H12" s="239">
        <v>2.8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533</v>
      </c>
      <c r="B13" s="72" t="s">
        <v>1882</v>
      </c>
      <c r="C13" s="72" t="s">
        <v>1059</v>
      </c>
      <c r="D13" s="72" t="s">
        <v>43</v>
      </c>
      <c r="E13" s="377"/>
      <c r="F13" s="377">
        <v>2</v>
      </c>
      <c r="G13" s="239">
        <v>2.8</v>
      </c>
      <c r="H13" s="239">
        <v>2.8</v>
      </c>
      <c r="I13" s="77">
        <f t="shared" si="0"/>
        <v>44</v>
      </c>
      <c r="J13" s="70">
        <f t="shared" si="1"/>
        <v>2</v>
      </c>
    </row>
    <row r="14" spans="1:11" x14ac:dyDescent="0.25">
      <c r="A14" s="72" t="s">
        <v>1397</v>
      </c>
      <c r="B14" s="72" t="s">
        <v>2090</v>
      </c>
      <c r="C14" s="72" t="s">
        <v>294</v>
      </c>
      <c r="D14" s="72" t="s">
        <v>48</v>
      </c>
      <c r="E14" s="377"/>
      <c r="F14" s="377">
        <v>2</v>
      </c>
      <c r="G14" s="239">
        <v>2.5</v>
      </c>
      <c r="H14" s="239">
        <v>2.5</v>
      </c>
      <c r="I14" s="77">
        <f t="shared" si="0"/>
        <v>42</v>
      </c>
      <c r="J14" s="70">
        <f t="shared" si="1"/>
        <v>1</v>
      </c>
    </row>
    <row r="15" spans="1:11" x14ac:dyDescent="0.25">
      <c r="A15" s="72" t="s">
        <v>1628</v>
      </c>
      <c r="B15" s="72" t="s">
        <v>2164</v>
      </c>
      <c r="C15" s="72" t="s">
        <v>232</v>
      </c>
      <c r="D15" s="72" t="s">
        <v>44</v>
      </c>
      <c r="E15" s="377">
        <v>1</v>
      </c>
      <c r="F15" s="377"/>
      <c r="G15" s="239">
        <v>1.6</v>
      </c>
      <c r="H15" s="239">
        <v>1.6</v>
      </c>
      <c r="I15" s="77">
        <f t="shared" si="0"/>
        <v>41</v>
      </c>
      <c r="J15" s="70">
        <f t="shared" si="1"/>
        <v>1</v>
      </c>
    </row>
    <row r="16" spans="1:11" x14ac:dyDescent="0.25">
      <c r="A16" s="72" t="s">
        <v>616</v>
      </c>
      <c r="B16" s="72" t="s">
        <v>2078</v>
      </c>
      <c r="C16" s="72" t="s">
        <v>2079</v>
      </c>
      <c r="D16" s="72" t="s">
        <v>40</v>
      </c>
      <c r="E16" s="377"/>
      <c r="F16" s="377">
        <v>2</v>
      </c>
      <c r="G16" s="239">
        <v>1.5</v>
      </c>
      <c r="H16" s="239">
        <v>1.5</v>
      </c>
      <c r="I16" s="77">
        <f t="shared" si="0"/>
        <v>40</v>
      </c>
      <c r="J16" s="70">
        <f t="shared" si="1"/>
        <v>1</v>
      </c>
    </row>
    <row r="17" spans="1:10" x14ac:dyDescent="0.25">
      <c r="A17" s="72" t="s">
        <v>1367</v>
      </c>
      <c r="B17" s="72" t="s">
        <v>1441</v>
      </c>
      <c r="C17" s="72" t="s">
        <v>1368</v>
      </c>
      <c r="D17" s="72" t="s">
        <v>39</v>
      </c>
      <c r="E17" s="377"/>
      <c r="F17" s="377">
        <v>1</v>
      </c>
      <c r="G17" s="239">
        <v>1.3</v>
      </c>
      <c r="H17" s="239">
        <v>1.3</v>
      </c>
      <c r="I17" s="77">
        <f t="shared" si="0"/>
        <v>39</v>
      </c>
      <c r="J17" s="70">
        <f t="shared" si="1"/>
        <v>1</v>
      </c>
    </row>
    <row r="18" spans="1:10" x14ac:dyDescent="0.25">
      <c r="A18" s="72" t="s">
        <v>599</v>
      </c>
      <c r="B18" s="72" t="s">
        <v>413</v>
      </c>
      <c r="C18" s="72" t="s">
        <v>70</v>
      </c>
      <c r="D18" s="72" t="s">
        <v>38</v>
      </c>
      <c r="E18" s="377"/>
      <c r="F18" s="377">
        <v>1</v>
      </c>
      <c r="G18" s="239">
        <v>1</v>
      </c>
      <c r="H18" s="239">
        <v>1</v>
      </c>
      <c r="I18" s="77">
        <f t="shared" si="0"/>
        <v>38</v>
      </c>
      <c r="J18" s="70">
        <f t="shared" si="1"/>
        <v>1</v>
      </c>
    </row>
    <row r="19" spans="1:10" x14ac:dyDescent="0.25">
      <c r="A19" s="72" t="s">
        <v>841</v>
      </c>
      <c r="B19" s="72" t="s">
        <v>1872</v>
      </c>
      <c r="C19" s="72" t="s">
        <v>1873</v>
      </c>
      <c r="D19" s="72" t="s">
        <v>44</v>
      </c>
      <c r="E19" s="377">
        <v>1</v>
      </c>
      <c r="F19" s="377"/>
      <c r="G19" s="239">
        <v>0.8</v>
      </c>
      <c r="H19" s="239">
        <v>0.8</v>
      </c>
      <c r="I19" s="77">
        <f t="shared" si="0"/>
        <v>37</v>
      </c>
      <c r="J19" s="70">
        <f t="shared" si="1"/>
        <v>1</v>
      </c>
    </row>
    <row r="20" spans="1:10" x14ac:dyDescent="0.25">
      <c r="A20" s="72" t="s">
        <v>1390</v>
      </c>
      <c r="B20" s="72" t="s">
        <v>2009</v>
      </c>
      <c r="C20" s="72" t="s">
        <v>306</v>
      </c>
      <c r="D20" s="72" t="s">
        <v>48</v>
      </c>
      <c r="E20" s="377"/>
      <c r="F20" s="377"/>
      <c r="G20" s="239">
        <v>0</v>
      </c>
      <c r="H20" s="239">
        <v>0</v>
      </c>
      <c r="I20" s="77">
        <f t="shared" si="0"/>
        <v>20</v>
      </c>
      <c r="J20" s="70">
        <f t="shared" si="1"/>
        <v>1</v>
      </c>
    </row>
    <row r="21" spans="1:10" x14ac:dyDescent="0.25">
      <c r="A21" s="72" t="s">
        <v>668</v>
      </c>
      <c r="B21" s="72" t="s">
        <v>1806</v>
      </c>
      <c r="C21" s="72" t="s">
        <v>353</v>
      </c>
      <c r="D21" s="72" t="s">
        <v>50</v>
      </c>
      <c r="E21" s="377"/>
      <c r="F21" s="377"/>
      <c r="G21" s="239">
        <v>0</v>
      </c>
      <c r="H21" s="239">
        <v>0</v>
      </c>
      <c r="I21" s="77">
        <f t="shared" si="0"/>
        <v>20</v>
      </c>
      <c r="J21" s="70">
        <f t="shared" si="1"/>
        <v>2</v>
      </c>
    </row>
    <row r="22" spans="1:10" x14ac:dyDescent="0.25">
      <c r="A22" s="72" t="s">
        <v>797</v>
      </c>
      <c r="B22" s="72" t="s">
        <v>2085</v>
      </c>
      <c r="C22" s="72" t="s">
        <v>2086</v>
      </c>
      <c r="D22" s="72" t="s">
        <v>1923</v>
      </c>
      <c r="E22" s="377"/>
      <c r="F22" s="377"/>
      <c r="G22" s="239">
        <v>0</v>
      </c>
      <c r="H22" s="239">
        <v>0</v>
      </c>
      <c r="I22" s="77">
        <f t="shared" si="0"/>
        <v>20</v>
      </c>
      <c r="J22" s="70">
        <f t="shared" si="1"/>
        <v>3</v>
      </c>
    </row>
    <row r="23" spans="1:10" x14ac:dyDescent="0.25">
      <c r="A23" s="72" t="s">
        <v>1700</v>
      </c>
      <c r="B23" s="72" t="s">
        <v>1413</v>
      </c>
      <c r="C23" s="72" t="s">
        <v>1046</v>
      </c>
      <c r="D23" s="72" t="s">
        <v>40</v>
      </c>
      <c r="E23" s="377"/>
      <c r="F23" s="377"/>
      <c r="G23" s="239">
        <v>0</v>
      </c>
      <c r="H23" s="239">
        <v>0</v>
      </c>
      <c r="I23" s="77">
        <f t="shared" si="0"/>
        <v>20</v>
      </c>
      <c r="J23" s="70">
        <f t="shared" si="1"/>
        <v>4</v>
      </c>
    </row>
    <row r="24" spans="1:10" x14ac:dyDescent="0.25">
      <c r="A24" s="72" t="s">
        <v>1495</v>
      </c>
      <c r="B24" s="72" t="s">
        <v>1518</v>
      </c>
      <c r="C24" s="72" t="s">
        <v>109</v>
      </c>
      <c r="D24" s="72" t="s">
        <v>48</v>
      </c>
      <c r="E24" s="377"/>
      <c r="F24" s="377"/>
      <c r="G24" s="239">
        <v>0</v>
      </c>
      <c r="H24" s="239">
        <v>0</v>
      </c>
      <c r="I24" s="77">
        <f t="shared" si="0"/>
        <v>20</v>
      </c>
      <c r="J24" s="70">
        <f t="shared" si="1"/>
        <v>5</v>
      </c>
    </row>
    <row r="25" spans="1:10" x14ac:dyDescent="0.25">
      <c r="A25" s="72" t="s">
        <v>693</v>
      </c>
      <c r="B25" s="72" t="s">
        <v>1995</v>
      </c>
      <c r="C25" s="72" t="s">
        <v>153</v>
      </c>
      <c r="D25" s="72" t="s">
        <v>50</v>
      </c>
      <c r="E25" s="377"/>
      <c r="F25" s="377"/>
      <c r="G25" s="239">
        <v>0</v>
      </c>
      <c r="H25" s="239">
        <v>0</v>
      </c>
      <c r="I25" s="77">
        <f t="shared" si="0"/>
        <v>20</v>
      </c>
      <c r="J25" s="70">
        <f t="shared" si="1"/>
        <v>6</v>
      </c>
    </row>
    <row r="26" spans="1:10" x14ac:dyDescent="0.25">
      <c r="A26" s="72" t="s">
        <v>685</v>
      </c>
      <c r="B26" s="72" t="s">
        <v>2077</v>
      </c>
      <c r="C26" s="72" t="s">
        <v>79</v>
      </c>
      <c r="D26" s="72" t="s">
        <v>37</v>
      </c>
      <c r="E26" s="377"/>
      <c r="F26" s="377"/>
      <c r="G26" s="239">
        <v>0</v>
      </c>
      <c r="H26" s="239">
        <v>0</v>
      </c>
      <c r="I26" s="77">
        <f t="shared" si="0"/>
        <v>20</v>
      </c>
      <c r="J26" s="70">
        <f t="shared" si="1"/>
        <v>7</v>
      </c>
    </row>
    <row r="27" spans="1:10" x14ac:dyDescent="0.25">
      <c r="A27" s="72" t="s">
        <v>584</v>
      </c>
      <c r="B27" s="72" t="s">
        <v>2018</v>
      </c>
      <c r="C27" s="72" t="s">
        <v>349</v>
      </c>
      <c r="D27" s="72" t="s">
        <v>1923</v>
      </c>
      <c r="E27" s="377"/>
      <c r="F27" s="377"/>
      <c r="G27" s="239">
        <v>0</v>
      </c>
      <c r="H27" s="239">
        <v>0</v>
      </c>
      <c r="I27" s="77">
        <f t="shared" si="0"/>
        <v>20</v>
      </c>
      <c r="J27" s="70">
        <f t="shared" si="1"/>
        <v>8</v>
      </c>
    </row>
    <row r="28" spans="1:10" x14ac:dyDescent="0.25">
      <c r="A28" s="72" t="s">
        <v>643</v>
      </c>
      <c r="B28" s="72" t="s">
        <v>1787</v>
      </c>
      <c r="C28" s="72" t="s">
        <v>1788</v>
      </c>
      <c r="D28" s="72" t="s">
        <v>1923</v>
      </c>
      <c r="E28" s="377"/>
      <c r="F28" s="377"/>
      <c r="G28" s="239">
        <v>0</v>
      </c>
      <c r="H28" s="239">
        <v>0</v>
      </c>
      <c r="I28" s="77">
        <f t="shared" si="0"/>
        <v>20</v>
      </c>
      <c r="J28" s="70">
        <f t="shared" si="1"/>
        <v>9</v>
      </c>
    </row>
    <row r="29" spans="1:10" x14ac:dyDescent="0.25">
      <c r="A29" s="72" t="s">
        <v>1764</v>
      </c>
      <c r="B29" s="72" t="s">
        <v>1777</v>
      </c>
      <c r="C29" s="72" t="s">
        <v>1778</v>
      </c>
      <c r="D29" s="72" t="s">
        <v>43</v>
      </c>
      <c r="E29" s="377"/>
      <c r="F29" s="377"/>
      <c r="G29" s="239">
        <v>0</v>
      </c>
      <c r="H29" s="239">
        <v>0</v>
      </c>
      <c r="I29" s="77">
        <f t="shared" si="0"/>
        <v>20</v>
      </c>
      <c r="J29" s="70">
        <f t="shared" si="1"/>
        <v>10</v>
      </c>
    </row>
    <row r="30" spans="1:10" x14ac:dyDescent="0.25">
      <c r="A30" s="72" t="s">
        <v>1149</v>
      </c>
      <c r="B30" s="72" t="s">
        <v>1492</v>
      </c>
      <c r="C30" s="72" t="s">
        <v>918</v>
      </c>
      <c r="D30" s="72" t="s">
        <v>42</v>
      </c>
      <c r="E30" s="377"/>
      <c r="F30" s="377"/>
      <c r="G30" s="239">
        <v>0</v>
      </c>
      <c r="H30" s="239">
        <v>0</v>
      </c>
      <c r="I30" s="77">
        <f t="shared" si="0"/>
        <v>20</v>
      </c>
      <c r="J30" s="70">
        <f t="shared" si="1"/>
        <v>11</v>
      </c>
    </row>
    <row r="31" spans="1:10" x14ac:dyDescent="0.25">
      <c r="A31" s="72" t="s">
        <v>808</v>
      </c>
      <c r="B31" s="72" t="s">
        <v>2024</v>
      </c>
      <c r="C31" s="72" t="s">
        <v>1047</v>
      </c>
      <c r="D31" s="72" t="s">
        <v>38</v>
      </c>
      <c r="E31" s="377"/>
      <c r="F31" s="377"/>
      <c r="G31" s="239">
        <v>0</v>
      </c>
      <c r="H31" s="239">
        <v>0</v>
      </c>
      <c r="I31" s="77">
        <f t="shared" si="0"/>
        <v>20</v>
      </c>
      <c r="J31" s="70">
        <f t="shared" si="1"/>
        <v>12</v>
      </c>
    </row>
    <row r="32" spans="1:10" x14ac:dyDescent="0.25">
      <c r="A32" s="72" t="s">
        <v>1558</v>
      </c>
      <c r="B32" s="72" t="s">
        <v>1587</v>
      </c>
      <c r="C32" s="72" t="s">
        <v>251</v>
      </c>
      <c r="D32" s="72" t="s">
        <v>43</v>
      </c>
      <c r="E32" s="377"/>
      <c r="F32" s="377"/>
      <c r="G32" s="239">
        <v>0</v>
      </c>
      <c r="H32" s="239">
        <v>0</v>
      </c>
      <c r="I32" s="77">
        <f t="shared" si="0"/>
        <v>20</v>
      </c>
      <c r="J32" s="70">
        <f t="shared" si="1"/>
        <v>13</v>
      </c>
    </row>
    <row r="33" spans="1:10" x14ac:dyDescent="0.25">
      <c r="A33" s="72" t="s">
        <v>880</v>
      </c>
      <c r="B33" s="72" t="s">
        <v>1984</v>
      </c>
      <c r="C33" s="72" t="s">
        <v>1983</v>
      </c>
      <c r="D33" s="72" t="s">
        <v>41</v>
      </c>
      <c r="E33" s="377"/>
      <c r="F33" s="377"/>
      <c r="G33" s="239">
        <v>0</v>
      </c>
      <c r="H33" s="239">
        <v>0</v>
      </c>
      <c r="I33" s="77">
        <f t="shared" si="0"/>
        <v>20</v>
      </c>
      <c r="J33" s="70">
        <f t="shared" si="1"/>
        <v>14</v>
      </c>
    </row>
    <row r="34" spans="1:10" x14ac:dyDescent="0.25">
      <c r="A34"/>
      <c r="B34"/>
      <c r="C34"/>
      <c r="D34"/>
      <c r="E34"/>
      <c r="F34"/>
      <c r="G34"/>
      <c r="H34"/>
      <c r="I34" s="77">
        <f t="shared" si="0"/>
        <v>20</v>
      </c>
      <c r="J34" s="70">
        <f t="shared" si="1"/>
        <v>15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16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17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18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19</v>
      </c>
    </row>
    <row r="39" spans="1:10" x14ac:dyDescent="0.25">
      <c r="I39" s="77">
        <f t="shared" si="0"/>
        <v>20</v>
      </c>
      <c r="J39" s="70">
        <f t="shared" si="1"/>
        <v>20</v>
      </c>
    </row>
    <row r="40" spans="1:10" x14ac:dyDescent="0.25">
      <c r="I40" s="77">
        <f t="shared" si="0"/>
        <v>20</v>
      </c>
      <c r="J40" s="70">
        <f t="shared" si="1"/>
        <v>21</v>
      </c>
    </row>
    <row r="41" spans="1:10" x14ac:dyDescent="0.25">
      <c r="I41" s="77">
        <f t="shared" si="0"/>
        <v>20</v>
      </c>
      <c r="J41" s="70">
        <f t="shared" si="1"/>
        <v>22</v>
      </c>
    </row>
    <row r="42" spans="1:10" x14ac:dyDescent="0.25">
      <c r="I42" s="77">
        <f t="shared" si="0"/>
        <v>20</v>
      </c>
      <c r="J42" s="70">
        <f t="shared" si="1"/>
        <v>23</v>
      </c>
    </row>
    <row r="43" spans="1:10" x14ac:dyDescent="0.25">
      <c r="I43" s="77">
        <f t="shared" si="0"/>
        <v>20</v>
      </c>
      <c r="J43" s="70">
        <f t="shared" si="1"/>
        <v>24</v>
      </c>
    </row>
    <row r="44" spans="1:10" x14ac:dyDescent="0.25">
      <c r="I44" s="77">
        <f t="shared" si="0"/>
        <v>20</v>
      </c>
      <c r="J44" s="70">
        <f t="shared" si="1"/>
        <v>25</v>
      </c>
    </row>
    <row r="45" spans="1:10" x14ac:dyDescent="0.25">
      <c r="I45" s="77">
        <f t="shared" si="0"/>
        <v>20</v>
      </c>
      <c r="J45" s="70">
        <f t="shared" si="1"/>
        <v>26</v>
      </c>
    </row>
    <row r="46" spans="1:10" x14ac:dyDescent="0.25">
      <c r="I46" s="77">
        <f t="shared" si="0"/>
        <v>20</v>
      </c>
      <c r="J46" s="70">
        <f t="shared" si="1"/>
        <v>27</v>
      </c>
    </row>
    <row r="47" spans="1:10" x14ac:dyDescent="0.25">
      <c r="I47" s="77">
        <f t="shared" si="0"/>
        <v>20</v>
      </c>
      <c r="J47" s="70">
        <f t="shared" si="1"/>
        <v>28</v>
      </c>
    </row>
    <row r="48" spans="1:10" x14ac:dyDescent="0.25">
      <c r="I48" s="77">
        <f t="shared" si="0"/>
        <v>20</v>
      </c>
      <c r="J48" s="70">
        <f t="shared" si="1"/>
        <v>29</v>
      </c>
    </row>
    <row r="49" spans="9:10" x14ac:dyDescent="0.25">
      <c r="I49" s="77">
        <f t="shared" si="0"/>
        <v>20</v>
      </c>
      <c r="J49" s="70">
        <f t="shared" si="1"/>
        <v>30</v>
      </c>
    </row>
    <row r="50" spans="9:10" x14ac:dyDescent="0.25">
      <c r="I50" s="77">
        <f t="shared" si="0"/>
        <v>20</v>
      </c>
      <c r="J50" s="70">
        <f t="shared" si="1"/>
        <v>31</v>
      </c>
    </row>
    <row r="51" spans="9:10" x14ac:dyDescent="0.25">
      <c r="I51" s="77">
        <f t="shared" si="0"/>
        <v>20</v>
      </c>
      <c r="J51" s="70">
        <f t="shared" si="1"/>
        <v>32</v>
      </c>
    </row>
    <row r="52" spans="9:10" x14ac:dyDescent="0.25">
      <c r="I52" s="77">
        <f t="shared" si="0"/>
        <v>20</v>
      </c>
      <c r="J52" s="70">
        <f t="shared" si="1"/>
        <v>33</v>
      </c>
    </row>
    <row r="53" spans="9:10" x14ac:dyDescent="0.25">
      <c r="I53" s="77">
        <f t="shared" si="0"/>
        <v>20</v>
      </c>
      <c r="J53" s="70">
        <f t="shared" si="1"/>
        <v>34</v>
      </c>
    </row>
    <row r="54" spans="9:10" x14ac:dyDescent="0.25">
      <c r="I54" s="77">
        <f t="shared" si="0"/>
        <v>20</v>
      </c>
      <c r="J54" s="70">
        <f t="shared" si="1"/>
        <v>35</v>
      </c>
    </row>
    <row r="55" spans="9:10" x14ac:dyDescent="0.25">
      <c r="I55" s="77">
        <f t="shared" si="0"/>
        <v>20</v>
      </c>
      <c r="J55" s="70">
        <f t="shared" si="1"/>
        <v>36</v>
      </c>
    </row>
    <row r="56" spans="9:10" x14ac:dyDescent="0.25">
      <c r="I56" s="77">
        <f t="shared" si="0"/>
        <v>20</v>
      </c>
      <c r="J56" s="70">
        <f t="shared" si="1"/>
        <v>37</v>
      </c>
    </row>
    <row r="57" spans="9:10" x14ac:dyDescent="0.25">
      <c r="I57" s="77">
        <f t="shared" si="0"/>
        <v>20</v>
      </c>
      <c r="J57" s="70">
        <f t="shared" si="1"/>
        <v>38</v>
      </c>
    </row>
    <row r="58" spans="9:10" x14ac:dyDescent="0.25">
      <c r="I58" s="77">
        <f t="shared" si="0"/>
        <v>20</v>
      </c>
      <c r="J58" s="70">
        <f t="shared" si="1"/>
        <v>39</v>
      </c>
    </row>
    <row r="59" spans="9:10" x14ac:dyDescent="0.25">
      <c r="I59" s="77">
        <f t="shared" si="0"/>
        <v>20</v>
      </c>
      <c r="J59" s="70">
        <f t="shared" si="1"/>
        <v>40</v>
      </c>
    </row>
    <row r="60" spans="9:10" x14ac:dyDescent="0.25">
      <c r="I60" s="77">
        <f t="shared" si="0"/>
        <v>20</v>
      </c>
      <c r="J60" s="70">
        <f t="shared" si="1"/>
        <v>41</v>
      </c>
    </row>
    <row r="61" spans="9:10" x14ac:dyDescent="0.25">
      <c r="I61" s="77">
        <f t="shared" si="0"/>
        <v>20</v>
      </c>
      <c r="J61" s="70">
        <f t="shared" si="1"/>
        <v>42</v>
      </c>
    </row>
    <row r="62" spans="9:10" x14ac:dyDescent="0.25">
      <c r="I62" s="77">
        <f t="shared" si="0"/>
        <v>20</v>
      </c>
      <c r="J62" s="70">
        <f t="shared" si="1"/>
        <v>43</v>
      </c>
    </row>
    <row r="63" spans="9:10" x14ac:dyDescent="0.25">
      <c r="I63" s="77">
        <f t="shared" si="0"/>
        <v>20</v>
      </c>
      <c r="J63" s="70">
        <f t="shared" si="1"/>
        <v>44</v>
      </c>
    </row>
    <row r="64" spans="9:10" x14ac:dyDescent="0.25">
      <c r="I64" s="77">
        <f t="shared" si="0"/>
        <v>20</v>
      </c>
      <c r="J64" s="70">
        <f t="shared" si="1"/>
        <v>45</v>
      </c>
    </row>
    <row r="65" spans="9:10" x14ac:dyDescent="0.25">
      <c r="I65" s="77">
        <f t="shared" si="0"/>
        <v>20</v>
      </c>
      <c r="J65" s="70">
        <f t="shared" si="1"/>
        <v>46</v>
      </c>
    </row>
    <row r="66" spans="9:10" x14ac:dyDescent="0.25">
      <c r="I66" s="77">
        <f t="shared" si="0"/>
        <v>20</v>
      </c>
      <c r="J66" s="70">
        <f t="shared" si="1"/>
        <v>47</v>
      </c>
    </row>
    <row r="67" spans="9:10" x14ac:dyDescent="0.25">
      <c r="I67" s="77">
        <f t="shared" si="0"/>
        <v>20</v>
      </c>
      <c r="J67" s="70">
        <f t="shared" si="1"/>
        <v>48</v>
      </c>
    </row>
    <row r="68" spans="9:10" x14ac:dyDescent="0.25">
      <c r="I68" s="77">
        <f t="shared" si="0"/>
        <v>20</v>
      </c>
      <c r="J68" s="70">
        <f t="shared" si="1"/>
        <v>49</v>
      </c>
    </row>
  </sheetData>
  <mergeCells count="1">
    <mergeCell ref="C2:H2"/>
  </mergeCell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K81"/>
  <sheetViews>
    <sheetView workbookViewId="0">
      <selection activeCell="A5" sqref="A5"/>
    </sheetView>
  </sheetViews>
  <sheetFormatPr defaultColWidth="9.33203125" defaultRowHeight="13.2" x14ac:dyDescent="0.3"/>
  <cols>
    <col min="1" max="1" width="27.5546875" style="4" bestFit="1" customWidth="1"/>
    <col min="2" max="2" width="16" style="4" bestFit="1" customWidth="1"/>
    <col min="3" max="3" width="17.33203125" style="4" bestFit="1" customWidth="1"/>
    <col min="4" max="4" width="13.44140625" style="4" bestFit="1" customWidth="1"/>
    <col min="5" max="5" width="5.6640625" style="4" bestFit="1" customWidth="1"/>
    <col min="6" max="6" width="10.5546875" style="4" customWidth="1"/>
    <col min="7" max="7" width="12.44140625" style="4" bestFit="1" customWidth="1"/>
    <col min="8" max="8" width="17.44140625" style="4" bestFit="1" customWidth="1"/>
    <col min="9" max="16384" width="9.33203125" style="4"/>
  </cols>
  <sheetData>
    <row r="3" spans="1:11" s="5" customFormat="1" x14ac:dyDescent="0.3">
      <c r="B3" s="5" t="s">
        <v>998</v>
      </c>
      <c r="D3" s="22" t="str">
        <f>Individuals!G1</f>
        <v>Inter Club 5th Leg 2024</v>
      </c>
    </row>
    <row r="5" spans="1:11" x14ac:dyDescent="0.3">
      <c r="A5" s="339" t="s">
        <v>434</v>
      </c>
      <c r="B5" s="340" t="s">
        <v>2161</v>
      </c>
    </row>
    <row r="7" spans="1:11" x14ac:dyDescent="0.3">
      <c r="A7" s="339" t="s">
        <v>6</v>
      </c>
      <c r="B7" s="339" t="s">
        <v>1</v>
      </c>
      <c r="C7" s="339" t="s">
        <v>2</v>
      </c>
      <c r="D7" s="339" t="s">
        <v>438</v>
      </c>
      <c r="E7" s="340" t="s">
        <v>997</v>
      </c>
    </row>
    <row r="8" spans="1:11" s="5" customFormat="1" x14ac:dyDescent="0.3">
      <c r="A8" s="340" t="s">
        <v>8</v>
      </c>
      <c r="B8" s="340" t="s">
        <v>146</v>
      </c>
      <c r="C8" s="340" t="s">
        <v>236</v>
      </c>
      <c r="D8" s="340" t="s">
        <v>49</v>
      </c>
      <c r="E8" s="342">
        <v>4.7</v>
      </c>
      <c r="F8" s="4"/>
      <c r="H8" s="12"/>
      <c r="I8" s="12"/>
      <c r="J8" s="12"/>
      <c r="K8" s="12"/>
    </row>
    <row r="9" spans="1:11" s="5" customFormat="1" x14ac:dyDescent="0.3">
      <c r="A9" s="343" t="s">
        <v>20</v>
      </c>
      <c r="B9" s="340" t="s">
        <v>1987</v>
      </c>
      <c r="C9" s="340" t="s">
        <v>1894</v>
      </c>
      <c r="D9" s="340" t="s">
        <v>43</v>
      </c>
      <c r="E9" s="342">
        <v>4</v>
      </c>
      <c r="F9" s="4"/>
      <c r="H9" s="12"/>
      <c r="I9" s="12"/>
      <c r="J9" s="12"/>
      <c r="K9" s="12"/>
    </row>
    <row r="10" spans="1:11" s="5" customFormat="1" x14ac:dyDescent="0.3">
      <c r="A10" s="340" t="s">
        <v>1257</v>
      </c>
      <c r="B10" s="340" t="s">
        <v>988</v>
      </c>
      <c r="C10" s="340" t="s">
        <v>236</v>
      </c>
      <c r="D10" s="340" t="s">
        <v>49</v>
      </c>
      <c r="E10" s="342">
        <v>17.5</v>
      </c>
      <c r="F10" s="4"/>
      <c r="H10" s="12"/>
      <c r="I10" s="12"/>
      <c r="J10" s="12"/>
      <c r="K10" s="12"/>
    </row>
    <row r="11" spans="1:11" s="5" customFormat="1" x14ac:dyDescent="0.3">
      <c r="A11" s="340" t="s">
        <v>1273</v>
      </c>
      <c r="B11" s="340" t="s">
        <v>1781</v>
      </c>
      <c r="C11" s="340" t="s">
        <v>1782</v>
      </c>
      <c r="D11" s="340" t="s">
        <v>44</v>
      </c>
      <c r="E11" s="342">
        <v>64</v>
      </c>
      <c r="F11" s="4"/>
      <c r="H11" s="12"/>
      <c r="I11" s="12"/>
      <c r="J11" s="12"/>
      <c r="K11" s="12"/>
    </row>
    <row r="12" spans="1:11" s="5" customFormat="1" x14ac:dyDescent="0.3">
      <c r="A12" s="340" t="s">
        <v>1274</v>
      </c>
      <c r="B12" s="340" t="s">
        <v>99</v>
      </c>
      <c r="C12" s="340" t="s">
        <v>371</v>
      </c>
      <c r="D12" s="340" t="s">
        <v>42</v>
      </c>
      <c r="E12" s="342">
        <v>42.1</v>
      </c>
      <c r="F12" s="4"/>
      <c r="H12" s="12"/>
      <c r="I12" s="12"/>
      <c r="J12" s="12"/>
      <c r="K12" s="12"/>
    </row>
    <row r="13" spans="1:11" s="5" customFormat="1" x14ac:dyDescent="0.3">
      <c r="A13" s="340" t="s">
        <v>1278</v>
      </c>
      <c r="B13" s="340" t="s">
        <v>1794</v>
      </c>
      <c r="C13" s="340" t="s">
        <v>1795</v>
      </c>
      <c r="D13" s="340" t="s">
        <v>38</v>
      </c>
      <c r="E13" s="342">
        <v>65.7</v>
      </c>
      <c r="F13" s="4"/>
    </row>
    <row r="14" spans="1:11" s="5" customFormat="1" x14ac:dyDescent="0.3">
      <c r="A14" s="340"/>
      <c r="B14" s="340" t="s">
        <v>2125</v>
      </c>
      <c r="C14" s="340" t="s">
        <v>1205</v>
      </c>
      <c r="D14" s="340" t="s">
        <v>48</v>
      </c>
      <c r="E14" s="342">
        <v>65.7</v>
      </c>
      <c r="F14" s="4"/>
    </row>
    <row r="15" spans="1:11" s="5" customFormat="1" x14ac:dyDescent="0.3">
      <c r="A15" s="340" t="s">
        <v>1280</v>
      </c>
      <c r="B15" s="340" t="s">
        <v>1015</v>
      </c>
      <c r="C15" s="340" t="s">
        <v>76</v>
      </c>
      <c r="D15" s="340" t="s">
        <v>42</v>
      </c>
      <c r="E15" s="342">
        <v>3.7</v>
      </c>
      <c r="F15" s="4"/>
    </row>
    <row r="16" spans="1:11" x14ac:dyDescent="0.3">
      <c r="A16" s="340" t="s">
        <v>1279</v>
      </c>
      <c r="B16" s="340" t="s">
        <v>99</v>
      </c>
      <c r="C16" s="340" t="s">
        <v>1883</v>
      </c>
      <c r="D16" s="340" t="s">
        <v>39</v>
      </c>
      <c r="E16" s="342">
        <v>28.4</v>
      </c>
    </row>
    <row r="17" spans="1:5" ht="13.8" x14ac:dyDescent="0.3">
      <c r="A17"/>
      <c r="B17"/>
      <c r="C17"/>
      <c r="D17"/>
      <c r="E17"/>
    </row>
    <row r="18" spans="1:5" ht="13.8" x14ac:dyDescent="0.3">
      <c r="A18"/>
      <c r="B18"/>
      <c r="C18"/>
      <c r="D18"/>
      <c r="E18"/>
    </row>
    <row r="19" spans="1:5" ht="13.8" x14ac:dyDescent="0.3">
      <c r="A19"/>
      <c r="B19"/>
      <c r="C19"/>
      <c r="D19"/>
      <c r="E19"/>
    </row>
    <row r="20" spans="1:5" ht="13.8" x14ac:dyDescent="0.3">
      <c r="A20"/>
      <c r="B20"/>
      <c r="C20"/>
      <c r="D20"/>
      <c r="E20"/>
    </row>
    <row r="21" spans="1:5" ht="13.8" x14ac:dyDescent="0.3">
      <c r="A21"/>
      <c r="B21"/>
      <c r="C21"/>
      <c r="D21"/>
      <c r="E21"/>
    </row>
    <row r="22" spans="1:5" ht="13.8" x14ac:dyDescent="0.3">
      <c r="A22"/>
      <c r="B22"/>
      <c r="C22"/>
      <c r="D22"/>
      <c r="E22"/>
    </row>
    <row r="23" spans="1:5" ht="13.8" x14ac:dyDescent="0.3">
      <c r="A23"/>
      <c r="B23"/>
      <c r="C23"/>
      <c r="D23"/>
      <c r="E23"/>
    </row>
    <row r="24" spans="1:5" ht="13.8" x14ac:dyDescent="0.3">
      <c r="A24"/>
      <c r="B24"/>
      <c r="C24"/>
      <c r="D24"/>
      <c r="E24"/>
    </row>
    <row r="25" spans="1:5" ht="13.8" x14ac:dyDescent="0.3">
      <c r="A25"/>
      <c r="B25"/>
      <c r="C25"/>
      <c r="D25"/>
      <c r="E25"/>
    </row>
    <row r="26" spans="1:5" ht="13.8" x14ac:dyDescent="0.3">
      <c r="A26"/>
      <c r="B26"/>
      <c r="C26"/>
      <c r="D26"/>
      <c r="E26"/>
    </row>
    <row r="27" spans="1:5" ht="13.8" x14ac:dyDescent="0.3">
      <c r="A27"/>
      <c r="B27"/>
      <c r="C27"/>
      <c r="D27"/>
      <c r="E27"/>
    </row>
    <row r="28" spans="1:5" ht="13.8" x14ac:dyDescent="0.3">
      <c r="A28"/>
      <c r="B28"/>
      <c r="C28"/>
      <c r="D28"/>
      <c r="E28"/>
    </row>
    <row r="29" spans="1:5" ht="13.8" x14ac:dyDescent="0.3">
      <c r="A29"/>
      <c r="B29"/>
      <c r="C29"/>
      <c r="D29"/>
      <c r="E29"/>
    </row>
    <row r="30" spans="1:5" ht="13.8" x14ac:dyDescent="0.3">
      <c r="A30"/>
      <c r="B30"/>
      <c r="C30"/>
      <c r="D30"/>
      <c r="E30"/>
    </row>
    <row r="31" spans="1:5" ht="13.8" x14ac:dyDescent="0.3">
      <c r="A31"/>
      <c r="B31"/>
      <c r="C31"/>
      <c r="D31"/>
      <c r="E31"/>
    </row>
    <row r="32" spans="1:5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  <row r="41" spans="1:5" ht="13.8" x14ac:dyDescent="0.3">
      <c r="A41"/>
      <c r="B41"/>
      <c r="C41"/>
      <c r="D41"/>
      <c r="E41"/>
    </row>
    <row r="42" spans="1:5" ht="13.8" x14ac:dyDescent="0.3">
      <c r="A42"/>
      <c r="B42"/>
      <c r="C42"/>
      <c r="D42"/>
      <c r="E42"/>
    </row>
    <row r="43" spans="1:5" ht="13.8" x14ac:dyDescent="0.3">
      <c r="A43"/>
      <c r="B43"/>
      <c r="C43"/>
      <c r="D43"/>
      <c r="E43"/>
    </row>
    <row r="44" spans="1:5" ht="13.8" x14ac:dyDescent="0.3">
      <c r="A44"/>
      <c r="B44"/>
      <c r="C44"/>
      <c r="D44"/>
      <c r="E44"/>
    </row>
    <row r="45" spans="1:5" ht="13.8" x14ac:dyDescent="0.3">
      <c r="A45"/>
      <c r="B45"/>
      <c r="C45"/>
      <c r="D45"/>
      <c r="E45"/>
    </row>
    <row r="46" spans="1:5" ht="13.8" x14ac:dyDescent="0.3">
      <c r="A46"/>
      <c r="B46"/>
      <c r="C46"/>
      <c r="D46"/>
      <c r="E46"/>
    </row>
    <row r="47" spans="1:5" ht="13.8" x14ac:dyDescent="0.3">
      <c r="A47"/>
      <c r="B47"/>
      <c r="C47"/>
      <c r="D47"/>
      <c r="E47"/>
    </row>
    <row r="48" spans="1:5" ht="13.8" x14ac:dyDescent="0.3">
      <c r="A48"/>
      <c r="B48"/>
      <c r="C48"/>
      <c r="D48"/>
      <c r="E48"/>
    </row>
    <row r="49" spans="1:5" ht="13.8" x14ac:dyDescent="0.3">
      <c r="A49"/>
      <c r="B49"/>
      <c r="C49"/>
      <c r="D49"/>
      <c r="E49"/>
    </row>
    <row r="50" spans="1:5" ht="13.8" x14ac:dyDescent="0.3">
      <c r="A50"/>
      <c r="B50"/>
      <c r="C50"/>
      <c r="D50"/>
      <c r="E50"/>
    </row>
    <row r="51" spans="1:5" ht="13.8" x14ac:dyDescent="0.3">
      <c r="A51"/>
      <c r="B51"/>
      <c r="C51"/>
      <c r="D51"/>
      <c r="E51"/>
    </row>
    <row r="52" spans="1:5" ht="13.8" x14ac:dyDescent="0.3">
      <c r="A52"/>
      <c r="B52"/>
      <c r="C52"/>
      <c r="D52"/>
      <c r="E52"/>
    </row>
    <row r="53" spans="1:5" ht="13.8" x14ac:dyDescent="0.3">
      <c r="A53"/>
      <c r="B53"/>
      <c r="C53"/>
      <c r="D53"/>
      <c r="E53"/>
    </row>
    <row r="54" spans="1:5" ht="13.8" x14ac:dyDescent="0.3">
      <c r="A54"/>
      <c r="B54"/>
      <c r="C54"/>
      <c r="D54"/>
      <c r="E54"/>
    </row>
    <row r="55" spans="1:5" ht="13.8" x14ac:dyDescent="0.3">
      <c r="A55"/>
      <c r="B55"/>
      <c r="C55"/>
      <c r="D55"/>
      <c r="E55"/>
    </row>
    <row r="56" spans="1:5" ht="13.8" x14ac:dyDescent="0.3">
      <c r="A56"/>
      <c r="B56"/>
      <c r="C56"/>
      <c r="D56"/>
      <c r="E56"/>
    </row>
    <row r="57" spans="1:5" ht="13.8" x14ac:dyDescent="0.3">
      <c r="A57"/>
      <c r="B57"/>
      <c r="C57"/>
      <c r="D57"/>
      <c r="E57"/>
    </row>
    <row r="58" spans="1:5" ht="13.8" x14ac:dyDescent="0.3">
      <c r="A58"/>
      <c r="B58"/>
      <c r="C58"/>
      <c r="D58"/>
      <c r="E58"/>
    </row>
    <row r="59" spans="1:5" ht="13.8" x14ac:dyDescent="0.3">
      <c r="A59"/>
      <c r="B59"/>
      <c r="C59"/>
      <c r="D59"/>
      <c r="E59"/>
    </row>
    <row r="60" spans="1:5" ht="13.8" x14ac:dyDescent="0.3">
      <c r="A60"/>
      <c r="B60"/>
      <c r="C60"/>
      <c r="D60"/>
      <c r="E60"/>
    </row>
    <row r="61" spans="1:5" ht="13.8" x14ac:dyDescent="0.3">
      <c r="A61"/>
      <c r="B61"/>
      <c r="C61"/>
      <c r="D61"/>
      <c r="E61"/>
    </row>
    <row r="62" spans="1:5" ht="13.8" x14ac:dyDescent="0.3">
      <c r="A62"/>
      <c r="B62"/>
      <c r="C62"/>
      <c r="D62"/>
      <c r="E62"/>
    </row>
    <row r="63" spans="1:5" ht="13.8" x14ac:dyDescent="0.3">
      <c r="A63"/>
      <c r="B63"/>
      <c r="C63"/>
      <c r="D63"/>
      <c r="E63"/>
    </row>
    <row r="64" spans="1:5" ht="13.8" x14ac:dyDescent="0.3">
      <c r="A64"/>
      <c r="B64"/>
      <c r="C64"/>
      <c r="D64"/>
      <c r="E64"/>
    </row>
    <row r="65" spans="1:5" ht="13.8" x14ac:dyDescent="0.3">
      <c r="A65"/>
      <c r="B65"/>
      <c r="C65"/>
      <c r="D65"/>
      <c r="E65"/>
    </row>
    <row r="66" spans="1:5" ht="13.8" x14ac:dyDescent="0.3">
      <c r="A66"/>
      <c r="B66"/>
      <c r="C66"/>
      <c r="D66"/>
      <c r="E66"/>
    </row>
    <row r="67" spans="1:5" ht="13.8" x14ac:dyDescent="0.3">
      <c r="A67"/>
      <c r="B67"/>
      <c r="C67"/>
      <c r="D67"/>
      <c r="E67"/>
    </row>
    <row r="68" spans="1:5" ht="13.8" x14ac:dyDescent="0.3">
      <c r="A68"/>
      <c r="B68"/>
      <c r="C68"/>
      <c r="D68"/>
      <c r="E68"/>
    </row>
    <row r="69" spans="1:5" ht="13.8" x14ac:dyDescent="0.3">
      <c r="A69"/>
      <c r="B69"/>
      <c r="C69"/>
      <c r="D69"/>
      <c r="E69"/>
    </row>
    <row r="70" spans="1:5" ht="13.8" x14ac:dyDescent="0.3">
      <c r="A70"/>
      <c r="B70"/>
      <c r="C70"/>
      <c r="D70"/>
      <c r="E70"/>
    </row>
    <row r="71" spans="1:5" ht="13.8" x14ac:dyDescent="0.3">
      <c r="A71"/>
      <c r="B71"/>
      <c r="C71"/>
      <c r="D71"/>
      <c r="E71"/>
    </row>
    <row r="72" spans="1:5" ht="13.8" x14ac:dyDescent="0.3">
      <c r="A72"/>
      <c r="B72"/>
      <c r="C72"/>
      <c r="D72"/>
      <c r="E72"/>
    </row>
    <row r="73" spans="1:5" ht="13.8" x14ac:dyDescent="0.3">
      <c r="A73"/>
      <c r="B73"/>
      <c r="C73"/>
      <c r="D73"/>
      <c r="E73"/>
    </row>
    <row r="74" spans="1:5" ht="13.8" x14ac:dyDescent="0.3">
      <c r="A74"/>
      <c r="B74"/>
      <c r="C74"/>
      <c r="D74"/>
      <c r="E74"/>
    </row>
    <row r="75" spans="1:5" ht="13.8" x14ac:dyDescent="0.3">
      <c r="A75"/>
      <c r="B75"/>
      <c r="C75"/>
      <c r="D75"/>
      <c r="E75"/>
    </row>
    <row r="76" spans="1:5" ht="13.8" x14ac:dyDescent="0.3">
      <c r="A76"/>
      <c r="B76"/>
      <c r="C76"/>
      <c r="D76"/>
      <c r="E76"/>
    </row>
    <row r="77" spans="1:5" ht="13.8" x14ac:dyDescent="0.3">
      <c r="A77"/>
      <c r="B77"/>
      <c r="C77"/>
      <c r="D77"/>
      <c r="E77"/>
    </row>
    <row r="78" spans="1:5" ht="13.8" x14ac:dyDescent="0.3">
      <c r="A78"/>
      <c r="B78"/>
      <c r="C78"/>
      <c r="D78"/>
      <c r="E78"/>
    </row>
    <row r="79" spans="1:5" ht="13.8" x14ac:dyDescent="0.3">
      <c r="A79"/>
      <c r="B79"/>
      <c r="C79"/>
      <c r="D79"/>
      <c r="E79"/>
    </row>
    <row r="80" spans="1:5" ht="13.8" x14ac:dyDescent="0.3">
      <c r="A80"/>
      <c r="B80"/>
      <c r="C80"/>
      <c r="D80"/>
      <c r="E80"/>
    </row>
    <row r="81" spans="1:5" ht="13.8" x14ac:dyDescent="0.3">
      <c r="A81"/>
      <c r="B81"/>
      <c r="C81"/>
      <c r="D81"/>
      <c r="E81"/>
    </row>
  </sheetData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4:N40"/>
  <sheetViews>
    <sheetView workbookViewId="0">
      <selection activeCell="B6" sqref="B6"/>
    </sheetView>
  </sheetViews>
  <sheetFormatPr defaultColWidth="9.33203125" defaultRowHeight="13.2" x14ac:dyDescent="0.3"/>
  <cols>
    <col min="1" max="1" width="21" style="4" customWidth="1"/>
    <col min="2" max="2" width="16.33203125" style="4" bestFit="1" customWidth="1"/>
    <col min="3" max="3" width="15.6640625" style="4" customWidth="1"/>
    <col min="4" max="4" width="8.109375" style="4" bestFit="1" customWidth="1"/>
    <col min="5" max="5" width="5.6640625" style="4" bestFit="1" customWidth="1"/>
    <col min="6" max="6" width="10.5546875" style="4" customWidth="1"/>
    <col min="7" max="7" width="8.44140625" style="4" customWidth="1"/>
    <col min="8" max="8" width="12.6640625" style="4" bestFit="1" customWidth="1"/>
    <col min="9" max="9" width="12.5546875" style="4" bestFit="1" customWidth="1"/>
    <col min="10" max="10" width="5.5546875" style="4" bestFit="1" customWidth="1"/>
    <col min="11" max="11" width="8.6640625" style="4" customWidth="1"/>
    <col min="12" max="12" width="11.5546875" style="4" bestFit="1" customWidth="1"/>
    <col min="13" max="13" width="10.6640625" style="4" bestFit="1" customWidth="1"/>
    <col min="14" max="14" width="17.6640625" style="4" bestFit="1" customWidth="1"/>
    <col min="15" max="15" width="12.33203125" style="4" bestFit="1" customWidth="1"/>
    <col min="16" max="16" width="8.44140625" style="4" customWidth="1"/>
    <col min="17" max="17" width="9.33203125" style="4" bestFit="1" customWidth="1"/>
    <col min="18" max="18" width="9.6640625" style="4" bestFit="1" customWidth="1"/>
    <col min="19" max="19" width="10.33203125" style="4" bestFit="1" customWidth="1"/>
    <col min="20" max="20" width="11" style="4" bestFit="1" customWidth="1"/>
    <col min="21" max="22" width="10" style="4" bestFit="1" customWidth="1"/>
    <col min="23" max="24" width="14" style="4" bestFit="1" customWidth="1"/>
    <col min="25" max="25" width="14.6640625" style="4" bestFit="1" customWidth="1"/>
    <col min="26" max="26" width="10.33203125" style="4" bestFit="1" customWidth="1"/>
    <col min="27" max="27" width="11" style="4" bestFit="1" customWidth="1"/>
    <col min="28" max="28" width="12" style="4" bestFit="1" customWidth="1"/>
    <col min="29" max="29" width="11.6640625" style="4" bestFit="1" customWidth="1"/>
    <col min="30" max="16384" width="9.33203125" style="4"/>
  </cols>
  <sheetData>
    <row r="4" spans="1:14" x14ac:dyDescent="0.3">
      <c r="B4" s="5" t="s">
        <v>996</v>
      </c>
      <c r="D4" s="22" t="str">
        <f>Individuals!G1</f>
        <v>Inter Club 5th Leg 2024</v>
      </c>
    </row>
    <row r="6" spans="1:14" x14ac:dyDescent="0.3">
      <c r="A6" s="345" t="s">
        <v>434</v>
      </c>
      <c r="B6" s="343" t="s">
        <v>2161</v>
      </c>
    </row>
    <row r="8" spans="1:14" x14ac:dyDescent="0.3">
      <c r="A8" s="346" t="s">
        <v>5</v>
      </c>
      <c r="B8" s="345" t="s">
        <v>1</v>
      </c>
      <c r="C8" s="345" t="s">
        <v>2</v>
      </c>
      <c r="D8" s="345" t="s">
        <v>438</v>
      </c>
      <c r="E8" s="347" t="s">
        <v>997</v>
      </c>
    </row>
    <row r="9" spans="1:14" s="5" customFormat="1" x14ac:dyDescent="0.3">
      <c r="A9" s="341" t="s">
        <v>7</v>
      </c>
      <c r="B9" s="343" t="s">
        <v>106</v>
      </c>
      <c r="C9" s="343" t="s">
        <v>116</v>
      </c>
      <c r="D9" s="343" t="s">
        <v>50</v>
      </c>
      <c r="E9" s="348">
        <v>2.6</v>
      </c>
      <c r="H9" s="12"/>
      <c r="I9" s="11"/>
      <c r="J9" s="11"/>
      <c r="K9" s="11"/>
      <c r="L9" s="11"/>
      <c r="M9" s="11"/>
      <c r="N9" s="11"/>
    </row>
    <row r="10" spans="1:14" s="5" customFormat="1" x14ac:dyDescent="0.3">
      <c r="A10" s="341" t="s">
        <v>19</v>
      </c>
      <c r="B10" s="343" t="s">
        <v>2141</v>
      </c>
      <c r="C10" s="343" t="s">
        <v>298</v>
      </c>
      <c r="D10" s="343" t="s">
        <v>48</v>
      </c>
      <c r="E10" s="348">
        <v>7.7</v>
      </c>
      <c r="H10" s="12"/>
      <c r="I10" s="11"/>
      <c r="J10" s="11"/>
      <c r="K10" s="11"/>
      <c r="L10" s="11"/>
      <c r="M10" s="11"/>
      <c r="N10" s="11"/>
    </row>
    <row r="11" spans="1:14" s="5" customFormat="1" x14ac:dyDescent="0.3">
      <c r="A11" s="341" t="s">
        <v>24</v>
      </c>
      <c r="B11" s="343" t="s">
        <v>404</v>
      </c>
      <c r="C11" s="343" t="s">
        <v>88</v>
      </c>
      <c r="D11" s="343" t="s">
        <v>41</v>
      </c>
      <c r="E11" s="348">
        <v>9.1</v>
      </c>
      <c r="H11" s="12"/>
      <c r="I11" s="13"/>
      <c r="J11" s="12"/>
      <c r="K11" s="12"/>
      <c r="L11" s="12"/>
      <c r="M11" s="12"/>
      <c r="N11" s="11"/>
    </row>
    <row r="12" spans="1:14" s="5" customFormat="1" ht="13.8" x14ac:dyDescent="0.3">
      <c r="A12"/>
      <c r="B12"/>
      <c r="C12"/>
      <c r="D12"/>
      <c r="E12"/>
      <c r="H12" s="12"/>
      <c r="I12" s="11"/>
      <c r="J12" s="11"/>
      <c r="K12" s="11"/>
      <c r="L12" s="11"/>
      <c r="M12" s="11"/>
      <c r="N12" s="11"/>
    </row>
    <row r="13" spans="1:14" s="5" customFormat="1" ht="13.8" x14ac:dyDescent="0.3">
      <c r="A13"/>
      <c r="B13"/>
      <c r="C13"/>
      <c r="D13"/>
      <c r="E13"/>
      <c r="H13" s="11"/>
      <c r="I13" s="11"/>
      <c r="J13" s="11"/>
      <c r="K13" s="11"/>
      <c r="L13" s="11"/>
      <c r="M13" s="11"/>
      <c r="N13" s="11"/>
    </row>
    <row r="14" spans="1:14" s="5" customFormat="1" ht="13.8" x14ac:dyDescent="0.3">
      <c r="A14"/>
      <c r="B14"/>
      <c r="C14"/>
      <c r="D14"/>
      <c r="E14"/>
      <c r="H14" s="11"/>
      <c r="I14" s="11"/>
      <c r="J14" s="11"/>
      <c r="K14" s="11"/>
      <c r="L14" s="11"/>
      <c r="M14" s="11"/>
      <c r="N14" s="11"/>
    </row>
    <row r="15" spans="1:14" ht="13.8" x14ac:dyDescent="0.3">
      <c r="A15"/>
      <c r="B15"/>
      <c r="C15"/>
      <c r="D15"/>
      <c r="E15"/>
      <c r="G15" s="14"/>
      <c r="H15" s="14"/>
      <c r="I15" s="14"/>
      <c r="J15" s="14"/>
      <c r="K15" s="14"/>
      <c r="L15" s="14"/>
      <c r="M15" s="14"/>
      <c r="N15" s="14"/>
    </row>
    <row r="16" spans="1:14" ht="13.8" x14ac:dyDescent="0.3">
      <c r="A16"/>
      <c r="B16"/>
      <c r="C16"/>
      <c r="D16"/>
      <c r="E16"/>
      <c r="G16" s="14"/>
      <c r="H16" s="14"/>
      <c r="I16" s="14"/>
      <c r="J16" s="14"/>
      <c r="K16" s="14"/>
      <c r="L16" s="14"/>
      <c r="M16" s="14"/>
      <c r="N16" s="14"/>
    </row>
    <row r="17" spans="1:14" ht="13.8" x14ac:dyDescent="0.3">
      <c r="A17"/>
      <c r="B17"/>
      <c r="C17"/>
      <c r="D17"/>
      <c r="E17"/>
      <c r="G17" s="14"/>
      <c r="H17" s="14"/>
      <c r="I17" s="14"/>
      <c r="J17" s="14"/>
      <c r="K17" s="14"/>
      <c r="L17" s="14"/>
      <c r="M17" s="14"/>
      <c r="N17" s="14"/>
    </row>
    <row r="18" spans="1:14" ht="13.8" x14ac:dyDescent="0.3">
      <c r="A18"/>
      <c r="B18"/>
      <c r="C18"/>
      <c r="D18"/>
      <c r="E18"/>
      <c r="G18" s="14"/>
      <c r="H18" s="14"/>
      <c r="I18" s="14"/>
      <c r="J18" s="14"/>
      <c r="K18" s="14"/>
      <c r="L18" s="14"/>
      <c r="M18" s="14"/>
      <c r="N18" s="14"/>
    </row>
    <row r="19" spans="1:14" ht="13.8" x14ac:dyDescent="0.3">
      <c r="A19"/>
      <c r="B19"/>
      <c r="C19"/>
      <c r="D19"/>
      <c r="E19"/>
      <c r="G19" s="14"/>
      <c r="H19" s="14"/>
      <c r="I19" s="14"/>
      <c r="J19" s="14"/>
      <c r="K19" s="14"/>
      <c r="L19" s="14"/>
      <c r="M19" s="14"/>
      <c r="N19" s="14"/>
    </row>
    <row r="20" spans="1:14" ht="13.8" x14ac:dyDescent="0.3">
      <c r="A20"/>
      <c r="B20"/>
      <c r="C20"/>
      <c r="D20"/>
      <c r="E20"/>
      <c r="G20" s="14"/>
      <c r="H20" s="14"/>
      <c r="I20" s="14"/>
      <c r="J20" s="14"/>
      <c r="K20" s="14"/>
      <c r="L20" s="14"/>
      <c r="M20" s="14"/>
      <c r="N20" s="14"/>
    </row>
    <row r="21" spans="1:14" ht="13.8" x14ac:dyDescent="0.3">
      <c r="A21"/>
      <c r="B21"/>
      <c r="C21"/>
      <c r="D21"/>
      <c r="E21"/>
    </row>
    <row r="22" spans="1:14" ht="13.8" x14ac:dyDescent="0.3">
      <c r="A22"/>
      <c r="B22"/>
      <c r="C22"/>
      <c r="D22"/>
      <c r="E22"/>
    </row>
    <row r="23" spans="1:14" ht="13.8" x14ac:dyDescent="0.3">
      <c r="A23"/>
      <c r="B23"/>
      <c r="C23"/>
      <c r="D23"/>
      <c r="E23"/>
    </row>
    <row r="24" spans="1:14" ht="13.8" x14ac:dyDescent="0.3">
      <c r="A24"/>
      <c r="B24"/>
      <c r="C24"/>
      <c r="D24"/>
      <c r="E24"/>
    </row>
    <row r="25" spans="1:14" ht="13.8" x14ac:dyDescent="0.3">
      <c r="A25"/>
      <c r="B25"/>
      <c r="C25"/>
      <c r="D25"/>
      <c r="E25"/>
    </row>
    <row r="26" spans="1:14" ht="13.8" x14ac:dyDescent="0.3">
      <c r="A26"/>
      <c r="B26"/>
      <c r="C26"/>
      <c r="D26"/>
      <c r="E26"/>
    </row>
    <row r="27" spans="1:14" ht="13.8" x14ac:dyDescent="0.3">
      <c r="A27"/>
      <c r="B27"/>
      <c r="C27"/>
      <c r="D27"/>
      <c r="E27"/>
    </row>
    <row r="28" spans="1:14" ht="13.8" x14ac:dyDescent="0.3">
      <c r="A28"/>
      <c r="B28"/>
      <c r="C28"/>
      <c r="D28"/>
      <c r="E28"/>
    </row>
    <row r="29" spans="1:14" ht="13.8" x14ac:dyDescent="0.3">
      <c r="A29"/>
      <c r="B29"/>
      <c r="C29"/>
      <c r="D29"/>
      <c r="E29"/>
    </row>
    <row r="30" spans="1:14" ht="13.8" x14ac:dyDescent="0.3">
      <c r="A30"/>
      <c r="B30"/>
      <c r="C30"/>
      <c r="D30"/>
      <c r="E30"/>
    </row>
    <row r="31" spans="1:14" ht="13.8" x14ac:dyDescent="0.3">
      <c r="A31"/>
      <c r="B31"/>
      <c r="C31"/>
      <c r="D31"/>
      <c r="E31"/>
    </row>
    <row r="32" spans="1:14" ht="13.8" x14ac:dyDescent="0.3">
      <c r="A32"/>
      <c r="B32"/>
      <c r="C32"/>
      <c r="D32"/>
      <c r="E32"/>
    </row>
    <row r="33" spans="1:5" ht="13.8" x14ac:dyDescent="0.3">
      <c r="A33"/>
      <c r="B33"/>
      <c r="C33"/>
      <c r="D33"/>
      <c r="E33"/>
    </row>
    <row r="34" spans="1:5" ht="13.8" x14ac:dyDescent="0.3">
      <c r="A34"/>
      <c r="B34"/>
      <c r="C34"/>
      <c r="D34"/>
      <c r="E34"/>
    </row>
    <row r="35" spans="1:5" ht="13.8" x14ac:dyDescent="0.3">
      <c r="A35"/>
      <c r="B35"/>
      <c r="C35"/>
      <c r="D35"/>
      <c r="E35"/>
    </row>
    <row r="36" spans="1:5" ht="13.8" x14ac:dyDescent="0.3">
      <c r="A36"/>
      <c r="B36"/>
      <c r="C36"/>
      <c r="D36"/>
      <c r="E36"/>
    </row>
    <row r="37" spans="1:5" ht="13.8" x14ac:dyDescent="0.3">
      <c r="A37"/>
      <c r="B37"/>
      <c r="C37"/>
      <c r="D37"/>
      <c r="E37"/>
    </row>
    <row r="38" spans="1:5" ht="13.8" x14ac:dyDescent="0.3">
      <c r="A38"/>
      <c r="B38"/>
      <c r="C38"/>
      <c r="D38"/>
      <c r="E38"/>
    </row>
    <row r="39" spans="1:5" ht="13.8" x14ac:dyDescent="0.3">
      <c r="A39"/>
      <c r="B39"/>
      <c r="C39"/>
      <c r="D39"/>
      <c r="E39"/>
    </row>
    <row r="40" spans="1:5" ht="13.8" x14ac:dyDescent="0.3">
      <c r="A40"/>
      <c r="B40"/>
      <c r="C40"/>
      <c r="D40"/>
      <c r="E40"/>
    </row>
  </sheetData>
  <pageMargins left="0.7" right="0.7" top="0.75" bottom="0.75" header="0.3" footer="0.3"/>
  <pageSetup paperSize="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F28"/>
  <sheetViews>
    <sheetView workbookViewId="0">
      <selection activeCell="F12" sqref="F12"/>
    </sheetView>
  </sheetViews>
  <sheetFormatPr defaultColWidth="9.33203125" defaultRowHeight="13.8" x14ac:dyDescent="0.3"/>
  <cols>
    <col min="1" max="1" width="21.5546875" style="1" customWidth="1"/>
    <col min="2" max="2" width="16.33203125" style="1" bestFit="1" customWidth="1"/>
    <col min="3" max="3" width="5.5546875" style="1" bestFit="1" customWidth="1"/>
    <col min="4" max="4" width="7" style="1" bestFit="1" customWidth="1"/>
    <col min="5" max="5" width="6.6640625" style="1" bestFit="1" customWidth="1"/>
    <col min="6" max="6" width="6.44140625" style="1" bestFit="1" customWidth="1"/>
    <col min="7" max="10" width="21" style="1" bestFit="1" customWidth="1"/>
    <col min="11" max="16384" width="9.33203125" style="1"/>
  </cols>
  <sheetData>
    <row r="3" spans="1:6" s="2" customFormat="1" ht="18" x14ac:dyDescent="0.35">
      <c r="A3" s="360" t="s">
        <v>1019</v>
      </c>
      <c r="B3" s="360"/>
      <c r="C3" s="360"/>
      <c r="D3" s="15" t="str">
        <f>Individuals!G1</f>
        <v>Inter Club 5th Leg 2024</v>
      </c>
    </row>
    <row r="5" spans="1:6" x14ac:dyDescent="0.3">
      <c r="A5" s="337" t="s">
        <v>434</v>
      </c>
      <c r="B5" s="338" t="s">
        <v>2161</v>
      </c>
    </row>
    <row r="7" spans="1:6" x14ac:dyDescent="0.3">
      <c r="A7" s="338"/>
      <c r="B7" s="338"/>
      <c r="C7" s="337" t="s">
        <v>446</v>
      </c>
      <c r="D7" s="338"/>
      <c r="E7" s="338"/>
      <c r="F7" s="338"/>
    </row>
    <row r="8" spans="1:6" s="3" customFormat="1" ht="27.6" x14ac:dyDescent="0.3">
      <c r="A8" s="349" t="s">
        <v>6</v>
      </c>
      <c r="B8" s="349" t="s">
        <v>5</v>
      </c>
      <c r="C8" s="350" t="s">
        <v>1016</v>
      </c>
      <c r="D8" s="350" t="s">
        <v>1017</v>
      </c>
      <c r="E8" s="350" t="s">
        <v>1018</v>
      </c>
      <c r="F8" s="350" t="s">
        <v>1020</v>
      </c>
    </row>
    <row r="9" spans="1:6" x14ac:dyDescent="0.3">
      <c r="A9" s="344" t="s">
        <v>20</v>
      </c>
      <c r="B9" s="344" t="s">
        <v>1809</v>
      </c>
      <c r="C9" s="378">
        <v>131</v>
      </c>
      <c r="D9" s="351">
        <v>164.89999999999989</v>
      </c>
      <c r="E9" s="351">
        <v>1.2587786259541975</v>
      </c>
      <c r="F9" s="352">
        <v>4</v>
      </c>
    </row>
    <row r="10" spans="1:6" x14ac:dyDescent="0.3">
      <c r="A10" s="344" t="s">
        <v>1809</v>
      </c>
      <c r="B10" s="344" t="s">
        <v>19</v>
      </c>
      <c r="C10" s="378">
        <v>38</v>
      </c>
      <c r="D10" s="351">
        <v>66.399999999999991</v>
      </c>
      <c r="E10" s="351">
        <v>1.7473684210526315</v>
      </c>
      <c r="F10" s="352">
        <v>7.7</v>
      </c>
    </row>
    <row r="11" spans="1:6" x14ac:dyDescent="0.3">
      <c r="A11" s="344"/>
      <c r="B11" s="344" t="s">
        <v>1809</v>
      </c>
      <c r="C11" s="378">
        <v>89</v>
      </c>
      <c r="D11" s="351">
        <v>0</v>
      </c>
      <c r="E11" s="351" t="e">
        <v>#DIV/0!</v>
      </c>
      <c r="F11" s="352">
        <v>0</v>
      </c>
    </row>
    <row r="12" spans="1:6" x14ac:dyDescent="0.3">
      <c r="A12" s="344"/>
      <c r="B12" s="338" t="s">
        <v>7</v>
      </c>
      <c r="C12" s="378">
        <v>5</v>
      </c>
      <c r="D12" s="351">
        <v>7.7000000000000011</v>
      </c>
      <c r="E12" s="351">
        <v>1.5400000000000003</v>
      </c>
      <c r="F12" s="352">
        <v>2.6</v>
      </c>
    </row>
    <row r="13" spans="1:6" x14ac:dyDescent="0.3">
      <c r="A13" s="344"/>
      <c r="B13" s="338" t="s">
        <v>24</v>
      </c>
      <c r="C13" s="378">
        <v>1</v>
      </c>
      <c r="D13" s="351">
        <v>9.1</v>
      </c>
      <c r="E13" s="351">
        <v>9.1</v>
      </c>
      <c r="F13" s="352">
        <v>9.1</v>
      </c>
    </row>
    <row r="14" spans="1:6" x14ac:dyDescent="0.3">
      <c r="A14" s="338" t="s">
        <v>1280</v>
      </c>
      <c r="B14" s="338" t="s">
        <v>1809</v>
      </c>
      <c r="C14" s="378">
        <v>3</v>
      </c>
      <c r="D14" s="351">
        <v>9</v>
      </c>
      <c r="E14" s="351">
        <v>3</v>
      </c>
      <c r="F14" s="352">
        <v>3.7</v>
      </c>
    </row>
    <row r="15" spans="1:6" x14ac:dyDescent="0.3">
      <c r="A15" s="338" t="s">
        <v>1279</v>
      </c>
      <c r="B15" s="338" t="s">
        <v>1809</v>
      </c>
      <c r="C15" s="378">
        <v>102</v>
      </c>
      <c r="D15" s="351">
        <v>1274.5999999999997</v>
      </c>
      <c r="E15" s="351">
        <v>12.496078431372545</v>
      </c>
      <c r="F15" s="352">
        <v>28.4</v>
      </c>
    </row>
    <row r="16" spans="1:6" x14ac:dyDescent="0.3">
      <c r="A16" s="338" t="s">
        <v>1257</v>
      </c>
      <c r="B16" s="338" t="s">
        <v>1809</v>
      </c>
      <c r="C16" s="378">
        <v>14</v>
      </c>
      <c r="D16" s="351">
        <v>119.10000000000001</v>
      </c>
      <c r="E16" s="351">
        <v>8.507142857142858</v>
      </c>
      <c r="F16" s="352">
        <v>17.5</v>
      </c>
    </row>
    <row r="17" spans="1:6" x14ac:dyDescent="0.3">
      <c r="A17" s="338" t="s">
        <v>1278</v>
      </c>
      <c r="B17" s="338" t="s">
        <v>1809</v>
      </c>
      <c r="C17" s="378">
        <v>16</v>
      </c>
      <c r="D17" s="351">
        <v>528.9</v>
      </c>
      <c r="E17" s="351">
        <v>33.056249999999999</v>
      </c>
      <c r="F17" s="352">
        <v>65.7</v>
      </c>
    </row>
    <row r="18" spans="1:6" x14ac:dyDescent="0.3">
      <c r="A18" s="338" t="s">
        <v>8</v>
      </c>
      <c r="B18" s="338" t="s">
        <v>1809</v>
      </c>
      <c r="C18" s="378">
        <v>7</v>
      </c>
      <c r="D18" s="351">
        <v>25.599999999999998</v>
      </c>
      <c r="E18" s="351">
        <v>3.657142857142857</v>
      </c>
      <c r="F18" s="352">
        <v>4.7</v>
      </c>
    </row>
    <row r="19" spans="1:6" x14ac:dyDescent="0.3">
      <c r="A19" s="338" t="s">
        <v>1274</v>
      </c>
      <c r="B19" s="338" t="s">
        <v>1809</v>
      </c>
      <c r="C19" s="378">
        <v>1</v>
      </c>
      <c r="D19" s="351">
        <v>42.1</v>
      </c>
      <c r="E19" s="351">
        <v>42.1</v>
      </c>
      <c r="F19" s="352">
        <v>42.1</v>
      </c>
    </row>
    <row r="20" spans="1:6" x14ac:dyDescent="0.3">
      <c r="A20" s="338" t="s">
        <v>1273</v>
      </c>
      <c r="B20" s="338" t="s">
        <v>1809</v>
      </c>
      <c r="C20" s="378">
        <v>6</v>
      </c>
      <c r="D20" s="351">
        <v>308.09999999999997</v>
      </c>
      <c r="E20" s="351">
        <v>51.349999999999994</v>
      </c>
      <c r="F20" s="352">
        <v>64</v>
      </c>
    </row>
    <row r="21" spans="1:6" x14ac:dyDescent="0.3">
      <c r="A21" s="344" t="s">
        <v>441</v>
      </c>
      <c r="B21" s="344"/>
      <c r="C21" s="378">
        <v>413</v>
      </c>
      <c r="D21" s="351">
        <v>2555.4999999999995</v>
      </c>
      <c r="E21" s="351">
        <v>7.887345679012344</v>
      </c>
      <c r="F21" s="352">
        <v>65.7</v>
      </c>
    </row>
    <row r="22" spans="1:6" x14ac:dyDescent="0.3">
      <c r="A22"/>
      <c r="B22"/>
      <c r="C22"/>
      <c r="D22"/>
      <c r="E22"/>
      <c r="F22"/>
    </row>
    <row r="23" spans="1:6" x14ac:dyDescent="0.3">
      <c r="A23"/>
      <c r="B23"/>
      <c r="C23"/>
      <c r="D23"/>
      <c r="E23"/>
      <c r="F23"/>
    </row>
    <row r="24" spans="1:6" x14ac:dyDescent="0.3">
      <c r="A24"/>
      <c r="B24"/>
      <c r="C24"/>
      <c r="D24"/>
      <c r="E24"/>
      <c r="F24"/>
    </row>
    <row r="25" spans="1:6" x14ac:dyDescent="0.3">
      <c r="A25"/>
      <c r="B25"/>
      <c r="C25"/>
      <c r="D25"/>
      <c r="E25"/>
      <c r="F25"/>
    </row>
    <row r="26" spans="1:6" x14ac:dyDescent="0.3">
      <c r="A26"/>
      <c r="B26"/>
      <c r="C26"/>
      <c r="D26"/>
      <c r="E26"/>
      <c r="F26"/>
    </row>
    <row r="27" spans="1:6" x14ac:dyDescent="0.3">
      <c r="A27"/>
      <c r="B27"/>
      <c r="C27"/>
      <c r="D27"/>
      <c r="E27"/>
      <c r="F27"/>
    </row>
    <row r="28" spans="1:6" x14ac:dyDescent="0.3">
      <c r="A28"/>
      <c r="B28"/>
      <c r="C28"/>
      <c r="D28"/>
      <c r="E28"/>
      <c r="F28"/>
    </row>
  </sheetData>
  <mergeCells count="1">
    <mergeCell ref="A3:C3"/>
  </mergeCell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35"/>
  <sheetViews>
    <sheetView showGridLines="0" topLeftCell="A5" zoomScale="90" zoomScaleNormal="90" workbookViewId="0">
      <selection activeCell="B21" sqref="B21"/>
    </sheetView>
  </sheetViews>
  <sheetFormatPr defaultColWidth="9.33203125" defaultRowHeight="13.2" x14ac:dyDescent="0.3"/>
  <cols>
    <col min="1" max="1" width="9.33203125" style="4"/>
    <col min="2" max="2" width="26.33203125" style="4" bestFit="1" customWidth="1"/>
    <col min="3" max="3" width="11.6640625" style="4" customWidth="1"/>
    <col min="4" max="4" width="9.6640625" style="27" customWidth="1"/>
    <col min="5" max="5" width="8.33203125" style="4" customWidth="1"/>
    <col min="6" max="6" width="7.5546875" style="4" customWidth="1"/>
    <col min="7" max="7" width="9.6640625" style="4" customWidth="1"/>
    <col min="8" max="8" width="10.33203125" style="4" customWidth="1"/>
    <col min="9" max="9" width="8.33203125" style="4" customWidth="1"/>
    <col min="10" max="10" width="7" style="4" customWidth="1"/>
    <col min="11" max="11" width="8.33203125" style="4" customWidth="1"/>
    <col min="12" max="12" width="10.6640625" style="4" customWidth="1"/>
    <col min="13" max="13" width="9.33203125" style="4" customWidth="1"/>
    <col min="14" max="14" width="8.6640625" style="4" customWidth="1"/>
    <col min="15" max="15" width="7.5546875" style="4" customWidth="1"/>
    <col min="16" max="16" width="9.5546875" style="4" bestFit="1" customWidth="1"/>
    <col min="17" max="16384" width="9.33203125" style="4"/>
  </cols>
  <sheetData>
    <row r="1" spans="1:20" s="38" customFormat="1" ht="15.6" x14ac:dyDescent="0.3">
      <c r="A1" s="39" t="s">
        <v>1752</v>
      </c>
      <c r="C1" s="40" t="str">
        <f>Individuals!G1</f>
        <v>Inter Club 5th Leg 2024</v>
      </c>
      <c r="D1" s="285"/>
    </row>
    <row r="2" spans="1:20" s="38" customFormat="1" ht="16.2" thickBot="1" x14ac:dyDescent="0.35">
      <c r="A2" s="39"/>
      <c r="C2" s="39"/>
      <c r="D2" s="285"/>
    </row>
    <row r="3" spans="1:20" s="38" customFormat="1" ht="16.2" thickBot="1" x14ac:dyDescent="0.35">
      <c r="C3" s="365" t="str">
        <f>C1</f>
        <v>Inter Club 5th Leg 2024</v>
      </c>
      <c r="D3" s="366"/>
      <c r="E3" s="367"/>
      <c r="F3" s="361"/>
      <c r="G3" s="375"/>
      <c r="H3" s="375"/>
      <c r="I3" s="361"/>
      <c r="J3" s="361"/>
      <c r="K3" s="361"/>
    </row>
    <row r="4" spans="1:20" s="78" customFormat="1" ht="31.8" thickBot="1" x14ac:dyDescent="0.35">
      <c r="A4" s="174"/>
      <c r="B4" s="175" t="s">
        <v>438</v>
      </c>
      <c r="C4" s="166" t="s">
        <v>1751</v>
      </c>
      <c r="D4" s="286" t="s">
        <v>1745</v>
      </c>
      <c r="E4" s="167" t="s">
        <v>1750</v>
      </c>
      <c r="F4" s="42"/>
      <c r="G4" s="42"/>
      <c r="H4" s="42"/>
      <c r="I4" s="42"/>
      <c r="J4" s="42"/>
      <c r="K4" s="42"/>
      <c r="R4" s="9"/>
      <c r="S4" s="79"/>
      <c r="T4" s="80"/>
    </row>
    <row r="5" spans="1:20" s="38" customFormat="1" ht="15.6" x14ac:dyDescent="0.3">
      <c r="A5" s="176">
        <v>1</v>
      </c>
      <c r="B5" s="177" t="str">
        <f>'TOP6'!E41</f>
        <v>Orca Angling Club</v>
      </c>
      <c r="C5" s="37">
        <f>'TOP6'!K41</f>
        <v>535.1</v>
      </c>
      <c r="D5" s="287">
        <f>'TOP6'!L41</f>
        <v>1769</v>
      </c>
      <c r="E5" s="35">
        <v>50</v>
      </c>
      <c r="F5" s="43"/>
      <c r="H5" s="41"/>
      <c r="I5" s="43"/>
      <c r="K5" s="41"/>
      <c r="R5" s="4"/>
      <c r="S5" s="27"/>
      <c r="T5" s="11"/>
    </row>
    <row r="6" spans="1:20" s="38" customFormat="1" ht="15.6" x14ac:dyDescent="0.3">
      <c r="A6" s="117">
        <v>2</v>
      </c>
      <c r="B6" s="31" t="str">
        <f>'TOP6'!E53</f>
        <v>Penguin</v>
      </c>
      <c r="C6" s="34">
        <f>'TOP6'!K53</f>
        <v>295.5</v>
      </c>
      <c r="D6" s="288">
        <f>'TOP6'!L53</f>
        <v>1712</v>
      </c>
      <c r="E6" s="32">
        <v>49</v>
      </c>
      <c r="F6" s="43"/>
      <c r="H6" s="41"/>
      <c r="I6" s="43"/>
      <c r="K6" s="41"/>
      <c r="R6" s="4"/>
      <c r="S6" s="27"/>
      <c r="T6" s="11"/>
    </row>
    <row r="7" spans="1:20" s="38" customFormat="1" ht="15.6" x14ac:dyDescent="0.3">
      <c r="A7" s="117">
        <v>3</v>
      </c>
      <c r="B7" s="31" t="str">
        <f>'TOP6'!E23</f>
        <v>Mako</v>
      </c>
      <c r="C7" s="34">
        <f>'TOP6'!K23</f>
        <v>202.59999999999997</v>
      </c>
      <c r="D7" s="288">
        <f>'TOP6'!L23</f>
        <v>1601</v>
      </c>
      <c r="E7" s="32">
        <v>48</v>
      </c>
      <c r="F7" s="43"/>
      <c r="H7" s="41"/>
      <c r="I7" s="43"/>
      <c r="K7" s="41"/>
      <c r="R7" s="4"/>
      <c r="S7" s="27"/>
      <c r="T7" s="11"/>
    </row>
    <row r="8" spans="1:20" s="38" customFormat="1" ht="15.6" x14ac:dyDescent="0.3">
      <c r="A8" s="117">
        <v>4</v>
      </c>
      <c r="B8" s="31" t="str">
        <f>'TOP6'!E71</f>
        <v>Walvis Bay</v>
      </c>
      <c r="C8" s="34">
        <f>'TOP6'!K71</f>
        <v>149.99999999999997</v>
      </c>
      <c r="D8" s="288">
        <f>'TOP6'!L71</f>
        <v>1556</v>
      </c>
      <c r="E8" s="32">
        <v>47</v>
      </c>
      <c r="F8" s="43"/>
      <c r="H8" s="41"/>
      <c r="I8" s="43"/>
      <c r="K8" s="41"/>
      <c r="R8" s="4"/>
      <c r="S8" s="27"/>
      <c r="T8" s="11"/>
    </row>
    <row r="9" spans="1:20" s="38" customFormat="1" ht="15.6" x14ac:dyDescent="0.3">
      <c r="A9" s="117">
        <v>5</v>
      </c>
      <c r="B9" s="31" t="str">
        <f>'TOP6'!E47</f>
        <v>Otjiwarongo</v>
      </c>
      <c r="C9" s="34">
        <f>'TOP6'!K47</f>
        <v>142.4</v>
      </c>
      <c r="D9" s="288">
        <f>'TOP6'!L47</f>
        <v>1541</v>
      </c>
      <c r="E9" s="32">
        <v>46</v>
      </c>
      <c r="F9" s="43"/>
      <c r="H9" s="41"/>
      <c r="I9" s="43"/>
      <c r="K9" s="41"/>
      <c r="R9" s="4"/>
      <c r="S9" s="27"/>
      <c r="T9" s="11"/>
    </row>
    <row r="10" spans="1:20" s="38" customFormat="1" ht="15.6" x14ac:dyDescent="0.3">
      <c r="A10" s="117">
        <v>6</v>
      </c>
      <c r="B10" s="31" t="str">
        <f>'TOP6'!E59</f>
        <v>Seagull Angling Club</v>
      </c>
      <c r="C10" s="34">
        <f>'TOP6'!K59</f>
        <v>130</v>
      </c>
      <c r="D10" s="288">
        <f>'TOP6'!L59</f>
        <v>1538</v>
      </c>
      <c r="E10" s="32">
        <v>45</v>
      </c>
      <c r="F10" s="43"/>
      <c r="H10" s="41"/>
      <c r="I10" s="43"/>
      <c r="K10" s="41"/>
      <c r="R10" s="4"/>
      <c r="S10" s="27"/>
      <c r="T10" s="11"/>
    </row>
    <row r="11" spans="1:20" s="38" customFormat="1" ht="15.6" x14ac:dyDescent="0.3">
      <c r="A11" s="117">
        <v>7</v>
      </c>
      <c r="B11" s="31" t="str">
        <f>'TOP6'!E35</f>
        <v>Okahandja</v>
      </c>
      <c r="C11" s="34">
        <f>'TOP6'!K35</f>
        <v>120.8</v>
      </c>
      <c r="D11" s="288">
        <f>'TOP6'!L35</f>
        <v>1524</v>
      </c>
      <c r="E11" s="32">
        <v>44</v>
      </c>
      <c r="F11" s="43"/>
      <c r="H11" s="41"/>
      <c r="I11" s="43"/>
      <c r="K11" s="41"/>
      <c r="R11" s="4"/>
      <c r="S11" s="27"/>
      <c r="T11" s="11"/>
    </row>
    <row r="12" spans="1:20" s="38" customFormat="1" ht="15.6" x14ac:dyDescent="0.3">
      <c r="A12" s="117">
        <v>8</v>
      </c>
      <c r="B12" s="31" t="str">
        <f>'TOP6'!E17</f>
        <v>Henties Bay</v>
      </c>
      <c r="C12" s="34">
        <f>'TOP6'!K17</f>
        <v>127.2</v>
      </c>
      <c r="D12" s="288">
        <f>'TOP6'!L17</f>
        <v>1490</v>
      </c>
      <c r="E12" s="32">
        <v>43</v>
      </c>
      <c r="F12" s="43"/>
      <c r="H12" s="41"/>
      <c r="I12" s="43"/>
      <c r="K12" s="41"/>
    </row>
    <row r="13" spans="1:20" s="38" customFormat="1" ht="15" customHeight="1" x14ac:dyDescent="0.3">
      <c r="A13" s="117">
        <v>9</v>
      </c>
      <c r="B13" s="31" t="str">
        <f>'TOP6'!E5</f>
        <v>Atlantic Angling Club</v>
      </c>
      <c r="C13" s="34">
        <f>'TOP6'!K5</f>
        <v>119.50000000000001</v>
      </c>
      <c r="D13" s="288">
        <f>'TOP6'!L5</f>
        <v>1477</v>
      </c>
      <c r="E13" s="32">
        <v>42</v>
      </c>
      <c r="F13" s="43"/>
      <c r="H13" s="41"/>
      <c r="I13" s="43"/>
      <c r="K13" s="41"/>
      <c r="R13" s="4"/>
      <c r="S13" s="27"/>
      <c r="T13" s="11"/>
    </row>
    <row r="14" spans="1:20" s="38" customFormat="1" ht="15.6" x14ac:dyDescent="0.3">
      <c r="A14" s="117">
        <v>10</v>
      </c>
      <c r="B14" s="31" t="str">
        <f>'TOP6'!E65</f>
        <v>Steenbras</v>
      </c>
      <c r="C14" s="34">
        <f>'TOP6'!K65</f>
        <v>112.70000000000002</v>
      </c>
      <c r="D14" s="288">
        <f>'TOP6'!L65</f>
        <v>1445</v>
      </c>
      <c r="E14" s="32">
        <v>41</v>
      </c>
      <c r="F14" s="43"/>
      <c r="H14" s="41"/>
      <c r="I14" s="43"/>
      <c r="K14" s="41"/>
      <c r="R14" s="4"/>
      <c r="S14" s="27"/>
      <c r="T14" s="11"/>
    </row>
    <row r="15" spans="1:20" s="38" customFormat="1" ht="15.6" x14ac:dyDescent="0.3">
      <c r="A15" s="117">
        <v>11</v>
      </c>
      <c r="B15" s="31" t="str">
        <f>'TOP6'!E79</f>
        <v>Welwitschia</v>
      </c>
      <c r="C15" s="34">
        <f>'TOP6'!K79</f>
        <v>84.7</v>
      </c>
      <c r="D15" s="288">
        <f>'TOP6'!L79</f>
        <v>1407</v>
      </c>
      <c r="E15" s="32">
        <v>40</v>
      </c>
      <c r="F15" s="43"/>
      <c r="H15" s="41"/>
      <c r="I15" s="43"/>
      <c r="K15" s="41"/>
      <c r="R15" s="4"/>
      <c r="S15" s="27"/>
      <c r="T15" s="11"/>
    </row>
    <row r="16" spans="1:20" s="38" customFormat="1" ht="15.6" x14ac:dyDescent="0.3">
      <c r="A16" s="117">
        <v>12</v>
      </c>
      <c r="B16" s="31" t="str">
        <f>'TOP6'!E29</f>
        <v>Namib Park</v>
      </c>
      <c r="C16" s="34">
        <f>'TOP6'!K29</f>
        <v>93</v>
      </c>
      <c r="D16" s="288">
        <f>'TOP6'!L29</f>
        <v>1277</v>
      </c>
      <c r="E16" s="32">
        <v>39</v>
      </c>
      <c r="F16" s="43"/>
      <c r="H16" s="41"/>
      <c r="I16" s="43"/>
      <c r="K16" s="41"/>
      <c r="R16" s="4"/>
      <c r="S16" s="27"/>
      <c r="T16" s="11"/>
    </row>
    <row r="17" spans="1:20" s="38" customFormat="1" ht="16.2" thickBot="1" x14ac:dyDescent="0.35">
      <c r="A17" s="205">
        <v>13</v>
      </c>
      <c r="B17" s="206" t="str">
        <f>'TOP6'!E11</f>
        <v>Benguella</v>
      </c>
      <c r="C17" s="30">
        <f>'TOP6'!K11</f>
        <v>11.2</v>
      </c>
      <c r="D17" s="289">
        <f>'TOP6'!L11</f>
        <v>774</v>
      </c>
      <c r="E17" s="28">
        <v>38</v>
      </c>
      <c r="F17" s="43"/>
      <c r="H17" s="41"/>
      <c r="I17" s="43"/>
      <c r="K17" s="41"/>
      <c r="R17" s="4"/>
      <c r="S17" s="27"/>
      <c r="T17" s="11"/>
    </row>
    <row r="18" spans="1:20" s="38" customFormat="1" ht="16.2" hidden="1" thickBot="1" x14ac:dyDescent="0.35">
      <c r="A18" s="110">
        <v>15</v>
      </c>
      <c r="B18" s="111"/>
      <c r="C18" s="114"/>
      <c r="D18" s="290"/>
      <c r="E18" s="116"/>
      <c r="G18" s="41"/>
      <c r="I18" s="43"/>
      <c r="K18" s="41"/>
      <c r="R18" s="4"/>
      <c r="S18" s="27"/>
      <c r="T18" s="11"/>
    </row>
    <row r="19" spans="1:20" s="38" customFormat="1" ht="16.2" thickBot="1" x14ac:dyDescent="0.35">
      <c r="A19" s="41"/>
      <c r="C19" s="232"/>
      <c r="D19" s="291"/>
      <c r="E19" s="233"/>
      <c r="G19" s="41"/>
      <c r="I19" s="43"/>
      <c r="K19" s="41"/>
      <c r="R19" s="4"/>
      <c r="S19" s="27"/>
      <c r="T19" s="11"/>
    </row>
    <row r="20" spans="1:20" s="38" customFormat="1" ht="16.2" thickBot="1" x14ac:dyDescent="0.35">
      <c r="C20" s="368" t="s">
        <v>2122</v>
      </c>
      <c r="D20" s="369"/>
      <c r="E20" s="370"/>
      <c r="F20" s="371" t="s">
        <v>1758</v>
      </c>
      <c r="G20" s="371"/>
      <c r="H20" s="372"/>
      <c r="I20" s="368" t="s">
        <v>1759</v>
      </c>
      <c r="J20" s="371"/>
      <c r="K20" s="372"/>
      <c r="L20" s="362" t="s">
        <v>1761</v>
      </c>
      <c r="M20" s="373"/>
      <c r="N20" s="374"/>
      <c r="O20" s="362" t="s">
        <v>1776</v>
      </c>
      <c r="P20" s="363"/>
      <c r="Q20" s="364"/>
      <c r="R20" s="362" t="s">
        <v>1780</v>
      </c>
      <c r="S20" s="363"/>
      <c r="T20" s="364"/>
    </row>
    <row r="21" spans="1:20" ht="31.8" thickBot="1" x14ac:dyDescent="0.35">
      <c r="A21" s="168"/>
      <c r="B21" s="169" t="s">
        <v>438</v>
      </c>
      <c r="C21" s="170" t="s">
        <v>1751</v>
      </c>
      <c r="D21" s="292" t="s">
        <v>1745</v>
      </c>
      <c r="E21" s="171" t="s">
        <v>1750</v>
      </c>
      <c r="F21" s="166" t="s">
        <v>1751</v>
      </c>
      <c r="G21" s="299" t="s">
        <v>1745</v>
      </c>
      <c r="H21" s="167" t="s">
        <v>1750</v>
      </c>
      <c r="I21" s="229" t="s">
        <v>1751</v>
      </c>
      <c r="J21" s="230" t="s">
        <v>1745</v>
      </c>
      <c r="K21" s="231" t="s">
        <v>1750</v>
      </c>
      <c r="L21" s="166" t="s">
        <v>1751</v>
      </c>
      <c r="M21" s="299" t="s">
        <v>1745</v>
      </c>
      <c r="N21" s="167" t="s">
        <v>1750</v>
      </c>
      <c r="O21" s="166" t="s">
        <v>1751</v>
      </c>
      <c r="P21" s="299" t="s">
        <v>1745</v>
      </c>
      <c r="Q21" s="167" t="s">
        <v>1750</v>
      </c>
      <c r="R21" s="166" t="s">
        <v>1751</v>
      </c>
      <c r="S21" s="299" t="s">
        <v>1745</v>
      </c>
      <c r="T21" s="167" t="s">
        <v>1750</v>
      </c>
    </row>
    <row r="22" spans="1:20" ht="15.6" x14ac:dyDescent="0.3">
      <c r="A22" s="176">
        <v>1</v>
      </c>
      <c r="B22" s="307" t="s">
        <v>38</v>
      </c>
      <c r="C22" s="308">
        <f>SUM(F22,I22,L22,O22,R22)</f>
        <v>1593.9</v>
      </c>
      <c r="D22" s="293">
        <f>SUM(G22,J22,M22,P22,S22)</f>
        <v>8609</v>
      </c>
      <c r="E22" s="309">
        <f>SUM(H22,K22,N22,Q22,T22)</f>
        <v>247</v>
      </c>
      <c r="F22" s="287">
        <v>515.59999999999991</v>
      </c>
      <c r="G22" s="36">
        <v>1659</v>
      </c>
      <c r="H22" s="310">
        <v>48</v>
      </c>
      <c r="I22" s="311">
        <v>212.4</v>
      </c>
      <c r="J22" s="312">
        <v>1741</v>
      </c>
      <c r="K22" s="313">
        <v>50</v>
      </c>
      <c r="L22" s="287">
        <v>72.5</v>
      </c>
      <c r="M22" s="36">
        <v>1667</v>
      </c>
      <c r="N22" s="310">
        <v>49</v>
      </c>
      <c r="O22" s="287">
        <v>258.3</v>
      </c>
      <c r="P22" s="36">
        <v>1773</v>
      </c>
      <c r="Q22" s="310">
        <v>50</v>
      </c>
      <c r="R22" s="287">
        <v>535.1</v>
      </c>
      <c r="S22" s="36">
        <v>1769</v>
      </c>
      <c r="T22" s="35">
        <v>50</v>
      </c>
    </row>
    <row r="23" spans="1:20" ht="15.6" x14ac:dyDescent="0.3">
      <c r="A23" s="117">
        <v>2</v>
      </c>
      <c r="B23" s="300" t="s">
        <v>43</v>
      </c>
      <c r="C23" s="301">
        <f>SUM(F23,I23,L23,O23,R23)</f>
        <v>829.4</v>
      </c>
      <c r="D23" s="294">
        <f>SUM(G23,J23,M23,P23,S23)</f>
        <v>8143</v>
      </c>
      <c r="E23" s="302">
        <f>SUM(H23,K23,N23,Q23,T23)</f>
        <v>238</v>
      </c>
      <c r="F23" s="288">
        <v>404.4</v>
      </c>
      <c r="G23" s="33">
        <v>1638</v>
      </c>
      <c r="H23" s="303">
        <v>47</v>
      </c>
      <c r="I23" s="304">
        <v>83.9</v>
      </c>
      <c r="J23" s="305">
        <v>1564</v>
      </c>
      <c r="K23" s="306">
        <v>45</v>
      </c>
      <c r="L23" s="288">
        <v>49.999999999999993</v>
      </c>
      <c r="M23" s="33">
        <v>1682</v>
      </c>
      <c r="N23" s="303">
        <v>50</v>
      </c>
      <c r="O23" s="288">
        <v>141.1</v>
      </c>
      <c r="P23" s="33">
        <v>1703</v>
      </c>
      <c r="Q23" s="303">
        <v>49</v>
      </c>
      <c r="R23" s="288">
        <v>149.99999999999997</v>
      </c>
      <c r="S23" s="33">
        <v>1556</v>
      </c>
      <c r="T23" s="32">
        <v>47</v>
      </c>
    </row>
    <row r="24" spans="1:20" ht="15.6" x14ac:dyDescent="0.3">
      <c r="A24" s="117">
        <v>3</v>
      </c>
      <c r="B24" s="300" t="s">
        <v>44</v>
      </c>
      <c r="C24" s="301">
        <f>SUM(F24,I24,L24,O24,R24)</f>
        <v>987.2</v>
      </c>
      <c r="D24" s="294">
        <f>SUM(G24,J24,M24,P24,S24)</f>
        <v>8069</v>
      </c>
      <c r="E24" s="302">
        <f>SUM(H24,K24,N24,Q24,T24)</f>
        <v>236</v>
      </c>
      <c r="F24" s="288">
        <v>555.80000000000007</v>
      </c>
      <c r="G24" s="33">
        <v>1692</v>
      </c>
      <c r="H24" s="303">
        <v>49</v>
      </c>
      <c r="I24" s="304">
        <v>146.5</v>
      </c>
      <c r="J24" s="305">
        <v>1689</v>
      </c>
      <c r="K24" s="306">
        <v>49</v>
      </c>
      <c r="L24" s="288">
        <v>13.2</v>
      </c>
      <c r="M24" s="33">
        <v>1631</v>
      </c>
      <c r="N24" s="303">
        <v>47</v>
      </c>
      <c r="O24" s="288">
        <v>69.099999999999994</v>
      </c>
      <c r="P24" s="33">
        <v>1456</v>
      </c>
      <c r="Q24" s="303">
        <v>43</v>
      </c>
      <c r="R24" s="288">
        <v>202.59999999999997</v>
      </c>
      <c r="S24" s="33">
        <v>1601</v>
      </c>
      <c r="T24" s="32">
        <v>48</v>
      </c>
    </row>
    <row r="25" spans="1:20" ht="15.6" x14ac:dyDescent="0.3">
      <c r="A25" s="117">
        <v>4</v>
      </c>
      <c r="B25" s="300" t="s">
        <v>1923</v>
      </c>
      <c r="C25" s="301">
        <f>SUM(F25,I25,L25,O25,R25)</f>
        <v>887.20000000000016</v>
      </c>
      <c r="D25" s="294">
        <f>SUM(G25,J25,M25,P25,S25)</f>
        <v>8060</v>
      </c>
      <c r="E25" s="302">
        <f>SUM(H25,K25,N25,Q25,T25)</f>
        <v>232</v>
      </c>
      <c r="F25" s="288">
        <v>422</v>
      </c>
      <c r="G25" s="33">
        <v>1636</v>
      </c>
      <c r="H25" s="303">
        <v>46</v>
      </c>
      <c r="I25" s="304">
        <v>227.40000000000003</v>
      </c>
      <c r="J25" s="305">
        <v>1618</v>
      </c>
      <c r="K25" s="306">
        <v>47</v>
      </c>
      <c r="L25" s="288">
        <v>16.200000000000003</v>
      </c>
      <c r="M25" s="33">
        <v>1630</v>
      </c>
      <c r="N25" s="303">
        <v>46</v>
      </c>
      <c r="O25" s="288">
        <v>91.6</v>
      </c>
      <c r="P25" s="33">
        <v>1638</v>
      </c>
      <c r="Q25" s="303">
        <v>48</v>
      </c>
      <c r="R25" s="288">
        <v>130</v>
      </c>
      <c r="S25" s="33">
        <v>1538</v>
      </c>
      <c r="T25" s="32">
        <v>45</v>
      </c>
    </row>
    <row r="26" spans="1:20" ht="15.6" x14ac:dyDescent="0.3">
      <c r="A26" s="117">
        <v>5</v>
      </c>
      <c r="B26" s="300" t="s">
        <v>37</v>
      </c>
      <c r="C26" s="301">
        <f>SUM(F26,I26,L26,O26,R26)</f>
        <v>1204.8</v>
      </c>
      <c r="D26" s="294">
        <f>SUM(G26,J26,M26,P26,S26)</f>
        <v>6421</v>
      </c>
      <c r="E26" s="302">
        <f>SUM(H26,K26,N26,Q26,T26)</f>
        <v>227</v>
      </c>
      <c r="F26" s="288">
        <v>736.5</v>
      </c>
      <c r="G26" s="33">
        <v>1753</v>
      </c>
      <c r="H26" s="303">
        <v>50</v>
      </c>
      <c r="I26" s="304">
        <v>129.80000000000001</v>
      </c>
      <c r="J26" s="305">
        <v>1660</v>
      </c>
      <c r="K26" s="306">
        <v>48</v>
      </c>
      <c r="L26" s="288">
        <v>24.1</v>
      </c>
      <c r="M26" s="33">
        <v>297</v>
      </c>
      <c r="N26" s="303">
        <v>39</v>
      </c>
      <c r="O26" s="288">
        <v>18.899999999999999</v>
      </c>
      <c r="P26" s="33">
        <v>999</v>
      </c>
      <c r="Q26" s="303">
        <v>41</v>
      </c>
      <c r="R26" s="288">
        <v>295.5</v>
      </c>
      <c r="S26" s="33">
        <v>1712</v>
      </c>
      <c r="T26" s="32">
        <v>49</v>
      </c>
    </row>
    <row r="27" spans="1:20" ht="15.6" x14ac:dyDescent="0.3">
      <c r="A27" s="117">
        <v>6</v>
      </c>
      <c r="B27" s="300" t="s">
        <v>41</v>
      </c>
      <c r="C27" s="301">
        <f>SUM(F27,I27,L27,O27,R27)</f>
        <v>738.20000000000016</v>
      </c>
      <c r="D27" s="294">
        <f>SUM(G27,J27,M27,P27,S27)</f>
        <v>7850</v>
      </c>
      <c r="E27" s="302">
        <f>SUM(H27,K27,N27,Q27,T27)</f>
        <v>224</v>
      </c>
      <c r="F27" s="288">
        <v>425</v>
      </c>
      <c r="G27" s="33">
        <v>1635</v>
      </c>
      <c r="H27" s="303">
        <v>45</v>
      </c>
      <c r="I27" s="304">
        <v>105.2</v>
      </c>
      <c r="J27" s="305">
        <v>1561</v>
      </c>
      <c r="K27" s="306">
        <v>44</v>
      </c>
      <c r="L27" s="288">
        <v>48.7</v>
      </c>
      <c r="M27" s="33">
        <v>1645</v>
      </c>
      <c r="N27" s="303">
        <v>48</v>
      </c>
      <c r="O27" s="288">
        <v>74.599999999999994</v>
      </c>
      <c r="P27" s="33">
        <v>1602</v>
      </c>
      <c r="Q27" s="303">
        <v>47</v>
      </c>
      <c r="R27" s="288">
        <v>84.7</v>
      </c>
      <c r="S27" s="33">
        <v>1407</v>
      </c>
      <c r="T27" s="32">
        <v>40</v>
      </c>
    </row>
    <row r="28" spans="1:20" ht="15.6" x14ac:dyDescent="0.3">
      <c r="A28" s="117">
        <v>7</v>
      </c>
      <c r="B28" s="300" t="s">
        <v>49</v>
      </c>
      <c r="C28" s="301">
        <f>SUM(F28,I28,L28,O28,R28)</f>
        <v>485.70000000000005</v>
      </c>
      <c r="D28" s="294">
        <f>SUM(G28,J28,M28,P28,S28)</f>
        <v>6719</v>
      </c>
      <c r="E28" s="302">
        <f>SUM(H28,K28,N28,Q28,T28)</f>
        <v>217</v>
      </c>
      <c r="F28" s="288">
        <v>227.6</v>
      </c>
      <c r="G28" s="33">
        <v>1372</v>
      </c>
      <c r="H28" s="303">
        <v>42</v>
      </c>
      <c r="I28" s="304">
        <v>38.4</v>
      </c>
      <c r="J28" s="305">
        <v>1122</v>
      </c>
      <c r="K28" s="306">
        <v>39</v>
      </c>
      <c r="L28" s="288">
        <v>11</v>
      </c>
      <c r="M28" s="33">
        <v>1097</v>
      </c>
      <c r="N28" s="303">
        <v>44</v>
      </c>
      <c r="O28" s="288">
        <v>66.3</v>
      </c>
      <c r="P28" s="33">
        <v>1587</v>
      </c>
      <c r="Q28" s="303">
        <v>46</v>
      </c>
      <c r="R28" s="288">
        <v>142.4</v>
      </c>
      <c r="S28" s="33">
        <v>1541</v>
      </c>
      <c r="T28" s="32">
        <v>46</v>
      </c>
    </row>
    <row r="29" spans="1:20" ht="15.6" x14ac:dyDescent="0.3">
      <c r="A29" s="117">
        <v>8</v>
      </c>
      <c r="B29" s="300" t="s">
        <v>42</v>
      </c>
      <c r="C29" s="301">
        <v>375.6</v>
      </c>
      <c r="D29" s="294">
        <v>6695</v>
      </c>
      <c r="E29" s="302">
        <v>212</v>
      </c>
      <c r="F29" s="288">
        <v>128.30000000000001</v>
      </c>
      <c r="G29" s="33">
        <v>1167</v>
      </c>
      <c r="H29" s="303">
        <v>39</v>
      </c>
      <c r="I29" s="304">
        <v>59.599999999999987</v>
      </c>
      <c r="J29" s="305">
        <v>1478</v>
      </c>
      <c r="K29" s="306">
        <v>43</v>
      </c>
      <c r="L29" s="288">
        <v>4.8000000000000007</v>
      </c>
      <c r="M29" s="33">
        <v>1033</v>
      </c>
      <c r="N29" s="303">
        <v>43</v>
      </c>
      <c r="O29" s="288">
        <v>63.400000000000006</v>
      </c>
      <c r="P29" s="33">
        <v>1533</v>
      </c>
      <c r="Q29" s="303">
        <v>45</v>
      </c>
      <c r="R29" s="288">
        <v>119.50000000000001</v>
      </c>
      <c r="S29" s="33">
        <v>1477</v>
      </c>
      <c r="T29" s="32">
        <v>42</v>
      </c>
    </row>
    <row r="30" spans="1:20" ht="15.6" x14ac:dyDescent="0.3">
      <c r="A30" s="117">
        <v>9</v>
      </c>
      <c r="B30" s="300" t="s">
        <v>48</v>
      </c>
      <c r="C30" s="301">
        <f>SUM(F30,I30,L30,O30,R30)</f>
        <v>450.79999999999995</v>
      </c>
      <c r="D30" s="294">
        <f>SUM(G30,J30,M30,P30,S30)</f>
        <v>6260</v>
      </c>
      <c r="E30" s="302">
        <f>SUM(H30,K30,N30,Q30,T30)</f>
        <v>212</v>
      </c>
      <c r="F30" s="288">
        <v>133.69999999999999</v>
      </c>
      <c r="G30" s="33">
        <v>1381</v>
      </c>
      <c r="H30" s="303">
        <v>43</v>
      </c>
      <c r="I30" s="304">
        <v>132.1</v>
      </c>
      <c r="J30" s="305">
        <v>1618</v>
      </c>
      <c r="K30" s="306">
        <v>46</v>
      </c>
      <c r="L30" s="288">
        <v>19</v>
      </c>
      <c r="M30" s="33">
        <v>289</v>
      </c>
      <c r="N30" s="303">
        <v>38</v>
      </c>
      <c r="O30" s="288">
        <v>53.300000000000004</v>
      </c>
      <c r="P30" s="33">
        <v>1527</v>
      </c>
      <c r="Q30" s="303">
        <v>44</v>
      </c>
      <c r="R30" s="288">
        <v>112.70000000000002</v>
      </c>
      <c r="S30" s="33">
        <v>1445</v>
      </c>
      <c r="T30" s="32">
        <v>41</v>
      </c>
    </row>
    <row r="31" spans="1:20" ht="15.6" x14ac:dyDescent="0.3">
      <c r="A31" s="117">
        <v>10</v>
      </c>
      <c r="B31" s="300" t="s">
        <v>39</v>
      </c>
      <c r="C31" s="301">
        <f>SUM(F31,I31,L31,O31,R31)</f>
        <v>440</v>
      </c>
      <c r="D31" s="294">
        <f>SUM(G31,J31,M31,P31,S31)</f>
        <v>5400</v>
      </c>
      <c r="E31" s="302">
        <f>SUM(H31,K31,N31,Q31,T31)</f>
        <v>207</v>
      </c>
      <c r="F31" s="288">
        <v>192.50000000000003</v>
      </c>
      <c r="G31" s="33">
        <v>1427</v>
      </c>
      <c r="H31" s="303">
        <v>44</v>
      </c>
      <c r="I31" s="304">
        <v>11.5</v>
      </c>
      <c r="J31" s="305">
        <v>611</v>
      </c>
      <c r="K31" s="306">
        <v>38</v>
      </c>
      <c r="L31" s="288">
        <v>23.1</v>
      </c>
      <c r="M31" s="33">
        <v>570</v>
      </c>
      <c r="N31" s="303">
        <v>40</v>
      </c>
      <c r="O31" s="288">
        <v>85.7</v>
      </c>
      <c r="P31" s="33">
        <v>1302</v>
      </c>
      <c r="Q31" s="303">
        <v>42</v>
      </c>
      <c r="R31" s="288">
        <v>127.2</v>
      </c>
      <c r="S31" s="33">
        <v>1490</v>
      </c>
      <c r="T31" s="32">
        <v>43</v>
      </c>
    </row>
    <row r="32" spans="1:20" ht="15.6" x14ac:dyDescent="0.3">
      <c r="A32" s="117">
        <v>11</v>
      </c>
      <c r="B32" s="300" t="s">
        <v>40</v>
      </c>
      <c r="C32" s="301">
        <f>SUM(F32,I32,L32,O32,R32)</f>
        <v>281.39999999999998</v>
      </c>
      <c r="D32" s="294">
        <f>SUM(G32,J32,M32,P32,S32)</f>
        <v>6113</v>
      </c>
      <c r="E32" s="302">
        <f>SUM(H32,K32,N32,Q32,T32)</f>
        <v>205</v>
      </c>
      <c r="F32" s="288">
        <v>84.6</v>
      </c>
      <c r="G32" s="33">
        <v>1188</v>
      </c>
      <c r="H32" s="303">
        <v>40</v>
      </c>
      <c r="I32" s="304">
        <v>61.000000000000007</v>
      </c>
      <c r="J32" s="305">
        <v>1465</v>
      </c>
      <c r="K32" s="306">
        <v>42</v>
      </c>
      <c r="L32" s="288">
        <v>35.1</v>
      </c>
      <c r="M32" s="33">
        <v>1316</v>
      </c>
      <c r="N32" s="303">
        <v>45</v>
      </c>
      <c r="O32" s="288">
        <v>7.7</v>
      </c>
      <c r="P32" s="33">
        <v>867</v>
      </c>
      <c r="Q32" s="303">
        <v>39</v>
      </c>
      <c r="R32" s="288">
        <v>93</v>
      </c>
      <c r="S32" s="33">
        <v>1277</v>
      </c>
      <c r="T32" s="32">
        <v>39</v>
      </c>
    </row>
    <row r="33" spans="1:20" ht="15.6" x14ac:dyDescent="0.3">
      <c r="A33" s="117">
        <v>12</v>
      </c>
      <c r="B33" s="300" t="s">
        <v>47</v>
      </c>
      <c r="C33" s="301">
        <f>SUM(F33,I33,L33,O33,R33)</f>
        <v>365.7</v>
      </c>
      <c r="D33" s="294">
        <f>SUM(G33,J33,M33,P33,S33)</f>
        <v>5502</v>
      </c>
      <c r="E33" s="302">
        <f>SUM(H33,K33,N33,Q33,T33)</f>
        <v>204</v>
      </c>
      <c r="F33" s="288">
        <v>162.30000000000001</v>
      </c>
      <c r="G33" s="33">
        <v>1166</v>
      </c>
      <c r="H33" s="303">
        <v>38</v>
      </c>
      <c r="I33" s="304">
        <v>67.099999999999994</v>
      </c>
      <c r="J33" s="305">
        <v>1132</v>
      </c>
      <c r="K33" s="306">
        <v>40</v>
      </c>
      <c r="L33" s="288">
        <v>5.9</v>
      </c>
      <c r="M33" s="33">
        <v>808</v>
      </c>
      <c r="N33" s="303">
        <v>42</v>
      </c>
      <c r="O33" s="288">
        <v>9.6</v>
      </c>
      <c r="P33" s="33">
        <v>872</v>
      </c>
      <c r="Q33" s="303">
        <v>40</v>
      </c>
      <c r="R33" s="288">
        <v>120.8</v>
      </c>
      <c r="S33" s="33">
        <v>1524</v>
      </c>
      <c r="T33" s="32">
        <v>44</v>
      </c>
    </row>
    <row r="34" spans="1:20" ht="16.2" thickBot="1" x14ac:dyDescent="0.35">
      <c r="A34" s="205">
        <v>13</v>
      </c>
      <c r="B34" s="314" t="s">
        <v>50</v>
      </c>
      <c r="C34" s="315">
        <f>SUM(F34,I34,L34,O34,R34)</f>
        <v>243.4</v>
      </c>
      <c r="D34" s="295">
        <f>SUM(G34,J34,M34,P34,S34)</f>
        <v>4453</v>
      </c>
      <c r="E34" s="316">
        <f>SUM(H34,K34,N34,Q34,T34)</f>
        <v>199</v>
      </c>
      <c r="F34" s="289">
        <v>108.7</v>
      </c>
      <c r="G34" s="29">
        <v>1287</v>
      </c>
      <c r="H34" s="317">
        <v>41</v>
      </c>
      <c r="I34" s="318">
        <v>35.699999999999996</v>
      </c>
      <c r="J34" s="319">
        <v>1338</v>
      </c>
      <c r="K34" s="320">
        <v>41</v>
      </c>
      <c r="L34" s="289">
        <v>80.400000000000006</v>
      </c>
      <c r="M34" s="29">
        <v>598</v>
      </c>
      <c r="N34" s="317">
        <v>41</v>
      </c>
      <c r="O34" s="289">
        <v>7.4</v>
      </c>
      <c r="P34" s="29">
        <v>456</v>
      </c>
      <c r="Q34" s="317">
        <v>38</v>
      </c>
      <c r="R34" s="289">
        <v>11.2</v>
      </c>
      <c r="S34" s="29">
        <v>774</v>
      </c>
      <c r="T34" s="28">
        <v>38</v>
      </c>
    </row>
    <row r="35" spans="1:20" ht="16.2" hidden="1" thickBot="1" x14ac:dyDescent="0.35">
      <c r="A35" s="110">
        <v>15</v>
      </c>
      <c r="B35" s="111" t="s">
        <v>41</v>
      </c>
      <c r="C35" s="112">
        <f t="shared" ref="C35" si="0">SUM(F35,I35,L35,O35,R35)</f>
        <v>0</v>
      </c>
      <c r="D35" s="290">
        <f t="shared" ref="D35" si="1">SUM(G35,J35,M35,P35,S35)</f>
        <v>0</v>
      </c>
      <c r="E35" s="113">
        <f t="shared" ref="E35" si="2">SUM(H35,K35,N35,Q35,T35)</f>
        <v>0</v>
      </c>
      <c r="F35" s="114"/>
      <c r="G35" s="115"/>
      <c r="H35" s="116"/>
      <c r="I35" s="114"/>
      <c r="J35" s="115"/>
      <c r="K35" s="116"/>
      <c r="L35" s="114"/>
      <c r="M35" s="115"/>
      <c r="N35" s="116"/>
      <c r="O35" s="114"/>
      <c r="P35" s="115"/>
      <c r="Q35" s="116"/>
      <c r="R35" s="114"/>
      <c r="S35" s="115"/>
      <c r="T35" s="116"/>
    </row>
  </sheetData>
  <autoFilter ref="A21:T21" xr:uid="{00000000-0001-0000-0500-000000000000}">
    <sortState xmlns:xlrd2="http://schemas.microsoft.com/office/spreadsheetml/2017/richdata2" ref="A22:T34">
      <sortCondition descending="1" ref="E21"/>
    </sortState>
  </autoFilter>
  <sortState xmlns:xlrd2="http://schemas.microsoft.com/office/spreadsheetml/2017/richdata2" ref="H5:K18">
    <sortCondition descending="1" ref="J5"/>
  </sortState>
  <mergeCells count="9">
    <mergeCell ref="I3:K3"/>
    <mergeCell ref="R20:T20"/>
    <mergeCell ref="O20:Q20"/>
    <mergeCell ref="C3:E3"/>
    <mergeCell ref="C20:E20"/>
    <mergeCell ref="F20:H20"/>
    <mergeCell ref="I20:K20"/>
    <mergeCell ref="L20:N20"/>
    <mergeCell ref="F3:H3"/>
  </mergeCells>
  <pageMargins left="0.7" right="0.7" top="0.75" bottom="0.75" header="0.3" footer="0.3"/>
  <pageSetup paperSize="9" scale="6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pageSetUpPr fitToPage="1"/>
  </sheetPr>
  <dimension ref="A2:O84"/>
  <sheetViews>
    <sheetView topLeftCell="A38" zoomScaleNormal="100" workbookViewId="0">
      <selection activeCell="P51" sqref="P51"/>
    </sheetView>
  </sheetViews>
  <sheetFormatPr defaultColWidth="9.33203125" defaultRowHeight="13.2" x14ac:dyDescent="0.25"/>
  <cols>
    <col min="1" max="1" width="9.33203125" style="54"/>
    <col min="2" max="2" width="15.5546875" style="54" bestFit="1" customWidth="1"/>
    <col min="3" max="3" width="18.44140625" style="54" bestFit="1" customWidth="1"/>
    <col min="4" max="4" width="16.6640625" style="54" hidden="1" customWidth="1"/>
    <col min="5" max="5" width="18.6640625" style="54" bestFit="1" customWidth="1"/>
    <col min="6" max="6" width="7.6640625" style="54" customWidth="1"/>
    <col min="7" max="7" width="6.6640625" style="54" customWidth="1"/>
    <col min="8" max="9" width="7.44140625" style="55" customWidth="1"/>
    <col min="10" max="10" width="7.6640625" style="104" customWidth="1"/>
    <col min="11" max="11" width="9.33203125" style="56"/>
    <col min="12" max="12" width="9.33203125" style="57"/>
    <col min="13" max="16384" width="9.33203125" style="54"/>
  </cols>
  <sheetData>
    <row r="2" spans="1:15" s="58" customFormat="1" x14ac:dyDescent="0.25">
      <c r="B2" s="58" t="s">
        <v>1743</v>
      </c>
      <c r="D2" s="59" t="e">
        <f>#REF!</f>
        <v>#REF!</v>
      </c>
      <c r="H2" s="60"/>
      <c r="I2" s="60"/>
      <c r="J2" s="105"/>
      <c r="K2" s="61"/>
      <c r="L2" s="57"/>
    </row>
    <row r="4" spans="1:15" s="21" customFormat="1" ht="39.6" x14ac:dyDescent="0.25">
      <c r="A4" s="64" t="s">
        <v>437</v>
      </c>
      <c r="B4" s="64" t="s">
        <v>1</v>
      </c>
      <c r="C4" s="64" t="s">
        <v>2</v>
      </c>
      <c r="D4" s="64" t="s">
        <v>4</v>
      </c>
      <c r="E4" s="64" t="s">
        <v>0</v>
      </c>
      <c r="F4" s="64" t="s">
        <v>444</v>
      </c>
      <c r="G4" s="64" t="s">
        <v>445</v>
      </c>
      <c r="H4" s="65" t="s">
        <v>442</v>
      </c>
      <c r="I4" s="65" t="s">
        <v>443</v>
      </c>
      <c r="J4" s="106"/>
      <c r="K4" s="66" t="s">
        <v>1744</v>
      </c>
      <c r="L4" s="67" t="s">
        <v>1745</v>
      </c>
    </row>
    <row r="5" spans="1:15" x14ac:dyDescent="0.25">
      <c r="A5" s="101" t="s">
        <v>460</v>
      </c>
      <c r="B5" s="101" t="s">
        <v>99</v>
      </c>
      <c r="C5" s="101" t="s">
        <v>371</v>
      </c>
      <c r="D5" s="62"/>
      <c r="E5" s="62" t="s">
        <v>42</v>
      </c>
      <c r="F5" s="101"/>
      <c r="G5" s="101">
        <v>4</v>
      </c>
      <c r="H5" s="102">
        <v>49.6</v>
      </c>
      <c r="I5" s="103">
        <v>49.6</v>
      </c>
      <c r="J5" s="107">
        <v>285</v>
      </c>
      <c r="K5" s="56">
        <f>IF(H5&gt;0,H5,0)+IF(H6&gt;0,H6,0)+IF(H7&gt;0,H7,0)+IF(H8&gt;0,H8,0)+IF(H9&gt;0,H9,0)+IF(H10&gt;0,H10,0)</f>
        <v>119.50000000000001</v>
      </c>
      <c r="L5" s="57">
        <f>IF(H5&gt;0,J5,0)+IF(H6&gt;0,J6,0)+IF(H7&gt;0,J7,0)+IF(H8&gt;0,J8,0)+IF(H9&gt;0,J9,0)+IF(H10&gt;0,J10,0)</f>
        <v>1477</v>
      </c>
      <c r="M5" s="54" t="s">
        <v>1746</v>
      </c>
      <c r="N5" s="54" t="s">
        <v>1747</v>
      </c>
      <c r="O5" s="54" t="s">
        <v>1748</v>
      </c>
    </row>
    <row r="6" spans="1:15" x14ac:dyDescent="0.25">
      <c r="A6" s="101" t="s">
        <v>472</v>
      </c>
      <c r="B6" s="101" t="s">
        <v>1015</v>
      </c>
      <c r="C6" s="101" t="s">
        <v>76</v>
      </c>
      <c r="D6" s="62"/>
      <c r="E6" s="62" t="s">
        <v>42</v>
      </c>
      <c r="F6" s="101">
        <v>1</v>
      </c>
      <c r="G6" s="101">
        <v>3</v>
      </c>
      <c r="H6" s="102">
        <v>26.799999999999997</v>
      </c>
      <c r="I6" s="103">
        <v>26.799999999999997</v>
      </c>
      <c r="J6" s="107">
        <v>272</v>
      </c>
      <c r="M6" s="54" t="s">
        <v>1746</v>
      </c>
      <c r="O6" s="54" t="s">
        <v>1749</v>
      </c>
    </row>
    <row r="7" spans="1:15" x14ac:dyDescent="0.25">
      <c r="A7" s="101" t="s">
        <v>905</v>
      </c>
      <c r="B7" s="101" t="s">
        <v>94</v>
      </c>
      <c r="C7" s="101" t="s">
        <v>227</v>
      </c>
      <c r="D7" s="62"/>
      <c r="E7" s="62" t="s">
        <v>42</v>
      </c>
      <c r="F7" s="101">
        <v>1</v>
      </c>
      <c r="G7" s="101">
        <v>2</v>
      </c>
      <c r="H7" s="102">
        <v>18.399999999999999</v>
      </c>
      <c r="I7" s="103">
        <v>18.399999999999999</v>
      </c>
      <c r="J7" s="107">
        <v>254</v>
      </c>
      <c r="M7" s="54" t="s">
        <v>1746</v>
      </c>
    </row>
    <row r="8" spans="1:15" x14ac:dyDescent="0.25">
      <c r="A8" s="101" t="s">
        <v>657</v>
      </c>
      <c r="B8" s="101" t="s">
        <v>213</v>
      </c>
      <c r="C8" s="101" t="s">
        <v>81</v>
      </c>
      <c r="D8" s="62"/>
      <c r="E8" s="62" t="s">
        <v>42</v>
      </c>
      <c r="F8" s="101"/>
      <c r="G8" s="101">
        <v>1</v>
      </c>
      <c r="H8" s="102">
        <v>17.399999999999999</v>
      </c>
      <c r="I8" s="103">
        <v>17.399999999999999</v>
      </c>
      <c r="J8" s="107">
        <v>249</v>
      </c>
      <c r="M8" s="54" t="s">
        <v>1746</v>
      </c>
    </row>
    <row r="9" spans="1:15" x14ac:dyDescent="0.25">
      <c r="A9" s="101" t="s">
        <v>682</v>
      </c>
      <c r="B9" s="101" t="s">
        <v>1190</v>
      </c>
      <c r="C9" s="101" t="s">
        <v>911</v>
      </c>
      <c r="D9" s="62"/>
      <c r="E9" s="62" t="s">
        <v>42</v>
      </c>
      <c r="F9" s="101">
        <v>2</v>
      </c>
      <c r="G9" s="101"/>
      <c r="H9" s="102">
        <v>4.0999999999999996</v>
      </c>
      <c r="I9" s="103">
        <v>4.0999999999999996</v>
      </c>
      <c r="J9" s="107">
        <v>213</v>
      </c>
      <c r="M9" s="54" t="s">
        <v>1746</v>
      </c>
    </row>
    <row r="10" spans="1:15" x14ac:dyDescent="0.25">
      <c r="A10" s="101" t="s">
        <v>1429</v>
      </c>
      <c r="B10" s="101" t="s">
        <v>1903</v>
      </c>
      <c r="C10" s="101" t="s">
        <v>1446</v>
      </c>
      <c r="D10" s="62"/>
      <c r="E10" s="62" t="s">
        <v>42</v>
      </c>
      <c r="F10" s="101"/>
      <c r="G10" s="101">
        <v>3</v>
      </c>
      <c r="H10" s="102">
        <v>3.2</v>
      </c>
      <c r="I10" s="103">
        <v>3.2</v>
      </c>
      <c r="J10" s="107">
        <v>204</v>
      </c>
      <c r="M10" s="54" t="s">
        <v>1746</v>
      </c>
    </row>
    <row r="11" spans="1:15" ht="13.5" customHeight="1" x14ac:dyDescent="0.25">
      <c r="A11" s="101" t="s">
        <v>632</v>
      </c>
      <c r="B11" s="101" t="s">
        <v>1954</v>
      </c>
      <c r="C11" s="101" t="s">
        <v>1955</v>
      </c>
      <c r="D11" s="62"/>
      <c r="E11" s="62" t="s">
        <v>50</v>
      </c>
      <c r="F11" s="101">
        <v>5</v>
      </c>
      <c r="G11" s="101"/>
      <c r="H11" s="102">
        <v>4.9000000000000004</v>
      </c>
      <c r="I11" s="103">
        <v>4.9000000000000004</v>
      </c>
      <c r="J11" s="107">
        <v>217</v>
      </c>
      <c r="K11" s="56">
        <f>IF(H11&gt;0,H11,0)+IF(H12&gt;0,H12,0)+IF(H13&gt;0,H13,0)+IF(H14&gt;0,H14,0)+IF(H15&gt;0,H15,0)+IF(H16&gt;0,H16,0)</f>
        <v>11.2</v>
      </c>
      <c r="L11" s="57">
        <f>IF(H11&gt;0,J11,0)+IF(H12&gt;0,J12,0)+IF(H13&gt;0,J13,0)+IF(H14&gt;0,J14,0)+IF(H15&gt;0,J15,0)+IF(H16&gt;0,J16,0)</f>
        <v>774</v>
      </c>
      <c r="M11" s="54" t="s">
        <v>1746</v>
      </c>
      <c r="N11" s="54" t="s">
        <v>1747</v>
      </c>
    </row>
    <row r="12" spans="1:15" ht="13.5" customHeight="1" x14ac:dyDescent="0.25">
      <c r="A12" s="101" t="s">
        <v>491</v>
      </c>
      <c r="B12" s="101" t="s">
        <v>106</v>
      </c>
      <c r="C12" s="101" t="s">
        <v>116</v>
      </c>
      <c r="D12" s="62"/>
      <c r="E12" s="62" t="s">
        <v>50</v>
      </c>
      <c r="F12" s="101">
        <v>1</v>
      </c>
      <c r="G12" s="101"/>
      <c r="H12" s="102">
        <v>2.6</v>
      </c>
      <c r="I12" s="103">
        <v>2.6</v>
      </c>
      <c r="J12" s="107">
        <v>193</v>
      </c>
      <c r="M12" s="54" t="s">
        <v>1746</v>
      </c>
    </row>
    <row r="13" spans="1:15" ht="13.5" customHeight="1" x14ac:dyDescent="0.25">
      <c r="A13" s="101" t="s">
        <v>614</v>
      </c>
      <c r="B13" s="101" t="s">
        <v>1866</v>
      </c>
      <c r="C13" s="101" t="s">
        <v>1955</v>
      </c>
      <c r="D13" s="62"/>
      <c r="E13" s="62" t="s">
        <v>50</v>
      </c>
      <c r="F13" s="101">
        <v>2</v>
      </c>
      <c r="G13" s="101"/>
      <c r="H13" s="102">
        <v>2.2000000000000002</v>
      </c>
      <c r="I13" s="103">
        <v>2.2000000000000002</v>
      </c>
      <c r="J13" s="107">
        <v>188</v>
      </c>
      <c r="M13" s="54" t="s">
        <v>1746</v>
      </c>
    </row>
    <row r="14" spans="1:15" x14ac:dyDescent="0.25">
      <c r="A14" s="101" t="s">
        <v>699</v>
      </c>
      <c r="B14" s="101" t="s">
        <v>217</v>
      </c>
      <c r="C14" s="101" t="s">
        <v>1813</v>
      </c>
      <c r="D14" s="62"/>
      <c r="E14" s="62" t="s">
        <v>50</v>
      </c>
      <c r="F14" s="101">
        <v>1</v>
      </c>
      <c r="G14" s="101"/>
      <c r="H14" s="102">
        <v>1.5</v>
      </c>
      <c r="I14" s="103">
        <v>1.5</v>
      </c>
      <c r="J14" s="107">
        <v>176</v>
      </c>
      <c r="M14" s="54" t="s">
        <v>1746</v>
      </c>
    </row>
    <row r="15" spans="1:15" x14ac:dyDescent="0.25">
      <c r="A15" s="101" t="s">
        <v>830</v>
      </c>
      <c r="B15" s="101" t="s">
        <v>1916</v>
      </c>
      <c r="C15" s="101" t="s">
        <v>317</v>
      </c>
      <c r="D15" s="62"/>
      <c r="E15" s="62" t="s">
        <v>50</v>
      </c>
      <c r="F15" s="101"/>
      <c r="G15" s="101"/>
      <c r="H15" s="102"/>
      <c r="I15" s="103"/>
      <c r="J15" s="107"/>
      <c r="M15" s="54" t="s">
        <v>1746</v>
      </c>
    </row>
    <row r="16" spans="1:15" x14ac:dyDescent="0.25">
      <c r="A16" s="101" t="s">
        <v>693</v>
      </c>
      <c r="B16" s="101" t="s">
        <v>1995</v>
      </c>
      <c r="C16" s="101" t="s">
        <v>153</v>
      </c>
      <c r="D16" s="62"/>
      <c r="E16" s="62" t="s">
        <v>50</v>
      </c>
      <c r="F16" s="101"/>
      <c r="G16" s="101"/>
      <c r="H16" s="102"/>
      <c r="I16" s="103"/>
      <c r="J16" s="107"/>
      <c r="M16" s="54" t="s">
        <v>1746</v>
      </c>
    </row>
    <row r="17" spans="1:14" x14ac:dyDescent="0.25">
      <c r="A17" s="101" t="s">
        <v>1701</v>
      </c>
      <c r="B17" s="101" t="s">
        <v>2051</v>
      </c>
      <c r="C17" s="101" t="s">
        <v>1738</v>
      </c>
      <c r="D17" s="62" t="s">
        <v>39</v>
      </c>
      <c r="E17" s="62" t="s">
        <v>39</v>
      </c>
      <c r="F17" s="101"/>
      <c r="G17" s="101">
        <v>7</v>
      </c>
      <c r="H17" s="102">
        <v>54.400000000000006</v>
      </c>
      <c r="I17" s="103">
        <v>54.400000000000006</v>
      </c>
      <c r="J17" s="107">
        <v>288</v>
      </c>
      <c r="K17" s="56">
        <f>IF(H17&gt;0,H17,0)+IF(H18&gt;0,H18,0)+IF(H19&gt;0,H19,0)+IF(H20&gt;0,H20,0)+IF(H21&gt;0,H21,0)+IF(H22&gt;0,H22,0)</f>
        <v>127.2</v>
      </c>
      <c r="L17" s="57">
        <f>IF(H17&gt;0,J17,0)+IF(H18&gt;0,J18,0)+IF(H19&gt;0,J19,0)+IF(H20&gt;0,J20,0)+IF(H21&gt;0,J21,0)+IF(H22&gt;0,J22,0)</f>
        <v>1490</v>
      </c>
      <c r="M17" s="54" t="s">
        <v>1746</v>
      </c>
      <c r="N17" s="54" t="s">
        <v>1747</v>
      </c>
    </row>
    <row r="18" spans="1:14" x14ac:dyDescent="0.25">
      <c r="A18" s="101" t="s">
        <v>946</v>
      </c>
      <c r="B18" s="101" t="s">
        <v>99</v>
      </c>
      <c r="C18" s="101" t="s">
        <v>1883</v>
      </c>
      <c r="D18" s="62" t="s">
        <v>39</v>
      </c>
      <c r="E18" s="62" t="s">
        <v>39</v>
      </c>
      <c r="F18" s="101"/>
      <c r="G18" s="101">
        <v>1</v>
      </c>
      <c r="H18" s="102">
        <v>28.4</v>
      </c>
      <c r="I18" s="103">
        <v>28.4</v>
      </c>
      <c r="J18" s="107">
        <v>273</v>
      </c>
      <c r="M18" s="54" t="s">
        <v>1746</v>
      </c>
    </row>
    <row r="19" spans="1:14" x14ac:dyDescent="0.25">
      <c r="A19" s="101" t="s">
        <v>544</v>
      </c>
      <c r="B19" s="101" t="s">
        <v>425</v>
      </c>
      <c r="C19" s="101" t="s">
        <v>448</v>
      </c>
      <c r="D19" s="62" t="s">
        <v>39</v>
      </c>
      <c r="E19" s="62" t="s">
        <v>39</v>
      </c>
      <c r="F19" s="101"/>
      <c r="G19" s="101">
        <v>1</v>
      </c>
      <c r="H19" s="102">
        <v>18.600000000000001</v>
      </c>
      <c r="I19" s="103">
        <v>18.600000000000001</v>
      </c>
      <c r="J19" s="107">
        <v>255</v>
      </c>
      <c r="M19" s="54" t="s">
        <v>1746</v>
      </c>
    </row>
    <row r="20" spans="1:14" x14ac:dyDescent="0.25">
      <c r="A20" s="101" t="s">
        <v>694</v>
      </c>
      <c r="B20" s="101" t="s">
        <v>1922</v>
      </c>
      <c r="C20" s="101" t="s">
        <v>1738</v>
      </c>
      <c r="D20" s="62"/>
      <c r="E20" s="62" t="s">
        <v>39</v>
      </c>
      <c r="F20" s="101"/>
      <c r="G20" s="101">
        <v>2</v>
      </c>
      <c r="H20" s="102">
        <v>14.600000000000001</v>
      </c>
      <c r="I20" s="103">
        <v>14.600000000000001</v>
      </c>
      <c r="J20" s="107">
        <v>244</v>
      </c>
      <c r="M20" s="54" t="s">
        <v>1746</v>
      </c>
    </row>
    <row r="21" spans="1:14" x14ac:dyDescent="0.25">
      <c r="A21" s="101" t="s">
        <v>563</v>
      </c>
      <c r="B21" s="101" t="s">
        <v>883</v>
      </c>
      <c r="C21" s="101" t="s">
        <v>448</v>
      </c>
      <c r="D21" s="62"/>
      <c r="E21" s="62" t="s">
        <v>39</v>
      </c>
      <c r="F21" s="101"/>
      <c r="G21" s="101">
        <v>1</v>
      </c>
      <c r="H21" s="102">
        <v>8.3000000000000007</v>
      </c>
      <c r="I21" s="103">
        <v>8.3000000000000007</v>
      </c>
      <c r="J21" s="107">
        <v>232</v>
      </c>
      <c r="M21" s="54" t="s">
        <v>1746</v>
      </c>
    </row>
    <row r="22" spans="1:14" x14ac:dyDescent="0.25">
      <c r="A22" s="101" t="s">
        <v>1763</v>
      </c>
      <c r="B22" s="101" t="s">
        <v>2108</v>
      </c>
      <c r="C22" s="101" t="s">
        <v>361</v>
      </c>
      <c r="D22" s="62"/>
      <c r="E22" s="62" t="s">
        <v>39</v>
      </c>
      <c r="F22" s="101"/>
      <c r="G22" s="101">
        <v>2</v>
      </c>
      <c r="H22" s="102">
        <v>2.9000000000000004</v>
      </c>
      <c r="I22" s="103">
        <v>2.9000000000000004</v>
      </c>
      <c r="J22" s="107">
        <v>198</v>
      </c>
      <c r="M22" s="54" t="s">
        <v>1746</v>
      </c>
    </row>
    <row r="23" spans="1:14" x14ac:dyDescent="0.25">
      <c r="A23" s="101" t="s">
        <v>451</v>
      </c>
      <c r="B23" s="101" t="s">
        <v>1781</v>
      </c>
      <c r="C23" s="101" t="s">
        <v>1782</v>
      </c>
      <c r="D23" s="62"/>
      <c r="E23" s="62" t="s">
        <v>44</v>
      </c>
      <c r="F23" s="101"/>
      <c r="G23" s="101">
        <v>2</v>
      </c>
      <c r="H23" s="102">
        <v>66.5</v>
      </c>
      <c r="I23" s="103">
        <v>66.5</v>
      </c>
      <c r="J23" s="107">
        <v>295</v>
      </c>
      <c r="K23" s="56">
        <f>IF(H23&gt;0,H23,0)+IF(H24&gt;0,H24,0)+IF(H25&gt;0,H25,0)+IF(H26&gt;0,H26,0)+IF(H27&gt;0,H27,0)+IF(H28&gt;0,H28,0)</f>
        <v>202.59999999999997</v>
      </c>
      <c r="L23" s="57">
        <f>IF(H23&gt;0,J23,0)+IF(H24&gt;0,J24,0)+IF(H25&gt;0,J25,0)+IF(H26&gt;0,J26,0)+IF(H27&gt;0,J27,0)+IF(H28&gt;0,J28,0)</f>
        <v>1601</v>
      </c>
      <c r="M23" s="54" t="s">
        <v>1746</v>
      </c>
      <c r="N23" s="54" t="s">
        <v>1747</v>
      </c>
    </row>
    <row r="24" spans="1:14" x14ac:dyDescent="0.25">
      <c r="A24" s="101" t="s">
        <v>1554</v>
      </c>
      <c r="B24" s="101" t="s">
        <v>1585</v>
      </c>
      <c r="C24" s="101" t="s">
        <v>1586</v>
      </c>
      <c r="D24" s="62"/>
      <c r="E24" s="62" t="s">
        <v>44</v>
      </c>
      <c r="F24" s="101"/>
      <c r="G24" s="101">
        <v>4</v>
      </c>
      <c r="H24" s="102">
        <v>65.7</v>
      </c>
      <c r="I24" s="103">
        <v>65.7</v>
      </c>
      <c r="J24" s="107">
        <v>294</v>
      </c>
      <c r="M24" s="54" t="s">
        <v>1746</v>
      </c>
    </row>
    <row r="25" spans="1:14" x14ac:dyDescent="0.25">
      <c r="A25" s="101" t="s">
        <v>468</v>
      </c>
      <c r="B25" s="101" t="s">
        <v>99</v>
      </c>
      <c r="C25" s="101" t="s">
        <v>349</v>
      </c>
      <c r="D25" s="62"/>
      <c r="E25" s="62" t="s">
        <v>44</v>
      </c>
      <c r="F25" s="101"/>
      <c r="G25" s="101">
        <v>2</v>
      </c>
      <c r="H25" s="102">
        <v>20.2</v>
      </c>
      <c r="I25" s="103">
        <v>20.2</v>
      </c>
      <c r="J25" s="107">
        <v>261</v>
      </c>
      <c r="M25" s="54" t="s">
        <v>1746</v>
      </c>
    </row>
    <row r="26" spans="1:14" x14ac:dyDescent="0.25">
      <c r="A26" s="101" t="s">
        <v>836</v>
      </c>
      <c r="B26" s="101" t="s">
        <v>1412</v>
      </c>
      <c r="C26" s="101" t="s">
        <v>1833</v>
      </c>
      <c r="D26" s="62"/>
      <c r="E26" s="62" t="s">
        <v>44</v>
      </c>
      <c r="F26" s="101">
        <v>1</v>
      </c>
      <c r="G26" s="101">
        <v>1</v>
      </c>
      <c r="H26" s="102">
        <v>19.599999999999998</v>
      </c>
      <c r="I26" s="103">
        <v>19.599999999999998</v>
      </c>
      <c r="J26" s="107">
        <v>258</v>
      </c>
      <c r="M26" s="54" t="s">
        <v>1746</v>
      </c>
    </row>
    <row r="27" spans="1:14" x14ac:dyDescent="0.25">
      <c r="A27" s="101" t="s">
        <v>469</v>
      </c>
      <c r="B27" s="101" t="s">
        <v>160</v>
      </c>
      <c r="C27" s="101" t="s">
        <v>88</v>
      </c>
      <c r="D27" s="62"/>
      <c r="E27" s="62" t="s">
        <v>44</v>
      </c>
      <c r="F27" s="101"/>
      <c r="G27" s="101">
        <v>1</v>
      </c>
      <c r="H27" s="102">
        <v>15.5</v>
      </c>
      <c r="I27" s="103">
        <v>15.5</v>
      </c>
      <c r="J27" s="107">
        <v>247</v>
      </c>
      <c r="M27" s="54" t="s">
        <v>1746</v>
      </c>
    </row>
    <row r="28" spans="1:14" x14ac:dyDescent="0.25">
      <c r="A28" s="101" t="s">
        <v>1430</v>
      </c>
      <c r="B28" s="101" t="s">
        <v>1447</v>
      </c>
      <c r="C28" s="101" t="s">
        <v>1446</v>
      </c>
      <c r="D28" s="62"/>
      <c r="E28" s="62" t="s">
        <v>44</v>
      </c>
      <c r="F28" s="101">
        <v>1</v>
      </c>
      <c r="G28" s="101">
        <v>1</v>
      </c>
      <c r="H28" s="102">
        <v>15.1</v>
      </c>
      <c r="I28" s="103">
        <v>15.1</v>
      </c>
      <c r="J28" s="107">
        <v>246</v>
      </c>
      <c r="M28" s="54" t="s">
        <v>1746</v>
      </c>
    </row>
    <row r="29" spans="1:14" x14ac:dyDescent="0.25">
      <c r="A29" s="101" t="s">
        <v>952</v>
      </c>
      <c r="B29" s="101" t="s">
        <v>2172</v>
      </c>
      <c r="C29" s="101" t="s">
        <v>2171</v>
      </c>
      <c r="D29" s="62"/>
      <c r="E29" s="62" t="s">
        <v>40</v>
      </c>
      <c r="F29" s="101"/>
      <c r="G29" s="101">
        <v>1</v>
      </c>
      <c r="H29" s="102">
        <v>59.3</v>
      </c>
      <c r="I29" s="103">
        <v>59.3</v>
      </c>
      <c r="J29" s="107">
        <v>291</v>
      </c>
      <c r="K29" s="56">
        <f>IF(H29&gt;0,H29,0)+IF(H30&gt;0,H30,0)+IF(H31&gt;0,H31,0)+IF(H32&gt;0,H32,0)+IF(H33&gt;0,H33,0)+IF(H34&gt;0,H34,0)</f>
        <v>93</v>
      </c>
      <c r="L29" s="57">
        <f>IF(H29&gt;0,J29,0)+IF(H30&gt;0,J30,0)+IF(H31&gt;0,J31,0)+IF(H32&gt;0,J32,0)+IF(H33&gt;0,J33,0)+IF(H34&gt;0,J34,0)</f>
        <v>1277</v>
      </c>
      <c r="M29" s="54" t="s">
        <v>1746</v>
      </c>
      <c r="N29" s="54" t="s">
        <v>1747</v>
      </c>
    </row>
    <row r="30" spans="1:14" x14ac:dyDescent="0.25">
      <c r="A30" s="101" t="s">
        <v>1699</v>
      </c>
      <c r="B30" s="101" t="s">
        <v>1484</v>
      </c>
      <c r="C30" s="101" t="s">
        <v>1046</v>
      </c>
      <c r="D30" s="62"/>
      <c r="E30" s="62" t="s">
        <v>40</v>
      </c>
      <c r="F30" s="101"/>
      <c r="G30" s="101">
        <v>1</v>
      </c>
      <c r="H30" s="102">
        <v>23.1</v>
      </c>
      <c r="I30" s="103">
        <v>23.1</v>
      </c>
      <c r="J30" s="107">
        <v>265</v>
      </c>
      <c r="M30" s="54" t="s">
        <v>1746</v>
      </c>
    </row>
    <row r="31" spans="1:14" x14ac:dyDescent="0.25">
      <c r="A31" s="101" t="s">
        <v>590</v>
      </c>
      <c r="B31" s="101" t="s">
        <v>323</v>
      </c>
      <c r="C31" s="101" t="s">
        <v>1975</v>
      </c>
      <c r="D31" s="62"/>
      <c r="E31" s="62" t="s">
        <v>40</v>
      </c>
      <c r="F31" s="101"/>
      <c r="G31" s="101">
        <v>6</v>
      </c>
      <c r="H31" s="102">
        <v>6.8</v>
      </c>
      <c r="I31" s="103">
        <v>6.8</v>
      </c>
      <c r="J31" s="107">
        <v>224</v>
      </c>
      <c r="M31" s="54" t="s">
        <v>1746</v>
      </c>
    </row>
    <row r="32" spans="1:14" x14ac:dyDescent="0.25">
      <c r="A32" s="101" t="s">
        <v>616</v>
      </c>
      <c r="B32" s="101" t="s">
        <v>2078</v>
      </c>
      <c r="C32" s="101" t="s">
        <v>2079</v>
      </c>
      <c r="D32" s="62"/>
      <c r="E32" s="62" t="s">
        <v>40</v>
      </c>
      <c r="F32" s="101"/>
      <c r="G32" s="101">
        <v>2</v>
      </c>
      <c r="H32" s="102">
        <v>1.5</v>
      </c>
      <c r="I32" s="103">
        <v>1.5</v>
      </c>
      <c r="J32" s="107">
        <v>176</v>
      </c>
      <c r="M32" s="54" t="s">
        <v>1746</v>
      </c>
    </row>
    <row r="33" spans="1:14" x14ac:dyDescent="0.25">
      <c r="A33" s="101" t="s">
        <v>1767</v>
      </c>
      <c r="B33" s="101" t="s">
        <v>174</v>
      </c>
      <c r="C33" s="101" t="s">
        <v>1811</v>
      </c>
      <c r="D33" s="62"/>
      <c r="E33" s="62" t="s">
        <v>40</v>
      </c>
      <c r="F33" s="101"/>
      <c r="G33" s="101">
        <v>1</v>
      </c>
      <c r="H33" s="102">
        <v>1.3</v>
      </c>
      <c r="I33" s="103">
        <v>1.3</v>
      </c>
      <c r="J33" s="107">
        <v>168</v>
      </c>
      <c r="M33" s="54" t="s">
        <v>1746</v>
      </c>
    </row>
    <row r="34" spans="1:14" x14ac:dyDescent="0.25">
      <c r="A34" s="101" t="s">
        <v>1556</v>
      </c>
      <c r="B34" s="101" t="s">
        <v>80</v>
      </c>
      <c r="C34" s="101" t="s">
        <v>1811</v>
      </c>
      <c r="D34" s="62"/>
      <c r="E34" s="62" t="s">
        <v>40</v>
      </c>
      <c r="F34" s="101"/>
      <c r="G34" s="101">
        <v>1</v>
      </c>
      <c r="H34" s="102">
        <v>1</v>
      </c>
      <c r="I34" s="103">
        <v>1</v>
      </c>
      <c r="J34" s="107">
        <v>153</v>
      </c>
      <c r="M34" s="54" t="s">
        <v>1746</v>
      </c>
    </row>
    <row r="35" spans="1:14" x14ac:dyDescent="0.25">
      <c r="A35" s="101" t="s">
        <v>1508</v>
      </c>
      <c r="B35" s="101" t="s">
        <v>1526</v>
      </c>
      <c r="C35" s="101" t="s">
        <v>911</v>
      </c>
      <c r="D35" s="62"/>
      <c r="E35" s="62" t="s">
        <v>47</v>
      </c>
      <c r="F35" s="101">
        <v>1</v>
      </c>
      <c r="G35" s="101">
        <v>1</v>
      </c>
      <c r="H35" s="102">
        <v>35.200000000000003</v>
      </c>
      <c r="I35" s="103">
        <v>35.200000000000003</v>
      </c>
      <c r="J35" s="107">
        <v>280</v>
      </c>
      <c r="K35" s="56">
        <f>IF(H35&gt;0,H35,0)+IF(H36&gt;0,H36,0)+IF(H37&gt;0,H37,0)+IF(H38&gt;0,H38,0)+IF(H39&gt;0,H39,0)+IF(H40&gt;0,H40,0)</f>
        <v>120.8</v>
      </c>
      <c r="L35" s="57">
        <f>IF(H35&gt;0,J35,0)+IF(H36&gt;0,J36,0)+IF(H37&gt;0,J37,0)+IF(H38&gt;0,J38,0)+IF(H39&gt;0,J39,0)+IF(H40&gt;0,J40,0)</f>
        <v>1524</v>
      </c>
      <c r="M35" s="54" t="s">
        <v>1746</v>
      </c>
      <c r="N35" s="54" t="s">
        <v>1747</v>
      </c>
    </row>
    <row r="36" spans="1:14" x14ac:dyDescent="0.25">
      <c r="A36" s="101" t="s">
        <v>480</v>
      </c>
      <c r="B36" s="101" t="s">
        <v>278</v>
      </c>
      <c r="C36" s="101" t="s">
        <v>125</v>
      </c>
      <c r="D36" s="62"/>
      <c r="E36" s="62" t="s">
        <v>47</v>
      </c>
      <c r="F36" s="101"/>
      <c r="G36" s="101">
        <v>3</v>
      </c>
      <c r="H36" s="102">
        <v>26.5</v>
      </c>
      <c r="I36" s="103">
        <v>26.5</v>
      </c>
      <c r="J36" s="107">
        <v>270</v>
      </c>
      <c r="M36" s="54" t="s">
        <v>1746</v>
      </c>
    </row>
    <row r="37" spans="1:14" x14ac:dyDescent="0.25">
      <c r="A37" s="101" t="s">
        <v>1146</v>
      </c>
      <c r="B37" s="101" t="s">
        <v>333</v>
      </c>
      <c r="C37" s="101" t="s">
        <v>1162</v>
      </c>
      <c r="D37" s="62"/>
      <c r="E37" s="62" t="s">
        <v>47</v>
      </c>
      <c r="F37" s="101">
        <v>1</v>
      </c>
      <c r="G37" s="101">
        <v>1</v>
      </c>
      <c r="H37" s="102">
        <v>23.4</v>
      </c>
      <c r="I37" s="103">
        <v>23.4</v>
      </c>
      <c r="J37" s="107">
        <v>266</v>
      </c>
      <c r="M37" s="54" t="s">
        <v>1746</v>
      </c>
    </row>
    <row r="38" spans="1:14" x14ac:dyDescent="0.25">
      <c r="A38" s="101" t="s">
        <v>1693</v>
      </c>
      <c r="B38" s="101" t="s">
        <v>121</v>
      </c>
      <c r="C38" s="101" t="s">
        <v>1733</v>
      </c>
      <c r="D38" s="62"/>
      <c r="E38" s="62" t="s">
        <v>47</v>
      </c>
      <c r="F38" s="101"/>
      <c r="G38" s="101">
        <v>1</v>
      </c>
      <c r="H38" s="102">
        <v>16.2</v>
      </c>
      <c r="I38" s="103">
        <v>16.2</v>
      </c>
      <c r="J38" s="107">
        <v>248</v>
      </c>
      <c r="M38" s="54" t="s">
        <v>1746</v>
      </c>
    </row>
    <row r="39" spans="1:14" x14ac:dyDescent="0.25">
      <c r="A39" s="101" t="s">
        <v>1350</v>
      </c>
      <c r="B39" s="101" t="s">
        <v>1896</v>
      </c>
      <c r="C39" s="101" t="s">
        <v>122</v>
      </c>
      <c r="D39" s="62"/>
      <c r="E39" s="62" t="s">
        <v>47</v>
      </c>
      <c r="F39" s="101"/>
      <c r="G39" s="101">
        <v>1</v>
      </c>
      <c r="H39" s="102">
        <v>13.7</v>
      </c>
      <c r="I39" s="103">
        <v>13.7</v>
      </c>
      <c r="J39" s="107">
        <v>241</v>
      </c>
      <c r="M39" s="54" t="s">
        <v>1746</v>
      </c>
    </row>
    <row r="40" spans="1:14" x14ac:dyDescent="0.25">
      <c r="A40" s="101" t="s">
        <v>943</v>
      </c>
      <c r="B40" s="101" t="s">
        <v>2123</v>
      </c>
      <c r="C40" s="101" t="s">
        <v>122</v>
      </c>
      <c r="D40" s="62"/>
      <c r="E40" s="62" t="s">
        <v>47</v>
      </c>
      <c r="F40" s="101"/>
      <c r="G40" s="101">
        <v>6</v>
      </c>
      <c r="H40" s="102">
        <v>5.8000000000000007</v>
      </c>
      <c r="I40" s="103">
        <v>5.8000000000000007</v>
      </c>
      <c r="J40" s="107">
        <v>219</v>
      </c>
      <c r="M40" s="54" t="s">
        <v>1746</v>
      </c>
    </row>
    <row r="41" spans="1:14" x14ac:dyDescent="0.25">
      <c r="A41" s="101" t="s">
        <v>568</v>
      </c>
      <c r="B41" s="101" t="s">
        <v>192</v>
      </c>
      <c r="C41" s="101" t="s">
        <v>217</v>
      </c>
      <c r="D41" s="62"/>
      <c r="E41" s="62" t="s">
        <v>38</v>
      </c>
      <c r="F41" s="101"/>
      <c r="G41" s="101">
        <v>7</v>
      </c>
      <c r="H41" s="102">
        <v>177</v>
      </c>
      <c r="I41" s="103">
        <v>177</v>
      </c>
      <c r="J41" s="107">
        <v>300</v>
      </c>
      <c r="K41" s="56">
        <f>IF(H41&gt;0,H41,0)+IF(H42&gt;0,H42,0)+IF(H43&gt;0,H43,0)+IF(H44&gt;0,H44,0)+IF(H45&gt;0,H45,0)+IF(H46&gt;0,H46,0)</f>
        <v>535.1</v>
      </c>
      <c r="L41" s="57">
        <f>IF(H41&gt;0,J41,0)+IF(H42&gt;0,J42,0)+IF(H43&gt;0,J43,0)+IF(H44&gt;0,J44,0)+IF(H45&gt;0,J45,0)+IF(H46&gt;0,J46,0)</f>
        <v>1769</v>
      </c>
      <c r="M41" s="54" t="s">
        <v>1746</v>
      </c>
      <c r="N41" s="54" t="s">
        <v>1747</v>
      </c>
    </row>
    <row r="42" spans="1:14" x14ac:dyDescent="0.25">
      <c r="A42" s="101" t="s">
        <v>571</v>
      </c>
      <c r="B42" s="101" t="s">
        <v>395</v>
      </c>
      <c r="C42" s="101" t="s">
        <v>189</v>
      </c>
      <c r="D42" s="62"/>
      <c r="E42" s="62" t="s">
        <v>38</v>
      </c>
      <c r="F42" s="101">
        <v>1</v>
      </c>
      <c r="G42" s="101">
        <v>4</v>
      </c>
      <c r="H42" s="102">
        <v>88.5</v>
      </c>
      <c r="I42" s="103">
        <v>88.5</v>
      </c>
      <c r="J42" s="107">
        <v>299</v>
      </c>
      <c r="M42" s="54" t="s">
        <v>1746</v>
      </c>
    </row>
    <row r="43" spans="1:14" x14ac:dyDescent="0.25">
      <c r="A43" s="101" t="s">
        <v>474</v>
      </c>
      <c r="B43" s="101" t="s">
        <v>1794</v>
      </c>
      <c r="C43" s="101" t="s">
        <v>1795</v>
      </c>
      <c r="D43" s="62"/>
      <c r="E43" s="62" t="s">
        <v>38</v>
      </c>
      <c r="F43" s="101"/>
      <c r="G43" s="101">
        <v>2</v>
      </c>
      <c r="H43" s="102">
        <v>87.9</v>
      </c>
      <c r="I43" s="103">
        <v>87.9</v>
      </c>
      <c r="J43" s="107">
        <v>298</v>
      </c>
      <c r="M43" s="54" t="s">
        <v>1746</v>
      </c>
    </row>
    <row r="44" spans="1:14" x14ac:dyDescent="0.25">
      <c r="A44" s="101" t="s">
        <v>456</v>
      </c>
      <c r="B44" s="101" t="s">
        <v>187</v>
      </c>
      <c r="C44" s="101" t="s">
        <v>188</v>
      </c>
      <c r="D44" s="63"/>
      <c r="E44" s="63" t="s">
        <v>38</v>
      </c>
      <c r="F44" s="101"/>
      <c r="G44" s="101">
        <v>4</v>
      </c>
      <c r="H44" s="102">
        <v>72.800000000000011</v>
      </c>
      <c r="I44" s="103">
        <v>72.800000000000011</v>
      </c>
      <c r="J44" s="108">
        <v>297</v>
      </c>
      <c r="M44" s="54" t="s">
        <v>1746</v>
      </c>
    </row>
    <row r="45" spans="1:14" x14ac:dyDescent="0.25">
      <c r="A45" s="101" t="s">
        <v>1770</v>
      </c>
      <c r="B45" s="101" t="s">
        <v>160</v>
      </c>
      <c r="C45" s="101" t="s">
        <v>1817</v>
      </c>
      <c r="D45" s="63"/>
      <c r="E45" s="63" t="s">
        <v>38</v>
      </c>
      <c r="F45" s="101"/>
      <c r="G45" s="101">
        <v>4</v>
      </c>
      <c r="H45" s="102">
        <v>56.3</v>
      </c>
      <c r="I45" s="103">
        <v>56.3</v>
      </c>
      <c r="J45" s="107">
        <v>289</v>
      </c>
      <c r="M45" s="54" t="s">
        <v>1746</v>
      </c>
    </row>
    <row r="46" spans="1:14" x14ac:dyDescent="0.25">
      <c r="A46" s="101" t="s">
        <v>739</v>
      </c>
      <c r="B46" s="101" t="s">
        <v>2115</v>
      </c>
      <c r="C46" s="101" t="s">
        <v>2116</v>
      </c>
      <c r="D46" s="63"/>
      <c r="E46" s="63" t="s">
        <v>38</v>
      </c>
      <c r="F46" s="101"/>
      <c r="G46" s="101">
        <v>1</v>
      </c>
      <c r="H46" s="102">
        <v>52.6</v>
      </c>
      <c r="I46" s="103">
        <v>52.6</v>
      </c>
      <c r="J46" s="107">
        <v>286</v>
      </c>
      <c r="M46" s="54" t="s">
        <v>1746</v>
      </c>
    </row>
    <row r="47" spans="1:14" x14ac:dyDescent="0.25">
      <c r="A47" s="336" t="s">
        <v>972</v>
      </c>
      <c r="B47" s="336" t="s">
        <v>988</v>
      </c>
      <c r="C47" s="336" t="s">
        <v>236</v>
      </c>
      <c r="D47" s="62"/>
      <c r="E47" s="62" t="s">
        <v>49</v>
      </c>
      <c r="F47" s="101"/>
      <c r="G47" s="101">
        <v>4</v>
      </c>
      <c r="H47" s="102">
        <v>58.9</v>
      </c>
      <c r="I47" s="103">
        <v>58.9</v>
      </c>
      <c r="J47" s="107">
        <v>290</v>
      </c>
      <c r="K47" s="56">
        <f>IF(H47&gt;0,H47,0)+IF(H48&gt;0,H48,0)+IF(H49&gt;0,H49,0)+IF(H50&gt;0,H50,0)+IF(H51&gt;0,H51,0)+IF(H52&gt;0,H52,0)</f>
        <v>142.4</v>
      </c>
      <c r="L47" s="57">
        <f>IF(H47&gt;0,J47,0)+IF(H48&gt;0,J48,0)+IF(H49&gt;0,J49,0)+IF(H50&gt;0,J50,0)+IF(H51&gt;0,J51,0)+IF(H52&gt;0,J52,0)</f>
        <v>1541</v>
      </c>
      <c r="M47" s="54" t="s">
        <v>1746</v>
      </c>
      <c r="N47" s="54" t="s">
        <v>1747</v>
      </c>
    </row>
    <row r="48" spans="1:14" x14ac:dyDescent="0.25">
      <c r="A48" s="336" t="s">
        <v>723</v>
      </c>
      <c r="B48" s="336" t="s">
        <v>242</v>
      </c>
      <c r="C48" s="336" t="s">
        <v>243</v>
      </c>
      <c r="D48" s="62"/>
      <c r="E48" s="62" t="s">
        <v>49</v>
      </c>
      <c r="F48" s="101"/>
      <c r="G48" s="101">
        <v>2</v>
      </c>
      <c r="H48" s="102">
        <v>25.5</v>
      </c>
      <c r="I48" s="103">
        <v>25.5</v>
      </c>
      <c r="J48" s="107">
        <v>269</v>
      </c>
      <c r="M48" s="54" t="s">
        <v>1746</v>
      </c>
    </row>
    <row r="49" spans="1:14" x14ac:dyDescent="0.25">
      <c r="A49" s="336" t="s">
        <v>1133</v>
      </c>
      <c r="B49" s="336" t="s">
        <v>1143</v>
      </c>
      <c r="C49" s="336" t="s">
        <v>1058</v>
      </c>
      <c r="D49" s="62"/>
      <c r="E49" s="62" t="s">
        <v>49</v>
      </c>
      <c r="F49" s="101"/>
      <c r="G49" s="101">
        <v>1</v>
      </c>
      <c r="H49" s="102">
        <v>21.3</v>
      </c>
      <c r="I49" s="103">
        <v>21.3</v>
      </c>
      <c r="J49" s="107">
        <v>263</v>
      </c>
      <c r="M49" s="54" t="s">
        <v>1746</v>
      </c>
    </row>
    <row r="50" spans="1:14" x14ac:dyDescent="0.25">
      <c r="A50" s="336" t="s">
        <v>517</v>
      </c>
      <c r="B50" s="336" t="s">
        <v>146</v>
      </c>
      <c r="C50" s="336" t="s">
        <v>236</v>
      </c>
      <c r="D50" s="62"/>
      <c r="E50" s="62" t="s">
        <v>49</v>
      </c>
      <c r="F50" s="101"/>
      <c r="G50" s="101">
        <v>4</v>
      </c>
      <c r="H50" s="102">
        <v>19.3</v>
      </c>
      <c r="I50" s="103">
        <v>19.3</v>
      </c>
      <c r="J50" s="107">
        <v>255</v>
      </c>
      <c r="M50" s="54" t="s">
        <v>1746</v>
      </c>
    </row>
    <row r="51" spans="1:14" x14ac:dyDescent="0.25">
      <c r="A51" s="336" t="s">
        <v>1189</v>
      </c>
      <c r="B51" s="336" t="s">
        <v>1204</v>
      </c>
      <c r="C51" s="336" t="s">
        <v>227</v>
      </c>
      <c r="D51" s="62"/>
      <c r="E51" s="62" t="s">
        <v>49</v>
      </c>
      <c r="F51" s="101"/>
      <c r="G51" s="101">
        <v>1</v>
      </c>
      <c r="H51" s="102">
        <v>9.3000000000000007</v>
      </c>
      <c r="I51" s="103">
        <v>9.3000000000000007</v>
      </c>
      <c r="J51" s="107">
        <v>234</v>
      </c>
      <c r="M51" s="54" t="s">
        <v>1746</v>
      </c>
    </row>
    <row r="52" spans="1:14" x14ac:dyDescent="0.25">
      <c r="A52" s="336" t="s">
        <v>1351</v>
      </c>
      <c r="B52" s="336" t="s">
        <v>1676</v>
      </c>
      <c r="C52" s="336" t="s">
        <v>236</v>
      </c>
      <c r="D52" s="62"/>
      <c r="E52" s="62" t="s">
        <v>49</v>
      </c>
      <c r="F52" s="101"/>
      <c r="G52" s="101">
        <v>7</v>
      </c>
      <c r="H52" s="102">
        <v>8.1</v>
      </c>
      <c r="I52" s="103">
        <v>8.1</v>
      </c>
      <c r="J52" s="107">
        <v>230</v>
      </c>
      <c r="M52" s="54" t="s">
        <v>1746</v>
      </c>
    </row>
    <row r="53" spans="1:14" x14ac:dyDescent="0.25">
      <c r="A53" s="101" t="s">
        <v>1404</v>
      </c>
      <c r="B53" s="101" t="s">
        <v>1405</v>
      </c>
      <c r="C53" s="101" t="s">
        <v>1406</v>
      </c>
      <c r="D53" s="62"/>
      <c r="E53" s="62" t="s">
        <v>37</v>
      </c>
      <c r="F53" s="101"/>
      <c r="G53" s="101">
        <v>4</v>
      </c>
      <c r="H53" s="102">
        <v>70</v>
      </c>
      <c r="I53" s="103">
        <v>70</v>
      </c>
      <c r="J53" s="107">
        <v>296</v>
      </c>
      <c r="K53" s="56">
        <f>IF(H53&gt;0,H53,0)+IF(H54&gt;0,H54,0)+IF(H55&gt;0,H55,0)+IF(H56&gt;0,H56,0)+IF(H57&gt;0,H57,0)+IF(H58&gt;0,H58,0)</f>
        <v>295.5</v>
      </c>
      <c r="L53" s="57">
        <f>IF(H53&gt;0,J53,0)+IF(H54&gt;0,J54,0)+IF(H55&gt;0,J55,0)+IF(H56&gt;0,J56,0)+IF(H57&gt;0,J57,0)+IF(H58&gt;0,J58,0)</f>
        <v>1712</v>
      </c>
      <c r="M53" s="54" t="s">
        <v>1746</v>
      </c>
      <c r="N53" s="54" t="s">
        <v>1747</v>
      </c>
    </row>
    <row r="54" spans="1:14" x14ac:dyDescent="0.25">
      <c r="A54" s="101" t="s">
        <v>838</v>
      </c>
      <c r="B54" s="101" t="s">
        <v>2068</v>
      </c>
      <c r="C54" s="101" t="s">
        <v>273</v>
      </c>
      <c r="D54" s="62"/>
      <c r="E54" s="62" t="s">
        <v>37</v>
      </c>
      <c r="F54" s="101"/>
      <c r="G54" s="101">
        <v>2</v>
      </c>
      <c r="H54" s="102">
        <v>65.5</v>
      </c>
      <c r="I54" s="103">
        <v>65.5</v>
      </c>
      <c r="J54" s="107">
        <v>292</v>
      </c>
      <c r="M54" s="54" t="s">
        <v>1746</v>
      </c>
    </row>
    <row r="55" spans="1:14" x14ac:dyDescent="0.25">
      <c r="A55" s="101" t="s">
        <v>637</v>
      </c>
      <c r="B55" s="101" t="s">
        <v>2076</v>
      </c>
      <c r="C55" s="101" t="s">
        <v>103</v>
      </c>
      <c r="D55" s="62"/>
      <c r="E55" s="62" t="s">
        <v>37</v>
      </c>
      <c r="F55" s="101"/>
      <c r="G55" s="101">
        <v>1</v>
      </c>
      <c r="H55" s="102">
        <v>53.8</v>
      </c>
      <c r="I55" s="103">
        <v>53.8</v>
      </c>
      <c r="J55" s="107">
        <v>287</v>
      </c>
      <c r="M55" s="54" t="s">
        <v>1746</v>
      </c>
    </row>
    <row r="56" spans="1:14" x14ac:dyDescent="0.25">
      <c r="A56" s="101" t="s">
        <v>1431</v>
      </c>
      <c r="B56" s="101" t="s">
        <v>1452</v>
      </c>
      <c r="C56" s="101" t="s">
        <v>79</v>
      </c>
      <c r="D56" s="62"/>
      <c r="E56" s="62" t="s">
        <v>37</v>
      </c>
      <c r="F56" s="101"/>
      <c r="G56" s="101">
        <v>1</v>
      </c>
      <c r="H56" s="102">
        <v>41.1</v>
      </c>
      <c r="I56" s="103">
        <v>41.1</v>
      </c>
      <c r="J56" s="107">
        <v>282</v>
      </c>
      <c r="M56" s="54" t="s">
        <v>1746</v>
      </c>
    </row>
    <row r="57" spans="1:14" x14ac:dyDescent="0.25">
      <c r="A57" s="101" t="s">
        <v>707</v>
      </c>
      <c r="B57" s="101" t="s">
        <v>272</v>
      </c>
      <c r="C57" s="101" t="s">
        <v>273</v>
      </c>
      <c r="D57" s="62"/>
      <c r="E57" s="62" t="s">
        <v>37</v>
      </c>
      <c r="F57" s="101"/>
      <c r="G57" s="101">
        <v>2</v>
      </c>
      <c r="H57" s="102">
        <v>34.1</v>
      </c>
      <c r="I57" s="103">
        <v>34.1</v>
      </c>
      <c r="J57" s="107">
        <v>279</v>
      </c>
      <c r="M57" s="54" t="s">
        <v>1746</v>
      </c>
    </row>
    <row r="58" spans="1:14" x14ac:dyDescent="0.25">
      <c r="A58" s="101" t="s">
        <v>1223</v>
      </c>
      <c r="B58" s="101" t="s">
        <v>1036</v>
      </c>
      <c r="C58" s="101" t="s">
        <v>77</v>
      </c>
      <c r="D58" s="62"/>
      <c r="E58" s="62" t="s">
        <v>37</v>
      </c>
      <c r="F58" s="101"/>
      <c r="G58" s="101">
        <v>2</v>
      </c>
      <c r="H58" s="102">
        <v>31</v>
      </c>
      <c r="I58" s="103">
        <v>31</v>
      </c>
      <c r="J58" s="107">
        <v>276</v>
      </c>
      <c r="M58" s="54" t="s">
        <v>1746</v>
      </c>
    </row>
    <row r="59" spans="1:14" x14ac:dyDescent="0.25">
      <c r="A59" s="101" t="s">
        <v>783</v>
      </c>
      <c r="B59" s="101" t="s">
        <v>430</v>
      </c>
      <c r="C59" s="101" t="s">
        <v>1826</v>
      </c>
      <c r="D59" s="62"/>
      <c r="E59" s="204" t="s">
        <v>1923</v>
      </c>
      <c r="F59" s="101"/>
      <c r="G59" s="101">
        <v>2</v>
      </c>
      <c r="H59" s="102">
        <v>46.1</v>
      </c>
      <c r="I59" s="103">
        <v>46.1</v>
      </c>
      <c r="J59" s="107">
        <v>283</v>
      </c>
      <c r="K59" s="56">
        <f>IF(H59&gt;0,H59,0)+IF(H60&gt;0,H60,0)+IF(H61&gt;0,H61,0)+IF(H62&gt;0,H62,0)+IF(H63&gt;0,H63,0)+IF(H64&gt;0,H64,0)</f>
        <v>130</v>
      </c>
      <c r="L59" s="57">
        <f>IF(H59&gt;0,J59,0)+IF(H60&gt;0,J60,0)+IF(H61&gt;0,J61,0)+IF(H62&gt;0,J62,0)+IF(H63&gt;0,J63,0)+IF(H64&gt;0,J64,0)</f>
        <v>1538</v>
      </c>
      <c r="M59" s="54" t="s">
        <v>1746</v>
      </c>
      <c r="N59" s="54" t="s">
        <v>1747</v>
      </c>
    </row>
    <row r="60" spans="1:14" x14ac:dyDescent="0.25">
      <c r="A60" s="101" t="s">
        <v>613</v>
      </c>
      <c r="B60" s="101" t="s">
        <v>1998</v>
      </c>
      <c r="C60" s="101" t="s">
        <v>1826</v>
      </c>
      <c r="D60" s="62"/>
      <c r="E60" s="204" t="s">
        <v>1923</v>
      </c>
      <c r="F60" s="101"/>
      <c r="G60" s="101">
        <v>1</v>
      </c>
      <c r="H60" s="102">
        <v>23.6</v>
      </c>
      <c r="I60" s="103">
        <v>23.6</v>
      </c>
      <c r="J60" s="107">
        <v>267</v>
      </c>
      <c r="M60" s="54" t="s">
        <v>1746</v>
      </c>
    </row>
    <row r="61" spans="1:14" x14ac:dyDescent="0.25">
      <c r="A61" s="101" t="s">
        <v>718</v>
      </c>
      <c r="B61" s="101" t="s">
        <v>246</v>
      </c>
      <c r="C61" s="101" t="s">
        <v>325</v>
      </c>
      <c r="D61" s="62"/>
      <c r="E61" s="204" t="s">
        <v>1923</v>
      </c>
      <c r="F61" s="101">
        <v>1</v>
      </c>
      <c r="G61" s="101">
        <v>13</v>
      </c>
      <c r="H61" s="102">
        <v>20.900000000000002</v>
      </c>
      <c r="I61" s="103">
        <v>20.900000000000002</v>
      </c>
      <c r="J61" s="107">
        <v>262</v>
      </c>
      <c r="M61" s="54" t="s">
        <v>1746</v>
      </c>
    </row>
    <row r="62" spans="1:14" x14ac:dyDescent="0.25">
      <c r="A62" s="101" t="s">
        <v>710</v>
      </c>
      <c r="B62" s="101" t="s">
        <v>1997</v>
      </c>
      <c r="C62" s="101" t="s">
        <v>325</v>
      </c>
      <c r="D62" s="62"/>
      <c r="E62" s="204" t="s">
        <v>1923</v>
      </c>
      <c r="F62" s="101"/>
      <c r="G62" s="101">
        <v>13</v>
      </c>
      <c r="H62" s="102">
        <v>18.399999999999999</v>
      </c>
      <c r="I62" s="103">
        <v>18.399999999999999</v>
      </c>
      <c r="J62" s="107">
        <v>254</v>
      </c>
      <c r="M62" s="54" t="s">
        <v>1746</v>
      </c>
    </row>
    <row r="63" spans="1:14" x14ac:dyDescent="0.25">
      <c r="A63" s="101" t="s">
        <v>596</v>
      </c>
      <c r="B63" s="101" t="s">
        <v>1796</v>
      </c>
      <c r="C63" s="101" t="s">
        <v>1797</v>
      </c>
      <c r="D63" s="62"/>
      <c r="E63" s="204" t="s">
        <v>1923</v>
      </c>
      <c r="F63" s="101"/>
      <c r="G63" s="101">
        <v>1</v>
      </c>
      <c r="H63" s="102">
        <v>12.6</v>
      </c>
      <c r="I63" s="103">
        <v>12.6</v>
      </c>
      <c r="J63" s="107">
        <v>239</v>
      </c>
      <c r="M63" s="54" t="s">
        <v>1746</v>
      </c>
    </row>
    <row r="64" spans="1:14" x14ac:dyDescent="0.25">
      <c r="A64" s="101" t="s">
        <v>715</v>
      </c>
      <c r="B64" s="101" t="s">
        <v>2169</v>
      </c>
      <c r="C64" s="101" t="s">
        <v>176</v>
      </c>
      <c r="D64" s="62"/>
      <c r="E64" s="204" t="s">
        <v>1923</v>
      </c>
      <c r="F64" s="101"/>
      <c r="G64" s="101">
        <v>1</v>
      </c>
      <c r="H64" s="102">
        <v>8.4</v>
      </c>
      <c r="I64" s="103">
        <v>8.4</v>
      </c>
      <c r="J64" s="107">
        <v>233</v>
      </c>
      <c r="M64" s="54" t="s">
        <v>1746</v>
      </c>
    </row>
    <row r="65" spans="1:14" x14ac:dyDescent="0.25">
      <c r="A65" s="101" t="s">
        <v>1024</v>
      </c>
      <c r="B65" s="101" t="s">
        <v>2125</v>
      </c>
      <c r="C65" s="101" t="s">
        <v>1205</v>
      </c>
      <c r="D65" s="62"/>
      <c r="E65" s="62" t="s">
        <v>48</v>
      </c>
      <c r="F65" s="101"/>
      <c r="G65" s="101">
        <v>1</v>
      </c>
      <c r="H65" s="102">
        <v>65.7</v>
      </c>
      <c r="I65" s="103">
        <v>65.7</v>
      </c>
      <c r="J65" s="107">
        <v>294</v>
      </c>
      <c r="K65" s="56">
        <f>IF(H65&gt;0,H65,0)+IF(H66&gt;0,H66,0)+IF(H67&gt;0,H67,0)+IF(H68&gt;0,H68,0)+IF(H69&gt;0,H69,0)+IF(H70&gt;0,H70,0)</f>
        <v>112.70000000000002</v>
      </c>
      <c r="L65" s="57">
        <f>IF(H65&gt;0,J65,0)+IF(H66&gt;0,J66,0)+IF(H67&gt;0,J67,0)+IF(H68&gt;0,J68,0)+IF(H69&gt;0,J69,0)+IF(H70&gt;0,J70,0)</f>
        <v>1445</v>
      </c>
      <c r="M65" s="54" t="s">
        <v>1746</v>
      </c>
      <c r="N65" s="54" t="s">
        <v>1747</v>
      </c>
    </row>
    <row r="66" spans="1:14" x14ac:dyDescent="0.25">
      <c r="A66" s="101" t="s">
        <v>894</v>
      </c>
      <c r="B66" s="101" t="s">
        <v>2059</v>
      </c>
      <c r="C66" s="101" t="s">
        <v>365</v>
      </c>
      <c r="D66" s="62"/>
      <c r="E66" s="62" t="s">
        <v>48</v>
      </c>
      <c r="F66" s="101"/>
      <c r="G66" s="101">
        <v>1</v>
      </c>
      <c r="H66" s="102">
        <v>20.100000000000001</v>
      </c>
      <c r="I66" s="103">
        <v>20.100000000000001</v>
      </c>
      <c r="J66" s="107">
        <v>260</v>
      </c>
      <c r="M66" s="54" t="s">
        <v>1746</v>
      </c>
    </row>
    <row r="67" spans="1:14" x14ac:dyDescent="0.25">
      <c r="A67" s="101" t="s">
        <v>678</v>
      </c>
      <c r="B67" s="101" t="s">
        <v>2141</v>
      </c>
      <c r="C67" s="101" t="s">
        <v>298</v>
      </c>
      <c r="D67" s="62"/>
      <c r="E67" s="62" t="s">
        <v>48</v>
      </c>
      <c r="F67" s="101">
        <v>1</v>
      </c>
      <c r="G67" s="101"/>
      <c r="H67" s="102">
        <v>7.7</v>
      </c>
      <c r="I67" s="103">
        <v>7.7</v>
      </c>
      <c r="J67" s="107">
        <v>227</v>
      </c>
      <c r="M67" s="54" t="s">
        <v>1746</v>
      </c>
    </row>
    <row r="68" spans="1:14" x14ac:dyDescent="0.25">
      <c r="A68" s="101" t="s">
        <v>1026</v>
      </c>
      <c r="B68" s="101" t="s">
        <v>1590</v>
      </c>
      <c r="C68" s="101" t="s">
        <v>382</v>
      </c>
      <c r="D68" s="62"/>
      <c r="E68" s="62" t="s">
        <v>48</v>
      </c>
      <c r="F68" s="101"/>
      <c r="G68" s="101">
        <v>6</v>
      </c>
      <c r="H68" s="102">
        <v>7.1000000000000005</v>
      </c>
      <c r="I68" s="103">
        <v>7.1000000000000005</v>
      </c>
      <c r="J68" s="107">
        <v>225</v>
      </c>
      <c r="M68" s="54" t="s">
        <v>1746</v>
      </c>
    </row>
    <row r="69" spans="1:14" x14ac:dyDescent="0.25">
      <c r="A69" s="101" t="s">
        <v>1564</v>
      </c>
      <c r="B69" s="101" t="s">
        <v>1389</v>
      </c>
      <c r="C69" s="101" t="s">
        <v>1631</v>
      </c>
      <c r="D69" s="62"/>
      <c r="E69" s="62" t="s">
        <v>48</v>
      </c>
      <c r="F69" s="101">
        <v>1</v>
      </c>
      <c r="G69" s="101">
        <v>4</v>
      </c>
      <c r="H69" s="102">
        <v>6.4</v>
      </c>
      <c r="I69" s="103">
        <v>6.4</v>
      </c>
      <c r="J69" s="107">
        <v>221</v>
      </c>
      <c r="M69" s="54" t="s">
        <v>1746</v>
      </c>
    </row>
    <row r="70" spans="1:14" x14ac:dyDescent="0.25">
      <c r="A70" s="101" t="s">
        <v>1626</v>
      </c>
      <c r="B70" s="101" t="s">
        <v>217</v>
      </c>
      <c r="C70" s="101" t="s">
        <v>310</v>
      </c>
      <c r="D70" s="62"/>
      <c r="E70" s="62" t="s">
        <v>48</v>
      </c>
      <c r="F70" s="101"/>
      <c r="G70" s="101">
        <v>4</v>
      </c>
      <c r="H70" s="102">
        <v>5.7</v>
      </c>
      <c r="I70" s="103">
        <v>5.7</v>
      </c>
      <c r="J70" s="107">
        <v>218</v>
      </c>
      <c r="M70" s="54" t="s">
        <v>1746</v>
      </c>
    </row>
    <row r="71" spans="1:14" x14ac:dyDescent="0.25">
      <c r="A71" s="101" t="s">
        <v>1202</v>
      </c>
      <c r="B71" s="101" t="s">
        <v>1021</v>
      </c>
      <c r="C71" s="101" t="s">
        <v>184</v>
      </c>
      <c r="D71" s="62"/>
      <c r="E71" s="62" t="s">
        <v>43</v>
      </c>
      <c r="F71" s="101"/>
      <c r="G71" s="101">
        <v>1</v>
      </c>
      <c r="H71" s="102">
        <v>48.4</v>
      </c>
      <c r="I71" s="103">
        <v>48.4</v>
      </c>
      <c r="J71" s="107">
        <v>284</v>
      </c>
      <c r="K71" s="56">
        <f>IF(H71&gt;0,H71,0)+IF(H72&gt;0,H72,0)+IF(H73&gt;0,H73,0)+IF(H74&gt;0,H74,0)+IF(H75&gt;0,H75,0)+IF(H76&gt;0,H76,0)</f>
        <v>149.99999999999997</v>
      </c>
      <c r="L71" s="57">
        <f>IF(H71&gt;0,J71,0)+IF(H72&gt;0,J72,0)+IF(H73&gt;0,J73,0)+IF(H74&gt;0,J74,0)+IF(H75&gt;0,J75,0)+IF(H76&gt;0,J76,0)</f>
        <v>1556</v>
      </c>
      <c r="M71" s="54" t="s">
        <v>1746</v>
      </c>
      <c r="N71" s="54" t="s">
        <v>1747</v>
      </c>
    </row>
    <row r="72" spans="1:14" x14ac:dyDescent="0.25">
      <c r="A72" s="101" t="s">
        <v>1717</v>
      </c>
      <c r="B72" s="101" t="s">
        <v>174</v>
      </c>
      <c r="C72" s="101" t="s">
        <v>1359</v>
      </c>
      <c r="D72" s="62"/>
      <c r="E72" s="62" t="s">
        <v>43</v>
      </c>
      <c r="F72" s="101"/>
      <c r="G72" s="101">
        <v>6</v>
      </c>
      <c r="H72" s="102">
        <v>39.299999999999997</v>
      </c>
      <c r="I72" s="103">
        <v>39.299999999999997</v>
      </c>
      <c r="J72" s="107">
        <v>281</v>
      </c>
      <c r="M72" s="54" t="s">
        <v>1746</v>
      </c>
    </row>
    <row r="73" spans="1:14" x14ac:dyDescent="0.25">
      <c r="A73" s="101" t="s">
        <v>1557</v>
      </c>
      <c r="B73" s="101" t="s">
        <v>2062</v>
      </c>
      <c r="C73" s="101" t="s">
        <v>2063</v>
      </c>
      <c r="D73" s="62"/>
      <c r="E73" s="62" t="s">
        <v>43</v>
      </c>
      <c r="F73" s="101"/>
      <c r="G73" s="101">
        <v>2</v>
      </c>
      <c r="H73" s="102">
        <v>20</v>
      </c>
      <c r="I73" s="103">
        <v>20</v>
      </c>
      <c r="J73" s="107">
        <v>259</v>
      </c>
      <c r="M73" s="54" t="s">
        <v>1746</v>
      </c>
    </row>
    <row r="74" spans="1:14" x14ac:dyDescent="0.25">
      <c r="A74" s="101" t="s">
        <v>1173</v>
      </c>
      <c r="B74" s="101" t="s">
        <v>1987</v>
      </c>
      <c r="C74" s="101" t="s">
        <v>1894</v>
      </c>
      <c r="D74" s="62"/>
      <c r="E74" s="62" t="s">
        <v>43</v>
      </c>
      <c r="F74" s="101"/>
      <c r="G74" s="101">
        <v>2</v>
      </c>
      <c r="H74" s="102">
        <v>18.399999999999999</v>
      </c>
      <c r="I74" s="103">
        <v>18.399999999999999</v>
      </c>
      <c r="J74" s="107">
        <v>254</v>
      </c>
      <c r="M74" s="54" t="s">
        <v>1746</v>
      </c>
    </row>
    <row r="75" spans="1:14" x14ac:dyDescent="0.25">
      <c r="A75" s="101" t="s">
        <v>787</v>
      </c>
      <c r="B75" s="101" t="s">
        <v>160</v>
      </c>
      <c r="C75" s="101" t="s">
        <v>185</v>
      </c>
      <c r="D75" s="62"/>
      <c r="E75" s="62" t="s">
        <v>43</v>
      </c>
      <c r="F75" s="101"/>
      <c r="G75" s="101">
        <v>1</v>
      </c>
      <c r="H75" s="102">
        <v>13.7</v>
      </c>
      <c r="I75" s="103">
        <v>13.7</v>
      </c>
      <c r="J75" s="107">
        <v>241</v>
      </c>
      <c r="M75" s="54" t="s">
        <v>1746</v>
      </c>
    </row>
    <row r="76" spans="1:14" x14ac:dyDescent="0.25">
      <c r="A76" s="101" t="s">
        <v>1381</v>
      </c>
      <c r="B76" s="101" t="s">
        <v>387</v>
      </c>
      <c r="C76" s="101" t="s">
        <v>1815</v>
      </c>
      <c r="D76" s="62"/>
      <c r="E76" s="62" t="s">
        <v>43</v>
      </c>
      <c r="F76" s="101"/>
      <c r="G76" s="101">
        <v>2</v>
      </c>
      <c r="H76" s="102">
        <v>10.200000000000001</v>
      </c>
      <c r="I76" s="103">
        <v>10.200000000000001</v>
      </c>
      <c r="J76" s="107">
        <v>237</v>
      </c>
      <c r="M76" s="54" t="s">
        <v>1746</v>
      </c>
    </row>
    <row r="77" spans="1:14" s="4" customFormat="1" hidden="1" x14ac:dyDescent="0.3">
      <c r="A77" s="4" t="s">
        <v>597</v>
      </c>
      <c r="B77" s="4" t="s">
        <v>343</v>
      </c>
      <c r="C77" s="4" t="s">
        <v>374</v>
      </c>
      <c r="D77" s="4" t="s">
        <v>1253</v>
      </c>
      <c r="E77" s="4" t="s">
        <v>43</v>
      </c>
      <c r="H77" s="10">
        <v>0</v>
      </c>
      <c r="I77" s="10">
        <v>0</v>
      </c>
      <c r="J77" s="4">
        <v>48</v>
      </c>
      <c r="K77" s="27"/>
      <c r="L77" s="11"/>
    </row>
    <row r="78" spans="1:14" s="4" customFormat="1" hidden="1" x14ac:dyDescent="0.3">
      <c r="A78" s="4" t="s">
        <v>1226</v>
      </c>
      <c r="B78" s="4" t="s">
        <v>410</v>
      </c>
      <c r="C78" s="4" t="s">
        <v>115</v>
      </c>
      <c r="D78" s="4" t="s">
        <v>1251</v>
      </c>
      <c r="E78" s="4" t="s">
        <v>43</v>
      </c>
      <c r="H78" s="10">
        <v>0</v>
      </c>
      <c r="I78" s="10">
        <v>0</v>
      </c>
      <c r="J78" s="4">
        <v>48</v>
      </c>
      <c r="K78" s="27"/>
      <c r="L78" s="11"/>
    </row>
    <row r="79" spans="1:14" x14ac:dyDescent="0.25">
      <c r="A79" s="101" t="s">
        <v>741</v>
      </c>
      <c r="B79" s="101" t="s">
        <v>1912</v>
      </c>
      <c r="C79" s="101" t="s">
        <v>1913</v>
      </c>
      <c r="D79" s="62"/>
      <c r="E79" s="62" t="s">
        <v>41</v>
      </c>
      <c r="F79" s="101"/>
      <c r="G79" s="101">
        <v>2</v>
      </c>
      <c r="H79" s="102">
        <v>32.200000000000003</v>
      </c>
      <c r="I79" s="103">
        <v>32.200000000000003</v>
      </c>
      <c r="J79" s="107">
        <v>277</v>
      </c>
      <c r="K79" s="56">
        <f>IF(H79&gt;0,H79,0)+IF(H80&gt;0,H80,0)+IF(H81&gt;0,H81,0)+IF(H82&gt;0,H82,0)+IF(H83&gt;0,H83,0)+IF(H84&gt;0,H84,0)</f>
        <v>84.7</v>
      </c>
      <c r="L79" s="57">
        <f>IF(H79&gt;0,J79,0)+IF(H80&gt;0,J80,0)+IF(H81&gt;0,J81,0)+IF(H82&gt;0,J82,0)+IF(H83&gt;0,J83,0)+IF(H84&gt;0,J84,0)</f>
        <v>1407</v>
      </c>
      <c r="M79" s="54" t="s">
        <v>1746</v>
      </c>
      <c r="N79" s="54" t="s">
        <v>1747</v>
      </c>
    </row>
    <row r="80" spans="1:14" x14ac:dyDescent="0.25">
      <c r="A80" s="101" t="s">
        <v>727</v>
      </c>
      <c r="B80" s="101" t="s">
        <v>356</v>
      </c>
      <c r="C80" s="101" t="s">
        <v>1058</v>
      </c>
      <c r="D80" s="62"/>
      <c r="E80" s="62" t="s">
        <v>41</v>
      </c>
      <c r="F80" s="101"/>
      <c r="G80" s="101">
        <v>2</v>
      </c>
      <c r="H80" s="102">
        <v>19.400000000000002</v>
      </c>
      <c r="I80" s="103">
        <v>19.400000000000002</v>
      </c>
      <c r="J80" s="107">
        <v>256</v>
      </c>
      <c r="M80" s="54" t="s">
        <v>1746</v>
      </c>
    </row>
    <row r="81" spans="1:13" x14ac:dyDescent="0.25">
      <c r="A81" s="101" t="s">
        <v>463</v>
      </c>
      <c r="B81" s="101" t="s">
        <v>363</v>
      </c>
      <c r="C81" s="101" t="s">
        <v>103</v>
      </c>
      <c r="D81" s="62"/>
      <c r="E81" s="62" t="s">
        <v>41</v>
      </c>
      <c r="F81" s="101"/>
      <c r="G81" s="101">
        <v>1</v>
      </c>
      <c r="H81" s="102">
        <v>17.8</v>
      </c>
      <c r="I81" s="103">
        <v>17.8</v>
      </c>
      <c r="J81" s="107">
        <v>251</v>
      </c>
      <c r="M81" s="54" t="s">
        <v>1746</v>
      </c>
    </row>
    <row r="82" spans="1:13" x14ac:dyDescent="0.25">
      <c r="A82" s="101" t="s">
        <v>1499</v>
      </c>
      <c r="B82" s="101" t="s">
        <v>404</v>
      </c>
      <c r="C82" s="101" t="s">
        <v>88</v>
      </c>
      <c r="D82" s="62"/>
      <c r="E82" s="62" t="s">
        <v>41</v>
      </c>
      <c r="F82" s="101">
        <v>1</v>
      </c>
      <c r="G82" s="101">
        <v>1</v>
      </c>
      <c r="H82" s="102">
        <v>10.199999999999999</v>
      </c>
      <c r="I82" s="103">
        <v>10.199999999999999</v>
      </c>
      <c r="J82" s="107">
        <v>237</v>
      </c>
      <c r="M82" s="54" t="s">
        <v>1746</v>
      </c>
    </row>
    <row r="83" spans="1:13" x14ac:dyDescent="0.25">
      <c r="A83" s="101" t="s">
        <v>1500</v>
      </c>
      <c r="B83" s="101" t="s">
        <v>1520</v>
      </c>
      <c r="C83" s="101" t="s">
        <v>88</v>
      </c>
      <c r="D83" s="62"/>
      <c r="E83" s="62" t="s">
        <v>41</v>
      </c>
      <c r="F83" s="101"/>
      <c r="G83" s="101">
        <v>2</v>
      </c>
      <c r="H83" s="102">
        <v>2.8</v>
      </c>
      <c r="I83" s="103">
        <v>2.8</v>
      </c>
      <c r="J83" s="107">
        <v>197</v>
      </c>
      <c r="M83" s="54" t="s">
        <v>1746</v>
      </c>
    </row>
    <row r="84" spans="1:13" ht="14.25" customHeight="1" x14ac:dyDescent="0.25">
      <c r="A84" s="101" t="s">
        <v>1388</v>
      </c>
      <c r="B84" s="101" t="s">
        <v>1036</v>
      </c>
      <c r="C84" s="101" t="s">
        <v>2100</v>
      </c>
      <c r="D84" s="62"/>
      <c r="E84" s="62" t="s">
        <v>41</v>
      </c>
      <c r="F84" s="101"/>
      <c r="G84" s="101">
        <v>2</v>
      </c>
      <c r="H84" s="102">
        <v>2.2999999999999998</v>
      </c>
      <c r="I84" s="103">
        <v>2.2999999999999998</v>
      </c>
      <c r="J84" s="107">
        <v>189</v>
      </c>
      <c r="M84" s="54" t="s">
        <v>1746</v>
      </c>
    </row>
  </sheetData>
  <autoFilter ref="A4:N84" xr:uid="{00000000-0009-0000-0000-000004000000}">
    <filterColumn colId="12">
      <customFilters>
        <customFilter operator="notEqual" val=" "/>
      </customFilters>
    </filterColumn>
  </autoFilter>
  <pageMargins left="0.7" right="0.7" top="0.75" bottom="0.75" header="0.3" footer="0.3"/>
  <pageSetup paperSize="9" scale="56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2655-BC02-487F-94EA-F6E36D509F31}">
  <sheetPr filterMode="1"/>
  <dimension ref="A1:I244"/>
  <sheetViews>
    <sheetView workbookViewId="0">
      <selection activeCell="E12" sqref="E12:I72"/>
    </sheetView>
  </sheetViews>
  <sheetFormatPr defaultRowHeight="13.2" x14ac:dyDescent="0.25"/>
  <cols>
    <col min="2" max="2" width="15.5546875" bestFit="1" customWidth="1"/>
    <col min="3" max="3" width="18.109375" bestFit="1" customWidth="1"/>
    <col min="4" max="4" width="18.5546875" bestFit="1" customWidth="1"/>
    <col min="5" max="5" width="12.44140625" bestFit="1" customWidth="1"/>
  </cols>
  <sheetData>
    <row r="1" spans="1:9" x14ac:dyDescent="0.25">
      <c r="A1" s="336" t="s">
        <v>437</v>
      </c>
      <c r="B1" s="336" t="s">
        <v>1</v>
      </c>
      <c r="C1" s="336" t="s">
        <v>2</v>
      </c>
      <c r="D1" s="336" t="s">
        <v>438</v>
      </c>
      <c r="E1" s="336" t="s">
        <v>444</v>
      </c>
      <c r="F1" s="336" t="s">
        <v>1254</v>
      </c>
      <c r="G1" s="336" t="s">
        <v>1095</v>
      </c>
      <c r="H1" s="336" t="s">
        <v>1255</v>
      </c>
      <c r="I1" s="336" t="s">
        <v>1308</v>
      </c>
    </row>
    <row r="2" spans="1:9" hidden="1" x14ac:dyDescent="0.25">
      <c r="A2" s="336" t="s">
        <v>568</v>
      </c>
      <c r="B2" s="336" t="s">
        <v>192</v>
      </c>
      <c r="C2" s="336" t="s">
        <v>217</v>
      </c>
      <c r="D2" s="336" t="s">
        <v>38</v>
      </c>
      <c r="E2" s="336"/>
      <c r="F2" s="336">
        <v>7</v>
      </c>
      <c r="G2" s="336">
        <v>177</v>
      </c>
      <c r="H2" s="336">
        <v>177</v>
      </c>
      <c r="I2" s="336">
        <v>300</v>
      </c>
    </row>
    <row r="3" spans="1:9" hidden="1" x14ac:dyDescent="0.25">
      <c r="A3" s="336" t="s">
        <v>571</v>
      </c>
      <c r="B3" s="336" t="s">
        <v>395</v>
      </c>
      <c r="C3" s="336" t="s">
        <v>189</v>
      </c>
      <c r="D3" s="336" t="s">
        <v>38</v>
      </c>
      <c r="E3" s="336">
        <v>1</v>
      </c>
      <c r="F3" s="336">
        <v>4</v>
      </c>
      <c r="G3" s="336">
        <v>88.5</v>
      </c>
      <c r="H3" s="336">
        <v>88.5</v>
      </c>
      <c r="I3" s="336">
        <v>299</v>
      </c>
    </row>
    <row r="4" spans="1:9" hidden="1" x14ac:dyDescent="0.25">
      <c r="A4" s="336" t="s">
        <v>474</v>
      </c>
      <c r="B4" s="336" t="s">
        <v>1794</v>
      </c>
      <c r="C4" s="336" t="s">
        <v>1795</v>
      </c>
      <c r="D4" s="336" t="s">
        <v>38</v>
      </c>
      <c r="E4" s="336"/>
      <c r="F4" s="336">
        <v>2</v>
      </c>
      <c r="G4" s="336">
        <v>87.9</v>
      </c>
      <c r="H4" s="336">
        <v>87.9</v>
      </c>
      <c r="I4" s="336">
        <v>298</v>
      </c>
    </row>
    <row r="5" spans="1:9" hidden="1" x14ac:dyDescent="0.25">
      <c r="A5" s="336" t="s">
        <v>456</v>
      </c>
      <c r="B5" s="336" t="s">
        <v>187</v>
      </c>
      <c r="C5" s="336" t="s">
        <v>188</v>
      </c>
      <c r="D5" s="336" t="s">
        <v>38</v>
      </c>
      <c r="E5" s="336"/>
      <c r="F5" s="336">
        <v>4</v>
      </c>
      <c r="G5" s="336">
        <v>72.800000000000011</v>
      </c>
      <c r="H5" s="336">
        <v>72.800000000000011</v>
      </c>
      <c r="I5" s="336">
        <v>297</v>
      </c>
    </row>
    <row r="6" spans="1:9" hidden="1" x14ac:dyDescent="0.25">
      <c r="A6" s="336" t="s">
        <v>1404</v>
      </c>
      <c r="B6" s="336" t="s">
        <v>1405</v>
      </c>
      <c r="C6" s="336" t="s">
        <v>1406</v>
      </c>
      <c r="D6" s="336" t="s">
        <v>37</v>
      </c>
      <c r="E6" s="336"/>
      <c r="F6" s="336">
        <v>4</v>
      </c>
      <c r="G6" s="336">
        <v>70</v>
      </c>
      <c r="H6" s="336">
        <v>70</v>
      </c>
      <c r="I6" s="336">
        <v>296</v>
      </c>
    </row>
    <row r="7" spans="1:9" hidden="1" x14ac:dyDescent="0.25">
      <c r="A7" s="336" t="s">
        <v>451</v>
      </c>
      <c r="B7" s="336" t="s">
        <v>1781</v>
      </c>
      <c r="C7" s="336" t="s">
        <v>1782</v>
      </c>
      <c r="D7" s="336" t="s">
        <v>44</v>
      </c>
      <c r="E7" s="336"/>
      <c r="F7" s="336">
        <v>2</v>
      </c>
      <c r="G7" s="336">
        <v>66.5</v>
      </c>
      <c r="H7" s="336">
        <v>66.5</v>
      </c>
      <c r="I7" s="336">
        <v>295</v>
      </c>
    </row>
    <row r="8" spans="1:9" hidden="1" x14ac:dyDescent="0.25">
      <c r="A8" s="336" t="s">
        <v>1024</v>
      </c>
      <c r="B8" s="336" t="s">
        <v>2125</v>
      </c>
      <c r="C8" s="336" t="s">
        <v>1205</v>
      </c>
      <c r="D8" s="336" t="s">
        <v>48</v>
      </c>
      <c r="E8" s="336"/>
      <c r="F8" s="336">
        <v>1</v>
      </c>
      <c r="G8" s="336">
        <v>65.7</v>
      </c>
      <c r="H8" s="336">
        <v>65.7</v>
      </c>
      <c r="I8" s="336">
        <v>294</v>
      </c>
    </row>
    <row r="9" spans="1:9" hidden="1" x14ac:dyDescent="0.25">
      <c r="A9" s="336" t="s">
        <v>1554</v>
      </c>
      <c r="B9" s="336" t="s">
        <v>1585</v>
      </c>
      <c r="C9" s="336" t="s">
        <v>1586</v>
      </c>
      <c r="D9" s="336" t="s">
        <v>44</v>
      </c>
      <c r="E9" s="336"/>
      <c r="F9" s="336">
        <v>4</v>
      </c>
      <c r="G9" s="336">
        <v>65.7</v>
      </c>
      <c r="H9" s="336">
        <v>65.7</v>
      </c>
      <c r="I9" s="336">
        <v>294</v>
      </c>
    </row>
    <row r="10" spans="1:9" hidden="1" x14ac:dyDescent="0.25">
      <c r="A10" s="336" t="s">
        <v>838</v>
      </c>
      <c r="B10" s="336" t="s">
        <v>2068</v>
      </c>
      <c r="C10" s="336" t="s">
        <v>273</v>
      </c>
      <c r="D10" s="336" t="s">
        <v>37</v>
      </c>
      <c r="E10" s="336"/>
      <c r="F10" s="336">
        <v>2</v>
      </c>
      <c r="G10" s="336">
        <v>65.5</v>
      </c>
      <c r="H10" s="336">
        <v>65.5</v>
      </c>
      <c r="I10" s="336">
        <v>292</v>
      </c>
    </row>
    <row r="11" spans="1:9" hidden="1" x14ac:dyDescent="0.25">
      <c r="A11" s="336" t="s">
        <v>952</v>
      </c>
      <c r="B11" s="336" t="s">
        <v>2172</v>
      </c>
      <c r="C11" s="336" t="s">
        <v>2171</v>
      </c>
      <c r="D11" s="336" t="s">
        <v>40</v>
      </c>
      <c r="E11" s="336"/>
      <c r="F11" s="336">
        <v>1</v>
      </c>
      <c r="G11" s="336">
        <v>59.3</v>
      </c>
      <c r="H11" s="336">
        <v>59.3</v>
      </c>
      <c r="I11" s="336">
        <v>291</v>
      </c>
    </row>
    <row r="12" spans="1:9" x14ac:dyDescent="0.25">
      <c r="A12" s="336" t="s">
        <v>972</v>
      </c>
      <c r="B12" s="336" t="s">
        <v>988</v>
      </c>
      <c r="C12" s="336" t="s">
        <v>236</v>
      </c>
      <c r="D12" s="336" t="s">
        <v>49</v>
      </c>
      <c r="E12" s="336"/>
      <c r="F12" s="336">
        <v>4</v>
      </c>
      <c r="G12" s="336">
        <v>58.9</v>
      </c>
      <c r="H12" s="336">
        <v>58.9</v>
      </c>
      <c r="I12" s="336">
        <v>290</v>
      </c>
    </row>
    <row r="13" spans="1:9" hidden="1" x14ac:dyDescent="0.25">
      <c r="A13" s="336" t="s">
        <v>1770</v>
      </c>
      <c r="B13" s="336" t="s">
        <v>160</v>
      </c>
      <c r="C13" s="336" t="s">
        <v>1817</v>
      </c>
      <c r="D13" s="336" t="s">
        <v>38</v>
      </c>
      <c r="E13" s="336"/>
      <c r="F13" s="336">
        <v>4</v>
      </c>
      <c r="G13" s="336">
        <v>56.3</v>
      </c>
      <c r="H13" s="336">
        <v>56.3</v>
      </c>
      <c r="I13" s="336">
        <v>289</v>
      </c>
    </row>
    <row r="14" spans="1:9" hidden="1" x14ac:dyDescent="0.25">
      <c r="A14" s="336" t="s">
        <v>1701</v>
      </c>
      <c r="B14" s="336" t="s">
        <v>2051</v>
      </c>
      <c r="C14" s="336" t="s">
        <v>1738</v>
      </c>
      <c r="D14" s="336" t="s">
        <v>39</v>
      </c>
      <c r="E14" s="336"/>
      <c r="F14" s="336">
        <v>7</v>
      </c>
      <c r="G14" s="336">
        <v>54.400000000000006</v>
      </c>
      <c r="H14" s="336">
        <v>54.400000000000006</v>
      </c>
      <c r="I14" s="336">
        <v>288</v>
      </c>
    </row>
    <row r="15" spans="1:9" hidden="1" x14ac:dyDescent="0.25">
      <c r="A15" s="336" t="s">
        <v>637</v>
      </c>
      <c r="B15" s="336" t="s">
        <v>2076</v>
      </c>
      <c r="C15" s="336" t="s">
        <v>103</v>
      </c>
      <c r="D15" s="336" t="s">
        <v>37</v>
      </c>
      <c r="E15" s="336"/>
      <c r="F15" s="336">
        <v>1</v>
      </c>
      <c r="G15" s="336">
        <v>53.8</v>
      </c>
      <c r="H15" s="336">
        <v>53.8</v>
      </c>
      <c r="I15" s="336">
        <v>287</v>
      </c>
    </row>
    <row r="16" spans="1:9" hidden="1" x14ac:dyDescent="0.25">
      <c r="A16" s="336" t="s">
        <v>739</v>
      </c>
      <c r="B16" s="336" t="s">
        <v>2115</v>
      </c>
      <c r="C16" s="336" t="s">
        <v>2116</v>
      </c>
      <c r="D16" s="336" t="s">
        <v>38</v>
      </c>
      <c r="E16" s="336"/>
      <c r="F16" s="336">
        <v>1</v>
      </c>
      <c r="G16" s="336">
        <v>52.6</v>
      </c>
      <c r="H16" s="336">
        <v>52.6</v>
      </c>
      <c r="I16" s="336">
        <v>286</v>
      </c>
    </row>
    <row r="17" spans="1:9" hidden="1" x14ac:dyDescent="0.25">
      <c r="A17" s="336" t="s">
        <v>460</v>
      </c>
      <c r="B17" s="336" t="s">
        <v>99</v>
      </c>
      <c r="C17" s="336" t="s">
        <v>371</v>
      </c>
      <c r="D17" s="336" t="s">
        <v>42</v>
      </c>
      <c r="E17" s="336"/>
      <c r="F17" s="336">
        <v>4</v>
      </c>
      <c r="G17" s="336">
        <v>49.6</v>
      </c>
      <c r="H17" s="336">
        <v>49.6</v>
      </c>
      <c r="I17" s="336">
        <v>285</v>
      </c>
    </row>
    <row r="18" spans="1:9" hidden="1" x14ac:dyDescent="0.25">
      <c r="A18" s="336" t="s">
        <v>1202</v>
      </c>
      <c r="B18" s="336" t="s">
        <v>1021</v>
      </c>
      <c r="C18" s="336" t="s">
        <v>184</v>
      </c>
      <c r="D18" s="336" t="s">
        <v>43</v>
      </c>
      <c r="E18" s="336"/>
      <c r="F18" s="336">
        <v>1</v>
      </c>
      <c r="G18" s="336">
        <v>48.4</v>
      </c>
      <c r="H18" s="336">
        <v>48.4</v>
      </c>
      <c r="I18" s="336">
        <v>284</v>
      </c>
    </row>
    <row r="19" spans="1:9" hidden="1" x14ac:dyDescent="0.25">
      <c r="A19" s="336" t="s">
        <v>783</v>
      </c>
      <c r="B19" s="336" t="s">
        <v>430</v>
      </c>
      <c r="C19" s="336" t="s">
        <v>1826</v>
      </c>
      <c r="D19" s="336" t="s">
        <v>1923</v>
      </c>
      <c r="E19" s="336"/>
      <c r="F19" s="336">
        <v>2</v>
      </c>
      <c r="G19" s="336">
        <v>46.1</v>
      </c>
      <c r="H19" s="336">
        <v>46.1</v>
      </c>
      <c r="I19" s="336">
        <v>283</v>
      </c>
    </row>
    <row r="20" spans="1:9" hidden="1" x14ac:dyDescent="0.25">
      <c r="A20" s="336" t="s">
        <v>1431</v>
      </c>
      <c r="B20" s="336" t="s">
        <v>1452</v>
      </c>
      <c r="C20" s="336" t="s">
        <v>79</v>
      </c>
      <c r="D20" s="336" t="s">
        <v>37</v>
      </c>
      <c r="E20" s="336"/>
      <c r="F20" s="336">
        <v>1</v>
      </c>
      <c r="G20" s="336">
        <v>41.1</v>
      </c>
      <c r="H20" s="336">
        <v>41.1</v>
      </c>
      <c r="I20" s="336">
        <v>282</v>
      </c>
    </row>
    <row r="21" spans="1:9" hidden="1" x14ac:dyDescent="0.25">
      <c r="A21" s="336" t="s">
        <v>1717</v>
      </c>
      <c r="B21" s="336" t="s">
        <v>174</v>
      </c>
      <c r="C21" s="336" t="s">
        <v>1359</v>
      </c>
      <c r="D21" s="336" t="s">
        <v>43</v>
      </c>
      <c r="E21" s="336"/>
      <c r="F21" s="336">
        <v>6</v>
      </c>
      <c r="G21" s="336">
        <v>39.299999999999997</v>
      </c>
      <c r="H21" s="336">
        <v>39.299999999999997</v>
      </c>
      <c r="I21" s="336">
        <v>281</v>
      </c>
    </row>
    <row r="22" spans="1:9" hidden="1" x14ac:dyDescent="0.25">
      <c r="A22" s="336" t="s">
        <v>1508</v>
      </c>
      <c r="B22" s="336" t="s">
        <v>1526</v>
      </c>
      <c r="C22" s="336" t="s">
        <v>911</v>
      </c>
      <c r="D22" s="336" t="s">
        <v>47</v>
      </c>
      <c r="E22" s="336">
        <v>1</v>
      </c>
      <c r="F22" s="336">
        <v>1</v>
      </c>
      <c r="G22" s="336">
        <v>35.200000000000003</v>
      </c>
      <c r="H22" s="336">
        <v>35.200000000000003</v>
      </c>
      <c r="I22" s="336">
        <v>280</v>
      </c>
    </row>
    <row r="23" spans="1:9" hidden="1" x14ac:dyDescent="0.25">
      <c r="A23" s="336" t="s">
        <v>707</v>
      </c>
      <c r="B23" s="336" t="s">
        <v>272</v>
      </c>
      <c r="C23" s="336" t="s">
        <v>273</v>
      </c>
      <c r="D23" s="336" t="s">
        <v>37</v>
      </c>
      <c r="E23" s="336"/>
      <c r="F23" s="336">
        <v>2</v>
      </c>
      <c r="G23" s="336">
        <v>34.1</v>
      </c>
      <c r="H23" s="336">
        <v>34.1</v>
      </c>
      <c r="I23" s="336">
        <v>279</v>
      </c>
    </row>
    <row r="24" spans="1:9" hidden="1" x14ac:dyDescent="0.25">
      <c r="A24" s="336" t="s">
        <v>467</v>
      </c>
      <c r="B24" s="336" t="s">
        <v>194</v>
      </c>
      <c r="C24" s="336" t="s">
        <v>195</v>
      </c>
      <c r="D24" s="336" t="s">
        <v>38</v>
      </c>
      <c r="E24" s="336"/>
      <c r="F24" s="336">
        <v>2</v>
      </c>
      <c r="G24" s="336">
        <v>33</v>
      </c>
      <c r="H24" s="336">
        <v>33</v>
      </c>
      <c r="I24" s="336">
        <v>278</v>
      </c>
    </row>
    <row r="25" spans="1:9" hidden="1" x14ac:dyDescent="0.25">
      <c r="A25" s="336" t="s">
        <v>741</v>
      </c>
      <c r="B25" s="336" t="s">
        <v>1912</v>
      </c>
      <c r="C25" s="336" t="s">
        <v>1913</v>
      </c>
      <c r="D25" s="336" t="s">
        <v>41</v>
      </c>
      <c r="E25" s="336"/>
      <c r="F25" s="336">
        <v>2</v>
      </c>
      <c r="G25" s="336">
        <v>32.200000000000003</v>
      </c>
      <c r="H25" s="336">
        <v>32.200000000000003</v>
      </c>
      <c r="I25" s="336">
        <v>277</v>
      </c>
    </row>
    <row r="26" spans="1:9" hidden="1" x14ac:dyDescent="0.25">
      <c r="A26" s="336" t="s">
        <v>1223</v>
      </c>
      <c r="B26" s="336" t="s">
        <v>1036</v>
      </c>
      <c r="C26" s="336" t="s">
        <v>77</v>
      </c>
      <c r="D26" s="336" t="s">
        <v>37</v>
      </c>
      <c r="E26" s="336"/>
      <c r="F26" s="336">
        <v>2</v>
      </c>
      <c r="G26" s="336">
        <v>31</v>
      </c>
      <c r="H26" s="336">
        <v>31</v>
      </c>
      <c r="I26" s="336">
        <v>276</v>
      </c>
    </row>
    <row r="27" spans="1:9" hidden="1" x14ac:dyDescent="0.25">
      <c r="A27" s="336" t="s">
        <v>819</v>
      </c>
      <c r="B27" s="336" t="s">
        <v>1931</v>
      </c>
      <c r="C27" s="336" t="s">
        <v>219</v>
      </c>
      <c r="D27" s="336" t="s">
        <v>38</v>
      </c>
      <c r="E27" s="336"/>
      <c r="F27" s="336">
        <v>2</v>
      </c>
      <c r="G27" s="336">
        <v>31</v>
      </c>
      <c r="H27" s="336">
        <v>31</v>
      </c>
      <c r="I27" s="336">
        <v>276</v>
      </c>
    </row>
    <row r="28" spans="1:9" hidden="1" x14ac:dyDescent="0.25">
      <c r="A28" s="336" t="s">
        <v>493</v>
      </c>
      <c r="B28" s="336" t="s">
        <v>140</v>
      </c>
      <c r="C28" s="336" t="s">
        <v>70</v>
      </c>
      <c r="D28" s="336" t="s">
        <v>38</v>
      </c>
      <c r="E28" s="336"/>
      <c r="F28" s="336">
        <v>1</v>
      </c>
      <c r="G28" s="336">
        <v>30.6</v>
      </c>
      <c r="H28" s="336">
        <v>30.6</v>
      </c>
      <c r="I28" s="336">
        <v>274</v>
      </c>
    </row>
    <row r="29" spans="1:9" hidden="1" x14ac:dyDescent="0.25">
      <c r="A29" s="336" t="s">
        <v>946</v>
      </c>
      <c r="B29" s="336" t="s">
        <v>99</v>
      </c>
      <c r="C29" s="336" t="s">
        <v>1883</v>
      </c>
      <c r="D29" s="336" t="s">
        <v>39</v>
      </c>
      <c r="E29" s="336"/>
      <c r="F29" s="336">
        <v>1</v>
      </c>
      <c r="G29" s="336">
        <v>28.4</v>
      </c>
      <c r="H29" s="336">
        <v>28.4</v>
      </c>
      <c r="I29" s="336">
        <v>273</v>
      </c>
    </row>
    <row r="30" spans="1:9" hidden="1" x14ac:dyDescent="0.25">
      <c r="A30" s="336" t="s">
        <v>472</v>
      </c>
      <c r="B30" s="336" t="s">
        <v>1015</v>
      </c>
      <c r="C30" s="336" t="s">
        <v>76</v>
      </c>
      <c r="D30" s="336" t="s">
        <v>42</v>
      </c>
      <c r="E30" s="336">
        <v>1</v>
      </c>
      <c r="F30" s="336">
        <v>3</v>
      </c>
      <c r="G30" s="336">
        <v>26.799999999999997</v>
      </c>
      <c r="H30" s="336">
        <v>26.799999999999997</v>
      </c>
      <c r="I30" s="336">
        <v>272</v>
      </c>
    </row>
    <row r="31" spans="1:9" hidden="1" x14ac:dyDescent="0.25">
      <c r="A31" s="336" t="s">
        <v>866</v>
      </c>
      <c r="B31" s="336" t="s">
        <v>224</v>
      </c>
      <c r="C31" s="336" t="s">
        <v>298</v>
      </c>
      <c r="D31" s="336" t="s">
        <v>38</v>
      </c>
      <c r="E31" s="336">
        <v>1</v>
      </c>
      <c r="F31" s="336">
        <v>1</v>
      </c>
      <c r="G31" s="336">
        <v>26.599999999999998</v>
      </c>
      <c r="H31" s="336">
        <v>26.599999999999998</v>
      </c>
      <c r="I31" s="336">
        <v>271</v>
      </c>
    </row>
    <row r="32" spans="1:9" hidden="1" x14ac:dyDescent="0.25">
      <c r="A32" s="336" t="s">
        <v>480</v>
      </c>
      <c r="B32" s="336" t="s">
        <v>278</v>
      </c>
      <c r="C32" s="336" t="s">
        <v>125</v>
      </c>
      <c r="D32" s="336" t="s">
        <v>47</v>
      </c>
      <c r="E32" s="336"/>
      <c r="F32" s="336">
        <v>3</v>
      </c>
      <c r="G32" s="336">
        <v>26.5</v>
      </c>
      <c r="H32" s="336">
        <v>26.5</v>
      </c>
      <c r="I32" s="336">
        <v>270</v>
      </c>
    </row>
    <row r="33" spans="1:9" x14ac:dyDescent="0.25">
      <c r="A33" s="336" t="s">
        <v>723</v>
      </c>
      <c r="B33" s="336" t="s">
        <v>242</v>
      </c>
      <c r="C33" s="336" t="s">
        <v>243</v>
      </c>
      <c r="D33" s="336" t="s">
        <v>49</v>
      </c>
      <c r="E33" s="336"/>
      <c r="F33" s="336">
        <v>2</v>
      </c>
      <c r="G33" s="336">
        <v>25.5</v>
      </c>
      <c r="H33" s="336">
        <v>25.5</v>
      </c>
      <c r="I33" s="336">
        <v>269</v>
      </c>
    </row>
    <row r="34" spans="1:9" hidden="1" x14ac:dyDescent="0.25">
      <c r="A34" s="336" t="s">
        <v>627</v>
      </c>
      <c r="B34" s="336" t="s">
        <v>1756</v>
      </c>
      <c r="C34" s="336" t="s">
        <v>168</v>
      </c>
      <c r="D34" s="336" t="s">
        <v>37</v>
      </c>
      <c r="E34" s="336"/>
      <c r="F34" s="336">
        <v>2</v>
      </c>
      <c r="G34" s="336">
        <v>25.5</v>
      </c>
      <c r="H34" s="336">
        <v>25.5</v>
      </c>
      <c r="I34" s="336">
        <v>269</v>
      </c>
    </row>
    <row r="35" spans="1:9" hidden="1" x14ac:dyDescent="0.25">
      <c r="A35" s="336" t="s">
        <v>613</v>
      </c>
      <c r="B35" s="336" t="s">
        <v>1998</v>
      </c>
      <c r="C35" s="336" t="s">
        <v>1826</v>
      </c>
      <c r="D35" s="336" t="s">
        <v>1923</v>
      </c>
      <c r="E35" s="336"/>
      <c r="F35" s="336">
        <v>1</v>
      </c>
      <c r="G35" s="336">
        <v>23.6</v>
      </c>
      <c r="H35" s="336">
        <v>23.6</v>
      </c>
      <c r="I35" s="336">
        <v>267</v>
      </c>
    </row>
    <row r="36" spans="1:9" hidden="1" x14ac:dyDescent="0.25">
      <c r="A36" s="336" t="s">
        <v>1146</v>
      </c>
      <c r="B36" s="336" t="s">
        <v>333</v>
      </c>
      <c r="C36" s="336" t="s">
        <v>1162</v>
      </c>
      <c r="D36" s="336" t="s">
        <v>47</v>
      </c>
      <c r="E36" s="336">
        <v>1</v>
      </c>
      <c r="F36" s="336">
        <v>1</v>
      </c>
      <c r="G36" s="336">
        <v>23.4</v>
      </c>
      <c r="H36" s="336">
        <v>23.4</v>
      </c>
      <c r="I36" s="336">
        <v>266</v>
      </c>
    </row>
    <row r="37" spans="1:9" hidden="1" x14ac:dyDescent="0.25">
      <c r="A37" s="336" t="s">
        <v>1699</v>
      </c>
      <c r="B37" s="336" t="s">
        <v>1484</v>
      </c>
      <c r="C37" s="336" t="s">
        <v>1046</v>
      </c>
      <c r="D37" s="336" t="s">
        <v>40</v>
      </c>
      <c r="E37" s="336"/>
      <c r="F37" s="336">
        <v>1</v>
      </c>
      <c r="G37" s="336">
        <v>23.1</v>
      </c>
      <c r="H37" s="336">
        <v>23.1</v>
      </c>
      <c r="I37" s="336">
        <v>265</v>
      </c>
    </row>
    <row r="38" spans="1:9" hidden="1" x14ac:dyDescent="0.25">
      <c r="A38" s="336" t="s">
        <v>809</v>
      </c>
      <c r="B38" s="336" t="s">
        <v>274</v>
      </c>
      <c r="C38" s="336" t="s">
        <v>273</v>
      </c>
      <c r="D38" s="336" t="s">
        <v>37</v>
      </c>
      <c r="E38" s="336"/>
      <c r="F38" s="336">
        <v>3</v>
      </c>
      <c r="G38" s="336">
        <v>22</v>
      </c>
      <c r="H38" s="336">
        <v>22</v>
      </c>
      <c r="I38" s="336">
        <v>264</v>
      </c>
    </row>
    <row r="39" spans="1:9" x14ac:dyDescent="0.25">
      <c r="A39" s="336" t="s">
        <v>1133</v>
      </c>
      <c r="B39" s="336" t="s">
        <v>1143</v>
      </c>
      <c r="C39" s="336" t="s">
        <v>1058</v>
      </c>
      <c r="D39" s="336" t="s">
        <v>49</v>
      </c>
      <c r="E39" s="336"/>
      <c r="F39" s="336">
        <v>1</v>
      </c>
      <c r="G39" s="336">
        <v>21.3</v>
      </c>
      <c r="H39" s="336">
        <v>21.3</v>
      </c>
      <c r="I39" s="336">
        <v>263</v>
      </c>
    </row>
    <row r="40" spans="1:9" hidden="1" x14ac:dyDescent="0.25">
      <c r="A40" s="336" t="s">
        <v>718</v>
      </c>
      <c r="B40" s="336" t="s">
        <v>246</v>
      </c>
      <c r="C40" s="336" t="s">
        <v>325</v>
      </c>
      <c r="D40" s="336" t="s">
        <v>1923</v>
      </c>
      <c r="E40" s="336">
        <v>1</v>
      </c>
      <c r="F40" s="336">
        <v>13</v>
      </c>
      <c r="G40" s="336">
        <v>20.900000000000002</v>
      </c>
      <c r="H40" s="336">
        <v>20.900000000000002</v>
      </c>
      <c r="I40" s="336">
        <v>262</v>
      </c>
    </row>
    <row r="41" spans="1:9" hidden="1" x14ac:dyDescent="0.25">
      <c r="A41" s="336" t="s">
        <v>468</v>
      </c>
      <c r="B41" s="336" t="s">
        <v>99</v>
      </c>
      <c r="C41" s="336" t="s">
        <v>349</v>
      </c>
      <c r="D41" s="336" t="s">
        <v>44</v>
      </c>
      <c r="E41" s="336"/>
      <c r="F41" s="336">
        <v>2</v>
      </c>
      <c r="G41" s="336">
        <v>20.2</v>
      </c>
      <c r="H41" s="336">
        <v>20.2</v>
      </c>
      <c r="I41" s="336">
        <v>261</v>
      </c>
    </row>
    <row r="42" spans="1:9" hidden="1" x14ac:dyDescent="0.25">
      <c r="A42" s="336" t="s">
        <v>894</v>
      </c>
      <c r="B42" s="336" t="s">
        <v>2059</v>
      </c>
      <c r="C42" s="336" t="s">
        <v>365</v>
      </c>
      <c r="D42" s="336" t="s">
        <v>48</v>
      </c>
      <c r="E42" s="336"/>
      <c r="F42" s="336">
        <v>1</v>
      </c>
      <c r="G42" s="336">
        <v>20.100000000000001</v>
      </c>
      <c r="H42" s="336">
        <v>20.100000000000001</v>
      </c>
      <c r="I42" s="336">
        <v>260</v>
      </c>
    </row>
    <row r="43" spans="1:9" hidden="1" x14ac:dyDescent="0.25">
      <c r="A43" s="336" t="s">
        <v>1557</v>
      </c>
      <c r="B43" s="336" t="s">
        <v>2062</v>
      </c>
      <c r="C43" s="336" t="s">
        <v>2063</v>
      </c>
      <c r="D43" s="336" t="s">
        <v>43</v>
      </c>
      <c r="E43" s="336"/>
      <c r="F43" s="336">
        <v>2</v>
      </c>
      <c r="G43" s="336">
        <v>20</v>
      </c>
      <c r="H43" s="336">
        <v>20</v>
      </c>
      <c r="I43" s="336">
        <v>259</v>
      </c>
    </row>
    <row r="44" spans="1:9" hidden="1" x14ac:dyDescent="0.25">
      <c r="A44" s="336" t="s">
        <v>836</v>
      </c>
      <c r="B44" s="336" t="s">
        <v>1412</v>
      </c>
      <c r="C44" s="336" t="s">
        <v>1833</v>
      </c>
      <c r="D44" s="336" t="s">
        <v>44</v>
      </c>
      <c r="E44" s="336">
        <v>1</v>
      </c>
      <c r="F44" s="336">
        <v>1</v>
      </c>
      <c r="G44" s="336">
        <v>19.599999999999998</v>
      </c>
      <c r="H44" s="336">
        <v>19.599999999999998</v>
      </c>
      <c r="I44" s="336">
        <v>258</v>
      </c>
    </row>
    <row r="45" spans="1:9" hidden="1" x14ac:dyDescent="0.25">
      <c r="A45" s="336" t="s">
        <v>1515</v>
      </c>
      <c r="B45" s="336" t="s">
        <v>2113</v>
      </c>
      <c r="C45" s="336" t="s">
        <v>103</v>
      </c>
      <c r="D45" s="336" t="s">
        <v>37</v>
      </c>
      <c r="E45" s="336"/>
      <c r="F45" s="336">
        <v>1</v>
      </c>
      <c r="G45" s="336">
        <v>19.5</v>
      </c>
      <c r="H45" s="336">
        <v>19.5</v>
      </c>
      <c r="I45" s="336">
        <v>257</v>
      </c>
    </row>
    <row r="46" spans="1:9" hidden="1" x14ac:dyDescent="0.25">
      <c r="A46" s="336" t="s">
        <v>727</v>
      </c>
      <c r="B46" s="336" t="s">
        <v>356</v>
      </c>
      <c r="C46" s="336" t="s">
        <v>1058</v>
      </c>
      <c r="D46" s="336" t="s">
        <v>41</v>
      </c>
      <c r="E46" s="336"/>
      <c r="F46" s="336">
        <v>2</v>
      </c>
      <c r="G46" s="336">
        <v>19.400000000000002</v>
      </c>
      <c r="H46" s="336">
        <v>19.400000000000002</v>
      </c>
      <c r="I46" s="336">
        <v>256</v>
      </c>
    </row>
    <row r="47" spans="1:9" x14ac:dyDescent="0.25">
      <c r="A47" s="336" t="s">
        <v>517</v>
      </c>
      <c r="B47" s="336" t="s">
        <v>146</v>
      </c>
      <c r="C47" s="336" t="s">
        <v>236</v>
      </c>
      <c r="D47" s="336" t="s">
        <v>49</v>
      </c>
      <c r="E47" s="336"/>
      <c r="F47" s="336">
        <v>4</v>
      </c>
      <c r="G47" s="336">
        <v>19.3</v>
      </c>
      <c r="H47" s="336">
        <v>19.3</v>
      </c>
      <c r="I47" s="336">
        <v>255</v>
      </c>
    </row>
    <row r="48" spans="1:9" hidden="1" x14ac:dyDescent="0.25">
      <c r="A48" s="336" t="s">
        <v>544</v>
      </c>
      <c r="B48" s="336" t="s">
        <v>425</v>
      </c>
      <c r="C48" s="336" t="s">
        <v>448</v>
      </c>
      <c r="D48" s="336" t="s">
        <v>39</v>
      </c>
      <c r="E48" s="336"/>
      <c r="F48" s="336">
        <v>1</v>
      </c>
      <c r="G48" s="336">
        <v>18.600000000000001</v>
      </c>
      <c r="H48" s="336">
        <v>18.600000000000001</v>
      </c>
      <c r="I48" s="336">
        <v>254</v>
      </c>
    </row>
    <row r="49" spans="1:9" hidden="1" x14ac:dyDescent="0.25">
      <c r="A49" s="336" t="s">
        <v>905</v>
      </c>
      <c r="B49" s="336" t="s">
        <v>94</v>
      </c>
      <c r="C49" s="336" t="s">
        <v>227</v>
      </c>
      <c r="D49" s="336" t="s">
        <v>42</v>
      </c>
      <c r="E49" s="336">
        <v>1</v>
      </c>
      <c r="F49" s="336">
        <v>2</v>
      </c>
      <c r="G49" s="336">
        <v>18.399999999999999</v>
      </c>
      <c r="H49" s="336">
        <v>18.399999999999999</v>
      </c>
      <c r="I49" s="336">
        <v>253</v>
      </c>
    </row>
    <row r="50" spans="1:9" hidden="1" x14ac:dyDescent="0.25">
      <c r="A50" s="336" t="s">
        <v>1173</v>
      </c>
      <c r="B50" s="336" t="s">
        <v>1987</v>
      </c>
      <c r="C50" s="336" t="s">
        <v>1894</v>
      </c>
      <c r="D50" s="336" t="s">
        <v>43</v>
      </c>
      <c r="E50" s="336"/>
      <c r="F50" s="336">
        <v>2</v>
      </c>
      <c r="G50" s="336">
        <v>18.399999999999999</v>
      </c>
      <c r="H50" s="336">
        <v>18.399999999999999</v>
      </c>
      <c r="I50" s="336">
        <v>253</v>
      </c>
    </row>
    <row r="51" spans="1:9" hidden="1" x14ac:dyDescent="0.25">
      <c r="A51" s="336" t="s">
        <v>710</v>
      </c>
      <c r="B51" s="336" t="s">
        <v>1997</v>
      </c>
      <c r="C51" s="336" t="s">
        <v>325</v>
      </c>
      <c r="D51" s="336" t="s">
        <v>1923</v>
      </c>
      <c r="E51" s="336"/>
      <c r="F51" s="336">
        <v>13</v>
      </c>
      <c r="G51" s="336">
        <v>18.399999999999999</v>
      </c>
      <c r="H51" s="336">
        <v>18.399999999999999</v>
      </c>
      <c r="I51" s="336">
        <v>253</v>
      </c>
    </row>
    <row r="52" spans="1:9" hidden="1" x14ac:dyDescent="0.25">
      <c r="A52" s="336" t="s">
        <v>463</v>
      </c>
      <c r="B52" s="336" t="s">
        <v>363</v>
      </c>
      <c r="C52" s="336" t="s">
        <v>103</v>
      </c>
      <c r="D52" s="336" t="s">
        <v>41</v>
      </c>
      <c r="E52" s="336"/>
      <c r="F52" s="336">
        <v>1</v>
      </c>
      <c r="G52" s="336">
        <v>17.8</v>
      </c>
      <c r="H52" s="336">
        <v>17.8</v>
      </c>
      <c r="I52" s="336">
        <v>250</v>
      </c>
    </row>
    <row r="53" spans="1:9" hidden="1" x14ac:dyDescent="0.25">
      <c r="A53" s="336" t="s">
        <v>657</v>
      </c>
      <c r="B53" s="336" t="s">
        <v>213</v>
      </c>
      <c r="C53" s="336" t="s">
        <v>81</v>
      </c>
      <c r="D53" s="336" t="s">
        <v>42</v>
      </c>
      <c r="E53" s="336"/>
      <c r="F53" s="336">
        <v>1</v>
      </c>
      <c r="G53" s="336">
        <v>17.399999999999999</v>
      </c>
      <c r="H53" s="336">
        <v>17.399999999999999</v>
      </c>
      <c r="I53" s="336">
        <v>249</v>
      </c>
    </row>
    <row r="54" spans="1:9" hidden="1" x14ac:dyDescent="0.25">
      <c r="A54" s="336" t="s">
        <v>1693</v>
      </c>
      <c r="B54" s="336" t="s">
        <v>121</v>
      </c>
      <c r="C54" s="336" t="s">
        <v>1733</v>
      </c>
      <c r="D54" s="336" t="s">
        <v>47</v>
      </c>
      <c r="E54" s="336"/>
      <c r="F54" s="336">
        <v>1</v>
      </c>
      <c r="G54" s="336">
        <v>16.2</v>
      </c>
      <c r="H54" s="336">
        <v>16.2</v>
      </c>
      <c r="I54" s="336">
        <v>248</v>
      </c>
    </row>
    <row r="55" spans="1:9" hidden="1" x14ac:dyDescent="0.25">
      <c r="A55" s="336" t="s">
        <v>469</v>
      </c>
      <c r="B55" s="336" t="s">
        <v>160</v>
      </c>
      <c r="C55" s="336" t="s">
        <v>88</v>
      </c>
      <c r="D55" s="336" t="s">
        <v>44</v>
      </c>
      <c r="E55" s="336"/>
      <c r="F55" s="336">
        <v>1</v>
      </c>
      <c r="G55" s="336">
        <v>15.5</v>
      </c>
      <c r="H55" s="336">
        <v>15.5</v>
      </c>
      <c r="I55" s="336">
        <v>247</v>
      </c>
    </row>
    <row r="56" spans="1:9" hidden="1" x14ac:dyDescent="0.25">
      <c r="A56" s="336" t="s">
        <v>1430</v>
      </c>
      <c r="B56" s="336" t="s">
        <v>1447</v>
      </c>
      <c r="C56" s="336" t="s">
        <v>1446</v>
      </c>
      <c r="D56" s="336" t="s">
        <v>44</v>
      </c>
      <c r="E56" s="336"/>
      <c r="F56" s="336">
        <v>1</v>
      </c>
      <c r="G56" s="336">
        <v>15.1</v>
      </c>
      <c r="H56" s="336">
        <v>15.1</v>
      </c>
      <c r="I56" s="336">
        <v>246</v>
      </c>
    </row>
    <row r="57" spans="1:9" hidden="1" x14ac:dyDescent="0.25">
      <c r="A57" s="336" t="s">
        <v>484</v>
      </c>
      <c r="B57" s="336" t="s">
        <v>99</v>
      </c>
      <c r="C57" s="336" t="s">
        <v>1213</v>
      </c>
      <c r="D57" s="336" t="s">
        <v>44</v>
      </c>
      <c r="E57" s="336">
        <v>1</v>
      </c>
      <c r="F57" s="336">
        <v>1</v>
      </c>
      <c r="G57" s="336">
        <v>15.1</v>
      </c>
      <c r="H57" s="336">
        <v>15.1</v>
      </c>
      <c r="I57" s="336">
        <v>246</v>
      </c>
    </row>
    <row r="58" spans="1:9" hidden="1" x14ac:dyDescent="0.25">
      <c r="A58" s="336" t="s">
        <v>694</v>
      </c>
      <c r="B58" s="336" t="s">
        <v>1922</v>
      </c>
      <c r="C58" s="336" t="s">
        <v>1738</v>
      </c>
      <c r="D58" s="336" t="s">
        <v>39</v>
      </c>
      <c r="E58" s="336"/>
      <c r="F58" s="336">
        <v>2</v>
      </c>
      <c r="G58" s="336">
        <v>14.600000000000001</v>
      </c>
      <c r="H58" s="336">
        <v>14.600000000000001</v>
      </c>
      <c r="I58" s="336">
        <v>244</v>
      </c>
    </row>
    <row r="59" spans="1:9" hidden="1" x14ac:dyDescent="0.25">
      <c r="A59" s="336" t="s">
        <v>1435</v>
      </c>
      <c r="B59" s="336" t="s">
        <v>323</v>
      </c>
      <c r="C59" s="336" t="s">
        <v>218</v>
      </c>
      <c r="D59" s="336" t="s">
        <v>37</v>
      </c>
      <c r="E59" s="336"/>
      <c r="F59" s="336">
        <v>1</v>
      </c>
      <c r="G59" s="336">
        <v>14.4</v>
      </c>
      <c r="H59" s="336">
        <v>14.4</v>
      </c>
      <c r="I59" s="336">
        <v>243</v>
      </c>
    </row>
    <row r="60" spans="1:9" hidden="1" x14ac:dyDescent="0.25">
      <c r="A60" s="336" t="s">
        <v>626</v>
      </c>
      <c r="B60" s="336" t="s">
        <v>201</v>
      </c>
      <c r="C60" s="336" t="s">
        <v>168</v>
      </c>
      <c r="D60" s="336" t="s">
        <v>37</v>
      </c>
      <c r="E60" s="336"/>
      <c r="F60" s="336">
        <v>1</v>
      </c>
      <c r="G60" s="336">
        <v>14.1</v>
      </c>
      <c r="H60" s="336">
        <v>14.1</v>
      </c>
      <c r="I60" s="336">
        <v>242</v>
      </c>
    </row>
    <row r="61" spans="1:9" hidden="1" x14ac:dyDescent="0.25">
      <c r="A61" s="336" t="s">
        <v>787</v>
      </c>
      <c r="B61" s="336" t="s">
        <v>160</v>
      </c>
      <c r="C61" s="336" t="s">
        <v>185</v>
      </c>
      <c r="D61" s="336" t="s">
        <v>43</v>
      </c>
      <c r="E61" s="336"/>
      <c r="F61" s="336">
        <v>1</v>
      </c>
      <c r="G61" s="336">
        <v>13.7</v>
      </c>
      <c r="H61" s="336">
        <v>13.7</v>
      </c>
      <c r="I61" s="336">
        <v>241</v>
      </c>
    </row>
    <row r="62" spans="1:9" hidden="1" x14ac:dyDescent="0.25">
      <c r="A62" s="336" t="s">
        <v>1350</v>
      </c>
      <c r="B62" s="336" t="s">
        <v>1896</v>
      </c>
      <c r="C62" s="336" t="s">
        <v>122</v>
      </c>
      <c r="D62" s="336" t="s">
        <v>47</v>
      </c>
      <c r="E62" s="336"/>
      <c r="F62" s="336">
        <v>1</v>
      </c>
      <c r="G62" s="336">
        <v>13.7</v>
      </c>
      <c r="H62" s="336">
        <v>13.7</v>
      </c>
      <c r="I62" s="336">
        <v>241</v>
      </c>
    </row>
    <row r="63" spans="1:9" hidden="1" x14ac:dyDescent="0.25">
      <c r="A63" s="336" t="s">
        <v>596</v>
      </c>
      <c r="B63" s="336" t="s">
        <v>1796</v>
      </c>
      <c r="C63" s="336" t="s">
        <v>1797</v>
      </c>
      <c r="D63" s="336" t="s">
        <v>1923</v>
      </c>
      <c r="E63" s="336"/>
      <c r="F63" s="336">
        <v>1</v>
      </c>
      <c r="G63" s="336">
        <v>12.6</v>
      </c>
      <c r="H63" s="336">
        <v>12.6</v>
      </c>
      <c r="I63" s="336">
        <v>239</v>
      </c>
    </row>
    <row r="64" spans="1:9" hidden="1" x14ac:dyDescent="0.25">
      <c r="A64" s="336" t="s">
        <v>629</v>
      </c>
      <c r="B64" s="336" t="s">
        <v>412</v>
      </c>
      <c r="C64" s="336" t="s">
        <v>135</v>
      </c>
      <c r="D64" s="336" t="s">
        <v>38</v>
      </c>
      <c r="E64" s="336"/>
      <c r="F64" s="336">
        <v>1</v>
      </c>
      <c r="G64" s="336">
        <v>11.5</v>
      </c>
      <c r="H64" s="336">
        <v>11.5</v>
      </c>
      <c r="I64" s="336">
        <v>238</v>
      </c>
    </row>
    <row r="65" spans="1:9" hidden="1" x14ac:dyDescent="0.25">
      <c r="A65" s="336" t="s">
        <v>1381</v>
      </c>
      <c r="B65" s="336" t="s">
        <v>387</v>
      </c>
      <c r="C65" s="336" t="s">
        <v>1815</v>
      </c>
      <c r="D65" s="336" t="s">
        <v>43</v>
      </c>
      <c r="E65" s="336"/>
      <c r="F65" s="336">
        <v>2</v>
      </c>
      <c r="G65" s="336">
        <v>10.200000000000001</v>
      </c>
      <c r="H65" s="336">
        <v>10.200000000000001</v>
      </c>
      <c r="I65" s="336">
        <v>237</v>
      </c>
    </row>
    <row r="66" spans="1:9" hidden="1" x14ac:dyDescent="0.25">
      <c r="A66" s="336" t="s">
        <v>1499</v>
      </c>
      <c r="B66" s="336" t="s">
        <v>404</v>
      </c>
      <c r="C66" s="336" t="s">
        <v>88</v>
      </c>
      <c r="D66" s="336" t="s">
        <v>41</v>
      </c>
      <c r="E66" s="336">
        <v>1</v>
      </c>
      <c r="F66" s="336">
        <v>1</v>
      </c>
      <c r="G66" s="336">
        <v>10.199999999999999</v>
      </c>
      <c r="H66" s="336">
        <v>10.199999999999999</v>
      </c>
      <c r="I66" s="336">
        <v>237</v>
      </c>
    </row>
    <row r="67" spans="1:9" hidden="1" x14ac:dyDescent="0.25">
      <c r="A67" s="336" t="s">
        <v>650</v>
      </c>
      <c r="B67" s="336" t="s">
        <v>146</v>
      </c>
      <c r="C67" s="336" t="s">
        <v>135</v>
      </c>
      <c r="D67" s="336" t="s">
        <v>38</v>
      </c>
      <c r="E67" s="336"/>
      <c r="F67" s="336">
        <v>1</v>
      </c>
      <c r="G67" s="336">
        <v>10.1</v>
      </c>
      <c r="H67" s="336">
        <v>10.1</v>
      </c>
      <c r="I67" s="336">
        <v>235</v>
      </c>
    </row>
    <row r="68" spans="1:9" x14ac:dyDescent="0.25">
      <c r="A68" s="336" t="s">
        <v>1189</v>
      </c>
      <c r="B68" s="336" t="s">
        <v>1204</v>
      </c>
      <c r="C68" s="336" t="s">
        <v>227</v>
      </c>
      <c r="D68" s="336" t="s">
        <v>49</v>
      </c>
      <c r="E68" s="336"/>
      <c r="F68" s="336">
        <v>1</v>
      </c>
      <c r="G68" s="336">
        <v>9.3000000000000007</v>
      </c>
      <c r="H68" s="336">
        <v>9.3000000000000007</v>
      </c>
      <c r="I68" s="336">
        <v>234</v>
      </c>
    </row>
    <row r="69" spans="1:9" hidden="1" x14ac:dyDescent="0.25">
      <c r="A69" s="336" t="s">
        <v>715</v>
      </c>
      <c r="B69" s="336" t="s">
        <v>2169</v>
      </c>
      <c r="C69" s="336" t="s">
        <v>176</v>
      </c>
      <c r="D69" s="336" t="s">
        <v>1923</v>
      </c>
      <c r="E69" s="336"/>
      <c r="F69" s="336">
        <v>1</v>
      </c>
      <c r="G69" s="336">
        <v>8.4</v>
      </c>
      <c r="H69" s="336">
        <v>8.4</v>
      </c>
      <c r="I69" s="336">
        <v>233</v>
      </c>
    </row>
    <row r="70" spans="1:9" hidden="1" x14ac:dyDescent="0.25">
      <c r="A70" s="336" t="s">
        <v>730</v>
      </c>
      <c r="B70" s="336" t="s">
        <v>399</v>
      </c>
      <c r="C70" s="336" t="s">
        <v>270</v>
      </c>
      <c r="D70" s="336" t="s">
        <v>37</v>
      </c>
      <c r="E70" s="336"/>
      <c r="F70" s="336">
        <v>2</v>
      </c>
      <c r="G70" s="336">
        <v>8.3000000000000007</v>
      </c>
      <c r="H70" s="336">
        <v>8.3000000000000007</v>
      </c>
      <c r="I70" s="336">
        <v>232</v>
      </c>
    </row>
    <row r="71" spans="1:9" hidden="1" x14ac:dyDescent="0.25">
      <c r="A71" s="336" t="s">
        <v>563</v>
      </c>
      <c r="B71" s="336" t="s">
        <v>883</v>
      </c>
      <c r="C71" s="336" t="s">
        <v>448</v>
      </c>
      <c r="D71" s="336" t="s">
        <v>39</v>
      </c>
      <c r="E71" s="336"/>
      <c r="F71" s="336">
        <v>1</v>
      </c>
      <c r="G71" s="336">
        <v>8.3000000000000007</v>
      </c>
      <c r="H71" s="336">
        <v>8.3000000000000007</v>
      </c>
      <c r="I71" s="336">
        <v>232</v>
      </c>
    </row>
    <row r="72" spans="1:9" x14ac:dyDescent="0.25">
      <c r="A72" s="336" t="s">
        <v>1351</v>
      </c>
      <c r="B72" s="336" t="s">
        <v>1676</v>
      </c>
      <c r="C72" s="336" t="s">
        <v>236</v>
      </c>
      <c r="D72" s="336" t="s">
        <v>49</v>
      </c>
      <c r="E72" s="336"/>
      <c r="F72" s="336">
        <v>7</v>
      </c>
      <c r="G72" s="336">
        <v>8.1</v>
      </c>
      <c r="H72" s="336">
        <v>8.1</v>
      </c>
      <c r="I72" s="336">
        <v>230</v>
      </c>
    </row>
    <row r="73" spans="1:9" hidden="1" x14ac:dyDescent="0.25">
      <c r="A73" s="336" t="s">
        <v>597</v>
      </c>
      <c r="B73" s="336" t="s">
        <v>343</v>
      </c>
      <c r="C73" s="336" t="s">
        <v>374</v>
      </c>
      <c r="D73" s="336" t="s">
        <v>43</v>
      </c>
      <c r="E73" s="336"/>
      <c r="F73" s="336">
        <v>2</v>
      </c>
      <c r="G73" s="336">
        <v>8</v>
      </c>
      <c r="H73" s="336">
        <v>8</v>
      </c>
      <c r="I73" s="336">
        <v>229</v>
      </c>
    </row>
    <row r="74" spans="1:9" hidden="1" x14ac:dyDescent="0.25">
      <c r="A74" s="336" t="s">
        <v>701</v>
      </c>
      <c r="B74" s="336" t="s">
        <v>160</v>
      </c>
      <c r="C74" s="336" t="s">
        <v>141</v>
      </c>
      <c r="D74" s="336" t="s">
        <v>43</v>
      </c>
      <c r="E74" s="336"/>
      <c r="F74" s="336">
        <v>1</v>
      </c>
      <c r="G74" s="336">
        <v>8</v>
      </c>
      <c r="H74" s="336">
        <v>8</v>
      </c>
      <c r="I74" s="336">
        <v>229</v>
      </c>
    </row>
    <row r="75" spans="1:9" hidden="1" x14ac:dyDescent="0.25">
      <c r="A75" s="336" t="s">
        <v>678</v>
      </c>
      <c r="B75" s="336" t="s">
        <v>2141</v>
      </c>
      <c r="C75" s="336" t="s">
        <v>298</v>
      </c>
      <c r="D75" s="336" t="s">
        <v>48</v>
      </c>
      <c r="E75" s="336">
        <v>1</v>
      </c>
      <c r="F75" s="336"/>
      <c r="G75" s="336">
        <v>7.7</v>
      </c>
      <c r="H75" s="336">
        <v>7.7</v>
      </c>
      <c r="I75" s="336">
        <v>227</v>
      </c>
    </row>
    <row r="76" spans="1:9" hidden="1" x14ac:dyDescent="0.25">
      <c r="A76" s="336" t="s">
        <v>775</v>
      </c>
      <c r="B76" s="336" t="s">
        <v>154</v>
      </c>
      <c r="C76" s="336" t="s">
        <v>1825</v>
      </c>
      <c r="D76" s="336" t="s">
        <v>43</v>
      </c>
      <c r="E76" s="336"/>
      <c r="F76" s="336">
        <v>1</v>
      </c>
      <c r="G76" s="336">
        <v>7.2</v>
      </c>
      <c r="H76" s="336">
        <v>7.2</v>
      </c>
      <c r="I76" s="336">
        <v>226</v>
      </c>
    </row>
    <row r="77" spans="1:9" hidden="1" x14ac:dyDescent="0.25">
      <c r="A77" s="336" t="s">
        <v>1026</v>
      </c>
      <c r="B77" s="336" t="s">
        <v>1590</v>
      </c>
      <c r="C77" s="336" t="s">
        <v>382</v>
      </c>
      <c r="D77" s="336" t="s">
        <v>48</v>
      </c>
      <c r="E77" s="336"/>
      <c r="F77" s="336">
        <v>6</v>
      </c>
      <c r="G77" s="336">
        <v>7.1000000000000005</v>
      </c>
      <c r="H77" s="336">
        <v>7.1000000000000005</v>
      </c>
      <c r="I77" s="336">
        <v>225</v>
      </c>
    </row>
    <row r="78" spans="1:9" hidden="1" x14ac:dyDescent="0.25">
      <c r="A78" s="336" t="s">
        <v>590</v>
      </c>
      <c r="B78" s="336" t="s">
        <v>323</v>
      </c>
      <c r="C78" s="336" t="s">
        <v>1975</v>
      </c>
      <c r="D78" s="336" t="s">
        <v>40</v>
      </c>
      <c r="E78" s="336"/>
      <c r="F78" s="336">
        <v>6</v>
      </c>
      <c r="G78" s="336">
        <v>6.8</v>
      </c>
      <c r="H78" s="336">
        <v>6.8</v>
      </c>
      <c r="I78" s="336">
        <v>224</v>
      </c>
    </row>
    <row r="79" spans="1:9" x14ac:dyDescent="0.25">
      <c r="A79" s="336" t="s">
        <v>1697</v>
      </c>
      <c r="B79" s="336" t="s">
        <v>1736</v>
      </c>
      <c r="C79" s="336" t="s">
        <v>1837</v>
      </c>
      <c r="D79" s="336" t="s">
        <v>49</v>
      </c>
      <c r="E79" s="336"/>
      <c r="F79" s="336">
        <v>6</v>
      </c>
      <c r="G79" s="336">
        <v>6.6</v>
      </c>
      <c r="H79" s="336">
        <v>6.6</v>
      </c>
      <c r="I79" s="336">
        <v>223</v>
      </c>
    </row>
    <row r="80" spans="1:9" hidden="1" x14ac:dyDescent="0.25">
      <c r="A80" s="336" t="s">
        <v>454</v>
      </c>
      <c r="B80" s="336" t="s">
        <v>269</v>
      </c>
      <c r="C80" s="336" t="s">
        <v>270</v>
      </c>
      <c r="D80" s="336" t="s">
        <v>37</v>
      </c>
      <c r="E80" s="336"/>
      <c r="F80" s="336">
        <v>2</v>
      </c>
      <c r="G80" s="336">
        <v>6.5</v>
      </c>
      <c r="H80" s="336">
        <v>6.5</v>
      </c>
      <c r="I80" s="336">
        <v>222</v>
      </c>
    </row>
    <row r="81" spans="1:9" hidden="1" x14ac:dyDescent="0.25">
      <c r="A81" s="336" t="s">
        <v>1564</v>
      </c>
      <c r="B81" s="336" t="s">
        <v>1389</v>
      </c>
      <c r="C81" s="336" t="s">
        <v>1631</v>
      </c>
      <c r="D81" s="336" t="s">
        <v>48</v>
      </c>
      <c r="E81" s="336">
        <v>1</v>
      </c>
      <c r="F81" s="336">
        <v>4</v>
      </c>
      <c r="G81" s="336">
        <v>6.4</v>
      </c>
      <c r="H81" s="336">
        <v>6.4</v>
      </c>
      <c r="I81" s="336">
        <v>221</v>
      </c>
    </row>
    <row r="82" spans="1:9" hidden="1" x14ac:dyDescent="0.25">
      <c r="A82" s="336" t="s">
        <v>987</v>
      </c>
      <c r="B82" s="336" t="s">
        <v>2075</v>
      </c>
      <c r="C82" s="336" t="s">
        <v>1047</v>
      </c>
      <c r="D82" s="336" t="s">
        <v>43</v>
      </c>
      <c r="E82" s="336"/>
      <c r="F82" s="336">
        <v>1</v>
      </c>
      <c r="G82" s="336">
        <v>6</v>
      </c>
      <c r="H82" s="336">
        <v>6</v>
      </c>
      <c r="I82" s="336">
        <v>220</v>
      </c>
    </row>
    <row r="83" spans="1:9" hidden="1" x14ac:dyDescent="0.25">
      <c r="A83" s="336" t="s">
        <v>943</v>
      </c>
      <c r="B83" s="336" t="s">
        <v>2123</v>
      </c>
      <c r="C83" s="336" t="s">
        <v>122</v>
      </c>
      <c r="D83" s="336" t="s">
        <v>47</v>
      </c>
      <c r="E83" s="336"/>
      <c r="F83" s="336">
        <v>6</v>
      </c>
      <c r="G83" s="336">
        <v>5.8000000000000007</v>
      </c>
      <c r="H83" s="336">
        <v>5.8000000000000007</v>
      </c>
      <c r="I83" s="336">
        <v>219</v>
      </c>
    </row>
    <row r="84" spans="1:9" hidden="1" x14ac:dyDescent="0.25">
      <c r="A84" s="336" t="s">
        <v>1626</v>
      </c>
      <c r="B84" s="336" t="s">
        <v>217</v>
      </c>
      <c r="C84" s="336" t="s">
        <v>310</v>
      </c>
      <c r="D84" s="336" t="s">
        <v>48</v>
      </c>
      <c r="E84" s="336"/>
      <c r="F84" s="336">
        <v>4</v>
      </c>
      <c r="G84" s="336">
        <v>5.7</v>
      </c>
      <c r="H84" s="336">
        <v>5.7</v>
      </c>
      <c r="I84" s="336">
        <v>218</v>
      </c>
    </row>
    <row r="85" spans="1:9" hidden="1" x14ac:dyDescent="0.25">
      <c r="A85" s="336" t="s">
        <v>632</v>
      </c>
      <c r="B85" s="336" t="s">
        <v>1954</v>
      </c>
      <c r="C85" s="336" t="s">
        <v>1955</v>
      </c>
      <c r="D85" s="336" t="s">
        <v>50</v>
      </c>
      <c r="E85" s="336">
        <v>5</v>
      </c>
      <c r="F85" s="336"/>
      <c r="G85" s="336">
        <v>4.9000000000000004</v>
      </c>
      <c r="H85" s="336">
        <v>4.9000000000000004</v>
      </c>
      <c r="I85" s="336">
        <v>217</v>
      </c>
    </row>
    <row r="86" spans="1:9" hidden="1" x14ac:dyDescent="0.25">
      <c r="A86" s="336" t="s">
        <v>464</v>
      </c>
      <c r="B86" s="336" t="s">
        <v>217</v>
      </c>
      <c r="C86" s="336" t="s">
        <v>218</v>
      </c>
      <c r="D86" s="336" t="s">
        <v>47</v>
      </c>
      <c r="E86" s="336"/>
      <c r="F86" s="336">
        <v>2</v>
      </c>
      <c r="G86" s="336">
        <v>4.9000000000000004</v>
      </c>
      <c r="H86" s="336">
        <v>4.9000000000000004</v>
      </c>
      <c r="I86" s="336">
        <v>217</v>
      </c>
    </row>
    <row r="87" spans="1:9" hidden="1" x14ac:dyDescent="0.25">
      <c r="A87" s="336" t="s">
        <v>481</v>
      </c>
      <c r="B87" s="336" t="s">
        <v>94</v>
      </c>
      <c r="C87" s="336" t="s">
        <v>319</v>
      </c>
      <c r="D87" s="336" t="s">
        <v>1923</v>
      </c>
      <c r="E87" s="336">
        <v>1</v>
      </c>
      <c r="F87" s="336"/>
      <c r="G87" s="336">
        <v>4.8</v>
      </c>
      <c r="H87" s="336">
        <v>4.8</v>
      </c>
      <c r="I87" s="336">
        <v>215</v>
      </c>
    </row>
    <row r="88" spans="1:9" hidden="1" x14ac:dyDescent="0.25">
      <c r="A88" s="336" t="s">
        <v>1379</v>
      </c>
      <c r="B88" s="336" t="s">
        <v>1325</v>
      </c>
      <c r="C88" s="336" t="s">
        <v>1380</v>
      </c>
      <c r="D88" s="336" t="s">
        <v>44</v>
      </c>
      <c r="E88" s="336"/>
      <c r="F88" s="336">
        <v>1</v>
      </c>
      <c r="G88" s="336">
        <v>4.3</v>
      </c>
      <c r="H88" s="336">
        <v>4.3</v>
      </c>
      <c r="I88" s="336">
        <v>214</v>
      </c>
    </row>
    <row r="89" spans="1:9" hidden="1" x14ac:dyDescent="0.25">
      <c r="A89" s="336" t="s">
        <v>682</v>
      </c>
      <c r="B89" s="336" t="s">
        <v>1190</v>
      </c>
      <c r="C89" s="336" t="s">
        <v>911</v>
      </c>
      <c r="D89" s="336" t="s">
        <v>42</v>
      </c>
      <c r="E89" s="336">
        <v>2</v>
      </c>
      <c r="F89" s="336"/>
      <c r="G89" s="336">
        <v>4.0999999999999996</v>
      </c>
      <c r="H89" s="336">
        <v>4.0999999999999996</v>
      </c>
      <c r="I89" s="336">
        <v>213</v>
      </c>
    </row>
    <row r="90" spans="1:9" hidden="1" x14ac:dyDescent="0.25">
      <c r="A90" s="336" t="s">
        <v>681</v>
      </c>
      <c r="B90" s="336" t="s">
        <v>402</v>
      </c>
      <c r="C90" s="336" t="s">
        <v>1851</v>
      </c>
      <c r="D90" s="336" t="s">
        <v>44</v>
      </c>
      <c r="E90" s="336"/>
      <c r="F90" s="336">
        <v>1</v>
      </c>
      <c r="G90" s="336">
        <v>4</v>
      </c>
      <c r="H90" s="336">
        <v>4</v>
      </c>
      <c r="I90" s="336">
        <v>212</v>
      </c>
    </row>
    <row r="91" spans="1:9" hidden="1" x14ac:dyDescent="0.25">
      <c r="A91" s="336" t="s">
        <v>542</v>
      </c>
      <c r="B91" s="336" t="s">
        <v>168</v>
      </c>
      <c r="C91" s="336" t="s">
        <v>1799</v>
      </c>
      <c r="D91" s="336" t="s">
        <v>48</v>
      </c>
      <c r="E91" s="336">
        <v>2</v>
      </c>
      <c r="F91" s="336"/>
      <c r="G91" s="336">
        <v>3.9000000000000004</v>
      </c>
      <c r="H91" s="336">
        <v>3.9000000000000004</v>
      </c>
      <c r="I91" s="336">
        <v>211</v>
      </c>
    </row>
    <row r="92" spans="1:9" hidden="1" x14ac:dyDescent="0.25">
      <c r="A92" s="336" t="s">
        <v>1555</v>
      </c>
      <c r="B92" s="336" t="s">
        <v>2029</v>
      </c>
      <c r="C92" s="336" t="s">
        <v>911</v>
      </c>
      <c r="D92" s="336" t="s">
        <v>43</v>
      </c>
      <c r="E92" s="336"/>
      <c r="F92" s="336">
        <v>1</v>
      </c>
      <c r="G92" s="336">
        <v>3.8</v>
      </c>
      <c r="H92" s="336">
        <v>3.8</v>
      </c>
      <c r="I92" s="336">
        <v>210</v>
      </c>
    </row>
    <row r="93" spans="1:9" hidden="1" x14ac:dyDescent="0.25">
      <c r="A93" s="336" t="s">
        <v>686</v>
      </c>
      <c r="B93" s="336" t="s">
        <v>1864</v>
      </c>
      <c r="C93" s="336" t="s">
        <v>311</v>
      </c>
      <c r="D93" s="336" t="s">
        <v>48</v>
      </c>
      <c r="E93" s="336"/>
      <c r="F93" s="336">
        <v>3</v>
      </c>
      <c r="G93" s="336">
        <v>3.7</v>
      </c>
      <c r="H93" s="336">
        <v>3.7</v>
      </c>
      <c r="I93" s="336">
        <v>209</v>
      </c>
    </row>
    <row r="94" spans="1:9" hidden="1" x14ac:dyDescent="0.25">
      <c r="A94" s="336" t="s">
        <v>778</v>
      </c>
      <c r="B94" s="336" t="s">
        <v>96</v>
      </c>
      <c r="C94" s="336" t="s">
        <v>1951</v>
      </c>
      <c r="D94" s="336" t="s">
        <v>47</v>
      </c>
      <c r="E94" s="336"/>
      <c r="F94" s="336">
        <v>2</v>
      </c>
      <c r="G94" s="336">
        <v>3.7</v>
      </c>
      <c r="H94" s="336">
        <v>3.7</v>
      </c>
      <c r="I94" s="336">
        <v>209</v>
      </c>
    </row>
    <row r="95" spans="1:9" hidden="1" x14ac:dyDescent="0.25">
      <c r="A95" s="336" t="s">
        <v>779</v>
      </c>
      <c r="B95" s="336" t="s">
        <v>1933</v>
      </c>
      <c r="C95" s="336" t="s">
        <v>185</v>
      </c>
      <c r="D95" s="336" t="s">
        <v>43</v>
      </c>
      <c r="E95" s="336"/>
      <c r="F95" s="336">
        <v>2</v>
      </c>
      <c r="G95" s="336">
        <v>3.7</v>
      </c>
      <c r="H95" s="336">
        <v>3.7</v>
      </c>
      <c r="I95" s="336">
        <v>209</v>
      </c>
    </row>
    <row r="96" spans="1:9" hidden="1" x14ac:dyDescent="0.25">
      <c r="A96" s="336" t="s">
        <v>1366</v>
      </c>
      <c r="B96" s="336" t="s">
        <v>2091</v>
      </c>
      <c r="C96" s="336" t="s">
        <v>294</v>
      </c>
      <c r="D96" s="336" t="s">
        <v>48</v>
      </c>
      <c r="E96" s="336">
        <v>1</v>
      </c>
      <c r="F96" s="336">
        <v>2</v>
      </c>
      <c r="G96" s="336">
        <v>3.5</v>
      </c>
      <c r="H96" s="336">
        <v>3.5</v>
      </c>
      <c r="I96" s="336">
        <v>206</v>
      </c>
    </row>
    <row r="97" spans="1:9" hidden="1" x14ac:dyDescent="0.25">
      <c r="A97" s="336" t="s">
        <v>592</v>
      </c>
      <c r="B97" s="336" t="s">
        <v>174</v>
      </c>
      <c r="C97" s="336" t="s">
        <v>148</v>
      </c>
      <c r="D97" s="336" t="s">
        <v>44</v>
      </c>
      <c r="E97" s="336"/>
      <c r="F97" s="336">
        <v>1</v>
      </c>
      <c r="G97" s="336">
        <v>3.4</v>
      </c>
      <c r="H97" s="336">
        <v>3.4</v>
      </c>
      <c r="I97" s="336">
        <v>205</v>
      </c>
    </row>
    <row r="98" spans="1:9" hidden="1" x14ac:dyDescent="0.25">
      <c r="A98" s="336" t="s">
        <v>566</v>
      </c>
      <c r="B98" s="336" t="s">
        <v>165</v>
      </c>
      <c r="C98" s="336" t="s">
        <v>350</v>
      </c>
      <c r="D98" s="336" t="s">
        <v>44</v>
      </c>
      <c r="E98" s="336"/>
      <c r="F98" s="336">
        <v>3</v>
      </c>
      <c r="G98" s="336">
        <v>3.2</v>
      </c>
      <c r="H98" s="336">
        <v>3.2</v>
      </c>
      <c r="I98" s="336">
        <v>204</v>
      </c>
    </row>
    <row r="99" spans="1:9" hidden="1" x14ac:dyDescent="0.25">
      <c r="A99" s="336" t="s">
        <v>1228</v>
      </c>
      <c r="B99" s="336" t="s">
        <v>1842</v>
      </c>
      <c r="C99" s="336" t="s">
        <v>1217</v>
      </c>
      <c r="D99" s="336" t="s">
        <v>38</v>
      </c>
      <c r="E99" s="336"/>
      <c r="F99" s="336">
        <v>1</v>
      </c>
      <c r="G99" s="336">
        <v>3.2</v>
      </c>
      <c r="H99" s="336">
        <v>3.2</v>
      </c>
      <c r="I99" s="336">
        <v>204</v>
      </c>
    </row>
    <row r="100" spans="1:9" hidden="1" x14ac:dyDescent="0.25">
      <c r="A100" s="336" t="s">
        <v>1417</v>
      </c>
      <c r="B100" s="336" t="s">
        <v>2124</v>
      </c>
      <c r="C100" s="336" t="s">
        <v>2128</v>
      </c>
      <c r="D100" s="336" t="s">
        <v>43</v>
      </c>
      <c r="E100" s="336"/>
      <c r="F100" s="336">
        <v>2</v>
      </c>
      <c r="G100" s="336">
        <v>3.2</v>
      </c>
      <c r="H100" s="336">
        <v>3.2</v>
      </c>
      <c r="I100" s="336">
        <v>204</v>
      </c>
    </row>
    <row r="101" spans="1:9" hidden="1" x14ac:dyDescent="0.25">
      <c r="A101" s="336" t="s">
        <v>1429</v>
      </c>
      <c r="B101" s="336" t="s">
        <v>1903</v>
      </c>
      <c r="C101" s="336" t="s">
        <v>1446</v>
      </c>
      <c r="D101" s="336" t="s">
        <v>42</v>
      </c>
      <c r="E101" s="336"/>
      <c r="F101" s="336">
        <v>3</v>
      </c>
      <c r="G101" s="336">
        <v>3.2</v>
      </c>
      <c r="H101" s="336">
        <v>3.2</v>
      </c>
      <c r="I101" s="336">
        <v>204</v>
      </c>
    </row>
    <row r="102" spans="1:9" hidden="1" x14ac:dyDescent="0.25">
      <c r="A102" s="336" t="s">
        <v>646</v>
      </c>
      <c r="B102" s="336" t="s">
        <v>87</v>
      </c>
      <c r="C102" s="336" t="s">
        <v>332</v>
      </c>
      <c r="D102" s="336" t="s">
        <v>1923</v>
      </c>
      <c r="E102" s="336">
        <v>1</v>
      </c>
      <c r="F102" s="336"/>
      <c r="G102" s="336">
        <v>3.1</v>
      </c>
      <c r="H102" s="336">
        <v>3.1</v>
      </c>
      <c r="I102" s="336">
        <v>200</v>
      </c>
    </row>
    <row r="103" spans="1:9" hidden="1" x14ac:dyDescent="0.25">
      <c r="A103" s="336" t="s">
        <v>1322</v>
      </c>
      <c r="B103" s="336" t="s">
        <v>398</v>
      </c>
      <c r="C103" s="336" t="s">
        <v>218</v>
      </c>
      <c r="D103" s="336" t="s">
        <v>47</v>
      </c>
      <c r="E103" s="336">
        <v>1</v>
      </c>
      <c r="F103" s="336">
        <v>2</v>
      </c>
      <c r="G103" s="336">
        <v>3</v>
      </c>
      <c r="H103" s="336">
        <v>3</v>
      </c>
      <c r="I103" s="336">
        <v>199</v>
      </c>
    </row>
    <row r="104" spans="1:9" hidden="1" x14ac:dyDescent="0.25">
      <c r="A104" s="336" t="s">
        <v>1763</v>
      </c>
      <c r="B104" s="336" t="s">
        <v>2108</v>
      </c>
      <c r="C104" s="336" t="s">
        <v>361</v>
      </c>
      <c r="D104" s="336" t="s">
        <v>39</v>
      </c>
      <c r="E104" s="336"/>
      <c r="F104" s="336">
        <v>2</v>
      </c>
      <c r="G104" s="336">
        <v>2.9000000000000004</v>
      </c>
      <c r="H104" s="336">
        <v>2.9000000000000004</v>
      </c>
      <c r="I104" s="336">
        <v>198</v>
      </c>
    </row>
    <row r="105" spans="1:9" hidden="1" x14ac:dyDescent="0.25">
      <c r="A105" s="336" t="s">
        <v>533</v>
      </c>
      <c r="B105" s="336" t="s">
        <v>1882</v>
      </c>
      <c r="C105" s="336" t="s">
        <v>1059</v>
      </c>
      <c r="D105" s="336" t="s">
        <v>43</v>
      </c>
      <c r="E105" s="336"/>
      <c r="F105" s="336">
        <v>2</v>
      </c>
      <c r="G105" s="336">
        <v>2.8</v>
      </c>
      <c r="H105" s="336">
        <v>2.8</v>
      </c>
      <c r="I105" s="336">
        <v>197</v>
      </c>
    </row>
    <row r="106" spans="1:9" hidden="1" x14ac:dyDescent="0.25">
      <c r="A106" s="336" t="s">
        <v>1500</v>
      </c>
      <c r="B106" s="336" t="s">
        <v>1520</v>
      </c>
      <c r="C106" s="336" t="s">
        <v>88</v>
      </c>
      <c r="D106" s="336" t="s">
        <v>41</v>
      </c>
      <c r="E106" s="336"/>
      <c r="F106" s="336">
        <v>2</v>
      </c>
      <c r="G106" s="336">
        <v>2.8</v>
      </c>
      <c r="H106" s="336">
        <v>2.8</v>
      </c>
      <c r="I106" s="336">
        <v>197</v>
      </c>
    </row>
    <row r="107" spans="1:9" hidden="1" x14ac:dyDescent="0.25">
      <c r="A107" s="336" t="s">
        <v>725</v>
      </c>
      <c r="B107" s="336" t="s">
        <v>1999</v>
      </c>
      <c r="C107" s="336" t="s">
        <v>319</v>
      </c>
      <c r="D107" s="336" t="s">
        <v>1923</v>
      </c>
      <c r="E107" s="336"/>
      <c r="F107" s="336">
        <v>2</v>
      </c>
      <c r="G107" s="336">
        <v>2.8</v>
      </c>
      <c r="H107" s="336">
        <v>2.8</v>
      </c>
      <c r="I107" s="336">
        <v>197</v>
      </c>
    </row>
    <row r="108" spans="1:9" hidden="1" x14ac:dyDescent="0.25">
      <c r="A108" s="336" t="s">
        <v>670</v>
      </c>
      <c r="B108" s="336" t="s">
        <v>363</v>
      </c>
      <c r="C108" s="336" t="s">
        <v>371</v>
      </c>
      <c r="D108" s="336" t="s">
        <v>47</v>
      </c>
      <c r="E108" s="336"/>
      <c r="F108" s="336">
        <v>2</v>
      </c>
      <c r="G108" s="336">
        <v>2.7</v>
      </c>
      <c r="H108" s="336">
        <v>2.7</v>
      </c>
      <c r="I108" s="336">
        <v>194</v>
      </c>
    </row>
    <row r="109" spans="1:9" hidden="1" x14ac:dyDescent="0.25">
      <c r="A109" s="336" t="s">
        <v>491</v>
      </c>
      <c r="B109" s="336" t="s">
        <v>106</v>
      </c>
      <c r="C109" s="336" t="s">
        <v>116</v>
      </c>
      <c r="D109" s="336" t="s">
        <v>50</v>
      </c>
      <c r="E109" s="336">
        <v>1</v>
      </c>
      <c r="F109" s="336"/>
      <c r="G109" s="336">
        <v>2.6</v>
      </c>
      <c r="H109" s="336">
        <v>2.6</v>
      </c>
      <c r="I109" s="336">
        <v>193</v>
      </c>
    </row>
    <row r="110" spans="1:9" hidden="1" x14ac:dyDescent="0.25">
      <c r="A110" s="336" t="s">
        <v>967</v>
      </c>
      <c r="B110" s="336" t="s">
        <v>956</v>
      </c>
      <c r="C110" s="336" t="s">
        <v>162</v>
      </c>
      <c r="D110" s="336" t="s">
        <v>44</v>
      </c>
      <c r="E110" s="336"/>
      <c r="F110" s="336">
        <v>2</v>
      </c>
      <c r="G110" s="336">
        <v>2.5999999999999996</v>
      </c>
      <c r="H110" s="336">
        <v>2.5999999999999996</v>
      </c>
      <c r="I110" s="336">
        <v>193</v>
      </c>
    </row>
    <row r="111" spans="1:9" hidden="1" x14ac:dyDescent="0.25">
      <c r="A111" s="336" t="s">
        <v>960</v>
      </c>
      <c r="B111" s="336" t="s">
        <v>133</v>
      </c>
      <c r="C111" s="336" t="s">
        <v>298</v>
      </c>
      <c r="D111" s="336" t="s">
        <v>48</v>
      </c>
      <c r="E111" s="336"/>
      <c r="F111" s="336">
        <v>1</v>
      </c>
      <c r="G111" s="336">
        <v>2.5</v>
      </c>
      <c r="H111" s="336">
        <v>2.5</v>
      </c>
      <c r="I111" s="336">
        <v>191</v>
      </c>
    </row>
    <row r="112" spans="1:9" hidden="1" x14ac:dyDescent="0.25">
      <c r="A112" s="336" t="s">
        <v>1397</v>
      </c>
      <c r="B112" s="336" t="s">
        <v>2090</v>
      </c>
      <c r="C112" s="336" t="s">
        <v>294</v>
      </c>
      <c r="D112" s="336" t="s">
        <v>48</v>
      </c>
      <c r="E112" s="336"/>
      <c r="F112" s="336">
        <v>2</v>
      </c>
      <c r="G112" s="336">
        <v>2.5</v>
      </c>
      <c r="H112" s="336">
        <v>2.5</v>
      </c>
      <c r="I112" s="336">
        <v>191</v>
      </c>
    </row>
    <row r="113" spans="1:9" hidden="1" x14ac:dyDescent="0.25">
      <c r="A113" s="336" t="s">
        <v>1388</v>
      </c>
      <c r="B113" s="336" t="s">
        <v>1036</v>
      </c>
      <c r="C113" s="336" t="s">
        <v>2100</v>
      </c>
      <c r="D113" s="336" t="s">
        <v>41</v>
      </c>
      <c r="E113" s="336"/>
      <c r="F113" s="336">
        <v>2</v>
      </c>
      <c r="G113" s="336">
        <v>2.2999999999999998</v>
      </c>
      <c r="H113" s="336">
        <v>2.2999999999999998</v>
      </c>
      <c r="I113" s="336">
        <v>189</v>
      </c>
    </row>
    <row r="114" spans="1:9" hidden="1" x14ac:dyDescent="0.25">
      <c r="A114" s="336" t="s">
        <v>614</v>
      </c>
      <c r="B114" s="336" t="s">
        <v>1866</v>
      </c>
      <c r="C114" s="336" t="s">
        <v>1955</v>
      </c>
      <c r="D114" s="336" t="s">
        <v>50</v>
      </c>
      <c r="E114" s="336">
        <v>2</v>
      </c>
      <c r="F114" s="336"/>
      <c r="G114" s="336">
        <v>2.2000000000000002</v>
      </c>
      <c r="H114" s="336">
        <v>2.2000000000000002</v>
      </c>
      <c r="I114" s="336">
        <v>188</v>
      </c>
    </row>
    <row r="115" spans="1:9" hidden="1" x14ac:dyDescent="0.25">
      <c r="A115" s="336" t="s">
        <v>743</v>
      </c>
      <c r="B115" s="336" t="s">
        <v>114</v>
      </c>
      <c r="C115" s="336" t="s">
        <v>115</v>
      </c>
      <c r="D115" s="336" t="s">
        <v>48</v>
      </c>
      <c r="E115" s="336"/>
      <c r="F115" s="336">
        <v>1</v>
      </c>
      <c r="G115" s="336">
        <v>2.2000000000000002</v>
      </c>
      <c r="H115" s="336">
        <v>2.2000000000000002</v>
      </c>
      <c r="I115" s="336">
        <v>188</v>
      </c>
    </row>
    <row r="116" spans="1:9" hidden="1" x14ac:dyDescent="0.25">
      <c r="A116" s="336" t="s">
        <v>1158</v>
      </c>
      <c r="B116" s="336" t="s">
        <v>1463</v>
      </c>
      <c r="C116" s="336" t="s">
        <v>311</v>
      </c>
      <c r="D116" s="336" t="s">
        <v>48</v>
      </c>
      <c r="E116" s="336"/>
      <c r="F116" s="336">
        <v>2</v>
      </c>
      <c r="G116" s="336">
        <v>2.2000000000000002</v>
      </c>
      <c r="H116" s="336">
        <v>2.2000000000000002</v>
      </c>
      <c r="I116" s="336">
        <v>188</v>
      </c>
    </row>
    <row r="117" spans="1:9" hidden="1" x14ac:dyDescent="0.25">
      <c r="A117" s="336" t="s">
        <v>684</v>
      </c>
      <c r="B117" s="336" t="s">
        <v>2130</v>
      </c>
      <c r="C117" s="336" t="s">
        <v>298</v>
      </c>
      <c r="D117" s="336" t="s">
        <v>48</v>
      </c>
      <c r="E117" s="336"/>
      <c r="F117" s="336">
        <v>2</v>
      </c>
      <c r="G117" s="336">
        <v>2.2000000000000002</v>
      </c>
      <c r="H117" s="336">
        <v>2.2000000000000002</v>
      </c>
      <c r="I117" s="336">
        <v>188</v>
      </c>
    </row>
    <row r="118" spans="1:9" hidden="1" x14ac:dyDescent="0.25">
      <c r="A118" s="336" t="s">
        <v>995</v>
      </c>
      <c r="B118" s="336" t="s">
        <v>2124</v>
      </c>
      <c r="C118" s="336" t="s">
        <v>1205</v>
      </c>
      <c r="D118" s="336" t="s">
        <v>48</v>
      </c>
      <c r="E118" s="336"/>
      <c r="F118" s="336">
        <v>2</v>
      </c>
      <c r="G118" s="336">
        <v>2.1</v>
      </c>
      <c r="H118" s="336">
        <v>2.1</v>
      </c>
      <c r="I118" s="336">
        <v>184</v>
      </c>
    </row>
    <row r="119" spans="1:9" hidden="1" x14ac:dyDescent="0.25">
      <c r="A119" s="336" t="s">
        <v>844</v>
      </c>
      <c r="B119" s="336" t="s">
        <v>128</v>
      </c>
      <c r="C119" s="336" t="s">
        <v>298</v>
      </c>
      <c r="D119" s="336" t="s">
        <v>47</v>
      </c>
      <c r="E119" s="336">
        <v>1</v>
      </c>
      <c r="F119" s="336">
        <v>1</v>
      </c>
      <c r="G119" s="336">
        <v>2</v>
      </c>
      <c r="H119" s="336">
        <v>2</v>
      </c>
      <c r="I119" s="336">
        <v>183</v>
      </c>
    </row>
    <row r="120" spans="1:9" hidden="1" x14ac:dyDescent="0.25">
      <c r="A120" s="336" t="s">
        <v>691</v>
      </c>
      <c r="B120" s="336" t="s">
        <v>95</v>
      </c>
      <c r="C120" s="336" t="s">
        <v>311</v>
      </c>
      <c r="D120" s="336" t="s">
        <v>48</v>
      </c>
      <c r="E120" s="336"/>
      <c r="F120" s="336">
        <v>1</v>
      </c>
      <c r="G120" s="336">
        <v>2</v>
      </c>
      <c r="H120" s="336">
        <v>2</v>
      </c>
      <c r="I120" s="336">
        <v>183</v>
      </c>
    </row>
    <row r="121" spans="1:9" hidden="1" x14ac:dyDescent="0.25">
      <c r="A121" s="336" t="s">
        <v>1191</v>
      </c>
      <c r="B121" s="336" t="s">
        <v>282</v>
      </c>
      <c r="C121" s="336" t="s">
        <v>349</v>
      </c>
      <c r="D121" s="336" t="s">
        <v>1923</v>
      </c>
      <c r="E121" s="336"/>
      <c r="F121" s="336">
        <v>1</v>
      </c>
      <c r="G121" s="336">
        <v>1.9</v>
      </c>
      <c r="H121" s="336">
        <v>1.9</v>
      </c>
      <c r="I121" s="336">
        <v>181</v>
      </c>
    </row>
    <row r="122" spans="1:9" hidden="1" x14ac:dyDescent="0.25">
      <c r="A122" s="336" t="s">
        <v>1628</v>
      </c>
      <c r="B122" s="336" t="s">
        <v>2164</v>
      </c>
      <c r="C122" s="336" t="s">
        <v>232</v>
      </c>
      <c r="D122" s="336" t="s">
        <v>44</v>
      </c>
      <c r="E122" s="336">
        <v>1</v>
      </c>
      <c r="F122" s="336"/>
      <c r="G122" s="336">
        <v>1.6</v>
      </c>
      <c r="H122" s="336">
        <v>1.6</v>
      </c>
      <c r="I122" s="336">
        <v>180</v>
      </c>
    </row>
    <row r="123" spans="1:9" hidden="1" x14ac:dyDescent="0.25">
      <c r="A123" s="336" t="s">
        <v>494</v>
      </c>
      <c r="B123" s="336" t="s">
        <v>324</v>
      </c>
      <c r="C123" s="336" t="s">
        <v>325</v>
      </c>
      <c r="D123" s="336" t="s">
        <v>1923</v>
      </c>
      <c r="E123" s="336"/>
      <c r="F123" s="336">
        <v>1</v>
      </c>
      <c r="G123" s="336">
        <v>1.6</v>
      </c>
      <c r="H123" s="336">
        <v>1.6</v>
      </c>
      <c r="I123" s="336">
        <v>180</v>
      </c>
    </row>
    <row r="124" spans="1:9" hidden="1" x14ac:dyDescent="0.25">
      <c r="A124" s="336" t="s">
        <v>861</v>
      </c>
      <c r="B124" s="336" t="s">
        <v>246</v>
      </c>
      <c r="C124" s="336" t="s">
        <v>1981</v>
      </c>
      <c r="D124" s="336" t="s">
        <v>44</v>
      </c>
      <c r="E124" s="336">
        <v>1</v>
      </c>
      <c r="F124" s="336"/>
      <c r="G124" s="336">
        <v>1.6</v>
      </c>
      <c r="H124" s="336">
        <v>1.6</v>
      </c>
      <c r="I124" s="336">
        <v>180</v>
      </c>
    </row>
    <row r="125" spans="1:9" hidden="1" x14ac:dyDescent="0.25">
      <c r="A125" s="336" t="s">
        <v>832</v>
      </c>
      <c r="B125" s="336" t="s">
        <v>372</v>
      </c>
      <c r="C125" s="336" t="s">
        <v>371</v>
      </c>
      <c r="D125" s="336" t="s">
        <v>43</v>
      </c>
      <c r="E125" s="336">
        <v>1</v>
      </c>
      <c r="F125" s="336"/>
      <c r="G125" s="336">
        <v>1.6</v>
      </c>
      <c r="H125" s="336">
        <v>1.6</v>
      </c>
      <c r="I125" s="336">
        <v>180</v>
      </c>
    </row>
    <row r="126" spans="1:9" hidden="1" x14ac:dyDescent="0.25">
      <c r="A126" s="336" t="s">
        <v>616</v>
      </c>
      <c r="B126" s="336" t="s">
        <v>2078</v>
      </c>
      <c r="C126" s="336" t="s">
        <v>2079</v>
      </c>
      <c r="D126" s="336" t="s">
        <v>40</v>
      </c>
      <c r="E126" s="336"/>
      <c r="F126" s="336">
        <v>2</v>
      </c>
      <c r="G126" s="336">
        <v>1.5</v>
      </c>
      <c r="H126" s="336">
        <v>1.5</v>
      </c>
      <c r="I126" s="336">
        <v>176</v>
      </c>
    </row>
    <row r="127" spans="1:9" hidden="1" x14ac:dyDescent="0.25">
      <c r="A127" s="336" t="s">
        <v>699</v>
      </c>
      <c r="B127" s="336" t="s">
        <v>217</v>
      </c>
      <c r="C127" s="336" t="s">
        <v>1813</v>
      </c>
      <c r="D127" s="336" t="s">
        <v>50</v>
      </c>
      <c r="E127" s="336">
        <v>1</v>
      </c>
      <c r="F127" s="336"/>
      <c r="G127" s="336">
        <v>1.5</v>
      </c>
      <c r="H127" s="336">
        <v>1.5</v>
      </c>
      <c r="I127" s="336">
        <v>176</v>
      </c>
    </row>
    <row r="128" spans="1:9" hidden="1" x14ac:dyDescent="0.25">
      <c r="A128" s="336" t="s">
        <v>631</v>
      </c>
      <c r="B128" s="336" t="s">
        <v>96</v>
      </c>
      <c r="C128" s="336" t="s">
        <v>1826</v>
      </c>
      <c r="D128" s="336" t="s">
        <v>48</v>
      </c>
      <c r="E128" s="336">
        <v>2</v>
      </c>
      <c r="F128" s="336"/>
      <c r="G128" s="336">
        <v>1.5</v>
      </c>
      <c r="H128" s="336">
        <v>1.5</v>
      </c>
      <c r="I128" s="336">
        <v>176</v>
      </c>
    </row>
    <row r="129" spans="1:9" hidden="1" x14ac:dyDescent="0.25">
      <c r="A129" s="336" t="s">
        <v>1612</v>
      </c>
      <c r="B129" s="336" t="s">
        <v>397</v>
      </c>
      <c r="C129" s="336" t="s">
        <v>122</v>
      </c>
      <c r="D129" s="336" t="s">
        <v>47</v>
      </c>
      <c r="E129" s="336"/>
      <c r="F129" s="336">
        <v>1</v>
      </c>
      <c r="G129" s="336">
        <v>1.5</v>
      </c>
      <c r="H129" s="336">
        <v>1.5</v>
      </c>
      <c r="I129" s="336">
        <v>176</v>
      </c>
    </row>
    <row r="130" spans="1:9" hidden="1" x14ac:dyDescent="0.25">
      <c r="A130" s="336" t="s">
        <v>1374</v>
      </c>
      <c r="B130" s="336" t="s">
        <v>295</v>
      </c>
      <c r="C130" s="336" t="s">
        <v>132</v>
      </c>
      <c r="D130" s="336" t="s">
        <v>41</v>
      </c>
      <c r="E130" s="336"/>
      <c r="F130" s="336">
        <v>1</v>
      </c>
      <c r="G130" s="336">
        <v>1.5</v>
      </c>
      <c r="H130" s="336">
        <v>1.5</v>
      </c>
      <c r="I130" s="336">
        <v>176</v>
      </c>
    </row>
    <row r="131" spans="1:9" x14ac:dyDescent="0.25">
      <c r="A131" s="336" t="s">
        <v>518</v>
      </c>
      <c r="B131" s="336" t="s">
        <v>118</v>
      </c>
      <c r="C131" s="336" t="s">
        <v>1837</v>
      </c>
      <c r="D131" s="336" t="s">
        <v>49</v>
      </c>
      <c r="E131" s="336"/>
      <c r="F131" s="336">
        <v>1</v>
      </c>
      <c r="G131" s="336">
        <v>1.4</v>
      </c>
      <c r="H131" s="336">
        <v>1.4</v>
      </c>
      <c r="I131" s="336">
        <v>171</v>
      </c>
    </row>
    <row r="132" spans="1:9" hidden="1" x14ac:dyDescent="0.25">
      <c r="A132" s="336" t="s">
        <v>1029</v>
      </c>
      <c r="B132" s="336" t="s">
        <v>1907</v>
      </c>
      <c r="C132" s="336" t="s">
        <v>1575</v>
      </c>
      <c r="D132" s="336" t="s">
        <v>42</v>
      </c>
      <c r="E132" s="336"/>
      <c r="F132" s="336">
        <v>1</v>
      </c>
      <c r="G132" s="336">
        <v>1.4</v>
      </c>
      <c r="H132" s="336">
        <v>1.4</v>
      </c>
      <c r="I132" s="336">
        <v>171</v>
      </c>
    </row>
    <row r="133" spans="1:9" hidden="1" x14ac:dyDescent="0.25">
      <c r="A133" s="336" t="s">
        <v>874</v>
      </c>
      <c r="B133" s="336" t="s">
        <v>226</v>
      </c>
      <c r="C133" s="336" t="s">
        <v>1217</v>
      </c>
      <c r="D133" s="336" t="s">
        <v>38</v>
      </c>
      <c r="E133" s="336"/>
      <c r="F133" s="336">
        <v>1</v>
      </c>
      <c r="G133" s="336">
        <v>1.4</v>
      </c>
      <c r="H133" s="336">
        <v>1.4</v>
      </c>
      <c r="I133" s="336">
        <v>171</v>
      </c>
    </row>
    <row r="134" spans="1:9" hidden="1" x14ac:dyDescent="0.25">
      <c r="A134" s="336" t="s">
        <v>1545</v>
      </c>
      <c r="B134" s="336" t="s">
        <v>1574</v>
      </c>
      <c r="C134" s="336" t="s">
        <v>1575</v>
      </c>
      <c r="D134" s="336" t="s">
        <v>42</v>
      </c>
      <c r="E134" s="336"/>
      <c r="F134" s="336">
        <v>1</v>
      </c>
      <c r="G134" s="336">
        <v>1.3</v>
      </c>
      <c r="H134" s="336">
        <v>1.3</v>
      </c>
      <c r="I134" s="336">
        <v>168</v>
      </c>
    </row>
    <row r="135" spans="1:9" hidden="1" x14ac:dyDescent="0.25">
      <c r="A135" s="336" t="s">
        <v>736</v>
      </c>
      <c r="B135" s="336" t="s">
        <v>2044</v>
      </c>
      <c r="C135" s="336" t="s">
        <v>1529</v>
      </c>
      <c r="D135" s="336" t="s">
        <v>37</v>
      </c>
      <c r="E135" s="336"/>
      <c r="F135" s="336">
        <v>1</v>
      </c>
      <c r="G135" s="336">
        <v>1.3</v>
      </c>
      <c r="H135" s="336">
        <v>1.3</v>
      </c>
      <c r="I135" s="336">
        <v>168</v>
      </c>
    </row>
    <row r="136" spans="1:9" hidden="1" x14ac:dyDescent="0.25">
      <c r="A136" s="336" t="s">
        <v>1767</v>
      </c>
      <c r="B136" s="336" t="s">
        <v>174</v>
      </c>
      <c r="C136" s="336" t="s">
        <v>1811</v>
      </c>
      <c r="D136" s="336" t="s">
        <v>40</v>
      </c>
      <c r="E136" s="336"/>
      <c r="F136" s="336">
        <v>1</v>
      </c>
      <c r="G136" s="336">
        <v>1.3</v>
      </c>
      <c r="H136" s="336">
        <v>1.3</v>
      </c>
      <c r="I136" s="336">
        <v>168</v>
      </c>
    </row>
    <row r="137" spans="1:9" hidden="1" x14ac:dyDescent="0.25">
      <c r="A137" s="336" t="s">
        <v>1367</v>
      </c>
      <c r="B137" s="336" t="s">
        <v>1441</v>
      </c>
      <c r="C137" s="336" t="s">
        <v>1368</v>
      </c>
      <c r="D137" s="336" t="s">
        <v>39</v>
      </c>
      <c r="E137" s="336"/>
      <c r="F137" s="336">
        <v>1</v>
      </c>
      <c r="G137" s="336">
        <v>1.3</v>
      </c>
      <c r="H137" s="336">
        <v>1.3</v>
      </c>
      <c r="I137" s="336">
        <v>168</v>
      </c>
    </row>
    <row r="138" spans="1:9" hidden="1" x14ac:dyDescent="0.25">
      <c r="A138" s="336" t="s">
        <v>1097</v>
      </c>
      <c r="B138" s="336" t="s">
        <v>1920</v>
      </c>
      <c r="C138" s="336" t="s">
        <v>1213</v>
      </c>
      <c r="D138" s="336" t="s">
        <v>48</v>
      </c>
      <c r="E138" s="336"/>
      <c r="F138" s="336">
        <v>1</v>
      </c>
      <c r="G138" s="336">
        <v>1.3</v>
      </c>
      <c r="H138" s="336">
        <v>1.3</v>
      </c>
      <c r="I138" s="336">
        <v>168</v>
      </c>
    </row>
    <row r="139" spans="1:9" hidden="1" x14ac:dyDescent="0.25">
      <c r="A139" s="336" t="s">
        <v>705</v>
      </c>
      <c r="B139" s="336" t="s">
        <v>351</v>
      </c>
      <c r="C139" s="336" t="s">
        <v>73</v>
      </c>
      <c r="D139" s="336" t="s">
        <v>1923</v>
      </c>
      <c r="E139" s="336">
        <v>1</v>
      </c>
      <c r="F139" s="336"/>
      <c r="G139" s="336">
        <v>1.2</v>
      </c>
      <c r="H139" s="336">
        <v>1.2</v>
      </c>
      <c r="I139" s="336">
        <v>163</v>
      </c>
    </row>
    <row r="140" spans="1:9" hidden="1" x14ac:dyDescent="0.25">
      <c r="A140" s="336" t="s">
        <v>721</v>
      </c>
      <c r="B140" s="336" t="s">
        <v>2070</v>
      </c>
      <c r="C140" s="336" t="s">
        <v>141</v>
      </c>
      <c r="D140" s="336" t="s">
        <v>43</v>
      </c>
      <c r="E140" s="336">
        <v>1</v>
      </c>
      <c r="F140" s="336"/>
      <c r="G140" s="336">
        <v>1.2</v>
      </c>
      <c r="H140" s="336">
        <v>1.2</v>
      </c>
      <c r="I140" s="336">
        <v>163</v>
      </c>
    </row>
    <row r="141" spans="1:9" hidden="1" x14ac:dyDescent="0.25">
      <c r="A141" s="336" t="s">
        <v>1111</v>
      </c>
      <c r="B141" s="336" t="s">
        <v>224</v>
      </c>
      <c r="C141" s="336" t="s">
        <v>1118</v>
      </c>
      <c r="D141" s="336" t="s">
        <v>47</v>
      </c>
      <c r="E141" s="336"/>
      <c r="F141" s="336">
        <v>1</v>
      </c>
      <c r="G141" s="336">
        <v>1.2</v>
      </c>
      <c r="H141" s="336">
        <v>1.2</v>
      </c>
      <c r="I141" s="336">
        <v>163</v>
      </c>
    </row>
    <row r="142" spans="1:9" hidden="1" x14ac:dyDescent="0.25">
      <c r="A142" s="336" t="s">
        <v>909</v>
      </c>
      <c r="B142" s="336" t="s">
        <v>917</v>
      </c>
      <c r="C142" s="336" t="s">
        <v>918</v>
      </c>
      <c r="D142" s="336" t="s">
        <v>42</v>
      </c>
      <c r="E142" s="336"/>
      <c r="F142" s="336">
        <v>1</v>
      </c>
      <c r="G142" s="336">
        <v>1.1000000000000001</v>
      </c>
      <c r="H142" s="336">
        <v>1.1000000000000001</v>
      </c>
      <c r="I142" s="336">
        <v>160</v>
      </c>
    </row>
    <row r="143" spans="1:9" hidden="1" x14ac:dyDescent="0.25">
      <c r="A143" s="336" t="s">
        <v>867</v>
      </c>
      <c r="B143" s="336" t="s">
        <v>1676</v>
      </c>
      <c r="C143" s="336" t="s">
        <v>2084</v>
      </c>
      <c r="D143" s="336" t="s">
        <v>38</v>
      </c>
      <c r="E143" s="336">
        <v>1</v>
      </c>
      <c r="F143" s="336"/>
      <c r="G143" s="336">
        <v>1.1000000000000001</v>
      </c>
      <c r="H143" s="336">
        <v>1.1000000000000001</v>
      </c>
      <c r="I143" s="336">
        <v>160</v>
      </c>
    </row>
    <row r="144" spans="1:9" hidden="1" x14ac:dyDescent="0.25">
      <c r="A144" s="336" t="s">
        <v>450</v>
      </c>
      <c r="B144" s="336" t="s">
        <v>183</v>
      </c>
      <c r="C144" s="336" t="s">
        <v>162</v>
      </c>
      <c r="D144" s="336" t="s">
        <v>44</v>
      </c>
      <c r="E144" s="336"/>
      <c r="F144" s="336">
        <v>1</v>
      </c>
      <c r="G144" s="336">
        <v>1.1000000000000001</v>
      </c>
      <c r="H144" s="336">
        <v>1.1000000000000001</v>
      </c>
      <c r="I144" s="336">
        <v>160</v>
      </c>
    </row>
    <row r="145" spans="1:9" hidden="1" x14ac:dyDescent="0.25">
      <c r="A145" s="336" t="s">
        <v>556</v>
      </c>
      <c r="B145" s="336" t="s">
        <v>1868</v>
      </c>
      <c r="C145" s="336" t="s">
        <v>1059</v>
      </c>
      <c r="D145" s="336" t="s">
        <v>39</v>
      </c>
      <c r="E145" s="336"/>
      <c r="F145" s="336">
        <v>1</v>
      </c>
      <c r="G145" s="336">
        <v>1.1000000000000001</v>
      </c>
      <c r="H145" s="336">
        <v>1.1000000000000001</v>
      </c>
      <c r="I145" s="336">
        <v>160</v>
      </c>
    </row>
    <row r="146" spans="1:9" hidden="1" x14ac:dyDescent="0.25">
      <c r="A146" s="336" t="s">
        <v>1563</v>
      </c>
      <c r="B146" s="336" t="s">
        <v>1590</v>
      </c>
      <c r="C146" s="336" t="s">
        <v>382</v>
      </c>
      <c r="D146" s="336" t="s">
        <v>48</v>
      </c>
      <c r="E146" s="336"/>
      <c r="F146" s="336">
        <v>1</v>
      </c>
      <c r="G146" s="336">
        <v>1.1000000000000001</v>
      </c>
      <c r="H146" s="336">
        <v>1.1000000000000001</v>
      </c>
      <c r="I146" s="336">
        <v>160</v>
      </c>
    </row>
    <row r="147" spans="1:9" hidden="1" x14ac:dyDescent="0.25">
      <c r="A147" s="336" t="s">
        <v>490</v>
      </c>
      <c r="B147" s="336" t="s">
        <v>432</v>
      </c>
      <c r="C147" s="336" t="s">
        <v>369</v>
      </c>
      <c r="D147" s="336" t="s">
        <v>43</v>
      </c>
      <c r="E147" s="336">
        <v>1</v>
      </c>
      <c r="F147" s="336"/>
      <c r="G147" s="336">
        <v>1.1000000000000001</v>
      </c>
      <c r="H147" s="336">
        <v>1.1000000000000001</v>
      </c>
      <c r="I147" s="336">
        <v>160</v>
      </c>
    </row>
    <row r="148" spans="1:9" hidden="1" x14ac:dyDescent="0.25">
      <c r="A148" s="336" t="s">
        <v>762</v>
      </c>
      <c r="B148" s="336" t="s">
        <v>309</v>
      </c>
      <c r="C148" s="336" t="s">
        <v>305</v>
      </c>
      <c r="D148" s="336" t="s">
        <v>48</v>
      </c>
      <c r="E148" s="336">
        <v>1</v>
      </c>
      <c r="F148" s="336"/>
      <c r="G148" s="336">
        <v>1.1000000000000001</v>
      </c>
      <c r="H148" s="336">
        <v>1.1000000000000001</v>
      </c>
      <c r="I148" s="336">
        <v>160</v>
      </c>
    </row>
    <row r="149" spans="1:9" hidden="1" x14ac:dyDescent="0.25">
      <c r="A149" s="336" t="s">
        <v>599</v>
      </c>
      <c r="B149" s="336" t="s">
        <v>413</v>
      </c>
      <c r="C149" s="336" t="s">
        <v>70</v>
      </c>
      <c r="D149" s="336" t="s">
        <v>38</v>
      </c>
      <c r="E149" s="336"/>
      <c r="F149" s="336">
        <v>1</v>
      </c>
      <c r="G149" s="336">
        <v>1</v>
      </c>
      <c r="H149" s="336">
        <v>1</v>
      </c>
      <c r="I149" s="336">
        <v>153</v>
      </c>
    </row>
    <row r="150" spans="1:9" hidden="1" x14ac:dyDescent="0.25">
      <c r="A150" s="336" t="s">
        <v>823</v>
      </c>
      <c r="B150" s="336" t="s">
        <v>2135</v>
      </c>
      <c r="C150" s="336" t="s">
        <v>2137</v>
      </c>
      <c r="D150" s="336" t="s">
        <v>48</v>
      </c>
      <c r="E150" s="336"/>
      <c r="F150" s="336">
        <v>1</v>
      </c>
      <c r="G150" s="336">
        <v>1</v>
      </c>
      <c r="H150" s="336">
        <v>1</v>
      </c>
      <c r="I150" s="336">
        <v>153</v>
      </c>
    </row>
    <row r="151" spans="1:9" hidden="1" x14ac:dyDescent="0.25">
      <c r="A151" s="336" t="s">
        <v>1556</v>
      </c>
      <c r="B151" s="336" t="s">
        <v>80</v>
      </c>
      <c r="C151" s="336" t="s">
        <v>1811</v>
      </c>
      <c r="D151" s="336" t="s">
        <v>40</v>
      </c>
      <c r="E151" s="336"/>
      <c r="F151" s="336">
        <v>1</v>
      </c>
      <c r="G151" s="336">
        <v>1</v>
      </c>
      <c r="H151" s="336">
        <v>1</v>
      </c>
      <c r="I151" s="336">
        <v>153</v>
      </c>
    </row>
    <row r="152" spans="1:9" hidden="1" x14ac:dyDescent="0.25">
      <c r="A152" s="336" t="s">
        <v>1432</v>
      </c>
      <c r="B152" s="336" t="s">
        <v>363</v>
      </c>
      <c r="C152" s="336" t="s">
        <v>2148</v>
      </c>
      <c r="D152" s="336" t="s">
        <v>38</v>
      </c>
      <c r="E152" s="336">
        <v>1</v>
      </c>
      <c r="F152" s="336"/>
      <c r="G152" s="336">
        <v>0.9</v>
      </c>
      <c r="H152" s="336">
        <v>0.9</v>
      </c>
      <c r="I152" s="336">
        <v>150</v>
      </c>
    </row>
    <row r="153" spans="1:9" hidden="1" x14ac:dyDescent="0.25">
      <c r="A153" s="336" t="s">
        <v>651</v>
      </c>
      <c r="B153" s="336" t="s">
        <v>2013</v>
      </c>
      <c r="C153" s="336" t="s">
        <v>1826</v>
      </c>
      <c r="D153" s="336" t="s">
        <v>48</v>
      </c>
      <c r="E153" s="336">
        <v>1</v>
      </c>
      <c r="F153" s="336"/>
      <c r="G153" s="336">
        <v>0.8</v>
      </c>
      <c r="H153" s="336">
        <v>0.8</v>
      </c>
      <c r="I153" s="336">
        <v>149</v>
      </c>
    </row>
    <row r="154" spans="1:9" hidden="1" x14ac:dyDescent="0.25">
      <c r="A154" s="336" t="s">
        <v>955</v>
      </c>
      <c r="B154" s="336" t="s">
        <v>963</v>
      </c>
      <c r="C154" s="336" t="s">
        <v>1826</v>
      </c>
      <c r="D154" s="336" t="s">
        <v>48</v>
      </c>
      <c r="E154" s="336">
        <v>1</v>
      </c>
      <c r="F154" s="336"/>
      <c r="G154" s="336">
        <v>0.8</v>
      </c>
      <c r="H154" s="336">
        <v>0.8</v>
      </c>
      <c r="I154" s="336">
        <v>149</v>
      </c>
    </row>
    <row r="155" spans="1:9" hidden="1" x14ac:dyDescent="0.25">
      <c r="A155" s="336" t="s">
        <v>841</v>
      </c>
      <c r="B155" s="336" t="s">
        <v>1872</v>
      </c>
      <c r="C155" s="336" t="s">
        <v>1873</v>
      </c>
      <c r="D155" s="336" t="s">
        <v>44</v>
      </c>
      <c r="E155" s="336">
        <v>1</v>
      </c>
      <c r="F155" s="336"/>
      <c r="G155" s="336">
        <v>0.8</v>
      </c>
      <c r="H155" s="336">
        <v>0.8</v>
      </c>
      <c r="I155" s="336">
        <v>149</v>
      </c>
    </row>
    <row r="156" spans="1:9" hidden="1" x14ac:dyDescent="0.25">
      <c r="A156" s="336" t="s">
        <v>1157</v>
      </c>
      <c r="B156" s="336" t="s">
        <v>179</v>
      </c>
      <c r="C156" s="336" t="s">
        <v>218</v>
      </c>
      <c r="D156" s="336" t="s">
        <v>37</v>
      </c>
      <c r="E156" s="336"/>
      <c r="F156" s="336"/>
      <c r="G156" s="336">
        <v>0</v>
      </c>
      <c r="H156" s="336">
        <v>0</v>
      </c>
      <c r="I156" s="336">
        <v>20</v>
      </c>
    </row>
    <row r="157" spans="1:9" hidden="1" x14ac:dyDescent="0.25">
      <c r="A157" s="336" t="s">
        <v>620</v>
      </c>
      <c r="B157" s="336" t="s">
        <v>201</v>
      </c>
      <c r="C157" s="336" t="s">
        <v>912</v>
      </c>
      <c r="D157" s="336" t="s">
        <v>37</v>
      </c>
      <c r="E157" s="336"/>
      <c r="F157" s="336"/>
      <c r="G157" s="336">
        <v>0</v>
      </c>
      <c r="H157" s="336">
        <v>0</v>
      </c>
      <c r="I157" s="336">
        <v>20</v>
      </c>
    </row>
    <row r="158" spans="1:9" hidden="1" x14ac:dyDescent="0.25">
      <c r="A158" s="336" t="s">
        <v>1324</v>
      </c>
      <c r="B158" s="336" t="s">
        <v>1107</v>
      </c>
      <c r="C158" s="336" t="s">
        <v>251</v>
      </c>
      <c r="D158" s="336" t="s">
        <v>43</v>
      </c>
      <c r="E158" s="336"/>
      <c r="F158" s="336"/>
      <c r="G158" s="336">
        <v>0</v>
      </c>
      <c r="H158" s="336">
        <v>0</v>
      </c>
      <c r="I158" s="336">
        <v>20</v>
      </c>
    </row>
    <row r="159" spans="1:9" hidden="1" x14ac:dyDescent="0.25">
      <c r="A159" s="336" t="s">
        <v>1629</v>
      </c>
      <c r="B159" s="336" t="s">
        <v>1724</v>
      </c>
      <c r="C159" s="336" t="s">
        <v>2111</v>
      </c>
      <c r="D159" s="336" t="s">
        <v>41</v>
      </c>
      <c r="E159" s="336"/>
      <c r="F159" s="336"/>
      <c r="G159" s="336">
        <v>0</v>
      </c>
      <c r="H159" s="336">
        <v>0</v>
      </c>
      <c r="I159" s="336">
        <v>20</v>
      </c>
    </row>
    <row r="160" spans="1:9" hidden="1" x14ac:dyDescent="0.25">
      <c r="A160" s="336" t="s">
        <v>1497</v>
      </c>
      <c r="B160" s="336" t="s">
        <v>2094</v>
      </c>
      <c r="C160" s="336" t="s">
        <v>273</v>
      </c>
      <c r="D160" s="336" t="s">
        <v>48</v>
      </c>
      <c r="E160" s="336"/>
      <c r="F160" s="336"/>
      <c r="G160" s="336">
        <v>0</v>
      </c>
      <c r="H160" s="336">
        <v>0</v>
      </c>
      <c r="I160" s="336">
        <v>20</v>
      </c>
    </row>
    <row r="161" spans="1:9" hidden="1" x14ac:dyDescent="0.25">
      <c r="A161" s="336" t="s">
        <v>875</v>
      </c>
      <c r="B161" s="336" t="s">
        <v>110</v>
      </c>
      <c r="C161" s="336" t="s">
        <v>329</v>
      </c>
      <c r="D161" s="336" t="s">
        <v>1923</v>
      </c>
      <c r="E161" s="336"/>
      <c r="F161" s="336"/>
      <c r="G161" s="336">
        <v>0</v>
      </c>
      <c r="H161" s="336">
        <v>0</v>
      </c>
      <c r="I161" s="336">
        <v>20</v>
      </c>
    </row>
    <row r="162" spans="1:9" hidden="1" x14ac:dyDescent="0.25">
      <c r="A162" s="336" t="s">
        <v>452</v>
      </c>
      <c r="B162" s="336" t="s">
        <v>426</v>
      </c>
      <c r="C162" s="336" t="s">
        <v>132</v>
      </c>
      <c r="D162" s="336" t="s">
        <v>41</v>
      </c>
      <c r="E162" s="336"/>
      <c r="F162" s="336"/>
      <c r="G162" s="336">
        <v>0</v>
      </c>
      <c r="H162" s="336">
        <v>0</v>
      </c>
      <c r="I162" s="336">
        <v>20</v>
      </c>
    </row>
    <row r="163" spans="1:9" hidden="1" x14ac:dyDescent="0.25">
      <c r="A163" s="336" t="s">
        <v>1659</v>
      </c>
      <c r="B163" s="336" t="s">
        <v>2162</v>
      </c>
      <c r="C163" s="336" t="s">
        <v>109</v>
      </c>
      <c r="D163" s="336" t="s">
        <v>48</v>
      </c>
      <c r="E163" s="336"/>
      <c r="F163" s="336"/>
      <c r="G163" s="336">
        <v>0</v>
      </c>
      <c r="H163" s="336">
        <v>0</v>
      </c>
      <c r="I163" s="336">
        <v>20</v>
      </c>
    </row>
    <row r="164" spans="1:9" hidden="1" x14ac:dyDescent="0.25">
      <c r="A164" s="336" t="s">
        <v>462</v>
      </c>
      <c r="B164" s="336" t="s">
        <v>171</v>
      </c>
      <c r="C164" s="336" t="s">
        <v>172</v>
      </c>
      <c r="D164" s="336" t="s">
        <v>40</v>
      </c>
      <c r="E164" s="336"/>
      <c r="F164" s="336"/>
      <c r="G164" s="336">
        <v>0</v>
      </c>
      <c r="H164" s="336">
        <v>0</v>
      </c>
      <c r="I164" s="336">
        <v>20</v>
      </c>
    </row>
    <row r="165" spans="1:9" hidden="1" x14ac:dyDescent="0.25">
      <c r="A165" s="336" t="s">
        <v>884</v>
      </c>
      <c r="B165" s="336" t="s">
        <v>333</v>
      </c>
      <c r="C165" s="336" t="s">
        <v>449</v>
      </c>
      <c r="D165" s="336" t="s">
        <v>1923</v>
      </c>
      <c r="E165" s="336"/>
      <c r="F165" s="336"/>
      <c r="G165" s="336">
        <v>0</v>
      </c>
      <c r="H165" s="336">
        <v>0</v>
      </c>
      <c r="I165" s="336">
        <v>20</v>
      </c>
    </row>
    <row r="166" spans="1:9" hidden="1" x14ac:dyDescent="0.25">
      <c r="A166" s="336" t="s">
        <v>811</v>
      </c>
      <c r="B166" s="336" t="s">
        <v>2088</v>
      </c>
      <c r="C166" s="336" t="s">
        <v>2089</v>
      </c>
      <c r="D166" s="336" t="s">
        <v>1923</v>
      </c>
      <c r="E166" s="336"/>
      <c r="F166" s="336"/>
      <c r="G166" s="336">
        <v>0</v>
      </c>
      <c r="H166" s="336">
        <v>0</v>
      </c>
      <c r="I166" s="336">
        <v>20</v>
      </c>
    </row>
    <row r="167" spans="1:9" hidden="1" x14ac:dyDescent="0.25">
      <c r="A167" s="336" t="s">
        <v>830</v>
      </c>
      <c r="B167" s="336" t="s">
        <v>1916</v>
      </c>
      <c r="C167" s="336" t="s">
        <v>317</v>
      </c>
      <c r="D167" s="336" t="s">
        <v>50</v>
      </c>
      <c r="E167" s="336"/>
      <c r="F167" s="336"/>
      <c r="G167" s="336">
        <v>0</v>
      </c>
      <c r="H167" s="336">
        <v>0</v>
      </c>
      <c r="I167" s="336">
        <v>20</v>
      </c>
    </row>
    <row r="168" spans="1:9" hidden="1" x14ac:dyDescent="0.25">
      <c r="A168" s="336" t="s">
        <v>1149</v>
      </c>
      <c r="B168" s="336" t="s">
        <v>1492</v>
      </c>
      <c r="C168" s="336" t="s">
        <v>918</v>
      </c>
      <c r="D168" s="336" t="s">
        <v>42</v>
      </c>
      <c r="E168" s="336"/>
      <c r="F168" s="336"/>
      <c r="G168" s="336">
        <v>0</v>
      </c>
      <c r="H168" s="336">
        <v>0</v>
      </c>
      <c r="I168" s="336">
        <v>20</v>
      </c>
    </row>
    <row r="169" spans="1:9" hidden="1" x14ac:dyDescent="0.25">
      <c r="A169" s="336" t="s">
        <v>1052</v>
      </c>
      <c r="B169" s="336" t="s">
        <v>1917</v>
      </c>
      <c r="C169" s="336" t="s">
        <v>112</v>
      </c>
      <c r="D169" s="336" t="s">
        <v>47</v>
      </c>
      <c r="E169" s="336"/>
      <c r="F169" s="336"/>
      <c r="G169" s="336">
        <v>0</v>
      </c>
      <c r="H169" s="336">
        <v>0</v>
      </c>
      <c r="I169" s="336">
        <v>20</v>
      </c>
    </row>
    <row r="170" spans="1:9" hidden="1" x14ac:dyDescent="0.25">
      <c r="A170" s="336" t="s">
        <v>1390</v>
      </c>
      <c r="B170" s="336" t="s">
        <v>2009</v>
      </c>
      <c r="C170" s="336" t="s">
        <v>306</v>
      </c>
      <c r="D170" s="336" t="s">
        <v>48</v>
      </c>
      <c r="E170" s="336"/>
      <c r="F170" s="336"/>
      <c r="G170" s="336">
        <v>0</v>
      </c>
      <c r="H170" s="336">
        <v>0</v>
      </c>
      <c r="I170" s="336">
        <v>20</v>
      </c>
    </row>
    <row r="171" spans="1:9" hidden="1" x14ac:dyDescent="0.25">
      <c r="A171" s="336" t="s">
        <v>527</v>
      </c>
      <c r="B171" s="336" t="s">
        <v>206</v>
      </c>
      <c r="C171" s="336" t="s">
        <v>122</v>
      </c>
      <c r="D171" s="336" t="s">
        <v>1923</v>
      </c>
      <c r="E171" s="336"/>
      <c r="F171" s="336"/>
      <c r="G171" s="336">
        <v>0</v>
      </c>
      <c r="H171" s="336">
        <v>0</v>
      </c>
      <c r="I171" s="336">
        <v>20</v>
      </c>
    </row>
    <row r="172" spans="1:9" hidden="1" x14ac:dyDescent="0.25">
      <c r="A172" s="336" t="s">
        <v>882</v>
      </c>
      <c r="B172" s="336" t="s">
        <v>1875</v>
      </c>
      <c r="C172" s="336" t="s">
        <v>1876</v>
      </c>
      <c r="D172" s="336" t="s">
        <v>39</v>
      </c>
      <c r="E172" s="336"/>
      <c r="F172" s="336"/>
      <c r="G172" s="336">
        <v>0</v>
      </c>
      <c r="H172" s="336">
        <v>0</v>
      </c>
      <c r="I172" s="336">
        <v>20</v>
      </c>
    </row>
    <row r="173" spans="1:9" hidden="1" x14ac:dyDescent="0.25">
      <c r="A173" s="336" t="s">
        <v>1011</v>
      </c>
      <c r="B173" s="336" t="s">
        <v>1914</v>
      </c>
      <c r="C173" s="336" t="s">
        <v>1913</v>
      </c>
      <c r="D173" s="336" t="s">
        <v>41</v>
      </c>
      <c r="E173" s="336"/>
      <c r="F173" s="336"/>
      <c r="G173" s="336">
        <v>0</v>
      </c>
      <c r="H173" s="336">
        <v>0</v>
      </c>
      <c r="I173" s="336">
        <v>20</v>
      </c>
    </row>
    <row r="174" spans="1:9" hidden="1" x14ac:dyDescent="0.25">
      <c r="A174" s="336" t="s">
        <v>1054</v>
      </c>
      <c r="B174" s="336" t="s">
        <v>1060</v>
      </c>
      <c r="C174" s="336" t="s">
        <v>162</v>
      </c>
      <c r="D174" s="336" t="s">
        <v>44</v>
      </c>
      <c r="E174" s="336"/>
      <c r="F174" s="336"/>
      <c r="G174" s="336">
        <v>0</v>
      </c>
      <c r="H174" s="336">
        <v>0</v>
      </c>
      <c r="I174" s="336">
        <v>20</v>
      </c>
    </row>
    <row r="175" spans="1:9" hidden="1" x14ac:dyDescent="0.25">
      <c r="A175" s="336" t="s">
        <v>1766</v>
      </c>
      <c r="B175" s="336" t="s">
        <v>432</v>
      </c>
      <c r="C175" s="336" t="s">
        <v>1810</v>
      </c>
      <c r="D175" s="336" t="s">
        <v>38</v>
      </c>
      <c r="E175" s="336"/>
      <c r="F175" s="336"/>
      <c r="G175" s="336">
        <v>0</v>
      </c>
      <c r="H175" s="336">
        <v>0</v>
      </c>
      <c r="I175" s="336">
        <v>20</v>
      </c>
    </row>
    <row r="176" spans="1:9" hidden="1" x14ac:dyDescent="0.25">
      <c r="A176" s="336" t="s">
        <v>1620</v>
      </c>
      <c r="B176" s="336" t="s">
        <v>163</v>
      </c>
      <c r="C176" s="336" t="s">
        <v>1164</v>
      </c>
      <c r="D176" s="336" t="s">
        <v>41</v>
      </c>
      <c r="E176" s="336"/>
      <c r="F176" s="336"/>
      <c r="G176" s="336">
        <v>0</v>
      </c>
      <c r="H176" s="336">
        <v>0</v>
      </c>
      <c r="I176" s="336">
        <v>20</v>
      </c>
    </row>
    <row r="177" spans="1:9" hidden="1" x14ac:dyDescent="0.25">
      <c r="A177" s="336" t="s">
        <v>1702</v>
      </c>
      <c r="B177" s="336" t="s">
        <v>114</v>
      </c>
      <c r="C177" s="336" t="s">
        <v>1739</v>
      </c>
      <c r="D177" s="336" t="s">
        <v>43</v>
      </c>
      <c r="E177" s="336"/>
      <c r="F177" s="336"/>
      <c r="G177" s="336">
        <v>0</v>
      </c>
      <c r="H177" s="336">
        <v>0</v>
      </c>
      <c r="I177" s="336">
        <v>20</v>
      </c>
    </row>
    <row r="178" spans="1:9" hidden="1" x14ac:dyDescent="0.25">
      <c r="A178" s="336" t="s">
        <v>871</v>
      </c>
      <c r="B178" s="336" t="s">
        <v>1463</v>
      </c>
      <c r="C178" s="336" t="s">
        <v>1826</v>
      </c>
      <c r="D178" s="336" t="s">
        <v>1923</v>
      </c>
      <c r="E178" s="336"/>
      <c r="F178" s="336"/>
      <c r="G178" s="336">
        <v>0</v>
      </c>
      <c r="H178" s="336">
        <v>0</v>
      </c>
      <c r="I178" s="336">
        <v>20</v>
      </c>
    </row>
    <row r="179" spans="1:9" hidden="1" x14ac:dyDescent="0.25">
      <c r="A179" s="336" t="s">
        <v>1705</v>
      </c>
      <c r="B179" s="336" t="s">
        <v>1415</v>
      </c>
      <c r="C179" s="336" t="s">
        <v>1741</v>
      </c>
      <c r="D179" s="336" t="s">
        <v>47</v>
      </c>
      <c r="E179" s="336"/>
      <c r="F179" s="336"/>
      <c r="G179" s="336">
        <v>0</v>
      </c>
      <c r="H179" s="336">
        <v>0</v>
      </c>
      <c r="I179" s="336">
        <v>20</v>
      </c>
    </row>
    <row r="180" spans="1:9" hidden="1" x14ac:dyDescent="0.25">
      <c r="A180" s="336" t="s">
        <v>1422</v>
      </c>
      <c r="B180" s="336" t="s">
        <v>284</v>
      </c>
      <c r="C180" s="336" t="s">
        <v>273</v>
      </c>
      <c r="D180" s="336" t="s">
        <v>37</v>
      </c>
      <c r="E180" s="336"/>
      <c r="F180" s="336"/>
      <c r="G180" s="336">
        <v>0</v>
      </c>
      <c r="H180" s="336">
        <v>0</v>
      </c>
      <c r="I180" s="336">
        <v>20</v>
      </c>
    </row>
    <row r="181" spans="1:9" hidden="1" x14ac:dyDescent="0.25">
      <c r="A181" s="336" t="s">
        <v>1670</v>
      </c>
      <c r="B181" s="336" t="s">
        <v>1725</v>
      </c>
      <c r="C181" s="336" t="s">
        <v>1586</v>
      </c>
      <c r="D181" s="336" t="s">
        <v>42</v>
      </c>
      <c r="E181" s="336"/>
      <c r="F181" s="336"/>
      <c r="G181" s="336">
        <v>0</v>
      </c>
      <c r="H181" s="336">
        <v>0</v>
      </c>
      <c r="I181" s="336">
        <v>20</v>
      </c>
    </row>
    <row r="182" spans="1:9" hidden="1" x14ac:dyDescent="0.25">
      <c r="A182" s="336" t="s">
        <v>1764</v>
      </c>
      <c r="B182" s="336" t="s">
        <v>1777</v>
      </c>
      <c r="C182" s="336" t="s">
        <v>1778</v>
      </c>
      <c r="D182" s="336" t="s">
        <v>43</v>
      </c>
      <c r="E182" s="336"/>
      <c r="F182" s="336"/>
      <c r="G182" s="336">
        <v>0</v>
      </c>
      <c r="H182" s="336">
        <v>0</v>
      </c>
      <c r="I182" s="336">
        <v>20</v>
      </c>
    </row>
    <row r="183" spans="1:9" hidden="1" x14ac:dyDescent="0.25">
      <c r="A183" s="336" t="s">
        <v>1685</v>
      </c>
      <c r="B183" s="336" t="s">
        <v>1396</v>
      </c>
      <c r="C183" s="336" t="s">
        <v>1657</v>
      </c>
      <c r="D183" s="336" t="s">
        <v>42</v>
      </c>
      <c r="E183" s="336"/>
      <c r="F183" s="336"/>
      <c r="G183" s="336">
        <v>0</v>
      </c>
      <c r="H183" s="336">
        <v>0</v>
      </c>
      <c r="I183" s="336">
        <v>20</v>
      </c>
    </row>
    <row r="184" spans="1:9" hidden="1" x14ac:dyDescent="0.25">
      <c r="A184" s="336" t="s">
        <v>1603</v>
      </c>
      <c r="B184" s="336" t="s">
        <v>1641</v>
      </c>
      <c r="C184" s="336" t="s">
        <v>375</v>
      </c>
      <c r="D184" s="336" t="s">
        <v>38</v>
      </c>
      <c r="E184" s="336"/>
      <c r="F184" s="336"/>
      <c r="G184" s="336">
        <v>0</v>
      </c>
      <c r="H184" s="336">
        <v>0</v>
      </c>
      <c r="I184" s="336">
        <v>20</v>
      </c>
    </row>
    <row r="185" spans="1:9" hidden="1" x14ac:dyDescent="0.25">
      <c r="A185" s="336" t="s">
        <v>1773</v>
      </c>
      <c r="B185" s="336" t="s">
        <v>1819</v>
      </c>
      <c r="C185" s="336" t="s">
        <v>219</v>
      </c>
      <c r="D185" s="336" t="s">
        <v>38</v>
      </c>
      <c r="E185" s="336"/>
      <c r="F185" s="336"/>
      <c r="G185" s="336">
        <v>0</v>
      </c>
      <c r="H185" s="336">
        <v>0</v>
      </c>
      <c r="I185" s="336">
        <v>20</v>
      </c>
    </row>
    <row r="186" spans="1:9" hidden="1" x14ac:dyDescent="0.25">
      <c r="A186" s="336" t="s">
        <v>465</v>
      </c>
      <c r="B186" s="336" t="s">
        <v>99</v>
      </c>
      <c r="C186" s="336" t="s">
        <v>132</v>
      </c>
      <c r="D186" s="336" t="s">
        <v>41</v>
      </c>
      <c r="E186" s="336"/>
      <c r="F186" s="336"/>
      <c r="G186" s="336">
        <v>0</v>
      </c>
      <c r="H186" s="336">
        <v>0</v>
      </c>
      <c r="I186" s="336">
        <v>20</v>
      </c>
    </row>
    <row r="187" spans="1:9" hidden="1" x14ac:dyDescent="0.25">
      <c r="A187" s="336" t="s">
        <v>907</v>
      </c>
      <c r="B187" s="336" t="s">
        <v>1992</v>
      </c>
      <c r="C187" s="336" t="s">
        <v>168</v>
      </c>
      <c r="D187" s="336" t="s">
        <v>42</v>
      </c>
      <c r="E187" s="336"/>
      <c r="F187" s="336"/>
      <c r="G187" s="336">
        <v>0</v>
      </c>
      <c r="H187" s="336">
        <v>0</v>
      </c>
      <c r="I187" s="336">
        <v>20</v>
      </c>
    </row>
    <row r="188" spans="1:9" hidden="1" x14ac:dyDescent="0.25">
      <c r="A188" s="336" t="s">
        <v>1600</v>
      </c>
      <c r="B188" s="336" t="s">
        <v>1970</v>
      </c>
      <c r="C188" s="336" t="s">
        <v>122</v>
      </c>
      <c r="D188" s="336" t="s">
        <v>1923</v>
      </c>
      <c r="E188" s="336"/>
      <c r="F188" s="336"/>
      <c r="G188" s="336">
        <v>0</v>
      </c>
      <c r="H188" s="336">
        <v>0</v>
      </c>
      <c r="I188" s="336">
        <v>20</v>
      </c>
    </row>
    <row r="189" spans="1:9" hidden="1" x14ac:dyDescent="0.25">
      <c r="A189" s="336" t="s">
        <v>1669</v>
      </c>
      <c r="B189" s="336" t="s">
        <v>89</v>
      </c>
      <c r="C189" s="336" t="s">
        <v>1837</v>
      </c>
      <c r="D189" s="336" t="s">
        <v>37</v>
      </c>
      <c r="E189" s="336"/>
      <c r="F189" s="336"/>
      <c r="G189" s="336">
        <v>0</v>
      </c>
      <c r="H189" s="336">
        <v>0</v>
      </c>
      <c r="I189" s="336">
        <v>20</v>
      </c>
    </row>
    <row r="190" spans="1:9" hidden="1" x14ac:dyDescent="0.25">
      <c r="A190" s="336" t="s">
        <v>1594</v>
      </c>
      <c r="B190" s="336" t="s">
        <v>2166</v>
      </c>
      <c r="C190" s="336" t="s">
        <v>2167</v>
      </c>
      <c r="D190" s="336" t="s">
        <v>44</v>
      </c>
      <c r="E190" s="336"/>
      <c r="F190" s="336"/>
      <c r="G190" s="336">
        <v>0</v>
      </c>
      <c r="H190" s="336">
        <v>0</v>
      </c>
      <c r="I190" s="336">
        <v>20</v>
      </c>
    </row>
    <row r="191" spans="1:9" hidden="1" x14ac:dyDescent="0.25">
      <c r="A191" s="336" t="s">
        <v>693</v>
      </c>
      <c r="B191" s="336" t="s">
        <v>1995</v>
      </c>
      <c r="C191" s="336" t="s">
        <v>153</v>
      </c>
      <c r="D191" s="336" t="s">
        <v>50</v>
      </c>
      <c r="E191" s="336"/>
      <c r="F191" s="336"/>
      <c r="G191" s="336">
        <v>0</v>
      </c>
      <c r="H191" s="336">
        <v>0</v>
      </c>
      <c r="I191" s="336">
        <v>20</v>
      </c>
    </row>
    <row r="192" spans="1:9" hidden="1" x14ac:dyDescent="0.25">
      <c r="A192" s="336" t="s">
        <v>475</v>
      </c>
      <c r="B192" s="336" t="s">
        <v>99</v>
      </c>
      <c r="C192" s="336" t="s">
        <v>1068</v>
      </c>
      <c r="D192" s="336" t="s">
        <v>39</v>
      </c>
      <c r="E192" s="336"/>
      <c r="F192" s="336"/>
      <c r="G192" s="336">
        <v>0</v>
      </c>
      <c r="H192" s="336">
        <v>0</v>
      </c>
      <c r="I192" s="336">
        <v>20</v>
      </c>
    </row>
    <row r="193" spans="1:9" hidden="1" x14ac:dyDescent="0.25">
      <c r="A193" s="336" t="s">
        <v>584</v>
      </c>
      <c r="B193" s="336" t="s">
        <v>2018</v>
      </c>
      <c r="C193" s="336" t="s">
        <v>349</v>
      </c>
      <c r="D193" s="336" t="s">
        <v>1923</v>
      </c>
      <c r="E193" s="336"/>
      <c r="F193" s="336"/>
      <c r="G193" s="336">
        <v>0</v>
      </c>
      <c r="H193" s="336">
        <v>0</v>
      </c>
      <c r="I193" s="336">
        <v>20</v>
      </c>
    </row>
    <row r="194" spans="1:9" hidden="1" x14ac:dyDescent="0.25">
      <c r="A194" s="336" t="s">
        <v>1088</v>
      </c>
      <c r="B194" s="336" t="s">
        <v>313</v>
      </c>
      <c r="C194" s="336" t="s">
        <v>371</v>
      </c>
      <c r="D194" s="336" t="s">
        <v>1923</v>
      </c>
      <c r="E194" s="336"/>
      <c r="F194" s="336"/>
      <c r="G194" s="336">
        <v>0</v>
      </c>
      <c r="H194" s="336">
        <v>0</v>
      </c>
      <c r="I194" s="336">
        <v>20</v>
      </c>
    </row>
    <row r="195" spans="1:9" hidden="1" x14ac:dyDescent="0.25">
      <c r="A195" s="336" t="s">
        <v>1003</v>
      </c>
      <c r="B195" s="336" t="s">
        <v>1852</v>
      </c>
      <c r="C195" s="336" t="s">
        <v>1853</v>
      </c>
      <c r="D195" s="336" t="s">
        <v>44</v>
      </c>
      <c r="E195" s="336"/>
      <c r="F195" s="336"/>
      <c r="G195" s="336">
        <v>0</v>
      </c>
      <c r="H195" s="336">
        <v>0</v>
      </c>
      <c r="I195" s="336">
        <v>20</v>
      </c>
    </row>
    <row r="196" spans="1:9" hidden="1" x14ac:dyDescent="0.25">
      <c r="A196" s="336" t="s">
        <v>746</v>
      </c>
      <c r="B196" s="336" t="s">
        <v>96</v>
      </c>
      <c r="C196" s="336" t="s">
        <v>115</v>
      </c>
      <c r="D196" s="336" t="s">
        <v>1923</v>
      </c>
      <c r="E196" s="336"/>
      <c r="F196" s="336"/>
      <c r="G196" s="336">
        <v>0</v>
      </c>
      <c r="H196" s="336">
        <v>0</v>
      </c>
      <c r="I196" s="336">
        <v>20</v>
      </c>
    </row>
    <row r="197" spans="1:9" hidden="1" x14ac:dyDescent="0.25">
      <c r="A197" s="336" t="s">
        <v>1558</v>
      </c>
      <c r="B197" s="336" t="s">
        <v>1587</v>
      </c>
      <c r="C197" s="336" t="s">
        <v>251</v>
      </c>
      <c r="D197" s="336" t="s">
        <v>43</v>
      </c>
      <c r="E197" s="336"/>
      <c r="F197" s="336"/>
      <c r="G197" s="336">
        <v>0</v>
      </c>
      <c r="H197" s="336">
        <v>0</v>
      </c>
      <c r="I197" s="336">
        <v>20</v>
      </c>
    </row>
    <row r="198" spans="1:9" hidden="1" x14ac:dyDescent="0.25">
      <c r="A198" s="336" t="s">
        <v>549</v>
      </c>
      <c r="B198" s="336" t="s">
        <v>229</v>
      </c>
      <c r="C198" s="336" t="s">
        <v>1964</v>
      </c>
      <c r="D198" s="336" t="s">
        <v>43</v>
      </c>
      <c r="E198" s="336"/>
      <c r="F198" s="336"/>
      <c r="G198" s="336">
        <v>0</v>
      </c>
      <c r="H198" s="336">
        <v>0</v>
      </c>
      <c r="I198" s="336">
        <v>20</v>
      </c>
    </row>
    <row r="199" spans="1:9" hidden="1" x14ac:dyDescent="0.25">
      <c r="A199" s="336" t="s">
        <v>1610</v>
      </c>
      <c r="B199" s="336" t="s">
        <v>96</v>
      </c>
      <c r="C199" s="336" t="s">
        <v>1213</v>
      </c>
      <c r="D199" s="336" t="s">
        <v>47</v>
      </c>
      <c r="E199" s="336"/>
      <c r="F199" s="336"/>
      <c r="G199" s="336">
        <v>0</v>
      </c>
      <c r="H199" s="336">
        <v>0</v>
      </c>
      <c r="I199" s="336">
        <v>20</v>
      </c>
    </row>
    <row r="200" spans="1:9" hidden="1" x14ac:dyDescent="0.25">
      <c r="A200" s="336" t="s">
        <v>1494</v>
      </c>
      <c r="B200" s="336" t="s">
        <v>916</v>
      </c>
      <c r="C200" s="336" t="s">
        <v>109</v>
      </c>
      <c r="D200" s="336" t="s">
        <v>48</v>
      </c>
      <c r="E200" s="336"/>
      <c r="F200" s="336"/>
      <c r="G200" s="336">
        <v>0</v>
      </c>
      <c r="H200" s="336">
        <v>0</v>
      </c>
      <c r="I200" s="336">
        <v>20</v>
      </c>
    </row>
    <row r="201" spans="1:9" hidden="1" x14ac:dyDescent="0.25">
      <c r="A201" s="336" t="s">
        <v>578</v>
      </c>
      <c r="B201" s="336" t="s">
        <v>89</v>
      </c>
      <c r="C201" s="336" t="s">
        <v>2153</v>
      </c>
      <c r="D201" s="336" t="s">
        <v>1923</v>
      </c>
      <c r="E201" s="336"/>
      <c r="F201" s="336"/>
      <c r="G201" s="336">
        <v>0</v>
      </c>
      <c r="H201" s="336">
        <v>0</v>
      </c>
      <c r="I201" s="336">
        <v>20</v>
      </c>
    </row>
    <row r="202" spans="1:9" hidden="1" x14ac:dyDescent="0.25">
      <c r="A202" s="336" t="s">
        <v>685</v>
      </c>
      <c r="B202" s="336" t="s">
        <v>2077</v>
      </c>
      <c r="C202" s="336" t="s">
        <v>79</v>
      </c>
      <c r="D202" s="336" t="s">
        <v>37</v>
      </c>
      <c r="E202" s="336"/>
      <c r="F202" s="336"/>
      <c r="G202" s="336">
        <v>0</v>
      </c>
      <c r="H202" s="336">
        <v>0</v>
      </c>
      <c r="I202" s="336">
        <v>20</v>
      </c>
    </row>
    <row r="203" spans="1:9" hidden="1" x14ac:dyDescent="0.25">
      <c r="A203" s="336" t="s">
        <v>808</v>
      </c>
      <c r="B203" s="336" t="s">
        <v>2024</v>
      </c>
      <c r="C203" s="336" t="s">
        <v>1047</v>
      </c>
      <c r="D203" s="336" t="s">
        <v>38</v>
      </c>
      <c r="E203" s="336"/>
      <c r="F203" s="336"/>
      <c r="G203" s="336">
        <v>0</v>
      </c>
      <c r="H203" s="336">
        <v>0</v>
      </c>
      <c r="I203" s="336">
        <v>20</v>
      </c>
    </row>
    <row r="204" spans="1:9" hidden="1" x14ac:dyDescent="0.25">
      <c r="A204" s="336" t="s">
        <v>797</v>
      </c>
      <c r="B204" s="336" t="s">
        <v>2085</v>
      </c>
      <c r="C204" s="336" t="s">
        <v>2086</v>
      </c>
      <c r="D204" s="336" t="s">
        <v>1923</v>
      </c>
      <c r="E204" s="336"/>
      <c r="F204" s="336"/>
      <c r="G204" s="336">
        <v>0</v>
      </c>
      <c r="H204" s="336">
        <v>0</v>
      </c>
      <c r="I204" s="336">
        <v>20</v>
      </c>
    </row>
    <row r="205" spans="1:9" hidden="1" x14ac:dyDescent="0.25">
      <c r="A205" s="336" t="s">
        <v>822</v>
      </c>
      <c r="B205" s="336" t="s">
        <v>2030</v>
      </c>
      <c r="C205" s="336" t="s">
        <v>2031</v>
      </c>
      <c r="D205" s="336" t="s">
        <v>38</v>
      </c>
      <c r="E205" s="336"/>
      <c r="F205" s="336"/>
      <c r="G205" s="336">
        <v>0</v>
      </c>
      <c r="H205" s="336">
        <v>0</v>
      </c>
      <c r="I205" s="336">
        <v>20</v>
      </c>
    </row>
    <row r="206" spans="1:9" hidden="1" x14ac:dyDescent="0.25">
      <c r="A206" s="336" t="s">
        <v>806</v>
      </c>
      <c r="B206" s="336" t="s">
        <v>2087</v>
      </c>
      <c r="C206" s="336" t="s">
        <v>2086</v>
      </c>
      <c r="D206" s="336" t="s">
        <v>1923</v>
      </c>
      <c r="E206" s="336"/>
      <c r="F206" s="336"/>
      <c r="G206" s="336">
        <v>0</v>
      </c>
      <c r="H206" s="336">
        <v>0</v>
      </c>
      <c r="I206" s="336">
        <v>20</v>
      </c>
    </row>
    <row r="207" spans="1:9" hidden="1" x14ac:dyDescent="0.25">
      <c r="A207" s="336" t="s">
        <v>473</v>
      </c>
      <c r="B207" s="336" t="s">
        <v>165</v>
      </c>
      <c r="C207" s="336" t="s">
        <v>1058</v>
      </c>
      <c r="D207" s="336" t="s">
        <v>44</v>
      </c>
      <c r="E207" s="336"/>
      <c r="F207" s="336"/>
      <c r="G207" s="336">
        <v>0</v>
      </c>
      <c r="H207" s="336">
        <v>0</v>
      </c>
      <c r="I207" s="336">
        <v>20</v>
      </c>
    </row>
    <row r="208" spans="1:9" hidden="1" x14ac:dyDescent="0.25">
      <c r="A208" s="336" t="s">
        <v>1121</v>
      </c>
      <c r="B208" s="336" t="s">
        <v>1128</v>
      </c>
      <c r="C208" s="336" t="s">
        <v>78</v>
      </c>
      <c r="D208" s="336" t="s">
        <v>1923</v>
      </c>
      <c r="E208" s="336"/>
      <c r="F208" s="336"/>
      <c r="G208" s="336">
        <v>0</v>
      </c>
      <c r="H208" s="336">
        <v>0</v>
      </c>
      <c r="I208" s="336">
        <v>20</v>
      </c>
    </row>
    <row r="209" spans="1:9" hidden="1" x14ac:dyDescent="0.25">
      <c r="A209" s="336" t="s">
        <v>802</v>
      </c>
      <c r="B209" s="336" t="s">
        <v>402</v>
      </c>
      <c r="C209" s="336" t="s">
        <v>168</v>
      </c>
      <c r="D209" s="336" t="s">
        <v>37</v>
      </c>
      <c r="E209" s="336"/>
      <c r="F209" s="336"/>
      <c r="G209" s="336">
        <v>0</v>
      </c>
      <c r="H209" s="336">
        <v>0</v>
      </c>
      <c r="I209" s="336">
        <v>20</v>
      </c>
    </row>
    <row r="210" spans="1:9" hidden="1" x14ac:dyDescent="0.25">
      <c r="A210" s="336" t="s">
        <v>683</v>
      </c>
      <c r="B210" s="336" t="s">
        <v>346</v>
      </c>
      <c r="C210" s="336" t="s">
        <v>142</v>
      </c>
      <c r="D210" s="336" t="s">
        <v>44</v>
      </c>
      <c r="E210" s="336"/>
      <c r="F210" s="336"/>
      <c r="G210" s="336">
        <v>0</v>
      </c>
      <c r="H210" s="336">
        <v>0</v>
      </c>
      <c r="I210" s="336">
        <v>20</v>
      </c>
    </row>
    <row r="211" spans="1:9" hidden="1" x14ac:dyDescent="0.25">
      <c r="A211" s="336" t="s">
        <v>573</v>
      </c>
      <c r="B211" s="336" t="s">
        <v>1790</v>
      </c>
      <c r="C211" s="336" t="s">
        <v>1205</v>
      </c>
      <c r="D211" s="336" t="s">
        <v>43</v>
      </c>
      <c r="E211" s="336"/>
      <c r="F211" s="336"/>
      <c r="G211" s="336">
        <v>0</v>
      </c>
      <c r="H211" s="336">
        <v>0</v>
      </c>
      <c r="I211" s="336">
        <v>20</v>
      </c>
    </row>
    <row r="212" spans="1:9" hidden="1" x14ac:dyDescent="0.25">
      <c r="A212" s="336" t="s">
        <v>1010</v>
      </c>
      <c r="B212" s="336" t="s">
        <v>2072</v>
      </c>
      <c r="C212" s="336" t="s">
        <v>141</v>
      </c>
      <c r="D212" s="336" t="s">
        <v>43</v>
      </c>
      <c r="E212" s="336"/>
      <c r="F212" s="336"/>
      <c r="G212" s="336">
        <v>0</v>
      </c>
      <c r="H212" s="336">
        <v>0</v>
      </c>
      <c r="I212" s="336">
        <v>20</v>
      </c>
    </row>
    <row r="213" spans="1:9" hidden="1" x14ac:dyDescent="0.25">
      <c r="A213" s="336" t="s">
        <v>585</v>
      </c>
      <c r="B213" s="336" t="s">
        <v>1989</v>
      </c>
      <c r="C213" s="336" t="s">
        <v>1791</v>
      </c>
      <c r="D213" s="336" t="s">
        <v>50</v>
      </c>
      <c r="E213" s="336"/>
      <c r="F213" s="336"/>
      <c r="G213" s="336">
        <v>0</v>
      </c>
      <c r="H213" s="336">
        <v>0</v>
      </c>
      <c r="I213" s="336">
        <v>20</v>
      </c>
    </row>
    <row r="214" spans="1:9" hidden="1" x14ac:dyDescent="0.25">
      <c r="A214" s="336" t="s">
        <v>748</v>
      </c>
      <c r="B214" s="336" t="s">
        <v>2118</v>
      </c>
      <c r="C214" s="336" t="s">
        <v>2015</v>
      </c>
      <c r="D214" s="336" t="s">
        <v>41</v>
      </c>
      <c r="E214" s="336"/>
      <c r="F214" s="336"/>
      <c r="G214" s="336">
        <v>0</v>
      </c>
      <c r="H214" s="336">
        <v>0</v>
      </c>
      <c r="I214" s="336">
        <v>20</v>
      </c>
    </row>
    <row r="215" spans="1:9" hidden="1" x14ac:dyDescent="0.25">
      <c r="A215" s="336" t="s">
        <v>1700</v>
      </c>
      <c r="B215" s="336" t="s">
        <v>1413</v>
      </c>
      <c r="C215" s="336" t="s">
        <v>1046</v>
      </c>
      <c r="D215" s="336" t="s">
        <v>40</v>
      </c>
      <c r="E215" s="336"/>
      <c r="F215" s="336"/>
      <c r="G215" s="336">
        <v>0</v>
      </c>
      <c r="H215" s="336">
        <v>0</v>
      </c>
      <c r="I215" s="336">
        <v>20</v>
      </c>
    </row>
    <row r="216" spans="1:9" hidden="1" x14ac:dyDescent="0.25">
      <c r="A216" s="336" t="s">
        <v>1602</v>
      </c>
      <c r="B216" s="336" t="s">
        <v>136</v>
      </c>
      <c r="C216" s="336" t="s">
        <v>196</v>
      </c>
      <c r="D216" s="336" t="s">
        <v>38</v>
      </c>
      <c r="E216" s="336"/>
      <c r="F216" s="336"/>
      <c r="G216" s="336">
        <v>0</v>
      </c>
      <c r="H216" s="336">
        <v>0</v>
      </c>
      <c r="I216" s="336">
        <v>20</v>
      </c>
    </row>
    <row r="217" spans="1:9" hidden="1" x14ac:dyDescent="0.25">
      <c r="A217" s="336" t="s">
        <v>852</v>
      </c>
      <c r="B217" s="336" t="s">
        <v>1982</v>
      </c>
      <c r="C217" s="336" t="s">
        <v>1983</v>
      </c>
      <c r="D217" s="336" t="s">
        <v>41</v>
      </c>
      <c r="E217" s="336"/>
      <c r="F217" s="336"/>
      <c r="G217" s="336">
        <v>0</v>
      </c>
      <c r="H217" s="336">
        <v>0</v>
      </c>
      <c r="I217" s="336">
        <v>20</v>
      </c>
    </row>
    <row r="218" spans="1:9" hidden="1" x14ac:dyDescent="0.25">
      <c r="A218" s="336" t="s">
        <v>642</v>
      </c>
      <c r="B218" s="336" t="s">
        <v>295</v>
      </c>
      <c r="C218" s="336" t="s">
        <v>305</v>
      </c>
      <c r="D218" s="336" t="s">
        <v>48</v>
      </c>
      <c r="E218" s="336"/>
      <c r="F218" s="336"/>
      <c r="G218" s="336">
        <v>0</v>
      </c>
      <c r="H218" s="336">
        <v>0</v>
      </c>
      <c r="I218" s="336">
        <v>20</v>
      </c>
    </row>
    <row r="219" spans="1:9" hidden="1" x14ac:dyDescent="0.25">
      <c r="A219" s="336" t="s">
        <v>1091</v>
      </c>
      <c r="B219" s="336" t="s">
        <v>2138</v>
      </c>
      <c r="C219" s="336" t="s">
        <v>2139</v>
      </c>
      <c r="D219" s="336" t="s">
        <v>48</v>
      </c>
      <c r="E219" s="336"/>
      <c r="F219" s="336"/>
      <c r="G219" s="336">
        <v>0</v>
      </c>
      <c r="H219" s="336">
        <v>0</v>
      </c>
      <c r="I219" s="336">
        <v>20</v>
      </c>
    </row>
    <row r="220" spans="1:9" hidden="1" x14ac:dyDescent="0.25">
      <c r="A220" s="336" t="s">
        <v>503</v>
      </c>
      <c r="B220" s="336" t="s">
        <v>96</v>
      </c>
      <c r="C220" s="336" t="s">
        <v>1798</v>
      </c>
      <c r="D220" s="336" t="s">
        <v>48</v>
      </c>
      <c r="E220" s="336"/>
      <c r="F220" s="336"/>
      <c r="G220" s="336">
        <v>0</v>
      </c>
      <c r="H220" s="336">
        <v>0</v>
      </c>
      <c r="I220" s="336">
        <v>20</v>
      </c>
    </row>
    <row r="221" spans="1:9" hidden="1" x14ac:dyDescent="0.25">
      <c r="A221" s="336" t="s">
        <v>521</v>
      </c>
      <c r="B221" s="336" t="s">
        <v>74</v>
      </c>
      <c r="C221" s="336" t="s">
        <v>306</v>
      </c>
      <c r="D221" s="336" t="s">
        <v>48</v>
      </c>
      <c r="E221" s="336"/>
      <c r="F221" s="336"/>
      <c r="G221" s="336">
        <v>0</v>
      </c>
      <c r="H221" s="336">
        <v>0</v>
      </c>
      <c r="I221" s="336">
        <v>20</v>
      </c>
    </row>
    <row r="222" spans="1:9" hidden="1" x14ac:dyDescent="0.25">
      <c r="A222" s="336" t="s">
        <v>1516</v>
      </c>
      <c r="B222" s="336" t="s">
        <v>95</v>
      </c>
      <c r="C222" s="336" t="s">
        <v>298</v>
      </c>
      <c r="D222" s="336" t="s">
        <v>41</v>
      </c>
      <c r="E222" s="336"/>
      <c r="F222" s="336"/>
      <c r="G222" s="336">
        <v>0</v>
      </c>
      <c r="H222" s="336">
        <v>0</v>
      </c>
      <c r="I222" s="336">
        <v>20</v>
      </c>
    </row>
    <row r="223" spans="1:9" hidden="1" x14ac:dyDescent="0.25">
      <c r="A223" s="336" t="s">
        <v>941</v>
      </c>
      <c r="B223" s="336" t="s">
        <v>249</v>
      </c>
      <c r="C223" s="336" t="s">
        <v>2134</v>
      </c>
      <c r="D223" s="336" t="s">
        <v>47</v>
      </c>
      <c r="E223" s="336"/>
      <c r="F223" s="336"/>
      <c r="G223" s="336">
        <v>0</v>
      </c>
      <c r="H223" s="336">
        <v>0</v>
      </c>
      <c r="I223" s="336">
        <v>20</v>
      </c>
    </row>
    <row r="224" spans="1:9" hidden="1" x14ac:dyDescent="0.25">
      <c r="A224" s="336" t="s">
        <v>813</v>
      </c>
      <c r="B224" s="336" t="s">
        <v>1990</v>
      </c>
      <c r="C224" s="336" t="s">
        <v>1894</v>
      </c>
      <c r="D224" s="336" t="s">
        <v>43</v>
      </c>
      <c r="E224" s="336"/>
      <c r="F224" s="336"/>
      <c r="G224" s="336">
        <v>0</v>
      </c>
      <c r="H224" s="336">
        <v>0</v>
      </c>
      <c r="I224" s="336">
        <v>20</v>
      </c>
    </row>
    <row r="225" spans="1:9" hidden="1" x14ac:dyDescent="0.25">
      <c r="A225" s="336" t="s">
        <v>499</v>
      </c>
      <c r="B225" s="336" t="s">
        <v>256</v>
      </c>
      <c r="C225" s="336" t="s">
        <v>1841</v>
      </c>
      <c r="D225" s="336" t="s">
        <v>1923</v>
      </c>
      <c r="E225" s="336"/>
      <c r="F225" s="336"/>
      <c r="G225" s="336">
        <v>0</v>
      </c>
      <c r="H225" s="336">
        <v>0</v>
      </c>
      <c r="I225" s="336">
        <v>20</v>
      </c>
    </row>
    <row r="226" spans="1:9" hidden="1" x14ac:dyDescent="0.25">
      <c r="A226" s="336" t="s">
        <v>880</v>
      </c>
      <c r="B226" s="336" t="s">
        <v>1984</v>
      </c>
      <c r="C226" s="336" t="s">
        <v>1983</v>
      </c>
      <c r="D226" s="336" t="s">
        <v>41</v>
      </c>
      <c r="E226" s="336"/>
      <c r="F226" s="336"/>
      <c r="G226" s="336">
        <v>0</v>
      </c>
      <c r="H226" s="336">
        <v>0</v>
      </c>
      <c r="I226" s="336">
        <v>20</v>
      </c>
    </row>
    <row r="227" spans="1:9" hidden="1" x14ac:dyDescent="0.25">
      <c r="A227" s="336" t="s">
        <v>1077</v>
      </c>
      <c r="B227" s="336" t="s">
        <v>224</v>
      </c>
      <c r="C227" s="336" t="s">
        <v>1637</v>
      </c>
      <c r="D227" s="336" t="s">
        <v>47</v>
      </c>
      <c r="E227" s="336"/>
      <c r="F227" s="336"/>
      <c r="G227" s="336">
        <v>0</v>
      </c>
      <c r="H227" s="336">
        <v>0</v>
      </c>
      <c r="I227" s="336">
        <v>20</v>
      </c>
    </row>
    <row r="228" spans="1:9" hidden="1" x14ac:dyDescent="0.25">
      <c r="A228" s="336" t="s">
        <v>740</v>
      </c>
      <c r="B228" s="336" t="s">
        <v>229</v>
      </c>
      <c r="C228" s="336" t="s">
        <v>168</v>
      </c>
      <c r="D228" s="336" t="s">
        <v>37</v>
      </c>
      <c r="E228" s="336"/>
      <c r="F228" s="336"/>
      <c r="G228" s="336">
        <v>0</v>
      </c>
      <c r="H228" s="336">
        <v>0</v>
      </c>
      <c r="I228" s="336">
        <v>20</v>
      </c>
    </row>
    <row r="229" spans="1:9" hidden="1" x14ac:dyDescent="0.25">
      <c r="A229" s="336" t="s">
        <v>1517</v>
      </c>
      <c r="B229" s="336" t="s">
        <v>1567</v>
      </c>
      <c r="C229" s="336" t="s">
        <v>223</v>
      </c>
      <c r="D229" s="336" t="s">
        <v>41</v>
      </c>
      <c r="E229" s="336"/>
      <c r="F229" s="336"/>
      <c r="G229" s="336">
        <v>0</v>
      </c>
      <c r="H229" s="336">
        <v>0</v>
      </c>
      <c r="I229" s="336">
        <v>20</v>
      </c>
    </row>
    <row r="230" spans="1:9" hidden="1" x14ac:dyDescent="0.25">
      <c r="A230" s="336" t="s">
        <v>984</v>
      </c>
      <c r="B230" s="336" t="s">
        <v>74</v>
      </c>
      <c r="C230" s="336" t="s">
        <v>153</v>
      </c>
      <c r="D230" s="336" t="s">
        <v>50</v>
      </c>
      <c r="E230" s="336"/>
      <c r="F230" s="336"/>
      <c r="G230" s="336">
        <v>0</v>
      </c>
      <c r="H230" s="336">
        <v>0</v>
      </c>
      <c r="I230" s="336">
        <v>20</v>
      </c>
    </row>
    <row r="231" spans="1:9" hidden="1" x14ac:dyDescent="0.25">
      <c r="A231" s="336" t="s">
        <v>1560</v>
      </c>
      <c r="B231" s="336" t="s">
        <v>166</v>
      </c>
      <c r="C231" s="336" t="s">
        <v>2163</v>
      </c>
      <c r="D231" s="336" t="s">
        <v>39</v>
      </c>
      <c r="E231" s="336"/>
      <c r="F231" s="336"/>
      <c r="G231" s="336">
        <v>0</v>
      </c>
      <c r="H231" s="336">
        <v>0</v>
      </c>
      <c r="I231" s="336">
        <v>20</v>
      </c>
    </row>
    <row r="232" spans="1:9" hidden="1" x14ac:dyDescent="0.25">
      <c r="A232" s="336" t="s">
        <v>1225</v>
      </c>
      <c r="B232" s="336" t="s">
        <v>1846</v>
      </c>
      <c r="C232" s="336" t="s">
        <v>77</v>
      </c>
      <c r="D232" s="336" t="s">
        <v>37</v>
      </c>
      <c r="E232" s="336"/>
      <c r="F232" s="336"/>
      <c r="G232" s="336">
        <v>0</v>
      </c>
      <c r="H232" s="336">
        <v>0</v>
      </c>
      <c r="I232" s="336">
        <v>20</v>
      </c>
    </row>
    <row r="233" spans="1:9" hidden="1" x14ac:dyDescent="0.25">
      <c r="A233" s="336" t="s">
        <v>679</v>
      </c>
      <c r="B233" s="336" t="s">
        <v>126</v>
      </c>
      <c r="C233" s="336" t="s">
        <v>78</v>
      </c>
      <c r="D233" s="336" t="s">
        <v>37</v>
      </c>
      <c r="E233" s="336"/>
      <c r="F233" s="336"/>
      <c r="G233" s="336">
        <v>0</v>
      </c>
      <c r="H233" s="336">
        <v>0</v>
      </c>
      <c r="I233" s="336">
        <v>20</v>
      </c>
    </row>
    <row r="234" spans="1:9" hidden="1" x14ac:dyDescent="0.25">
      <c r="A234" s="336" t="s">
        <v>1186</v>
      </c>
      <c r="B234" s="336" t="s">
        <v>2002</v>
      </c>
      <c r="C234" s="336" t="s">
        <v>109</v>
      </c>
      <c r="D234" s="336" t="s">
        <v>48</v>
      </c>
      <c r="E234" s="336"/>
      <c r="F234" s="336"/>
      <c r="G234" s="336">
        <v>0</v>
      </c>
      <c r="H234" s="336">
        <v>0</v>
      </c>
      <c r="I234" s="336">
        <v>20</v>
      </c>
    </row>
    <row r="235" spans="1:9" hidden="1" x14ac:dyDescent="0.25">
      <c r="A235" s="336" t="s">
        <v>502</v>
      </c>
      <c r="B235" s="336" t="s">
        <v>284</v>
      </c>
      <c r="C235" s="336" t="s">
        <v>1205</v>
      </c>
      <c r="D235" s="336" t="s">
        <v>43</v>
      </c>
      <c r="E235" s="336"/>
      <c r="F235" s="336"/>
      <c r="G235" s="336">
        <v>0</v>
      </c>
      <c r="H235" s="336">
        <v>0</v>
      </c>
      <c r="I235" s="336">
        <v>20</v>
      </c>
    </row>
    <row r="236" spans="1:9" hidden="1" x14ac:dyDescent="0.25">
      <c r="A236" s="336" t="s">
        <v>1080</v>
      </c>
      <c r="B236" s="336" t="s">
        <v>1986</v>
      </c>
      <c r="C236" s="336" t="s">
        <v>1739</v>
      </c>
      <c r="D236" s="336" t="s">
        <v>43</v>
      </c>
      <c r="E236" s="336"/>
      <c r="F236" s="336"/>
      <c r="G236" s="336">
        <v>0</v>
      </c>
      <c r="H236" s="336">
        <v>0</v>
      </c>
      <c r="I236" s="336">
        <v>20</v>
      </c>
    </row>
    <row r="237" spans="1:9" hidden="1" x14ac:dyDescent="0.25">
      <c r="A237" s="336" t="s">
        <v>1495</v>
      </c>
      <c r="B237" s="336" t="s">
        <v>1518</v>
      </c>
      <c r="C237" s="336" t="s">
        <v>109</v>
      </c>
      <c r="D237" s="336" t="s">
        <v>48</v>
      </c>
      <c r="E237" s="336"/>
      <c r="F237" s="336"/>
      <c r="G237" s="336">
        <v>0</v>
      </c>
      <c r="H237" s="336">
        <v>0</v>
      </c>
      <c r="I237" s="336">
        <v>20</v>
      </c>
    </row>
    <row r="238" spans="1:9" hidden="1" x14ac:dyDescent="0.25">
      <c r="A238" s="336" t="s">
        <v>834</v>
      </c>
      <c r="B238" s="336" t="s">
        <v>72</v>
      </c>
      <c r="C238" s="336" t="s">
        <v>73</v>
      </c>
      <c r="D238" s="336" t="s">
        <v>41</v>
      </c>
      <c r="E238" s="336"/>
      <c r="F238" s="336"/>
      <c r="G238" s="336">
        <v>0</v>
      </c>
      <c r="H238" s="336">
        <v>0</v>
      </c>
      <c r="I238" s="336">
        <v>20</v>
      </c>
    </row>
    <row r="239" spans="1:9" hidden="1" x14ac:dyDescent="0.25">
      <c r="A239" s="336" t="s">
        <v>535</v>
      </c>
      <c r="B239" s="336" t="s">
        <v>301</v>
      </c>
      <c r="C239" s="336" t="s">
        <v>302</v>
      </c>
      <c r="D239" s="336" t="s">
        <v>44</v>
      </c>
      <c r="E239" s="336"/>
      <c r="F239" s="336"/>
      <c r="G239" s="336">
        <v>0</v>
      </c>
      <c r="H239" s="336">
        <v>0</v>
      </c>
      <c r="I239" s="336">
        <v>20</v>
      </c>
    </row>
    <row r="240" spans="1:9" hidden="1" x14ac:dyDescent="0.25">
      <c r="A240" s="336" t="s">
        <v>540</v>
      </c>
      <c r="B240" s="336" t="s">
        <v>90</v>
      </c>
      <c r="C240" s="336" t="s">
        <v>317</v>
      </c>
      <c r="D240" s="336" t="s">
        <v>50</v>
      </c>
      <c r="E240" s="336"/>
      <c r="F240" s="336"/>
      <c r="G240" s="336">
        <v>0</v>
      </c>
      <c r="H240" s="336">
        <v>0</v>
      </c>
      <c r="I240" s="336">
        <v>20</v>
      </c>
    </row>
    <row r="241" spans="1:9" hidden="1" x14ac:dyDescent="0.25">
      <c r="A241" s="336" t="s">
        <v>643</v>
      </c>
      <c r="B241" s="336" t="s">
        <v>1787</v>
      </c>
      <c r="C241" s="336" t="s">
        <v>1788</v>
      </c>
      <c r="D241" s="336" t="s">
        <v>1923</v>
      </c>
      <c r="E241" s="336"/>
      <c r="F241" s="336"/>
      <c r="G241" s="336">
        <v>0</v>
      </c>
      <c r="H241" s="336">
        <v>0</v>
      </c>
      <c r="I241" s="336">
        <v>20</v>
      </c>
    </row>
    <row r="242" spans="1:9" hidden="1" x14ac:dyDescent="0.25">
      <c r="A242" s="336" t="s">
        <v>1090</v>
      </c>
      <c r="B242" s="336" t="s">
        <v>121</v>
      </c>
      <c r="C242" s="336" t="s">
        <v>375</v>
      </c>
      <c r="D242" s="336" t="s">
        <v>43</v>
      </c>
      <c r="E242" s="336"/>
      <c r="F242" s="336"/>
      <c r="G242" s="336">
        <v>0</v>
      </c>
      <c r="H242" s="336">
        <v>0</v>
      </c>
      <c r="I242" s="336">
        <v>20</v>
      </c>
    </row>
    <row r="243" spans="1:9" hidden="1" x14ac:dyDescent="0.25">
      <c r="A243" s="336" t="s">
        <v>668</v>
      </c>
      <c r="B243" s="336" t="s">
        <v>1806</v>
      </c>
      <c r="C243" s="336" t="s">
        <v>353</v>
      </c>
      <c r="D243" s="336" t="s">
        <v>50</v>
      </c>
      <c r="E243" s="336"/>
      <c r="F243" s="336"/>
      <c r="G243" s="336">
        <v>0</v>
      </c>
      <c r="H243" s="336">
        <v>0</v>
      </c>
      <c r="I243" s="336">
        <v>20</v>
      </c>
    </row>
    <row r="244" spans="1:9" hidden="1" x14ac:dyDescent="0.25">
      <c r="A244" s="336" t="s">
        <v>664</v>
      </c>
      <c r="B244" s="336" t="s">
        <v>396</v>
      </c>
      <c r="C244" s="336" t="s">
        <v>353</v>
      </c>
      <c r="D244" s="336" t="s">
        <v>50</v>
      </c>
      <c r="E244" s="336"/>
      <c r="F244" s="336"/>
      <c r="G244" s="336">
        <v>0</v>
      </c>
      <c r="H244" s="336">
        <v>0</v>
      </c>
      <c r="I244" s="336">
        <v>20</v>
      </c>
    </row>
  </sheetData>
  <autoFilter ref="A1:I244" xr:uid="{D9702655-BC02-487F-94EA-F6E36D509F31}">
    <filterColumn colId="3">
      <filters>
        <filter val="Otjiwarongo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2AD70-AB46-4A85-B049-F6D34B18FE80}">
  <dimension ref="B2:X29"/>
  <sheetViews>
    <sheetView workbookViewId="0">
      <selection activeCell="K17" sqref="K17"/>
    </sheetView>
  </sheetViews>
  <sheetFormatPr defaultRowHeight="13.2" x14ac:dyDescent="0.25"/>
  <cols>
    <col min="2" max="2" width="22.5546875" bestFit="1" customWidth="1"/>
    <col min="3" max="3" width="6.6640625" customWidth="1"/>
    <col min="4" max="4" width="4.6640625" customWidth="1"/>
  </cols>
  <sheetData>
    <row r="2" spans="2:24" ht="39.6" x14ac:dyDescent="0.25">
      <c r="B2" s="246" t="s">
        <v>1065</v>
      </c>
      <c r="C2" s="247" t="s">
        <v>7</v>
      </c>
      <c r="D2" s="247" t="s">
        <v>9</v>
      </c>
      <c r="E2" s="247" t="s">
        <v>19</v>
      </c>
      <c r="F2" s="247" t="s">
        <v>24</v>
      </c>
      <c r="G2" s="247" t="s">
        <v>11</v>
      </c>
      <c r="H2" s="247" t="s">
        <v>22</v>
      </c>
      <c r="I2" s="247" t="s">
        <v>1161</v>
      </c>
      <c r="J2" s="248" t="s">
        <v>1274</v>
      </c>
      <c r="K2" s="248" t="s">
        <v>1273</v>
      </c>
      <c r="L2" s="248" t="s">
        <v>1278</v>
      </c>
      <c r="M2" s="248" t="s">
        <v>1279</v>
      </c>
      <c r="N2" s="248" t="s">
        <v>1280</v>
      </c>
      <c r="O2" s="248" t="s">
        <v>1306</v>
      </c>
      <c r="P2" s="248" t="s">
        <v>20</v>
      </c>
      <c r="Q2" s="248" t="s">
        <v>8</v>
      </c>
      <c r="R2" s="248" t="s">
        <v>1258</v>
      </c>
      <c r="S2" s="248" t="s">
        <v>1259</v>
      </c>
      <c r="T2" s="248" t="s">
        <v>1257</v>
      </c>
      <c r="U2" s="248" t="s">
        <v>1260</v>
      </c>
      <c r="V2" s="248" t="s">
        <v>1295</v>
      </c>
      <c r="W2" s="248" t="s">
        <v>1256</v>
      </c>
      <c r="X2" s="248" t="s">
        <v>10</v>
      </c>
    </row>
    <row r="4" spans="2:24" x14ac:dyDescent="0.25">
      <c r="B4" s="353" t="s">
        <v>2158</v>
      </c>
      <c r="C4" s="353"/>
      <c r="D4" s="353"/>
    </row>
    <row r="6" spans="2:24" x14ac:dyDescent="0.25">
      <c r="B6" s="333" t="s">
        <v>2155</v>
      </c>
    </row>
    <row r="7" spans="2:24" x14ac:dyDescent="0.25">
      <c r="B7" s="336" t="s">
        <v>7</v>
      </c>
      <c r="C7" s="334">
        <v>25</v>
      </c>
      <c r="D7" s="335" t="s">
        <v>1065</v>
      </c>
    </row>
    <row r="8" spans="2:24" x14ac:dyDescent="0.25">
      <c r="B8" s="336" t="s">
        <v>9</v>
      </c>
      <c r="C8" s="334">
        <v>30</v>
      </c>
      <c r="D8" s="335" t="s">
        <v>1065</v>
      </c>
    </row>
    <row r="9" spans="2:24" x14ac:dyDescent="0.25">
      <c r="B9" s="336" t="s">
        <v>19</v>
      </c>
      <c r="C9" s="334">
        <v>40</v>
      </c>
      <c r="D9" s="335" t="s">
        <v>1065</v>
      </c>
    </row>
    <row r="10" spans="2:24" x14ac:dyDescent="0.25">
      <c r="B10" s="336" t="s">
        <v>24</v>
      </c>
      <c r="C10" s="334">
        <v>40</v>
      </c>
      <c r="D10" s="335" t="s">
        <v>1065</v>
      </c>
    </row>
    <row r="11" spans="2:24" x14ac:dyDescent="0.25">
      <c r="B11" s="336" t="s">
        <v>11</v>
      </c>
      <c r="C11" s="334">
        <v>36</v>
      </c>
      <c r="D11" s="335" t="s">
        <v>1065</v>
      </c>
    </row>
    <row r="12" spans="2:24" x14ac:dyDescent="0.25">
      <c r="B12" s="336" t="s">
        <v>22</v>
      </c>
      <c r="C12" s="334">
        <v>38</v>
      </c>
      <c r="D12" s="335" t="s">
        <v>1065</v>
      </c>
    </row>
    <row r="14" spans="2:24" x14ac:dyDescent="0.25">
      <c r="B14" s="333" t="s">
        <v>2156</v>
      </c>
    </row>
    <row r="15" spans="2:24" x14ac:dyDescent="0.25">
      <c r="B15" s="336" t="s">
        <v>1274</v>
      </c>
      <c r="C15" s="334">
        <v>44</v>
      </c>
      <c r="D15" s="335" t="s">
        <v>1065</v>
      </c>
    </row>
    <row r="16" spans="2:24" x14ac:dyDescent="0.25">
      <c r="B16" s="336" t="s">
        <v>1273</v>
      </c>
      <c r="C16" s="334">
        <v>44</v>
      </c>
      <c r="D16" s="335" t="s">
        <v>1065</v>
      </c>
    </row>
    <row r="17" spans="2:4" x14ac:dyDescent="0.25">
      <c r="B17" s="336" t="s">
        <v>1278</v>
      </c>
      <c r="C17" s="334">
        <v>53</v>
      </c>
      <c r="D17" s="335" t="s">
        <v>1065</v>
      </c>
    </row>
    <row r="18" spans="2:4" x14ac:dyDescent="0.25">
      <c r="B18" s="336" t="s">
        <v>1279</v>
      </c>
      <c r="C18" s="334">
        <v>65</v>
      </c>
      <c r="D18" s="335" t="s">
        <v>1065</v>
      </c>
    </row>
    <row r="19" spans="2:4" x14ac:dyDescent="0.25">
      <c r="B19" s="336" t="s">
        <v>1280</v>
      </c>
      <c r="C19" s="334">
        <v>68</v>
      </c>
      <c r="D19" s="335" t="s">
        <v>1065</v>
      </c>
    </row>
    <row r="20" spans="2:4" x14ac:dyDescent="0.25">
      <c r="B20" s="336" t="s">
        <v>1306</v>
      </c>
      <c r="C20" s="334">
        <v>36</v>
      </c>
      <c r="D20" s="335" t="s">
        <v>1065</v>
      </c>
    </row>
    <row r="21" spans="2:4" x14ac:dyDescent="0.25">
      <c r="B21" s="336" t="s">
        <v>20</v>
      </c>
      <c r="C21" s="334">
        <v>65</v>
      </c>
      <c r="D21" s="335" t="s">
        <v>1065</v>
      </c>
    </row>
    <row r="22" spans="2:4" x14ac:dyDescent="0.25">
      <c r="B22" s="336" t="s">
        <v>8</v>
      </c>
      <c r="C22" s="334">
        <v>50</v>
      </c>
      <c r="D22" s="335" t="s">
        <v>1065</v>
      </c>
    </row>
    <row r="23" spans="2:4" x14ac:dyDescent="0.25">
      <c r="B23" s="336" t="s">
        <v>1258</v>
      </c>
      <c r="C23" s="334">
        <v>32</v>
      </c>
      <c r="D23" s="335" t="s">
        <v>1065</v>
      </c>
    </row>
    <row r="24" spans="2:4" x14ac:dyDescent="0.25">
      <c r="B24" s="336" t="s">
        <v>1259</v>
      </c>
      <c r="C24" s="334">
        <v>30</v>
      </c>
      <c r="D24" s="335" t="s">
        <v>1065</v>
      </c>
    </row>
    <row r="25" spans="2:4" x14ac:dyDescent="0.25">
      <c r="B25" s="336" t="s">
        <v>1257</v>
      </c>
      <c r="C25" s="334">
        <v>38</v>
      </c>
      <c r="D25" s="335" t="s">
        <v>1065</v>
      </c>
    </row>
    <row r="26" spans="2:4" x14ac:dyDescent="0.25">
      <c r="B26" s="336" t="s">
        <v>1260</v>
      </c>
      <c r="C26" s="334">
        <v>48</v>
      </c>
      <c r="D26" s="335" t="s">
        <v>1065</v>
      </c>
    </row>
    <row r="27" spans="2:4" x14ac:dyDescent="0.25">
      <c r="B27" s="336" t="s">
        <v>1295</v>
      </c>
      <c r="C27" s="334">
        <v>50</v>
      </c>
      <c r="D27" s="335" t="s">
        <v>1065</v>
      </c>
    </row>
    <row r="28" spans="2:4" x14ac:dyDescent="0.25">
      <c r="B28" s="336" t="s">
        <v>2157</v>
      </c>
      <c r="C28" s="334">
        <v>66</v>
      </c>
      <c r="D28" s="335" t="s">
        <v>1065</v>
      </c>
    </row>
    <row r="29" spans="2:4" x14ac:dyDescent="0.25">
      <c r="B29" s="336" t="s">
        <v>10</v>
      </c>
      <c r="C29" s="334">
        <v>40</v>
      </c>
      <c r="D29" s="335" t="s">
        <v>1065</v>
      </c>
    </row>
  </sheetData>
  <mergeCells count="1">
    <mergeCell ref="B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33EA3-7F17-4E86-AAC7-B2BEFFDD116E}">
  <sheetPr>
    <pageSetUpPr fitToPage="1"/>
  </sheetPr>
  <dimension ref="B1:D21"/>
  <sheetViews>
    <sheetView topLeftCell="B12" workbookViewId="0">
      <selection activeCell="B2" sqref="B2"/>
    </sheetView>
  </sheetViews>
  <sheetFormatPr defaultRowHeight="13.2" x14ac:dyDescent="0.25"/>
  <cols>
    <col min="1" max="1" width="2.33203125" customWidth="1"/>
    <col min="2" max="2" width="46.5546875" customWidth="1"/>
    <col min="3" max="3" width="49.33203125" customWidth="1"/>
    <col min="4" max="4" width="44.5546875" customWidth="1"/>
  </cols>
  <sheetData>
    <row r="1" spans="2:4" ht="13.8" thickBot="1" x14ac:dyDescent="0.3">
      <c r="B1" s="198" t="s">
        <v>0</v>
      </c>
      <c r="C1" s="217" t="s">
        <v>2036</v>
      </c>
      <c r="D1" s="198" t="s">
        <v>2037</v>
      </c>
    </row>
    <row r="2" spans="2:4" ht="35.1" customHeight="1" thickBot="1" x14ac:dyDescent="0.3">
      <c r="B2" s="222" t="s">
        <v>42</v>
      </c>
      <c r="C2" s="223"/>
      <c r="D2" s="224"/>
    </row>
    <row r="3" spans="2:4" ht="35.1" customHeight="1" thickBot="1" x14ac:dyDescent="0.3">
      <c r="B3" s="225" t="s">
        <v>50</v>
      </c>
      <c r="C3" s="226"/>
      <c r="D3" s="227"/>
    </row>
    <row r="4" spans="2:4" ht="35.1" customHeight="1" thickBot="1" x14ac:dyDescent="0.3">
      <c r="B4" s="222" t="s">
        <v>39</v>
      </c>
      <c r="C4" s="228"/>
      <c r="D4" s="224"/>
    </row>
    <row r="5" spans="2:4" ht="35.1" customHeight="1" thickBot="1" x14ac:dyDescent="0.3">
      <c r="B5" s="225" t="s">
        <v>44</v>
      </c>
      <c r="C5" s="226"/>
      <c r="D5" s="227"/>
    </row>
    <row r="6" spans="2:4" ht="35.1" customHeight="1" thickBot="1" x14ac:dyDescent="0.3">
      <c r="B6" s="222" t="s">
        <v>40</v>
      </c>
      <c r="C6" s="228"/>
      <c r="D6" s="224"/>
    </row>
    <row r="7" spans="2:4" ht="35.1" customHeight="1" thickBot="1" x14ac:dyDescent="0.3">
      <c r="B7" s="225" t="s">
        <v>47</v>
      </c>
      <c r="C7" s="226"/>
      <c r="D7" s="227"/>
    </row>
    <row r="8" spans="2:4" ht="35.1" customHeight="1" thickBot="1" x14ac:dyDescent="0.3">
      <c r="B8" s="222" t="s">
        <v>38</v>
      </c>
      <c r="C8" s="228"/>
      <c r="D8" s="224"/>
    </row>
    <row r="9" spans="2:4" ht="35.1" customHeight="1" thickBot="1" x14ac:dyDescent="0.3">
      <c r="B9" s="225" t="s">
        <v>49</v>
      </c>
      <c r="C9" s="226"/>
      <c r="D9" s="227"/>
    </row>
    <row r="10" spans="2:4" ht="35.1" customHeight="1" thickBot="1" x14ac:dyDescent="0.3">
      <c r="B10" s="222" t="s">
        <v>37</v>
      </c>
      <c r="C10" s="228"/>
      <c r="D10" s="224"/>
    </row>
    <row r="11" spans="2:4" ht="35.1" customHeight="1" thickBot="1" x14ac:dyDescent="0.3">
      <c r="B11" s="225" t="s">
        <v>1923</v>
      </c>
      <c r="C11" s="226"/>
      <c r="D11" s="227"/>
    </row>
    <row r="12" spans="2:4" ht="35.1" customHeight="1" thickBot="1" x14ac:dyDescent="0.3">
      <c r="B12" s="222" t="s">
        <v>48</v>
      </c>
      <c r="C12" s="228"/>
      <c r="D12" s="224"/>
    </row>
    <row r="13" spans="2:4" ht="35.1" customHeight="1" thickBot="1" x14ac:dyDescent="0.3">
      <c r="B13" s="225" t="s">
        <v>43</v>
      </c>
      <c r="C13" s="226"/>
      <c r="D13" s="227"/>
    </row>
    <row r="14" spans="2:4" ht="35.1" customHeight="1" thickBot="1" x14ac:dyDescent="0.3">
      <c r="B14" s="222" t="s">
        <v>41</v>
      </c>
      <c r="C14" s="228"/>
      <c r="D14" s="224"/>
    </row>
    <row r="15" spans="2:4" ht="35.1" customHeight="1" thickBot="1" x14ac:dyDescent="0.3">
      <c r="B15" s="218" t="s">
        <v>2038</v>
      </c>
      <c r="C15" s="221"/>
      <c r="D15" s="221"/>
    </row>
    <row r="16" spans="2:4" ht="35.1" customHeight="1" thickBot="1" x14ac:dyDescent="0.3">
      <c r="B16" s="219" t="s">
        <v>2039</v>
      </c>
      <c r="C16" s="220"/>
      <c r="D16" s="220"/>
    </row>
    <row r="17" spans="2:4" ht="35.1" customHeight="1" thickBot="1" x14ac:dyDescent="0.3">
      <c r="B17" s="219" t="s">
        <v>2040</v>
      </c>
      <c r="C17" s="220"/>
      <c r="D17" s="220"/>
    </row>
    <row r="18" spans="2:4" ht="35.1" customHeight="1" thickBot="1" x14ac:dyDescent="0.3">
      <c r="B18" s="218" t="s">
        <v>2041</v>
      </c>
      <c r="C18" s="221"/>
      <c r="D18" s="221"/>
    </row>
    <row r="19" spans="2:4" ht="35.1" customHeight="1" thickBot="1" x14ac:dyDescent="0.3">
      <c r="B19" s="225"/>
      <c r="C19" s="220"/>
      <c r="D19" s="234"/>
    </row>
    <row r="20" spans="2:4" ht="35.1" customHeight="1" thickBot="1" x14ac:dyDescent="0.3">
      <c r="B20" s="235"/>
      <c r="C20" s="220"/>
      <c r="D20" s="234"/>
    </row>
    <row r="21" spans="2:4" ht="35.1" customHeight="1" thickBot="1" x14ac:dyDescent="0.3">
      <c r="B21" s="236"/>
      <c r="C21" s="238"/>
      <c r="D21" s="237"/>
    </row>
  </sheetData>
  <pageMargins left="0.39370078740157483" right="0.19685039370078741" top="0.19685039370078741" bottom="0.19685039370078741" header="0" footer="0"/>
  <pageSetup paperSize="9" scale="8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L891"/>
  <sheetViews>
    <sheetView topLeftCell="A486" zoomScale="105" zoomScaleNormal="105" workbookViewId="0">
      <selection activeCell="C491" sqref="C491:D491"/>
    </sheetView>
  </sheetViews>
  <sheetFormatPr defaultColWidth="9.33203125" defaultRowHeight="13.2" x14ac:dyDescent="0.25"/>
  <cols>
    <col min="1" max="1" width="9" style="197" customWidth="1"/>
    <col min="2" max="2" width="15.33203125" style="25" bestFit="1" customWidth="1"/>
    <col min="3" max="3" width="16.6640625" style="25" bestFit="1" customWidth="1"/>
    <col min="4" max="4" width="18.44140625" style="25" customWidth="1"/>
    <col min="5" max="5" width="17.44140625" style="25" bestFit="1" customWidth="1"/>
    <col min="6" max="6" width="13.33203125" style="24" customWidth="1"/>
    <col min="7" max="7" width="8.6640625" style="25" customWidth="1"/>
    <col min="8" max="8" width="8.33203125" style="181" customWidth="1"/>
    <col min="9" max="9" width="14.5546875" style="25" customWidth="1"/>
    <col min="10" max="10" width="9.33203125" style="25" customWidth="1"/>
    <col min="11" max="11" width="16.6640625" style="26" customWidth="1"/>
    <col min="12" max="12" width="11" style="25" customWidth="1"/>
    <col min="13" max="16384" width="9.33203125" style="25"/>
  </cols>
  <sheetData>
    <row r="1" spans="1:12" ht="20.399999999999999" x14ac:dyDescent="0.25">
      <c r="A1" s="355" t="s">
        <v>1304</v>
      </c>
      <c r="B1" s="355"/>
      <c r="C1" s="355"/>
      <c r="D1" s="355"/>
      <c r="E1" s="355"/>
    </row>
    <row r="2" spans="1:12" x14ac:dyDescent="0.25">
      <c r="B2" s="354" t="s">
        <v>999</v>
      </c>
      <c r="C2" s="354"/>
      <c r="D2" s="354"/>
    </row>
    <row r="3" spans="1:12" ht="13.8" thickBot="1" x14ac:dyDescent="0.3">
      <c r="B3" s="197"/>
      <c r="C3" s="197"/>
      <c r="D3" s="197"/>
    </row>
    <row r="4" spans="1:12" ht="13.8" thickBot="1" x14ac:dyDescent="0.3">
      <c r="A4" s="188" t="s">
        <v>68</v>
      </c>
      <c r="B4" s="189" t="s">
        <v>0</v>
      </c>
      <c r="C4" s="189" t="s">
        <v>1</v>
      </c>
      <c r="D4" s="189" t="s">
        <v>2</v>
      </c>
      <c r="E4" s="190" t="s">
        <v>4</v>
      </c>
      <c r="F4" s="191" t="s">
        <v>974</v>
      </c>
      <c r="G4" s="191" t="s">
        <v>980</v>
      </c>
      <c r="H4" s="192" t="s">
        <v>979</v>
      </c>
      <c r="I4" s="190" t="s">
        <v>4</v>
      </c>
      <c r="J4" s="189" t="s">
        <v>1239</v>
      </c>
      <c r="K4" s="193" t="s">
        <v>1407</v>
      </c>
      <c r="L4" s="194" t="s">
        <v>1444</v>
      </c>
    </row>
    <row r="5" spans="1:12" s="195" customFormat="1" x14ac:dyDescent="0.25">
      <c r="A5" s="251" t="s">
        <v>450</v>
      </c>
      <c r="B5" s="252" t="s">
        <v>44</v>
      </c>
      <c r="C5" s="252" t="s">
        <v>183</v>
      </c>
      <c r="D5" s="252" t="s">
        <v>162</v>
      </c>
      <c r="E5" s="253" t="str">
        <f t="shared" ref="E5:E68" si="0">CONCATENATE(J5," ",I5)</f>
        <v>Men U/16</v>
      </c>
      <c r="F5" s="254">
        <v>40618</v>
      </c>
      <c r="G5" s="255">
        <v>45657</v>
      </c>
      <c r="H5" s="256">
        <f t="shared" ref="H5:H6" si="1">INT(YEARFRAC(F5,G5))</f>
        <v>13</v>
      </c>
      <c r="I5" s="253" t="str">
        <f t="shared" ref="I5:I6" si="2">IF(H5="","Senior",IF(H5&gt;59.999,"Grand Masters",IF(H5&gt;49.999,"Master",IF(H5&gt;39.999,"Veteran",IF(H5&gt;21.999,"Senior",IF(H5&gt;16.999,"U/21","U/16"))))))</f>
        <v>U/16</v>
      </c>
      <c r="J5" s="252" t="s">
        <v>1240</v>
      </c>
      <c r="K5" s="257">
        <v>20110316</v>
      </c>
      <c r="L5" s="258" t="s">
        <v>1440</v>
      </c>
    </row>
    <row r="6" spans="1:12" s="195" customFormat="1" x14ac:dyDescent="0.25">
      <c r="A6" s="259" t="s">
        <v>451</v>
      </c>
      <c r="B6" s="260" t="s">
        <v>44</v>
      </c>
      <c r="C6" s="260" t="s">
        <v>1781</v>
      </c>
      <c r="D6" s="260" t="s">
        <v>1782</v>
      </c>
      <c r="E6" s="261" t="str">
        <f t="shared" si="0"/>
        <v>Men Veteran</v>
      </c>
      <c r="F6" s="262">
        <v>30372</v>
      </c>
      <c r="G6" s="263">
        <f t="shared" ref="G6:G69" si="3">$G$5</f>
        <v>45657</v>
      </c>
      <c r="H6" s="264">
        <f t="shared" si="1"/>
        <v>41</v>
      </c>
      <c r="I6" s="261" t="str">
        <f t="shared" si="2"/>
        <v>Veteran</v>
      </c>
      <c r="J6" s="260" t="s">
        <v>1240</v>
      </c>
      <c r="K6" s="265">
        <v>83032510597</v>
      </c>
      <c r="L6" s="266" t="s">
        <v>1440</v>
      </c>
    </row>
    <row r="7" spans="1:12" s="195" customFormat="1" x14ac:dyDescent="0.25">
      <c r="A7" s="259" t="s">
        <v>452</v>
      </c>
      <c r="B7" s="260" t="s">
        <v>41</v>
      </c>
      <c r="C7" s="260" t="s">
        <v>426</v>
      </c>
      <c r="D7" s="260" t="s">
        <v>132</v>
      </c>
      <c r="E7" s="261" t="str">
        <f t="shared" si="0"/>
        <v>Men Grand Masters</v>
      </c>
      <c r="F7" s="262">
        <v>22219</v>
      </c>
      <c r="G7" s="263">
        <f t="shared" si="3"/>
        <v>45657</v>
      </c>
      <c r="H7" s="264">
        <f t="shared" ref="H7:H70" si="4">INT(YEARFRAC(F7,G7))</f>
        <v>64</v>
      </c>
      <c r="I7" s="261" t="str">
        <f t="shared" ref="I7:I70" si="5">IF(H7="","Senior",IF(H7&gt;59.999,"Grand Masters",IF(H7&gt;49.999,"Master",IF(H7&gt;39.999,"Veteran",IF(H7&gt;21.999,"Senior",IF(H7&gt;16.999,"U/21","U/16"))))))</f>
        <v>Grand Masters</v>
      </c>
      <c r="J7" s="260" t="s">
        <v>1240</v>
      </c>
      <c r="K7" s="265">
        <v>6010300356</v>
      </c>
      <c r="L7" s="266" t="s">
        <v>1440</v>
      </c>
    </row>
    <row r="8" spans="1:12" s="195" customFormat="1" x14ac:dyDescent="0.25">
      <c r="A8" s="259" t="s">
        <v>453</v>
      </c>
      <c r="B8" s="260" t="s">
        <v>37</v>
      </c>
      <c r="C8" s="260" t="s">
        <v>173</v>
      </c>
      <c r="D8" s="260" t="s">
        <v>86</v>
      </c>
      <c r="E8" s="261" t="str">
        <f t="shared" si="0"/>
        <v>Men Grand Masters</v>
      </c>
      <c r="F8" s="262">
        <v>21920</v>
      </c>
      <c r="G8" s="263">
        <f t="shared" si="3"/>
        <v>45657</v>
      </c>
      <c r="H8" s="264">
        <f t="shared" si="4"/>
        <v>64</v>
      </c>
      <c r="I8" s="261" t="str">
        <f t="shared" si="5"/>
        <v>Grand Masters</v>
      </c>
      <c r="J8" s="260" t="s">
        <v>1240</v>
      </c>
      <c r="K8" s="265">
        <v>60010501142</v>
      </c>
      <c r="L8" s="266" t="s">
        <v>1440</v>
      </c>
    </row>
    <row r="9" spans="1:12" s="195" customFormat="1" x14ac:dyDescent="0.25">
      <c r="A9" s="259" t="s">
        <v>454</v>
      </c>
      <c r="B9" s="260" t="s">
        <v>37</v>
      </c>
      <c r="C9" s="260" t="s">
        <v>269</v>
      </c>
      <c r="D9" s="260" t="s">
        <v>270</v>
      </c>
      <c r="E9" s="261" t="str">
        <f t="shared" si="0"/>
        <v>Men Master</v>
      </c>
      <c r="F9" s="267">
        <v>24611</v>
      </c>
      <c r="G9" s="263">
        <f t="shared" si="3"/>
        <v>45657</v>
      </c>
      <c r="H9" s="264">
        <f t="shared" si="4"/>
        <v>57</v>
      </c>
      <c r="I9" s="261" t="str">
        <f t="shared" si="5"/>
        <v>Master</v>
      </c>
      <c r="J9" s="260" t="s">
        <v>1240</v>
      </c>
      <c r="K9" s="265">
        <v>67051900234</v>
      </c>
      <c r="L9" s="266" t="s">
        <v>1440</v>
      </c>
    </row>
    <row r="10" spans="1:12" s="195" customFormat="1" x14ac:dyDescent="0.25">
      <c r="A10" s="259" t="s">
        <v>455</v>
      </c>
      <c r="B10" s="260" t="s">
        <v>37</v>
      </c>
      <c r="C10" s="260" t="s">
        <v>178</v>
      </c>
      <c r="D10" s="260" t="s">
        <v>122</v>
      </c>
      <c r="E10" s="261" t="str">
        <f t="shared" si="0"/>
        <v>Men Veteran</v>
      </c>
      <c r="F10" s="262">
        <v>27611</v>
      </c>
      <c r="G10" s="263">
        <f t="shared" si="3"/>
        <v>45657</v>
      </c>
      <c r="H10" s="264">
        <f t="shared" si="4"/>
        <v>49</v>
      </c>
      <c r="I10" s="261" t="str">
        <f t="shared" si="5"/>
        <v>Veteran</v>
      </c>
      <c r="J10" s="260" t="s">
        <v>1240</v>
      </c>
      <c r="K10" s="265">
        <v>75080500042</v>
      </c>
      <c r="L10" s="266" t="s">
        <v>1440</v>
      </c>
    </row>
    <row r="11" spans="1:12" s="195" customFormat="1" x14ac:dyDescent="0.25">
      <c r="A11" s="259" t="s">
        <v>456</v>
      </c>
      <c r="B11" s="260" t="s">
        <v>38</v>
      </c>
      <c r="C11" s="260" t="s">
        <v>187</v>
      </c>
      <c r="D11" s="260" t="s">
        <v>188</v>
      </c>
      <c r="E11" s="261" t="str">
        <f t="shared" si="0"/>
        <v>Men Senior</v>
      </c>
      <c r="F11" s="262">
        <v>31732</v>
      </c>
      <c r="G11" s="263">
        <f t="shared" si="3"/>
        <v>45657</v>
      </c>
      <c r="H11" s="264">
        <f t="shared" si="4"/>
        <v>38</v>
      </c>
      <c r="I11" s="261" t="str">
        <f t="shared" si="5"/>
        <v>Senior</v>
      </c>
      <c r="J11" s="260" t="s">
        <v>1240</v>
      </c>
      <c r="K11" s="265">
        <v>86111600125</v>
      </c>
      <c r="L11" s="266" t="s">
        <v>1440</v>
      </c>
    </row>
    <row r="12" spans="1:12" s="195" customFormat="1" x14ac:dyDescent="0.25">
      <c r="A12" s="259" t="s">
        <v>457</v>
      </c>
      <c r="B12" s="260" t="s">
        <v>40</v>
      </c>
      <c r="C12" s="260" t="s">
        <v>174</v>
      </c>
      <c r="D12" s="260" t="s">
        <v>79</v>
      </c>
      <c r="E12" s="261" t="str">
        <f t="shared" si="0"/>
        <v>Men Grand Masters</v>
      </c>
      <c r="F12" s="262">
        <v>21511</v>
      </c>
      <c r="G12" s="263">
        <f t="shared" si="3"/>
        <v>45657</v>
      </c>
      <c r="H12" s="264">
        <f t="shared" si="4"/>
        <v>66</v>
      </c>
      <c r="I12" s="261" t="str">
        <f t="shared" si="5"/>
        <v>Grand Masters</v>
      </c>
      <c r="J12" s="260" t="s">
        <v>1240</v>
      </c>
      <c r="K12" s="265">
        <v>58112200165</v>
      </c>
      <c r="L12" s="266" t="s">
        <v>1440</v>
      </c>
    </row>
    <row r="13" spans="1:12" s="195" customFormat="1" x14ac:dyDescent="0.25">
      <c r="A13" s="259" t="s">
        <v>458</v>
      </c>
      <c r="B13" s="260" t="s">
        <v>37</v>
      </c>
      <c r="C13" s="260" t="s">
        <v>71</v>
      </c>
      <c r="D13" s="260" t="s">
        <v>265</v>
      </c>
      <c r="E13" s="261" t="str">
        <f t="shared" si="0"/>
        <v>Men Grand Masters</v>
      </c>
      <c r="F13" s="267">
        <v>22339</v>
      </c>
      <c r="G13" s="263">
        <f t="shared" si="3"/>
        <v>45657</v>
      </c>
      <c r="H13" s="264">
        <f t="shared" si="4"/>
        <v>63</v>
      </c>
      <c r="I13" s="261" t="str">
        <f t="shared" si="5"/>
        <v>Grand Masters</v>
      </c>
      <c r="J13" s="260" t="s">
        <v>1240</v>
      </c>
      <c r="K13" s="265">
        <v>61022700219</v>
      </c>
      <c r="L13" s="266" t="s">
        <v>1440</v>
      </c>
    </row>
    <row r="14" spans="1:12" s="195" customFormat="1" x14ac:dyDescent="0.25">
      <c r="A14" s="178" t="s">
        <v>459</v>
      </c>
      <c r="B14" s="179" t="s">
        <v>1326</v>
      </c>
      <c r="C14" s="179" t="s">
        <v>99</v>
      </c>
      <c r="D14" s="179" t="s">
        <v>1783</v>
      </c>
      <c r="E14" s="261" t="str">
        <f t="shared" si="0"/>
        <v>Men Veteran</v>
      </c>
      <c r="F14" s="184">
        <v>30807</v>
      </c>
      <c r="G14" s="263">
        <f t="shared" si="3"/>
        <v>45657</v>
      </c>
      <c r="H14" s="264">
        <f t="shared" si="4"/>
        <v>40</v>
      </c>
      <c r="I14" s="261" t="str">
        <f t="shared" si="5"/>
        <v>Veteran</v>
      </c>
      <c r="J14" s="179" t="s">
        <v>1240</v>
      </c>
      <c r="K14" s="183">
        <v>84050510057</v>
      </c>
      <c r="L14" s="187" t="s">
        <v>1440</v>
      </c>
    </row>
    <row r="15" spans="1:12" s="195" customFormat="1" ht="13.5" customHeight="1" x14ac:dyDescent="0.25">
      <c r="A15" s="259" t="s">
        <v>460</v>
      </c>
      <c r="B15" s="260" t="s">
        <v>42</v>
      </c>
      <c r="C15" s="260" t="s">
        <v>99</v>
      </c>
      <c r="D15" s="260" t="s">
        <v>371</v>
      </c>
      <c r="E15" s="261" t="str">
        <f t="shared" si="0"/>
        <v>Men Veteran</v>
      </c>
      <c r="F15" s="262">
        <v>30975</v>
      </c>
      <c r="G15" s="263">
        <f t="shared" si="3"/>
        <v>45657</v>
      </c>
      <c r="H15" s="264">
        <f t="shared" si="4"/>
        <v>40</v>
      </c>
      <c r="I15" s="261" t="str">
        <f t="shared" si="5"/>
        <v>Veteran</v>
      </c>
      <c r="J15" s="260" t="s">
        <v>1240</v>
      </c>
      <c r="K15" s="265">
        <v>84102010033</v>
      </c>
      <c r="L15" s="266" t="s">
        <v>1440</v>
      </c>
    </row>
    <row r="16" spans="1:12" x14ac:dyDescent="0.25">
      <c r="A16" s="178" t="s">
        <v>461</v>
      </c>
      <c r="B16" s="179" t="s">
        <v>1640</v>
      </c>
      <c r="C16" s="179" t="s">
        <v>76</v>
      </c>
      <c r="D16" s="179" t="s">
        <v>366</v>
      </c>
      <c r="E16" s="261" t="str">
        <f t="shared" si="0"/>
        <v>Men Master</v>
      </c>
      <c r="F16" s="184">
        <v>23941</v>
      </c>
      <c r="G16" s="263">
        <f t="shared" si="3"/>
        <v>45657</v>
      </c>
      <c r="H16" s="264">
        <f t="shared" si="4"/>
        <v>59</v>
      </c>
      <c r="I16" s="261" t="str">
        <f t="shared" si="5"/>
        <v>Master</v>
      </c>
      <c r="J16" s="179" t="s">
        <v>1240</v>
      </c>
      <c r="K16" s="183">
        <v>65071800039</v>
      </c>
      <c r="L16" s="187" t="s">
        <v>1440</v>
      </c>
    </row>
    <row r="17" spans="1:12" s="195" customFormat="1" x14ac:dyDescent="0.25">
      <c r="A17" s="259" t="s">
        <v>462</v>
      </c>
      <c r="B17" s="260" t="s">
        <v>40</v>
      </c>
      <c r="C17" s="260" t="s">
        <v>171</v>
      </c>
      <c r="D17" s="260" t="s">
        <v>172</v>
      </c>
      <c r="E17" s="261" t="str">
        <f t="shared" si="0"/>
        <v>Men Master</v>
      </c>
      <c r="F17" s="262">
        <v>24486</v>
      </c>
      <c r="G17" s="263">
        <f t="shared" si="3"/>
        <v>45657</v>
      </c>
      <c r="H17" s="264">
        <f t="shared" si="4"/>
        <v>57</v>
      </c>
      <c r="I17" s="261" t="str">
        <f t="shared" si="5"/>
        <v>Master</v>
      </c>
      <c r="J17" s="260" t="s">
        <v>1240</v>
      </c>
      <c r="K17" s="265">
        <v>67011410031</v>
      </c>
      <c r="L17" s="266" t="s">
        <v>1440</v>
      </c>
    </row>
    <row r="18" spans="1:12" s="195" customFormat="1" x14ac:dyDescent="0.25">
      <c r="A18" s="259" t="s">
        <v>463</v>
      </c>
      <c r="B18" s="260" t="s">
        <v>41</v>
      </c>
      <c r="C18" s="260" t="s">
        <v>363</v>
      </c>
      <c r="D18" s="260" t="s">
        <v>103</v>
      </c>
      <c r="E18" s="261" t="str">
        <f t="shared" si="0"/>
        <v>Men Veteran</v>
      </c>
      <c r="F18" s="267">
        <v>29313</v>
      </c>
      <c r="G18" s="263">
        <f t="shared" si="3"/>
        <v>45657</v>
      </c>
      <c r="H18" s="264">
        <f t="shared" si="4"/>
        <v>44</v>
      </c>
      <c r="I18" s="261" t="str">
        <f t="shared" si="5"/>
        <v>Veteran</v>
      </c>
      <c r="J18" s="260" t="s">
        <v>1240</v>
      </c>
      <c r="K18" s="265">
        <v>80040210723</v>
      </c>
      <c r="L18" s="266" t="s">
        <v>1440</v>
      </c>
    </row>
    <row r="19" spans="1:12" s="195" customFormat="1" x14ac:dyDescent="0.25">
      <c r="A19" s="259" t="s">
        <v>464</v>
      </c>
      <c r="B19" s="260" t="s">
        <v>47</v>
      </c>
      <c r="C19" s="260" t="s">
        <v>217</v>
      </c>
      <c r="D19" s="260" t="s">
        <v>218</v>
      </c>
      <c r="E19" s="261" t="str">
        <f t="shared" si="0"/>
        <v>Men Grand Masters</v>
      </c>
      <c r="F19" s="262">
        <v>21134</v>
      </c>
      <c r="G19" s="263">
        <f t="shared" si="3"/>
        <v>45657</v>
      </c>
      <c r="H19" s="264">
        <f t="shared" si="4"/>
        <v>67</v>
      </c>
      <c r="I19" s="261" t="str">
        <f t="shared" si="5"/>
        <v>Grand Masters</v>
      </c>
      <c r="J19" s="260" t="s">
        <v>1240</v>
      </c>
      <c r="K19" s="265">
        <v>57111000857</v>
      </c>
      <c r="L19" s="266" t="s">
        <v>1440</v>
      </c>
    </row>
    <row r="20" spans="1:12" s="195" customFormat="1" x14ac:dyDescent="0.25">
      <c r="A20" s="259" t="s">
        <v>465</v>
      </c>
      <c r="B20" s="260" t="s">
        <v>41</v>
      </c>
      <c r="C20" s="260" t="s">
        <v>99</v>
      </c>
      <c r="D20" s="260" t="s">
        <v>132</v>
      </c>
      <c r="E20" s="261" t="str">
        <f t="shared" si="0"/>
        <v>Men Veteran</v>
      </c>
      <c r="F20" s="262">
        <v>30854</v>
      </c>
      <c r="G20" s="263">
        <f t="shared" si="3"/>
        <v>45657</v>
      </c>
      <c r="H20" s="264">
        <f t="shared" si="4"/>
        <v>40</v>
      </c>
      <c r="I20" s="261" t="str">
        <f t="shared" si="5"/>
        <v>Veteran</v>
      </c>
      <c r="J20" s="260" t="s">
        <v>1240</v>
      </c>
      <c r="K20" s="265">
        <v>8406211010</v>
      </c>
      <c r="L20" s="266" t="s">
        <v>1440</v>
      </c>
    </row>
    <row r="21" spans="1:12" s="195" customFormat="1" x14ac:dyDescent="0.25">
      <c r="A21" s="259" t="s">
        <v>466</v>
      </c>
      <c r="B21" s="260" t="s">
        <v>44</v>
      </c>
      <c r="C21" s="260" t="s">
        <v>163</v>
      </c>
      <c r="D21" s="260" t="s">
        <v>164</v>
      </c>
      <c r="E21" s="261" t="str">
        <f t="shared" si="0"/>
        <v>Men Veteran</v>
      </c>
      <c r="F21" s="267">
        <v>29431</v>
      </c>
      <c r="G21" s="263">
        <f t="shared" si="3"/>
        <v>45657</v>
      </c>
      <c r="H21" s="264">
        <f t="shared" si="4"/>
        <v>44</v>
      </c>
      <c r="I21" s="261" t="str">
        <f t="shared" si="5"/>
        <v>Veteran</v>
      </c>
      <c r="J21" s="260" t="s">
        <v>1240</v>
      </c>
      <c r="K21" s="265">
        <v>80072910364</v>
      </c>
      <c r="L21" s="266" t="s">
        <v>1440</v>
      </c>
    </row>
    <row r="22" spans="1:12" s="195" customFormat="1" x14ac:dyDescent="0.25">
      <c r="A22" s="259" t="s">
        <v>467</v>
      </c>
      <c r="B22" s="260" t="s">
        <v>38</v>
      </c>
      <c r="C22" s="260" t="s">
        <v>194</v>
      </c>
      <c r="D22" s="260" t="s">
        <v>195</v>
      </c>
      <c r="E22" s="261" t="str">
        <f t="shared" si="0"/>
        <v>Men Veteran</v>
      </c>
      <c r="F22" s="262">
        <v>29413</v>
      </c>
      <c r="G22" s="263">
        <f t="shared" si="3"/>
        <v>45657</v>
      </c>
      <c r="H22" s="264">
        <f t="shared" si="4"/>
        <v>44</v>
      </c>
      <c r="I22" s="261" t="str">
        <f t="shared" si="5"/>
        <v>Veteran</v>
      </c>
      <c r="J22" s="260" t="s">
        <v>1240</v>
      </c>
      <c r="K22" s="265">
        <v>8007115166081</v>
      </c>
      <c r="L22" s="266" t="s">
        <v>1443</v>
      </c>
    </row>
    <row r="23" spans="1:12" s="195" customFormat="1" x14ac:dyDescent="0.25">
      <c r="A23" s="259" t="s">
        <v>468</v>
      </c>
      <c r="B23" s="260" t="s">
        <v>44</v>
      </c>
      <c r="C23" s="260" t="s">
        <v>99</v>
      </c>
      <c r="D23" s="260" t="s">
        <v>349</v>
      </c>
      <c r="E23" s="261" t="str">
        <f t="shared" si="0"/>
        <v>Men Veteran</v>
      </c>
      <c r="F23" s="267">
        <v>30621</v>
      </c>
      <c r="G23" s="263">
        <f t="shared" si="3"/>
        <v>45657</v>
      </c>
      <c r="H23" s="264">
        <f t="shared" si="4"/>
        <v>41</v>
      </c>
      <c r="I23" s="261" t="str">
        <f t="shared" si="5"/>
        <v>Veteran</v>
      </c>
      <c r="J23" s="260" t="s">
        <v>1240</v>
      </c>
      <c r="K23" s="265">
        <v>83110110075</v>
      </c>
      <c r="L23" s="266" t="s">
        <v>1440</v>
      </c>
    </row>
    <row r="24" spans="1:12" s="195" customFormat="1" x14ac:dyDescent="0.25">
      <c r="A24" s="259" t="s">
        <v>469</v>
      </c>
      <c r="B24" s="260" t="s">
        <v>44</v>
      </c>
      <c r="C24" s="260" t="s">
        <v>160</v>
      </c>
      <c r="D24" s="260" t="s">
        <v>88</v>
      </c>
      <c r="E24" s="261" t="str">
        <f t="shared" si="0"/>
        <v>Men Master</v>
      </c>
      <c r="F24" s="267">
        <v>27345</v>
      </c>
      <c r="G24" s="263">
        <f t="shared" si="3"/>
        <v>45657</v>
      </c>
      <c r="H24" s="264">
        <f t="shared" si="4"/>
        <v>50</v>
      </c>
      <c r="I24" s="261" t="str">
        <f t="shared" si="5"/>
        <v>Master</v>
      </c>
      <c r="J24" s="260" t="s">
        <v>1240</v>
      </c>
      <c r="K24" s="265">
        <v>741112500052</v>
      </c>
      <c r="L24" s="266" t="s">
        <v>1440</v>
      </c>
    </row>
    <row r="25" spans="1:12" s="195" customFormat="1" x14ac:dyDescent="0.25">
      <c r="A25" s="259" t="s">
        <v>470</v>
      </c>
      <c r="B25" s="260" t="s">
        <v>37</v>
      </c>
      <c r="C25" s="260" t="s">
        <v>250</v>
      </c>
      <c r="D25" s="260" t="s">
        <v>232</v>
      </c>
      <c r="E25" s="261" t="str">
        <f t="shared" si="0"/>
        <v>Men Senior</v>
      </c>
      <c r="F25" s="267">
        <v>32308</v>
      </c>
      <c r="G25" s="263">
        <f t="shared" si="3"/>
        <v>45657</v>
      </c>
      <c r="H25" s="264">
        <f t="shared" si="4"/>
        <v>36</v>
      </c>
      <c r="I25" s="261" t="str">
        <f t="shared" si="5"/>
        <v>Senior</v>
      </c>
      <c r="J25" s="260" t="s">
        <v>1240</v>
      </c>
      <c r="K25" s="265">
        <v>88061400073</v>
      </c>
      <c r="L25" s="266" t="s">
        <v>1440</v>
      </c>
    </row>
    <row r="26" spans="1:12" s="195" customFormat="1" x14ac:dyDescent="0.25">
      <c r="A26" s="259" t="s">
        <v>471</v>
      </c>
      <c r="B26" s="260" t="s">
        <v>37</v>
      </c>
      <c r="C26" s="260" t="s">
        <v>155</v>
      </c>
      <c r="D26" s="260" t="s">
        <v>156</v>
      </c>
      <c r="E26" s="261" t="str">
        <f t="shared" si="0"/>
        <v>Men Veteran</v>
      </c>
      <c r="F26" s="267">
        <v>29064</v>
      </c>
      <c r="G26" s="263">
        <f t="shared" si="3"/>
        <v>45657</v>
      </c>
      <c r="H26" s="264">
        <f t="shared" si="4"/>
        <v>45</v>
      </c>
      <c r="I26" s="261" t="str">
        <f t="shared" si="5"/>
        <v>Veteran</v>
      </c>
      <c r="J26" s="260" t="s">
        <v>1240</v>
      </c>
      <c r="K26" s="265">
        <v>79072810236</v>
      </c>
      <c r="L26" s="266" t="s">
        <v>1440</v>
      </c>
    </row>
    <row r="27" spans="1:12" s="195" customFormat="1" ht="13.5" customHeight="1" x14ac:dyDescent="0.25">
      <c r="A27" s="259" t="s">
        <v>472</v>
      </c>
      <c r="B27" s="260" t="s">
        <v>42</v>
      </c>
      <c r="C27" s="260" t="s">
        <v>1015</v>
      </c>
      <c r="D27" s="260" t="s">
        <v>76</v>
      </c>
      <c r="E27" s="261" t="str">
        <f t="shared" si="0"/>
        <v>Men Grand Masters</v>
      </c>
      <c r="F27" s="267">
        <v>21415</v>
      </c>
      <c r="G27" s="263">
        <f t="shared" si="3"/>
        <v>45657</v>
      </c>
      <c r="H27" s="264">
        <f t="shared" si="4"/>
        <v>66</v>
      </c>
      <c r="I27" s="261" t="str">
        <f t="shared" si="5"/>
        <v>Grand Masters</v>
      </c>
      <c r="J27" s="260" t="s">
        <v>1240</v>
      </c>
      <c r="K27" s="265">
        <v>58081800913</v>
      </c>
      <c r="L27" s="266" t="s">
        <v>1440</v>
      </c>
    </row>
    <row r="28" spans="1:12" s="195" customFormat="1" x14ac:dyDescent="0.25">
      <c r="A28" s="259" t="s">
        <v>473</v>
      </c>
      <c r="B28" s="260" t="s">
        <v>44</v>
      </c>
      <c r="C28" s="260" t="s">
        <v>165</v>
      </c>
      <c r="D28" s="260" t="s">
        <v>1058</v>
      </c>
      <c r="E28" s="261" t="str">
        <f t="shared" si="0"/>
        <v>Men Veteran</v>
      </c>
      <c r="F28" s="267">
        <v>28801</v>
      </c>
      <c r="G28" s="263">
        <f t="shared" si="3"/>
        <v>45657</v>
      </c>
      <c r="H28" s="264">
        <f t="shared" si="4"/>
        <v>46</v>
      </c>
      <c r="I28" s="261" t="str">
        <f t="shared" si="5"/>
        <v>Veteran</v>
      </c>
      <c r="J28" s="260" t="s">
        <v>1240</v>
      </c>
      <c r="K28" s="265">
        <v>78110710131</v>
      </c>
      <c r="L28" s="266" t="s">
        <v>1440</v>
      </c>
    </row>
    <row r="29" spans="1:12" s="195" customFormat="1" x14ac:dyDescent="0.25">
      <c r="A29" s="259" t="s">
        <v>474</v>
      </c>
      <c r="B29" s="260" t="s">
        <v>38</v>
      </c>
      <c r="C29" s="260" t="s">
        <v>1794</v>
      </c>
      <c r="D29" s="260" t="s">
        <v>1795</v>
      </c>
      <c r="E29" s="261" t="str">
        <f t="shared" si="0"/>
        <v>Men Senior</v>
      </c>
      <c r="F29" s="262">
        <v>32974</v>
      </c>
      <c r="G29" s="263">
        <f t="shared" si="3"/>
        <v>45657</v>
      </c>
      <c r="H29" s="264">
        <f t="shared" si="4"/>
        <v>34</v>
      </c>
      <c r="I29" s="261" t="str">
        <f t="shared" si="5"/>
        <v>Senior</v>
      </c>
      <c r="J29" s="260" t="s">
        <v>1240</v>
      </c>
      <c r="K29" s="265">
        <v>90041100816</v>
      </c>
      <c r="L29" s="266" t="s">
        <v>1440</v>
      </c>
    </row>
    <row r="30" spans="1:12" s="195" customFormat="1" x14ac:dyDescent="0.25">
      <c r="A30" s="259" t="s">
        <v>475</v>
      </c>
      <c r="B30" s="260" t="s">
        <v>39</v>
      </c>
      <c r="C30" s="260" t="s">
        <v>99</v>
      </c>
      <c r="D30" s="260" t="s">
        <v>1068</v>
      </c>
      <c r="E30" s="261" t="str">
        <f t="shared" si="0"/>
        <v>Men Master</v>
      </c>
      <c r="F30" s="262">
        <v>25129</v>
      </c>
      <c r="G30" s="263">
        <f t="shared" si="3"/>
        <v>45657</v>
      </c>
      <c r="H30" s="264">
        <f t="shared" si="4"/>
        <v>56</v>
      </c>
      <c r="I30" s="261" t="str">
        <f t="shared" si="5"/>
        <v>Master</v>
      </c>
      <c r="J30" s="260" t="s">
        <v>1240</v>
      </c>
      <c r="K30" s="265">
        <v>68101800654</v>
      </c>
      <c r="L30" s="266" t="s">
        <v>1440</v>
      </c>
    </row>
    <row r="31" spans="1:12" x14ac:dyDescent="0.25">
      <c r="A31" s="178" t="s">
        <v>476</v>
      </c>
      <c r="B31" s="179" t="s">
        <v>1219</v>
      </c>
      <c r="C31" s="179" t="s">
        <v>174</v>
      </c>
      <c r="D31" s="179" t="s">
        <v>289</v>
      </c>
      <c r="E31" s="261" t="str">
        <f t="shared" si="0"/>
        <v>Men Grand Masters</v>
      </c>
      <c r="F31" s="182">
        <v>22958</v>
      </c>
      <c r="G31" s="263">
        <f t="shared" si="3"/>
        <v>45657</v>
      </c>
      <c r="H31" s="264">
        <f t="shared" si="4"/>
        <v>62</v>
      </c>
      <c r="I31" s="261" t="str">
        <f t="shared" si="5"/>
        <v>Grand Masters</v>
      </c>
      <c r="J31" s="179" t="s">
        <v>1240</v>
      </c>
      <c r="K31" s="183">
        <v>62110800178</v>
      </c>
      <c r="L31" s="187" t="s">
        <v>1440</v>
      </c>
    </row>
    <row r="32" spans="1:12" x14ac:dyDescent="0.25">
      <c r="A32" s="178" t="s">
        <v>477</v>
      </c>
      <c r="B32" s="179" t="s">
        <v>1232</v>
      </c>
      <c r="C32" s="179" t="s">
        <v>379</v>
      </c>
      <c r="D32" s="179" t="s">
        <v>79</v>
      </c>
      <c r="E32" s="261" t="str">
        <f t="shared" si="0"/>
        <v>Men Master</v>
      </c>
      <c r="F32" s="182">
        <v>23891</v>
      </c>
      <c r="G32" s="263">
        <f t="shared" si="3"/>
        <v>45657</v>
      </c>
      <c r="H32" s="264">
        <f t="shared" si="4"/>
        <v>59</v>
      </c>
      <c r="I32" s="261" t="str">
        <f t="shared" si="5"/>
        <v>Master</v>
      </c>
      <c r="J32" s="179" t="s">
        <v>1240</v>
      </c>
      <c r="K32" s="183">
        <v>65052900023</v>
      </c>
      <c r="L32" s="187" t="s">
        <v>1440</v>
      </c>
    </row>
    <row r="33" spans="1:12" x14ac:dyDescent="0.25">
      <c r="A33" s="178" t="s">
        <v>478</v>
      </c>
      <c r="B33" s="179" t="s">
        <v>1326</v>
      </c>
      <c r="C33" s="179" t="s">
        <v>177</v>
      </c>
      <c r="D33" s="179" t="s">
        <v>1217</v>
      </c>
      <c r="E33" s="261" t="str">
        <f t="shared" si="0"/>
        <v>Men Veteran</v>
      </c>
      <c r="F33" s="184">
        <v>30765</v>
      </c>
      <c r="G33" s="263">
        <f t="shared" si="3"/>
        <v>45657</v>
      </c>
      <c r="H33" s="264">
        <f t="shared" si="4"/>
        <v>40</v>
      </c>
      <c r="I33" s="261" t="str">
        <f t="shared" si="5"/>
        <v>Veteran</v>
      </c>
      <c r="J33" s="179" t="s">
        <v>1240</v>
      </c>
      <c r="K33" s="183">
        <v>84032410167</v>
      </c>
      <c r="L33" s="187" t="s">
        <v>1440</v>
      </c>
    </row>
    <row r="34" spans="1:12" s="195" customFormat="1" x14ac:dyDescent="0.25">
      <c r="A34" s="259" t="s">
        <v>479</v>
      </c>
      <c r="B34" s="260" t="s">
        <v>50</v>
      </c>
      <c r="C34" s="260" t="s">
        <v>1084</v>
      </c>
      <c r="D34" s="260" t="s">
        <v>111</v>
      </c>
      <c r="E34" s="261" t="str">
        <f t="shared" si="0"/>
        <v>Men Grand Masters</v>
      </c>
      <c r="F34" s="262">
        <v>23374</v>
      </c>
      <c r="G34" s="263">
        <f t="shared" si="3"/>
        <v>45657</v>
      </c>
      <c r="H34" s="264">
        <f t="shared" si="4"/>
        <v>61</v>
      </c>
      <c r="I34" s="261" t="str">
        <f t="shared" si="5"/>
        <v>Grand Masters</v>
      </c>
      <c r="J34" s="260" t="s">
        <v>1240</v>
      </c>
      <c r="K34" s="265">
        <v>63122910071</v>
      </c>
      <c r="L34" s="266" t="s">
        <v>1440</v>
      </c>
    </row>
    <row r="35" spans="1:12" s="195" customFormat="1" x14ac:dyDescent="0.25">
      <c r="A35" s="259" t="s">
        <v>480</v>
      </c>
      <c r="B35" s="260" t="s">
        <v>47</v>
      </c>
      <c r="C35" s="260" t="s">
        <v>278</v>
      </c>
      <c r="D35" s="260" t="s">
        <v>125</v>
      </c>
      <c r="E35" s="261" t="str">
        <f t="shared" si="0"/>
        <v>Men Veteran</v>
      </c>
      <c r="F35" s="267">
        <v>28271</v>
      </c>
      <c r="G35" s="263">
        <f t="shared" si="3"/>
        <v>45657</v>
      </c>
      <c r="H35" s="264">
        <f t="shared" si="4"/>
        <v>47</v>
      </c>
      <c r="I35" s="261" t="str">
        <f t="shared" si="5"/>
        <v>Veteran</v>
      </c>
      <c r="J35" s="260" t="s">
        <v>1240</v>
      </c>
      <c r="K35" s="265">
        <v>77052600048</v>
      </c>
      <c r="L35" s="266" t="s">
        <v>1440</v>
      </c>
    </row>
    <row r="36" spans="1:12" s="195" customFormat="1" x14ac:dyDescent="0.25">
      <c r="A36" s="259" t="s">
        <v>481</v>
      </c>
      <c r="B36" s="260" t="s">
        <v>1923</v>
      </c>
      <c r="C36" s="260" t="s">
        <v>94</v>
      </c>
      <c r="D36" s="260" t="s">
        <v>319</v>
      </c>
      <c r="E36" s="261" t="str">
        <f t="shared" si="0"/>
        <v>Men Senior</v>
      </c>
      <c r="F36" s="262">
        <v>31788</v>
      </c>
      <c r="G36" s="263">
        <f t="shared" si="3"/>
        <v>45657</v>
      </c>
      <c r="H36" s="264">
        <f t="shared" si="4"/>
        <v>37</v>
      </c>
      <c r="I36" s="261" t="str">
        <f t="shared" si="5"/>
        <v>Senior</v>
      </c>
      <c r="J36" s="260" t="s">
        <v>1240</v>
      </c>
      <c r="K36" s="265">
        <v>87011100016</v>
      </c>
      <c r="L36" s="266" t="s">
        <v>1440</v>
      </c>
    </row>
    <row r="37" spans="1:12" s="195" customFormat="1" x14ac:dyDescent="0.25">
      <c r="A37" s="259" t="s">
        <v>482</v>
      </c>
      <c r="B37" s="260" t="s">
        <v>39</v>
      </c>
      <c r="C37" s="260" t="s">
        <v>249</v>
      </c>
      <c r="D37" s="260" t="s">
        <v>75</v>
      </c>
      <c r="E37" s="261" t="str">
        <f t="shared" si="0"/>
        <v>Men Master</v>
      </c>
      <c r="F37" s="262">
        <v>26194</v>
      </c>
      <c r="G37" s="263">
        <f t="shared" si="3"/>
        <v>45657</v>
      </c>
      <c r="H37" s="264">
        <f t="shared" si="4"/>
        <v>53</v>
      </c>
      <c r="I37" s="261" t="str">
        <f t="shared" si="5"/>
        <v>Master</v>
      </c>
      <c r="J37" s="260" t="s">
        <v>1240</v>
      </c>
      <c r="K37" s="265">
        <v>71091800219</v>
      </c>
      <c r="L37" s="266" t="s">
        <v>1440</v>
      </c>
    </row>
    <row r="38" spans="1:12" s="195" customFormat="1" x14ac:dyDescent="0.25">
      <c r="A38" s="178" t="s">
        <v>483</v>
      </c>
      <c r="B38" s="179" t="s">
        <v>1338</v>
      </c>
      <c r="C38" s="179" t="s">
        <v>1793</v>
      </c>
      <c r="D38" s="179" t="s">
        <v>88</v>
      </c>
      <c r="E38" s="261" t="str">
        <f t="shared" si="0"/>
        <v>Ladies Senior</v>
      </c>
      <c r="F38" s="184">
        <v>33392</v>
      </c>
      <c r="G38" s="263">
        <f t="shared" si="3"/>
        <v>45657</v>
      </c>
      <c r="H38" s="264">
        <f t="shared" si="4"/>
        <v>33</v>
      </c>
      <c r="I38" s="261" t="str">
        <f t="shared" si="5"/>
        <v>Senior</v>
      </c>
      <c r="J38" s="179" t="s">
        <v>67</v>
      </c>
      <c r="K38" s="183">
        <v>91060300141</v>
      </c>
      <c r="L38" s="187" t="s">
        <v>1440</v>
      </c>
    </row>
    <row r="39" spans="1:12" s="195" customFormat="1" x14ac:dyDescent="0.25">
      <c r="A39" s="259" t="s">
        <v>484</v>
      </c>
      <c r="B39" s="260" t="s">
        <v>44</v>
      </c>
      <c r="C39" s="260" t="s">
        <v>99</v>
      </c>
      <c r="D39" s="260" t="s">
        <v>1213</v>
      </c>
      <c r="E39" s="261" t="str">
        <f t="shared" si="0"/>
        <v>Men Veteran</v>
      </c>
      <c r="F39" s="267">
        <v>28278</v>
      </c>
      <c r="G39" s="263">
        <f t="shared" si="3"/>
        <v>45657</v>
      </c>
      <c r="H39" s="264">
        <f t="shared" si="4"/>
        <v>47</v>
      </c>
      <c r="I39" s="261" t="str">
        <f t="shared" si="5"/>
        <v>Veteran</v>
      </c>
      <c r="J39" s="260" t="s">
        <v>1240</v>
      </c>
      <c r="K39" s="265">
        <v>77060200495</v>
      </c>
      <c r="L39" s="266" t="s">
        <v>1440</v>
      </c>
    </row>
    <row r="40" spans="1:12" s="195" customFormat="1" x14ac:dyDescent="0.25">
      <c r="A40" s="259" t="s">
        <v>485</v>
      </c>
      <c r="B40" s="260" t="s">
        <v>44</v>
      </c>
      <c r="C40" s="260" t="s">
        <v>343</v>
      </c>
      <c r="D40" s="260" t="s">
        <v>232</v>
      </c>
      <c r="E40" s="261" t="str">
        <f t="shared" si="0"/>
        <v>Men Senior</v>
      </c>
      <c r="F40" s="262">
        <v>31244</v>
      </c>
      <c r="G40" s="263">
        <f t="shared" si="3"/>
        <v>45657</v>
      </c>
      <c r="H40" s="264">
        <f t="shared" si="4"/>
        <v>39</v>
      </c>
      <c r="I40" s="261" t="str">
        <f t="shared" si="5"/>
        <v>Senior</v>
      </c>
      <c r="J40" s="260" t="s">
        <v>1240</v>
      </c>
      <c r="K40" s="265">
        <v>85071610167</v>
      </c>
      <c r="L40" s="266" t="s">
        <v>1440</v>
      </c>
    </row>
    <row r="41" spans="1:12" s="195" customFormat="1" x14ac:dyDescent="0.25">
      <c r="A41" s="259" t="s">
        <v>486</v>
      </c>
      <c r="B41" s="260" t="s">
        <v>40</v>
      </c>
      <c r="C41" s="260" t="s">
        <v>99</v>
      </c>
      <c r="D41" s="260" t="s">
        <v>1774</v>
      </c>
      <c r="E41" s="261" t="str">
        <f t="shared" si="0"/>
        <v>Men Senior</v>
      </c>
      <c r="F41" s="262">
        <v>31823</v>
      </c>
      <c r="G41" s="263">
        <f t="shared" si="3"/>
        <v>45657</v>
      </c>
      <c r="H41" s="264">
        <f t="shared" si="4"/>
        <v>37</v>
      </c>
      <c r="I41" s="261" t="str">
        <f t="shared" si="5"/>
        <v>Senior</v>
      </c>
      <c r="J41" s="260" t="s">
        <v>1240</v>
      </c>
      <c r="K41" s="265">
        <v>87021500033</v>
      </c>
      <c r="L41" s="266" t="s">
        <v>1440</v>
      </c>
    </row>
    <row r="42" spans="1:12" x14ac:dyDescent="0.25">
      <c r="A42" s="178" t="s">
        <v>487</v>
      </c>
      <c r="B42" s="179" t="s">
        <v>1323</v>
      </c>
      <c r="C42" s="179" t="s">
        <v>169</v>
      </c>
      <c r="D42" s="179" t="s">
        <v>170</v>
      </c>
      <c r="E42" s="261" t="str">
        <f t="shared" si="0"/>
        <v>Men Senior</v>
      </c>
      <c r="F42" s="184">
        <v>31073</v>
      </c>
      <c r="G42" s="263">
        <f t="shared" si="3"/>
        <v>45657</v>
      </c>
      <c r="H42" s="264">
        <f t="shared" si="4"/>
        <v>39</v>
      </c>
      <c r="I42" s="261" t="str">
        <f t="shared" si="5"/>
        <v>Senior</v>
      </c>
      <c r="J42" s="179" t="s">
        <v>1240</v>
      </c>
      <c r="K42" s="183">
        <v>85012610164</v>
      </c>
      <c r="L42" s="187" t="s">
        <v>1440</v>
      </c>
    </row>
    <row r="43" spans="1:12" s="195" customFormat="1" x14ac:dyDescent="0.25">
      <c r="A43" s="178" t="s">
        <v>488</v>
      </c>
      <c r="B43" s="179" t="s">
        <v>1232</v>
      </c>
      <c r="C43" s="179" t="s">
        <v>82</v>
      </c>
      <c r="D43" s="179" t="s">
        <v>83</v>
      </c>
      <c r="E43" s="261" t="str">
        <f t="shared" si="0"/>
        <v>Men Veteran</v>
      </c>
      <c r="F43" s="184">
        <v>29639</v>
      </c>
      <c r="G43" s="263">
        <f t="shared" si="3"/>
        <v>45657</v>
      </c>
      <c r="H43" s="264">
        <f t="shared" si="4"/>
        <v>43</v>
      </c>
      <c r="I43" s="261" t="str">
        <f t="shared" si="5"/>
        <v>Veteran</v>
      </c>
      <c r="J43" s="179" t="s">
        <v>1240</v>
      </c>
      <c r="K43" s="183">
        <v>81022210092</v>
      </c>
      <c r="L43" s="187" t="s">
        <v>1440</v>
      </c>
    </row>
    <row r="44" spans="1:12" s="196" customFormat="1" x14ac:dyDescent="0.25">
      <c r="A44" s="178" t="s">
        <v>489</v>
      </c>
      <c r="B44" s="179" t="s">
        <v>1640</v>
      </c>
      <c r="C44" s="179" t="s">
        <v>160</v>
      </c>
      <c r="D44" s="179" t="s">
        <v>359</v>
      </c>
      <c r="E44" s="261" t="str">
        <f t="shared" si="0"/>
        <v>Men Veteran</v>
      </c>
      <c r="F44" s="182">
        <v>30360</v>
      </c>
      <c r="G44" s="263">
        <f t="shared" si="3"/>
        <v>45657</v>
      </c>
      <c r="H44" s="264">
        <f t="shared" si="4"/>
        <v>41</v>
      </c>
      <c r="I44" s="261" t="str">
        <f t="shared" si="5"/>
        <v>Veteran</v>
      </c>
      <c r="J44" s="179" t="s">
        <v>1240</v>
      </c>
      <c r="K44" s="183">
        <v>83021310028</v>
      </c>
      <c r="L44" s="187" t="s">
        <v>1440</v>
      </c>
    </row>
    <row r="45" spans="1:12" s="195" customFormat="1" x14ac:dyDescent="0.25">
      <c r="A45" s="259" t="s">
        <v>490</v>
      </c>
      <c r="B45" s="260" t="s">
        <v>43</v>
      </c>
      <c r="C45" s="260" t="s">
        <v>432</v>
      </c>
      <c r="D45" s="260" t="s">
        <v>369</v>
      </c>
      <c r="E45" s="261" t="str">
        <f t="shared" si="0"/>
        <v>Men Grand Masters</v>
      </c>
      <c r="F45" s="262">
        <v>22712</v>
      </c>
      <c r="G45" s="263">
        <f t="shared" si="3"/>
        <v>45657</v>
      </c>
      <c r="H45" s="264">
        <f t="shared" si="4"/>
        <v>62</v>
      </c>
      <c r="I45" s="261" t="str">
        <f t="shared" si="5"/>
        <v>Grand Masters</v>
      </c>
      <c r="J45" s="260" t="s">
        <v>1240</v>
      </c>
      <c r="K45" s="265">
        <v>62030700894</v>
      </c>
      <c r="L45" s="266" t="s">
        <v>1440</v>
      </c>
    </row>
    <row r="46" spans="1:12" s="195" customFormat="1" x14ac:dyDescent="0.25">
      <c r="A46" s="259" t="s">
        <v>491</v>
      </c>
      <c r="B46" s="260" t="s">
        <v>50</v>
      </c>
      <c r="C46" s="260" t="s">
        <v>106</v>
      </c>
      <c r="D46" s="260" t="s">
        <v>116</v>
      </c>
      <c r="E46" s="261" t="str">
        <f t="shared" si="0"/>
        <v>Men Senior</v>
      </c>
      <c r="F46" s="262">
        <v>32651</v>
      </c>
      <c r="G46" s="263">
        <f t="shared" si="3"/>
        <v>45657</v>
      </c>
      <c r="H46" s="264">
        <f t="shared" si="4"/>
        <v>35</v>
      </c>
      <c r="I46" s="261" t="str">
        <f t="shared" si="5"/>
        <v>Senior</v>
      </c>
      <c r="J46" s="260" t="s">
        <v>1240</v>
      </c>
      <c r="K46" s="265"/>
      <c r="L46" s="266"/>
    </row>
    <row r="47" spans="1:12" s="196" customFormat="1" x14ac:dyDescent="0.25">
      <c r="A47" s="178" t="s">
        <v>492</v>
      </c>
      <c r="B47" s="179" t="s">
        <v>1640</v>
      </c>
      <c r="C47" s="179" t="s">
        <v>414</v>
      </c>
      <c r="D47" s="179" t="s">
        <v>447</v>
      </c>
      <c r="E47" s="261" t="str">
        <f t="shared" si="0"/>
        <v>Ladies Master</v>
      </c>
      <c r="F47" s="184">
        <v>25790</v>
      </c>
      <c r="G47" s="263">
        <f t="shared" si="3"/>
        <v>45657</v>
      </c>
      <c r="H47" s="264">
        <f t="shared" si="4"/>
        <v>54</v>
      </c>
      <c r="I47" s="261" t="str">
        <f t="shared" si="5"/>
        <v>Master</v>
      </c>
      <c r="J47" s="179" t="s">
        <v>67</v>
      </c>
      <c r="K47" s="183">
        <v>70081000162</v>
      </c>
      <c r="L47" s="187" t="s">
        <v>1440</v>
      </c>
    </row>
    <row r="48" spans="1:12" s="195" customFormat="1" x14ac:dyDescent="0.25">
      <c r="A48" s="259" t="s">
        <v>493</v>
      </c>
      <c r="B48" s="260" t="s">
        <v>38</v>
      </c>
      <c r="C48" s="260" t="s">
        <v>140</v>
      </c>
      <c r="D48" s="260" t="s">
        <v>70</v>
      </c>
      <c r="E48" s="261" t="str">
        <f t="shared" si="0"/>
        <v>Men Veteran</v>
      </c>
      <c r="F48" s="267">
        <v>27461</v>
      </c>
      <c r="G48" s="263">
        <f t="shared" si="3"/>
        <v>45657</v>
      </c>
      <c r="H48" s="264">
        <f t="shared" si="4"/>
        <v>49</v>
      </c>
      <c r="I48" s="261" t="str">
        <f t="shared" si="5"/>
        <v>Veteran</v>
      </c>
      <c r="J48" s="260" t="s">
        <v>1240</v>
      </c>
      <c r="K48" s="265">
        <v>75030810390</v>
      </c>
      <c r="L48" s="266" t="s">
        <v>1440</v>
      </c>
    </row>
    <row r="49" spans="1:12" s="195" customFormat="1" x14ac:dyDescent="0.25">
      <c r="A49" s="259" t="s">
        <v>494</v>
      </c>
      <c r="B49" s="260" t="s">
        <v>1923</v>
      </c>
      <c r="C49" s="260" t="s">
        <v>324</v>
      </c>
      <c r="D49" s="260" t="s">
        <v>325</v>
      </c>
      <c r="E49" s="261" t="str">
        <f t="shared" si="0"/>
        <v>Men Veteran</v>
      </c>
      <c r="F49" s="262">
        <v>30490</v>
      </c>
      <c r="G49" s="263">
        <f t="shared" si="3"/>
        <v>45657</v>
      </c>
      <c r="H49" s="264">
        <f t="shared" si="4"/>
        <v>41</v>
      </c>
      <c r="I49" s="261" t="str">
        <f t="shared" si="5"/>
        <v>Veteran</v>
      </c>
      <c r="J49" s="260" t="s">
        <v>1240</v>
      </c>
      <c r="K49" s="265">
        <v>83062610476</v>
      </c>
      <c r="L49" s="266" t="s">
        <v>1440</v>
      </c>
    </row>
    <row r="50" spans="1:12" s="195" customFormat="1" x14ac:dyDescent="0.25">
      <c r="A50" s="178" t="s">
        <v>495</v>
      </c>
      <c r="B50" s="179" t="s">
        <v>1235</v>
      </c>
      <c r="C50" s="179" t="s">
        <v>1920</v>
      </c>
      <c r="D50" s="179" t="s">
        <v>141</v>
      </c>
      <c r="E50" s="261" t="str">
        <f t="shared" si="0"/>
        <v>Men Veteran</v>
      </c>
      <c r="F50" s="182">
        <v>27652</v>
      </c>
      <c r="G50" s="263">
        <f t="shared" si="3"/>
        <v>45657</v>
      </c>
      <c r="H50" s="264">
        <f t="shared" si="4"/>
        <v>49</v>
      </c>
      <c r="I50" s="261" t="str">
        <f t="shared" si="5"/>
        <v>Veteran</v>
      </c>
      <c r="J50" s="179" t="s">
        <v>1240</v>
      </c>
      <c r="K50" s="183">
        <v>75091510613</v>
      </c>
      <c r="L50" s="187" t="s">
        <v>1440</v>
      </c>
    </row>
    <row r="51" spans="1:12" x14ac:dyDescent="0.25">
      <c r="A51" s="178" t="s">
        <v>496</v>
      </c>
      <c r="B51" s="179" t="s">
        <v>1219</v>
      </c>
      <c r="C51" s="179" t="s">
        <v>94</v>
      </c>
      <c r="D51" s="179" t="s">
        <v>294</v>
      </c>
      <c r="E51" s="261" t="str">
        <f t="shared" si="0"/>
        <v>Men Senior</v>
      </c>
      <c r="F51" s="182">
        <v>31089</v>
      </c>
      <c r="G51" s="263">
        <f t="shared" si="3"/>
        <v>45657</v>
      </c>
      <c r="H51" s="264">
        <f t="shared" si="4"/>
        <v>39</v>
      </c>
      <c r="I51" s="261" t="str">
        <f t="shared" si="5"/>
        <v>Senior</v>
      </c>
      <c r="J51" s="179" t="s">
        <v>1240</v>
      </c>
      <c r="K51" s="183"/>
      <c r="L51" s="187"/>
    </row>
    <row r="52" spans="1:12" s="195" customFormat="1" x14ac:dyDescent="0.25">
      <c r="A52" s="178" t="s">
        <v>497</v>
      </c>
      <c r="B52" s="179" t="s">
        <v>1235</v>
      </c>
      <c r="C52" s="179" t="s">
        <v>160</v>
      </c>
      <c r="D52" s="179" t="s">
        <v>168</v>
      </c>
      <c r="E52" s="261" t="str">
        <f t="shared" si="0"/>
        <v>Men Veteran</v>
      </c>
      <c r="F52" s="182">
        <v>27577</v>
      </c>
      <c r="G52" s="263">
        <f t="shared" si="3"/>
        <v>45657</v>
      </c>
      <c r="H52" s="264">
        <f t="shared" si="4"/>
        <v>49</v>
      </c>
      <c r="I52" s="261" t="str">
        <f t="shared" si="5"/>
        <v>Veteran</v>
      </c>
      <c r="J52" s="179" t="s">
        <v>1240</v>
      </c>
      <c r="K52" s="183">
        <v>75070200097</v>
      </c>
      <c r="L52" s="187" t="s">
        <v>1440</v>
      </c>
    </row>
    <row r="53" spans="1:12" x14ac:dyDescent="0.25">
      <c r="A53" s="178" t="s">
        <v>498</v>
      </c>
      <c r="B53" s="179" t="s">
        <v>1370</v>
      </c>
      <c r="C53" s="179" t="s">
        <v>327</v>
      </c>
      <c r="D53" s="179" t="s">
        <v>184</v>
      </c>
      <c r="E53" s="261" t="str">
        <f t="shared" si="0"/>
        <v>Men Master</v>
      </c>
      <c r="F53" s="184">
        <v>25812</v>
      </c>
      <c r="G53" s="263">
        <f t="shared" si="3"/>
        <v>45657</v>
      </c>
      <c r="H53" s="264">
        <f t="shared" si="4"/>
        <v>54</v>
      </c>
      <c r="I53" s="261" t="str">
        <f t="shared" si="5"/>
        <v>Master</v>
      </c>
      <c r="J53" s="179" t="s">
        <v>1240</v>
      </c>
      <c r="K53" s="183">
        <v>70090100115</v>
      </c>
      <c r="L53" s="187" t="s">
        <v>1440</v>
      </c>
    </row>
    <row r="54" spans="1:12" s="195" customFormat="1" x14ac:dyDescent="0.25">
      <c r="A54" s="259" t="s">
        <v>499</v>
      </c>
      <c r="B54" s="260" t="s">
        <v>1923</v>
      </c>
      <c r="C54" s="260" t="s">
        <v>256</v>
      </c>
      <c r="D54" s="260" t="s">
        <v>1841</v>
      </c>
      <c r="E54" s="261" t="str">
        <f t="shared" si="0"/>
        <v>Men Veteran</v>
      </c>
      <c r="F54" s="262">
        <v>28439</v>
      </c>
      <c r="G54" s="263">
        <f t="shared" si="3"/>
        <v>45657</v>
      </c>
      <c r="H54" s="264">
        <f t="shared" si="4"/>
        <v>47</v>
      </c>
      <c r="I54" s="261" t="str">
        <f t="shared" si="5"/>
        <v>Veteran</v>
      </c>
      <c r="J54" s="260" t="s">
        <v>1240</v>
      </c>
      <c r="K54" s="265">
        <v>77111010566</v>
      </c>
      <c r="L54" s="266" t="s">
        <v>1440</v>
      </c>
    </row>
    <row r="55" spans="1:12" s="195" customFormat="1" x14ac:dyDescent="0.25">
      <c r="A55" s="259" t="s">
        <v>500</v>
      </c>
      <c r="B55" s="260" t="s">
        <v>37</v>
      </c>
      <c r="C55" s="260" t="s">
        <v>377</v>
      </c>
      <c r="D55" s="260" t="s">
        <v>77</v>
      </c>
      <c r="E55" s="261" t="str">
        <f t="shared" si="0"/>
        <v>Men Master</v>
      </c>
      <c r="F55" s="267">
        <v>24962</v>
      </c>
      <c r="G55" s="263">
        <f t="shared" si="3"/>
        <v>45657</v>
      </c>
      <c r="H55" s="264">
        <f t="shared" si="4"/>
        <v>56</v>
      </c>
      <c r="I55" s="261" t="str">
        <f t="shared" si="5"/>
        <v>Master</v>
      </c>
      <c r="J55" s="260" t="s">
        <v>1240</v>
      </c>
      <c r="K55" s="265">
        <v>6805045042088</v>
      </c>
      <c r="L55" s="266" t="s">
        <v>1443</v>
      </c>
    </row>
    <row r="56" spans="1:12" s="195" customFormat="1" x14ac:dyDescent="0.25">
      <c r="A56" s="259" t="s">
        <v>501</v>
      </c>
      <c r="B56" s="260" t="s">
        <v>42</v>
      </c>
      <c r="C56" s="260" t="s">
        <v>2126</v>
      </c>
      <c r="D56" s="260" t="s">
        <v>2127</v>
      </c>
      <c r="E56" s="261" t="str">
        <f t="shared" si="0"/>
        <v>Men Veteran</v>
      </c>
      <c r="F56" s="267">
        <v>30433</v>
      </c>
      <c r="G56" s="263">
        <f t="shared" si="3"/>
        <v>45657</v>
      </c>
      <c r="H56" s="264">
        <f t="shared" si="4"/>
        <v>41</v>
      </c>
      <c r="I56" s="261" t="str">
        <f t="shared" si="5"/>
        <v>Veteran</v>
      </c>
      <c r="J56" s="260" t="s">
        <v>1240</v>
      </c>
      <c r="K56" s="265">
        <v>83042710785</v>
      </c>
      <c r="L56" s="266" t="s">
        <v>1440</v>
      </c>
    </row>
    <row r="57" spans="1:12" s="195" customFormat="1" x14ac:dyDescent="0.25">
      <c r="A57" s="259" t="s">
        <v>502</v>
      </c>
      <c r="B57" s="260" t="s">
        <v>43</v>
      </c>
      <c r="C57" s="260" t="s">
        <v>284</v>
      </c>
      <c r="D57" s="260" t="s">
        <v>1205</v>
      </c>
      <c r="E57" s="261" t="str">
        <f t="shared" si="0"/>
        <v>Men Master</v>
      </c>
      <c r="F57" s="262">
        <v>24914</v>
      </c>
      <c r="G57" s="263">
        <f t="shared" si="3"/>
        <v>45657</v>
      </c>
      <c r="H57" s="264">
        <f t="shared" si="4"/>
        <v>56</v>
      </c>
      <c r="I57" s="261" t="str">
        <f t="shared" si="5"/>
        <v>Master</v>
      </c>
      <c r="J57" s="260" t="s">
        <v>1240</v>
      </c>
      <c r="K57" s="265">
        <v>6803175151084</v>
      </c>
      <c r="L57" s="266" t="s">
        <v>1443</v>
      </c>
    </row>
    <row r="58" spans="1:12" s="195" customFormat="1" x14ac:dyDescent="0.25">
      <c r="A58" s="259" t="s">
        <v>503</v>
      </c>
      <c r="B58" s="260" t="s">
        <v>48</v>
      </c>
      <c r="C58" s="260" t="s">
        <v>96</v>
      </c>
      <c r="D58" s="260" t="s">
        <v>1798</v>
      </c>
      <c r="E58" s="261" t="str">
        <f t="shared" si="0"/>
        <v>Men Senior</v>
      </c>
      <c r="F58" s="267">
        <v>32024</v>
      </c>
      <c r="G58" s="263">
        <f t="shared" si="3"/>
        <v>45657</v>
      </c>
      <c r="H58" s="264">
        <f t="shared" si="4"/>
        <v>37</v>
      </c>
      <c r="I58" s="261" t="str">
        <f t="shared" si="5"/>
        <v>Senior</v>
      </c>
      <c r="J58" s="260" t="s">
        <v>1240</v>
      </c>
      <c r="K58" s="265">
        <v>87090400174</v>
      </c>
      <c r="L58" s="266" t="s">
        <v>1440</v>
      </c>
    </row>
    <row r="59" spans="1:12" x14ac:dyDescent="0.25">
      <c r="A59" s="178" t="s">
        <v>504</v>
      </c>
      <c r="B59" s="179" t="s">
        <v>1326</v>
      </c>
      <c r="C59" s="179" t="s">
        <v>160</v>
      </c>
      <c r="D59" s="179" t="s">
        <v>83</v>
      </c>
      <c r="E59" s="261" t="str">
        <f t="shared" si="0"/>
        <v>Men Senior</v>
      </c>
      <c r="F59" s="184">
        <v>34851</v>
      </c>
      <c r="G59" s="263">
        <f t="shared" si="3"/>
        <v>45657</v>
      </c>
      <c r="H59" s="264">
        <f t="shared" si="4"/>
        <v>29</v>
      </c>
      <c r="I59" s="261" t="str">
        <f t="shared" si="5"/>
        <v>Senior</v>
      </c>
      <c r="J59" s="179" t="s">
        <v>1240</v>
      </c>
      <c r="K59" s="183">
        <v>95060100073</v>
      </c>
      <c r="L59" s="187" t="s">
        <v>1440</v>
      </c>
    </row>
    <row r="60" spans="1:12" s="195" customFormat="1" x14ac:dyDescent="0.25">
      <c r="A60" s="259" t="s">
        <v>505</v>
      </c>
      <c r="B60" s="260" t="s">
        <v>38</v>
      </c>
      <c r="C60" s="260" t="s">
        <v>190</v>
      </c>
      <c r="D60" s="260" t="s">
        <v>191</v>
      </c>
      <c r="E60" s="261" t="str">
        <f t="shared" si="0"/>
        <v>Men Senior</v>
      </c>
      <c r="F60" s="262">
        <v>32459</v>
      </c>
      <c r="G60" s="263">
        <f t="shared" si="3"/>
        <v>45657</v>
      </c>
      <c r="H60" s="264">
        <f t="shared" si="4"/>
        <v>36</v>
      </c>
      <c r="I60" s="261" t="str">
        <f t="shared" si="5"/>
        <v>Senior</v>
      </c>
      <c r="J60" s="260" t="s">
        <v>1240</v>
      </c>
      <c r="K60" s="265">
        <v>88111200021</v>
      </c>
      <c r="L60" s="266" t="s">
        <v>1440</v>
      </c>
    </row>
    <row r="61" spans="1:12" s="196" customFormat="1" x14ac:dyDescent="0.25">
      <c r="A61" s="178" t="s">
        <v>506</v>
      </c>
      <c r="B61" s="179" t="s">
        <v>1323</v>
      </c>
      <c r="C61" s="179" t="s">
        <v>427</v>
      </c>
      <c r="D61" s="179" t="s">
        <v>157</v>
      </c>
      <c r="E61" s="261" t="str">
        <f t="shared" si="0"/>
        <v>Men Grand Masters</v>
      </c>
      <c r="F61" s="182">
        <v>20458</v>
      </c>
      <c r="G61" s="263">
        <f t="shared" si="3"/>
        <v>45657</v>
      </c>
      <c r="H61" s="264">
        <f t="shared" si="4"/>
        <v>68</v>
      </c>
      <c r="I61" s="261" t="str">
        <f t="shared" si="5"/>
        <v>Grand Masters</v>
      </c>
      <c r="J61" s="179" t="s">
        <v>1240</v>
      </c>
      <c r="K61" s="183">
        <v>56010410061</v>
      </c>
      <c r="L61" s="187" t="s">
        <v>1442</v>
      </c>
    </row>
    <row r="62" spans="1:12" x14ac:dyDescent="0.25">
      <c r="A62" s="178" t="s">
        <v>507</v>
      </c>
      <c r="B62" s="179" t="s">
        <v>1219</v>
      </c>
      <c r="C62" s="179" t="s">
        <v>221</v>
      </c>
      <c r="D62" s="179" t="s">
        <v>287</v>
      </c>
      <c r="E62" s="261" t="str">
        <f t="shared" si="0"/>
        <v>Men Master</v>
      </c>
      <c r="F62" s="182">
        <v>25556</v>
      </c>
      <c r="G62" s="263">
        <f t="shared" si="3"/>
        <v>45657</v>
      </c>
      <c r="H62" s="264">
        <f t="shared" si="4"/>
        <v>55</v>
      </c>
      <c r="I62" s="261" t="str">
        <f t="shared" si="5"/>
        <v>Master</v>
      </c>
      <c r="J62" s="179" t="s">
        <v>1240</v>
      </c>
      <c r="K62" s="183">
        <v>69121910049</v>
      </c>
      <c r="L62" s="187" t="s">
        <v>1440</v>
      </c>
    </row>
    <row r="63" spans="1:12" s="195" customFormat="1" x14ac:dyDescent="0.25">
      <c r="A63" s="259" t="s">
        <v>508</v>
      </c>
      <c r="B63" s="260" t="s">
        <v>41</v>
      </c>
      <c r="C63" s="260" t="s">
        <v>80</v>
      </c>
      <c r="D63" s="260" t="s">
        <v>911</v>
      </c>
      <c r="E63" s="261" t="str">
        <f t="shared" si="0"/>
        <v>Men Veteran</v>
      </c>
      <c r="F63" s="262">
        <v>31040</v>
      </c>
      <c r="G63" s="263">
        <f t="shared" si="3"/>
        <v>45657</v>
      </c>
      <c r="H63" s="264">
        <f t="shared" si="4"/>
        <v>40</v>
      </c>
      <c r="I63" s="261" t="str">
        <f t="shared" si="5"/>
        <v>Veteran</v>
      </c>
      <c r="J63" s="260" t="s">
        <v>1240</v>
      </c>
      <c r="K63" s="265">
        <v>84122410436</v>
      </c>
      <c r="L63" s="266" t="s">
        <v>1440</v>
      </c>
    </row>
    <row r="64" spans="1:12" s="195" customFormat="1" x14ac:dyDescent="0.25">
      <c r="A64" s="259" t="s">
        <v>509</v>
      </c>
      <c r="B64" s="260" t="s">
        <v>37</v>
      </c>
      <c r="C64" s="260" t="s">
        <v>431</v>
      </c>
      <c r="D64" s="260" t="s">
        <v>109</v>
      </c>
      <c r="E64" s="261" t="str">
        <f t="shared" si="0"/>
        <v>Men Grand Masters</v>
      </c>
      <c r="F64" s="262">
        <v>22929</v>
      </c>
      <c r="G64" s="263">
        <f t="shared" si="3"/>
        <v>45657</v>
      </c>
      <c r="H64" s="264">
        <f t="shared" si="4"/>
        <v>62</v>
      </c>
      <c r="I64" s="261" t="str">
        <f t="shared" si="5"/>
        <v>Grand Masters</v>
      </c>
      <c r="J64" s="260" t="s">
        <v>1240</v>
      </c>
      <c r="K64" s="265">
        <v>62101010127</v>
      </c>
      <c r="L64" s="266" t="s">
        <v>1440</v>
      </c>
    </row>
    <row r="65" spans="1:12" s="195" customFormat="1" x14ac:dyDescent="0.25">
      <c r="A65" s="259" t="s">
        <v>510</v>
      </c>
      <c r="B65" s="260" t="s">
        <v>37</v>
      </c>
      <c r="C65" s="260" t="s">
        <v>262</v>
      </c>
      <c r="D65" s="260" t="s">
        <v>263</v>
      </c>
      <c r="E65" s="261" t="str">
        <f t="shared" si="0"/>
        <v>Men Grand Masters</v>
      </c>
      <c r="F65" s="267">
        <v>15153</v>
      </c>
      <c r="G65" s="263">
        <f t="shared" si="3"/>
        <v>45657</v>
      </c>
      <c r="H65" s="264">
        <f t="shared" si="4"/>
        <v>83</v>
      </c>
      <c r="I65" s="261" t="str">
        <f t="shared" si="5"/>
        <v>Grand Masters</v>
      </c>
      <c r="J65" s="260" t="s">
        <v>1240</v>
      </c>
      <c r="K65" s="265">
        <v>41062600118</v>
      </c>
      <c r="L65" s="266" t="s">
        <v>1440</v>
      </c>
    </row>
    <row r="66" spans="1:12" s="195" customFormat="1" x14ac:dyDescent="0.25">
      <c r="A66" s="259" t="s">
        <v>511</v>
      </c>
      <c r="B66" s="260" t="s">
        <v>50</v>
      </c>
      <c r="C66" s="260" t="s">
        <v>102</v>
      </c>
      <c r="D66" s="260" t="s">
        <v>381</v>
      </c>
      <c r="E66" s="261" t="str">
        <f t="shared" si="0"/>
        <v>Men Grand Masters</v>
      </c>
      <c r="F66" s="262">
        <v>18436</v>
      </c>
      <c r="G66" s="263">
        <f t="shared" si="3"/>
        <v>45657</v>
      </c>
      <c r="H66" s="264">
        <f t="shared" si="4"/>
        <v>74</v>
      </c>
      <c r="I66" s="261" t="str">
        <f t="shared" si="5"/>
        <v>Grand Masters</v>
      </c>
      <c r="J66" s="260" t="s">
        <v>1240</v>
      </c>
      <c r="K66" s="265">
        <v>50062200208</v>
      </c>
      <c r="L66" s="266" t="s">
        <v>1440</v>
      </c>
    </row>
    <row r="67" spans="1:12" x14ac:dyDescent="0.25">
      <c r="A67" s="178" t="s">
        <v>512</v>
      </c>
      <c r="B67" s="179" t="s">
        <v>1235</v>
      </c>
      <c r="C67" s="179" t="s">
        <v>403</v>
      </c>
      <c r="D67" s="179" t="s">
        <v>109</v>
      </c>
      <c r="E67" s="261" t="str">
        <f t="shared" si="0"/>
        <v>Men Senior</v>
      </c>
      <c r="F67" s="182">
        <v>34452</v>
      </c>
      <c r="G67" s="263">
        <f t="shared" si="3"/>
        <v>45657</v>
      </c>
      <c r="H67" s="264">
        <f t="shared" si="4"/>
        <v>30</v>
      </c>
      <c r="I67" s="261" t="str">
        <f t="shared" si="5"/>
        <v>Senior</v>
      </c>
      <c r="J67" s="179" t="s">
        <v>1240</v>
      </c>
      <c r="K67" s="183">
        <v>94042800367</v>
      </c>
      <c r="L67" s="187" t="s">
        <v>1440</v>
      </c>
    </row>
    <row r="68" spans="1:12" s="195" customFormat="1" x14ac:dyDescent="0.25">
      <c r="A68" s="259" t="s">
        <v>513</v>
      </c>
      <c r="B68" s="260" t="s">
        <v>44</v>
      </c>
      <c r="C68" s="260" t="s">
        <v>197</v>
      </c>
      <c r="D68" s="260" t="s">
        <v>288</v>
      </c>
      <c r="E68" s="261" t="str">
        <f t="shared" si="0"/>
        <v>Men Master</v>
      </c>
      <c r="F68" s="267">
        <v>26395</v>
      </c>
      <c r="G68" s="263">
        <f t="shared" si="3"/>
        <v>45657</v>
      </c>
      <c r="H68" s="264">
        <f t="shared" si="4"/>
        <v>52</v>
      </c>
      <c r="I68" s="261" t="str">
        <f t="shared" si="5"/>
        <v>Master</v>
      </c>
      <c r="J68" s="260" t="s">
        <v>1240</v>
      </c>
      <c r="K68" s="265">
        <v>72040600086</v>
      </c>
      <c r="L68" s="266" t="s">
        <v>1440</v>
      </c>
    </row>
    <row r="69" spans="1:12" x14ac:dyDescent="0.25">
      <c r="A69" s="178" t="s">
        <v>514</v>
      </c>
      <c r="B69" s="179" t="s">
        <v>1326</v>
      </c>
      <c r="C69" s="179" t="s">
        <v>71</v>
      </c>
      <c r="D69" s="179" t="s">
        <v>2001</v>
      </c>
      <c r="E69" s="261" t="str">
        <f t="shared" ref="E69:E132" si="6">CONCATENATE(J69," ",I69)</f>
        <v>Men Senior</v>
      </c>
      <c r="F69" s="184">
        <v>32008</v>
      </c>
      <c r="G69" s="263">
        <f t="shared" si="3"/>
        <v>45657</v>
      </c>
      <c r="H69" s="264">
        <f t="shared" si="4"/>
        <v>37</v>
      </c>
      <c r="I69" s="261" t="str">
        <f t="shared" si="5"/>
        <v>Senior</v>
      </c>
      <c r="J69" s="179" t="s">
        <v>1240</v>
      </c>
      <c r="K69" s="183">
        <v>87081900135</v>
      </c>
      <c r="L69" s="187" t="s">
        <v>1440</v>
      </c>
    </row>
    <row r="70" spans="1:12" s="195" customFormat="1" x14ac:dyDescent="0.25">
      <c r="A70" s="259" t="s">
        <v>515</v>
      </c>
      <c r="B70" s="260" t="s">
        <v>41</v>
      </c>
      <c r="C70" s="260" t="s">
        <v>392</v>
      </c>
      <c r="D70" s="260" t="s">
        <v>132</v>
      </c>
      <c r="E70" s="261" t="str">
        <f t="shared" si="6"/>
        <v>Men Senior</v>
      </c>
      <c r="F70" s="267">
        <v>34665</v>
      </c>
      <c r="G70" s="263">
        <f t="shared" ref="G70:G133" si="7">$G$5</f>
        <v>45657</v>
      </c>
      <c r="H70" s="264">
        <f t="shared" si="4"/>
        <v>30</v>
      </c>
      <c r="I70" s="261" t="str">
        <f t="shared" si="5"/>
        <v>Senior</v>
      </c>
      <c r="J70" s="260" t="s">
        <v>1240</v>
      </c>
      <c r="K70" s="265">
        <v>94112701055</v>
      </c>
      <c r="L70" s="266" t="s">
        <v>1440</v>
      </c>
    </row>
    <row r="71" spans="1:12" s="195" customFormat="1" x14ac:dyDescent="0.25">
      <c r="A71" s="259" t="s">
        <v>516</v>
      </c>
      <c r="B71" s="260" t="s">
        <v>37</v>
      </c>
      <c r="C71" s="260" t="s">
        <v>74</v>
      </c>
      <c r="D71" s="260" t="s">
        <v>325</v>
      </c>
      <c r="E71" s="261" t="str">
        <f t="shared" si="6"/>
        <v>Men Veteran</v>
      </c>
      <c r="F71" s="262">
        <v>28051</v>
      </c>
      <c r="G71" s="263">
        <f t="shared" si="7"/>
        <v>45657</v>
      </c>
      <c r="H71" s="264">
        <f t="shared" ref="H71:H134" si="8">INT(YEARFRAC(F71,G71))</f>
        <v>48</v>
      </c>
      <c r="I71" s="261" t="str">
        <f t="shared" ref="I71:I134" si="9">IF(H71="","Senior",IF(H71&gt;59.999,"Grand Masters",IF(H71&gt;49.999,"Master",IF(H71&gt;39.999,"Veteran",IF(H71&gt;21.999,"Senior",IF(H71&gt;16.999,"U/21","U/16"))))))</f>
        <v>Veteran</v>
      </c>
      <c r="J71" s="260" t="s">
        <v>1240</v>
      </c>
      <c r="K71" s="265">
        <v>76101810276</v>
      </c>
      <c r="L71" s="266" t="s">
        <v>1440</v>
      </c>
    </row>
    <row r="72" spans="1:12" s="195" customFormat="1" x14ac:dyDescent="0.25">
      <c r="A72" s="259" t="s">
        <v>517</v>
      </c>
      <c r="B72" s="260" t="s">
        <v>49</v>
      </c>
      <c r="C72" s="260" t="s">
        <v>146</v>
      </c>
      <c r="D72" s="260" t="s">
        <v>236</v>
      </c>
      <c r="E72" s="261" t="str">
        <f t="shared" si="6"/>
        <v>Men Veteran</v>
      </c>
      <c r="F72" s="262">
        <v>28256</v>
      </c>
      <c r="G72" s="263">
        <f t="shared" si="7"/>
        <v>45657</v>
      </c>
      <c r="H72" s="264">
        <f t="shared" si="8"/>
        <v>47</v>
      </c>
      <c r="I72" s="261" t="str">
        <f t="shared" si="9"/>
        <v>Veteran</v>
      </c>
      <c r="J72" s="260" t="s">
        <v>1240</v>
      </c>
      <c r="K72" s="265">
        <v>77051100327</v>
      </c>
      <c r="L72" s="266" t="s">
        <v>1440</v>
      </c>
    </row>
    <row r="73" spans="1:12" s="195" customFormat="1" x14ac:dyDescent="0.25">
      <c r="A73" s="259" t="s">
        <v>518</v>
      </c>
      <c r="B73" s="260" t="s">
        <v>49</v>
      </c>
      <c r="C73" s="260" t="s">
        <v>118</v>
      </c>
      <c r="D73" s="260" t="s">
        <v>237</v>
      </c>
      <c r="E73" s="261" t="str">
        <f t="shared" si="6"/>
        <v>Men Veteran</v>
      </c>
      <c r="F73" s="262">
        <v>29329</v>
      </c>
      <c r="G73" s="263">
        <f t="shared" si="7"/>
        <v>45657</v>
      </c>
      <c r="H73" s="264">
        <f t="shared" si="8"/>
        <v>44</v>
      </c>
      <c r="I73" s="261" t="str">
        <f t="shared" si="9"/>
        <v>Veteran</v>
      </c>
      <c r="J73" s="260" t="s">
        <v>1240</v>
      </c>
      <c r="K73" s="265">
        <v>80041810260</v>
      </c>
      <c r="L73" s="266" t="s">
        <v>1440</v>
      </c>
    </row>
    <row r="74" spans="1:12" s="195" customFormat="1" x14ac:dyDescent="0.25">
      <c r="A74" s="259" t="s">
        <v>519</v>
      </c>
      <c r="B74" s="260" t="s">
        <v>1923</v>
      </c>
      <c r="C74" s="260" t="s">
        <v>346</v>
      </c>
      <c r="D74" s="260" t="s">
        <v>912</v>
      </c>
      <c r="E74" s="261" t="str">
        <f t="shared" si="6"/>
        <v>Men Master</v>
      </c>
      <c r="F74" s="262">
        <v>25205</v>
      </c>
      <c r="G74" s="263">
        <f t="shared" si="7"/>
        <v>45657</v>
      </c>
      <c r="H74" s="264">
        <f t="shared" si="8"/>
        <v>55</v>
      </c>
      <c r="I74" s="261" t="str">
        <f t="shared" si="9"/>
        <v>Master</v>
      </c>
      <c r="J74" s="260" t="s">
        <v>1240</v>
      </c>
      <c r="K74" s="265">
        <v>69010200140</v>
      </c>
      <c r="L74" s="266" t="s">
        <v>1440</v>
      </c>
    </row>
    <row r="75" spans="1:12" s="195" customFormat="1" x14ac:dyDescent="0.25">
      <c r="A75" s="259" t="s">
        <v>520</v>
      </c>
      <c r="B75" s="260" t="s">
        <v>41</v>
      </c>
      <c r="C75" s="260" t="s">
        <v>423</v>
      </c>
      <c r="D75" s="260" t="s">
        <v>103</v>
      </c>
      <c r="E75" s="261" t="str">
        <f t="shared" si="6"/>
        <v>Ladies Veteran</v>
      </c>
      <c r="F75" s="262">
        <v>29827</v>
      </c>
      <c r="G75" s="263">
        <f t="shared" si="7"/>
        <v>45657</v>
      </c>
      <c r="H75" s="264">
        <f t="shared" si="8"/>
        <v>43</v>
      </c>
      <c r="I75" s="261" t="str">
        <f t="shared" si="9"/>
        <v>Veteran</v>
      </c>
      <c r="J75" s="260" t="s">
        <v>67</v>
      </c>
      <c r="K75" s="265">
        <v>81082900036</v>
      </c>
      <c r="L75" s="266" t="s">
        <v>1440</v>
      </c>
    </row>
    <row r="76" spans="1:12" s="195" customFormat="1" x14ac:dyDescent="0.25">
      <c r="A76" s="259" t="s">
        <v>521</v>
      </c>
      <c r="B76" s="260" t="s">
        <v>48</v>
      </c>
      <c r="C76" s="260" t="s">
        <v>74</v>
      </c>
      <c r="D76" s="260" t="s">
        <v>306</v>
      </c>
      <c r="E76" s="261" t="str">
        <f t="shared" si="6"/>
        <v>Men Grand Masters</v>
      </c>
      <c r="F76" s="262">
        <v>21691</v>
      </c>
      <c r="G76" s="263">
        <f t="shared" si="7"/>
        <v>45657</v>
      </c>
      <c r="H76" s="264">
        <f t="shared" si="8"/>
        <v>65</v>
      </c>
      <c r="I76" s="261" t="str">
        <f t="shared" si="9"/>
        <v>Grand Masters</v>
      </c>
      <c r="J76" s="260" t="s">
        <v>1240</v>
      </c>
      <c r="K76" s="265">
        <v>59052100098</v>
      </c>
      <c r="L76" s="266" t="s">
        <v>1440</v>
      </c>
    </row>
    <row r="77" spans="1:12" s="195" customFormat="1" x14ac:dyDescent="0.25">
      <c r="A77" s="178" t="s">
        <v>522</v>
      </c>
      <c r="B77" s="179" t="s">
        <v>1311</v>
      </c>
      <c r="C77" s="179" t="s">
        <v>419</v>
      </c>
      <c r="D77" s="179" t="s">
        <v>141</v>
      </c>
      <c r="E77" s="261" t="str">
        <f t="shared" si="6"/>
        <v>Ladies Master</v>
      </c>
      <c r="F77" s="184">
        <v>24725</v>
      </c>
      <c r="G77" s="263">
        <f t="shared" si="7"/>
        <v>45657</v>
      </c>
      <c r="H77" s="264">
        <f t="shared" si="8"/>
        <v>57</v>
      </c>
      <c r="I77" s="261" t="str">
        <f t="shared" si="9"/>
        <v>Master</v>
      </c>
      <c r="J77" s="179" t="s">
        <v>67</v>
      </c>
      <c r="K77" s="183">
        <v>67091010035</v>
      </c>
      <c r="L77" s="187" t="s">
        <v>1440</v>
      </c>
    </row>
    <row r="78" spans="1:12" s="195" customFormat="1" ht="13.5" customHeight="1" x14ac:dyDescent="0.25">
      <c r="A78" s="178" t="s">
        <v>523</v>
      </c>
      <c r="B78" s="179" t="s">
        <v>1218</v>
      </c>
      <c r="C78" s="179" t="s">
        <v>201</v>
      </c>
      <c r="D78" s="179" t="s">
        <v>1068</v>
      </c>
      <c r="E78" s="261" t="str">
        <f t="shared" si="6"/>
        <v>Men Senior</v>
      </c>
      <c r="F78" s="184">
        <v>34787</v>
      </c>
      <c r="G78" s="263">
        <f t="shared" si="7"/>
        <v>45657</v>
      </c>
      <c r="H78" s="264">
        <f t="shared" si="8"/>
        <v>29</v>
      </c>
      <c r="I78" s="261" t="str">
        <f t="shared" si="9"/>
        <v>Senior</v>
      </c>
      <c r="J78" s="179" t="s">
        <v>1240</v>
      </c>
      <c r="K78" s="183">
        <v>68019765800</v>
      </c>
      <c r="L78" s="187" t="s">
        <v>1440</v>
      </c>
    </row>
    <row r="79" spans="1:12" x14ac:dyDescent="0.25">
      <c r="A79" s="178" t="s">
        <v>524</v>
      </c>
      <c r="B79" s="179" t="s">
        <v>1455</v>
      </c>
      <c r="C79" s="179" t="s">
        <v>183</v>
      </c>
      <c r="D79" s="179" t="s">
        <v>127</v>
      </c>
      <c r="E79" s="261" t="str">
        <f t="shared" si="6"/>
        <v>Men Veteran</v>
      </c>
      <c r="F79" s="184">
        <v>29943</v>
      </c>
      <c r="G79" s="263">
        <f t="shared" si="7"/>
        <v>45657</v>
      </c>
      <c r="H79" s="264">
        <f t="shared" si="8"/>
        <v>43</v>
      </c>
      <c r="I79" s="261" t="str">
        <f t="shared" si="9"/>
        <v>Veteran</v>
      </c>
      <c r="J79" s="179" t="s">
        <v>1240</v>
      </c>
      <c r="K79" s="183">
        <v>81122310099</v>
      </c>
      <c r="L79" s="187" t="s">
        <v>1440</v>
      </c>
    </row>
    <row r="80" spans="1:12" x14ac:dyDescent="0.25">
      <c r="A80" s="178" t="s">
        <v>525</v>
      </c>
      <c r="B80" s="179" t="s">
        <v>1332</v>
      </c>
      <c r="C80" s="179" t="s">
        <v>215</v>
      </c>
      <c r="D80" s="179" t="s">
        <v>214</v>
      </c>
      <c r="E80" s="261" t="str">
        <f t="shared" si="6"/>
        <v>Men Grand Masters</v>
      </c>
      <c r="F80" s="184">
        <v>18620</v>
      </c>
      <c r="G80" s="263">
        <f t="shared" si="7"/>
        <v>45657</v>
      </c>
      <c r="H80" s="264">
        <f t="shared" si="8"/>
        <v>74</v>
      </c>
      <c r="I80" s="261" t="str">
        <f t="shared" si="9"/>
        <v>Grand Masters</v>
      </c>
      <c r="J80" s="179" t="s">
        <v>1240</v>
      </c>
      <c r="K80" s="183">
        <v>50122300181</v>
      </c>
      <c r="L80" s="187" t="s">
        <v>1440</v>
      </c>
    </row>
    <row r="81" spans="1:12" x14ac:dyDescent="0.25">
      <c r="A81" s="178" t="s">
        <v>526</v>
      </c>
      <c r="B81" s="179" t="s">
        <v>1218</v>
      </c>
      <c r="C81" s="179" t="s">
        <v>1413</v>
      </c>
      <c r="D81" s="179" t="s">
        <v>1414</v>
      </c>
      <c r="E81" s="261" t="str">
        <f t="shared" si="6"/>
        <v>Ladies Senior</v>
      </c>
      <c r="F81" s="182">
        <v>34565</v>
      </c>
      <c r="G81" s="263">
        <f t="shared" si="7"/>
        <v>45657</v>
      </c>
      <c r="H81" s="264">
        <f t="shared" si="8"/>
        <v>30</v>
      </c>
      <c r="I81" s="261" t="str">
        <f t="shared" si="9"/>
        <v>Senior</v>
      </c>
      <c r="J81" s="179" t="s">
        <v>67</v>
      </c>
      <c r="K81" s="183"/>
      <c r="L81" s="187"/>
    </row>
    <row r="82" spans="1:12" s="195" customFormat="1" x14ac:dyDescent="0.25">
      <c r="A82" s="259" t="s">
        <v>527</v>
      </c>
      <c r="B82" s="260" t="s">
        <v>1923</v>
      </c>
      <c r="C82" s="260" t="s">
        <v>206</v>
      </c>
      <c r="D82" s="260" t="s">
        <v>122</v>
      </c>
      <c r="E82" s="261" t="str">
        <f t="shared" si="6"/>
        <v>Men Grand Masters</v>
      </c>
      <c r="F82" s="262">
        <v>22431</v>
      </c>
      <c r="G82" s="263">
        <f t="shared" si="7"/>
        <v>45657</v>
      </c>
      <c r="H82" s="264">
        <f t="shared" si="8"/>
        <v>63</v>
      </c>
      <c r="I82" s="261" t="str">
        <f t="shared" si="9"/>
        <v>Grand Masters</v>
      </c>
      <c r="J82" s="260" t="s">
        <v>1240</v>
      </c>
      <c r="K82" s="265">
        <v>61053010028</v>
      </c>
      <c r="L82" s="266" t="s">
        <v>1440</v>
      </c>
    </row>
    <row r="83" spans="1:12" x14ac:dyDescent="0.25">
      <c r="A83" s="178" t="s">
        <v>528</v>
      </c>
      <c r="B83" s="179" t="s">
        <v>1332</v>
      </c>
      <c r="C83" s="179" t="s">
        <v>112</v>
      </c>
      <c r="D83" s="179" t="s">
        <v>219</v>
      </c>
      <c r="E83" s="261" t="str">
        <f t="shared" si="6"/>
        <v>Men Veteran</v>
      </c>
      <c r="F83" s="184">
        <v>30695</v>
      </c>
      <c r="G83" s="263">
        <f t="shared" si="7"/>
        <v>45657</v>
      </c>
      <c r="H83" s="264">
        <f t="shared" si="8"/>
        <v>40</v>
      </c>
      <c r="I83" s="261" t="str">
        <f t="shared" si="9"/>
        <v>Veteran</v>
      </c>
      <c r="J83" s="179" t="s">
        <v>1240</v>
      </c>
      <c r="K83" s="183"/>
      <c r="L83" s="187"/>
    </row>
    <row r="84" spans="1:12" x14ac:dyDescent="0.25">
      <c r="A84" s="178" t="s">
        <v>529</v>
      </c>
      <c r="B84" s="179" t="s">
        <v>1235</v>
      </c>
      <c r="C84" s="179" t="s">
        <v>266</v>
      </c>
      <c r="D84" s="179" t="s">
        <v>186</v>
      </c>
      <c r="E84" s="261" t="str">
        <f t="shared" si="6"/>
        <v>Men Master</v>
      </c>
      <c r="F84" s="182">
        <v>26667</v>
      </c>
      <c r="G84" s="263">
        <f t="shared" si="7"/>
        <v>45657</v>
      </c>
      <c r="H84" s="264">
        <f t="shared" si="8"/>
        <v>51</v>
      </c>
      <c r="I84" s="261" t="str">
        <f t="shared" si="9"/>
        <v>Master</v>
      </c>
      <c r="J84" s="179" t="s">
        <v>1240</v>
      </c>
      <c r="K84" s="183"/>
      <c r="L84" s="187"/>
    </row>
    <row r="85" spans="1:12" s="195" customFormat="1" x14ac:dyDescent="0.25">
      <c r="A85" s="259" t="s">
        <v>530</v>
      </c>
      <c r="B85" s="260" t="s">
        <v>44</v>
      </c>
      <c r="C85" s="260" t="s">
        <v>357</v>
      </c>
      <c r="D85" s="260" t="s">
        <v>358</v>
      </c>
      <c r="E85" s="261" t="str">
        <f t="shared" si="6"/>
        <v>Men Veteran</v>
      </c>
      <c r="F85" s="267">
        <v>29685</v>
      </c>
      <c r="G85" s="263">
        <f t="shared" si="7"/>
        <v>45657</v>
      </c>
      <c r="H85" s="264">
        <f t="shared" si="8"/>
        <v>43</v>
      </c>
      <c r="I85" s="261" t="str">
        <f t="shared" si="9"/>
        <v>Veteran</v>
      </c>
      <c r="J85" s="260" t="s">
        <v>1240</v>
      </c>
      <c r="K85" s="265">
        <v>8104091035</v>
      </c>
      <c r="L85" s="266" t="s">
        <v>1440</v>
      </c>
    </row>
    <row r="86" spans="1:12" x14ac:dyDescent="0.25">
      <c r="A86" s="178" t="s">
        <v>531</v>
      </c>
      <c r="B86" s="179" t="s">
        <v>1338</v>
      </c>
      <c r="C86" s="179" t="s">
        <v>99</v>
      </c>
      <c r="D86" s="179" t="s">
        <v>325</v>
      </c>
      <c r="E86" s="261" t="str">
        <f t="shared" si="6"/>
        <v>Men Senior</v>
      </c>
      <c r="F86" s="184">
        <v>33104</v>
      </c>
      <c r="G86" s="263">
        <f t="shared" si="7"/>
        <v>45657</v>
      </c>
      <c r="H86" s="264">
        <f t="shared" si="8"/>
        <v>34</v>
      </c>
      <c r="I86" s="261" t="str">
        <f t="shared" si="9"/>
        <v>Senior</v>
      </c>
      <c r="J86" s="179" t="s">
        <v>1240</v>
      </c>
      <c r="K86" s="183">
        <v>90081900667</v>
      </c>
      <c r="L86" s="187" t="s">
        <v>1440</v>
      </c>
    </row>
    <row r="87" spans="1:12" s="196" customFormat="1" x14ac:dyDescent="0.25">
      <c r="A87" s="178" t="s">
        <v>532</v>
      </c>
      <c r="B87" s="179" t="s">
        <v>1233</v>
      </c>
      <c r="C87" s="179" t="s">
        <v>916</v>
      </c>
      <c r="D87" s="179" t="s">
        <v>1213</v>
      </c>
      <c r="E87" s="261" t="str">
        <f t="shared" si="6"/>
        <v>Men Veteran</v>
      </c>
      <c r="F87" s="184">
        <v>29073</v>
      </c>
      <c r="G87" s="263">
        <f t="shared" si="7"/>
        <v>45657</v>
      </c>
      <c r="H87" s="264">
        <f t="shared" si="8"/>
        <v>45</v>
      </c>
      <c r="I87" s="261" t="str">
        <f t="shared" si="9"/>
        <v>Veteran</v>
      </c>
      <c r="J87" s="179" t="s">
        <v>1240</v>
      </c>
      <c r="K87" s="183">
        <v>79080610798</v>
      </c>
      <c r="L87" s="187" t="s">
        <v>1440</v>
      </c>
    </row>
    <row r="88" spans="1:12" s="195" customFormat="1" x14ac:dyDescent="0.25">
      <c r="A88" s="259" t="s">
        <v>533</v>
      </c>
      <c r="B88" s="260" t="s">
        <v>43</v>
      </c>
      <c r="C88" s="260" t="s">
        <v>1882</v>
      </c>
      <c r="D88" s="260" t="s">
        <v>1059</v>
      </c>
      <c r="E88" s="261" t="str">
        <f t="shared" si="6"/>
        <v>Ladies Master</v>
      </c>
      <c r="F88" s="262">
        <v>25358</v>
      </c>
      <c r="G88" s="263">
        <f t="shared" si="7"/>
        <v>45657</v>
      </c>
      <c r="H88" s="264">
        <f t="shared" si="8"/>
        <v>55</v>
      </c>
      <c r="I88" s="261" t="str">
        <f t="shared" si="9"/>
        <v>Master</v>
      </c>
      <c r="J88" s="260" t="s">
        <v>67</v>
      </c>
      <c r="K88" s="265">
        <v>6906040033088</v>
      </c>
      <c r="L88" s="266" t="s">
        <v>1443</v>
      </c>
    </row>
    <row r="89" spans="1:12" s="195" customFormat="1" x14ac:dyDescent="0.25">
      <c r="A89" s="178" t="s">
        <v>534</v>
      </c>
      <c r="B89" s="179" t="s">
        <v>1234</v>
      </c>
      <c r="C89" s="179" t="s">
        <v>2012</v>
      </c>
      <c r="D89" s="179" t="s">
        <v>2004</v>
      </c>
      <c r="E89" s="261" t="str">
        <f t="shared" si="6"/>
        <v>Ladies Senior</v>
      </c>
      <c r="F89" s="184">
        <v>33044</v>
      </c>
      <c r="G89" s="263">
        <f t="shared" si="7"/>
        <v>45657</v>
      </c>
      <c r="H89" s="264">
        <f t="shared" si="8"/>
        <v>34</v>
      </c>
      <c r="I89" s="261" t="str">
        <f t="shared" si="9"/>
        <v>Senior</v>
      </c>
      <c r="J89" s="179" t="s">
        <v>67</v>
      </c>
      <c r="K89" s="183">
        <v>90062000713</v>
      </c>
      <c r="L89" s="187" t="s">
        <v>1440</v>
      </c>
    </row>
    <row r="90" spans="1:12" s="195" customFormat="1" x14ac:dyDescent="0.25">
      <c r="A90" s="259" t="s">
        <v>535</v>
      </c>
      <c r="B90" s="260" t="s">
        <v>44</v>
      </c>
      <c r="C90" s="260" t="s">
        <v>301</v>
      </c>
      <c r="D90" s="260" t="s">
        <v>302</v>
      </c>
      <c r="E90" s="261" t="str">
        <f t="shared" si="6"/>
        <v>Men Veteran</v>
      </c>
      <c r="F90" s="267">
        <v>28375</v>
      </c>
      <c r="G90" s="263">
        <f t="shared" si="7"/>
        <v>45657</v>
      </c>
      <c r="H90" s="264">
        <f t="shared" si="8"/>
        <v>47</v>
      </c>
      <c r="I90" s="261" t="str">
        <f t="shared" si="9"/>
        <v>Veteran</v>
      </c>
      <c r="J90" s="260" t="s">
        <v>1240</v>
      </c>
      <c r="K90" s="265">
        <v>77090700046</v>
      </c>
      <c r="L90" s="266" t="s">
        <v>1440</v>
      </c>
    </row>
    <row r="91" spans="1:12" s="195" customFormat="1" x14ac:dyDescent="0.25">
      <c r="A91" s="178" t="s">
        <v>536</v>
      </c>
      <c r="B91" s="179" t="s">
        <v>1311</v>
      </c>
      <c r="C91" s="179" t="s">
        <v>89</v>
      </c>
      <c r="D91" s="179" t="s">
        <v>380</v>
      </c>
      <c r="E91" s="261" t="str">
        <f t="shared" si="6"/>
        <v>Men Grand Masters</v>
      </c>
      <c r="F91" s="184">
        <v>22924</v>
      </c>
      <c r="G91" s="263">
        <f t="shared" si="7"/>
        <v>45657</v>
      </c>
      <c r="H91" s="264">
        <f t="shared" si="8"/>
        <v>62</v>
      </c>
      <c r="I91" s="261" t="str">
        <f t="shared" si="9"/>
        <v>Grand Masters</v>
      </c>
      <c r="J91" s="179" t="s">
        <v>1240</v>
      </c>
      <c r="K91" s="183">
        <v>62100510029</v>
      </c>
      <c r="L91" s="187" t="s">
        <v>1440</v>
      </c>
    </row>
    <row r="92" spans="1:12" x14ac:dyDescent="0.25">
      <c r="A92" s="178" t="s">
        <v>537</v>
      </c>
      <c r="B92" s="179" t="s">
        <v>1924</v>
      </c>
      <c r="C92" s="179" t="s">
        <v>231</v>
      </c>
      <c r="D92" s="179" t="s">
        <v>1840</v>
      </c>
      <c r="E92" s="261" t="str">
        <f t="shared" si="6"/>
        <v>Men Veteran</v>
      </c>
      <c r="F92" s="182">
        <v>28088</v>
      </c>
      <c r="G92" s="263">
        <f t="shared" si="7"/>
        <v>45657</v>
      </c>
      <c r="H92" s="264">
        <f t="shared" si="8"/>
        <v>48</v>
      </c>
      <c r="I92" s="261" t="str">
        <f t="shared" si="9"/>
        <v>Veteran</v>
      </c>
      <c r="J92" s="179" t="s">
        <v>1240</v>
      </c>
      <c r="K92" s="183">
        <v>761124102801</v>
      </c>
      <c r="L92" s="187" t="s">
        <v>1440</v>
      </c>
    </row>
    <row r="93" spans="1:12" s="195" customFormat="1" x14ac:dyDescent="0.25">
      <c r="A93" s="259" t="s">
        <v>538</v>
      </c>
      <c r="B93" s="260" t="s">
        <v>41</v>
      </c>
      <c r="C93" s="260" t="s">
        <v>367</v>
      </c>
      <c r="D93" s="260" t="s">
        <v>368</v>
      </c>
      <c r="E93" s="261" t="str">
        <f t="shared" si="6"/>
        <v>Men Veteran</v>
      </c>
      <c r="F93" s="267">
        <v>28314</v>
      </c>
      <c r="G93" s="263">
        <f t="shared" si="7"/>
        <v>45657</v>
      </c>
      <c r="H93" s="264">
        <f t="shared" si="8"/>
        <v>47</v>
      </c>
      <c r="I93" s="261" t="str">
        <f t="shared" si="9"/>
        <v>Veteran</v>
      </c>
      <c r="J93" s="260" t="s">
        <v>1240</v>
      </c>
      <c r="K93" s="265">
        <v>77070810547</v>
      </c>
      <c r="L93" s="266" t="s">
        <v>1440</v>
      </c>
    </row>
    <row r="94" spans="1:12" x14ac:dyDescent="0.25">
      <c r="A94" s="178" t="s">
        <v>539</v>
      </c>
      <c r="B94" s="179" t="s">
        <v>1332</v>
      </c>
      <c r="C94" s="179" t="s">
        <v>354</v>
      </c>
      <c r="D94" s="179" t="s">
        <v>355</v>
      </c>
      <c r="E94" s="261" t="str">
        <f t="shared" si="6"/>
        <v>Men Veteran</v>
      </c>
      <c r="F94" s="182">
        <v>30256</v>
      </c>
      <c r="G94" s="263">
        <f t="shared" si="7"/>
        <v>45657</v>
      </c>
      <c r="H94" s="264">
        <f t="shared" si="8"/>
        <v>42</v>
      </c>
      <c r="I94" s="261" t="str">
        <f t="shared" si="9"/>
        <v>Veteran</v>
      </c>
      <c r="J94" s="179" t="s">
        <v>1240</v>
      </c>
      <c r="K94" s="183">
        <v>82110110252</v>
      </c>
      <c r="L94" s="187" t="s">
        <v>1440</v>
      </c>
    </row>
    <row r="95" spans="1:12" s="195" customFormat="1" ht="14.25" customHeight="1" x14ac:dyDescent="0.25">
      <c r="A95" s="259" t="s">
        <v>540</v>
      </c>
      <c r="B95" s="260" t="s">
        <v>50</v>
      </c>
      <c r="C95" s="260" t="s">
        <v>90</v>
      </c>
      <c r="D95" s="260" t="s">
        <v>317</v>
      </c>
      <c r="E95" s="261" t="str">
        <f t="shared" si="6"/>
        <v>Men Grand Masters</v>
      </c>
      <c r="F95" s="262">
        <v>19577</v>
      </c>
      <c r="G95" s="263">
        <f t="shared" si="7"/>
        <v>45657</v>
      </c>
      <c r="H95" s="264">
        <f t="shared" si="8"/>
        <v>71</v>
      </c>
      <c r="I95" s="261" t="str">
        <f t="shared" si="9"/>
        <v>Grand Masters</v>
      </c>
      <c r="J95" s="260" t="s">
        <v>1240</v>
      </c>
      <c r="K95" s="265">
        <v>53080610059</v>
      </c>
      <c r="L95" s="266" t="s">
        <v>1440</v>
      </c>
    </row>
    <row r="96" spans="1:12" s="196" customFormat="1" x14ac:dyDescent="0.25">
      <c r="A96" s="178" t="s">
        <v>541</v>
      </c>
      <c r="B96" s="179" t="s">
        <v>1233</v>
      </c>
      <c r="C96" s="179" t="s">
        <v>244</v>
      </c>
      <c r="D96" s="179" t="s">
        <v>245</v>
      </c>
      <c r="E96" s="261" t="str">
        <f t="shared" si="6"/>
        <v>Men Veteran</v>
      </c>
      <c r="F96" s="184">
        <v>29297</v>
      </c>
      <c r="G96" s="263">
        <f t="shared" si="7"/>
        <v>45657</v>
      </c>
      <c r="H96" s="264">
        <f t="shared" si="8"/>
        <v>44</v>
      </c>
      <c r="I96" s="261" t="str">
        <f t="shared" si="9"/>
        <v>Veteran</v>
      </c>
      <c r="J96" s="179" t="s">
        <v>1240</v>
      </c>
      <c r="K96" s="183">
        <v>80031710557</v>
      </c>
      <c r="L96" s="187" t="s">
        <v>1440</v>
      </c>
    </row>
    <row r="97" spans="1:12" s="195" customFormat="1" x14ac:dyDescent="0.25">
      <c r="A97" s="259" t="s">
        <v>542</v>
      </c>
      <c r="B97" s="260" t="s">
        <v>48</v>
      </c>
      <c r="C97" s="260" t="s">
        <v>168</v>
      </c>
      <c r="D97" s="260" t="s">
        <v>1799</v>
      </c>
      <c r="E97" s="261" t="str">
        <f t="shared" si="6"/>
        <v>Men Senior</v>
      </c>
      <c r="F97" s="262">
        <v>31729</v>
      </c>
      <c r="G97" s="263">
        <f t="shared" si="7"/>
        <v>45657</v>
      </c>
      <c r="H97" s="264">
        <f t="shared" si="8"/>
        <v>38</v>
      </c>
      <c r="I97" s="261" t="str">
        <f t="shared" si="9"/>
        <v>Senior</v>
      </c>
      <c r="J97" s="260" t="s">
        <v>1240</v>
      </c>
      <c r="K97" s="265">
        <v>86111300202</v>
      </c>
      <c r="L97" s="266" t="s">
        <v>1440</v>
      </c>
    </row>
    <row r="98" spans="1:12" x14ac:dyDescent="0.25">
      <c r="A98" s="178" t="s">
        <v>543</v>
      </c>
      <c r="B98" s="179" t="s">
        <v>1235</v>
      </c>
      <c r="C98" s="179" t="s">
        <v>1784</v>
      </c>
      <c r="D98" s="179" t="s">
        <v>360</v>
      </c>
      <c r="E98" s="261" t="str">
        <f t="shared" si="6"/>
        <v>Men Senior</v>
      </c>
      <c r="F98" s="184">
        <v>31510</v>
      </c>
      <c r="G98" s="263">
        <f t="shared" si="7"/>
        <v>45657</v>
      </c>
      <c r="H98" s="264">
        <f t="shared" si="8"/>
        <v>38</v>
      </c>
      <c r="I98" s="261" t="str">
        <f t="shared" si="9"/>
        <v>Senior</v>
      </c>
      <c r="J98" s="179" t="s">
        <v>1240</v>
      </c>
      <c r="K98" s="183">
        <v>86040800143</v>
      </c>
      <c r="L98" s="187" t="s">
        <v>1440</v>
      </c>
    </row>
    <row r="99" spans="1:12" s="195" customFormat="1" x14ac:dyDescent="0.25">
      <c r="A99" s="259" t="s">
        <v>544</v>
      </c>
      <c r="B99" s="260" t="s">
        <v>39</v>
      </c>
      <c r="C99" s="260" t="s">
        <v>425</v>
      </c>
      <c r="D99" s="260" t="s">
        <v>448</v>
      </c>
      <c r="E99" s="261" t="str">
        <f t="shared" si="6"/>
        <v>Men Grand Masters</v>
      </c>
      <c r="F99" s="262">
        <v>23086</v>
      </c>
      <c r="G99" s="263">
        <f t="shared" si="7"/>
        <v>45657</v>
      </c>
      <c r="H99" s="264">
        <f t="shared" si="8"/>
        <v>61</v>
      </c>
      <c r="I99" s="261" t="str">
        <f t="shared" si="9"/>
        <v>Grand Masters</v>
      </c>
      <c r="J99" s="260" t="s">
        <v>1240</v>
      </c>
      <c r="K99" s="265">
        <v>6303165145089</v>
      </c>
      <c r="L99" s="266" t="s">
        <v>1443</v>
      </c>
    </row>
    <row r="100" spans="1:12" s="195" customFormat="1" x14ac:dyDescent="0.25">
      <c r="A100" s="178" t="s">
        <v>545</v>
      </c>
      <c r="B100" s="179" t="s">
        <v>1338</v>
      </c>
      <c r="C100" s="179" t="s">
        <v>246</v>
      </c>
      <c r="D100" s="179" t="s">
        <v>200</v>
      </c>
      <c r="E100" s="261" t="str">
        <f t="shared" si="6"/>
        <v>Men Senior</v>
      </c>
      <c r="F100" s="184">
        <v>34771</v>
      </c>
      <c r="G100" s="263">
        <f t="shared" si="7"/>
        <v>45657</v>
      </c>
      <c r="H100" s="264">
        <f t="shared" si="8"/>
        <v>29</v>
      </c>
      <c r="I100" s="261" t="str">
        <f t="shared" si="9"/>
        <v>Senior</v>
      </c>
      <c r="J100" s="179" t="s">
        <v>1240</v>
      </c>
      <c r="K100" s="183">
        <v>95031301066</v>
      </c>
      <c r="L100" s="187" t="s">
        <v>1440</v>
      </c>
    </row>
    <row r="101" spans="1:12" s="195" customFormat="1" x14ac:dyDescent="0.25">
      <c r="A101" s="178" t="s">
        <v>546</v>
      </c>
      <c r="B101" s="179" t="s">
        <v>1235</v>
      </c>
      <c r="C101" s="179" t="s">
        <v>224</v>
      </c>
      <c r="D101" s="179" t="s">
        <v>1921</v>
      </c>
      <c r="E101" s="261" t="str">
        <f t="shared" si="6"/>
        <v>Men Veteran</v>
      </c>
      <c r="F101" s="184">
        <v>30818</v>
      </c>
      <c r="G101" s="263">
        <f t="shared" si="7"/>
        <v>45657</v>
      </c>
      <c r="H101" s="264">
        <f t="shared" si="8"/>
        <v>40</v>
      </c>
      <c r="I101" s="261" t="str">
        <f t="shared" si="9"/>
        <v>Veteran</v>
      </c>
      <c r="J101" s="179" t="s">
        <v>1240</v>
      </c>
      <c r="K101" s="183">
        <v>84051611043</v>
      </c>
      <c r="L101" s="187" t="s">
        <v>1440</v>
      </c>
    </row>
    <row r="102" spans="1:12" x14ac:dyDescent="0.25">
      <c r="A102" s="178" t="s">
        <v>547</v>
      </c>
      <c r="B102" s="179" t="s">
        <v>1311</v>
      </c>
      <c r="C102" s="179" t="s">
        <v>99</v>
      </c>
      <c r="D102" s="179" t="s">
        <v>383</v>
      </c>
      <c r="E102" s="261" t="str">
        <f t="shared" si="6"/>
        <v>Men Grand Masters</v>
      </c>
      <c r="F102" s="184">
        <v>19489</v>
      </c>
      <c r="G102" s="263">
        <f t="shared" si="7"/>
        <v>45657</v>
      </c>
      <c r="H102" s="264">
        <f t="shared" si="8"/>
        <v>71</v>
      </c>
      <c r="I102" s="261" t="str">
        <f t="shared" si="9"/>
        <v>Grand Masters</v>
      </c>
      <c r="J102" s="179" t="s">
        <v>1240</v>
      </c>
      <c r="K102" s="183">
        <v>53051000264</v>
      </c>
      <c r="L102" s="187" t="s">
        <v>1440</v>
      </c>
    </row>
    <row r="103" spans="1:12" x14ac:dyDescent="0.25">
      <c r="A103" s="178" t="s">
        <v>548</v>
      </c>
      <c r="B103" s="179" t="s">
        <v>1332</v>
      </c>
      <c r="C103" s="179" t="s">
        <v>1571</v>
      </c>
      <c r="D103" s="179" t="s">
        <v>144</v>
      </c>
      <c r="E103" s="261" t="str">
        <f t="shared" si="6"/>
        <v>Men U/21</v>
      </c>
      <c r="F103" s="184">
        <v>38321</v>
      </c>
      <c r="G103" s="263">
        <f t="shared" si="7"/>
        <v>45657</v>
      </c>
      <c r="H103" s="264">
        <f t="shared" si="8"/>
        <v>20</v>
      </c>
      <c r="I103" s="261" t="str">
        <f t="shared" si="9"/>
        <v>U/21</v>
      </c>
      <c r="J103" s="179" t="s">
        <v>1240</v>
      </c>
      <c r="K103" s="183"/>
      <c r="L103" s="187" t="s">
        <v>1440</v>
      </c>
    </row>
    <row r="104" spans="1:12" s="195" customFormat="1" x14ac:dyDescent="0.25">
      <c r="A104" s="259" t="s">
        <v>549</v>
      </c>
      <c r="B104" s="260" t="s">
        <v>43</v>
      </c>
      <c r="C104" s="260" t="s">
        <v>229</v>
      </c>
      <c r="D104" s="260" t="s">
        <v>1964</v>
      </c>
      <c r="E104" s="261" t="str">
        <f t="shared" si="6"/>
        <v>Men Veteran</v>
      </c>
      <c r="F104" s="262">
        <v>29831</v>
      </c>
      <c r="G104" s="263">
        <f t="shared" si="7"/>
        <v>45657</v>
      </c>
      <c r="H104" s="264">
        <f t="shared" si="8"/>
        <v>43</v>
      </c>
      <c r="I104" s="261" t="str">
        <f t="shared" si="9"/>
        <v>Veteran</v>
      </c>
      <c r="J104" s="260" t="s">
        <v>1240</v>
      </c>
      <c r="K104" s="265">
        <v>81090210930</v>
      </c>
      <c r="L104" s="266" t="s">
        <v>1440</v>
      </c>
    </row>
    <row r="105" spans="1:12" s="195" customFormat="1" x14ac:dyDescent="0.25">
      <c r="A105" s="259" t="s">
        <v>550</v>
      </c>
      <c r="B105" s="260" t="s">
        <v>1923</v>
      </c>
      <c r="C105" s="260" t="s">
        <v>326</v>
      </c>
      <c r="D105" s="260" t="s">
        <v>325</v>
      </c>
      <c r="E105" s="261" t="str">
        <f t="shared" si="6"/>
        <v>Men Senior</v>
      </c>
      <c r="F105" s="262">
        <v>31120</v>
      </c>
      <c r="G105" s="263">
        <f t="shared" si="7"/>
        <v>45657</v>
      </c>
      <c r="H105" s="264">
        <f t="shared" si="8"/>
        <v>39</v>
      </c>
      <c r="I105" s="261" t="str">
        <f t="shared" si="9"/>
        <v>Senior</v>
      </c>
      <c r="J105" s="260" t="s">
        <v>1240</v>
      </c>
      <c r="K105" s="265">
        <v>85031410469</v>
      </c>
      <c r="L105" s="266" t="s">
        <v>1440</v>
      </c>
    </row>
    <row r="106" spans="1:12" x14ac:dyDescent="0.25">
      <c r="A106" s="178" t="s">
        <v>551</v>
      </c>
      <c r="B106" s="179" t="s">
        <v>1640</v>
      </c>
      <c r="C106" s="179" t="s">
        <v>364</v>
      </c>
      <c r="D106" s="179" t="s">
        <v>365</v>
      </c>
      <c r="E106" s="261" t="str">
        <f t="shared" si="6"/>
        <v>Men Veteran</v>
      </c>
      <c r="F106" s="184">
        <v>30062</v>
      </c>
      <c r="G106" s="263">
        <f t="shared" si="7"/>
        <v>45657</v>
      </c>
      <c r="H106" s="264">
        <f t="shared" si="8"/>
        <v>42</v>
      </c>
      <c r="I106" s="261" t="str">
        <f t="shared" si="9"/>
        <v>Veteran</v>
      </c>
      <c r="J106" s="179" t="s">
        <v>1240</v>
      </c>
      <c r="K106" s="183">
        <v>82042100013</v>
      </c>
      <c r="L106" s="187" t="s">
        <v>1440</v>
      </c>
    </row>
    <row r="107" spans="1:12" x14ac:dyDescent="0.25">
      <c r="A107" s="178" t="s">
        <v>552</v>
      </c>
      <c r="B107" s="179" t="s">
        <v>1219</v>
      </c>
      <c r="C107" s="179" t="s">
        <v>217</v>
      </c>
      <c r="D107" s="179" t="s">
        <v>290</v>
      </c>
      <c r="E107" s="261" t="str">
        <f t="shared" si="6"/>
        <v>Men Veteran</v>
      </c>
      <c r="F107" s="184">
        <v>30048</v>
      </c>
      <c r="G107" s="263">
        <f t="shared" si="7"/>
        <v>45657</v>
      </c>
      <c r="H107" s="264">
        <f t="shared" si="8"/>
        <v>42</v>
      </c>
      <c r="I107" s="261" t="str">
        <f t="shared" si="9"/>
        <v>Veteran</v>
      </c>
      <c r="J107" s="179" t="s">
        <v>1240</v>
      </c>
      <c r="K107" s="183">
        <v>82040710582</v>
      </c>
      <c r="L107" s="187" t="s">
        <v>1440</v>
      </c>
    </row>
    <row r="108" spans="1:12" x14ac:dyDescent="0.25">
      <c r="A108" s="178" t="s">
        <v>553</v>
      </c>
      <c r="B108" s="179" t="s">
        <v>1332</v>
      </c>
      <c r="C108" s="179" t="s">
        <v>335</v>
      </c>
      <c r="D108" s="179" t="s">
        <v>79</v>
      </c>
      <c r="E108" s="261" t="str">
        <f t="shared" si="6"/>
        <v>Men Master</v>
      </c>
      <c r="F108" s="184">
        <v>26652</v>
      </c>
      <c r="G108" s="263">
        <f t="shared" si="7"/>
        <v>45657</v>
      </c>
      <c r="H108" s="264">
        <f t="shared" si="8"/>
        <v>52</v>
      </c>
      <c r="I108" s="261" t="str">
        <f t="shared" si="9"/>
        <v>Master</v>
      </c>
      <c r="J108" s="179" t="s">
        <v>1240</v>
      </c>
      <c r="K108" s="183">
        <v>72121910131</v>
      </c>
      <c r="L108" s="187" t="s">
        <v>1440</v>
      </c>
    </row>
    <row r="109" spans="1:12" x14ac:dyDescent="0.25">
      <c r="A109" s="178" t="s">
        <v>554</v>
      </c>
      <c r="B109" s="179" t="s">
        <v>1233</v>
      </c>
      <c r="C109" s="179" t="s">
        <v>163</v>
      </c>
      <c r="D109" s="179" t="s">
        <v>238</v>
      </c>
      <c r="E109" s="261" t="str">
        <f t="shared" si="6"/>
        <v>Men Veteran</v>
      </c>
      <c r="F109" s="184">
        <v>27562</v>
      </c>
      <c r="G109" s="263">
        <f t="shared" si="7"/>
        <v>45657</v>
      </c>
      <c r="H109" s="264">
        <f t="shared" si="8"/>
        <v>49</v>
      </c>
      <c r="I109" s="261" t="str">
        <f t="shared" si="9"/>
        <v>Veteran</v>
      </c>
      <c r="J109" s="179" t="s">
        <v>1240</v>
      </c>
      <c r="K109" s="183"/>
      <c r="L109" s="187"/>
    </row>
    <row r="110" spans="1:12" s="195" customFormat="1" x14ac:dyDescent="0.25">
      <c r="A110" s="259" t="s">
        <v>555</v>
      </c>
      <c r="B110" s="260" t="s">
        <v>41</v>
      </c>
      <c r="C110" s="260" t="s">
        <v>430</v>
      </c>
      <c r="D110" s="260" t="s">
        <v>349</v>
      </c>
      <c r="E110" s="261" t="str">
        <f t="shared" si="6"/>
        <v>Men Grand Masters</v>
      </c>
      <c r="F110" s="262">
        <v>19986</v>
      </c>
      <c r="G110" s="263">
        <f t="shared" si="7"/>
        <v>45657</v>
      </c>
      <c r="H110" s="264">
        <f t="shared" si="8"/>
        <v>70</v>
      </c>
      <c r="I110" s="261" t="str">
        <f t="shared" si="9"/>
        <v>Grand Masters</v>
      </c>
      <c r="J110" s="260" t="s">
        <v>1240</v>
      </c>
      <c r="K110" s="265">
        <v>54091900216</v>
      </c>
      <c r="L110" s="266" t="s">
        <v>1440</v>
      </c>
    </row>
    <row r="111" spans="1:12" s="195" customFormat="1" x14ac:dyDescent="0.25">
      <c r="A111" s="259" t="s">
        <v>556</v>
      </c>
      <c r="B111" s="260" t="s">
        <v>39</v>
      </c>
      <c r="C111" s="260" t="s">
        <v>1868</v>
      </c>
      <c r="D111" s="260" t="s">
        <v>1059</v>
      </c>
      <c r="E111" s="261" t="str">
        <f t="shared" si="6"/>
        <v>Men Master</v>
      </c>
      <c r="F111" s="262">
        <v>24711</v>
      </c>
      <c r="G111" s="263">
        <f t="shared" si="7"/>
        <v>45657</v>
      </c>
      <c r="H111" s="264">
        <f t="shared" si="8"/>
        <v>57</v>
      </c>
      <c r="I111" s="261" t="str">
        <f t="shared" si="9"/>
        <v>Master</v>
      </c>
      <c r="J111" s="260" t="s">
        <v>1240</v>
      </c>
      <c r="K111" s="265">
        <v>67082710038</v>
      </c>
      <c r="L111" s="266" t="s">
        <v>1440</v>
      </c>
    </row>
    <row r="112" spans="1:12" s="195" customFormat="1" x14ac:dyDescent="0.25">
      <c r="A112" s="259" t="s">
        <v>557</v>
      </c>
      <c r="B112" s="260" t="s">
        <v>41</v>
      </c>
      <c r="C112" s="260" t="s">
        <v>1573</v>
      </c>
      <c r="D112" s="260" t="s">
        <v>1792</v>
      </c>
      <c r="E112" s="261" t="str">
        <f t="shared" si="6"/>
        <v>Men Senior</v>
      </c>
      <c r="F112" s="262">
        <v>37448</v>
      </c>
      <c r="G112" s="263">
        <f t="shared" si="7"/>
        <v>45657</v>
      </c>
      <c r="H112" s="264">
        <f t="shared" si="8"/>
        <v>22</v>
      </c>
      <c r="I112" s="261" t="str">
        <f t="shared" si="9"/>
        <v>Senior</v>
      </c>
      <c r="J112" s="260" t="s">
        <v>1240</v>
      </c>
      <c r="K112" s="265">
        <v>2071100387</v>
      </c>
      <c r="L112" s="266" t="s">
        <v>1440</v>
      </c>
    </row>
    <row r="113" spans="1:12" s="195" customFormat="1" x14ac:dyDescent="0.25">
      <c r="A113" s="259" t="s">
        <v>558</v>
      </c>
      <c r="B113" s="260" t="s">
        <v>44</v>
      </c>
      <c r="C113" s="260" t="s">
        <v>158</v>
      </c>
      <c r="D113" s="260" t="s">
        <v>159</v>
      </c>
      <c r="E113" s="261" t="str">
        <f t="shared" si="6"/>
        <v>Men Master</v>
      </c>
      <c r="F113" s="262">
        <v>26954</v>
      </c>
      <c r="G113" s="263">
        <f t="shared" si="7"/>
        <v>45657</v>
      </c>
      <c r="H113" s="264">
        <f t="shared" si="8"/>
        <v>51</v>
      </c>
      <c r="I113" s="261" t="str">
        <f t="shared" si="9"/>
        <v>Master</v>
      </c>
      <c r="J113" s="260" t="s">
        <v>1240</v>
      </c>
      <c r="K113" s="265"/>
      <c r="L113" s="266"/>
    </row>
    <row r="114" spans="1:12" s="195" customFormat="1" x14ac:dyDescent="0.25">
      <c r="A114" s="178" t="s">
        <v>559</v>
      </c>
      <c r="B114" s="179" t="s">
        <v>1233</v>
      </c>
      <c r="C114" s="179" t="s">
        <v>1800</v>
      </c>
      <c r="D114" s="179" t="s">
        <v>1836</v>
      </c>
      <c r="E114" s="261" t="str">
        <f t="shared" si="6"/>
        <v>Men Veteran</v>
      </c>
      <c r="F114" s="184">
        <v>30363</v>
      </c>
      <c r="G114" s="263">
        <f t="shared" si="7"/>
        <v>45657</v>
      </c>
      <c r="H114" s="264">
        <f t="shared" si="8"/>
        <v>41</v>
      </c>
      <c r="I114" s="261" t="str">
        <f t="shared" si="9"/>
        <v>Veteran</v>
      </c>
      <c r="J114" s="179" t="s">
        <v>1240</v>
      </c>
      <c r="K114" s="183">
        <v>83021610676</v>
      </c>
      <c r="L114" s="187" t="s">
        <v>1440</v>
      </c>
    </row>
    <row r="115" spans="1:12" s="195" customFormat="1" x14ac:dyDescent="0.25">
      <c r="A115" s="259" t="s">
        <v>560</v>
      </c>
      <c r="B115" s="260" t="s">
        <v>43</v>
      </c>
      <c r="C115" s="260" t="s">
        <v>216</v>
      </c>
      <c r="D115" s="260" t="s">
        <v>1456</v>
      </c>
      <c r="E115" s="261" t="str">
        <f t="shared" si="6"/>
        <v>Men U/16</v>
      </c>
      <c r="F115" s="262">
        <v>41563</v>
      </c>
      <c r="G115" s="263">
        <f t="shared" si="7"/>
        <v>45657</v>
      </c>
      <c r="H115" s="264">
        <f t="shared" si="8"/>
        <v>11</v>
      </c>
      <c r="I115" s="261" t="str">
        <f t="shared" si="9"/>
        <v>U/16</v>
      </c>
      <c r="J115" s="260" t="s">
        <v>1240</v>
      </c>
      <c r="K115" s="265" t="s">
        <v>2069</v>
      </c>
      <c r="L115" s="266" t="s">
        <v>1440</v>
      </c>
    </row>
    <row r="116" spans="1:12" s="195" customFormat="1" x14ac:dyDescent="0.25">
      <c r="A116" s="259" t="s">
        <v>561</v>
      </c>
      <c r="B116" s="260" t="s">
        <v>47</v>
      </c>
      <c r="C116" s="260" t="s">
        <v>96</v>
      </c>
      <c r="D116" s="260" t="s">
        <v>298</v>
      </c>
      <c r="E116" s="261" t="str">
        <f t="shared" si="6"/>
        <v>Men Veteran</v>
      </c>
      <c r="F116" s="262">
        <v>29199</v>
      </c>
      <c r="G116" s="263">
        <f t="shared" si="7"/>
        <v>45657</v>
      </c>
      <c r="H116" s="264">
        <f t="shared" si="8"/>
        <v>45</v>
      </c>
      <c r="I116" s="261" t="str">
        <f t="shared" si="9"/>
        <v>Veteran</v>
      </c>
      <c r="J116" s="260" t="s">
        <v>1240</v>
      </c>
      <c r="K116" s="265">
        <v>79121010722</v>
      </c>
      <c r="L116" s="266" t="s">
        <v>1440</v>
      </c>
    </row>
    <row r="117" spans="1:12" s="195" customFormat="1" x14ac:dyDescent="0.25">
      <c r="A117" s="178" t="s">
        <v>562</v>
      </c>
      <c r="B117" s="179" t="s">
        <v>1311</v>
      </c>
      <c r="C117" s="179" t="s">
        <v>85</v>
      </c>
      <c r="D117" s="179" t="s">
        <v>86</v>
      </c>
      <c r="E117" s="261" t="str">
        <f t="shared" si="6"/>
        <v>Men Veteran</v>
      </c>
      <c r="F117" s="184">
        <v>29114</v>
      </c>
      <c r="G117" s="263">
        <f t="shared" si="7"/>
        <v>45657</v>
      </c>
      <c r="H117" s="264">
        <f t="shared" si="8"/>
        <v>45</v>
      </c>
      <c r="I117" s="261" t="str">
        <f t="shared" si="9"/>
        <v>Veteran</v>
      </c>
      <c r="J117" s="179" t="s">
        <v>1240</v>
      </c>
      <c r="K117" s="183">
        <v>79091610522</v>
      </c>
      <c r="L117" s="187" t="s">
        <v>1440</v>
      </c>
    </row>
    <row r="118" spans="1:12" s="195" customFormat="1" x14ac:dyDescent="0.25">
      <c r="A118" s="259" t="s">
        <v>563</v>
      </c>
      <c r="B118" s="260" t="s">
        <v>39</v>
      </c>
      <c r="C118" s="260" t="s">
        <v>883</v>
      </c>
      <c r="D118" s="260" t="s">
        <v>448</v>
      </c>
      <c r="E118" s="261" t="str">
        <f t="shared" si="6"/>
        <v>Ladies Grand Masters</v>
      </c>
      <c r="F118" s="262">
        <v>19974</v>
      </c>
      <c r="G118" s="263">
        <f t="shared" si="7"/>
        <v>45657</v>
      </c>
      <c r="H118" s="264">
        <f t="shared" si="8"/>
        <v>70</v>
      </c>
      <c r="I118" s="261" t="str">
        <f t="shared" si="9"/>
        <v>Grand Masters</v>
      </c>
      <c r="J118" s="260" t="s">
        <v>67</v>
      </c>
      <c r="K118" s="265">
        <v>5409070035181</v>
      </c>
      <c r="L118" s="266" t="s">
        <v>1453</v>
      </c>
    </row>
    <row r="119" spans="1:12" s="195" customFormat="1" x14ac:dyDescent="0.25">
      <c r="A119" s="259" t="s">
        <v>564</v>
      </c>
      <c r="B119" s="260" t="s">
        <v>44</v>
      </c>
      <c r="C119" s="260" t="s">
        <v>118</v>
      </c>
      <c r="D119" s="260" t="s">
        <v>912</v>
      </c>
      <c r="E119" s="261" t="str">
        <f t="shared" si="6"/>
        <v>Men Senior</v>
      </c>
      <c r="F119" s="262">
        <v>33783</v>
      </c>
      <c r="G119" s="263">
        <f t="shared" si="7"/>
        <v>45657</v>
      </c>
      <c r="H119" s="264">
        <f t="shared" si="8"/>
        <v>32</v>
      </c>
      <c r="I119" s="261" t="str">
        <f t="shared" si="9"/>
        <v>Senior</v>
      </c>
      <c r="J119" s="260" t="s">
        <v>1240</v>
      </c>
      <c r="K119" s="265">
        <v>92062800886</v>
      </c>
      <c r="L119" s="266" t="s">
        <v>1440</v>
      </c>
    </row>
    <row r="120" spans="1:12" x14ac:dyDescent="0.25">
      <c r="A120" s="178" t="s">
        <v>565</v>
      </c>
      <c r="B120" s="179" t="s">
        <v>1235</v>
      </c>
      <c r="C120" s="179" t="s">
        <v>1785</v>
      </c>
      <c r="D120" s="179" t="s">
        <v>1786</v>
      </c>
      <c r="E120" s="261" t="str">
        <f t="shared" si="6"/>
        <v>Men Senior</v>
      </c>
      <c r="F120" s="184">
        <v>34241</v>
      </c>
      <c r="G120" s="263">
        <f t="shared" si="7"/>
        <v>45657</v>
      </c>
      <c r="H120" s="264">
        <f t="shared" si="8"/>
        <v>31</v>
      </c>
      <c r="I120" s="261" t="str">
        <f t="shared" si="9"/>
        <v>Senior</v>
      </c>
      <c r="J120" s="179" t="s">
        <v>1240</v>
      </c>
      <c r="K120" s="183">
        <v>93092900103</v>
      </c>
      <c r="L120" s="187" t="s">
        <v>1440</v>
      </c>
    </row>
    <row r="121" spans="1:12" s="195" customFormat="1" x14ac:dyDescent="0.25">
      <c r="A121" s="259" t="s">
        <v>566</v>
      </c>
      <c r="B121" s="260" t="s">
        <v>44</v>
      </c>
      <c r="C121" s="260" t="s">
        <v>165</v>
      </c>
      <c r="D121" s="260" t="s">
        <v>350</v>
      </c>
      <c r="E121" s="261" t="str">
        <f t="shared" si="6"/>
        <v>Men Veteran</v>
      </c>
      <c r="F121" s="262">
        <v>29331</v>
      </c>
      <c r="G121" s="263">
        <f t="shared" si="7"/>
        <v>45657</v>
      </c>
      <c r="H121" s="264">
        <f t="shared" si="8"/>
        <v>44</v>
      </c>
      <c r="I121" s="261" t="str">
        <f t="shared" si="9"/>
        <v>Veteran</v>
      </c>
      <c r="J121" s="260" t="s">
        <v>1240</v>
      </c>
      <c r="K121" s="265">
        <v>80042010845</v>
      </c>
      <c r="L121" s="266" t="s">
        <v>1440</v>
      </c>
    </row>
    <row r="122" spans="1:12" x14ac:dyDescent="0.25">
      <c r="A122" s="178" t="s">
        <v>567</v>
      </c>
      <c r="B122" s="179" t="s">
        <v>1326</v>
      </c>
      <c r="C122" s="179" t="s">
        <v>370</v>
      </c>
      <c r="D122" s="179" t="s">
        <v>79</v>
      </c>
      <c r="E122" s="261" t="str">
        <f t="shared" si="6"/>
        <v>Men Senior</v>
      </c>
      <c r="F122" s="184">
        <v>31285</v>
      </c>
      <c r="G122" s="263">
        <f t="shared" si="7"/>
        <v>45657</v>
      </c>
      <c r="H122" s="264">
        <f t="shared" si="8"/>
        <v>39</v>
      </c>
      <c r="I122" s="261" t="str">
        <f t="shared" si="9"/>
        <v>Senior</v>
      </c>
      <c r="J122" s="179" t="s">
        <v>1240</v>
      </c>
      <c r="K122" s="183">
        <v>85082610120</v>
      </c>
      <c r="L122" s="187" t="s">
        <v>1440</v>
      </c>
    </row>
    <row r="123" spans="1:12" s="195" customFormat="1" x14ac:dyDescent="0.25">
      <c r="A123" s="259" t="s">
        <v>568</v>
      </c>
      <c r="B123" s="260" t="s">
        <v>38</v>
      </c>
      <c r="C123" s="260" t="s">
        <v>192</v>
      </c>
      <c r="D123" s="260" t="s">
        <v>217</v>
      </c>
      <c r="E123" s="261" t="str">
        <f t="shared" si="6"/>
        <v>Men Senior</v>
      </c>
      <c r="F123" s="262">
        <v>34076</v>
      </c>
      <c r="G123" s="263">
        <f t="shared" si="7"/>
        <v>45657</v>
      </c>
      <c r="H123" s="264">
        <f t="shared" si="8"/>
        <v>31</v>
      </c>
      <c r="I123" s="261" t="str">
        <f t="shared" si="9"/>
        <v>Senior</v>
      </c>
      <c r="J123" s="260" t="s">
        <v>1240</v>
      </c>
      <c r="K123" s="265">
        <v>9304175009080</v>
      </c>
      <c r="L123" s="266" t="s">
        <v>1443</v>
      </c>
    </row>
    <row r="124" spans="1:12" s="195" customFormat="1" x14ac:dyDescent="0.25">
      <c r="A124" s="178" t="s">
        <v>569</v>
      </c>
      <c r="B124" s="179" t="s">
        <v>1924</v>
      </c>
      <c r="C124" s="179" t="s">
        <v>320</v>
      </c>
      <c r="D124" s="179" t="s">
        <v>319</v>
      </c>
      <c r="E124" s="261" t="str">
        <f t="shared" si="6"/>
        <v>Men Senior</v>
      </c>
      <c r="F124" s="184">
        <v>32426</v>
      </c>
      <c r="G124" s="263">
        <f t="shared" si="7"/>
        <v>45657</v>
      </c>
      <c r="H124" s="264">
        <f t="shared" si="8"/>
        <v>36</v>
      </c>
      <c r="I124" s="261" t="str">
        <f t="shared" si="9"/>
        <v>Senior</v>
      </c>
      <c r="J124" s="179" t="s">
        <v>1240</v>
      </c>
      <c r="K124" s="183">
        <v>88101000291</v>
      </c>
      <c r="L124" s="187" t="s">
        <v>1440</v>
      </c>
    </row>
    <row r="125" spans="1:12" s="195" customFormat="1" x14ac:dyDescent="0.25">
      <c r="A125" s="259" t="s">
        <v>570</v>
      </c>
      <c r="B125" s="260" t="s">
        <v>50</v>
      </c>
      <c r="C125" s="260" t="s">
        <v>422</v>
      </c>
      <c r="D125" s="260" t="s">
        <v>328</v>
      </c>
      <c r="E125" s="261" t="str">
        <f t="shared" si="6"/>
        <v>Ladies Veteran</v>
      </c>
      <c r="F125" s="262">
        <v>28387</v>
      </c>
      <c r="G125" s="263">
        <f t="shared" si="7"/>
        <v>45657</v>
      </c>
      <c r="H125" s="264">
        <f t="shared" si="8"/>
        <v>47</v>
      </c>
      <c r="I125" s="261" t="str">
        <f t="shared" si="9"/>
        <v>Veteran</v>
      </c>
      <c r="J125" s="260" t="s">
        <v>67</v>
      </c>
      <c r="K125" s="265">
        <v>77091900014</v>
      </c>
      <c r="L125" s="266" t="s">
        <v>1440</v>
      </c>
    </row>
    <row r="126" spans="1:12" s="195" customFormat="1" x14ac:dyDescent="0.25">
      <c r="A126" s="259" t="s">
        <v>571</v>
      </c>
      <c r="B126" s="260" t="s">
        <v>38</v>
      </c>
      <c r="C126" s="260" t="s">
        <v>395</v>
      </c>
      <c r="D126" s="260" t="s">
        <v>189</v>
      </c>
      <c r="E126" s="261" t="str">
        <f t="shared" si="6"/>
        <v>Men Senior</v>
      </c>
      <c r="F126" s="262">
        <v>34401</v>
      </c>
      <c r="G126" s="263">
        <f t="shared" si="7"/>
        <v>45657</v>
      </c>
      <c r="H126" s="264">
        <f t="shared" si="8"/>
        <v>30</v>
      </c>
      <c r="I126" s="261" t="str">
        <f t="shared" si="9"/>
        <v>Senior</v>
      </c>
      <c r="J126" s="260" t="s">
        <v>1240</v>
      </c>
      <c r="K126" s="265">
        <v>94030800057</v>
      </c>
      <c r="L126" s="266" t="s">
        <v>1440</v>
      </c>
    </row>
    <row r="127" spans="1:12" s="195" customFormat="1" x14ac:dyDescent="0.25">
      <c r="A127" s="259" t="s">
        <v>572</v>
      </c>
      <c r="B127" s="260" t="s">
        <v>39</v>
      </c>
      <c r="C127" s="260" t="s">
        <v>415</v>
      </c>
      <c r="D127" s="260" t="s">
        <v>75</v>
      </c>
      <c r="E127" s="261" t="str">
        <f t="shared" si="6"/>
        <v>Ladies Master</v>
      </c>
      <c r="F127" s="262">
        <v>24364</v>
      </c>
      <c r="G127" s="263">
        <f t="shared" si="7"/>
        <v>45657</v>
      </c>
      <c r="H127" s="264">
        <f t="shared" si="8"/>
        <v>58</v>
      </c>
      <c r="I127" s="261" t="str">
        <f t="shared" si="9"/>
        <v>Master</v>
      </c>
      <c r="J127" s="260" t="s">
        <v>67</v>
      </c>
      <c r="K127" s="265">
        <v>66091400053</v>
      </c>
      <c r="L127" s="266" t="s">
        <v>1440</v>
      </c>
    </row>
    <row r="128" spans="1:12" s="195" customFormat="1" x14ac:dyDescent="0.25">
      <c r="A128" s="259" t="s">
        <v>573</v>
      </c>
      <c r="B128" s="260" t="s">
        <v>43</v>
      </c>
      <c r="C128" s="260" t="s">
        <v>1790</v>
      </c>
      <c r="D128" s="260" t="s">
        <v>1205</v>
      </c>
      <c r="E128" s="261" t="str">
        <f t="shared" si="6"/>
        <v>Men U/21</v>
      </c>
      <c r="F128" s="262">
        <v>38105</v>
      </c>
      <c r="G128" s="263">
        <f t="shared" si="7"/>
        <v>45657</v>
      </c>
      <c r="H128" s="264">
        <f t="shared" si="8"/>
        <v>20</v>
      </c>
      <c r="I128" s="261" t="str">
        <f t="shared" si="9"/>
        <v>U/21</v>
      </c>
      <c r="J128" s="260" t="s">
        <v>1240</v>
      </c>
      <c r="K128" s="269">
        <v>4042800378</v>
      </c>
      <c r="L128" s="266" t="s">
        <v>1440</v>
      </c>
    </row>
    <row r="129" spans="1:12" s="195" customFormat="1" x14ac:dyDescent="0.25">
      <c r="A129" s="178" t="s">
        <v>574</v>
      </c>
      <c r="B129" s="179" t="s">
        <v>1235</v>
      </c>
      <c r="C129" s="179" t="s">
        <v>315</v>
      </c>
      <c r="D129" s="179" t="s">
        <v>316</v>
      </c>
      <c r="E129" s="261" t="str">
        <f t="shared" si="6"/>
        <v>Men Grand Masters</v>
      </c>
      <c r="F129" s="184">
        <v>22270</v>
      </c>
      <c r="G129" s="263">
        <f t="shared" si="7"/>
        <v>45657</v>
      </c>
      <c r="H129" s="264">
        <f t="shared" si="8"/>
        <v>64</v>
      </c>
      <c r="I129" s="261" t="str">
        <f t="shared" si="9"/>
        <v>Grand Masters</v>
      </c>
      <c r="J129" s="179" t="s">
        <v>1240</v>
      </c>
      <c r="K129" s="183">
        <v>60122000617</v>
      </c>
      <c r="L129" s="187" t="s">
        <v>1440</v>
      </c>
    </row>
    <row r="130" spans="1:12" x14ac:dyDescent="0.25">
      <c r="A130" s="178" t="s">
        <v>575</v>
      </c>
      <c r="B130" s="179" t="s">
        <v>1640</v>
      </c>
      <c r="C130" s="179" t="s">
        <v>362</v>
      </c>
      <c r="D130" s="179" t="s">
        <v>75</v>
      </c>
      <c r="E130" s="261" t="str">
        <f t="shared" si="6"/>
        <v>Men Master</v>
      </c>
      <c r="F130" s="184">
        <v>27240</v>
      </c>
      <c r="G130" s="263">
        <f t="shared" si="7"/>
        <v>45657</v>
      </c>
      <c r="H130" s="264">
        <f t="shared" si="8"/>
        <v>50</v>
      </c>
      <c r="I130" s="261" t="str">
        <f t="shared" si="9"/>
        <v>Master</v>
      </c>
      <c r="J130" s="179" t="s">
        <v>1240</v>
      </c>
      <c r="K130" s="183"/>
      <c r="L130" s="187"/>
    </row>
    <row r="131" spans="1:12" s="195" customFormat="1" x14ac:dyDescent="0.25">
      <c r="A131" s="259" t="s">
        <v>576</v>
      </c>
      <c r="B131" s="260" t="s">
        <v>44</v>
      </c>
      <c r="C131" s="260" t="s">
        <v>167</v>
      </c>
      <c r="D131" s="260" t="s">
        <v>168</v>
      </c>
      <c r="E131" s="261" t="str">
        <f t="shared" si="6"/>
        <v>Men Veteran</v>
      </c>
      <c r="F131" s="262">
        <v>28958</v>
      </c>
      <c r="G131" s="263">
        <f t="shared" si="7"/>
        <v>45657</v>
      </c>
      <c r="H131" s="264">
        <f t="shared" si="8"/>
        <v>45</v>
      </c>
      <c r="I131" s="261" t="str">
        <f t="shared" si="9"/>
        <v>Veteran</v>
      </c>
      <c r="J131" s="260" t="s">
        <v>1240</v>
      </c>
      <c r="K131" s="265">
        <v>79041310290</v>
      </c>
      <c r="L131" s="266" t="s">
        <v>1440</v>
      </c>
    </row>
    <row r="132" spans="1:12" x14ac:dyDescent="0.25">
      <c r="A132" s="178" t="s">
        <v>577</v>
      </c>
      <c r="B132" s="179" t="s">
        <v>1235</v>
      </c>
      <c r="C132" s="179" t="s">
        <v>146</v>
      </c>
      <c r="D132" s="179" t="s">
        <v>268</v>
      </c>
      <c r="E132" s="261" t="str">
        <f t="shared" si="6"/>
        <v>Men Grand Masters</v>
      </c>
      <c r="F132" s="184">
        <v>20671</v>
      </c>
      <c r="G132" s="263">
        <f t="shared" si="7"/>
        <v>45657</v>
      </c>
      <c r="H132" s="264">
        <f t="shared" si="8"/>
        <v>68</v>
      </c>
      <c r="I132" s="261" t="str">
        <f t="shared" si="9"/>
        <v>Grand Masters</v>
      </c>
      <c r="J132" s="179" t="s">
        <v>1240</v>
      </c>
      <c r="K132" s="183">
        <v>56080400863</v>
      </c>
      <c r="L132" s="187" t="s">
        <v>1440</v>
      </c>
    </row>
    <row r="133" spans="1:12" s="195" customFormat="1" x14ac:dyDescent="0.25">
      <c r="A133" s="259" t="s">
        <v>578</v>
      </c>
      <c r="B133" s="260" t="s">
        <v>1923</v>
      </c>
      <c r="C133" s="260" t="s">
        <v>89</v>
      </c>
      <c r="D133" s="260" t="s">
        <v>2153</v>
      </c>
      <c r="E133" s="261" t="str">
        <f t="shared" ref="E133:E196" si="10">CONCATENATE(J133," ",I133)</f>
        <v>Men Senior</v>
      </c>
      <c r="F133" s="262">
        <v>32323</v>
      </c>
      <c r="G133" s="263">
        <f t="shared" si="7"/>
        <v>45657</v>
      </c>
      <c r="H133" s="264">
        <f t="shared" si="8"/>
        <v>36</v>
      </c>
      <c r="I133" s="261" t="str">
        <f t="shared" si="9"/>
        <v>Senior</v>
      </c>
      <c r="J133" s="260" t="s">
        <v>1240</v>
      </c>
      <c r="K133" s="265">
        <v>88062900495</v>
      </c>
      <c r="L133" s="266" t="s">
        <v>1440</v>
      </c>
    </row>
    <row r="134" spans="1:12" s="195" customFormat="1" x14ac:dyDescent="0.25">
      <c r="A134" s="259" t="s">
        <v>579</v>
      </c>
      <c r="B134" s="260" t="s">
        <v>47</v>
      </c>
      <c r="C134" s="260" t="s">
        <v>396</v>
      </c>
      <c r="D134" s="260" t="s">
        <v>220</v>
      </c>
      <c r="E134" s="261" t="str">
        <f t="shared" si="10"/>
        <v>Men Senior</v>
      </c>
      <c r="F134" s="262">
        <v>35961</v>
      </c>
      <c r="G134" s="263">
        <f t="shared" ref="G134:G197" si="11">$G$5</f>
        <v>45657</v>
      </c>
      <c r="H134" s="264">
        <f t="shared" si="8"/>
        <v>26</v>
      </c>
      <c r="I134" s="261" t="str">
        <f t="shared" si="9"/>
        <v>Senior</v>
      </c>
      <c r="J134" s="260" t="s">
        <v>1240</v>
      </c>
      <c r="K134" s="265">
        <v>98061500027</v>
      </c>
      <c r="L134" s="266" t="s">
        <v>1440</v>
      </c>
    </row>
    <row r="135" spans="1:12" s="195" customFormat="1" x14ac:dyDescent="0.25">
      <c r="A135" s="259" t="s">
        <v>580</v>
      </c>
      <c r="B135" s="260" t="s">
        <v>1923</v>
      </c>
      <c r="C135" s="260" t="s">
        <v>175</v>
      </c>
      <c r="D135" s="260" t="s">
        <v>331</v>
      </c>
      <c r="E135" s="261" t="str">
        <f t="shared" si="10"/>
        <v>Men Master</v>
      </c>
      <c r="F135" s="262">
        <v>25560</v>
      </c>
      <c r="G135" s="263">
        <f t="shared" si="11"/>
        <v>45657</v>
      </c>
      <c r="H135" s="264">
        <f t="shared" ref="H135:H198" si="12">INT(YEARFRAC(F135,G135))</f>
        <v>55</v>
      </c>
      <c r="I135" s="261" t="str">
        <f t="shared" ref="I135:I198" si="13">IF(H135="","Senior",IF(H135&gt;59.999,"Grand Masters",IF(H135&gt;49.999,"Master",IF(H135&gt;39.999,"Veteran",IF(H135&gt;21.999,"Senior",IF(H135&gt;16.999,"U/21","U/16"))))))</f>
        <v>Master</v>
      </c>
      <c r="J135" s="260" t="s">
        <v>1240</v>
      </c>
      <c r="K135" s="265">
        <v>69122235136082</v>
      </c>
      <c r="L135" s="266" t="s">
        <v>1440</v>
      </c>
    </row>
    <row r="136" spans="1:12" s="195" customFormat="1" x14ac:dyDescent="0.25">
      <c r="A136" s="259" t="s">
        <v>581</v>
      </c>
      <c r="B136" s="260" t="s">
        <v>39</v>
      </c>
      <c r="C136" s="260" t="s">
        <v>146</v>
      </c>
      <c r="D136" s="260" t="s">
        <v>355</v>
      </c>
      <c r="E136" s="261" t="str">
        <f t="shared" si="10"/>
        <v>Men Veteran</v>
      </c>
      <c r="F136" s="262">
        <v>28213</v>
      </c>
      <c r="G136" s="263">
        <f t="shared" si="11"/>
        <v>45657</v>
      </c>
      <c r="H136" s="264">
        <f t="shared" si="12"/>
        <v>47</v>
      </c>
      <c r="I136" s="261" t="str">
        <f t="shared" si="13"/>
        <v>Veteran</v>
      </c>
      <c r="J136" s="260" t="s">
        <v>1240</v>
      </c>
      <c r="K136" s="265">
        <v>77032900259</v>
      </c>
      <c r="L136" s="266" t="s">
        <v>1440</v>
      </c>
    </row>
    <row r="137" spans="1:12" s="195" customFormat="1" x14ac:dyDescent="0.25">
      <c r="A137" s="259" t="s">
        <v>582</v>
      </c>
      <c r="B137" s="260" t="s">
        <v>39</v>
      </c>
      <c r="C137" s="260" t="s">
        <v>1965</v>
      </c>
      <c r="D137" s="260" t="s">
        <v>1966</v>
      </c>
      <c r="E137" s="261" t="str">
        <f t="shared" si="10"/>
        <v>Men Master</v>
      </c>
      <c r="F137" s="262">
        <v>25514</v>
      </c>
      <c r="G137" s="263">
        <f t="shared" si="11"/>
        <v>45657</v>
      </c>
      <c r="H137" s="264">
        <f t="shared" si="12"/>
        <v>55</v>
      </c>
      <c r="I137" s="261" t="str">
        <f t="shared" si="13"/>
        <v>Master</v>
      </c>
      <c r="J137" s="260" t="s">
        <v>1240</v>
      </c>
      <c r="K137" s="265">
        <v>518168758</v>
      </c>
      <c r="L137" s="266" t="s">
        <v>1442</v>
      </c>
    </row>
    <row r="138" spans="1:12" s="195" customFormat="1" x14ac:dyDescent="0.25">
      <c r="A138" s="178" t="s">
        <v>583</v>
      </c>
      <c r="B138" s="179" t="s">
        <v>1311</v>
      </c>
      <c r="C138" s="179" t="s">
        <v>80</v>
      </c>
      <c r="D138" s="179" t="s">
        <v>384</v>
      </c>
      <c r="E138" s="261" t="str">
        <f t="shared" si="10"/>
        <v>Men Grand Masters</v>
      </c>
      <c r="F138" s="184">
        <v>20998</v>
      </c>
      <c r="G138" s="263">
        <f t="shared" si="11"/>
        <v>45657</v>
      </c>
      <c r="H138" s="264">
        <f t="shared" si="12"/>
        <v>67</v>
      </c>
      <c r="I138" s="261" t="str">
        <f t="shared" si="13"/>
        <v>Grand Masters</v>
      </c>
      <c r="J138" s="179" t="s">
        <v>1240</v>
      </c>
      <c r="K138" s="183">
        <v>570627500</v>
      </c>
      <c r="L138" s="187" t="s">
        <v>1440</v>
      </c>
    </row>
    <row r="139" spans="1:12" s="195" customFormat="1" x14ac:dyDescent="0.25">
      <c r="A139" s="259" t="s">
        <v>584</v>
      </c>
      <c r="B139" s="260" t="s">
        <v>1923</v>
      </c>
      <c r="C139" s="260" t="s">
        <v>2018</v>
      </c>
      <c r="D139" s="260" t="s">
        <v>349</v>
      </c>
      <c r="E139" s="261" t="str">
        <f t="shared" si="10"/>
        <v>Ladies Senior</v>
      </c>
      <c r="F139" s="262">
        <v>35193</v>
      </c>
      <c r="G139" s="263">
        <f t="shared" si="11"/>
        <v>45657</v>
      </c>
      <c r="H139" s="264">
        <f t="shared" si="12"/>
        <v>28</v>
      </c>
      <c r="I139" s="261" t="str">
        <f t="shared" si="13"/>
        <v>Senior</v>
      </c>
      <c r="J139" s="260" t="s">
        <v>67</v>
      </c>
      <c r="K139" s="265">
        <v>96050800332</v>
      </c>
      <c r="L139" s="266" t="s">
        <v>1440</v>
      </c>
    </row>
    <row r="140" spans="1:12" s="195" customFormat="1" x14ac:dyDescent="0.25">
      <c r="A140" s="259" t="s">
        <v>585</v>
      </c>
      <c r="B140" s="260" t="s">
        <v>50</v>
      </c>
      <c r="C140" s="260" t="s">
        <v>1989</v>
      </c>
      <c r="D140" s="260" t="s">
        <v>1791</v>
      </c>
      <c r="E140" s="261" t="str">
        <f t="shared" si="10"/>
        <v>Men U/21</v>
      </c>
      <c r="F140" s="262">
        <v>38875</v>
      </c>
      <c r="G140" s="263">
        <f t="shared" si="11"/>
        <v>45657</v>
      </c>
      <c r="H140" s="264">
        <f t="shared" si="12"/>
        <v>18</v>
      </c>
      <c r="I140" s="261" t="str">
        <f t="shared" si="13"/>
        <v>U/21</v>
      </c>
      <c r="J140" s="260" t="s">
        <v>1240</v>
      </c>
      <c r="K140" s="265" t="s">
        <v>1821</v>
      </c>
      <c r="L140" s="266" t="s">
        <v>1440</v>
      </c>
    </row>
    <row r="141" spans="1:12" x14ac:dyDescent="0.25">
      <c r="A141" s="178" t="s">
        <v>586</v>
      </c>
      <c r="B141" s="179" t="s">
        <v>1311</v>
      </c>
      <c r="C141" s="179" t="s">
        <v>105</v>
      </c>
      <c r="D141" s="179" t="s">
        <v>383</v>
      </c>
      <c r="E141" s="261" t="str">
        <f t="shared" si="10"/>
        <v>Ladies Grand Masters</v>
      </c>
      <c r="F141" s="184">
        <v>20702</v>
      </c>
      <c r="G141" s="263">
        <f t="shared" si="11"/>
        <v>45657</v>
      </c>
      <c r="H141" s="264">
        <f t="shared" si="12"/>
        <v>68</v>
      </c>
      <c r="I141" s="261" t="str">
        <f t="shared" si="13"/>
        <v>Grand Masters</v>
      </c>
      <c r="J141" s="179" t="s">
        <v>67</v>
      </c>
      <c r="K141" s="183">
        <v>56090400343</v>
      </c>
      <c r="L141" s="187" t="s">
        <v>1440</v>
      </c>
    </row>
    <row r="142" spans="1:12" s="195" customFormat="1" x14ac:dyDescent="0.25">
      <c r="A142" s="259" t="s">
        <v>587</v>
      </c>
      <c r="B142" s="260" t="s">
        <v>40</v>
      </c>
      <c r="C142" s="260" t="s">
        <v>2017</v>
      </c>
      <c r="D142" s="260" t="s">
        <v>1177</v>
      </c>
      <c r="E142" s="261" t="str">
        <f t="shared" si="10"/>
        <v>Men Senior</v>
      </c>
      <c r="F142" s="262">
        <v>35111</v>
      </c>
      <c r="G142" s="263">
        <f t="shared" si="11"/>
        <v>45657</v>
      </c>
      <c r="H142" s="264">
        <f t="shared" si="12"/>
        <v>28</v>
      </c>
      <c r="I142" s="261" t="str">
        <f t="shared" si="13"/>
        <v>Senior</v>
      </c>
      <c r="J142" s="260" t="s">
        <v>1240</v>
      </c>
      <c r="K142" s="265">
        <v>96021600339</v>
      </c>
      <c r="L142" s="266" t="s">
        <v>1440</v>
      </c>
    </row>
    <row r="143" spans="1:12" x14ac:dyDescent="0.25">
      <c r="A143" s="178" t="s">
        <v>588</v>
      </c>
      <c r="B143" s="179" t="s">
        <v>1326</v>
      </c>
      <c r="C143" s="179" t="s">
        <v>363</v>
      </c>
      <c r="D143" s="179" t="s">
        <v>120</v>
      </c>
      <c r="E143" s="296" t="str">
        <f t="shared" si="10"/>
        <v>Men Veteran</v>
      </c>
      <c r="F143" s="184">
        <v>30156</v>
      </c>
      <c r="G143" s="297">
        <f t="shared" si="11"/>
        <v>45657</v>
      </c>
      <c r="H143" s="298">
        <f t="shared" si="12"/>
        <v>42</v>
      </c>
      <c r="I143" s="296" t="str">
        <f t="shared" si="13"/>
        <v>Veteran</v>
      </c>
      <c r="J143" s="179" t="s">
        <v>1240</v>
      </c>
      <c r="K143" s="183">
        <v>820724522408</v>
      </c>
      <c r="L143" s="187" t="s">
        <v>1440</v>
      </c>
    </row>
    <row r="144" spans="1:12" s="195" customFormat="1" x14ac:dyDescent="0.25">
      <c r="A144" s="259" t="s">
        <v>589</v>
      </c>
      <c r="B144" s="260" t="s">
        <v>1923</v>
      </c>
      <c r="C144" s="260" t="s">
        <v>221</v>
      </c>
      <c r="D144" s="260" t="s">
        <v>325</v>
      </c>
      <c r="E144" s="261" t="str">
        <f t="shared" si="10"/>
        <v>Men Veteran</v>
      </c>
      <c r="F144" s="262">
        <v>28164</v>
      </c>
      <c r="G144" s="263">
        <f t="shared" si="11"/>
        <v>45657</v>
      </c>
      <c r="H144" s="264">
        <f t="shared" si="12"/>
        <v>47</v>
      </c>
      <c r="I144" s="261" t="str">
        <f t="shared" si="13"/>
        <v>Veteran</v>
      </c>
      <c r="J144" s="260" t="s">
        <v>1240</v>
      </c>
      <c r="K144" s="265">
        <v>77020810403</v>
      </c>
      <c r="L144" s="266" t="s">
        <v>1440</v>
      </c>
    </row>
    <row r="145" spans="1:12" s="195" customFormat="1" x14ac:dyDescent="0.25">
      <c r="A145" s="259" t="s">
        <v>590</v>
      </c>
      <c r="B145" s="260" t="s">
        <v>40</v>
      </c>
      <c r="C145" s="260" t="s">
        <v>323</v>
      </c>
      <c r="D145" s="260" t="s">
        <v>1975</v>
      </c>
      <c r="E145" s="261" t="str">
        <f t="shared" si="10"/>
        <v>Men U/21</v>
      </c>
      <c r="F145" s="262">
        <v>38441</v>
      </c>
      <c r="G145" s="263">
        <f t="shared" si="11"/>
        <v>45657</v>
      </c>
      <c r="H145" s="264">
        <f t="shared" si="12"/>
        <v>19</v>
      </c>
      <c r="I145" s="261" t="str">
        <f t="shared" si="13"/>
        <v>U/21</v>
      </c>
      <c r="J145" s="260" t="s">
        <v>1240</v>
      </c>
      <c r="K145" s="269" t="s">
        <v>1976</v>
      </c>
      <c r="L145" s="266" t="s">
        <v>1440</v>
      </c>
    </row>
    <row r="146" spans="1:12" s="195" customFormat="1" x14ac:dyDescent="0.25">
      <c r="A146" s="259" t="s">
        <v>591</v>
      </c>
      <c r="B146" s="260" t="s">
        <v>40</v>
      </c>
      <c r="C146" s="260" t="s">
        <v>166</v>
      </c>
      <c r="D146" s="260" t="s">
        <v>180</v>
      </c>
      <c r="E146" s="261" t="str">
        <f t="shared" si="10"/>
        <v>Men Grand Masters</v>
      </c>
      <c r="F146" s="262">
        <v>22774</v>
      </c>
      <c r="G146" s="263">
        <f t="shared" si="11"/>
        <v>45657</v>
      </c>
      <c r="H146" s="264">
        <f t="shared" si="12"/>
        <v>62</v>
      </c>
      <c r="I146" s="261" t="str">
        <f t="shared" si="13"/>
        <v>Grand Masters</v>
      </c>
      <c r="J146" s="260" t="s">
        <v>1240</v>
      </c>
      <c r="K146" s="265">
        <v>6205085090107</v>
      </c>
      <c r="L146" s="266" t="s">
        <v>1442</v>
      </c>
    </row>
    <row r="147" spans="1:12" s="195" customFormat="1" x14ac:dyDescent="0.25">
      <c r="A147" s="259" t="s">
        <v>592</v>
      </c>
      <c r="B147" s="260" t="s">
        <v>44</v>
      </c>
      <c r="C147" s="260" t="s">
        <v>174</v>
      </c>
      <c r="D147" s="260" t="s">
        <v>148</v>
      </c>
      <c r="E147" s="261" t="str">
        <f t="shared" si="10"/>
        <v>Men Veteran</v>
      </c>
      <c r="F147" s="262">
        <v>30617</v>
      </c>
      <c r="G147" s="263">
        <f t="shared" si="11"/>
        <v>45657</v>
      </c>
      <c r="H147" s="264">
        <f t="shared" si="12"/>
        <v>41</v>
      </c>
      <c r="I147" s="261" t="str">
        <f t="shared" si="13"/>
        <v>Veteran</v>
      </c>
      <c r="J147" s="260" t="s">
        <v>1240</v>
      </c>
      <c r="K147" s="265">
        <v>83102810462</v>
      </c>
      <c r="L147" s="266" t="s">
        <v>1440</v>
      </c>
    </row>
    <row r="148" spans="1:12" s="195" customFormat="1" x14ac:dyDescent="0.25">
      <c r="A148" s="259" t="s">
        <v>593</v>
      </c>
      <c r="B148" s="260" t="s">
        <v>42</v>
      </c>
      <c r="C148" s="260" t="s">
        <v>378</v>
      </c>
      <c r="D148" s="260" t="s">
        <v>79</v>
      </c>
      <c r="E148" s="261" t="str">
        <f t="shared" si="10"/>
        <v>Ladies Grand Masters</v>
      </c>
      <c r="F148" s="262">
        <v>21323</v>
      </c>
      <c r="G148" s="263">
        <f t="shared" si="11"/>
        <v>45657</v>
      </c>
      <c r="H148" s="264">
        <f t="shared" si="12"/>
        <v>66</v>
      </c>
      <c r="I148" s="261" t="str">
        <f t="shared" si="13"/>
        <v>Grand Masters</v>
      </c>
      <c r="J148" s="260" t="s">
        <v>67</v>
      </c>
      <c r="K148" s="265">
        <v>5805180064005</v>
      </c>
      <c r="L148" s="266" t="s">
        <v>1443</v>
      </c>
    </row>
    <row r="149" spans="1:12" s="195" customFormat="1" x14ac:dyDescent="0.25">
      <c r="A149" s="259" t="s">
        <v>594</v>
      </c>
      <c r="B149" s="260" t="s">
        <v>42</v>
      </c>
      <c r="C149" s="260" t="s">
        <v>80</v>
      </c>
      <c r="D149" s="260" t="s">
        <v>81</v>
      </c>
      <c r="E149" s="261" t="str">
        <f t="shared" si="10"/>
        <v>Men Veteran</v>
      </c>
      <c r="F149" s="262">
        <v>28605</v>
      </c>
      <c r="G149" s="263">
        <f t="shared" si="11"/>
        <v>45657</v>
      </c>
      <c r="H149" s="264">
        <f t="shared" si="12"/>
        <v>46</v>
      </c>
      <c r="I149" s="261" t="str">
        <f t="shared" si="13"/>
        <v>Veteran</v>
      </c>
      <c r="J149" s="260" t="s">
        <v>1240</v>
      </c>
      <c r="K149" s="265">
        <v>78042510381</v>
      </c>
      <c r="L149" s="266" t="s">
        <v>1440</v>
      </c>
    </row>
    <row r="150" spans="1:12" s="195" customFormat="1" x14ac:dyDescent="0.25">
      <c r="A150" s="259" t="s">
        <v>595</v>
      </c>
      <c r="B150" s="260" t="s">
        <v>40</v>
      </c>
      <c r="C150" s="260" t="s">
        <v>96</v>
      </c>
      <c r="D150" s="260" t="s">
        <v>176</v>
      </c>
      <c r="E150" s="261" t="str">
        <f t="shared" si="10"/>
        <v>Men Grand Masters</v>
      </c>
      <c r="F150" s="262">
        <v>20390</v>
      </c>
      <c r="G150" s="263">
        <f t="shared" si="11"/>
        <v>45657</v>
      </c>
      <c r="H150" s="264">
        <f t="shared" si="12"/>
        <v>69</v>
      </c>
      <c r="I150" s="261" t="str">
        <f t="shared" si="13"/>
        <v>Grand Masters</v>
      </c>
      <c r="J150" s="260" t="s">
        <v>1240</v>
      </c>
      <c r="K150" s="265">
        <v>55103010027</v>
      </c>
      <c r="L150" s="266" t="s">
        <v>1440</v>
      </c>
    </row>
    <row r="151" spans="1:12" s="195" customFormat="1" x14ac:dyDescent="0.25">
      <c r="A151" s="259" t="s">
        <v>596</v>
      </c>
      <c r="B151" s="260" t="s">
        <v>1923</v>
      </c>
      <c r="C151" s="260" t="s">
        <v>1796</v>
      </c>
      <c r="D151" s="260" t="s">
        <v>1797</v>
      </c>
      <c r="E151" s="261" t="str">
        <f t="shared" si="10"/>
        <v>Men Master</v>
      </c>
      <c r="F151" s="262">
        <v>26639</v>
      </c>
      <c r="G151" s="263">
        <f t="shared" si="11"/>
        <v>45657</v>
      </c>
      <c r="H151" s="264">
        <f t="shared" si="12"/>
        <v>52</v>
      </c>
      <c r="I151" s="261" t="str">
        <f t="shared" si="13"/>
        <v>Master</v>
      </c>
      <c r="J151" s="260" t="s">
        <v>1240</v>
      </c>
      <c r="K151" s="265">
        <v>72120610320</v>
      </c>
      <c r="L151" s="266" t="s">
        <v>1440</v>
      </c>
    </row>
    <row r="152" spans="1:12" s="195" customFormat="1" x14ac:dyDescent="0.25">
      <c r="A152" s="259" t="s">
        <v>597</v>
      </c>
      <c r="B152" s="260" t="s">
        <v>43</v>
      </c>
      <c r="C152" s="260" t="s">
        <v>343</v>
      </c>
      <c r="D152" s="260" t="s">
        <v>374</v>
      </c>
      <c r="E152" s="261" t="str">
        <f t="shared" si="10"/>
        <v>Men Master</v>
      </c>
      <c r="F152" s="262">
        <v>27224</v>
      </c>
      <c r="G152" s="263">
        <f t="shared" si="11"/>
        <v>45657</v>
      </c>
      <c r="H152" s="264">
        <f t="shared" si="12"/>
        <v>50</v>
      </c>
      <c r="I152" s="261" t="str">
        <f t="shared" si="13"/>
        <v>Master</v>
      </c>
      <c r="J152" s="260" t="s">
        <v>1240</v>
      </c>
      <c r="K152" s="265">
        <v>74071410310</v>
      </c>
      <c r="L152" s="266" t="s">
        <v>1440</v>
      </c>
    </row>
    <row r="153" spans="1:12" s="195" customFormat="1" x14ac:dyDescent="0.25">
      <c r="A153" s="259" t="s">
        <v>598</v>
      </c>
      <c r="B153" s="260" t="s">
        <v>40</v>
      </c>
      <c r="C153" s="260" t="s">
        <v>181</v>
      </c>
      <c r="D153" s="260" t="s">
        <v>182</v>
      </c>
      <c r="E153" s="261" t="str">
        <f t="shared" si="10"/>
        <v>Men Veteran</v>
      </c>
      <c r="F153" s="262">
        <v>28357</v>
      </c>
      <c r="G153" s="263">
        <f t="shared" si="11"/>
        <v>45657</v>
      </c>
      <c r="H153" s="264">
        <f t="shared" si="12"/>
        <v>47</v>
      </c>
      <c r="I153" s="261" t="str">
        <f t="shared" si="13"/>
        <v>Veteran</v>
      </c>
      <c r="J153" s="260" t="s">
        <v>1240</v>
      </c>
      <c r="K153" s="265">
        <v>77082010354</v>
      </c>
      <c r="L153" s="266" t="s">
        <v>1440</v>
      </c>
    </row>
    <row r="154" spans="1:12" s="195" customFormat="1" ht="13.5" customHeight="1" x14ac:dyDescent="0.25">
      <c r="A154" s="259" t="s">
        <v>599</v>
      </c>
      <c r="B154" s="260" t="s">
        <v>38</v>
      </c>
      <c r="C154" s="260" t="s">
        <v>413</v>
      </c>
      <c r="D154" s="260" t="s">
        <v>70</v>
      </c>
      <c r="E154" s="261" t="str">
        <f t="shared" si="10"/>
        <v>Ladies Veteran</v>
      </c>
      <c r="F154" s="262">
        <v>27616</v>
      </c>
      <c r="G154" s="263">
        <f t="shared" si="11"/>
        <v>45657</v>
      </c>
      <c r="H154" s="264">
        <f t="shared" si="12"/>
        <v>49</v>
      </c>
      <c r="I154" s="261" t="str">
        <f t="shared" si="13"/>
        <v>Veteran</v>
      </c>
      <c r="J154" s="260" t="s">
        <v>67</v>
      </c>
      <c r="K154" s="265">
        <v>75081050067</v>
      </c>
      <c r="L154" s="266" t="s">
        <v>1440</v>
      </c>
    </row>
    <row r="155" spans="1:12" s="195" customFormat="1" x14ac:dyDescent="0.25">
      <c r="A155" s="259" t="s">
        <v>600</v>
      </c>
      <c r="B155" s="260" t="s">
        <v>1923</v>
      </c>
      <c r="C155" s="260" t="s">
        <v>330</v>
      </c>
      <c r="D155" s="260" t="s">
        <v>317</v>
      </c>
      <c r="E155" s="261" t="str">
        <f t="shared" si="10"/>
        <v>Men Master</v>
      </c>
      <c r="F155" s="262">
        <v>25099</v>
      </c>
      <c r="G155" s="263">
        <f t="shared" si="11"/>
        <v>45657</v>
      </c>
      <c r="H155" s="264">
        <f t="shared" si="12"/>
        <v>56</v>
      </c>
      <c r="I155" s="261" t="str">
        <f t="shared" si="13"/>
        <v>Master</v>
      </c>
      <c r="J155" s="260" t="s">
        <v>1240</v>
      </c>
      <c r="K155" s="265">
        <v>68091800649</v>
      </c>
      <c r="L155" s="266" t="s">
        <v>1440</v>
      </c>
    </row>
    <row r="156" spans="1:12" s="195" customFormat="1" x14ac:dyDescent="0.25">
      <c r="A156" s="259" t="s">
        <v>601</v>
      </c>
      <c r="B156" s="260" t="s">
        <v>1923</v>
      </c>
      <c r="C156" s="260" t="s">
        <v>322</v>
      </c>
      <c r="D156" s="260" t="s">
        <v>319</v>
      </c>
      <c r="E156" s="261" t="str">
        <f t="shared" si="10"/>
        <v>Men Grand Masters</v>
      </c>
      <c r="F156" s="262">
        <v>23171</v>
      </c>
      <c r="G156" s="263">
        <f t="shared" si="11"/>
        <v>45657</v>
      </c>
      <c r="H156" s="264">
        <f t="shared" si="12"/>
        <v>61</v>
      </c>
      <c r="I156" s="261" t="str">
        <f t="shared" si="13"/>
        <v>Grand Masters</v>
      </c>
      <c r="J156" s="260" t="s">
        <v>1240</v>
      </c>
      <c r="K156" s="265">
        <v>63060900183</v>
      </c>
      <c r="L156" s="266" t="s">
        <v>1440</v>
      </c>
    </row>
    <row r="157" spans="1:12" s="195" customFormat="1" x14ac:dyDescent="0.25">
      <c r="A157" s="259" t="s">
        <v>602</v>
      </c>
      <c r="B157" s="260" t="s">
        <v>1923</v>
      </c>
      <c r="C157" s="260" t="s">
        <v>87</v>
      </c>
      <c r="D157" s="260" t="s">
        <v>347</v>
      </c>
      <c r="E157" s="261" t="str">
        <f t="shared" si="10"/>
        <v>Men Senior</v>
      </c>
      <c r="F157" s="262">
        <v>33995</v>
      </c>
      <c r="G157" s="263">
        <f t="shared" si="11"/>
        <v>45657</v>
      </c>
      <c r="H157" s="264">
        <f t="shared" si="12"/>
        <v>31</v>
      </c>
      <c r="I157" s="261" t="str">
        <f t="shared" si="13"/>
        <v>Senior</v>
      </c>
      <c r="J157" s="260" t="s">
        <v>1240</v>
      </c>
      <c r="K157" s="265">
        <v>9301260035</v>
      </c>
      <c r="L157" s="266" t="s">
        <v>1440</v>
      </c>
    </row>
    <row r="158" spans="1:12" x14ac:dyDescent="0.25">
      <c r="A158" s="178" t="s">
        <v>603</v>
      </c>
      <c r="B158" s="179" t="s">
        <v>1218</v>
      </c>
      <c r="C158" s="179" t="s">
        <v>411</v>
      </c>
      <c r="D158" s="179" t="s">
        <v>132</v>
      </c>
      <c r="E158" s="261" t="str">
        <f t="shared" si="10"/>
        <v>Ladies Master</v>
      </c>
      <c r="F158" s="184">
        <v>24211</v>
      </c>
      <c r="G158" s="263">
        <f t="shared" si="11"/>
        <v>45657</v>
      </c>
      <c r="H158" s="264">
        <f t="shared" si="12"/>
        <v>58</v>
      </c>
      <c r="I158" s="261" t="str">
        <f t="shared" si="13"/>
        <v>Master</v>
      </c>
      <c r="J158" s="179" t="s">
        <v>67</v>
      </c>
      <c r="K158" s="183">
        <v>66041400882</v>
      </c>
      <c r="L158" s="187" t="s">
        <v>1440</v>
      </c>
    </row>
    <row r="159" spans="1:12" x14ac:dyDescent="0.25">
      <c r="A159" s="178" t="s">
        <v>604</v>
      </c>
      <c r="B159" s="179" t="s">
        <v>1332</v>
      </c>
      <c r="C159" s="179" t="s">
        <v>397</v>
      </c>
      <c r="D159" s="179" t="s">
        <v>218</v>
      </c>
      <c r="E159" s="261" t="str">
        <f t="shared" si="10"/>
        <v>Men Senior</v>
      </c>
      <c r="F159" s="184">
        <v>36060</v>
      </c>
      <c r="G159" s="263">
        <f t="shared" si="11"/>
        <v>45657</v>
      </c>
      <c r="H159" s="264">
        <f t="shared" si="12"/>
        <v>26</v>
      </c>
      <c r="I159" s="261" t="str">
        <f t="shared" si="13"/>
        <v>Senior</v>
      </c>
      <c r="J159" s="179" t="s">
        <v>1240</v>
      </c>
      <c r="K159" s="183"/>
      <c r="L159" s="187"/>
    </row>
    <row r="160" spans="1:12" s="195" customFormat="1" x14ac:dyDescent="0.25">
      <c r="A160" s="259" t="s">
        <v>605</v>
      </c>
      <c r="B160" s="260" t="s">
        <v>44</v>
      </c>
      <c r="C160" s="260" t="s">
        <v>408</v>
      </c>
      <c r="D160" s="260" t="s">
        <v>288</v>
      </c>
      <c r="E160" s="261" t="str">
        <f t="shared" si="10"/>
        <v>Men Senior</v>
      </c>
      <c r="F160" s="262">
        <v>36537</v>
      </c>
      <c r="G160" s="263">
        <f t="shared" si="11"/>
        <v>45657</v>
      </c>
      <c r="H160" s="264">
        <f t="shared" si="12"/>
        <v>24</v>
      </c>
      <c r="I160" s="261" t="str">
        <f t="shared" si="13"/>
        <v>Senior</v>
      </c>
      <c r="J160" s="260" t="s">
        <v>1240</v>
      </c>
      <c r="K160" s="265" t="s">
        <v>1448</v>
      </c>
      <c r="L160" s="266" t="s">
        <v>1440</v>
      </c>
    </row>
    <row r="161" spans="1:12" s="195" customFormat="1" x14ac:dyDescent="0.25">
      <c r="A161" s="259" t="s">
        <v>606</v>
      </c>
      <c r="B161" s="260" t="s">
        <v>47</v>
      </c>
      <c r="C161" s="260" t="s">
        <v>228</v>
      </c>
      <c r="D161" s="260" t="s">
        <v>109</v>
      </c>
      <c r="E161" s="261" t="str">
        <f t="shared" si="10"/>
        <v>Men Grand Masters</v>
      </c>
      <c r="F161" s="262">
        <v>19427</v>
      </c>
      <c r="G161" s="263">
        <f t="shared" si="11"/>
        <v>45657</v>
      </c>
      <c r="H161" s="264">
        <f t="shared" si="12"/>
        <v>71</v>
      </c>
      <c r="I161" s="261" t="str">
        <f t="shared" si="13"/>
        <v>Grand Masters</v>
      </c>
      <c r="J161" s="260" t="s">
        <v>1240</v>
      </c>
      <c r="K161" s="265">
        <v>53030900371</v>
      </c>
      <c r="L161" s="266" t="s">
        <v>1440</v>
      </c>
    </row>
    <row r="162" spans="1:12" s="195" customFormat="1" x14ac:dyDescent="0.25">
      <c r="A162" s="259" t="s">
        <v>607</v>
      </c>
      <c r="B162" s="260" t="s">
        <v>40</v>
      </c>
      <c r="C162" s="260" t="s">
        <v>216</v>
      </c>
      <c r="D162" s="260" t="s">
        <v>310</v>
      </c>
      <c r="E162" s="261" t="str">
        <f t="shared" si="10"/>
        <v>Men Veteran</v>
      </c>
      <c r="F162" s="262">
        <v>29922</v>
      </c>
      <c r="G162" s="263">
        <f t="shared" si="11"/>
        <v>45657</v>
      </c>
      <c r="H162" s="264">
        <f t="shared" si="12"/>
        <v>43</v>
      </c>
      <c r="I162" s="261" t="str">
        <f t="shared" si="13"/>
        <v>Veteran</v>
      </c>
      <c r="J162" s="260" t="s">
        <v>1240</v>
      </c>
      <c r="K162" s="265">
        <v>81120210607</v>
      </c>
      <c r="L162" s="266" t="s">
        <v>1440</v>
      </c>
    </row>
    <row r="163" spans="1:12" x14ac:dyDescent="0.25">
      <c r="A163" s="178" t="s">
        <v>608</v>
      </c>
      <c r="B163" s="179" t="s">
        <v>1332</v>
      </c>
      <c r="C163" s="179" t="s">
        <v>213</v>
      </c>
      <c r="D163" s="179" t="s">
        <v>214</v>
      </c>
      <c r="E163" s="261" t="str">
        <f t="shared" si="10"/>
        <v>Men Veteran</v>
      </c>
      <c r="F163" s="184">
        <v>28757</v>
      </c>
      <c r="G163" s="263">
        <f t="shared" si="11"/>
        <v>45657</v>
      </c>
      <c r="H163" s="264">
        <f t="shared" si="12"/>
        <v>46</v>
      </c>
      <c r="I163" s="261" t="str">
        <f t="shared" si="13"/>
        <v>Veteran</v>
      </c>
      <c r="J163" s="179" t="s">
        <v>1240</v>
      </c>
      <c r="K163" s="183"/>
      <c r="L163" s="187"/>
    </row>
    <row r="164" spans="1:12" s="195" customFormat="1" x14ac:dyDescent="0.25">
      <c r="A164" s="178" t="s">
        <v>609</v>
      </c>
      <c r="B164" s="179" t="s">
        <v>1235</v>
      </c>
      <c r="C164" s="179" t="s">
        <v>421</v>
      </c>
      <c r="D164" s="179" t="s">
        <v>316</v>
      </c>
      <c r="E164" s="261" t="str">
        <f t="shared" si="10"/>
        <v>Ladies Master</v>
      </c>
      <c r="F164" s="184">
        <v>24046</v>
      </c>
      <c r="G164" s="263">
        <f t="shared" si="11"/>
        <v>45657</v>
      </c>
      <c r="H164" s="264">
        <f t="shared" si="12"/>
        <v>59</v>
      </c>
      <c r="I164" s="261" t="str">
        <f t="shared" si="13"/>
        <v>Master</v>
      </c>
      <c r="J164" s="179" t="s">
        <v>67</v>
      </c>
      <c r="K164" s="183">
        <v>65103100231</v>
      </c>
      <c r="L164" s="187" t="s">
        <v>1440</v>
      </c>
    </row>
    <row r="165" spans="1:12" x14ac:dyDescent="0.25">
      <c r="A165" s="178" t="s">
        <v>610</v>
      </c>
      <c r="B165" s="179" t="s">
        <v>1371</v>
      </c>
      <c r="C165" s="179" t="s">
        <v>187</v>
      </c>
      <c r="D165" s="179" t="s">
        <v>345</v>
      </c>
      <c r="E165" s="261" t="str">
        <f t="shared" si="10"/>
        <v>Men Senior</v>
      </c>
      <c r="F165" s="184">
        <v>34872</v>
      </c>
      <c r="G165" s="263">
        <f t="shared" si="11"/>
        <v>45657</v>
      </c>
      <c r="H165" s="264">
        <f t="shared" si="12"/>
        <v>29</v>
      </c>
      <c r="I165" s="261" t="str">
        <f t="shared" si="13"/>
        <v>Senior</v>
      </c>
      <c r="J165" s="179" t="s">
        <v>1240</v>
      </c>
      <c r="K165" s="183"/>
      <c r="L165" s="187"/>
    </row>
    <row r="166" spans="1:12" s="195" customFormat="1" x14ac:dyDescent="0.25">
      <c r="A166" s="259" t="s">
        <v>611</v>
      </c>
      <c r="B166" s="260" t="s">
        <v>40</v>
      </c>
      <c r="C166" s="260" t="s">
        <v>337</v>
      </c>
      <c r="D166" s="260" t="s">
        <v>103</v>
      </c>
      <c r="E166" s="261" t="str">
        <f t="shared" si="10"/>
        <v>Men Grand Masters</v>
      </c>
      <c r="F166" s="262">
        <v>22248</v>
      </c>
      <c r="G166" s="263">
        <f t="shared" si="11"/>
        <v>45657</v>
      </c>
      <c r="H166" s="264">
        <f t="shared" si="12"/>
        <v>64</v>
      </c>
      <c r="I166" s="261" t="str">
        <f t="shared" si="13"/>
        <v>Grand Masters</v>
      </c>
      <c r="J166" s="260" t="s">
        <v>1240</v>
      </c>
      <c r="K166" s="265">
        <v>60112800327</v>
      </c>
      <c r="L166" s="266" t="s">
        <v>1440</v>
      </c>
    </row>
    <row r="167" spans="1:12" x14ac:dyDescent="0.25">
      <c r="A167" s="178" t="s">
        <v>612</v>
      </c>
      <c r="B167" s="179" t="s">
        <v>1233</v>
      </c>
      <c r="C167" s="179" t="s">
        <v>224</v>
      </c>
      <c r="D167" s="179" t="s">
        <v>239</v>
      </c>
      <c r="E167" s="261" t="str">
        <f t="shared" si="10"/>
        <v>Men Master</v>
      </c>
      <c r="F167" s="184">
        <v>25980</v>
      </c>
      <c r="G167" s="263">
        <f t="shared" si="11"/>
        <v>45657</v>
      </c>
      <c r="H167" s="264">
        <f t="shared" si="12"/>
        <v>53</v>
      </c>
      <c r="I167" s="261" t="str">
        <f t="shared" si="13"/>
        <v>Master</v>
      </c>
      <c r="J167" s="179" t="s">
        <v>1240</v>
      </c>
      <c r="K167" s="183">
        <v>71021600245</v>
      </c>
      <c r="L167" s="187" t="s">
        <v>1440</v>
      </c>
    </row>
    <row r="168" spans="1:12" s="195" customFormat="1" x14ac:dyDescent="0.25">
      <c r="A168" s="259" t="s">
        <v>613</v>
      </c>
      <c r="B168" s="260" t="s">
        <v>1923</v>
      </c>
      <c r="C168" s="260" t="s">
        <v>1998</v>
      </c>
      <c r="D168" s="260" t="s">
        <v>1826</v>
      </c>
      <c r="E168" s="261" t="str">
        <f t="shared" si="10"/>
        <v>Men Senior</v>
      </c>
      <c r="F168" s="262">
        <v>32933</v>
      </c>
      <c r="G168" s="263">
        <f t="shared" si="11"/>
        <v>45657</v>
      </c>
      <c r="H168" s="264">
        <f t="shared" si="12"/>
        <v>34</v>
      </c>
      <c r="I168" s="261" t="str">
        <f t="shared" si="13"/>
        <v>Senior</v>
      </c>
      <c r="J168" s="260" t="s">
        <v>1240</v>
      </c>
      <c r="K168" s="265">
        <v>90030100167</v>
      </c>
      <c r="L168" s="266" t="s">
        <v>1440</v>
      </c>
    </row>
    <row r="169" spans="1:12" s="195" customFormat="1" x14ac:dyDescent="0.25">
      <c r="A169" s="259" t="s">
        <v>614</v>
      </c>
      <c r="B169" s="260" t="s">
        <v>50</v>
      </c>
      <c r="C169" s="260" t="s">
        <v>1866</v>
      </c>
      <c r="D169" s="260" t="s">
        <v>1955</v>
      </c>
      <c r="E169" s="261" t="str">
        <f t="shared" si="10"/>
        <v>Men Veteran</v>
      </c>
      <c r="F169" s="262">
        <v>29465</v>
      </c>
      <c r="G169" s="263">
        <f t="shared" si="11"/>
        <v>45657</v>
      </c>
      <c r="H169" s="264">
        <f t="shared" si="12"/>
        <v>44</v>
      </c>
      <c r="I169" s="261" t="str">
        <f t="shared" si="13"/>
        <v>Veteran</v>
      </c>
      <c r="J169" s="260" t="s">
        <v>1240</v>
      </c>
      <c r="K169" s="265">
        <v>80090110080</v>
      </c>
      <c r="L169" s="266" t="s">
        <v>1440</v>
      </c>
    </row>
    <row r="170" spans="1:12" x14ac:dyDescent="0.25">
      <c r="A170" s="178" t="s">
        <v>615</v>
      </c>
      <c r="B170" s="179" t="s">
        <v>1235</v>
      </c>
      <c r="C170" s="179" t="s">
        <v>252</v>
      </c>
      <c r="D170" s="179" t="s">
        <v>253</v>
      </c>
      <c r="E170" s="261" t="str">
        <f t="shared" si="10"/>
        <v>Men Veteran</v>
      </c>
      <c r="F170" s="184">
        <v>27544</v>
      </c>
      <c r="G170" s="263">
        <f t="shared" si="11"/>
        <v>45657</v>
      </c>
      <c r="H170" s="264">
        <f t="shared" si="12"/>
        <v>49</v>
      </c>
      <c r="I170" s="261" t="str">
        <f t="shared" si="13"/>
        <v>Veteran</v>
      </c>
      <c r="J170" s="179" t="s">
        <v>1240</v>
      </c>
      <c r="K170" s="183">
        <v>75053000034</v>
      </c>
      <c r="L170" s="187" t="s">
        <v>1440</v>
      </c>
    </row>
    <row r="171" spans="1:12" s="195" customFormat="1" x14ac:dyDescent="0.25">
      <c r="A171" s="259" t="s">
        <v>616</v>
      </c>
      <c r="B171" s="260" t="s">
        <v>40</v>
      </c>
      <c r="C171" s="260" t="s">
        <v>2078</v>
      </c>
      <c r="D171" s="260" t="s">
        <v>2079</v>
      </c>
      <c r="E171" s="261" t="str">
        <f t="shared" si="10"/>
        <v>Ladies U/21</v>
      </c>
      <c r="F171" s="262">
        <v>38244</v>
      </c>
      <c r="G171" s="263">
        <f t="shared" si="11"/>
        <v>45657</v>
      </c>
      <c r="H171" s="264">
        <f t="shared" si="12"/>
        <v>20</v>
      </c>
      <c r="I171" s="261" t="str">
        <f t="shared" si="13"/>
        <v>U/21</v>
      </c>
      <c r="J171" s="260" t="s">
        <v>67</v>
      </c>
      <c r="K171" s="269" t="s">
        <v>2080</v>
      </c>
      <c r="L171" s="266" t="s">
        <v>1443</v>
      </c>
    </row>
    <row r="172" spans="1:12" x14ac:dyDescent="0.25">
      <c r="A172" s="178" t="s">
        <v>617</v>
      </c>
      <c r="B172" s="179" t="s">
        <v>1233</v>
      </c>
      <c r="C172" s="179" t="s">
        <v>1880</v>
      </c>
      <c r="D172" s="179" t="s">
        <v>133</v>
      </c>
      <c r="E172" s="261" t="str">
        <f t="shared" si="10"/>
        <v>Men Veteran</v>
      </c>
      <c r="F172" s="184">
        <v>29465</v>
      </c>
      <c r="G172" s="263">
        <f t="shared" si="11"/>
        <v>45657</v>
      </c>
      <c r="H172" s="264">
        <f t="shared" si="12"/>
        <v>44</v>
      </c>
      <c r="I172" s="261" t="str">
        <f t="shared" si="13"/>
        <v>Veteran</v>
      </c>
      <c r="J172" s="179" t="s">
        <v>1240</v>
      </c>
      <c r="K172" s="183">
        <v>80090110463</v>
      </c>
      <c r="L172" s="187" t="s">
        <v>1440</v>
      </c>
    </row>
    <row r="173" spans="1:12" s="195" customFormat="1" x14ac:dyDescent="0.25">
      <c r="A173" s="259" t="s">
        <v>618</v>
      </c>
      <c r="B173" s="260" t="s">
        <v>43</v>
      </c>
      <c r="C173" s="260" t="s">
        <v>160</v>
      </c>
      <c r="D173" s="260" t="s">
        <v>258</v>
      </c>
      <c r="E173" s="261" t="str">
        <f t="shared" si="10"/>
        <v>Men Veteran</v>
      </c>
      <c r="F173" s="262">
        <v>27779</v>
      </c>
      <c r="G173" s="263">
        <f t="shared" si="11"/>
        <v>45657</v>
      </c>
      <c r="H173" s="264">
        <f t="shared" si="12"/>
        <v>48</v>
      </c>
      <c r="I173" s="261" t="str">
        <f t="shared" si="13"/>
        <v>Veteran</v>
      </c>
      <c r="J173" s="260" t="s">
        <v>1240</v>
      </c>
      <c r="K173" s="265">
        <v>76012000154</v>
      </c>
      <c r="L173" s="266" t="s">
        <v>1440</v>
      </c>
    </row>
    <row r="174" spans="1:12" s="195" customFormat="1" x14ac:dyDescent="0.25">
      <c r="A174" s="259" t="s">
        <v>619</v>
      </c>
      <c r="B174" s="260" t="s">
        <v>37</v>
      </c>
      <c r="C174" s="260" t="s">
        <v>114</v>
      </c>
      <c r="D174" s="260" t="s">
        <v>280</v>
      </c>
      <c r="E174" s="261" t="str">
        <f t="shared" si="10"/>
        <v>Men Master</v>
      </c>
      <c r="F174" s="262">
        <v>26070</v>
      </c>
      <c r="G174" s="263">
        <f t="shared" si="11"/>
        <v>45657</v>
      </c>
      <c r="H174" s="264">
        <f t="shared" si="12"/>
        <v>53</v>
      </c>
      <c r="I174" s="261" t="str">
        <f t="shared" si="13"/>
        <v>Master</v>
      </c>
      <c r="J174" s="260" t="s">
        <v>1240</v>
      </c>
      <c r="K174" s="265">
        <v>71051710127</v>
      </c>
      <c r="L174" s="266" t="s">
        <v>1440</v>
      </c>
    </row>
    <row r="175" spans="1:12" s="195" customFormat="1" x14ac:dyDescent="0.25">
      <c r="A175" s="259" t="s">
        <v>620</v>
      </c>
      <c r="B175" s="260" t="s">
        <v>37</v>
      </c>
      <c r="C175" s="260" t="s">
        <v>201</v>
      </c>
      <c r="D175" s="260" t="s">
        <v>912</v>
      </c>
      <c r="E175" s="261" t="str">
        <f t="shared" si="10"/>
        <v>Men Senior</v>
      </c>
      <c r="F175" s="262">
        <v>33288</v>
      </c>
      <c r="G175" s="263">
        <f t="shared" si="11"/>
        <v>45657</v>
      </c>
      <c r="H175" s="264">
        <f t="shared" si="12"/>
        <v>33</v>
      </c>
      <c r="I175" s="261" t="str">
        <f t="shared" si="13"/>
        <v>Senior</v>
      </c>
      <c r="J175" s="260" t="s">
        <v>1240</v>
      </c>
      <c r="K175" s="265">
        <v>91021900583</v>
      </c>
      <c r="L175" s="266" t="s">
        <v>1440</v>
      </c>
    </row>
    <row r="176" spans="1:12" s="195" customFormat="1" x14ac:dyDescent="0.25">
      <c r="A176" s="178" t="s">
        <v>621</v>
      </c>
      <c r="B176" s="179" t="s">
        <v>1311</v>
      </c>
      <c r="C176" s="179" t="s">
        <v>405</v>
      </c>
      <c r="D176" s="179" t="s">
        <v>101</v>
      </c>
      <c r="E176" s="261" t="str">
        <f t="shared" si="10"/>
        <v>Men Senior</v>
      </c>
      <c r="F176" s="184">
        <v>33914</v>
      </c>
      <c r="G176" s="263">
        <f t="shared" si="11"/>
        <v>45657</v>
      </c>
      <c r="H176" s="264">
        <f t="shared" si="12"/>
        <v>32</v>
      </c>
      <c r="I176" s="261" t="str">
        <f t="shared" si="13"/>
        <v>Senior</v>
      </c>
      <c r="J176" s="179" t="s">
        <v>1240</v>
      </c>
      <c r="K176" s="183">
        <v>92110600470</v>
      </c>
      <c r="L176" s="187" t="s">
        <v>1440</v>
      </c>
    </row>
    <row r="177" spans="1:12" s="195" customFormat="1" x14ac:dyDescent="0.25">
      <c r="A177" s="259" t="s">
        <v>622</v>
      </c>
      <c r="B177" s="260" t="s">
        <v>39</v>
      </c>
      <c r="C177" s="260" t="s">
        <v>98</v>
      </c>
      <c r="D177" s="260" t="s">
        <v>1068</v>
      </c>
      <c r="E177" s="261" t="str">
        <f t="shared" si="10"/>
        <v>Men Senior</v>
      </c>
      <c r="F177" s="262">
        <v>35943</v>
      </c>
      <c r="G177" s="263">
        <f t="shared" si="11"/>
        <v>45657</v>
      </c>
      <c r="H177" s="264">
        <f t="shared" si="12"/>
        <v>26</v>
      </c>
      <c r="I177" s="261" t="str">
        <f t="shared" si="13"/>
        <v>Senior</v>
      </c>
      <c r="J177" s="260" t="s">
        <v>1240</v>
      </c>
      <c r="K177" s="265">
        <v>98052800153</v>
      </c>
      <c r="L177" s="266" t="s">
        <v>1440</v>
      </c>
    </row>
    <row r="178" spans="1:12" s="195" customFormat="1" x14ac:dyDescent="0.25">
      <c r="A178" s="178" t="s">
        <v>623</v>
      </c>
      <c r="B178" s="179" t="s">
        <v>1233</v>
      </c>
      <c r="C178" s="179" t="s">
        <v>95</v>
      </c>
      <c r="D178" s="179" t="s">
        <v>79</v>
      </c>
      <c r="E178" s="261" t="str">
        <f t="shared" si="10"/>
        <v>Men Veteran</v>
      </c>
      <c r="F178" s="184">
        <v>27848</v>
      </c>
      <c r="G178" s="263">
        <f t="shared" si="11"/>
        <v>45657</v>
      </c>
      <c r="H178" s="264">
        <f t="shared" si="12"/>
        <v>48</v>
      </c>
      <c r="I178" s="261" t="str">
        <f t="shared" si="13"/>
        <v>Veteran</v>
      </c>
      <c r="J178" s="179" t="s">
        <v>1240</v>
      </c>
      <c r="K178" s="183">
        <v>76032900053</v>
      </c>
      <c r="L178" s="187" t="s">
        <v>1440</v>
      </c>
    </row>
    <row r="179" spans="1:12" x14ac:dyDescent="0.25">
      <c r="A179" s="178" t="s">
        <v>624</v>
      </c>
      <c r="B179" s="179" t="s">
        <v>1233</v>
      </c>
      <c r="C179" s="179" t="s">
        <v>1834</v>
      </c>
      <c r="D179" s="179" t="s">
        <v>133</v>
      </c>
      <c r="E179" s="261" t="str">
        <f t="shared" si="10"/>
        <v>Men U/21</v>
      </c>
      <c r="F179" s="184">
        <v>39284</v>
      </c>
      <c r="G179" s="263">
        <f t="shared" si="11"/>
        <v>45657</v>
      </c>
      <c r="H179" s="264">
        <f t="shared" si="12"/>
        <v>17</v>
      </c>
      <c r="I179" s="261" t="str">
        <f t="shared" si="13"/>
        <v>U/21</v>
      </c>
      <c r="J179" s="179" t="s">
        <v>1240</v>
      </c>
      <c r="K179" s="183">
        <v>20070721</v>
      </c>
      <c r="L179" s="187" t="s">
        <v>1440</v>
      </c>
    </row>
    <row r="180" spans="1:12" s="196" customFormat="1" ht="13.5" customHeight="1" x14ac:dyDescent="0.25">
      <c r="A180" s="178" t="s">
        <v>625</v>
      </c>
      <c r="B180" s="179" t="s">
        <v>1232</v>
      </c>
      <c r="C180" s="179" t="s">
        <v>249</v>
      </c>
      <c r="D180" s="179" t="s">
        <v>350</v>
      </c>
      <c r="E180" s="261" t="str">
        <f t="shared" si="10"/>
        <v>Men Veteran</v>
      </c>
      <c r="F180" s="184">
        <v>27518</v>
      </c>
      <c r="G180" s="263">
        <f t="shared" si="11"/>
        <v>45657</v>
      </c>
      <c r="H180" s="264">
        <f t="shared" si="12"/>
        <v>49</v>
      </c>
      <c r="I180" s="261" t="str">
        <f t="shared" si="13"/>
        <v>Veteran</v>
      </c>
      <c r="J180" s="179" t="s">
        <v>1240</v>
      </c>
      <c r="K180" s="183">
        <v>75050410557</v>
      </c>
      <c r="L180" s="187" t="s">
        <v>1440</v>
      </c>
    </row>
    <row r="181" spans="1:12" s="195" customFormat="1" x14ac:dyDescent="0.25">
      <c r="A181" s="259" t="s">
        <v>626</v>
      </c>
      <c r="B181" s="260" t="s">
        <v>37</v>
      </c>
      <c r="C181" s="260" t="s">
        <v>201</v>
      </c>
      <c r="D181" s="260" t="s">
        <v>168</v>
      </c>
      <c r="E181" s="261" t="str">
        <f t="shared" si="10"/>
        <v>Men U/21</v>
      </c>
      <c r="F181" s="262">
        <v>37971</v>
      </c>
      <c r="G181" s="263">
        <f t="shared" si="11"/>
        <v>45657</v>
      </c>
      <c r="H181" s="264">
        <f t="shared" si="12"/>
        <v>21</v>
      </c>
      <c r="I181" s="261" t="str">
        <f t="shared" si="13"/>
        <v>U/21</v>
      </c>
      <c r="J181" s="260" t="s">
        <v>1240</v>
      </c>
      <c r="K181" s="269" t="s">
        <v>1919</v>
      </c>
      <c r="L181" s="266" t="s">
        <v>1440</v>
      </c>
    </row>
    <row r="182" spans="1:12" s="195" customFormat="1" x14ac:dyDescent="0.25">
      <c r="A182" s="259" t="s">
        <v>627</v>
      </c>
      <c r="B182" s="260" t="s">
        <v>37</v>
      </c>
      <c r="C182" s="260" t="s">
        <v>1756</v>
      </c>
      <c r="D182" s="260" t="s">
        <v>168</v>
      </c>
      <c r="E182" s="261" t="str">
        <f t="shared" si="10"/>
        <v>Men U/21</v>
      </c>
      <c r="F182" s="262">
        <v>38698</v>
      </c>
      <c r="G182" s="263">
        <f t="shared" si="11"/>
        <v>45657</v>
      </c>
      <c r="H182" s="264">
        <f t="shared" si="12"/>
        <v>19</v>
      </c>
      <c r="I182" s="261" t="str">
        <f t="shared" si="13"/>
        <v>U/21</v>
      </c>
      <c r="J182" s="260" t="s">
        <v>1240</v>
      </c>
      <c r="K182" s="269" t="s">
        <v>2025</v>
      </c>
      <c r="L182" s="266" t="s">
        <v>1440</v>
      </c>
    </row>
    <row r="183" spans="1:12" s="195" customFormat="1" x14ac:dyDescent="0.25">
      <c r="A183" s="259" t="s">
        <v>628</v>
      </c>
      <c r="B183" s="260" t="s">
        <v>1923</v>
      </c>
      <c r="C183" s="260" t="s">
        <v>174</v>
      </c>
      <c r="D183" s="260" t="s">
        <v>348</v>
      </c>
      <c r="E183" s="261" t="str">
        <f t="shared" si="10"/>
        <v>Men Senior</v>
      </c>
      <c r="F183" s="262">
        <v>34320</v>
      </c>
      <c r="G183" s="263">
        <f t="shared" si="11"/>
        <v>45657</v>
      </c>
      <c r="H183" s="264">
        <f t="shared" si="12"/>
        <v>31</v>
      </c>
      <c r="I183" s="261" t="str">
        <f t="shared" si="13"/>
        <v>Senior</v>
      </c>
      <c r="J183" s="260" t="s">
        <v>1240</v>
      </c>
      <c r="K183" s="265">
        <v>93121700111</v>
      </c>
      <c r="L183" s="266" t="s">
        <v>1440</v>
      </c>
    </row>
    <row r="184" spans="1:12" s="195" customFormat="1" x14ac:dyDescent="0.25">
      <c r="A184" s="259" t="s">
        <v>629</v>
      </c>
      <c r="B184" s="260" t="s">
        <v>38</v>
      </c>
      <c r="C184" s="260" t="s">
        <v>412</v>
      </c>
      <c r="D184" s="260" t="s">
        <v>135</v>
      </c>
      <c r="E184" s="261" t="str">
        <f t="shared" si="10"/>
        <v>Ladies Veteran</v>
      </c>
      <c r="F184" s="262">
        <v>28800</v>
      </c>
      <c r="G184" s="263">
        <f t="shared" si="11"/>
        <v>45657</v>
      </c>
      <c r="H184" s="264">
        <f t="shared" si="12"/>
        <v>46</v>
      </c>
      <c r="I184" s="261" t="str">
        <f t="shared" si="13"/>
        <v>Veteran</v>
      </c>
      <c r="J184" s="260" t="s">
        <v>67</v>
      </c>
      <c r="K184" s="265">
        <v>78110610137</v>
      </c>
      <c r="L184" s="266" t="s">
        <v>1440</v>
      </c>
    </row>
    <row r="185" spans="1:12" s="195" customFormat="1" x14ac:dyDescent="0.25">
      <c r="A185" s="259" t="s">
        <v>630</v>
      </c>
      <c r="B185" s="260" t="s">
        <v>41</v>
      </c>
      <c r="C185" s="260" t="s">
        <v>1491</v>
      </c>
      <c r="D185" s="260" t="s">
        <v>349</v>
      </c>
      <c r="E185" s="261" t="str">
        <f t="shared" si="10"/>
        <v>Ladies Grand Masters</v>
      </c>
      <c r="F185" s="262">
        <v>21087</v>
      </c>
      <c r="G185" s="263">
        <f t="shared" si="11"/>
        <v>45657</v>
      </c>
      <c r="H185" s="264">
        <f t="shared" si="12"/>
        <v>67</v>
      </c>
      <c r="I185" s="261" t="str">
        <f t="shared" si="13"/>
        <v>Grand Masters</v>
      </c>
      <c r="J185" s="260" t="s">
        <v>67</v>
      </c>
      <c r="K185" s="265">
        <v>57092400260</v>
      </c>
      <c r="L185" s="266" t="s">
        <v>1440</v>
      </c>
    </row>
    <row r="186" spans="1:12" s="195" customFormat="1" x14ac:dyDescent="0.25">
      <c r="A186" s="259" t="s">
        <v>631</v>
      </c>
      <c r="B186" s="260" t="s">
        <v>48</v>
      </c>
      <c r="C186" s="260" t="s">
        <v>96</v>
      </c>
      <c r="D186" s="260" t="s">
        <v>1826</v>
      </c>
      <c r="E186" s="261" t="str">
        <f t="shared" si="10"/>
        <v>Men Grand Masters</v>
      </c>
      <c r="F186" s="262">
        <v>22780</v>
      </c>
      <c r="G186" s="263">
        <f t="shared" si="11"/>
        <v>45657</v>
      </c>
      <c r="H186" s="264">
        <f t="shared" si="12"/>
        <v>62</v>
      </c>
      <c r="I186" s="261" t="str">
        <f t="shared" si="13"/>
        <v>Grand Masters</v>
      </c>
      <c r="J186" s="260" t="s">
        <v>1240</v>
      </c>
      <c r="K186" s="265">
        <v>62051400350</v>
      </c>
      <c r="L186" s="266" t="s">
        <v>1440</v>
      </c>
    </row>
    <row r="187" spans="1:12" s="195" customFormat="1" x14ac:dyDescent="0.25">
      <c r="A187" s="259" t="s">
        <v>632</v>
      </c>
      <c r="B187" s="260" t="s">
        <v>50</v>
      </c>
      <c r="C187" s="260" t="s">
        <v>1954</v>
      </c>
      <c r="D187" s="260" t="s">
        <v>1955</v>
      </c>
      <c r="E187" s="261" t="str">
        <f t="shared" si="10"/>
        <v>Men Senior</v>
      </c>
      <c r="F187" s="262">
        <v>36956</v>
      </c>
      <c r="G187" s="263">
        <f t="shared" si="11"/>
        <v>45657</v>
      </c>
      <c r="H187" s="264">
        <f t="shared" si="12"/>
        <v>23</v>
      </c>
      <c r="I187" s="261" t="str">
        <f t="shared" si="13"/>
        <v>Senior</v>
      </c>
      <c r="J187" s="260" t="s">
        <v>1240</v>
      </c>
      <c r="K187" s="269" t="s">
        <v>1956</v>
      </c>
      <c r="L187" s="266" t="s">
        <v>1440</v>
      </c>
    </row>
    <row r="188" spans="1:12" ht="13.5" customHeight="1" x14ac:dyDescent="0.25">
      <c r="A188" s="178" t="s">
        <v>633</v>
      </c>
      <c r="B188" s="179" t="s">
        <v>1218</v>
      </c>
      <c r="C188" s="179" t="s">
        <v>92</v>
      </c>
      <c r="D188" s="179" t="s">
        <v>93</v>
      </c>
      <c r="E188" s="261" t="str">
        <f t="shared" si="10"/>
        <v>Men Veteran</v>
      </c>
      <c r="F188" s="184">
        <v>30055</v>
      </c>
      <c r="G188" s="263">
        <f t="shared" si="11"/>
        <v>45657</v>
      </c>
      <c r="H188" s="264">
        <f t="shared" si="12"/>
        <v>42</v>
      </c>
      <c r="I188" s="261" t="str">
        <f t="shared" si="13"/>
        <v>Veteran</v>
      </c>
      <c r="J188" s="179" t="s">
        <v>1240</v>
      </c>
      <c r="K188" s="183">
        <v>73113010117</v>
      </c>
      <c r="L188" s="187" t="s">
        <v>1440</v>
      </c>
    </row>
    <row r="189" spans="1:12" s="195" customFormat="1" x14ac:dyDescent="0.25">
      <c r="A189" s="259" t="s">
        <v>634</v>
      </c>
      <c r="B189" s="260" t="s">
        <v>44</v>
      </c>
      <c r="C189" s="260" t="s">
        <v>416</v>
      </c>
      <c r="D189" s="260" t="s">
        <v>157</v>
      </c>
      <c r="E189" s="261" t="str">
        <f t="shared" si="10"/>
        <v>Ladies Grand Masters</v>
      </c>
      <c r="F189" s="262">
        <v>20253</v>
      </c>
      <c r="G189" s="263">
        <f t="shared" si="11"/>
        <v>45657</v>
      </c>
      <c r="H189" s="264">
        <f t="shared" si="12"/>
        <v>69</v>
      </c>
      <c r="I189" s="261" t="str">
        <f t="shared" si="13"/>
        <v>Grand Masters</v>
      </c>
      <c r="J189" s="260" t="s">
        <v>67</v>
      </c>
      <c r="K189" s="265">
        <v>55061310047</v>
      </c>
      <c r="L189" s="266" t="s">
        <v>1442</v>
      </c>
    </row>
    <row r="190" spans="1:12" x14ac:dyDescent="0.25">
      <c r="A190" s="178" t="s">
        <v>635</v>
      </c>
      <c r="B190" s="179" t="s">
        <v>976</v>
      </c>
      <c r="C190" s="179" t="s">
        <v>91</v>
      </c>
      <c r="D190" s="179" t="s">
        <v>344</v>
      </c>
      <c r="E190" s="261" t="str">
        <f t="shared" si="10"/>
        <v>Men Grand Masters</v>
      </c>
      <c r="F190" s="184"/>
      <c r="G190" s="263">
        <f t="shared" si="11"/>
        <v>45657</v>
      </c>
      <c r="H190" s="264">
        <f t="shared" si="12"/>
        <v>125</v>
      </c>
      <c r="I190" s="261" t="str">
        <f t="shared" si="13"/>
        <v>Grand Masters</v>
      </c>
      <c r="J190" s="179" t="s">
        <v>1240</v>
      </c>
      <c r="K190" s="183"/>
      <c r="L190" s="187"/>
    </row>
    <row r="191" spans="1:12" s="195" customFormat="1" x14ac:dyDescent="0.25">
      <c r="A191" s="259" t="s">
        <v>636</v>
      </c>
      <c r="B191" s="260" t="s">
        <v>43</v>
      </c>
      <c r="C191" s="260" t="s">
        <v>1789</v>
      </c>
      <c r="D191" s="260" t="s">
        <v>382</v>
      </c>
      <c r="E191" s="261" t="str">
        <f t="shared" si="10"/>
        <v>Men Senior</v>
      </c>
      <c r="F191" s="262">
        <v>36841</v>
      </c>
      <c r="G191" s="263">
        <f t="shared" si="11"/>
        <v>45657</v>
      </c>
      <c r="H191" s="264">
        <f t="shared" si="12"/>
        <v>24</v>
      </c>
      <c r="I191" s="261" t="str">
        <f t="shared" si="13"/>
        <v>Senior</v>
      </c>
      <c r="J191" s="260" t="s">
        <v>1240</v>
      </c>
      <c r="K191" s="265">
        <v>111100224</v>
      </c>
      <c r="L191" s="266" t="s">
        <v>1440</v>
      </c>
    </row>
    <row r="192" spans="1:12" s="195" customFormat="1" x14ac:dyDescent="0.25">
      <c r="A192" s="259" t="s">
        <v>637</v>
      </c>
      <c r="B192" s="260" t="s">
        <v>37</v>
      </c>
      <c r="C192" s="260" t="s">
        <v>2076</v>
      </c>
      <c r="D192" s="260" t="s">
        <v>103</v>
      </c>
      <c r="E192" s="261" t="str">
        <f t="shared" si="10"/>
        <v>Men Senior</v>
      </c>
      <c r="F192" s="262">
        <v>35827</v>
      </c>
      <c r="G192" s="263">
        <f t="shared" si="11"/>
        <v>45657</v>
      </c>
      <c r="H192" s="264">
        <f t="shared" si="12"/>
        <v>26</v>
      </c>
      <c r="I192" s="261" t="str">
        <f t="shared" si="13"/>
        <v>Senior</v>
      </c>
      <c r="J192" s="260" t="s">
        <v>1240</v>
      </c>
      <c r="K192" s="265">
        <v>98020100083</v>
      </c>
      <c r="L192" s="266" t="s">
        <v>1440</v>
      </c>
    </row>
    <row r="193" spans="1:12" s="195" customFormat="1" x14ac:dyDescent="0.25">
      <c r="A193" s="259" t="s">
        <v>638</v>
      </c>
      <c r="B193" s="260" t="s">
        <v>42</v>
      </c>
      <c r="C193" s="260" t="s">
        <v>1993</v>
      </c>
      <c r="D193" s="260" t="s">
        <v>1797</v>
      </c>
      <c r="E193" s="261" t="str">
        <f t="shared" si="10"/>
        <v>Ladies Veteran</v>
      </c>
      <c r="F193" s="262">
        <v>30901</v>
      </c>
      <c r="G193" s="263">
        <f t="shared" si="11"/>
        <v>45657</v>
      </c>
      <c r="H193" s="264">
        <f t="shared" si="12"/>
        <v>40</v>
      </c>
      <c r="I193" s="261" t="str">
        <f t="shared" si="13"/>
        <v>Veteran</v>
      </c>
      <c r="J193" s="260" t="s">
        <v>67</v>
      </c>
      <c r="K193" s="265">
        <v>8408070036089</v>
      </c>
      <c r="L193" s="266" t="s">
        <v>1890</v>
      </c>
    </row>
    <row r="194" spans="1:12" s="195" customFormat="1" x14ac:dyDescent="0.25">
      <c r="A194" s="259" t="s">
        <v>639</v>
      </c>
      <c r="B194" s="260" t="s">
        <v>37</v>
      </c>
      <c r="C194" s="260" t="s">
        <v>283</v>
      </c>
      <c r="D194" s="260" t="s">
        <v>268</v>
      </c>
      <c r="E194" s="261" t="str">
        <f t="shared" si="10"/>
        <v>Men Senior</v>
      </c>
      <c r="F194" s="262">
        <v>32554</v>
      </c>
      <c r="G194" s="263">
        <f t="shared" si="11"/>
        <v>45657</v>
      </c>
      <c r="H194" s="264">
        <f t="shared" si="12"/>
        <v>35</v>
      </c>
      <c r="I194" s="261" t="str">
        <f t="shared" si="13"/>
        <v>Senior</v>
      </c>
      <c r="J194" s="260" t="s">
        <v>1240</v>
      </c>
      <c r="K194" s="265">
        <v>89021500132</v>
      </c>
      <c r="L194" s="266" t="s">
        <v>1440</v>
      </c>
    </row>
    <row r="195" spans="1:12" s="195" customFormat="1" x14ac:dyDescent="0.25">
      <c r="A195" s="178" t="s">
        <v>640</v>
      </c>
      <c r="B195" s="179" t="s">
        <v>1234</v>
      </c>
      <c r="C195" s="179" t="s">
        <v>407</v>
      </c>
      <c r="D195" s="179" t="s">
        <v>306</v>
      </c>
      <c r="E195" s="261" t="str">
        <f t="shared" si="10"/>
        <v>Men Senior</v>
      </c>
      <c r="F195" s="184">
        <v>35184</v>
      </c>
      <c r="G195" s="263">
        <f t="shared" si="11"/>
        <v>45657</v>
      </c>
      <c r="H195" s="264">
        <f t="shared" si="12"/>
        <v>28</v>
      </c>
      <c r="I195" s="261" t="str">
        <f t="shared" si="13"/>
        <v>Senior</v>
      </c>
      <c r="J195" s="179" t="s">
        <v>1240</v>
      </c>
      <c r="K195" s="183">
        <v>96042900161</v>
      </c>
      <c r="L195" s="187" t="s">
        <v>1440</v>
      </c>
    </row>
    <row r="196" spans="1:12" s="195" customFormat="1" x14ac:dyDescent="0.25">
      <c r="A196" s="259" t="s">
        <v>641</v>
      </c>
      <c r="B196" s="260" t="s">
        <v>48</v>
      </c>
      <c r="C196" s="260" t="s">
        <v>221</v>
      </c>
      <c r="D196" s="260" t="s">
        <v>306</v>
      </c>
      <c r="E196" s="261" t="str">
        <f t="shared" si="10"/>
        <v>Men Grand Masters</v>
      </c>
      <c r="F196" s="262">
        <v>23476</v>
      </c>
      <c r="G196" s="263">
        <f t="shared" si="11"/>
        <v>45657</v>
      </c>
      <c r="H196" s="264">
        <f t="shared" si="12"/>
        <v>60</v>
      </c>
      <c r="I196" s="261" t="str">
        <f t="shared" si="13"/>
        <v>Grand Masters</v>
      </c>
      <c r="J196" s="260" t="s">
        <v>1240</v>
      </c>
      <c r="K196" s="265">
        <v>64040900294</v>
      </c>
      <c r="L196" s="266" t="s">
        <v>1440</v>
      </c>
    </row>
    <row r="197" spans="1:12" s="195" customFormat="1" x14ac:dyDescent="0.25">
      <c r="A197" s="259" t="s">
        <v>642</v>
      </c>
      <c r="B197" s="260" t="s">
        <v>48</v>
      </c>
      <c r="C197" s="260" t="s">
        <v>295</v>
      </c>
      <c r="D197" s="260" t="s">
        <v>305</v>
      </c>
      <c r="E197" s="261" t="str">
        <f t="shared" ref="E197:E260" si="14">CONCATENATE(J197," ",I197)</f>
        <v>Men Veteran</v>
      </c>
      <c r="F197" s="262">
        <v>30359</v>
      </c>
      <c r="G197" s="263">
        <f t="shared" si="11"/>
        <v>45657</v>
      </c>
      <c r="H197" s="264">
        <f t="shared" si="12"/>
        <v>41</v>
      </c>
      <c r="I197" s="261" t="str">
        <f t="shared" si="13"/>
        <v>Veteran</v>
      </c>
      <c r="J197" s="260" t="s">
        <v>1240</v>
      </c>
      <c r="K197" s="265">
        <v>83021210813</v>
      </c>
      <c r="L197" s="266" t="s">
        <v>1440</v>
      </c>
    </row>
    <row r="198" spans="1:12" s="195" customFormat="1" x14ac:dyDescent="0.25">
      <c r="A198" s="259" t="s">
        <v>643</v>
      </c>
      <c r="B198" s="260" t="s">
        <v>1923</v>
      </c>
      <c r="C198" s="260" t="s">
        <v>1787</v>
      </c>
      <c r="D198" s="260" t="s">
        <v>1788</v>
      </c>
      <c r="E198" s="261" t="str">
        <f t="shared" si="14"/>
        <v>Ladies Senior</v>
      </c>
      <c r="F198" s="262">
        <v>35731</v>
      </c>
      <c r="G198" s="263">
        <f t="shared" ref="G198:G261" si="15">$G$5</f>
        <v>45657</v>
      </c>
      <c r="H198" s="264">
        <f t="shared" si="12"/>
        <v>27</v>
      </c>
      <c r="I198" s="261" t="str">
        <f t="shared" si="13"/>
        <v>Senior</v>
      </c>
      <c r="J198" s="260" t="s">
        <v>67</v>
      </c>
      <c r="K198" s="265">
        <v>97102800355</v>
      </c>
      <c r="L198" s="266" t="s">
        <v>1440</v>
      </c>
    </row>
    <row r="199" spans="1:12" s="195" customFormat="1" x14ac:dyDescent="0.25">
      <c r="A199" s="259" t="s">
        <v>644</v>
      </c>
      <c r="B199" s="260" t="s">
        <v>38</v>
      </c>
      <c r="C199" s="260" t="s">
        <v>74</v>
      </c>
      <c r="D199" s="260" t="s">
        <v>151</v>
      </c>
      <c r="E199" s="261" t="str">
        <f t="shared" si="14"/>
        <v>Men Veteran</v>
      </c>
      <c r="F199" s="262">
        <v>29140</v>
      </c>
      <c r="G199" s="263">
        <f t="shared" si="15"/>
        <v>45657</v>
      </c>
      <c r="H199" s="264">
        <f t="shared" ref="H199:H262" si="16">INT(YEARFRAC(F199,G199))</f>
        <v>45</v>
      </c>
      <c r="I199" s="261" t="str">
        <f t="shared" ref="I199:I262" si="17">IF(H199="","Senior",IF(H199&gt;59.999,"Grand Masters",IF(H199&gt;49.999,"Master",IF(H199&gt;39.999,"Veteran",IF(H199&gt;21.999,"Senior",IF(H199&gt;16.999,"U/21","U/16"))))))</f>
        <v>Veteran</v>
      </c>
      <c r="J199" s="260" t="s">
        <v>1240</v>
      </c>
      <c r="K199" s="265">
        <v>814536324</v>
      </c>
      <c r="L199" s="266" t="s">
        <v>1453</v>
      </c>
    </row>
    <row r="200" spans="1:12" s="195" customFormat="1" x14ac:dyDescent="0.25">
      <c r="A200" s="178" t="s">
        <v>645</v>
      </c>
      <c r="B200" s="179" t="s">
        <v>1338</v>
      </c>
      <c r="C200" s="179" t="s">
        <v>1957</v>
      </c>
      <c r="D200" s="179" t="s">
        <v>1958</v>
      </c>
      <c r="E200" s="261" t="str">
        <f t="shared" si="14"/>
        <v>Men Veteran</v>
      </c>
      <c r="F200" s="184">
        <v>30897</v>
      </c>
      <c r="G200" s="263">
        <f t="shared" si="15"/>
        <v>45657</v>
      </c>
      <c r="H200" s="264">
        <f t="shared" si="16"/>
        <v>40</v>
      </c>
      <c r="I200" s="261" t="str">
        <f t="shared" si="17"/>
        <v>Veteran</v>
      </c>
      <c r="J200" s="179" t="s">
        <v>1240</v>
      </c>
      <c r="K200" s="183" t="s">
        <v>1959</v>
      </c>
      <c r="L200" s="187" t="s">
        <v>1960</v>
      </c>
    </row>
    <row r="201" spans="1:12" s="195" customFormat="1" x14ac:dyDescent="0.25">
      <c r="A201" s="259" t="s">
        <v>646</v>
      </c>
      <c r="B201" s="260" t="s">
        <v>1923</v>
      </c>
      <c r="C201" s="260" t="s">
        <v>87</v>
      </c>
      <c r="D201" s="260" t="s">
        <v>332</v>
      </c>
      <c r="E201" s="261" t="str">
        <f t="shared" si="14"/>
        <v>Men Senior</v>
      </c>
      <c r="F201" s="262">
        <v>35487</v>
      </c>
      <c r="G201" s="263">
        <f t="shared" si="15"/>
        <v>45657</v>
      </c>
      <c r="H201" s="264">
        <f t="shared" si="16"/>
        <v>27</v>
      </c>
      <c r="I201" s="261" t="str">
        <f t="shared" si="17"/>
        <v>Senior</v>
      </c>
      <c r="J201" s="260" t="s">
        <v>1240</v>
      </c>
      <c r="K201" s="265">
        <v>97022600228</v>
      </c>
      <c r="L201" s="266" t="s">
        <v>1440</v>
      </c>
    </row>
    <row r="202" spans="1:12" x14ac:dyDescent="0.25">
      <c r="A202" s="178" t="s">
        <v>647</v>
      </c>
      <c r="B202" s="179" t="s">
        <v>976</v>
      </c>
      <c r="C202" s="179" t="s">
        <v>333</v>
      </c>
      <c r="D202" s="179" t="s">
        <v>343</v>
      </c>
      <c r="E202" s="261" t="str">
        <f t="shared" si="14"/>
        <v>Men Grand Masters</v>
      </c>
      <c r="F202" s="184"/>
      <c r="G202" s="263">
        <f t="shared" si="15"/>
        <v>45657</v>
      </c>
      <c r="H202" s="264">
        <f t="shared" si="16"/>
        <v>125</v>
      </c>
      <c r="I202" s="261" t="str">
        <f t="shared" si="17"/>
        <v>Grand Masters</v>
      </c>
      <c r="J202" s="179" t="s">
        <v>1240</v>
      </c>
      <c r="K202" s="183"/>
      <c r="L202" s="187"/>
    </row>
    <row r="203" spans="1:12" s="195" customFormat="1" x14ac:dyDescent="0.25">
      <c r="A203" s="259" t="s">
        <v>648</v>
      </c>
      <c r="B203" s="260" t="s">
        <v>50</v>
      </c>
      <c r="C203" s="260" t="s">
        <v>98</v>
      </c>
      <c r="D203" s="260" t="s">
        <v>1823</v>
      </c>
      <c r="E203" s="261" t="str">
        <f t="shared" si="14"/>
        <v>Men Grand Masters</v>
      </c>
      <c r="F203" s="262">
        <v>20380</v>
      </c>
      <c r="G203" s="263">
        <f t="shared" si="15"/>
        <v>45657</v>
      </c>
      <c r="H203" s="264">
        <f t="shared" si="16"/>
        <v>69</v>
      </c>
      <c r="I203" s="261" t="str">
        <f t="shared" si="17"/>
        <v>Grand Masters</v>
      </c>
      <c r="J203" s="260" t="s">
        <v>1240</v>
      </c>
      <c r="K203" s="265">
        <v>55101800228</v>
      </c>
      <c r="L203" s="266" t="s">
        <v>1440</v>
      </c>
    </row>
    <row r="204" spans="1:12" s="195" customFormat="1" x14ac:dyDescent="0.25">
      <c r="A204" s="259" t="s">
        <v>649</v>
      </c>
      <c r="B204" s="260" t="s">
        <v>48</v>
      </c>
      <c r="C204" s="260" t="s">
        <v>1879</v>
      </c>
      <c r="D204" s="260" t="s">
        <v>1830</v>
      </c>
      <c r="E204" s="261" t="str">
        <f t="shared" si="14"/>
        <v>Ladies Senior</v>
      </c>
      <c r="F204" s="262">
        <v>33971</v>
      </c>
      <c r="G204" s="263">
        <f t="shared" si="15"/>
        <v>45657</v>
      </c>
      <c r="H204" s="264">
        <f t="shared" si="16"/>
        <v>31</v>
      </c>
      <c r="I204" s="261" t="str">
        <f t="shared" si="17"/>
        <v>Senior</v>
      </c>
      <c r="J204" s="260" t="s">
        <v>67</v>
      </c>
      <c r="K204" s="265">
        <v>93010200269</v>
      </c>
      <c r="L204" s="266" t="s">
        <v>1440</v>
      </c>
    </row>
    <row r="205" spans="1:12" s="195" customFormat="1" x14ac:dyDescent="0.25">
      <c r="A205" s="259" t="s">
        <v>650</v>
      </c>
      <c r="B205" s="260" t="s">
        <v>38</v>
      </c>
      <c r="C205" s="260" t="s">
        <v>146</v>
      </c>
      <c r="D205" s="260" t="s">
        <v>135</v>
      </c>
      <c r="E205" s="261" t="str">
        <f t="shared" si="14"/>
        <v>Men Veteran</v>
      </c>
      <c r="F205" s="262">
        <v>28922</v>
      </c>
      <c r="G205" s="263">
        <f t="shared" si="15"/>
        <v>45657</v>
      </c>
      <c r="H205" s="264">
        <f t="shared" si="16"/>
        <v>45</v>
      </c>
      <c r="I205" s="261" t="str">
        <f t="shared" si="17"/>
        <v>Veteran</v>
      </c>
      <c r="J205" s="260" t="s">
        <v>1240</v>
      </c>
      <c r="K205" s="265">
        <v>68090600050</v>
      </c>
      <c r="L205" s="266" t="s">
        <v>1440</v>
      </c>
    </row>
    <row r="206" spans="1:12" s="195" customFormat="1" x14ac:dyDescent="0.25">
      <c r="A206" s="259" t="s">
        <v>651</v>
      </c>
      <c r="B206" s="260" t="s">
        <v>48</v>
      </c>
      <c r="C206" s="260" t="s">
        <v>2013</v>
      </c>
      <c r="D206" s="260" t="s">
        <v>1826</v>
      </c>
      <c r="E206" s="261" t="str">
        <f t="shared" si="14"/>
        <v>Men Grand Masters</v>
      </c>
      <c r="F206" s="262">
        <v>21783</v>
      </c>
      <c r="G206" s="263">
        <f t="shared" si="15"/>
        <v>45657</v>
      </c>
      <c r="H206" s="264">
        <f t="shared" si="16"/>
        <v>65</v>
      </c>
      <c r="I206" s="261" t="str">
        <f t="shared" si="17"/>
        <v>Grand Masters</v>
      </c>
      <c r="J206" s="260" t="s">
        <v>1240</v>
      </c>
      <c r="K206" s="265">
        <v>59082100428</v>
      </c>
      <c r="L206" s="266" t="s">
        <v>1440</v>
      </c>
    </row>
    <row r="207" spans="1:12" s="195" customFormat="1" x14ac:dyDescent="0.25">
      <c r="A207" s="259" t="s">
        <v>652</v>
      </c>
      <c r="B207" s="260" t="s">
        <v>41</v>
      </c>
      <c r="C207" s="260" t="s">
        <v>174</v>
      </c>
      <c r="D207" s="260" t="s">
        <v>307</v>
      </c>
      <c r="E207" s="261" t="str">
        <f t="shared" si="14"/>
        <v>Men Grand Masters</v>
      </c>
      <c r="F207" s="262">
        <v>18986</v>
      </c>
      <c r="G207" s="263">
        <f t="shared" si="15"/>
        <v>45657</v>
      </c>
      <c r="H207" s="264">
        <f t="shared" si="16"/>
        <v>73</v>
      </c>
      <c r="I207" s="261" t="str">
        <f t="shared" si="17"/>
        <v>Grand Masters</v>
      </c>
      <c r="J207" s="260" t="s">
        <v>1240</v>
      </c>
      <c r="K207" s="265">
        <v>51122400349</v>
      </c>
      <c r="L207" s="266" t="s">
        <v>1440</v>
      </c>
    </row>
    <row r="208" spans="1:12" s="195" customFormat="1" x14ac:dyDescent="0.25">
      <c r="A208" s="259" t="s">
        <v>653</v>
      </c>
      <c r="B208" s="260" t="s">
        <v>44</v>
      </c>
      <c r="C208" s="260" t="s">
        <v>299</v>
      </c>
      <c r="D208" s="260" t="s">
        <v>300</v>
      </c>
      <c r="E208" s="261" t="str">
        <f t="shared" si="14"/>
        <v>Men Senior</v>
      </c>
      <c r="F208" s="262">
        <v>34463</v>
      </c>
      <c r="G208" s="263">
        <f t="shared" si="15"/>
        <v>45657</v>
      </c>
      <c r="H208" s="264">
        <f t="shared" si="16"/>
        <v>30</v>
      </c>
      <c r="I208" s="261" t="str">
        <f t="shared" si="17"/>
        <v>Senior</v>
      </c>
      <c r="J208" s="260" t="s">
        <v>1240</v>
      </c>
      <c r="K208" s="265">
        <v>94050900173</v>
      </c>
      <c r="L208" s="266" t="s">
        <v>1440</v>
      </c>
    </row>
    <row r="209" spans="1:12" x14ac:dyDescent="0.25">
      <c r="A209" s="178" t="s">
        <v>654</v>
      </c>
      <c r="B209" s="179" t="s">
        <v>1311</v>
      </c>
      <c r="C209" s="179" t="s">
        <v>89</v>
      </c>
      <c r="D209" s="179" t="s">
        <v>1213</v>
      </c>
      <c r="E209" s="261" t="str">
        <f t="shared" si="14"/>
        <v>Men Master</v>
      </c>
      <c r="F209" s="184">
        <v>24813</v>
      </c>
      <c r="G209" s="263">
        <f t="shared" si="15"/>
        <v>45657</v>
      </c>
      <c r="H209" s="264">
        <f t="shared" si="16"/>
        <v>57</v>
      </c>
      <c r="I209" s="261" t="str">
        <f t="shared" si="17"/>
        <v>Master</v>
      </c>
      <c r="J209" s="179" t="s">
        <v>1240</v>
      </c>
      <c r="K209" s="183">
        <v>67071210074</v>
      </c>
      <c r="L209" s="187" t="s">
        <v>1440</v>
      </c>
    </row>
    <row r="210" spans="1:12" x14ac:dyDescent="0.25">
      <c r="A210" s="178" t="s">
        <v>655</v>
      </c>
      <c r="B210" s="179" t="s">
        <v>1233</v>
      </c>
      <c r="C210" s="179" t="s">
        <v>295</v>
      </c>
      <c r="D210" s="179" t="s">
        <v>1044</v>
      </c>
      <c r="E210" s="261" t="str">
        <f t="shared" si="14"/>
        <v>Men U/21</v>
      </c>
      <c r="F210" s="184">
        <v>38817</v>
      </c>
      <c r="G210" s="263">
        <f t="shared" si="15"/>
        <v>45657</v>
      </c>
      <c r="H210" s="264">
        <f t="shared" si="16"/>
        <v>18</v>
      </c>
      <c r="I210" s="261" t="str">
        <f t="shared" si="17"/>
        <v>U/21</v>
      </c>
      <c r="J210" s="179" t="s">
        <v>1240</v>
      </c>
      <c r="K210" s="183"/>
      <c r="L210" s="187" t="s">
        <v>1440</v>
      </c>
    </row>
    <row r="211" spans="1:12" s="195" customFormat="1" x14ac:dyDescent="0.25">
      <c r="A211" s="259" t="s">
        <v>656</v>
      </c>
      <c r="B211" s="260" t="s">
        <v>47</v>
      </c>
      <c r="C211" s="260" t="s">
        <v>97</v>
      </c>
      <c r="D211" s="260" t="s">
        <v>220</v>
      </c>
      <c r="E211" s="261" t="str">
        <f t="shared" si="14"/>
        <v>Men Master</v>
      </c>
      <c r="F211" s="262">
        <v>27046</v>
      </c>
      <c r="G211" s="263">
        <f t="shared" si="15"/>
        <v>45657</v>
      </c>
      <c r="H211" s="264">
        <f t="shared" si="16"/>
        <v>50</v>
      </c>
      <c r="I211" s="261" t="str">
        <f t="shared" si="17"/>
        <v>Master</v>
      </c>
      <c r="J211" s="260" t="s">
        <v>1240</v>
      </c>
      <c r="K211" s="265">
        <v>74011710113</v>
      </c>
      <c r="L211" s="266" t="s">
        <v>1440</v>
      </c>
    </row>
    <row r="212" spans="1:12" s="195" customFormat="1" x14ac:dyDescent="0.25">
      <c r="A212" s="259" t="s">
        <v>657</v>
      </c>
      <c r="B212" s="260" t="s">
        <v>42</v>
      </c>
      <c r="C212" s="260" t="s">
        <v>213</v>
      </c>
      <c r="D212" s="260" t="s">
        <v>81</v>
      </c>
      <c r="E212" s="261" t="str">
        <f t="shared" si="14"/>
        <v>Men Master</v>
      </c>
      <c r="F212" s="267">
        <v>25751</v>
      </c>
      <c r="G212" s="263">
        <f t="shared" si="15"/>
        <v>45657</v>
      </c>
      <c r="H212" s="264">
        <f t="shared" si="16"/>
        <v>54</v>
      </c>
      <c r="I212" s="261" t="str">
        <f t="shared" si="17"/>
        <v>Master</v>
      </c>
      <c r="J212" s="260" t="s">
        <v>1240</v>
      </c>
      <c r="K212" s="265">
        <v>70070200386</v>
      </c>
      <c r="L212" s="266" t="s">
        <v>1440</v>
      </c>
    </row>
    <row r="213" spans="1:12" s="195" customFormat="1" x14ac:dyDescent="0.25">
      <c r="A213" s="259" t="s">
        <v>658</v>
      </c>
      <c r="B213" s="260" t="s">
        <v>50</v>
      </c>
      <c r="C213" s="260" t="s">
        <v>94</v>
      </c>
      <c r="D213" s="260" t="s">
        <v>108</v>
      </c>
      <c r="E213" s="261" t="str">
        <f t="shared" si="14"/>
        <v>Men Master</v>
      </c>
      <c r="F213" s="262">
        <v>24905</v>
      </c>
      <c r="G213" s="263">
        <f t="shared" si="15"/>
        <v>45657</v>
      </c>
      <c r="H213" s="264">
        <f t="shared" si="16"/>
        <v>56</v>
      </c>
      <c r="I213" s="261" t="str">
        <f t="shared" si="17"/>
        <v>Master</v>
      </c>
      <c r="J213" s="260" t="s">
        <v>1240</v>
      </c>
      <c r="K213" s="265">
        <v>68030851690</v>
      </c>
      <c r="L213" s="266" t="s">
        <v>1443</v>
      </c>
    </row>
    <row r="214" spans="1:12" x14ac:dyDescent="0.25">
      <c r="A214" s="178" t="s">
        <v>659</v>
      </c>
      <c r="B214" s="179" t="s">
        <v>1233</v>
      </c>
      <c r="C214" s="179" t="s">
        <v>216</v>
      </c>
      <c r="D214" s="179" t="s">
        <v>350</v>
      </c>
      <c r="E214" s="261" t="str">
        <f t="shared" si="14"/>
        <v>Men Senior</v>
      </c>
      <c r="F214" s="184">
        <v>32932</v>
      </c>
      <c r="G214" s="263">
        <f t="shared" si="15"/>
        <v>45657</v>
      </c>
      <c r="H214" s="264">
        <f t="shared" si="16"/>
        <v>34</v>
      </c>
      <c r="I214" s="261" t="str">
        <f t="shared" si="17"/>
        <v>Senior</v>
      </c>
      <c r="J214" s="179" t="s">
        <v>1240</v>
      </c>
      <c r="K214" s="183">
        <v>9002285201080</v>
      </c>
      <c r="L214" s="187" t="s">
        <v>1440</v>
      </c>
    </row>
    <row r="215" spans="1:12" s="195" customFormat="1" x14ac:dyDescent="0.25">
      <c r="A215" s="259" t="s">
        <v>660</v>
      </c>
      <c r="B215" s="260" t="s">
        <v>49</v>
      </c>
      <c r="C215" s="260" t="s">
        <v>216</v>
      </c>
      <c r="D215" s="260" t="s">
        <v>1801</v>
      </c>
      <c r="E215" s="261" t="str">
        <f t="shared" si="14"/>
        <v>Men Senior</v>
      </c>
      <c r="F215" s="262">
        <v>32231</v>
      </c>
      <c r="G215" s="263">
        <f t="shared" si="15"/>
        <v>45657</v>
      </c>
      <c r="H215" s="264">
        <f t="shared" si="16"/>
        <v>36</v>
      </c>
      <c r="I215" s="261" t="str">
        <f t="shared" si="17"/>
        <v>Senior</v>
      </c>
      <c r="J215" s="260" t="s">
        <v>1240</v>
      </c>
      <c r="K215" s="265">
        <v>88032900071</v>
      </c>
      <c r="L215" s="266" t="s">
        <v>1440</v>
      </c>
    </row>
    <row r="216" spans="1:12" x14ac:dyDescent="0.25">
      <c r="A216" s="178" t="s">
        <v>661</v>
      </c>
      <c r="B216" s="179" t="s">
        <v>1233</v>
      </c>
      <c r="C216" s="179" t="s">
        <v>1802</v>
      </c>
      <c r="D216" s="179" t="s">
        <v>1803</v>
      </c>
      <c r="E216" s="261" t="str">
        <f t="shared" si="14"/>
        <v>Men Master</v>
      </c>
      <c r="F216" s="184">
        <v>27184</v>
      </c>
      <c r="G216" s="263">
        <f t="shared" si="15"/>
        <v>45657</v>
      </c>
      <c r="H216" s="264">
        <f t="shared" si="16"/>
        <v>50</v>
      </c>
      <c r="I216" s="261" t="str">
        <f t="shared" si="17"/>
        <v>Master</v>
      </c>
      <c r="J216" s="179" t="s">
        <v>1240</v>
      </c>
      <c r="K216" s="183">
        <v>74060400114</v>
      </c>
      <c r="L216" s="187" t="s">
        <v>1440</v>
      </c>
    </row>
    <row r="217" spans="1:12" s="195" customFormat="1" x14ac:dyDescent="0.25">
      <c r="A217" s="259" t="s">
        <v>662</v>
      </c>
      <c r="B217" s="260" t="s">
        <v>43</v>
      </c>
      <c r="C217" s="260" t="s">
        <v>261</v>
      </c>
      <c r="D217" s="260" t="s">
        <v>2100</v>
      </c>
      <c r="E217" s="261" t="str">
        <f t="shared" si="14"/>
        <v>Men Veteran</v>
      </c>
      <c r="F217" s="262">
        <v>28934</v>
      </c>
      <c r="G217" s="263">
        <f t="shared" si="15"/>
        <v>45657</v>
      </c>
      <c r="H217" s="264">
        <f t="shared" si="16"/>
        <v>45</v>
      </c>
      <c r="I217" s="261" t="str">
        <f t="shared" si="17"/>
        <v>Veteran</v>
      </c>
      <c r="J217" s="260" t="s">
        <v>1240</v>
      </c>
      <c r="K217" s="265">
        <v>79032010050</v>
      </c>
      <c r="L217" s="266" t="s">
        <v>1440</v>
      </c>
    </row>
    <row r="218" spans="1:12" s="195" customFormat="1" x14ac:dyDescent="0.25">
      <c r="A218" s="178" t="s">
        <v>663</v>
      </c>
      <c r="B218" s="179" t="s">
        <v>1311</v>
      </c>
      <c r="C218" s="179" t="s">
        <v>1804</v>
      </c>
      <c r="D218" s="179" t="s">
        <v>1805</v>
      </c>
      <c r="E218" s="261" t="str">
        <f t="shared" si="14"/>
        <v>Men Grand Masters</v>
      </c>
      <c r="F218" s="184">
        <v>22119</v>
      </c>
      <c r="G218" s="263">
        <f t="shared" si="15"/>
        <v>45657</v>
      </c>
      <c r="H218" s="264">
        <f t="shared" si="16"/>
        <v>64</v>
      </c>
      <c r="I218" s="261" t="str">
        <f t="shared" si="17"/>
        <v>Grand Masters</v>
      </c>
      <c r="J218" s="179" t="s">
        <v>1240</v>
      </c>
      <c r="K218" s="183">
        <v>60072200464</v>
      </c>
      <c r="L218" s="187" t="s">
        <v>1440</v>
      </c>
    </row>
    <row r="219" spans="1:12" s="195" customFormat="1" x14ac:dyDescent="0.25">
      <c r="A219" s="259" t="s">
        <v>664</v>
      </c>
      <c r="B219" s="260" t="s">
        <v>50</v>
      </c>
      <c r="C219" s="260" t="s">
        <v>396</v>
      </c>
      <c r="D219" s="260" t="s">
        <v>353</v>
      </c>
      <c r="E219" s="261" t="str">
        <f t="shared" si="14"/>
        <v>Men Master</v>
      </c>
      <c r="F219" s="262">
        <v>24147</v>
      </c>
      <c r="G219" s="263">
        <f t="shared" si="15"/>
        <v>45657</v>
      </c>
      <c r="H219" s="264">
        <f t="shared" si="16"/>
        <v>58</v>
      </c>
      <c r="I219" s="261" t="str">
        <f t="shared" si="17"/>
        <v>Master</v>
      </c>
      <c r="J219" s="260" t="s">
        <v>1240</v>
      </c>
      <c r="K219" s="265">
        <v>66020900223</v>
      </c>
      <c r="L219" s="266" t="s">
        <v>1440</v>
      </c>
    </row>
    <row r="220" spans="1:12" s="195" customFormat="1" x14ac:dyDescent="0.25">
      <c r="A220" s="178" t="s">
        <v>665</v>
      </c>
      <c r="B220" s="179" t="s">
        <v>1311</v>
      </c>
      <c r="C220" s="179" t="s">
        <v>149</v>
      </c>
      <c r="D220" s="179" t="s">
        <v>294</v>
      </c>
      <c r="E220" s="261" t="str">
        <f t="shared" si="14"/>
        <v>Men Grand Masters</v>
      </c>
      <c r="F220" s="184">
        <v>19092</v>
      </c>
      <c r="G220" s="263">
        <f t="shared" si="15"/>
        <v>45657</v>
      </c>
      <c r="H220" s="264">
        <f t="shared" si="16"/>
        <v>72</v>
      </c>
      <c r="I220" s="261" t="str">
        <f t="shared" si="17"/>
        <v>Grand Masters</v>
      </c>
      <c r="J220" s="179" t="s">
        <v>1240</v>
      </c>
      <c r="K220" s="183">
        <v>52040800190</v>
      </c>
      <c r="L220" s="187" t="s">
        <v>1440</v>
      </c>
    </row>
    <row r="221" spans="1:12" s="195" customFormat="1" x14ac:dyDescent="0.25">
      <c r="A221" s="259" t="s">
        <v>666</v>
      </c>
      <c r="B221" s="260" t="s">
        <v>49</v>
      </c>
      <c r="C221" s="260" t="s">
        <v>146</v>
      </c>
      <c r="D221" s="260" t="s">
        <v>235</v>
      </c>
      <c r="E221" s="261" t="str">
        <f t="shared" si="14"/>
        <v>Men Senior</v>
      </c>
      <c r="F221" s="262">
        <v>32820</v>
      </c>
      <c r="G221" s="263">
        <f t="shared" si="15"/>
        <v>45657</v>
      </c>
      <c r="H221" s="264">
        <f t="shared" si="16"/>
        <v>35</v>
      </c>
      <c r="I221" s="261" t="str">
        <f t="shared" si="17"/>
        <v>Senior</v>
      </c>
      <c r="J221" s="260" t="s">
        <v>1240</v>
      </c>
      <c r="K221" s="265">
        <v>89110800360</v>
      </c>
      <c r="L221" s="266" t="s">
        <v>1440</v>
      </c>
    </row>
    <row r="222" spans="1:12" s="195" customFormat="1" x14ac:dyDescent="0.25">
      <c r="A222" s="178" t="s">
        <v>667</v>
      </c>
      <c r="B222" s="179" t="s">
        <v>1311</v>
      </c>
      <c r="C222" s="179" t="s">
        <v>94</v>
      </c>
      <c r="D222" s="179" t="s">
        <v>147</v>
      </c>
      <c r="E222" s="261" t="str">
        <f t="shared" si="14"/>
        <v>Men Veteran</v>
      </c>
      <c r="F222" s="184">
        <v>29282</v>
      </c>
      <c r="G222" s="263">
        <f t="shared" si="15"/>
        <v>45657</v>
      </c>
      <c r="H222" s="264">
        <f t="shared" si="16"/>
        <v>44</v>
      </c>
      <c r="I222" s="261" t="str">
        <f t="shared" si="17"/>
        <v>Veteran</v>
      </c>
      <c r="J222" s="179" t="s">
        <v>1240</v>
      </c>
      <c r="K222" s="183">
        <v>80030210992</v>
      </c>
      <c r="L222" s="187" t="s">
        <v>1440</v>
      </c>
    </row>
    <row r="223" spans="1:12" s="195" customFormat="1" x14ac:dyDescent="0.25">
      <c r="A223" s="259" t="s">
        <v>668</v>
      </c>
      <c r="B223" s="260" t="s">
        <v>50</v>
      </c>
      <c r="C223" s="260" t="s">
        <v>1806</v>
      </c>
      <c r="D223" s="260" t="s">
        <v>353</v>
      </c>
      <c r="E223" s="261" t="str">
        <f t="shared" si="14"/>
        <v>Ladies Master</v>
      </c>
      <c r="F223" s="262">
        <v>26850</v>
      </c>
      <c r="G223" s="263">
        <f t="shared" si="15"/>
        <v>45657</v>
      </c>
      <c r="H223" s="264">
        <f t="shared" si="16"/>
        <v>51</v>
      </c>
      <c r="I223" s="261" t="str">
        <f t="shared" si="17"/>
        <v>Master</v>
      </c>
      <c r="J223" s="260" t="s">
        <v>67</v>
      </c>
      <c r="K223" s="265">
        <v>73070510264</v>
      </c>
      <c r="L223" s="266" t="s">
        <v>1440</v>
      </c>
    </row>
    <row r="224" spans="1:12" x14ac:dyDescent="0.25">
      <c r="A224" s="178" t="s">
        <v>669</v>
      </c>
      <c r="B224" s="179" t="s">
        <v>1370</v>
      </c>
      <c r="C224" s="179" t="s">
        <v>89</v>
      </c>
      <c r="D224" s="179" t="s">
        <v>325</v>
      </c>
      <c r="E224" s="261" t="str">
        <f t="shared" si="14"/>
        <v>Men Veteran</v>
      </c>
      <c r="F224" s="184">
        <v>29656</v>
      </c>
      <c r="G224" s="263">
        <f t="shared" si="15"/>
        <v>45657</v>
      </c>
      <c r="H224" s="264">
        <f t="shared" si="16"/>
        <v>43</v>
      </c>
      <c r="I224" s="261" t="str">
        <f t="shared" si="17"/>
        <v>Veteran</v>
      </c>
      <c r="J224" s="179" t="s">
        <v>1240</v>
      </c>
      <c r="K224" s="183"/>
      <c r="L224" s="187"/>
    </row>
    <row r="225" spans="1:12" s="195" customFormat="1" x14ac:dyDescent="0.25">
      <c r="A225" s="259" t="s">
        <v>670</v>
      </c>
      <c r="B225" s="260" t="s">
        <v>47</v>
      </c>
      <c r="C225" s="260" t="s">
        <v>363</v>
      </c>
      <c r="D225" s="260" t="s">
        <v>371</v>
      </c>
      <c r="E225" s="261" t="str">
        <f t="shared" si="14"/>
        <v>Men Senior</v>
      </c>
      <c r="F225" s="262">
        <v>31933</v>
      </c>
      <c r="G225" s="263">
        <f t="shared" si="15"/>
        <v>45657</v>
      </c>
      <c r="H225" s="264">
        <f t="shared" si="16"/>
        <v>37</v>
      </c>
      <c r="I225" s="261" t="str">
        <f t="shared" si="17"/>
        <v>Senior</v>
      </c>
      <c r="J225" s="260" t="s">
        <v>1240</v>
      </c>
      <c r="K225" s="265">
        <v>8706055881084</v>
      </c>
      <c r="L225" s="266" t="s">
        <v>1440</v>
      </c>
    </row>
    <row r="226" spans="1:12" x14ac:dyDescent="0.25">
      <c r="A226" s="178" t="s">
        <v>671</v>
      </c>
      <c r="B226" s="179" t="s">
        <v>1219</v>
      </c>
      <c r="C226" s="179" t="s">
        <v>89</v>
      </c>
      <c r="D226" s="179" t="s">
        <v>288</v>
      </c>
      <c r="E226" s="261" t="str">
        <f t="shared" si="14"/>
        <v>Men Senior</v>
      </c>
      <c r="F226" s="182">
        <v>37489</v>
      </c>
      <c r="G226" s="263">
        <f t="shared" si="15"/>
        <v>45657</v>
      </c>
      <c r="H226" s="264">
        <f t="shared" si="16"/>
        <v>22</v>
      </c>
      <c r="I226" s="261" t="str">
        <f t="shared" si="17"/>
        <v>Senior</v>
      </c>
      <c r="J226" s="179" t="s">
        <v>1240</v>
      </c>
      <c r="K226" s="183" t="s">
        <v>1449</v>
      </c>
      <c r="L226" s="187" t="s">
        <v>1440</v>
      </c>
    </row>
    <row r="227" spans="1:12" s="195" customFormat="1" x14ac:dyDescent="0.25">
      <c r="A227" s="178" t="s">
        <v>672</v>
      </c>
      <c r="B227" s="179" t="s">
        <v>1218</v>
      </c>
      <c r="C227" s="179" t="s">
        <v>1484</v>
      </c>
      <c r="D227" s="179" t="s">
        <v>382</v>
      </c>
      <c r="E227" s="261" t="str">
        <f t="shared" si="14"/>
        <v>Men Senior</v>
      </c>
      <c r="F227" s="184">
        <v>31239</v>
      </c>
      <c r="G227" s="263">
        <f t="shared" si="15"/>
        <v>45657</v>
      </c>
      <c r="H227" s="264">
        <f t="shared" si="16"/>
        <v>39</v>
      </c>
      <c r="I227" s="261" t="str">
        <f t="shared" si="17"/>
        <v>Senior</v>
      </c>
      <c r="J227" s="179" t="s">
        <v>1240</v>
      </c>
      <c r="K227" s="183">
        <v>85071111144</v>
      </c>
      <c r="L227" s="187" t="s">
        <v>1440</v>
      </c>
    </row>
    <row r="228" spans="1:12" s="195" customFormat="1" x14ac:dyDescent="0.25">
      <c r="A228" s="259" t="s">
        <v>673</v>
      </c>
      <c r="B228" s="260" t="s">
        <v>38</v>
      </c>
      <c r="C228" s="260" t="s">
        <v>160</v>
      </c>
      <c r="D228" s="260" t="s">
        <v>911</v>
      </c>
      <c r="E228" s="261" t="str">
        <f t="shared" si="14"/>
        <v>Men Senior</v>
      </c>
      <c r="F228" s="262">
        <v>34949</v>
      </c>
      <c r="G228" s="263">
        <f t="shared" si="15"/>
        <v>45657</v>
      </c>
      <c r="H228" s="264">
        <f t="shared" si="16"/>
        <v>29</v>
      </c>
      <c r="I228" s="261" t="str">
        <f t="shared" si="17"/>
        <v>Senior</v>
      </c>
      <c r="J228" s="260" t="s">
        <v>1240</v>
      </c>
      <c r="K228" s="265">
        <v>9509075094087</v>
      </c>
      <c r="L228" s="266" t="s">
        <v>1443</v>
      </c>
    </row>
    <row r="229" spans="1:12" s="195" customFormat="1" x14ac:dyDescent="0.25">
      <c r="A229" s="259" t="s">
        <v>1001</v>
      </c>
      <c r="B229" s="260" t="s">
        <v>50</v>
      </c>
      <c r="C229" s="260" t="s">
        <v>1521</v>
      </c>
      <c r="D229" s="260" t="s">
        <v>1522</v>
      </c>
      <c r="E229" s="261" t="str">
        <f t="shared" si="14"/>
        <v>Men Veteran</v>
      </c>
      <c r="F229" s="262">
        <v>28960</v>
      </c>
      <c r="G229" s="263">
        <f t="shared" si="15"/>
        <v>45657</v>
      </c>
      <c r="H229" s="264">
        <f t="shared" si="16"/>
        <v>45</v>
      </c>
      <c r="I229" s="261" t="str">
        <f t="shared" si="17"/>
        <v>Veteran</v>
      </c>
      <c r="J229" s="260" t="s">
        <v>1240</v>
      </c>
      <c r="K229" s="265">
        <v>79041510974</v>
      </c>
      <c r="L229" s="266" t="s">
        <v>1440</v>
      </c>
    </row>
    <row r="230" spans="1:12" x14ac:dyDescent="0.25">
      <c r="A230" s="178" t="s">
        <v>674</v>
      </c>
      <c r="B230" s="179" t="s">
        <v>1338</v>
      </c>
      <c r="C230" s="179" t="s">
        <v>202</v>
      </c>
      <c r="D230" s="179" t="s">
        <v>203</v>
      </c>
      <c r="E230" s="261" t="str">
        <f t="shared" si="14"/>
        <v>Men Senior</v>
      </c>
      <c r="F230" s="184">
        <v>32610</v>
      </c>
      <c r="G230" s="263">
        <f t="shared" si="15"/>
        <v>45657</v>
      </c>
      <c r="H230" s="264">
        <f t="shared" si="16"/>
        <v>35</v>
      </c>
      <c r="I230" s="261" t="str">
        <f t="shared" si="17"/>
        <v>Senior</v>
      </c>
      <c r="J230" s="179" t="s">
        <v>1240</v>
      </c>
      <c r="K230" s="183">
        <v>89041200053</v>
      </c>
      <c r="L230" s="187" t="s">
        <v>1440</v>
      </c>
    </row>
    <row r="231" spans="1:12" s="195" customFormat="1" x14ac:dyDescent="0.25">
      <c r="A231" s="178" t="s">
        <v>675</v>
      </c>
      <c r="B231" s="179" t="s">
        <v>1234</v>
      </c>
      <c r="C231" s="179" t="s">
        <v>96</v>
      </c>
      <c r="D231" s="179" t="s">
        <v>310</v>
      </c>
      <c r="E231" s="261" t="str">
        <f t="shared" si="14"/>
        <v>Men Senior</v>
      </c>
      <c r="F231" s="184">
        <v>32538</v>
      </c>
      <c r="G231" s="263">
        <f t="shared" si="15"/>
        <v>45657</v>
      </c>
      <c r="H231" s="264">
        <f t="shared" si="16"/>
        <v>35</v>
      </c>
      <c r="I231" s="261" t="str">
        <f t="shared" si="17"/>
        <v>Senior</v>
      </c>
      <c r="J231" s="179" t="s">
        <v>1240</v>
      </c>
      <c r="K231" s="183" t="s">
        <v>1942</v>
      </c>
      <c r="L231" s="187" t="s">
        <v>1440</v>
      </c>
    </row>
    <row r="232" spans="1:12" s="195" customFormat="1" x14ac:dyDescent="0.25">
      <c r="A232" s="259" t="s">
        <v>676</v>
      </c>
      <c r="B232" s="260" t="s">
        <v>38</v>
      </c>
      <c r="C232" s="260" t="s">
        <v>201</v>
      </c>
      <c r="D232" s="260" t="s">
        <v>141</v>
      </c>
      <c r="E232" s="261" t="str">
        <f t="shared" si="14"/>
        <v>Men Senior</v>
      </c>
      <c r="F232" s="262">
        <v>32467</v>
      </c>
      <c r="G232" s="263">
        <f t="shared" si="15"/>
        <v>45657</v>
      </c>
      <c r="H232" s="264">
        <f t="shared" si="16"/>
        <v>36</v>
      </c>
      <c r="I232" s="261" t="str">
        <f t="shared" si="17"/>
        <v>Senior</v>
      </c>
      <c r="J232" s="260" t="s">
        <v>1240</v>
      </c>
      <c r="K232" s="265">
        <v>88112000395</v>
      </c>
      <c r="L232" s="266" t="s">
        <v>1440</v>
      </c>
    </row>
    <row r="233" spans="1:12" s="195" customFormat="1" x14ac:dyDescent="0.25">
      <c r="A233" s="178" t="s">
        <v>677</v>
      </c>
      <c r="B233" s="179" t="s">
        <v>1311</v>
      </c>
      <c r="C233" s="179" t="s">
        <v>433</v>
      </c>
      <c r="D233" s="179" t="s">
        <v>141</v>
      </c>
      <c r="E233" s="261" t="str">
        <f t="shared" si="14"/>
        <v>Men Master</v>
      </c>
      <c r="F233" s="184">
        <v>24732</v>
      </c>
      <c r="G233" s="263">
        <f t="shared" si="15"/>
        <v>45657</v>
      </c>
      <c r="H233" s="264">
        <f t="shared" si="16"/>
        <v>57</v>
      </c>
      <c r="I233" s="261" t="str">
        <f t="shared" si="17"/>
        <v>Master</v>
      </c>
      <c r="J233" s="179" t="s">
        <v>1240</v>
      </c>
      <c r="K233" s="183">
        <v>67091700422</v>
      </c>
      <c r="L233" s="187" t="s">
        <v>1440</v>
      </c>
    </row>
    <row r="234" spans="1:12" s="195" customFormat="1" x14ac:dyDescent="0.25">
      <c r="A234" s="259" t="s">
        <v>678</v>
      </c>
      <c r="B234" s="260" t="s">
        <v>48</v>
      </c>
      <c r="C234" s="260" t="s">
        <v>2141</v>
      </c>
      <c r="D234" s="260" t="s">
        <v>298</v>
      </c>
      <c r="E234" s="261" t="str">
        <f t="shared" si="14"/>
        <v>Ladies Veteran</v>
      </c>
      <c r="F234" s="267">
        <v>29316</v>
      </c>
      <c r="G234" s="263">
        <f t="shared" si="15"/>
        <v>45657</v>
      </c>
      <c r="H234" s="264">
        <f t="shared" si="16"/>
        <v>44</v>
      </c>
      <c r="I234" s="261" t="str">
        <f t="shared" si="17"/>
        <v>Veteran</v>
      </c>
      <c r="J234" s="260" t="s">
        <v>67</v>
      </c>
      <c r="K234" s="265">
        <v>80040510727</v>
      </c>
      <c r="L234" s="266" t="s">
        <v>1440</v>
      </c>
    </row>
    <row r="235" spans="1:12" s="195" customFormat="1" x14ac:dyDescent="0.25">
      <c r="A235" s="259" t="s">
        <v>679</v>
      </c>
      <c r="B235" s="260" t="s">
        <v>37</v>
      </c>
      <c r="C235" s="260" t="s">
        <v>126</v>
      </c>
      <c r="D235" s="260" t="s">
        <v>78</v>
      </c>
      <c r="E235" s="261" t="str">
        <f t="shared" si="14"/>
        <v>Men Senior</v>
      </c>
      <c r="F235" s="262">
        <v>32553</v>
      </c>
      <c r="G235" s="263">
        <f t="shared" si="15"/>
        <v>45657</v>
      </c>
      <c r="H235" s="264">
        <f t="shared" si="16"/>
        <v>35</v>
      </c>
      <c r="I235" s="261" t="str">
        <f t="shared" si="17"/>
        <v>Senior</v>
      </c>
      <c r="J235" s="260" t="s">
        <v>1240</v>
      </c>
      <c r="K235" s="265">
        <v>89021400960</v>
      </c>
      <c r="L235" s="266" t="s">
        <v>1440</v>
      </c>
    </row>
    <row r="236" spans="1:12" s="195" customFormat="1" x14ac:dyDescent="0.25">
      <c r="A236" s="178" t="s">
        <v>680</v>
      </c>
      <c r="B236" s="179" t="s">
        <v>1311</v>
      </c>
      <c r="C236" s="179" t="s">
        <v>94</v>
      </c>
      <c r="D236" s="179" t="s">
        <v>912</v>
      </c>
      <c r="E236" s="261" t="str">
        <f t="shared" si="14"/>
        <v>Men Master</v>
      </c>
      <c r="F236" s="184">
        <v>26238</v>
      </c>
      <c r="G236" s="263">
        <f t="shared" si="15"/>
        <v>45657</v>
      </c>
      <c r="H236" s="264">
        <f t="shared" si="16"/>
        <v>53</v>
      </c>
      <c r="I236" s="261" t="str">
        <f t="shared" si="17"/>
        <v>Master</v>
      </c>
      <c r="J236" s="179" t="s">
        <v>1240</v>
      </c>
      <c r="K236" s="183">
        <v>7111065036087</v>
      </c>
      <c r="L236" s="187" t="s">
        <v>1443</v>
      </c>
    </row>
    <row r="237" spans="1:12" s="195" customFormat="1" x14ac:dyDescent="0.25">
      <c r="A237" s="259" t="s">
        <v>681</v>
      </c>
      <c r="B237" s="260" t="s">
        <v>44</v>
      </c>
      <c r="C237" s="260" t="s">
        <v>402</v>
      </c>
      <c r="D237" s="260" t="s">
        <v>1851</v>
      </c>
      <c r="E237" s="261" t="str">
        <f t="shared" si="14"/>
        <v>Men Senior</v>
      </c>
      <c r="F237" s="262">
        <v>35590</v>
      </c>
      <c r="G237" s="263">
        <f t="shared" si="15"/>
        <v>45657</v>
      </c>
      <c r="H237" s="264">
        <f t="shared" si="16"/>
        <v>27</v>
      </c>
      <c r="I237" s="261" t="str">
        <f t="shared" si="17"/>
        <v>Senior</v>
      </c>
      <c r="J237" s="260" t="s">
        <v>1240</v>
      </c>
      <c r="K237" s="265">
        <v>97060900578</v>
      </c>
      <c r="L237" s="266" t="s">
        <v>1440</v>
      </c>
    </row>
    <row r="238" spans="1:12" s="195" customFormat="1" x14ac:dyDescent="0.25">
      <c r="A238" s="259" t="s">
        <v>682</v>
      </c>
      <c r="B238" s="260" t="s">
        <v>42</v>
      </c>
      <c r="C238" s="260" t="s">
        <v>1190</v>
      </c>
      <c r="D238" s="260" t="s">
        <v>911</v>
      </c>
      <c r="E238" s="261" t="str">
        <f t="shared" si="14"/>
        <v>Men Master</v>
      </c>
      <c r="F238" s="262">
        <v>25837</v>
      </c>
      <c r="G238" s="263">
        <f t="shared" si="15"/>
        <v>45657</v>
      </c>
      <c r="H238" s="264">
        <f t="shared" si="16"/>
        <v>54</v>
      </c>
      <c r="I238" s="261" t="str">
        <f t="shared" si="17"/>
        <v>Master</v>
      </c>
      <c r="J238" s="260" t="s">
        <v>1240</v>
      </c>
      <c r="K238" s="265">
        <v>70092600638</v>
      </c>
      <c r="L238" s="266" t="s">
        <v>1440</v>
      </c>
    </row>
    <row r="239" spans="1:12" s="195" customFormat="1" x14ac:dyDescent="0.25">
      <c r="A239" s="259" t="s">
        <v>683</v>
      </c>
      <c r="B239" s="260" t="s">
        <v>44</v>
      </c>
      <c r="C239" s="260" t="s">
        <v>346</v>
      </c>
      <c r="D239" s="260" t="s">
        <v>142</v>
      </c>
      <c r="E239" s="261" t="str">
        <f t="shared" si="14"/>
        <v>Men Master</v>
      </c>
      <c r="F239" s="262">
        <v>26513</v>
      </c>
      <c r="G239" s="263">
        <f t="shared" si="15"/>
        <v>45657</v>
      </c>
      <c r="H239" s="264">
        <f t="shared" si="16"/>
        <v>52</v>
      </c>
      <c r="I239" s="261" t="str">
        <f t="shared" si="17"/>
        <v>Master</v>
      </c>
      <c r="J239" s="260" t="s">
        <v>1240</v>
      </c>
      <c r="K239" s="265">
        <v>72080200011</v>
      </c>
      <c r="L239" s="266" t="s">
        <v>1440</v>
      </c>
    </row>
    <row r="240" spans="1:12" s="195" customFormat="1" x14ac:dyDescent="0.25">
      <c r="A240" s="259" t="s">
        <v>684</v>
      </c>
      <c r="B240" s="260" t="s">
        <v>48</v>
      </c>
      <c r="C240" s="260" t="s">
        <v>2130</v>
      </c>
      <c r="D240" s="260" t="s">
        <v>298</v>
      </c>
      <c r="E240" s="261" t="str">
        <f t="shared" si="14"/>
        <v>Men Veteran</v>
      </c>
      <c r="F240" s="262">
        <v>30770</v>
      </c>
      <c r="G240" s="263">
        <f t="shared" si="15"/>
        <v>45657</v>
      </c>
      <c r="H240" s="264">
        <f t="shared" si="16"/>
        <v>40</v>
      </c>
      <c r="I240" s="261" t="str">
        <f t="shared" si="17"/>
        <v>Veteran</v>
      </c>
      <c r="J240" s="260" t="s">
        <v>1240</v>
      </c>
      <c r="K240" s="265">
        <v>84032910375</v>
      </c>
      <c r="L240" s="266" t="s">
        <v>1440</v>
      </c>
    </row>
    <row r="241" spans="1:12" s="195" customFormat="1" x14ac:dyDescent="0.25">
      <c r="A241" s="259" t="s">
        <v>685</v>
      </c>
      <c r="B241" s="260" t="s">
        <v>37</v>
      </c>
      <c r="C241" s="260" t="s">
        <v>2077</v>
      </c>
      <c r="D241" s="260" t="s">
        <v>79</v>
      </c>
      <c r="E241" s="261" t="str">
        <f t="shared" si="14"/>
        <v>Ladies Master</v>
      </c>
      <c r="F241" s="262">
        <v>27297</v>
      </c>
      <c r="G241" s="263">
        <f t="shared" si="15"/>
        <v>45657</v>
      </c>
      <c r="H241" s="264">
        <f t="shared" si="16"/>
        <v>50</v>
      </c>
      <c r="I241" s="261" t="str">
        <f t="shared" si="17"/>
        <v>Master</v>
      </c>
      <c r="J241" s="260" t="s">
        <v>67</v>
      </c>
      <c r="K241" s="265">
        <v>74092510225</v>
      </c>
      <c r="L241" s="266" t="s">
        <v>1440</v>
      </c>
    </row>
    <row r="242" spans="1:12" s="195" customFormat="1" x14ac:dyDescent="0.25">
      <c r="A242" s="259" t="s">
        <v>686</v>
      </c>
      <c r="B242" s="260" t="s">
        <v>48</v>
      </c>
      <c r="C242" s="260" t="s">
        <v>1864</v>
      </c>
      <c r="D242" s="260" t="s">
        <v>311</v>
      </c>
      <c r="E242" s="261" t="str">
        <f t="shared" si="14"/>
        <v>Men U/16</v>
      </c>
      <c r="F242" s="262">
        <v>40165</v>
      </c>
      <c r="G242" s="263">
        <f t="shared" si="15"/>
        <v>45657</v>
      </c>
      <c r="H242" s="264">
        <f t="shared" si="16"/>
        <v>15</v>
      </c>
      <c r="I242" s="261" t="str">
        <f t="shared" si="17"/>
        <v>U/16</v>
      </c>
      <c r="J242" s="260" t="s">
        <v>1240</v>
      </c>
      <c r="K242" s="265">
        <v>20091218</v>
      </c>
      <c r="L242" s="266" t="s">
        <v>1440</v>
      </c>
    </row>
    <row r="243" spans="1:12" x14ac:dyDescent="0.25">
      <c r="A243" s="178" t="s">
        <v>687</v>
      </c>
      <c r="B243" s="179" t="s">
        <v>976</v>
      </c>
      <c r="C243" s="179" t="s">
        <v>174</v>
      </c>
      <c r="D243" s="179" t="s">
        <v>349</v>
      </c>
      <c r="E243" s="261" t="str">
        <f t="shared" si="14"/>
        <v>Men Grand Masters</v>
      </c>
      <c r="F243" s="184"/>
      <c r="G243" s="263">
        <f t="shared" si="15"/>
        <v>45657</v>
      </c>
      <c r="H243" s="264">
        <f t="shared" si="16"/>
        <v>125</v>
      </c>
      <c r="I243" s="261" t="str">
        <f t="shared" si="17"/>
        <v>Grand Masters</v>
      </c>
      <c r="J243" s="179" t="s">
        <v>1240</v>
      </c>
      <c r="K243" s="183"/>
      <c r="L243" s="187"/>
    </row>
    <row r="244" spans="1:12" s="196" customFormat="1" ht="14.25" customHeight="1" x14ac:dyDescent="0.25">
      <c r="A244" s="178" t="s">
        <v>688</v>
      </c>
      <c r="B244" s="179" t="s">
        <v>1232</v>
      </c>
      <c r="C244" s="179" t="s">
        <v>424</v>
      </c>
      <c r="D244" s="179" t="s">
        <v>371</v>
      </c>
      <c r="E244" s="261" t="str">
        <f t="shared" si="14"/>
        <v>Ladies Senior</v>
      </c>
      <c r="F244" s="184">
        <v>31461</v>
      </c>
      <c r="G244" s="263">
        <f t="shared" si="15"/>
        <v>45657</v>
      </c>
      <c r="H244" s="264">
        <f t="shared" si="16"/>
        <v>38</v>
      </c>
      <c r="I244" s="261" t="str">
        <f t="shared" si="17"/>
        <v>Senior</v>
      </c>
      <c r="J244" s="179" t="s">
        <v>67</v>
      </c>
      <c r="K244" s="183">
        <v>86021800834</v>
      </c>
      <c r="L244" s="187" t="s">
        <v>1440</v>
      </c>
    </row>
    <row r="245" spans="1:12" x14ac:dyDescent="0.25">
      <c r="A245" s="178" t="s">
        <v>689</v>
      </c>
      <c r="B245" s="179" t="s">
        <v>1233</v>
      </c>
      <c r="C245" s="179" t="s">
        <v>128</v>
      </c>
      <c r="D245" s="179" t="s">
        <v>208</v>
      </c>
      <c r="E245" s="261" t="str">
        <f t="shared" si="14"/>
        <v>Men Master</v>
      </c>
      <c r="F245" s="184">
        <v>27184</v>
      </c>
      <c r="G245" s="263">
        <f t="shared" si="15"/>
        <v>45657</v>
      </c>
      <c r="H245" s="264">
        <f t="shared" si="16"/>
        <v>50</v>
      </c>
      <c r="I245" s="261" t="str">
        <f t="shared" si="17"/>
        <v>Master</v>
      </c>
      <c r="J245" s="179" t="s">
        <v>1240</v>
      </c>
      <c r="K245" s="183">
        <v>74060400114</v>
      </c>
      <c r="L245" s="187" t="s">
        <v>1440</v>
      </c>
    </row>
    <row r="246" spans="1:12" x14ac:dyDescent="0.25">
      <c r="A246" s="178" t="s">
        <v>690</v>
      </c>
      <c r="B246" s="179" t="s">
        <v>1924</v>
      </c>
      <c r="C246" s="179" t="s">
        <v>321</v>
      </c>
      <c r="D246" s="179" t="s">
        <v>319</v>
      </c>
      <c r="E246" s="261" t="str">
        <f t="shared" si="14"/>
        <v>Men Grand Masters</v>
      </c>
      <c r="F246" s="184">
        <v>22564</v>
      </c>
      <c r="G246" s="263">
        <f t="shared" si="15"/>
        <v>45657</v>
      </c>
      <c r="H246" s="264">
        <f t="shared" si="16"/>
        <v>63</v>
      </c>
      <c r="I246" s="261" t="str">
        <f t="shared" si="17"/>
        <v>Grand Masters</v>
      </c>
      <c r="J246" s="179" t="s">
        <v>1240</v>
      </c>
      <c r="K246" s="183">
        <v>61101000864</v>
      </c>
      <c r="L246" s="187" t="s">
        <v>1440</v>
      </c>
    </row>
    <row r="247" spans="1:12" s="195" customFormat="1" x14ac:dyDescent="0.25">
      <c r="A247" s="259" t="s">
        <v>691</v>
      </c>
      <c r="B247" s="260" t="s">
        <v>48</v>
      </c>
      <c r="C247" s="260" t="s">
        <v>95</v>
      </c>
      <c r="D247" s="260" t="s">
        <v>311</v>
      </c>
      <c r="E247" s="261" t="str">
        <f t="shared" si="14"/>
        <v>Men Veteran</v>
      </c>
      <c r="F247" s="262">
        <v>30186</v>
      </c>
      <c r="G247" s="263">
        <f t="shared" si="15"/>
        <v>45657</v>
      </c>
      <c r="H247" s="264">
        <f t="shared" si="16"/>
        <v>42</v>
      </c>
      <c r="I247" s="261" t="str">
        <f t="shared" si="17"/>
        <v>Veteran</v>
      </c>
      <c r="J247" s="260" t="s">
        <v>1240</v>
      </c>
      <c r="K247" s="265">
        <v>82082310337</v>
      </c>
      <c r="L247" s="266" t="s">
        <v>1440</v>
      </c>
    </row>
    <row r="248" spans="1:12" x14ac:dyDescent="0.25">
      <c r="A248" s="178" t="s">
        <v>692</v>
      </c>
      <c r="B248" s="179" t="s">
        <v>1235</v>
      </c>
      <c r="C248" s="179" t="s">
        <v>279</v>
      </c>
      <c r="D248" s="179" t="s">
        <v>257</v>
      </c>
      <c r="E248" s="261" t="str">
        <f t="shared" si="14"/>
        <v>Men Grand Masters</v>
      </c>
      <c r="F248" s="184">
        <v>17322</v>
      </c>
      <c r="G248" s="263">
        <f t="shared" si="15"/>
        <v>45657</v>
      </c>
      <c r="H248" s="264">
        <f t="shared" si="16"/>
        <v>77</v>
      </c>
      <c r="I248" s="261" t="str">
        <f t="shared" si="17"/>
        <v>Grand Masters</v>
      </c>
      <c r="J248" s="179" t="s">
        <v>1240</v>
      </c>
      <c r="K248" s="183"/>
      <c r="L248" s="187"/>
    </row>
    <row r="249" spans="1:12" s="195" customFormat="1" x14ac:dyDescent="0.25">
      <c r="A249" s="259" t="s">
        <v>693</v>
      </c>
      <c r="B249" s="260" t="s">
        <v>50</v>
      </c>
      <c r="C249" s="260" t="s">
        <v>1995</v>
      </c>
      <c r="D249" s="260" t="s">
        <v>153</v>
      </c>
      <c r="E249" s="261" t="str">
        <f t="shared" si="14"/>
        <v>Ladies Veteran</v>
      </c>
      <c r="F249" s="262">
        <v>28277</v>
      </c>
      <c r="G249" s="263">
        <f t="shared" si="15"/>
        <v>45657</v>
      </c>
      <c r="H249" s="264">
        <f t="shared" si="16"/>
        <v>47</v>
      </c>
      <c r="I249" s="261" t="str">
        <f t="shared" si="17"/>
        <v>Veteran</v>
      </c>
      <c r="J249" s="260" t="s">
        <v>67</v>
      </c>
      <c r="K249" s="265">
        <v>77060310614</v>
      </c>
      <c r="L249" s="266" t="s">
        <v>1440</v>
      </c>
    </row>
    <row r="250" spans="1:12" s="195" customFormat="1" x14ac:dyDescent="0.25">
      <c r="A250" s="259" t="s">
        <v>694</v>
      </c>
      <c r="B250" s="260" t="s">
        <v>39</v>
      </c>
      <c r="C250" s="260" t="s">
        <v>1922</v>
      </c>
      <c r="D250" s="260" t="s">
        <v>1738</v>
      </c>
      <c r="E250" s="261" t="str">
        <f t="shared" si="14"/>
        <v>Men Master</v>
      </c>
      <c r="F250" s="262">
        <v>24060</v>
      </c>
      <c r="G250" s="263">
        <f t="shared" si="15"/>
        <v>45657</v>
      </c>
      <c r="H250" s="264">
        <f t="shared" si="16"/>
        <v>59</v>
      </c>
      <c r="I250" s="261" t="str">
        <f t="shared" si="17"/>
        <v>Master</v>
      </c>
      <c r="J250" s="260" t="s">
        <v>1240</v>
      </c>
      <c r="K250" s="265">
        <v>65111400052</v>
      </c>
      <c r="L250" s="266" t="s">
        <v>1440</v>
      </c>
    </row>
    <row r="251" spans="1:12" s="195" customFormat="1" x14ac:dyDescent="0.25">
      <c r="A251" s="259" t="s">
        <v>695</v>
      </c>
      <c r="B251" s="260" t="s">
        <v>48</v>
      </c>
      <c r="C251" s="260" t="s">
        <v>1829</v>
      </c>
      <c r="D251" s="260" t="s">
        <v>1830</v>
      </c>
      <c r="E251" s="261" t="str">
        <f t="shared" si="14"/>
        <v>Men Senior</v>
      </c>
      <c r="F251" s="262">
        <v>31380</v>
      </c>
      <c r="G251" s="263">
        <f t="shared" si="15"/>
        <v>45657</v>
      </c>
      <c r="H251" s="264">
        <f t="shared" si="16"/>
        <v>39</v>
      </c>
      <c r="I251" s="261" t="str">
        <f t="shared" si="17"/>
        <v>Senior</v>
      </c>
      <c r="J251" s="260" t="s">
        <v>1240</v>
      </c>
      <c r="K251" s="265">
        <v>85112910305</v>
      </c>
      <c r="L251" s="266" t="s">
        <v>1440</v>
      </c>
    </row>
    <row r="252" spans="1:12" x14ac:dyDescent="0.25">
      <c r="A252" s="178" t="s">
        <v>696</v>
      </c>
      <c r="B252" s="179" t="s">
        <v>1370</v>
      </c>
      <c r="C252" s="179" t="s">
        <v>338</v>
      </c>
      <c r="D252" s="179" t="s">
        <v>339</v>
      </c>
      <c r="E252" s="261" t="str">
        <f t="shared" si="14"/>
        <v>Men Master</v>
      </c>
      <c r="F252" s="184">
        <v>26490</v>
      </c>
      <c r="G252" s="263">
        <f t="shared" si="15"/>
        <v>45657</v>
      </c>
      <c r="H252" s="264">
        <f t="shared" si="16"/>
        <v>52</v>
      </c>
      <c r="I252" s="261" t="str">
        <f t="shared" si="17"/>
        <v>Master</v>
      </c>
      <c r="J252" s="179" t="s">
        <v>1240</v>
      </c>
      <c r="K252" s="183"/>
      <c r="L252" s="187"/>
    </row>
    <row r="253" spans="1:12" s="195" customFormat="1" x14ac:dyDescent="0.25">
      <c r="A253" s="178" t="s">
        <v>697</v>
      </c>
      <c r="B253" s="179" t="s">
        <v>1924</v>
      </c>
      <c r="C253" s="179" t="s">
        <v>1934</v>
      </c>
      <c r="D253" s="179" t="s">
        <v>1935</v>
      </c>
      <c r="E253" s="261" t="str">
        <f t="shared" si="14"/>
        <v>Ladies Master</v>
      </c>
      <c r="F253" s="184">
        <v>25454</v>
      </c>
      <c r="G253" s="263">
        <f t="shared" si="15"/>
        <v>45657</v>
      </c>
      <c r="H253" s="264">
        <f t="shared" si="16"/>
        <v>55</v>
      </c>
      <c r="I253" s="261" t="str">
        <f t="shared" si="17"/>
        <v>Master</v>
      </c>
      <c r="J253" s="179" t="s">
        <v>67</v>
      </c>
      <c r="K253" s="183">
        <v>69090810188</v>
      </c>
      <c r="L253" s="187" t="s">
        <v>1440</v>
      </c>
    </row>
    <row r="254" spans="1:12" s="195" customFormat="1" x14ac:dyDescent="0.25">
      <c r="A254" s="178" t="s">
        <v>698</v>
      </c>
      <c r="B254" s="179" t="s">
        <v>1924</v>
      </c>
      <c r="C254" s="179" t="s">
        <v>333</v>
      </c>
      <c r="D254" s="179" t="s">
        <v>1935</v>
      </c>
      <c r="E254" s="261" t="str">
        <f t="shared" si="14"/>
        <v>Men Master</v>
      </c>
      <c r="F254" s="184">
        <v>26477</v>
      </c>
      <c r="G254" s="263">
        <f t="shared" si="15"/>
        <v>45657</v>
      </c>
      <c r="H254" s="264">
        <f t="shared" si="16"/>
        <v>52</v>
      </c>
      <c r="I254" s="261" t="str">
        <f t="shared" si="17"/>
        <v>Master</v>
      </c>
      <c r="J254" s="179" t="s">
        <v>1240</v>
      </c>
      <c r="K254" s="183">
        <v>7206275234082</v>
      </c>
      <c r="L254" s="187" t="s">
        <v>1440</v>
      </c>
    </row>
    <row r="255" spans="1:12" s="195" customFormat="1" x14ac:dyDescent="0.25">
      <c r="A255" s="259" t="s">
        <v>699</v>
      </c>
      <c r="B255" s="260" t="s">
        <v>50</v>
      </c>
      <c r="C255" s="260" t="s">
        <v>217</v>
      </c>
      <c r="D255" s="260" t="s">
        <v>1813</v>
      </c>
      <c r="E255" s="261" t="str">
        <f t="shared" si="14"/>
        <v>Men Senior</v>
      </c>
      <c r="F255" s="262">
        <v>33413</v>
      </c>
      <c r="G255" s="263">
        <f t="shared" si="15"/>
        <v>45657</v>
      </c>
      <c r="H255" s="264">
        <f t="shared" si="16"/>
        <v>33</v>
      </c>
      <c r="I255" s="261" t="str">
        <f t="shared" si="17"/>
        <v>Senior</v>
      </c>
      <c r="J255" s="260" t="s">
        <v>1240</v>
      </c>
      <c r="K255" s="265">
        <v>91062400135</v>
      </c>
      <c r="L255" s="266" t="s">
        <v>1440</v>
      </c>
    </row>
    <row r="256" spans="1:12" x14ac:dyDescent="0.25">
      <c r="A256" s="178" t="s">
        <v>700</v>
      </c>
      <c r="B256" s="179" t="s">
        <v>1311</v>
      </c>
      <c r="C256" s="179" t="s">
        <v>385</v>
      </c>
      <c r="D256" s="179" t="s">
        <v>108</v>
      </c>
      <c r="E256" s="261" t="str">
        <f t="shared" si="14"/>
        <v>Ladies Veteran</v>
      </c>
      <c r="F256" s="184">
        <v>28510</v>
      </c>
      <c r="G256" s="263">
        <f t="shared" si="15"/>
        <v>45657</v>
      </c>
      <c r="H256" s="264">
        <f t="shared" si="16"/>
        <v>46</v>
      </c>
      <c r="I256" s="261" t="str">
        <f t="shared" si="17"/>
        <v>Veteran</v>
      </c>
      <c r="J256" s="179" t="s">
        <v>67</v>
      </c>
      <c r="K256" s="183"/>
      <c r="L256" s="187"/>
    </row>
    <row r="257" spans="1:12" s="195" customFormat="1" ht="14.25" customHeight="1" x14ac:dyDescent="0.25">
      <c r="A257" s="259" t="s">
        <v>701</v>
      </c>
      <c r="B257" s="260" t="s">
        <v>43</v>
      </c>
      <c r="C257" s="260" t="s">
        <v>160</v>
      </c>
      <c r="D257" s="260" t="s">
        <v>141</v>
      </c>
      <c r="E257" s="261" t="str">
        <f t="shared" si="14"/>
        <v>Men Veteran</v>
      </c>
      <c r="F257" s="262">
        <v>30560</v>
      </c>
      <c r="G257" s="263">
        <f t="shared" si="15"/>
        <v>45657</v>
      </c>
      <c r="H257" s="264">
        <f t="shared" si="16"/>
        <v>41</v>
      </c>
      <c r="I257" s="261" t="str">
        <f t="shared" si="17"/>
        <v>Veteran</v>
      </c>
      <c r="J257" s="260" t="s">
        <v>1240</v>
      </c>
      <c r="K257" s="265">
        <v>83090110199</v>
      </c>
      <c r="L257" s="266" t="s">
        <v>1440</v>
      </c>
    </row>
    <row r="258" spans="1:12" s="195" customFormat="1" x14ac:dyDescent="0.25">
      <c r="A258" s="259" t="s">
        <v>702</v>
      </c>
      <c r="B258" s="260" t="s">
        <v>37</v>
      </c>
      <c r="C258" s="260" t="s">
        <v>291</v>
      </c>
      <c r="D258" s="260" t="s">
        <v>292</v>
      </c>
      <c r="E258" s="261" t="str">
        <f t="shared" si="14"/>
        <v>Men Veteran</v>
      </c>
      <c r="F258" s="262">
        <v>28244</v>
      </c>
      <c r="G258" s="263">
        <f t="shared" si="15"/>
        <v>45657</v>
      </c>
      <c r="H258" s="264">
        <f t="shared" si="16"/>
        <v>47</v>
      </c>
      <c r="I258" s="261" t="str">
        <f t="shared" si="17"/>
        <v>Veteran</v>
      </c>
      <c r="J258" s="260" t="s">
        <v>1240</v>
      </c>
      <c r="K258" s="265">
        <v>77042910297</v>
      </c>
      <c r="L258" s="266" t="s">
        <v>1440</v>
      </c>
    </row>
    <row r="259" spans="1:12" s="195" customFormat="1" x14ac:dyDescent="0.25">
      <c r="A259" s="259" t="s">
        <v>703</v>
      </c>
      <c r="B259" s="260" t="s">
        <v>1923</v>
      </c>
      <c r="C259" s="260" t="s">
        <v>231</v>
      </c>
      <c r="D259" s="260" t="s">
        <v>232</v>
      </c>
      <c r="E259" s="261" t="str">
        <f t="shared" si="14"/>
        <v>Men Veteran</v>
      </c>
      <c r="F259" s="262">
        <v>29166</v>
      </c>
      <c r="G259" s="263">
        <f t="shared" si="15"/>
        <v>45657</v>
      </c>
      <c r="H259" s="264">
        <f t="shared" si="16"/>
        <v>45</v>
      </c>
      <c r="I259" s="261" t="str">
        <f t="shared" si="17"/>
        <v>Veteran</v>
      </c>
      <c r="J259" s="260" t="s">
        <v>1240</v>
      </c>
      <c r="K259" s="265">
        <v>79110710167</v>
      </c>
      <c r="L259" s="266" t="s">
        <v>1440</v>
      </c>
    </row>
    <row r="260" spans="1:12" x14ac:dyDescent="0.25">
      <c r="A260" s="178" t="s">
        <v>704</v>
      </c>
      <c r="B260" s="179" t="s">
        <v>1311</v>
      </c>
      <c r="C260" s="179" t="s">
        <v>226</v>
      </c>
      <c r="D260" s="179" t="s">
        <v>220</v>
      </c>
      <c r="E260" s="261" t="str">
        <f t="shared" si="14"/>
        <v>Men Master</v>
      </c>
      <c r="F260" s="184">
        <v>26704</v>
      </c>
      <c r="G260" s="263">
        <f t="shared" si="15"/>
        <v>45657</v>
      </c>
      <c r="H260" s="264">
        <f t="shared" si="16"/>
        <v>51</v>
      </c>
      <c r="I260" s="261" t="str">
        <f t="shared" si="17"/>
        <v>Master</v>
      </c>
      <c r="J260" s="179" t="s">
        <v>1240</v>
      </c>
      <c r="K260" s="183"/>
      <c r="L260" s="187"/>
    </row>
    <row r="261" spans="1:12" s="195" customFormat="1" x14ac:dyDescent="0.25">
      <c r="A261" s="259" t="s">
        <v>705</v>
      </c>
      <c r="B261" s="260" t="s">
        <v>1923</v>
      </c>
      <c r="C261" s="260" t="s">
        <v>351</v>
      </c>
      <c r="D261" s="260" t="s">
        <v>73</v>
      </c>
      <c r="E261" s="261" t="str">
        <f t="shared" ref="E261:E324" si="18">CONCATENATE(J261," ",I261)</f>
        <v>Men Senior</v>
      </c>
      <c r="F261" s="262">
        <v>32639</v>
      </c>
      <c r="G261" s="263">
        <f t="shared" si="15"/>
        <v>45657</v>
      </c>
      <c r="H261" s="264">
        <f t="shared" si="16"/>
        <v>35</v>
      </c>
      <c r="I261" s="261" t="str">
        <f t="shared" si="17"/>
        <v>Senior</v>
      </c>
      <c r="J261" s="260" t="s">
        <v>1240</v>
      </c>
      <c r="K261" s="265">
        <v>89051100523</v>
      </c>
      <c r="L261" s="266" t="s">
        <v>1440</v>
      </c>
    </row>
    <row r="262" spans="1:12" s="195" customFormat="1" x14ac:dyDescent="0.25">
      <c r="A262" s="178" t="s">
        <v>706</v>
      </c>
      <c r="B262" s="179" t="s">
        <v>1235</v>
      </c>
      <c r="C262" s="179" t="s">
        <v>1785</v>
      </c>
      <c r="D262" s="179" t="s">
        <v>2005</v>
      </c>
      <c r="E262" s="261" t="str">
        <f t="shared" si="18"/>
        <v>Men Senior</v>
      </c>
      <c r="F262" s="184">
        <v>32209</v>
      </c>
      <c r="G262" s="263">
        <f t="shared" ref="G262:G325" si="19">$G$5</f>
        <v>45657</v>
      </c>
      <c r="H262" s="264">
        <f t="shared" si="16"/>
        <v>36</v>
      </c>
      <c r="I262" s="261" t="str">
        <f t="shared" si="17"/>
        <v>Senior</v>
      </c>
      <c r="J262" s="179" t="s">
        <v>1240</v>
      </c>
      <c r="K262" s="183">
        <v>88030700016</v>
      </c>
      <c r="L262" s="187" t="s">
        <v>1440</v>
      </c>
    </row>
    <row r="263" spans="1:12" s="195" customFormat="1" x14ac:dyDescent="0.25">
      <c r="A263" s="259" t="s">
        <v>707</v>
      </c>
      <c r="B263" s="260" t="s">
        <v>37</v>
      </c>
      <c r="C263" s="260" t="s">
        <v>272</v>
      </c>
      <c r="D263" s="260" t="s">
        <v>273</v>
      </c>
      <c r="E263" s="261" t="str">
        <f t="shared" si="18"/>
        <v>Men Master</v>
      </c>
      <c r="F263" s="262">
        <v>27354</v>
      </c>
      <c r="G263" s="263">
        <f t="shared" si="19"/>
        <v>45657</v>
      </c>
      <c r="H263" s="264">
        <f t="shared" ref="H263:H326" si="20">INT(YEARFRAC(F263,G263))</f>
        <v>50</v>
      </c>
      <c r="I263" s="261" t="str">
        <f t="shared" ref="I263:I326" si="21">IF(H263="","Senior",IF(H263&gt;59.999,"Grand Masters",IF(H263&gt;49.999,"Master",IF(H263&gt;39.999,"Veteran",IF(H263&gt;21.999,"Senior",IF(H263&gt;16.999,"U/21","U/16"))))))</f>
        <v>Master</v>
      </c>
      <c r="J263" s="260" t="s">
        <v>1240</v>
      </c>
      <c r="K263" s="265">
        <v>74112110146</v>
      </c>
      <c r="L263" s="266" t="s">
        <v>1440</v>
      </c>
    </row>
    <row r="264" spans="1:12" x14ac:dyDescent="0.25">
      <c r="A264" s="178" t="s">
        <v>708</v>
      </c>
      <c r="B264" s="179" t="s">
        <v>1924</v>
      </c>
      <c r="C264" s="179" t="s">
        <v>74</v>
      </c>
      <c r="D264" s="179" t="s">
        <v>318</v>
      </c>
      <c r="E264" s="261" t="str">
        <f t="shared" si="18"/>
        <v>Men Master</v>
      </c>
      <c r="F264" s="184">
        <v>26876</v>
      </c>
      <c r="G264" s="263">
        <f t="shared" si="19"/>
        <v>45657</v>
      </c>
      <c r="H264" s="264">
        <f t="shared" si="20"/>
        <v>51</v>
      </c>
      <c r="I264" s="261" t="str">
        <f t="shared" si="21"/>
        <v>Master</v>
      </c>
      <c r="J264" s="179" t="s">
        <v>1240</v>
      </c>
      <c r="K264" s="183">
        <v>73073100091</v>
      </c>
      <c r="L264" s="187" t="s">
        <v>1440</v>
      </c>
    </row>
    <row r="265" spans="1:12" s="195" customFormat="1" x14ac:dyDescent="0.25">
      <c r="A265" s="259" t="s">
        <v>709</v>
      </c>
      <c r="B265" s="260" t="s">
        <v>38</v>
      </c>
      <c r="C265" s="260" t="s">
        <v>1940</v>
      </c>
      <c r="D265" s="260" t="s">
        <v>1058</v>
      </c>
      <c r="E265" s="261" t="str">
        <f t="shared" si="18"/>
        <v>Men Veteran</v>
      </c>
      <c r="F265" s="262">
        <v>30996</v>
      </c>
      <c r="G265" s="263">
        <f t="shared" si="19"/>
        <v>45657</v>
      </c>
      <c r="H265" s="264">
        <f t="shared" si="20"/>
        <v>40</v>
      </c>
      <c r="I265" s="261" t="str">
        <f t="shared" si="21"/>
        <v>Veteran</v>
      </c>
      <c r="J265" s="260" t="s">
        <v>1240</v>
      </c>
      <c r="K265" s="265">
        <v>84111010229</v>
      </c>
      <c r="L265" s="266" t="s">
        <v>1440</v>
      </c>
    </row>
    <row r="266" spans="1:12" s="195" customFormat="1" x14ac:dyDescent="0.25">
      <c r="A266" s="259" t="s">
        <v>710</v>
      </c>
      <c r="B266" s="260" t="s">
        <v>1923</v>
      </c>
      <c r="C266" s="260" t="s">
        <v>1997</v>
      </c>
      <c r="D266" s="260" t="s">
        <v>325</v>
      </c>
      <c r="E266" s="261" t="str">
        <f t="shared" si="18"/>
        <v>Men U/16</v>
      </c>
      <c r="F266" s="262">
        <v>41008</v>
      </c>
      <c r="G266" s="263">
        <f t="shared" si="19"/>
        <v>45657</v>
      </c>
      <c r="H266" s="264">
        <f t="shared" si="20"/>
        <v>12</v>
      </c>
      <c r="I266" s="261" t="str">
        <f t="shared" si="21"/>
        <v>U/16</v>
      </c>
      <c r="J266" s="260" t="s">
        <v>1240</v>
      </c>
      <c r="K266" s="265">
        <v>120904</v>
      </c>
      <c r="L266" s="266" t="s">
        <v>1440</v>
      </c>
    </row>
    <row r="267" spans="1:12" s="195" customFormat="1" x14ac:dyDescent="0.25">
      <c r="A267" s="259" t="s">
        <v>711</v>
      </c>
      <c r="B267" s="260" t="s">
        <v>38</v>
      </c>
      <c r="C267" s="260" t="s">
        <v>160</v>
      </c>
      <c r="D267" s="260" t="s">
        <v>193</v>
      </c>
      <c r="E267" s="261" t="str">
        <f t="shared" si="18"/>
        <v>Men Veteran</v>
      </c>
      <c r="F267" s="262">
        <v>30942</v>
      </c>
      <c r="G267" s="263">
        <f t="shared" si="19"/>
        <v>45657</v>
      </c>
      <c r="H267" s="264">
        <f t="shared" si="20"/>
        <v>40</v>
      </c>
      <c r="I267" s="261" t="str">
        <f t="shared" si="21"/>
        <v>Veteran</v>
      </c>
      <c r="J267" s="260" t="s">
        <v>1240</v>
      </c>
      <c r="K267" s="265">
        <v>84091710611</v>
      </c>
      <c r="L267" s="266" t="s">
        <v>1440</v>
      </c>
    </row>
    <row r="268" spans="1:12" x14ac:dyDescent="0.25">
      <c r="A268" s="178" t="s">
        <v>712</v>
      </c>
      <c r="B268" s="179" t="s">
        <v>1235</v>
      </c>
      <c r="C268" s="179" t="s">
        <v>248</v>
      </c>
      <c r="D268" s="179" t="s">
        <v>241</v>
      </c>
      <c r="E268" s="261" t="str">
        <f t="shared" si="18"/>
        <v>Men Grand Masters</v>
      </c>
      <c r="F268" s="184"/>
      <c r="G268" s="263">
        <f t="shared" si="19"/>
        <v>45657</v>
      </c>
      <c r="H268" s="264">
        <f t="shared" si="20"/>
        <v>125</v>
      </c>
      <c r="I268" s="261" t="str">
        <f t="shared" si="21"/>
        <v>Grand Masters</v>
      </c>
      <c r="J268" s="179" t="s">
        <v>1240</v>
      </c>
      <c r="K268" s="183"/>
      <c r="L268" s="187"/>
    </row>
    <row r="269" spans="1:12" x14ac:dyDescent="0.25">
      <c r="A269" s="178" t="s">
        <v>713</v>
      </c>
      <c r="B269" s="179" t="s">
        <v>975</v>
      </c>
      <c r="C269" s="179" t="s">
        <v>391</v>
      </c>
      <c r="D269" s="179" t="s">
        <v>123</v>
      </c>
      <c r="E269" s="261" t="str">
        <f t="shared" si="18"/>
        <v>Ladies U/21</v>
      </c>
      <c r="F269" s="184">
        <v>37881</v>
      </c>
      <c r="G269" s="263">
        <f t="shared" si="19"/>
        <v>45657</v>
      </c>
      <c r="H269" s="264">
        <f t="shared" si="20"/>
        <v>21</v>
      </c>
      <c r="I269" s="261" t="str">
        <f t="shared" si="21"/>
        <v>U/21</v>
      </c>
      <c r="J269" s="179" t="s">
        <v>67</v>
      </c>
      <c r="K269" s="183"/>
      <c r="L269" s="187"/>
    </row>
    <row r="270" spans="1:12" x14ac:dyDescent="0.25">
      <c r="A270" s="178" t="s">
        <v>714</v>
      </c>
      <c r="B270" s="179" t="s">
        <v>1234</v>
      </c>
      <c r="C270" s="179" t="s">
        <v>262</v>
      </c>
      <c r="D270" s="179" t="s">
        <v>294</v>
      </c>
      <c r="E270" s="261" t="str">
        <f t="shared" si="18"/>
        <v>Men Veteran</v>
      </c>
      <c r="F270" s="184">
        <v>28129</v>
      </c>
      <c r="G270" s="263">
        <f t="shared" si="19"/>
        <v>45657</v>
      </c>
      <c r="H270" s="264">
        <f t="shared" si="20"/>
        <v>47</v>
      </c>
      <c r="I270" s="261" t="str">
        <f t="shared" si="21"/>
        <v>Veteran</v>
      </c>
      <c r="J270" s="179" t="s">
        <v>1240</v>
      </c>
      <c r="K270" s="183">
        <v>77010400121</v>
      </c>
      <c r="L270" s="187" t="s">
        <v>1440</v>
      </c>
    </row>
    <row r="271" spans="1:12" s="195" customFormat="1" x14ac:dyDescent="0.25">
      <c r="A271" s="259" t="s">
        <v>715</v>
      </c>
      <c r="B271" s="260" t="s">
        <v>1923</v>
      </c>
      <c r="C271" s="260" t="s">
        <v>2169</v>
      </c>
      <c r="D271" s="260" t="s">
        <v>176</v>
      </c>
      <c r="E271" s="261" t="str">
        <f t="shared" si="18"/>
        <v>Men Senior</v>
      </c>
      <c r="F271" s="262">
        <v>31227</v>
      </c>
      <c r="G271" s="263">
        <f t="shared" si="19"/>
        <v>45657</v>
      </c>
      <c r="H271" s="264">
        <f t="shared" si="20"/>
        <v>39</v>
      </c>
      <c r="I271" s="261" t="str">
        <f t="shared" si="21"/>
        <v>Senior</v>
      </c>
      <c r="J271" s="260" t="s">
        <v>1240</v>
      </c>
      <c r="K271" s="265">
        <v>85062910390</v>
      </c>
      <c r="L271" s="266" t="s">
        <v>1440</v>
      </c>
    </row>
    <row r="272" spans="1:12" s="195" customFormat="1" x14ac:dyDescent="0.25">
      <c r="A272" s="259" t="s">
        <v>716</v>
      </c>
      <c r="B272" s="260" t="s">
        <v>1923</v>
      </c>
      <c r="C272" s="260" t="s">
        <v>174</v>
      </c>
      <c r="D272" s="260" t="s">
        <v>75</v>
      </c>
      <c r="E272" s="261" t="str">
        <f t="shared" si="18"/>
        <v>Men Veteran</v>
      </c>
      <c r="F272" s="262">
        <v>30580</v>
      </c>
      <c r="G272" s="263">
        <f t="shared" si="19"/>
        <v>45657</v>
      </c>
      <c r="H272" s="264">
        <f t="shared" si="20"/>
        <v>41</v>
      </c>
      <c r="I272" s="261" t="str">
        <f t="shared" si="21"/>
        <v>Veteran</v>
      </c>
      <c r="J272" s="260" t="s">
        <v>1240</v>
      </c>
      <c r="K272" s="265">
        <v>83092110889</v>
      </c>
      <c r="L272" s="266" t="s">
        <v>1440</v>
      </c>
    </row>
    <row r="273" spans="1:12" s="195" customFormat="1" ht="13.5" customHeight="1" x14ac:dyDescent="0.25">
      <c r="A273" s="259" t="s">
        <v>717</v>
      </c>
      <c r="B273" s="260" t="s">
        <v>42</v>
      </c>
      <c r="C273" s="260" t="s">
        <v>248</v>
      </c>
      <c r="D273" s="260" t="s">
        <v>241</v>
      </c>
      <c r="E273" s="261" t="str">
        <f t="shared" si="18"/>
        <v>Men Grand Masters</v>
      </c>
      <c r="F273" s="262">
        <v>20659</v>
      </c>
      <c r="G273" s="263">
        <f t="shared" si="19"/>
        <v>45657</v>
      </c>
      <c r="H273" s="264">
        <f t="shared" si="20"/>
        <v>68</v>
      </c>
      <c r="I273" s="261" t="str">
        <f t="shared" si="21"/>
        <v>Grand Masters</v>
      </c>
      <c r="J273" s="260" t="s">
        <v>1240</v>
      </c>
      <c r="K273" s="265">
        <v>56072300383</v>
      </c>
      <c r="L273" s="266" t="s">
        <v>1440</v>
      </c>
    </row>
    <row r="274" spans="1:12" s="195" customFormat="1" x14ac:dyDescent="0.25">
      <c r="A274" s="259" t="s">
        <v>718</v>
      </c>
      <c r="B274" s="260" t="s">
        <v>1923</v>
      </c>
      <c r="C274" s="260" t="s">
        <v>246</v>
      </c>
      <c r="D274" s="260" t="s">
        <v>325</v>
      </c>
      <c r="E274" s="261" t="str">
        <f t="shared" si="18"/>
        <v>Men U/16</v>
      </c>
      <c r="F274" s="262">
        <v>40611</v>
      </c>
      <c r="G274" s="263">
        <f t="shared" si="19"/>
        <v>45657</v>
      </c>
      <c r="H274" s="264">
        <f t="shared" si="20"/>
        <v>13</v>
      </c>
      <c r="I274" s="261" t="str">
        <f t="shared" si="21"/>
        <v>U/16</v>
      </c>
      <c r="J274" s="260" t="s">
        <v>1240</v>
      </c>
      <c r="K274" s="265">
        <v>20110309</v>
      </c>
      <c r="L274" s="266" t="s">
        <v>1440</v>
      </c>
    </row>
    <row r="275" spans="1:12" s="195" customFormat="1" x14ac:dyDescent="0.25">
      <c r="A275" s="178" t="s">
        <v>719</v>
      </c>
      <c r="B275" s="179" t="s">
        <v>1332</v>
      </c>
      <c r="C275" s="179" t="s">
        <v>99</v>
      </c>
      <c r="D275" s="179" t="s">
        <v>1855</v>
      </c>
      <c r="E275" s="261" t="str">
        <f t="shared" si="18"/>
        <v>Men Senior</v>
      </c>
      <c r="F275" s="184">
        <v>31450</v>
      </c>
      <c r="G275" s="263">
        <f t="shared" si="19"/>
        <v>45657</v>
      </c>
      <c r="H275" s="264">
        <f t="shared" si="20"/>
        <v>38</v>
      </c>
      <c r="I275" s="261" t="str">
        <f t="shared" si="21"/>
        <v>Senior</v>
      </c>
      <c r="J275" s="179" t="s">
        <v>1240</v>
      </c>
      <c r="K275" s="183">
        <v>86020700453</v>
      </c>
      <c r="L275" s="187" t="s">
        <v>1440</v>
      </c>
    </row>
    <row r="276" spans="1:12" x14ac:dyDescent="0.25">
      <c r="A276" s="178" t="s">
        <v>720</v>
      </c>
      <c r="B276" s="179" t="s">
        <v>1311</v>
      </c>
      <c r="C276" s="179" t="s">
        <v>91</v>
      </c>
      <c r="D276" s="179" t="s">
        <v>104</v>
      </c>
      <c r="E276" s="261" t="str">
        <f t="shared" si="18"/>
        <v>Men Master</v>
      </c>
      <c r="F276" s="184">
        <v>24964</v>
      </c>
      <c r="G276" s="263">
        <f t="shared" si="19"/>
        <v>45657</v>
      </c>
      <c r="H276" s="264">
        <f t="shared" si="20"/>
        <v>56</v>
      </c>
      <c r="I276" s="261" t="str">
        <f t="shared" si="21"/>
        <v>Master</v>
      </c>
      <c r="J276" s="179" t="s">
        <v>1240</v>
      </c>
      <c r="K276" s="183">
        <v>68050670024</v>
      </c>
      <c r="L276" s="187" t="s">
        <v>1440</v>
      </c>
    </row>
    <row r="277" spans="1:12" s="195" customFormat="1" x14ac:dyDescent="0.25">
      <c r="A277" s="259" t="s">
        <v>721</v>
      </c>
      <c r="B277" s="260" t="s">
        <v>43</v>
      </c>
      <c r="C277" s="260" t="s">
        <v>2070</v>
      </c>
      <c r="D277" s="260" t="s">
        <v>141</v>
      </c>
      <c r="E277" s="261" t="str">
        <f t="shared" si="18"/>
        <v>Men U/16</v>
      </c>
      <c r="F277" s="262">
        <v>40969</v>
      </c>
      <c r="G277" s="263">
        <f t="shared" si="19"/>
        <v>45657</v>
      </c>
      <c r="H277" s="264">
        <f t="shared" si="20"/>
        <v>12</v>
      </c>
      <c r="I277" s="261" t="str">
        <f t="shared" si="21"/>
        <v>U/16</v>
      </c>
      <c r="J277" s="260" t="s">
        <v>1240</v>
      </c>
      <c r="K277" s="265" t="s">
        <v>2071</v>
      </c>
      <c r="L277" s="266" t="s">
        <v>1440</v>
      </c>
    </row>
    <row r="278" spans="1:12" x14ac:dyDescent="0.25">
      <c r="A278" s="178" t="s">
        <v>722</v>
      </c>
      <c r="B278" s="179" t="s">
        <v>1371</v>
      </c>
      <c r="C278" s="179" t="s">
        <v>187</v>
      </c>
      <c r="D278" s="179" t="s">
        <v>352</v>
      </c>
      <c r="E278" s="261" t="str">
        <f t="shared" si="18"/>
        <v>Men Grand Masters</v>
      </c>
      <c r="F278" s="184"/>
      <c r="G278" s="263">
        <f t="shared" si="19"/>
        <v>45657</v>
      </c>
      <c r="H278" s="264">
        <f t="shared" si="20"/>
        <v>125</v>
      </c>
      <c r="I278" s="261" t="str">
        <f t="shared" si="21"/>
        <v>Grand Masters</v>
      </c>
      <c r="J278" s="179" t="s">
        <v>1240</v>
      </c>
      <c r="K278" s="183"/>
      <c r="L278" s="187"/>
    </row>
    <row r="279" spans="1:12" s="195" customFormat="1" x14ac:dyDescent="0.25">
      <c r="A279" s="259" t="s">
        <v>723</v>
      </c>
      <c r="B279" s="260" t="s">
        <v>49</v>
      </c>
      <c r="C279" s="260" t="s">
        <v>242</v>
      </c>
      <c r="D279" s="260" t="s">
        <v>243</v>
      </c>
      <c r="E279" s="261" t="str">
        <f t="shared" si="18"/>
        <v>Men Veteran</v>
      </c>
      <c r="F279" s="262">
        <v>29437</v>
      </c>
      <c r="G279" s="263">
        <f t="shared" si="19"/>
        <v>45657</v>
      </c>
      <c r="H279" s="264">
        <f t="shared" si="20"/>
        <v>44</v>
      </c>
      <c r="I279" s="261" t="str">
        <f t="shared" si="21"/>
        <v>Veteran</v>
      </c>
      <c r="J279" s="260" t="s">
        <v>1240</v>
      </c>
      <c r="K279" s="265">
        <v>80080411177</v>
      </c>
      <c r="L279" s="266" t="s">
        <v>1440</v>
      </c>
    </row>
    <row r="280" spans="1:12" x14ac:dyDescent="0.25">
      <c r="A280" s="178" t="s">
        <v>724</v>
      </c>
      <c r="B280" s="179" t="s">
        <v>976</v>
      </c>
      <c r="C280" s="179" t="s">
        <v>230</v>
      </c>
      <c r="D280" s="179" t="s">
        <v>185</v>
      </c>
      <c r="E280" s="261" t="str">
        <f t="shared" si="18"/>
        <v>Men Grand Masters</v>
      </c>
      <c r="F280" s="184"/>
      <c r="G280" s="263">
        <f t="shared" si="19"/>
        <v>45657</v>
      </c>
      <c r="H280" s="264">
        <f t="shared" si="20"/>
        <v>125</v>
      </c>
      <c r="I280" s="261" t="str">
        <f t="shared" si="21"/>
        <v>Grand Masters</v>
      </c>
      <c r="J280" s="179" t="s">
        <v>1240</v>
      </c>
      <c r="K280" s="183"/>
      <c r="L280" s="187"/>
    </row>
    <row r="281" spans="1:12" s="195" customFormat="1" x14ac:dyDescent="0.25">
      <c r="A281" s="259" t="s">
        <v>725</v>
      </c>
      <c r="B281" s="260" t="s">
        <v>1923</v>
      </c>
      <c r="C281" s="260" t="s">
        <v>1999</v>
      </c>
      <c r="D281" s="260" t="s">
        <v>319</v>
      </c>
      <c r="E281" s="261" t="str">
        <f t="shared" si="18"/>
        <v>Men U/16</v>
      </c>
      <c r="F281" s="262">
        <v>42093</v>
      </c>
      <c r="G281" s="263">
        <f t="shared" si="19"/>
        <v>45657</v>
      </c>
      <c r="H281" s="264">
        <f t="shared" si="20"/>
        <v>9</v>
      </c>
      <c r="I281" s="261" t="str">
        <f t="shared" si="21"/>
        <v>U/16</v>
      </c>
      <c r="J281" s="260" t="s">
        <v>1240</v>
      </c>
      <c r="K281" s="265">
        <v>150330</v>
      </c>
      <c r="L281" s="266" t="s">
        <v>1440</v>
      </c>
    </row>
    <row r="282" spans="1:12" s="195" customFormat="1" x14ac:dyDescent="0.25">
      <c r="A282" s="178" t="s">
        <v>726</v>
      </c>
      <c r="B282" s="179" t="s">
        <v>1332</v>
      </c>
      <c r="C282" s="179" t="s">
        <v>1856</v>
      </c>
      <c r="D282" s="179" t="s">
        <v>1857</v>
      </c>
      <c r="E282" s="261" t="str">
        <f t="shared" si="18"/>
        <v>Men Veteran</v>
      </c>
      <c r="F282" s="184">
        <v>28356</v>
      </c>
      <c r="G282" s="263">
        <f t="shared" si="19"/>
        <v>45657</v>
      </c>
      <c r="H282" s="264">
        <f t="shared" si="20"/>
        <v>47</v>
      </c>
      <c r="I282" s="261" t="str">
        <f t="shared" si="21"/>
        <v>Veteran</v>
      </c>
      <c r="J282" s="179" t="s">
        <v>1240</v>
      </c>
      <c r="K282" s="183">
        <v>77081910386</v>
      </c>
      <c r="L282" s="187" t="s">
        <v>1440</v>
      </c>
    </row>
    <row r="283" spans="1:12" s="195" customFormat="1" x14ac:dyDescent="0.25">
      <c r="A283" s="259" t="s">
        <v>727</v>
      </c>
      <c r="B283" s="260" t="s">
        <v>41</v>
      </c>
      <c r="C283" s="260" t="s">
        <v>356</v>
      </c>
      <c r="D283" s="260" t="s">
        <v>1058</v>
      </c>
      <c r="E283" s="261" t="str">
        <f t="shared" si="18"/>
        <v>Men Senior</v>
      </c>
      <c r="F283" s="262">
        <v>34064</v>
      </c>
      <c r="G283" s="263">
        <f t="shared" si="19"/>
        <v>45657</v>
      </c>
      <c r="H283" s="264">
        <f t="shared" si="20"/>
        <v>31</v>
      </c>
      <c r="I283" s="261" t="str">
        <f t="shared" si="21"/>
        <v>Senior</v>
      </c>
      <c r="J283" s="260" t="s">
        <v>1240</v>
      </c>
      <c r="K283" s="265">
        <v>93040500139</v>
      </c>
      <c r="L283" s="266" t="s">
        <v>1440</v>
      </c>
    </row>
    <row r="284" spans="1:12" s="195" customFormat="1" x14ac:dyDescent="0.25">
      <c r="A284" s="259" t="s">
        <v>1002</v>
      </c>
      <c r="B284" s="260" t="s">
        <v>1923</v>
      </c>
      <c r="C284" s="268" t="s">
        <v>1973</v>
      </c>
      <c r="D284" s="268" t="s">
        <v>1974</v>
      </c>
      <c r="E284" s="261" t="str">
        <f t="shared" si="18"/>
        <v>Men Senior</v>
      </c>
      <c r="F284" s="262">
        <v>34994</v>
      </c>
      <c r="G284" s="263">
        <f t="shared" si="19"/>
        <v>45657</v>
      </c>
      <c r="H284" s="264">
        <f t="shared" si="20"/>
        <v>29</v>
      </c>
      <c r="I284" s="261" t="str">
        <f t="shared" si="21"/>
        <v>Senior</v>
      </c>
      <c r="J284" s="260" t="s">
        <v>1240</v>
      </c>
      <c r="K284" s="265">
        <v>95102200372</v>
      </c>
      <c r="L284" s="266" t="s">
        <v>1440</v>
      </c>
    </row>
    <row r="285" spans="1:12" x14ac:dyDescent="0.25">
      <c r="A285" s="178" t="s">
        <v>728</v>
      </c>
      <c r="B285" s="179" t="s">
        <v>1233</v>
      </c>
      <c r="C285" s="179" t="s">
        <v>87</v>
      </c>
      <c r="D285" s="179" t="s">
        <v>329</v>
      </c>
      <c r="E285" s="261" t="str">
        <f t="shared" si="18"/>
        <v>Men Senior</v>
      </c>
      <c r="F285" s="184">
        <v>34654</v>
      </c>
      <c r="G285" s="263">
        <f t="shared" si="19"/>
        <v>45657</v>
      </c>
      <c r="H285" s="264">
        <f t="shared" si="20"/>
        <v>30</v>
      </c>
      <c r="I285" s="261" t="str">
        <f t="shared" si="21"/>
        <v>Senior</v>
      </c>
      <c r="J285" s="179" t="s">
        <v>1240</v>
      </c>
      <c r="K285" s="183"/>
      <c r="L285" s="187"/>
    </row>
    <row r="286" spans="1:12" x14ac:dyDescent="0.25">
      <c r="A286" s="178" t="s">
        <v>729</v>
      </c>
      <c r="B286" s="179" t="s">
        <v>1311</v>
      </c>
      <c r="C286" s="179" t="s">
        <v>110</v>
      </c>
      <c r="D286" s="179" t="s">
        <v>133</v>
      </c>
      <c r="E286" s="261" t="str">
        <f t="shared" si="18"/>
        <v>Men Master</v>
      </c>
      <c r="F286" s="184">
        <v>25230</v>
      </c>
      <c r="G286" s="263">
        <f t="shared" si="19"/>
        <v>45657</v>
      </c>
      <c r="H286" s="264">
        <f t="shared" si="20"/>
        <v>55</v>
      </c>
      <c r="I286" s="261" t="str">
        <f t="shared" si="21"/>
        <v>Master</v>
      </c>
      <c r="J286" s="179" t="s">
        <v>1240</v>
      </c>
      <c r="K286" s="183">
        <v>94111600069</v>
      </c>
      <c r="L286" s="187" t="s">
        <v>1440</v>
      </c>
    </row>
    <row r="287" spans="1:12" s="195" customFormat="1" x14ac:dyDescent="0.25">
      <c r="A287" s="259" t="s">
        <v>730</v>
      </c>
      <c r="B287" s="260" t="s">
        <v>37</v>
      </c>
      <c r="C287" s="260" t="s">
        <v>399</v>
      </c>
      <c r="D287" s="260" t="s">
        <v>270</v>
      </c>
      <c r="E287" s="261" t="str">
        <f t="shared" si="18"/>
        <v>Men Senior</v>
      </c>
      <c r="F287" s="262">
        <v>37196</v>
      </c>
      <c r="G287" s="263">
        <f t="shared" si="19"/>
        <v>45657</v>
      </c>
      <c r="H287" s="264">
        <f t="shared" si="20"/>
        <v>23</v>
      </c>
      <c r="I287" s="261" t="str">
        <f t="shared" si="21"/>
        <v>Senior</v>
      </c>
      <c r="J287" s="260" t="s">
        <v>1240</v>
      </c>
      <c r="K287" s="269" t="s">
        <v>2026</v>
      </c>
      <c r="L287" s="266" t="s">
        <v>1440</v>
      </c>
    </row>
    <row r="288" spans="1:12" s="195" customFormat="1" x14ac:dyDescent="0.25">
      <c r="A288" s="259" t="s">
        <v>731</v>
      </c>
      <c r="B288" s="260" t="s">
        <v>39</v>
      </c>
      <c r="C288" s="260" t="s">
        <v>160</v>
      </c>
      <c r="D288" s="260" t="s">
        <v>1826</v>
      </c>
      <c r="E288" s="261" t="str">
        <f t="shared" si="18"/>
        <v>Men Senior</v>
      </c>
      <c r="F288" s="262">
        <v>33243</v>
      </c>
      <c r="G288" s="263">
        <f t="shared" si="19"/>
        <v>45657</v>
      </c>
      <c r="H288" s="264">
        <f t="shared" si="20"/>
        <v>33</v>
      </c>
      <c r="I288" s="261" t="str">
        <f t="shared" si="21"/>
        <v>Senior</v>
      </c>
      <c r="J288" s="260" t="s">
        <v>1240</v>
      </c>
      <c r="K288" s="265">
        <v>9101055048083</v>
      </c>
      <c r="L288" s="266" t="s">
        <v>1443</v>
      </c>
    </row>
    <row r="289" spans="1:12" s="195" customFormat="1" x14ac:dyDescent="0.25">
      <c r="A289" s="259" t="s">
        <v>732</v>
      </c>
      <c r="B289" s="260" t="s">
        <v>49</v>
      </c>
      <c r="C289" s="260" t="s">
        <v>2104</v>
      </c>
      <c r="D289" s="260" t="s">
        <v>112</v>
      </c>
      <c r="E289" s="261" t="str">
        <f t="shared" si="18"/>
        <v>Men Senior</v>
      </c>
      <c r="F289" s="262">
        <v>33392</v>
      </c>
      <c r="G289" s="263">
        <f t="shared" si="19"/>
        <v>45657</v>
      </c>
      <c r="H289" s="264">
        <f t="shared" si="20"/>
        <v>33</v>
      </c>
      <c r="I289" s="261" t="str">
        <f t="shared" si="21"/>
        <v>Senior</v>
      </c>
      <c r="J289" s="260" t="s">
        <v>1240</v>
      </c>
      <c r="K289" s="265">
        <v>91060300095</v>
      </c>
      <c r="L289" s="266" t="s">
        <v>1440</v>
      </c>
    </row>
    <row r="290" spans="1:12" x14ac:dyDescent="0.25">
      <c r="A290" s="178" t="s">
        <v>733</v>
      </c>
      <c r="B290" s="179" t="s">
        <v>975</v>
      </c>
      <c r="C290" s="179" t="s">
        <v>126</v>
      </c>
      <c r="D290" s="179" t="s">
        <v>127</v>
      </c>
      <c r="E290" s="261" t="str">
        <f t="shared" si="18"/>
        <v>Men Grand Masters</v>
      </c>
      <c r="F290" s="184"/>
      <c r="G290" s="263">
        <f t="shared" si="19"/>
        <v>45657</v>
      </c>
      <c r="H290" s="264">
        <f t="shared" si="20"/>
        <v>125</v>
      </c>
      <c r="I290" s="261" t="str">
        <f t="shared" si="21"/>
        <v>Grand Masters</v>
      </c>
      <c r="J290" s="179" t="s">
        <v>1240</v>
      </c>
      <c r="K290" s="183">
        <v>51110510039</v>
      </c>
      <c r="L290" s="187" t="s">
        <v>1440</v>
      </c>
    </row>
    <row r="291" spans="1:12" s="195" customFormat="1" x14ac:dyDescent="0.25">
      <c r="A291" s="259" t="s">
        <v>1003</v>
      </c>
      <c r="B291" s="260" t="s">
        <v>44</v>
      </c>
      <c r="C291" s="268" t="s">
        <v>1852</v>
      </c>
      <c r="D291" s="268" t="s">
        <v>1853</v>
      </c>
      <c r="E291" s="261" t="str">
        <f t="shared" si="18"/>
        <v>Men Master</v>
      </c>
      <c r="F291" s="262">
        <v>24520</v>
      </c>
      <c r="G291" s="263">
        <f t="shared" si="19"/>
        <v>45657</v>
      </c>
      <c r="H291" s="264">
        <f t="shared" si="20"/>
        <v>57</v>
      </c>
      <c r="I291" s="261" t="str">
        <f t="shared" si="21"/>
        <v>Master</v>
      </c>
      <c r="J291" s="260" t="s">
        <v>1240</v>
      </c>
      <c r="K291" s="265">
        <v>67021700229</v>
      </c>
      <c r="L291" s="266" t="s">
        <v>1440</v>
      </c>
    </row>
    <row r="292" spans="1:12" x14ac:dyDescent="0.25">
      <c r="A292" s="178" t="s">
        <v>734</v>
      </c>
      <c r="B292" s="179" t="s">
        <v>1450</v>
      </c>
      <c r="C292" s="179" t="s">
        <v>297</v>
      </c>
      <c r="D292" s="179" t="s">
        <v>298</v>
      </c>
      <c r="E292" s="261" t="str">
        <f t="shared" si="18"/>
        <v>Men Veteran</v>
      </c>
      <c r="F292" s="184">
        <v>30103</v>
      </c>
      <c r="G292" s="263">
        <f t="shared" si="19"/>
        <v>45657</v>
      </c>
      <c r="H292" s="264">
        <f t="shared" si="20"/>
        <v>42</v>
      </c>
      <c r="I292" s="261" t="str">
        <f t="shared" si="21"/>
        <v>Veteran</v>
      </c>
      <c r="J292" s="179" t="s">
        <v>1240</v>
      </c>
      <c r="K292" s="183">
        <v>67021700229</v>
      </c>
      <c r="L292" s="187" t="s">
        <v>1440</v>
      </c>
    </row>
    <row r="293" spans="1:12" s="195" customFormat="1" x14ac:dyDescent="0.25">
      <c r="A293" s="178" t="s">
        <v>735</v>
      </c>
      <c r="B293" s="179" t="s">
        <v>1234</v>
      </c>
      <c r="C293" s="179" t="s">
        <v>146</v>
      </c>
      <c r="D293" s="179" t="s">
        <v>144</v>
      </c>
      <c r="E293" s="261" t="str">
        <f t="shared" si="18"/>
        <v>Men Senior</v>
      </c>
      <c r="F293" s="184">
        <v>34005</v>
      </c>
      <c r="G293" s="263">
        <f t="shared" si="19"/>
        <v>45657</v>
      </c>
      <c r="H293" s="264">
        <f t="shared" si="20"/>
        <v>31</v>
      </c>
      <c r="I293" s="261" t="str">
        <f t="shared" si="21"/>
        <v>Senior</v>
      </c>
      <c r="J293" s="179" t="s">
        <v>1240</v>
      </c>
      <c r="K293" s="183">
        <v>93020500486</v>
      </c>
      <c r="L293" s="187" t="s">
        <v>1440</v>
      </c>
    </row>
    <row r="294" spans="1:12" s="195" customFormat="1" x14ac:dyDescent="0.25">
      <c r="A294" s="259" t="s">
        <v>736</v>
      </c>
      <c r="B294" s="260" t="s">
        <v>37</v>
      </c>
      <c r="C294" s="260" t="s">
        <v>2044</v>
      </c>
      <c r="D294" s="260" t="s">
        <v>1529</v>
      </c>
      <c r="E294" s="261" t="str">
        <f t="shared" si="18"/>
        <v>Men U/21</v>
      </c>
      <c r="F294" s="262">
        <v>39117</v>
      </c>
      <c r="G294" s="263">
        <f t="shared" si="19"/>
        <v>45657</v>
      </c>
      <c r="H294" s="264">
        <f t="shared" si="20"/>
        <v>17</v>
      </c>
      <c r="I294" s="261" t="str">
        <f t="shared" si="21"/>
        <v>U/21</v>
      </c>
      <c r="J294" s="260" t="s">
        <v>1240</v>
      </c>
      <c r="K294" s="265" t="s">
        <v>2045</v>
      </c>
      <c r="L294" s="266" t="s">
        <v>1440</v>
      </c>
    </row>
    <row r="295" spans="1:12" s="195" customFormat="1" x14ac:dyDescent="0.25">
      <c r="A295" s="259" t="s">
        <v>737</v>
      </c>
      <c r="B295" s="260" t="s">
        <v>48</v>
      </c>
      <c r="C295" s="260" t="s">
        <v>2007</v>
      </c>
      <c r="D295" s="260" t="s">
        <v>2008</v>
      </c>
      <c r="E295" s="261" t="str">
        <f t="shared" si="18"/>
        <v>Men Senior</v>
      </c>
      <c r="F295" s="262">
        <v>33288</v>
      </c>
      <c r="G295" s="263">
        <f t="shared" si="19"/>
        <v>45657</v>
      </c>
      <c r="H295" s="264">
        <f t="shared" si="20"/>
        <v>33</v>
      </c>
      <c r="I295" s="261" t="str">
        <f t="shared" si="21"/>
        <v>Senior</v>
      </c>
      <c r="J295" s="260" t="s">
        <v>1240</v>
      </c>
      <c r="K295" s="265" t="s">
        <v>2006</v>
      </c>
      <c r="L295" s="266" t="s">
        <v>1440</v>
      </c>
    </row>
    <row r="296" spans="1:12" x14ac:dyDescent="0.25">
      <c r="A296" s="178" t="s">
        <v>738</v>
      </c>
      <c r="B296" s="179" t="s">
        <v>1235</v>
      </c>
      <c r="C296" s="179" t="s">
        <v>149</v>
      </c>
      <c r="D296" s="179" t="s">
        <v>251</v>
      </c>
      <c r="E296" s="261" t="str">
        <f t="shared" si="18"/>
        <v>Men Grand Masters</v>
      </c>
      <c r="F296" s="184"/>
      <c r="G296" s="263">
        <f t="shared" si="19"/>
        <v>45657</v>
      </c>
      <c r="H296" s="264">
        <f t="shared" si="20"/>
        <v>125</v>
      </c>
      <c r="I296" s="261" t="str">
        <f t="shared" si="21"/>
        <v>Grand Masters</v>
      </c>
      <c r="J296" s="179" t="s">
        <v>1240</v>
      </c>
      <c r="K296" s="183"/>
      <c r="L296" s="187"/>
    </row>
    <row r="297" spans="1:12" s="195" customFormat="1" x14ac:dyDescent="0.25">
      <c r="A297" s="259" t="s">
        <v>739</v>
      </c>
      <c r="B297" s="260" t="s">
        <v>38</v>
      </c>
      <c r="C297" s="260" t="s">
        <v>2115</v>
      </c>
      <c r="D297" s="260" t="s">
        <v>2116</v>
      </c>
      <c r="E297" s="261" t="str">
        <f t="shared" si="18"/>
        <v>Men Senior</v>
      </c>
      <c r="F297" s="262">
        <v>32640</v>
      </c>
      <c r="G297" s="263">
        <f t="shared" si="19"/>
        <v>45657</v>
      </c>
      <c r="H297" s="264">
        <f t="shared" si="20"/>
        <v>35</v>
      </c>
      <c r="I297" s="261" t="str">
        <f t="shared" si="21"/>
        <v>Senior</v>
      </c>
      <c r="J297" s="260" t="s">
        <v>1240</v>
      </c>
      <c r="K297" s="265">
        <v>89051200552</v>
      </c>
      <c r="L297" s="266" t="s">
        <v>1440</v>
      </c>
    </row>
    <row r="298" spans="1:12" s="195" customFormat="1" ht="13.5" customHeight="1" x14ac:dyDescent="0.25">
      <c r="A298" s="259" t="s">
        <v>740</v>
      </c>
      <c r="B298" s="260" t="s">
        <v>37</v>
      </c>
      <c r="C298" s="260" t="s">
        <v>229</v>
      </c>
      <c r="D298" s="260" t="s">
        <v>168</v>
      </c>
      <c r="E298" s="261" t="str">
        <f t="shared" si="18"/>
        <v>Men Veteran</v>
      </c>
      <c r="F298" s="262">
        <v>28089</v>
      </c>
      <c r="G298" s="263">
        <f t="shared" si="19"/>
        <v>45657</v>
      </c>
      <c r="H298" s="264">
        <f t="shared" si="20"/>
        <v>48</v>
      </c>
      <c r="I298" s="261" t="str">
        <f t="shared" si="21"/>
        <v>Veteran</v>
      </c>
      <c r="J298" s="260" t="s">
        <v>1240</v>
      </c>
      <c r="K298" s="265">
        <v>76112510267</v>
      </c>
      <c r="L298" s="266" t="s">
        <v>1440</v>
      </c>
    </row>
    <row r="299" spans="1:12" s="195" customFormat="1" x14ac:dyDescent="0.25">
      <c r="A299" s="259" t="s">
        <v>741</v>
      </c>
      <c r="B299" s="260" t="s">
        <v>41</v>
      </c>
      <c r="C299" s="260" t="s">
        <v>1912</v>
      </c>
      <c r="D299" s="260" t="s">
        <v>1913</v>
      </c>
      <c r="E299" s="261" t="str">
        <f t="shared" si="18"/>
        <v>Men Senior</v>
      </c>
      <c r="F299" s="262">
        <v>34995</v>
      </c>
      <c r="G299" s="263">
        <f t="shared" si="19"/>
        <v>45657</v>
      </c>
      <c r="H299" s="264">
        <f t="shared" si="20"/>
        <v>29</v>
      </c>
      <c r="I299" s="261" t="str">
        <f t="shared" si="21"/>
        <v>Senior</v>
      </c>
      <c r="J299" s="260" t="s">
        <v>1240</v>
      </c>
      <c r="K299" s="265">
        <v>95102301209</v>
      </c>
      <c r="L299" s="266" t="s">
        <v>1440</v>
      </c>
    </row>
    <row r="300" spans="1:12" s="195" customFormat="1" x14ac:dyDescent="0.25">
      <c r="A300" s="178" t="s">
        <v>742</v>
      </c>
      <c r="B300" s="179" t="s">
        <v>1338</v>
      </c>
      <c r="C300" s="179" t="s">
        <v>87</v>
      </c>
      <c r="D300" s="179" t="s">
        <v>200</v>
      </c>
      <c r="E300" s="261" t="str">
        <f t="shared" si="18"/>
        <v>Men Senior</v>
      </c>
      <c r="F300" s="184">
        <v>33933</v>
      </c>
      <c r="G300" s="263">
        <f t="shared" si="19"/>
        <v>45657</v>
      </c>
      <c r="H300" s="264">
        <f t="shared" si="20"/>
        <v>32</v>
      </c>
      <c r="I300" s="261" t="str">
        <f t="shared" si="21"/>
        <v>Senior</v>
      </c>
      <c r="J300" s="179" t="s">
        <v>1240</v>
      </c>
      <c r="K300" s="183">
        <v>921112501046</v>
      </c>
      <c r="L300" s="187" t="s">
        <v>1440</v>
      </c>
    </row>
    <row r="301" spans="1:12" s="195" customFormat="1" x14ac:dyDescent="0.25">
      <c r="A301" s="259" t="s">
        <v>743</v>
      </c>
      <c r="B301" s="260" t="s">
        <v>48</v>
      </c>
      <c r="C301" s="260" t="s">
        <v>114</v>
      </c>
      <c r="D301" s="260" t="s">
        <v>115</v>
      </c>
      <c r="E301" s="261" t="str">
        <f t="shared" si="18"/>
        <v>Men Veteran</v>
      </c>
      <c r="F301" s="262">
        <v>28335</v>
      </c>
      <c r="G301" s="263">
        <f t="shared" si="19"/>
        <v>45657</v>
      </c>
      <c r="H301" s="264">
        <f t="shared" si="20"/>
        <v>47</v>
      </c>
      <c r="I301" s="261" t="str">
        <f t="shared" si="21"/>
        <v>Veteran</v>
      </c>
      <c r="J301" s="260" t="s">
        <v>1240</v>
      </c>
      <c r="K301" s="265">
        <v>77072900144</v>
      </c>
      <c r="L301" s="266" t="s">
        <v>1440</v>
      </c>
    </row>
    <row r="302" spans="1:12" s="195" customFormat="1" x14ac:dyDescent="0.25">
      <c r="A302" s="178" t="s">
        <v>744</v>
      </c>
      <c r="B302" s="179" t="s">
        <v>1338</v>
      </c>
      <c r="C302" s="179" t="s">
        <v>2014</v>
      </c>
      <c r="D302" s="179" t="s">
        <v>2015</v>
      </c>
      <c r="E302" s="261" t="str">
        <f t="shared" si="18"/>
        <v>Men Senior</v>
      </c>
      <c r="F302" s="184">
        <v>34067</v>
      </c>
      <c r="G302" s="263">
        <f t="shared" si="19"/>
        <v>45657</v>
      </c>
      <c r="H302" s="264">
        <f t="shared" si="20"/>
        <v>31</v>
      </c>
      <c r="I302" s="261" t="str">
        <f t="shared" si="21"/>
        <v>Senior</v>
      </c>
      <c r="J302" s="179" t="s">
        <v>1240</v>
      </c>
      <c r="K302" s="183">
        <v>93040800337</v>
      </c>
      <c r="L302" s="187" t="s">
        <v>1440</v>
      </c>
    </row>
    <row r="303" spans="1:12" s="195" customFormat="1" x14ac:dyDescent="0.25">
      <c r="A303" s="259" t="s">
        <v>745</v>
      </c>
      <c r="B303" s="260" t="s">
        <v>38</v>
      </c>
      <c r="C303" s="260" t="s">
        <v>2054</v>
      </c>
      <c r="D303" s="260" t="s">
        <v>1210</v>
      </c>
      <c r="E303" s="261" t="str">
        <f t="shared" si="18"/>
        <v>Men Senior</v>
      </c>
      <c r="F303" s="262">
        <v>37224</v>
      </c>
      <c r="G303" s="263">
        <f t="shared" si="19"/>
        <v>45657</v>
      </c>
      <c r="H303" s="264">
        <f t="shared" si="20"/>
        <v>23</v>
      </c>
      <c r="I303" s="261" t="str">
        <f t="shared" si="21"/>
        <v>Senior</v>
      </c>
      <c r="J303" s="260" t="s">
        <v>1240</v>
      </c>
      <c r="K303" s="269" t="s">
        <v>2055</v>
      </c>
      <c r="L303" s="266" t="s">
        <v>1440</v>
      </c>
    </row>
    <row r="304" spans="1:12" s="195" customFormat="1" x14ac:dyDescent="0.25">
      <c r="A304" s="259" t="s">
        <v>746</v>
      </c>
      <c r="B304" s="260" t="s">
        <v>1923</v>
      </c>
      <c r="C304" s="260" t="s">
        <v>96</v>
      </c>
      <c r="D304" s="260" t="s">
        <v>115</v>
      </c>
      <c r="E304" s="261" t="str">
        <f t="shared" si="18"/>
        <v>Men Veteran</v>
      </c>
      <c r="F304" s="262">
        <v>29190</v>
      </c>
      <c r="G304" s="263">
        <f t="shared" si="19"/>
        <v>45657</v>
      </c>
      <c r="H304" s="264">
        <f t="shared" si="20"/>
        <v>45</v>
      </c>
      <c r="I304" s="261" t="str">
        <f t="shared" si="21"/>
        <v>Veteran</v>
      </c>
      <c r="J304" s="260" t="s">
        <v>1240</v>
      </c>
      <c r="K304" s="265">
        <v>79120110607</v>
      </c>
      <c r="L304" s="266" t="s">
        <v>1440</v>
      </c>
    </row>
    <row r="305" spans="1:12" s="195" customFormat="1" x14ac:dyDescent="0.25">
      <c r="A305" s="178" t="s">
        <v>747</v>
      </c>
      <c r="B305" s="179" t="s">
        <v>1235</v>
      </c>
      <c r="C305" s="179" t="s">
        <v>295</v>
      </c>
      <c r="D305" s="179" t="s">
        <v>303</v>
      </c>
      <c r="E305" s="261" t="str">
        <f t="shared" si="18"/>
        <v>Men Senior</v>
      </c>
      <c r="F305" s="184">
        <v>31378</v>
      </c>
      <c r="G305" s="263">
        <f t="shared" si="19"/>
        <v>45657</v>
      </c>
      <c r="H305" s="264">
        <f t="shared" si="20"/>
        <v>39</v>
      </c>
      <c r="I305" s="261" t="str">
        <f t="shared" si="21"/>
        <v>Senior</v>
      </c>
      <c r="J305" s="179" t="s">
        <v>1240</v>
      </c>
      <c r="K305" s="183">
        <v>85112710160</v>
      </c>
      <c r="L305" s="187" t="s">
        <v>1440</v>
      </c>
    </row>
    <row r="306" spans="1:12" s="195" customFormat="1" x14ac:dyDescent="0.25">
      <c r="A306" s="259" t="s">
        <v>748</v>
      </c>
      <c r="B306" s="260" t="s">
        <v>41</v>
      </c>
      <c r="C306" s="260" t="s">
        <v>2118</v>
      </c>
      <c r="D306" s="260" t="s">
        <v>2015</v>
      </c>
      <c r="E306" s="261" t="str">
        <f t="shared" si="18"/>
        <v>Men Senior</v>
      </c>
      <c r="F306" s="262">
        <v>31052</v>
      </c>
      <c r="G306" s="263">
        <f t="shared" si="19"/>
        <v>45657</v>
      </c>
      <c r="H306" s="264">
        <f t="shared" si="20"/>
        <v>39</v>
      </c>
      <c r="I306" s="261" t="str">
        <f t="shared" si="21"/>
        <v>Senior</v>
      </c>
      <c r="J306" s="260" t="s">
        <v>1240</v>
      </c>
      <c r="K306" s="265">
        <v>85010511002</v>
      </c>
      <c r="L306" s="266" t="s">
        <v>1440</v>
      </c>
    </row>
    <row r="307" spans="1:12" s="195" customFormat="1" x14ac:dyDescent="0.25">
      <c r="A307" s="178" t="s">
        <v>749</v>
      </c>
      <c r="B307" s="179" t="s">
        <v>1332</v>
      </c>
      <c r="C307" s="179" t="s">
        <v>1871</v>
      </c>
      <c r="D307" s="179" t="s">
        <v>1825</v>
      </c>
      <c r="E307" s="261" t="str">
        <f t="shared" si="18"/>
        <v>Ladies U/16</v>
      </c>
      <c r="F307" s="184">
        <v>40802</v>
      </c>
      <c r="G307" s="263">
        <f t="shared" si="19"/>
        <v>45657</v>
      </c>
      <c r="H307" s="264">
        <f t="shared" si="20"/>
        <v>13</v>
      </c>
      <c r="I307" s="261" t="str">
        <f t="shared" si="21"/>
        <v>U/16</v>
      </c>
      <c r="J307" s="179" t="s">
        <v>67</v>
      </c>
      <c r="K307" s="183">
        <v>20110916</v>
      </c>
      <c r="L307" s="187" t="s">
        <v>1440</v>
      </c>
    </row>
    <row r="308" spans="1:12" s="195" customFormat="1" x14ac:dyDescent="0.25">
      <c r="A308" s="178" t="s">
        <v>1948</v>
      </c>
      <c r="B308" s="179" t="s">
        <v>1232</v>
      </c>
      <c r="C308" s="179" t="s">
        <v>99</v>
      </c>
      <c r="D308" s="179" t="s">
        <v>265</v>
      </c>
      <c r="E308" s="261" t="str">
        <f t="shared" si="18"/>
        <v>Men Grand Masters</v>
      </c>
      <c r="F308" s="184">
        <v>21772</v>
      </c>
      <c r="G308" s="263">
        <f t="shared" si="19"/>
        <v>45657</v>
      </c>
      <c r="H308" s="264">
        <f t="shared" si="20"/>
        <v>65</v>
      </c>
      <c r="I308" s="261" t="str">
        <f t="shared" si="21"/>
        <v>Grand Masters</v>
      </c>
      <c r="J308" s="179" t="s">
        <v>1240</v>
      </c>
      <c r="K308" s="183">
        <v>59081001485</v>
      </c>
      <c r="L308" s="187" t="s">
        <v>1440</v>
      </c>
    </row>
    <row r="309" spans="1:12" x14ac:dyDescent="0.25">
      <c r="A309" s="178" t="s">
        <v>750</v>
      </c>
      <c r="B309" s="179" t="s">
        <v>1233</v>
      </c>
      <c r="C309" s="179" t="s">
        <v>195</v>
      </c>
      <c r="D309" s="179" t="s">
        <v>125</v>
      </c>
      <c r="E309" s="261" t="str">
        <f t="shared" si="18"/>
        <v>Men Veteran</v>
      </c>
      <c r="F309" s="184">
        <v>28916</v>
      </c>
      <c r="G309" s="263">
        <f t="shared" si="19"/>
        <v>45657</v>
      </c>
      <c r="H309" s="264">
        <f t="shared" si="20"/>
        <v>45</v>
      </c>
      <c r="I309" s="261" t="str">
        <f t="shared" si="21"/>
        <v>Veteran</v>
      </c>
      <c r="J309" s="179" t="s">
        <v>1240</v>
      </c>
      <c r="K309" s="183">
        <v>20110916</v>
      </c>
      <c r="L309" s="187" t="s">
        <v>1440</v>
      </c>
    </row>
    <row r="310" spans="1:12" x14ac:dyDescent="0.25">
      <c r="A310" s="178" t="s">
        <v>751</v>
      </c>
      <c r="B310" s="179" t="s">
        <v>1370</v>
      </c>
      <c r="C310" s="179" t="s">
        <v>160</v>
      </c>
      <c r="D310" s="179" t="s">
        <v>294</v>
      </c>
      <c r="E310" s="261" t="str">
        <f t="shared" si="18"/>
        <v>Men Veteran</v>
      </c>
      <c r="F310" s="184">
        <v>30726</v>
      </c>
      <c r="G310" s="263">
        <f t="shared" si="19"/>
        <v>45657</v>
      </c>
      <c r="H310" s="264">
        <f t="shared" si="20"/>
        <v>40</v>
      </c>
      <c r="I310" s="261" t="str">
        <f t="shared" si="21"/>
        <v>Veteran</v>
      </c>
      <c r="J310" s="179" t="s">
        <v>1240</v>
      </c>
      <c r="K310" s="183">
        <v>76121100257</v>
      </c>
      <c r="L310" s="187" t="s">
        <v>1440</v>
      </c>
    </row>
    <row r="311" spans="1:12" s="195" customFormat="1" x14ac:dyDescent="0.25">
      <c r="A311" s="259" t="s">
        <v>752</v>
      </c>
      <c r="B311" s="260" t="s">
        <v>38</v>
      </c>
      <c r="C311" s="260" t="s">
        <v>217</v>
      </c>
      <c r="D311" s="260" t="s">
        <v>70</v>
      </c>
      <c r="E311" s="261" t="str">
        <f t="shared" si="18"/>
        <v>Men U/21</v>
      </c>
      <c r="F311" s="262">
        <v>38026</v>
      </c>
      <c r="G311" s="263">
        <f t="shared" si="19"/>
        <v>45657</v>
      </c>
      <c r="H311" s="264">
        <f t="shared" si="20"/>
        <v>20</v>
      </c>
      <c r="I311" s="261" t="str">
        <f t="shared" si="21"/>
        <v>U/21</v>
      </c>
      <c r="J311" s="260" t="s">
        <v>1240</v>
      </c>
      <c r="K311" s="265">
        <v>20110916</v>
      </c>
      <c r="L311" s="266" t="s">
        <v>1440</v>
      </c>
    </row>
    <row r="312" spans="1:12" x14ac:dyDescent="0.25">
      <c r="A312" s="178" t="s">
        <v>753</v>
      </c>
      <c r="B312" s="179" t="s">
        <v>1218</v>
      </c>
      <c r="C312" s="179" t="s">
        <v>390</v>
      </c>
      <c r="D312" s="179" t="s">
        <v>70</v>
      </c>
      <c r="E312" s="261" t="str">
        <f t="shared" si="18"/>
        <v>Ladies Senior</v>
      </c>
      <c r="F312" s="184">
        <v>36956</v>
      </c>
      <c r="G312" s="263">
        <f t="shared" si="19"/>
        <v>45657</v>
      </c>
      <c r="H312" s="264">
        <f t="shared" si="20"/>
        <v>23</v>
      </c>
      <c r="I312" s="261" t="str">
        <f t="shared" si="21"/>
        <v>Senior</v>
      </c>
      <c r="J312" s="179" t="s">
        <v>67</v>
      </c>
      <c r="K312" s="183"/>
      <c r="L312" s="187"/>
    </row>
    <row r="313" spans="1:12" s="195" customFormat="1" ht="13.5" customHeight="1" x14ac:dyDescent="0.25">
      <c r="A313" s="178" t="s">
        <v>754</v>
      </c>
      <c r="B313" s="179" t="s">
        <v>1338</v>
      </c>
      <c r="C313" s="179" t="s">
        <v>1938</v>
      </c>
      <c r="D313" s="179" t="s">
        <v>1939</v>
      </c>
      <c r="E313" s="261" t="str">
        <f t="shared" si="18"/>
        <v>Ladies U/16</v>
      </c>
      <c r="F313" s="184">
        <v>39670</v>
      </c>
      <c r="G313" s="263">
        <f t="shared" si="19"/>
        <v>45657</v>
      </c>
      <c r="H313" s="264">
        <f t="shared" si="20"/>
        <v>16</v>
      </c>
      <c r="I313" s="261" t="str">
        <f t="shared" si="21"/>
        <v>U/16</v>
      </c>
      <c r="J313" s="179" t="s">
        <v>67</v>
      </c>
      <c r="K313" s="183">
        <v>20080810</v>
      </c>
      <c r="L313" s="187" t="s">
        <v>1440</v>
      </c>
    </row>
    <row r="314" spans="1:12" s="195" customFormat="1" x14ac:dyDescent="0.25">
      <c r="A314" s="178" t="s">
        <v>1004</v>
      </c>
      <c r="B314" s="179" t="s">
        <v>1323</v>
      </c>
      <c r="C314" s="179" t="s">
        <v>1676</v>
      </c>
      <c r="D314" s="179" t="s">
        <v>240</v>
      </c>
      <c r="E314" s="261" t="str">
        <f t="shared" si="18"/>
        <v>Men Senior</v>
      </c>
      <c r="F314" s="184">
        <v>33589</v>
      </c>
      <c r="G314" s="263">
        <f t="shared" si="19"/>
        <v>45657</v>
      </c>
      <c r="H314" s="264">
        <f t="shared" si="20"/>
        <v>33</v>
      </c>
      <c r="I314" s="261" t="str">
        <f t="shared" si="21"/>
        <v>Senior</v>
      </c>
      <c r="J314" s="179" t="s">
        <v>1240</v>
      </c>
      <c r="K314" s="183">
        <v>91121700128</v>
      </c>
      <c r="L314" s="187" t="s">
        <v>1440</v>
      </c>
    </row>
    <row r="315" spans="1:12" s="195" customFormat="1" x14ac:dyDescent="0.25">
      <c r="A315" s="178" t="s">
        <v>755</v>
      </c>
      <c r="B315" s="179" t="s">
        <v>1455</v>
      </c>
      <c r="C315" s="179" t="s">
        <v>256</v>
      </c>
      <c r="D315" s="179" t="s">
        <v>257</v>
      </c>
      <c r="E315" s="261" t="str">
        <f t="shared" si="18"/>
        <v>Men Veteran</v>
      </c>
      <c r="F315" s="184">
        <v>30547</v>
      </c>
      <c r="G315" s="263">
        <f t="shared" si="19"/>
        <v>45657</v>
      </c>
      <c r="H315" s="264">
        <f t="shared" si="20"/>
        <v>41</v>
      </c>
      <c r="I315" s="261" t="str">
        <f t="shared" si="21"/>
        <v>Veteran</v>
      </c>
      <c r="J315" s="179" t="s">
        <v>1240</v>
      </c>
      <c r="K315" s="183">
        <v>83081910382</v>
      </c>
      <c r="L315" s="187" t="s">
        <v>1440</v>
      </c>
    </row>
    <row r="316" spans="1:12" x14ac:dyDescent="0.25">
      <c r="A316" s="178" t="s">
        <v>756</v>
      </c>
      <c r="B316" s="179" t="s">
        <v>1338</v>
      </c>
      <c r="C316" s="179" t="s">
        <v>211</v>
      </c>
      <c r="D316" s="179" t="s">
        <v>212</v>
      </c>
      <c r="E316" s="261" t="str">
        <f t="shared" si="18"/>
        <v>Men Senior</v>
      </c>
      <c r="F316" s="184">
        <v>32042</v>
      </c>
      <c r="G316" s="263">
        <f t="shared" si="19"/>
        <v>45657</v>
      </c>
      <c r="H316" s="264">
        <f t="shared" si="20"/>
        <v>37</v>
      </c>
      <c r="I316" s="261" t="str">
        <f t="shared" si="21"/>
        <v>Senior</v>
      </c>
      <c r="J316" s="179" t="s">
        <v>1240</v>
      </c>
      <c r="K316" s="183">
        <v>91121700128</v>
      </c>
      <c r="L316" s="187" t="s">
        <v>1440</v>
      </c>
    </row>
    <row r="317" spans="1:12" x14ac:dyDescent="0.25">
      <c r="A317" s="178" t="s">
        <v>757</v>
      </c>
      <c r="B317" s="179" t="s">
        <v>1235</v>
      </c>
      <c r="C317" s="179" t="s">
        <v>281</v>
      </c>
      <c r="D317" s="179" t="s">
        <v>145</v>
      </c>
      <c r="E317" s="261" t="str">
        <f t="shared" si="18"/>
        <v>Men Grand Masters</v>
      </c>
      <c r="F317" s="184"/>
      <c r="G317" s="263">
        <f t="shared" si="19"/>
        <v>45657</v>
      </c>
      <c r="H317" s="264">
        <f t="shared" si="20"/>
        <v>125</v>
      </c>
      <c r="I317" s="261" t="str">
        <f t="shared" si="21"/>
        <v>Grand Masters</v>
      </c>
      <c r="J317" s="179" t="s">
        <v>1240</v>
      </c>
      <c r="K317" s="183">
        <v>83081910382</v>
      </c>
      <c r="L317" s="187" t="s">
        <v>1440</v>
      </c>
    </row>
    <row r="318" spans="1:12" s="195" customFormat="1" x14ac:dyDescent="0.25">
      <c r="A318" s="178" t="s">
        <v>758</v>
      </c>
      <c r="B318" s="179" t="s">
        <v>1218</v>
      </c>
      <c r="C318" s="179" t="s">
        <v>249</v>
      </c>
      <c r="D318" s="179" t="s">
        <v>371</v>
      </c>
      <c r="E318" s="261" t="str">
        <f t="shared" si="18"/>
        <v>Men Senior</v>
      </c>
      <c r="F318" s="184">
        <v>33969</v>
      </c>
      <c r="G318" s="263">
        <f t="shared" si="19"/>
        <v>45657</v>
      </c>
      <c r="H318" s="264">
        <f t="shared" si="20"/>
        <v>32</v>
      </c>
      <c r="I318" s="261" t="str">
        <f t="shared" si="21"/>
        <v>Senior</v>
      </c>
      <c r="J318" s="179" t="s">
        <v>1240</v>
      </c>
      <c r="K318" s="183">
        <v>92123100137</v>
      </c>
      <c r="L318" s="187" t="s">
        <v>1440</v>
      </c>
    </row>
    <row r="319" spans="1:12" s="195" customFormat="1" x14ac:dyDescent="0.25">
      <c r="A319" s="259" t="s">
        <v>759</v>
      </c>
      <c r="B319" s="260" t="s">
        <v>49</v>
      </c>
      <c r="C319" s="260" t="s">
        <v>1652</v>
      </c>
      <c r="D319" s="260" t="s">
        <v>1217</v>
      </c>
      <c r="E319" s="261" t="str">
        <f t="shared" si="18"/>
        <v>Ladies Veteran</v>
      </c>
      <c r="F319" s="267">
        <v>27420</v>
      </c>
      <c r="G319" s="263">
        <f t="shared" si="19"/>
        <v>45657</v>
      </c>
      <c r="H319" s="264">
        <f t="shared" si="20"/>
        <v>49</v>
      </c>
      <c r="I319" s="261" t="str">
        <f t="shared" si="21"/>
        <v>Veteran</v>
      </c>
      <c r="J319" s="260" t="s">
        <v>67</v>
      </c>
      <c r="K319" s="265">
        <v>75012610172</v>
      </c>
      <c r="L319" s="266" t="s">
        <v>1440</v>
      </c>
    </row>
    <row r="320" spans="1:12" s="195" customFormat="1" x14ac:dyDescent="0.25">
      <c r="A320" s="259" t="s">
        <v>760</v>
      </c>
      <c r="B320" s="260" t="s">
        <v>1923</v>
      </c>
      <c r="C320" s="260" t="s">
        <v>1632</v>
      </c>
      <c r="D320" s="260" t="s">
        <v>2047</v>
      </c>
      <c r="E320" s="261" t="str">
        <f t="shared" si="18"/>
        <v>Men Grand Masters</v>
      </c>
      <c r="F320" s="262">
        <v>20827</v>
      </c>
      <c r="G320" s="263">
        <f t="shared" si="19"/>
        <v>45657</v>
      </c>
      <c r="H320" s="264">
        <f t="shared" si="20"/>
        <v>67</v>
      </c>
      <c r="I320" s="261" t="str">
        <f t="shared" si="21"/>
        <v>Grand Masters</v>
      </c>
      <c r="J320" s="260" t="s">
        <v>1240</v>
      </c>
      <c r="K320" s="265">
        <v>57010700699</v>
      </c>
      <c r="L320" s="266" t="s">
        <v>1440</v>
      </c>
    </row>
    <row r="321" spans="1:12" x14ac:dyDescent="0.25">
      <c r="A321" s="178" t="s">
        <v>761</v>
      </c>
      <c r="B321" s="179" t="s">
        <v>1235</v>
      </c>
      <c r="C321" s="179" t="s">
        <v>271</v>
      </c>
      <c r="D321" s="179" t="s">
        <v>125</v>
      </c>
      <c r="E321" s="261" t="str">
        <f t="shared" si="18"/>
        <v>Men Veteran</v>
      </c>
      <c r="F321" s="184">
        <v>30093</v>
      </c>
      <c r="G321" s="263">
        <f t="shared" si="19"/>
        <v>45657</v>
      </c>
      <c r="H321" s="264">
        <f t="shared" si="20"/>
        <v>42</v>
      </c>
      <c r="I321" s="261" t="str">
        <f t="shared" si="21"/>
        <v>Veteran</v>
      </c>
      <c r="J321" s="179" t="s">
        <v>1240</v>
      </c>
      <c r="K321" s="183"/>
      <c r="L321" s="187"/>
    </row>
    <row r="322" spans="1:12" s="195" customFormat="1" x14ac:dyDescent="0.25">
      <c r="A322" s="259" t="s">
        <v>1005</v>
      </c>
      <c r="B322" s="260" t="s">
        <v>44</v>
      </c>
      <c r="C322" s="260" t="s">
        <v>1909</v>
      </c>
      <c r="D322" s="260" t="s">
        <v>1910</v>
      </c>
      <c r="E322" s="261" t="str">
        <f t="shared" si="18"/>
        <v>Men Senior</v>
      </c>
      <c r="F322" s="262">
        <v>32645</v>
      </c>
      <c r="G322" s="263">
        <f t="shared" si="19"/>
        <v>45657</v>
      </c>
      <c r="H322" s="264">
        <f t="shared" si="20"/>
        <v>35</v>
      </c>
      <c r="I322" s="261" t="str">
        <f t="shared" si="21"/>
        <v>Senior</v>
      </c>
      <c r="J322" s="260" t="s">
        <v>1240</v>
      </c>
      <c r="K322" s="265">
        <v>89051700032</v>
      </c>
      <c r="L322" s="266" t="s">
        <v>1440</v>
      </c>
    </row>
    <row r="323" spans="1:12" s="195" customFormat="1" x14ac:dyDescent="0.25">
      <c r="A323" s="259" t="s">
        <v>762</v>
      </c>
      <c r="B323" s="260" t="s">
        <v>48</v>
      </c>
      <c r="C323" s="260" t="s">
        <v>309</v>
      </c>
      <c r="D323" s="260" t="s">
        <v>305</v>
      </c>
      <c r="E323" s="261" t="str">
        <f t="shared" si="18"/>
        <v>Men Senior</v>
      </c>
      <c r="F323" s="267">
        <v>31426</v>
      </c>
      <c r="G323" s="263">
        <f t="shared" si="19"/>
        <v>45657</v>
      </c>
      <c r="H323" s="264">
        <f t="shared" si="20"/>
        <v>38</v>
      </c>
      <c r="I323" s="261" t="str">
        <f t="shared" si="21"/>
        <v>Senior</v>
      </c>
      <c r="J323" s="260" t="s">
        <v>1240</v>
      </c>
      <c r="K323" s="265">
        <v>86011400590</v>
      </c>
      <c r="L323" s="266" t="s">
        <v>1440</v>
      </c>
    </row>
    <row r="324" spans="1:12" s="195" customFormat="1" x14ac:dyDescent="0.25">
      <c r="A324" s="259" t="s">
        <v>763</v>
      </c>
      <c r="B324" s="260" t="s">
        <v>1923</v>
      </c>
      <c r="C324" s="260" t="s">
        <v>2000</v>
      </c>
      <c r="D324" s="260" t="s">
        <v>1841</v>
      </c>
      <c r="E324" s="261" t="str">
        <f t="shared" si="18"/>
        <v>Men U/16</v>
      </c>
      <c r="F324" s="262">
        <v>41337</v>
      </c>
      <c r="G324" s="263">
        <f t="shared" si="19"/>
        <v>45657</v>
      </c>
      <c r="H324" s="264">
        <f t="shared" si="20"/>
        <v>11</v>
      </c>
      <c r="I324" s="261" t="str">
        <f t="shared" si="21"/>
        <v>U/16</v>
      </c>
      <c r="J324" s="260" t="s">
        <v>1240</v>
      </c>
      <c r="K324" s="265">
        <v>130304</v>
      </c>
      <c r="L324" s="266" t="s">
        <v>1440</v>
      </c>
    </row>
    <row r="325" spans="1:12" s="195" customFormat="1" x14ac:dyDescent="0.25">
      <c r="A325" s="178" t="s">
        <v>764</v>
      </c>
      <c r="B325" s="179" t="s">
        <v>1924</v>
      </c>
      <c r="C325" s="179" t="s">
        <v>89</v>
      </c>
      <c r="D325" s="179" t="s">
        <v>329</v>
      </c>
      <c r="E325" s="261" t="str">
        <f t="shared" ref="E325:E388" si="22">CONCATENATE(J325," ",I325)</f>
        <v>Men Master</v>
      </c>
      <c r="F325" s="184">
        <v>25110</v>
      </c>
      <c r="G325" s="263">
        <f t="shared" si="19"/>
        <v>45657</v>
      </c>
      <c r="H325" s="264">
        <f t="shared" si="20"/>
        <v>56</v>
      </c>
      <c r="I325" s="261" t="str">
        <f t="shared" si="21"/>
        <v>Master</v>
      </c>
      <c r="J325" s="179" t="s">
        <v>1240</v>
      </c>
      <c r="K325" s="183">
        <v>86011400590</v>
      </c>
      <c r="L325" s="187" t="s">
        <v>1440</v>
      </c>
    </row>
    <row r="326" spans="1:12" s="195" customFormat="1" x14ac:dyDescent="0.25">
      <c r="A326" s="178" t="s">
        <v>765</v>
      </c>
      <c r="B326" s="179" t="s">
        <v>1323</v>
      </c>
      <c r="C326" s="179" t="s">
        <v>1952</v>
      </c>
      <c r="D326" s="179" t="s">
        <v>129</v>
      </c>
      <c r="E326" s="261" t="str">
        <f t="shared" si="22"/>
        <v>Men Veteran</v>
      </c>
      <c r="F326" s="184">
        <v>28588</v>
      </c>
      <c r="G326" s="263">
        <f t="shared" ref="G326:G389" si="23">$G$5</f>
        <v>45657</v>
      </c>
      <c r="H326" s="264">
        <f t="shared" si="20"/>
        <v>46</v>
      </c>
      <c r="I326" s="261" t="str">
        <f t="shared" si="21"/>
        <v>Veteran</v>
      </c>
      <c r="J326" s="179" t="s">
        <v>1240</v>
      </c>
      <c r="K326" s="183">
        <v>78040810663</v>
      </c>
      <c r="L326" s="187" t="s">
        <v>1440</v>
      </c>
    </row>
    <row r="327" spans="1:12" s="195" customFormat="1" x14ac:dyDescent="0.25">
      <c r="A327" s="259" t="s">
        <v>766</v>
      </c>
      <c r="B327" s="260" t="s">
        <v>50</v>
      </c>
      <c r="C327" s="260" t="s">
        <v>133</v>
      </c>
      <c r="D327" s="260" t="s">
        <v>353</v>
      </c>
      <c r="E327" s="261" t="str">
        <f t="shared" si="22"/>
        <v>Men Senior</v>
      </c>
      <c r="F327" s="262">
        <v>36434</v>
      </c>
      <c r="G327" s="263">
        <f t="shared" si="23"/>
        <v>45657</v>
      </c>
      <c r="H327" s="264">
        <f t="shared" ref="H327:H390" si="24">INT(YEARFRAC(F327,G327))</f>
        <v>25</v>
      </c>
      <c r="I327" s="261" t="str">
        <f t="shared" ref="I327:I390" si="25">IF(H327="","Senior",IF(H327&gt;59.999,"Grand Masters",IF(H327&gt;49.999,"Master",IF(H327&gt;39.999,"Veteran",IF(H327&gt;21.999,"Senior",IF(H327&gt;16.999,"U/21","U/16"))))))</f>
        <v>Senior</v>
      </c>
      <c r="J327" s="260" t="s">
        <v>1240</v>
      </c>
      <c r="K327" s="265">
        <v>99100100579</v>
      </c>
      <c r="L327" s="266" t="s">
        <v>1440</v>
      </c>
    </row>
    <row r="328" spans="1:12" s="195" customFormat="1" x14ac:dyDescent="0.25">
      <c r="A328" s="178" t="s">
        <v>767</v>
      </c>
      <c r="B328" s="179" t="s">
        <v>1234</v>
      </c>
      <c r="C328" s="179" t="s">
        <v>930</v>
      </c>
      <c r="D328" s="179" t="s">
        <v>1058</v>
      </c>
      <c r="E328" s="261" t="str">
        <f t="shared" si="22"/>
        <v>Men Veteran</v>
      </c>
      <c r="F328" s="184">
        <v>30322</v>
      </c>
      <c r="G328" s="263">
        <f t="shared" si="23"/>
        <v>45657</v>
      </c>
      <c r="H328" s="264">
        <f t="shared" si="24"/>
        <v>41</v>
      </c>
      <c r="I328" s="261" t="str">
        <f t="shared" si="25"/>
        <v>Veteran</v>
      </c>
      <c r="J328" s="179" t="s">
        <v>1240</v>
      </c>
      <c r="K328" s="183">
        <v>83010610823</v>
      </c>
      <c r="L328" s="187" t="s">
        <v>1440</v>
      </c>
    </row>
    <row r="329" spans="1:12" s="195" customFormat="1" x14ac:dyDescent="0.25">
      <c r="A329" s="259" t="s">
        <v>768</v>
      </c>
      <c r="B329" s="260" t="s">
        <v>40</v>
      </c>
      <c r="C329" s="260" t="s">
        <v>1866</v>
      </c>
      <c r="D329" s="260" t="s">
        <v>2114</v>
      </c>
      <c r="E329" s="261" t="str">
        <f t="shared" si="22"/>
        <v>Men Senior</v>
      </c>
      <c r="F329" s="262">
        <v>35694</v>
      </c>
      <c r="G329" s="263">
        <f t="shared" si="23"/>
        <v>45657</v>
      </c>
      <c r="H329" s="264">
        <f t="shared" si="24"/>
        <v>27</v>
      </c>
      <c r="I329" s="261" t="str">
        <f t="shared" si="25"/>
        <v>Senior</v>
      </c>
      <c r="J329" s="260" t="s">
        <v>1240</v>
      </c>
      <c r="K329" s="265">
        <v>97092100984</v>
      </c>
      <c r="L329" s="266" t="s">
        <v>1440</v>
      </c>
    </row>
    <row r="330" spans="1:12" s="195" customFormat="1" x14ac:dyDescent="0.25">
      <c r="A330" s="259" t="s">
        <v>769</v>
      </c>
      <c r="B330" s="260" t="s">
        <v>43</v>
      </c>
      <c r="C330" s="260" t="s">
        <v>228</v>
      </c>
      <c r="D330" s="260" t="s">
        <v>1807</v>
      </c>
      <c r="E330" s="261" t="str">
        <f t="shared" si="22"/>
        <v>Men Veteran</v>
      </c>
      <c r="F330" s="262">
        <v>28782</v>
      </c>
      <c r="G330" s="263">
        <f t="shared" si="23"/>
        <v>45657</v>
      </c>
      <c r="H330" s="264">
        <f t="shared" si="24"/>
        <v>46</v>
      </c>
      <c r="I330" s="261" t="str">
        <f t="shared" si="25"/>
        <v>Veteran</v>
      </c>
      <c r="J330" s="260" t="s">
        <v>1240</v>
      </c>
      <c r="K330" s="265">
        <v>7810195074088</v>
      </c>
      <c r="L330" s="266" t="s">
        <v>1443</v>
      </c>
    </row>
    <row r="331" spans="1:12" x14ac:dyDescent="0.25">
      <c r="A331" s="178" t="s">
        <v>770</v>
      </c>
      <c r="B331" s="179" t="s">
        <v>1235</v>
      </c>
      <c r="C331" s="179" t="s">
        <v>418</v>
      </c>
      <c r="D331" s="179" t="s">
        <v>79</v>
      </c>
      <c r="E331" s="261" t="str">
        <f t="shared" si="22"/>
        <v>Ladies Grand Masters</v>
      </c>
      <c r="F331" s="184"/>
      <c r="G331" s="263">
        <f t="shared" si="23"/>
        <v>45657</v>
      </c>
      <c r="H331" s="264">
        <f t="shared" si="24"/>
        <v>125</v>
      </c>
      <c r="I331" s="261" t="str">
        <f t="shared" si="25"/>
        <v>Grand Masters</v>
      </c>
      <c r="J331" s="179" t="s">
        <v>67</v>
      </c>
      <c r="K331" s="183"/>
      <c r="L331" s="187"/>
    </row>
    <row r="332" spans="1:12" x14ac:dyDescent="0.25">
      <c r="A332" s="178" t="s">
        <v>771</v>
      </c>
      <c r="B332" s="179" t="s">
        <v>1235</v>
      </c>
      <c r="C332" s="179" t="s">
        <v>282</v>
      </c>
      <c r="D332" s="179" t="s">
        <v>109</v>
      </c>
      <c r="E332" s="261" t="str">
        <f t="shared" si="22"/>
        <v>Men Master</v>
      </c>
      <c r="F332" s="184">
        <v>25101</v>
      </c>
      <c r="G332" s="263">
        <f t="shared" si="23"/>
        <v>45657</v>
      </c>
      <c r="H332" s="264">
        <f t="shared" si="24"/>
        <v>56</v>
      </c>
      <c r="I332" s="261" t="str">
        <f t="shared" si="25"/>
        <v>Master</v>
      </c>
      <c r="J332" s="179" t="s">
        <v>1240</v>
      </c>
      <c r="K332" s="183">
        <v>7810195074088</v>
      </c>
      <c r="L332" s="187" t="s">
        <v>1440</v>
      </c>
    </row>
    <row r="333" spans="1:12" s="195" customFormat="1" x14ac:dyDescent="0.25">
      <c r="A333" s="259" t="s">
        <v>772</v>
      </c>
      <c r="B333" s="260" t="s">
        <v>50</v>
      </c>
      <c r="C333" s="260" t="s">
        <v>379</v>
      </c>
      <c r="D333" s="260" t="s">
        <v>214</v>
      </c>
      <c r="E333" s="261" t="str">
        <f t="shared" si="22"/>
        <v>Men Veteran</v>
      </c>
      <c r="F333" s="267">
        <v>30065</v>
      </c>
      <c r="G333" s="263">
        <f t="shared" si="23"/>
        <v>45657</v>
      </c>
      <c r="H333" s="264">
        <f t="shared" si="24"/>
        <v>42</v>
      </c>
      <c r="I333" s="261" t="str">
        <f t="shared" si="25"/>
        <v>Veteran</v>
      </c>
      <c r="J333" s="260" t="s">
        <v>1240</v>
      </c>
      <c r="K333" s="265">
        <v>82042410691</v>
      </c>
      <c r="L333" s="266" t="s">
        <v>1440</v>
      </c>
    </row>
    <row r="334" spans="1:12" s="196" customFormat="1" ht="13.5" customHeight="1" x14ac:dyDescent="0.25">
      <c r="A334" s="178" t="s">
        <v>773</v>
      </c>
      <c r="B334" s="179" t="s">
        <v>1232</v>
      </c>
      <c r="C334" s="179" t="s">
        <v>1854</v>
      </c>
      <c r="D334" s="179" t="s">
        <v>1906</v>
      </c>
      <c r="E334" s="261" t="str">
        <f t="shared" si="22"/>
        <v>Ladies U/16</v>
      </c>
      <c r="F334" s="182">
        <v>40779</v>
      </c>
      <c r="G334" s="263">
        <f t="shared" si="23"/>
        <v>45657</v>
      </c>
      <c r="H334" s="264">
        <f t="shared" si="24"/>
        <v>13</v>
      </c>
      <c r="I334" s="261" t="str">
        <f t="shared" si="25"/>
        <v>U/16</v>
      </c>
      <c r="J334" s="179" t="s">
        <v>67</v>
      </c>
      <c r="K334" s="183">
        <v>68092010099</v>
      </c>
      <c r="L334" s="187" t="s">
        <v>1440</v>
      </c>
    </row>
    <row r="335" spans="1:12" x14ac:dyDescent="0.25">
      <c r="A335" s="178" t="s">
        <v>774</v>
      </c>
      <c r="B335" s="179" t="s">
        <v>1311</v>
      </c>
      <c r="C335" s="179" t="s">
        <v>146</v>
      </c>
      <c r="D335" s="179" t="s">
        <v>79</v>
      </c>
      <c r="E335" s="261" t="str">
        <f t="shared" si="22"/>
        <v>Men Grand Masters</v>
      </c>
      <c r="F335" s="184">
        <v>20024</v>
      </c>
      <c r="G335" s="263">
        <f t="shared" si="23"/>
        <v>45657</v>
      </c>
      <c r="H335" s="264">
        <f t="shared" si="24"/>
        <v>70</v>
      </c>
      <c r="I335" s="261" t="str">
        <f t="shared" si="25"/>
        <v>Grand Masters</v>
      </c>
      <c r="J335" s="179" t="s">
        <v>1240</v>
      </c>
      <c r="K335" s="183"/>
      <c r="L335" s="187"/>
    </row>
    <row r="336" spans="1:12" s="195" customFormat="1" x14ac:dyDescent="0.25">
      <c r="A336" s="259" t="s">
        <v>775</v>
      </c>
      <c r="B336" s="260" t="s">
        <v>43</v>
      </c>
      <c r="C336" s="260" t="s">
        <v>154</v>
      </c>
      <c r="D336" s="260" t="s">
        <v>1825</v>
      </c>
      <c r="E336" s="261" t="str">
        <f t="shared" si="22"/>
        <v>Men Senior</v>
      </c>
      <c r="F336" s="267">
        <v>31307</v>
      </c>
      <c r="G336" s="263">
        <f t="shared" si="23"/>
        <v>45657</v>
      </c>
      <c r="H336" s="264">
        <f t="shared" si="24"/>
        <v>39</v>
      </c>
      <c r="I336" s="261" t="str">
        <f t="shared" si="25"/>
        <v>Senior</v>
      </c>
      <c r="J336" s="260" t="s">
        <v>1240</v>
      </c>
      <c r="K336" s="265">
        <v>85091710728</v>
      </c>
      <c r="L336" s="266" t="s">
        <v>1440</v>
      </c>
    </row>
    <row r="337" spans="1:12" s="195" customFormat="1" x14ac:dyDescent="0.25">
      <c r="A337" s="259" t="s">
        <v>776</v>
      </c>
      <c r="B337" s="260" t="s">
        <v>38</v>
      </c>
      <c r="C337" s="260" t="s">
        <v>119</v>
      </c>
      <c r="D337" s="260" t="s">
        <v>120</v>
      </c>
      <c r="E337" s="261" t="str">
        <f t="shared" si="22"/>
        <v>Men Senior</v>
      </c>
      <c r="F337" s="262">
        <v>31773</v>
      </c>
      <c r="G337" s="263">
        <f t="shared" si="23"/>
        <v>45657</v>
      </c>
      <c r="H337" s="264">
        <f t="shared" si="24"/>
        <v>38</v>
      </c>
      <c r="I337" s="261" t="str">
        <f t="shared" si="25"/>
        <v>Senior</v>
      </c>
      <c r="J337" s="260" t="s">
        <v>1240</v>
      </c>
      <c r="K337" s="265">
        <v>86122700770</v>
      </c>
      <c r="L337" s="266" t="s">
        <v>1440</v>
      </c>
    </row>
    <row r="338" spans="1:12" x14ac:dyDescent="0.25">
      <c r="A338" s="178" t="s">
        <v>777</v>
      </c>
      <c r="B338" s="179" t="s">
        <v>1218</v>
      </c>
      <c r="C338" s="179" t="s">
        <v>89</v>
      </c>
      <c r="D338" s="179" t="s">
        <v>152</v>
      </c>
      <c r="E338" s="261" t="str">
        <f t="shared" si="22"/>
        <v>Men Grand Masters</v>
      </c>
      <c r="F338" s="184"/>
      <c r="G338" s="263">
        <f t="shared" si="23"/>
        <v>45657</v>
      </c>
      <c r="H338" s="264">
        <f t="shared" si="24"/>
        <v>125</v>
      </c>
      <c r="I338" s="261" t="str">
        <f t="shared" si="25"/>
        <v>Grand Masters</v>
      </c>
      <c r="J338" s="179" t="s">
        <v>1240</v>
      </c>
      <c r="K338" s="183">
        <v>85091710728</v>
      </c>
      <c r="L338" s="187" t="s">
        <v>1440</v>
      </c>
    </row>
    <row r="339" spans="1:12" s="195" customFormat="1" x14ac:dyDescent="0.25">
      <c r="A339" s="259" t="s">
        <v>778</v>
      </c>
      <c r="B339" s="260" t="s">
        <v>47</v>
      </c>
      <c r="C339" s="260" t="s">
        <v>96</v>
      </c>
      <c r="D339" s="260" t="s">
        <v>1951</v>
      </c>
      <c r="E339" s="261" t="str">
        <f t="shared" si="22"/>
        <v>Men Grand Masters</v>
      </c>
      <c r="F339" s="262">
        <v>23183</v>
      </c>
      <c r="G339" s="263">
        <f t="shared" si="23"/>
        <v>45657</v>
      </c>
      <c r="H339" s="264">
        <f t="shared" si="24"/>
        <v>61</v>
      </c>
      <c r="I339" s="261" t="str">
        <f t="shared" si="25"/>
        <v>Grand Masters</v>
      </c>
      <c r="J339" s="260" t="s">
        <v>1240</v>
      </c>
      <c r="K339" s="265">
        <v>6306215033080</v>
      </c>
      <c r="L339" s="266" t="s">
        <v>1443</v>
      </c>
    </row>
    <row r="340" spans="1:12" s="195" customFormat="1" x14ac:dyDescent="0.25">
      <c r="A340" s="259" t="s">
        <v>779</v>
      </c>
      <c r="B340" s="260" t="s">
        <v>43</v>
      </c>
      <c r="C340" s="260" t="s">
        <v>1933</v>
      </c>
      <c r="D340" s="260" t="s">
        <v>185</v>
      </c>
      <c r="E340" s="261" t="str">
        <f t="shared" si="22"/>
        <v>Men Senior</v>
      </c>
      <c r="F340" s="262">
        <v>32269</v>
      </c>
      <c r="G340" s="263">
        <f t="shared" si="23"/>
        <v>45657</v>
      </c>
      <c r="H340" s="264">
        <f t="shared" si="24"/>
        <v>36</v>
      </c>
      <c r="I340" s="261" t="str">
        <f t="shared" si="25"/>
        <v>Senior</v>
      </c>
      <c r="J340" s="260" t="s">
        <v>1240</v>
      </c>
      <c r="K340" s="265">
        <v>88050600424</v>
      </c>
      <c r="L340" s="266" t="s">
        <v>1440</v>
      </c>
    </row>
    <row r="341" spans="1:12" x14ac:dyDescent="0.25">
      <c r="A341" s="178" t="s">
        <v>780</v>
      </c>
      <c r="B341" s="179" t="s">
        <v>1233</v>
      </c>
      <c r="C341" s="179" t="s">
        <v>146</v>
      </c>
      <c r="D341" s="179" t="s">
        <v>79</v>
      </c>
      <c r="E341" s="261" t="str">
        <f t="shared" si="22"/>
        <v>Men Grand Masters</v>
      </c>
      <c r="F341" s="184">
        <v>17503</v>
      </c>
      <c r="G341" s="263">
        <f t="shared" si="23"/>
        <v>45657</v>
      </c>
      <c r="H341" s="264">
        <f t="shared" si="24"/>
        <v>77</v>
      </c>
      <c r="I341" s="261" t="str">
        <f t="shared" si="25"/>
        <v>Grand Masters</v>
      </c>
      <c r="J341" s="179" t="s">
        <v>1240</v>
      </c>
      <c r="K341" s="183"/>
      <c r="L341" s="187"/>
    </row>
    <row r="342" spans="1:12" x14ac:dyDescent="0.25">
      <c r="A342" s="178" t="s">
        <v>781</v>
      </c>
      <c r="B342" s="179" t="s">
        <v>1235</v>
      </c>
      <c r="C342" s="179" t="s">
        <v>246</v>
      </c>
      <c r="D342" s="179" t="s">
        <v>247</v>
      </c>
      <c r="E342" s="261" t="str">
        <f t="shared" si="22"/>
        <v>Men Grand Masters</v>
      </c>
      <c r="F342" s="184"/>
      <c r="G342" s="263">
        <f t="shared" si="23"/>
        <v>45657</v>
      </c>
      <c r="H342" s="264">
        <f t="shared" si="24"/>
        <v>125</v>
      </c>
      <c r="I342" s="261" t="str">
        <f t="shared" si="25"/>
        <v>Grand Masters</v>
      </c>
      <c r="J342" s="179" t="s">
        <v>1240</v>
      </c>
      <c r="K342" s="183">
        <v>88050600424</v>
      </c>
      <c r="L342" s="187" t="s">
        <v>1440</v>
      </c>
    </row>
    <row r="343" spans="1:12" s="195" customFormat="1" x14ac:dyDescent="0.25">
      <c r="A343" s="259" t="s">
        <v>782</v>
      </c>
      <c r="B343" s="260" t="s">
        <v>1923</v>
      </c>
      <c r="C343" s="260" t="s">
        <v>89</v>
      </c>
      <c r="D343" s="260" t="s">
        <v>1205</v>
      </c>
      <c r="E343" s="261" t="str">
        <f t="shared" si="22"/>
        <v>Men Master</v>
      </c>
      <c r="F343" s="262">
        <v>24656</v>
      </c>
      <c r="G343" s="263">
        <f t="shared" si="23"/>
        <v>45657</v>
      </c>
      <c r="H343" s="264">
        <f t="shared" si="24"/>
        <v>57</v>
      </c>
      <c r="I343" s="261" t="str">
        <f t="shared" si="25"/>
        <v>Master</v>
      </c>
      <c r="J343" s="260" t="s">
        <v>1240</v>
      </c>
      <c r="K343" s="265">
        <v>6707035193089</v>
      </c>
      <c r="L343" s="266" t="s">
        <v>1440</v>
      </c>
    </row>
    <row r="344" spans="1:12" s="195" customFormat="1" x14ac:dyDescent="0.25">
      <c r="A344" s="259" t="s">
        <v>783</v>
      </c>
      <c r="B344" s="260" t="s">
        <v>1923</v>
      </c>
      <c r="C344" s="260" t="s">
        <v>430</v>
      </c>
      <c r="D344" s="260" t="s">
        <v>1826</v>
      </c>
      <c r="E344" s="261" t="str">
        <f t="shared" si="22"/>
        <v>Men Senior</v>
      </c>
      <c r="F344" s="267">
        <v>36245</v>
      </c>
      <c r="G344" s="263">
        <f t="shared" si="23"/>
        <v>45657</v>
      </c>
      <c r="H344" s="264">
        <f t="shared" si="24"/>
        <v>25</v>
      </c>
      <c r="I344" s="261" t="str">
        <f t="shared" si="25"/>
        <v>Senior</v>
      </c>
      <c r="J344" s="260" t="s">
        <v>1240</v>
      </c>
      <c r="K344" s="265">
        <v>99032600202</v>
      </c>
      <c r="L344" s="266" t="s">
        <v>1440</v>
      </c>
    </row>
    <row r="345" spans="1:12" x14ac:dyDescent="0.25">
      <c r="A345" s="178" t="s">
        <v>784</v>
      </c>
      <c r="B345" s="179" t="s">
        <v>1338</v>
      </c>
      <c r="C345" s="179" t="s">
        <v>335</v>
      </c>
      <c r="D345" s="179" t="s">
        <v>176</v>
      </c>
      <c r="E345" s="261" t="str">
        <f t="shared" si="22"/>
        <v>Men Senior</v>
      </c>
      <c r="F345" s="184">
        <v>36961</v>
      </c>
      <c r="G345" s="263">
        <f t="shared" si="23"/>
        <v>45657</v>
      </c>
      <c r="H345" s="264">
        <f t="shared" si="24"/>
        <v>23</v>
      </c>
      <c r="I345" s="261" t="str">
        <f t="shared" si="25"/>
        <v>Senior</v>
      </c>
      <c r="J345" s="179" t="s">
        <v>1240</v>
      </c>
      <c r="K345" s="183">
        <v>6707065193089</v>
      </c>
      <c r="L345" s="187" t="s">
        <v>1440</v>
      </c>
    </row>
    <row r="346" spans="1:12" s="195" customFormat="1" x14ac:dyDescent="0.25">
      <c r="A346" s="178" t="s">
        <v>785</v>
      </c>
      <c r="B346" s="179" t="s">
        <v>1234</v>
      </c>
      <c r="C346" s="179" t="s">
        <v>420</v>
      </c>
      <c r="D346" s="179" t="s">
        <v>1869</v>
      </c>
      <c r="E346" s="261" t="str">
        <f t="shared" si="22"/>
        <v>Ladies Veteran</v>
      </c>
      <c r="F346" s="184">
        <v>27783</v>
      </c>
      <c r="G346" s="263">
        <f t="shared" si="23"/>
        <v>45657</v>
      </c>
      <c r="H346" s="264">
        <f t="shared" si="24"/>
        <v>48</v>
      </c>
      <c r="I346" s="261" t="str">
        <f t="shared" si="25"/>
        <v>Veteran</v>
      </c>
      <c r="J346" s="179" t="s">
        <v>67</v>
      </c>
      <c r="K346" s="183">
        <v>7601240103083</v>
      </c>
      <c r="L346" s="187" t="s">
        <v>1443</v>
      </c>
    </row>
    <row r="347" spans="1:12" s="195" customFormat="1" x14ac:dyDescent="0.25">
      <c r="A347" s="259" t="s">
        <v>786</v>
      </c>
      <c r="B347" s="260" t="s">
        <v>43</v>
      </c>
      <c r="C347" s="260" t="s">
        <v>1988</v>
      </c>
      <c r="D347" s="260" t="s">
        <v>286</v>
      </c>
      <c r="E347" s="261" t="str">
        <f t="shared" si="22"/>
        <v>Men U/21</v>
      </c>
      <c r="F347" s="262">
        <v>38566</v>
      </c>
      <c r="G347" s="263">
        <f t="shared" si="23"/>
        <v>45657</v>
      </c>
      <c r="H347" s="264">
        <f t="shared" si="24"/>
        <v>19</v>
      </c>
      <c r="I347" s="261" t="str">
        <f t="shared" si="25"/>
        <v>U/21</v>
      </c>
      <c r="J347" s="260" t="s">
        <v>1240</v>
      </c>
      <c r="K347" s="265">
        <v>5080200642</v>
      </c>
      <c r="L347" s="266" t="s">
        <v>1440</v>
      </c>
    </row>
    <row r="348" spans="1:12" s="195" customFormat="1" x14ac:dyDescent="0.25">
      <c r="A348" s="259" t="s">
        <v>787</v>
      </c>
      <c r="B348" s="260" t="s">
        <v>43</v>
      </c>
      <c r="C348" s="260" t="s">
        <v>160</v>
      </c>
      <c r="D348" s="260" t="s">
        <v>185</v>
      </c>
      <c r="E348" s="261" t="str">
        <f t="shared" si="22"/>
        <v>Men Veteran</v>
      </c>
      <c r="F348" s="262">
        <v>29572</v>
      </c>
      <c r="G348" s="263">
        <f t="shared" si="23"/>
        <v>45657</v>
      </c>
      <c r="H348" s="264">
        <f t="shared" si="24"/>
        <v>44</v>
      </c>
      <c r="I348" s="261" t="str">
        <f t="shared" si="25"/>
        <v>Veteran</v>
      </c>
      <c r="J348" s="260" t="s">
        <v>1240</v>
      </c>
      <c r="K348" s="265">
        <v>80121710475</v>
      </c>
      <c r="L348" s="266" t="s">
        <v>1440</v>
      </c>
    </row>
    <row r="349" spans="1:12" x14ac:dyDescent="0.25">
      <c r="A349" s="178" t="s">
        <v>788</v>
      </c>
      <c r="B349" s="179" t="s">
        <v>1218</v>
      </c>
      <c r="C349" s="179" t="s">
        <v>440</v>
      </c>
      <c r="D349" s="179" t="s">
        <v>153</v>
      </c>
      <c r="E349" s="261" t="str">
        <f t="shared" si="22"/>
        <v>Men Grand Masters</v>
      </c>
      <c r="F349" s="185">
        <v>23734</v>
      </c>
      <c r="G349" s="263">
        <f t="shared" si="23"/>
        <v>45657</v>
      </c>
      <c r="H349" s="264">
        <f t="shared" si="24"/>
        <v>60</v>
      </c>
      <c r="I349" s="261" t="str">
        <f t="shared" si="25"/>
        <v>Grand Masters</v>
      </c>
      <c r="J349" s="179" t="s">
        <v>1240</v>
      </c>
      <c r="K349" s="183">
        <v>83090110199</v>
      </c>
      <c r="L349" s="187" t="s">
        <v>1440</v>
      </c>
    </row>
    <row r="350" spans="1:12" s="195" customFormat="1" x14ac:dyDescent="0.25">
      <c r="A350" s="259" t="s">
        <v>1006</v>
      </c>
      <c r="B350" s="260" t="s">
        <v>40</v>
      </c>
      <c r="C350" s="260" t="s">
        <v>174</v>
      </c>
      <c r="D350" s="260" t="s">
        <v>361</v>
      </c>
      <c r="E350" s="261" t="str">
        <f t="shared" si="22"/>
        <v>Men Senior</v>
      </c>
      <c r="F350" s="262">
        <v>31254</v>
      </c>
      <c r="G350" s="263">
        <f t="shared" si="23"/>
        <v>45657</v>
      </c>
      <c r="H350" s="264">
        <f t="shared" si="24"/>
        <v>39</v>
      </c>
      <c r="I350" s="261" t="str">
        <f t="shared" si="25"/>
        <v>Senior</v>
      </c>
      <c r="J350" s="260" t="s">
        <v>1240</v>
      </c>
      <c r="K350" s="265">
        <v>80121710475</v>
      </c>
      <c r="L350" s="266" t="s">
        <v>1440</v>
      </c>
    </row>
    <row r="351" spans="1:12" x14ac:dyDescent="0.25">
      <c r="A351" s="178" t="s">
        <v>789</v>
      </c>
      <c r="B351" s="179" t="s">
        <v>1338</v>
      </c>
      <c r="C351" s="179" t="s">
        <v>312</v>
      </c>
      <c r="D351" s="179" t="s">
        <v>196</v>
      </c>
      <c r="E351" s="261" t="str">
        <f t="shared" si="22"/>
        <v>Men Master</v>
      </c>
      <c r="F351" s="184">
        <v>23788</v>
      </c>
      <c r="G351" s="263">
        <f t="shared" si="23"/>
        <v>45657</v>
      </c>
      <c r="H351" s="264">
        <f t="shared" si="24"/>
        <v>59</v>
      </c>
      <c r="I351" s="261" t="str">
        <f t="shared" si="25"/>
        <v>Master</v>
      </c>
      <c r="J351" s="179" t="s">
        <v>1240</v>
      </c>
      <c r="K351" s="183">
        <v>64122300541</v>
      </c>
      <c r="L351" s="187" t="s">
        <v>1440</v>
      </c>
    </row>
    <row r="352" spans="1:12" s="195" customFormat="1" x14ac:dyDescent="0.25">
      <c r="A352" s="259" t="s">
        <v>790</v>
      </c>
      <c r="B352" s="260" t="s">
        <v>49</v>
      </c>
      <c r="C352" s="260" t="s">
        <v>1084</v>
      </c>
      <c r="D352" s="260" t="s">
        <v>1951</v>
      </c>
      <c r="E352" s="261" t="str">
        <f t="shared" si="22"/>
        <v>Men Grand Masters</v>
      </c>
      <c r="F352" s="262">
        <v>22007</v>
      </c>
      <c r="G352" s="263">
        <f t="shared" si="23"/>
        <v>45657</v>
      </c>
      <c r="H352" s="264">
        <f t="shared" si="24"/>
        <v>64</v>
      </c>
      <c r="I352" s="261" t="str">
        <f t="shared" si="25"/>
        <v>Grand Masters</v>
      </c>
      <c r="J352" s="260" t="s">
        <v>1240</v>
      </c>
      <c r="K352" s="265">
        <v>60040150400088</v>
      </c>
      <c r="L352" s="266" t="s">
        <v>1443</v>
      </c>
    </row>
    <row r="353" spans="1:12" s="195" customFormat="1" x14ac:dyDescent="0.25">
      <c r="A353" s="178" t="s">
        <v>791</v>
      </c>
      <c r="B353" s="179" t="s">
        <v>1311</v>
      </c>
      <c r="C353" s="179" t="s">
        <v>1944</v>
      </c>
      <c r="D353" s="179" t="s">
        <v>1312</v>
      </c>
      <c r="E353" s="261" t="str">
        <f t="shared" si="22"/>
        <v>Men Grand Masters</v>
      </c>
      <c r="F353" s="184">
        <v>23258</v>
      </c>
      <c r="G353" s="263">
        <f t="shared" si="23"/>
        <v>45657</v>
      </c>
      <c r="H353" s="264">
        <f t="shared" si="24"/>
        <v>61</v>
      </c>
      <c r="I353" s="261" t="str">
        <f t="shared" si="25"/>
        <v>Grand Masters</v>
      </c>
      <c r="J353" s="179" t="s">
        <v>1240</v>
      </c>
      <c r="K353" s="183">
        <v>63090400847</v>
      </c>
      <c r="L353" s="187" t="s">
        <v>1440</v>
      </c>
    </row>
    <row r="354" spans="1:12" s="195" customFormat="1" x14ac:dyDescent="0.25">
      <c r="A354" s="178" t="s">
        <v>792</v>
      </c>
      <c r="B354" s="179" t="s">
        <v>1234</v>
      </c>
      <c r="C354" s="179" t="s">
        <v>267</v>
      </c>
      <c r="D354" s="179" t="s">
        <v>1869</v>
      </c>
      <c r="E354" s="261" t="str">
        <f t="shared" si="22"/>
        <v>Men Master</v>
      </c>
      <c r="F354" s="184">
        <v>26992</v>
      </c>
      <c r="G354" s="263">
        <f t="shared" si="23"/>
        <v>45657</v>
      </c>
      <c r="H354" s="264">
        <f t="shared" si="24"/>
        <v>51</v>
      </c>
      <c r="I354" s="261" t="str">
        <f t="shared" si="25"/>
        <v>Master</v>
      </c>
      <c r="J354" s="179" t="s">
        <v>1240</v>
      </c>
      <c r="K354" s="183">
        <v>7311245058080</v>
      </c>
      <c r="L354" s="187" t="s">
        <v>1443</v>
      </c>
    </row>
    <row r="355" spans="1:12" x14ac:dyDescent="0.25">
      <c r="A355" s="178" t="s">
        <v>793</v>
      </c>
      <c r="B355" s="179" t="s">
        <v>1493</v>
      </c>
      <c r="C355" s="179" t="s">
        <v>87</v>
      </c>
      <c r="D355" s="179" t="s">
        <v>286</v>
      </c>
      <c r="E355" s="261" t="str">
        <f t="shared" si="22"/>
        <v>Men Grand Masters</v>
      </c>
      <c r="F355" s="184">
        <v>21020</v>
      </c>
      <c r="G355" s="263">
        <f t="shared" si="23"/>
        <v>45657</v>
      </c>
      <c r="H355" s="264">
        <f t="shared" si="24"/>
        <v>67</v>
      </c>
      <c r="I355" s="261" t="str">
        <f t="shared" si="25"/>
        <v>Grand Masters</v>
      </c>
      <c r="J355" s="179" t="s">
        <v>1240</v>
      </c>
      <c r="K355" s="183"/>
      <c r="L355" s="187"/>
    </row>
    <row r="356" spans="1:12" x14ac:dyDescent="0.25">
      <c r="A356" s="178" t="s">
        <v>794</v>
      </c>
      <c r="B356" s="179" t="s">
        <v>1235</v>
      </c>
      <c r="C356" s="179" t="s">
        <v>249</v>
      </c>
      <c r="D356" s="179" t="s">
        <v>79</v>
      </c>
      <c r="E356" s="261" t="str">
        <f t="shared" si="22"/>
        <v>Men Grand Masters</v>
      </c>
      <c r="F356" s="184"/>
      <c r="G356" s="263">
        <f t="shared" si="23"/>
        <v>45657</v>
      </c>
      <c r="H356" s="264">
        <f t="shared" si="24"/>
        <v>125</v>
      </c>
      <c r="I356" s="261" t="str">
        <f t="shared" si="25"/>
        <v>Grand Masters</v>
      </c>
      <c r="J356" s="179" t="s">
        <v>1240</v>
      </c>
      <c r="K356" s="183">
        <v>7311245058080</v>
      </c>
      <c r="L356" s="187" t="s">
        <v>1443</v>
      </c>
    </row>
    <row r="357" spans="1:12" s="195" customFormat="1" x14ac:dyDescent="0.25">
      <c r="A357" s="259" t="s">
        <v>795</v>
      </c>
      <c r="B357" s="260" t="s">
        <v>39</v>
      </c>
      <c r="C357" s="260" t="s">
        <v>1967</v>
      </c>
      <c r="D357" s="260" t="s">
        <v>1968</v>
      </c>
      <c r="E357" s="261" t="str">
        <f t="shared" si="22"/>
        <v>Men Senior</v>
      </c>
      <c r="F357" s="267">
        <v>37294</v>
      </c>
      <c r="G357" s="263">
        <f t="shared" si="23"/>
        <v>45657</v>
      </c>
      <c r="H357" s="264">
        <f t="shared" si="24"/>
        <v>22</v>
      </c>
      <c r="I357" s="261" t="str">
        <f t="shared" si="25"/>
        <v>Senior</v>
      </c>
      <c r="J357" s="260" t="s">
        <v>1240</v>
      </c>
      <c r="K357" s="269" t="s">
        <v>1969</v>
      </c>
      <c r="L357" s="266" t="s">
        <v>1440</v>
      </c>
    </row>
    <row r="358" spans="1:12" s="195" customFormat="1" x14ac:dyDescent="0.25">
      <c r="A358" s="259" t="s">
        <v>1007</v>
      </c>
      <c r="B358" s="260" t="s">
        <v>38</v>
      </c>
      <c r="C358" s="260" t="s">
        <v>1008</v>
      </c>
      <c r="D358" s="260" t="s">
        <v>1009</v>
      </c>
      <c r="E358" s="261" t="str">
        <f t="shared" si="22"/>
        <v>Men Master</v>
      </c>
      <c r="F358" s="267">
        <v>23788</v>
      </c>
      <c r="G358" s="263">
        <f t="shared" si="23"/>
        <v>45657</v>
      </c>
      <c r="H358" s="264">
        <f t="shared" si="24"/>
        <v>59</v>
      </c>
      <c r="I358" s="261" t="str">
        <f t="shared" si="25"/>
        <v>Master</v>
      </c>
      <c r="J358" s="260" t="s">
        <v>1240</v>
      </c>
      <c r="K358" s="265">
        <v>65021500902</v>
      </c>
      <c r="L358" s="266" t="s">
        <v>1440</v>
      </c>
    </row>
    <row r="359" spans="1:12" x14ac:dyDescent="0.25">
      <c r="A359" s="178" t="s">
        <v>796</v>
      </c>
      <c r="B359" s="179" t="s">
        <v>1233</v>
      </c>
      <c r="C359" s="179" t="s">
        <v>160</v>
      </c>
      <c r="D359" s="179" t="s">
        <v>176</v>
      </c>
      <c r="E359" s="261" t="str">
        <f t="shared" si="22"/>
        <v>Men Grand Masters</v>
      </c>
      <c r="F359" s="184"/>
      <c r="G359" s="263">
        <f t="shared" si="23"/>
        <v>45657</v>
      </c>
      <c r="H359" s="264">
        <f t="shared" si="24"/>
        <v>125</v>
      </c>
      <c r="I359" s="261" t="str">
        <f t="shared" si="25"/>
        <v>Grand Masters</v>
      </c>
      <c r="J359" s="179" t="s">
        <v>1240</v>
      </c>
      <c r="K359" s="183">
        <v>5007070100681</v>
      </c>
      <c r="L359" s="187" t="s">
        <v>1454</v>
      </c>
    </row>
    <row r="360" spans="1:12" s="195" customFormat="1" x14ac:dyDescent="0.25">
      <c r="A360" s="259" t="s">
        <v>1779</v>
      </c>
      <c r="B360" s="260" t="s">
        <v>1923</v>
      </c>
      <c r="C360" s="260" t="s">
        <v>89</v>
      </c>
      <c r="D360" s="260" t="s">
        <v>1828</v>
      </c>
      <c r="E360" s="261" t="str">
        <f t="shared" si="22"/>
        <v>Men Veteran</v>
      </c>
      <c r="F360" s="267">
        <v>29635</v>
      </c>
      <c r="G360" s="263">
        <f t="shared" si="23"/>
        <v>45657</v>
      </c>
      <c r="H360" s="264">
        <f t="shared" si="24"/>
        <v>43</v>
      </c>
      <c r="I360" s="261" t="str">
        <f t="shared" si="25"/>
        <v>Veteran</v>
      </c>
      <c r="J360" s="260" t="s">
        <v>1240</v>
      </c>
      <c r="K360" s="265">
        <v>81021810387</v>
      </c>
      <c r="L360" s="266" t="s">
        <v>1440</v>
      </c>
    </row>
    <row r="361" spans="1:12" s="195" customFormat="1" x14ac:dyDescent="0.25">
      <c r="A361" s="259" t="s">
        <v>797</v>
      </c>
      <c r="B361" s="260" t="s">
        <v>1923</v>
      </c>
      <c r="C361" s="260" t="s">
        <v>2085</v>
      </c>
      <c r="D361" s="260" t="s">
        <v>2086</v>
      </c>
      <c r="E361" s="261" t="str">
        <f t="shared" si="22"/>
        <v>Ladies Veteran</v>
      </c>
      <c r="F361" s="262">
        <v>29303</v>
      </c>
      <c r="G361" s="263">
        <f t="shared" si="23"/>
        <v>45657</v>
      </c>
      <c r="H361" s="264">
        <f t="shared" si="24"/>
        <v>44</v>
      </c>
      <c r="I361" s="261" t="str">
        <f t="shared" si="25"/>
        <v>Veteran</v>
      </c>
      <c r="J361" s="260" t="s">
        <v>67</v>
      </c>
      <c r="K361" s="265">
        <v>80032310692</v>
      </c>
      <c r="L361" s="266" t="s">
        <v>1440</v>
      </c>
    </row>
    <row r="362" spans="1:12" x14ac:dyDescent="0.25">
      <c r="A362" s="178" t="s">
        <v>798</v>
      </c>
      <c r="B362" s="179" t="s">
        <v>975</v>
      </c>
      <c r="C362" s="179" t="s">
        <v>149</v>
      </c>
      <c r="D362" s="179" t="s">
        <v>150</v>
      </c>
      <c r="E362" s="261" t="str">
        <f t="shared" si="22"/>
        <v>Men Grand Masters</v>
      </c>
      <c r="F362" s="186"/>
      <c r="G362" s="263">
        <f t="shared" si="23"/>
        <v>45657</v>
      </c>
      <c r="H362" s="264">
        <f t="shared" si="24"/>
        <v>125</v>
      </c>
      <c r="I362" s="261" t="str">
        <f t="shared" si="25"/>
        <v>Grand Masters</v>
      </c>
      <c r="J362" s="179" t="s">
        <v>1240</v>
      </c>
      <c r="K362" s="183"/>
      <c r="L362" s="187"/>
    </row>
    <row r="363" spans="1:12" x14ac:dyDescent="0.25">
      <c r="A363" s="178" t="s">
        <v>799</v>
      </c>
      <c r="B363" s="179" t="s">
        <v>1323</v>
      </c>
      <c r="C363" s="179" t="s">
        <v>99</v>
      </c>
      <c r="D363" s="179" t="s">
        <v>161</v>
      </c>
      <c r="E363" s="261" t="str">
        <f t="shared" si="22"/>
        <v>Men Senior</v>
      </c>
      <c r="F363" s="186">
        <v>36745</v>
      </c>
      <c r="G363" s="263">
        <f t="shared" si="23"/>
        <v>45657</v>
      </c>
      <c r="H363" s="264">
        <f t="shared" si="24"/>
        <v>24</v>
      </c>
      <c r="I363" s="261" t="str">
        <f t="shared" si="25"/>
        <v>Senior</v>
      </c>
      <c r="J363" s="179" t="s">
        <v>1240</v>
      </c>
      <c r="K363" s="183"/>
      <c r="L363" s="187"/>
    </row>
    <row r="364" spans="1:12" s="195" customFormat="1" x14ac:dyDescent="0.25">
      <c r="A364" s="178" t="s">
        <v>800</v>
      </c>
      <c r="B364" s="179" t="s">
        <v>1332</v>
      </c>
      <c r="C364" s="179" t="s">
        <v>368</v>
      </c>
      <c r="D364" s="179" t="s">
        <v>1825</v>
      </c>
      <c r="E364" s="261" t="str">
        <f t="shared" si="22"/>
        <v>Men Veteran</v>
      </c>
      <c r="F364" s="184">
        <v>28105</v>
      </c>
      <c r="G364" s="263">
        <f t="shared" si="23"/>
        <v>45657</v>
      </c>
      <c r="H364" s="264">
        <f t="shared" si="24"/>
        <v>48</v>
      </c>
      <c r="I364" s="261" t="str">
        <f t="shared" si="25"/>
        <v>Veteran</v>
      </c>
      <c r="J364" s="179" t="s">
        <v>1240</v>
      </c>
      <c r="K364" s="183">
        <v>76121100257</v>
      </c>
      <c r="L364" s="187" t="s">
        <v>1440</v>
      </c>
    </row>
    <row r="365" spans="1:12" s="195" customFormat="1" x14ac:dyDescent="0.25">
      <c r="A365" s="178" t="s">
        <v>801</v>
      </c>
      <c r="B365" s="179" t="s">
        <v>1235</v>
      </c>
      <c r="C365" s="179" t="s">
        <v>401</v>
      </c>
      <c r="D365" s="179" t="s">
        <v>168</v>
      </c>
      <c r="E365" s="261" t="str">
        <f t="shared" si="22"/>
        <v>Men Senior</v>
      </c>
      <c r="F365" s="184">
        <v>36745</v>
      </c>
      <c r="G365" s="263">
        <f t="shared" si="23"/>
        <v>45657</v>
      </c>
      <c r="H365" s="264">
        <f t="shared" si="24"/>
        <v>24</v>
      </c>
      <c r="I365" s="261" t="str">
        <f t="shared" si="25"/>
        <v>Senior</v>
      </c>
      <c r="J365" s="179" t="s">
        <v>1240</v>
      </c>
      <c r="K365" s="183">
        <v>20000807</v>
      </c>
      <c r="L365" s="187" t="s">
        <v>1440</v>
      </c>
    </row>
    <row r="366" spans="1:12" s="195" customFormat="1" x14ac:dyDescent="0.25">
      <c r="A366" s="259" t="s">
        <v>802</v>
      </c>
      <c r="B366" s="260" t="s">
        <v>37</v>
      </c>
      <c r="C366" s="260" t="s">
        <v>402</v>
      </c>
      <c r="D366" s="260" t="s">
        <v>168</v>
      </c>
      <c r="E366" s="261" t="str">
        <f t="shared" si="22"/>
        <v>Men Senior</v>
      </c>
      <c r="F366" s="267">
        <v>37370</v>
      </c>
      <c r="G366" s="263">
        <f t="shared" si="23"/>
        <v>45657</v>
      </c>
      <c r="H366" s="264">
        <f t="shared" si="24"/>
        <v>22</v>
      </c>
      <c r="I366" s="261" t="str">
        <f t="shared" si="25"/>
        <v>Senior</v>
      </c>
      <c r="J366" s="260" t="s">
        <v>1240</v>
      </c>
      <c r="K366" s="265">
        <v>20000807</v>
      </c>
      <c r="L366" s="266" t="s">
        <v>1440</v>
      </c>
    </row>
    <row r="367" spans="1:12" x14ac:dyDescent="0.25">
      <c r="A367" s="178" t="s">
        <v>803</v>
      </c>
      <c r="B367" s="179" t="s">
        <v>1235</v>
      </c>
      <c r="C367" s="179" t="s">
        <v>293</v>
      </c>
      <c r="D367" s="179" t="s">
        <v>292</v>
      </c>
      <c r="E367" s="261" t="str">
        <f t="shared" si="22"/>
        <v>Men Veteran</v>
      </c>
      <c r="F367" s="182">
        <v>29494</v>
      </c>
      <c r="G367" s="263">
        <f t="shared" si="23"/>
        <v>45657</v>
      </c>
      <c r="H367" s="264">
        <f t="shared" si="24"/>
        <v>44</v>
      </c>
      <c r="I367" s="261" t="str">
        <f t="shared" si="25"/>
        <v>Veteran</v>
      </c>
      <c r="J367" s="179" t="s">
        <v>1240</v>
      </c>
      <c r="K367" s="183">
        <v>20020424</v>
      </c>
      <c r="L367" s="187" t="s">
        <v>1440</v>
      </c>
    </row>
    <row r="368" spans="1:12" x14ac:dyDescent="0.25">
      <c r="A368" s="178" t="s">
        <v>804</v>
      </c>
      <c r="B368" s="179" t="s">
        <v>1235</v>
      </c>
      <c r="C368" s="179"/>
      <c r="D368" s="179"/>
      <c r="E368" s="261" t="str">
        <f t="shared" si="22"/>
        <v xml:space="preserve"> Grand Masters</v>
      </c>
      <c r="F368" s="184"/>
      <c r="G368" s="263">
        <f t="shared" si="23"/>
        <v>45657</v>
      </c>
      <c r="H368" s="264">
        <f t="shared" si="24"/>
        <v>125</v>
      </c>
      <c r="I368" s="261" t="str">
        <f t="shared" si="25"/>
        <v>Grand Masters</v>
      </c>
      <c r="J368" s="179"/>
      <c r="K368" s="183"/>
      <c r="L368" s="187"/>
    </row>
    <row r="369" spans="1:12" s="195" customFormat="1" x14ac:dyDescent="0.25">
      <c r="A369" s="259" t="s">
        <v>1010</v>
      </c>
      <c r="B369" s="260" t="s">
        <v>43</v>
      </c>
      <c r="C369" s="260" t="s">
        <v>2072</v>
      </c>
      <c r="D369" s="260" t="s">
        <v>141</v>
      </c>
      <c r="E369" s="261" t="str">
        <f t="shared" si="22"/>
        <v>Men U/16</v>
      </c>
      <c r="F369" s="267">
        <v>40190</v>
      </c>
      <c r="G369" s="263">
        <f t="shared" si="23"/>
        <v>45657</v>
      </c>
      <c r="H369" s="264">
        <f t="shared" si="24"/>
        <v>14</v>
      </c>
      <c r="I369" s="261" t="str">
        <f t="shared" si="25"/>
        <v>U/16</v>
      </c>
      <c r="J369" s="260" t="s">
        <v>1240</v>
      </c>
      <c r="K369" s="265" t="s">
        <v>2073</v>
      </c>
      <c r="L369" s="266" t="s">
        <v>1440</v>
      </c>
    </row>
    <row r="370" spans="1:12" s="195" customFormat="1" x14ac:dyDescent="0.25">
      <c r="A370" s="259" t="s">
        <v>805</v>
      </c>
      <c r="B370" s="260" t="s">
        <v>40</v>
      </c>
      <c r="C370" s="260" t="s">
        <v>1900</v>
      </c>
      <c r="D370" s="260" t="s">
        <v>1901</v>
      </c>
      <c r="E370" s="261" t="str">
        <f t="shared" si="22"/>
        <v>Men Senior</v>
      </c>
      <c r="F370" s="262">
        <v>32876</v>
      </c>
      <c r="G370" s="263">
        <f t="shared" si="23"/>
        <v>45657</v>
      </c>
      <c r="H370" s="264">
        <f t="shared" si="24"/>
        <v>34</v>
      </c>
      <c r="I370" s="261" t="str">
        <f t="shared" si="25"/>
        <v>Senior</v>
      </c>
      <c r="J370" s="260" t="s">
        <v>1240</v>
      </c>
      <c r="K370" s="265">
        <v>90010300058</v>
      </c>
      <c r="L370" s="266" t="s">
        <v>1440</v>
      </c>
    </row>
    <row r="371" spans="1:12" s="195" customFormat="1" x14ac:dyDescent="0.25">
      <c r="A371" s="259" t="s">
        <v>806</v>
      </c>
      <c r="B371" s="260" t="s">
        <v>1923</v>
      </c>
      <c r="C371" s="260" t="s">
        <v>2087</v>
      </c>
      <c r="D371" s="260" t="s">
        <v>2086</v>
      </c>
      <c r="E371" s="261" t="str">
        <f t="shared" si="22"/>
        <v>Men Veteran</v>
      </c>
      <c r="F371" s="262">
        <v>28657</v>
      </c>
      <c r="G371" s="263">
        <f t="shared" si="23"/>
        <v>45657</v>
      </c>
      <c r="H371" s="264">
        <f t="shared" si="24"/>
        <v>46</v>
      </c>
      <c r="I371" s="261" t="str">
        <f t="shared" si="25"/>
        <v>Veteran</v>
      </c>
      <c r="J371" s="260" t="s">
        <v>1240</v>
      </c>
      <c r="K371" s="265">
        <v>78061610825</v>
      </c>
      <c r="L371" s="266" t="s">
        <v>1440</v>
      </c>
    </row>
    <row r="372" spans="1:12" x14ac:dyDescent="0.25">
      <c r="A372" s="178" t="s">
        <v>807</v>
      </c>
      <c r="B372" s="179" t="s">
        <v>1235</v>
      </c>
      <c r="C372" s="179" t="s">
        <v>276</v>
      </c>
      <c r="D372" s="179" t="s">
        <v>277</v>
      </c>
      <c r="E372" s="261" t="str">
        <f t="shared" si="22"/>
        <v>Men Grand Masters</v>
      </c>
      <c r="F372" s="184"/>
      <c r="G372" s="263">
        <f t="shared" si="23"/>
        <v>45657</v>
      </c>
      <c r="H372" s="264">
        <f t="shared" si="24"/>
        <v>125</v>
      </c>
      <c r="I372" s="261" t="str">
        <f t="shared" si="25"/>
        <v>Grand Masters</v>
      </c>
      <c r="J372" s="179" t="s">
        <v>1240</v>
      </c>
      <c r="K372" s="183">
        <v>90052701514</v>
      </c>
      <c r="L372" s="187" t="s">
        <v>1440</v>
      </c>
    </row>
    <row r="373" spans="1:12" s="195" customFormat="1" x14ac:dyDescent="0.25">
      <c r="A373" s="259" t="s">
        <v>1011</v>
      </c>
      <c r="B373" s="260" t="s">
        <v>41</v>
      </c>
      <c r="C373" s="260" t="s">
        <v>1914</v>
      </c>
      <c r="D373" s="260" t="s">
        <v>1913</v>
      </c>
      <c r="E373" s="261" t="str">
        <f t="shared" si="22"/>
        <v>Men Senior</v>
      </c>
      <c r="F373" s="267">
        <v>33689</v>
      </c>
      <c r="G373" s="263">
        <f t="shared" si="23"/>
        <v>45657</v>
      </c>
      <c r="H373" s="264">
        <f t="shared" si="24"/>
        <v>32</v>
      </c>
      <c r="I373" s="261" t="str">
        <f t="shared" si="25"/>
        <v>Senior</v>
      </c>
      <c r="J373" s="260" t="s">
        <v>1240</v>
      </c>
      <c r="K373" s="265">
        <v>92032601451</v>
      </c>
      <c r="L373" s="266" t="s">
        <v>1440</v>
      </c>
    </row>
    <row r="374" spans="1:12" s="195" customFormat="1" x14ac:dyDescent="0.25">
      <c r="A374" s="259" t="s">
        <v>808</v>
      </c>
      <c r="B374" s="260" t="s">
        <v>38</v>
      </c>
      <c r="C374" s="260" t="s">
        <v>2024</v>
      </c>
      <c r="D374" s="260" t="s">
        <v>1047</v>
      </c>
      <c r="E374" s="261" t="str">
        <f t="shared" si="22"/>
        <v>Ladies Master</v>
      </c>
      <c r="F374" s="267">
        <v>23880</v>
      </c>
      <c r="G374" s="263">
        <f t="shared" si="23"/>
        <v>45657</v>
      </c>
      <c r="H374" s="264">
        <f t="shared" si="24"/>
        <v>59</v>
      </c>
      <c r="I374" s="261" t="str">
        <f t="shared" si="25"/>
        <v>Master</v>
      </c>
      <c r="J374" s="260" t="s">
        <v>67</v>
      </c>
      <c r="K374" s="265">
        <v>65051800513</v>
      </c>
      <c r="L374" s="266" t="s">
        <v>1440</v>
      </c>
    </row>
    <row r="375" spans="1:12" s="195" customFormat="1" x14ac:dyDescent="0.25">
      <c r="A375" s="259" t="s">
        <v>809</v>
      </c>
      <c r="B375" s="260" t="s">
        <v>37</v>
      </c>
      <c r="C375" s="260" t="s">
        <v>274</v>
      </c>
      <c r="D375" s="260" t="s">
        <v>273</v>
      </c>
      <c r="E375" s="261" t="str">
        <f t="shared" si="22"/>
        <v>Men Master</v>
      </c>
      <c r="F375" s="262">
        <v>27354</v>
      </c>
      <c r="G375" s="263">
        <f t="shared" si="23"/>
        <v>45657</v>
      </c>
      <c r="H375" s="264">
        <f t="shared" si="24"/>
        <v>50</v>
      </c>
      <c r="I375" s="261" t="str">
        <f t="shared" si="25"/>
        <v>Master</v>
      </c>
      <c r="J375" s="260" t="s">
        <v>1240</v>
      </c>
      <c r="K375" s="265">
        <v>74112110057</v>
      </c>
      <c r="L375" s="266" t="s">
        <v>1440</v>
      </c>
    </row>
    <row r="376" spans="1:12" x14ac:dyDescent="0.25">
      <c r="A376" s="178" t="s">
        <v>810</v>
      </c>
      <c r="B376" s="179" t="s">
        <v>1219</v>
      </c>
      <c r="C376" s="179" t="s">
        <v>295</v>
      </c>
      <c r="D376" s="179" t="s">
        <v>296</v>
      </c>
      <c r="E376" s="261" t="str">
        <f t="shared" si="22"/>
        <v>Men Master</v>
      </c>
      <c r="F376" s="182">
        <v>26513</v>
      </c>
      <c r="G376" s="263">
        <f t="shared" si="23"/>
        <v>45657</v>
      </c>
      <c r="H376" s="264">
        <f t="shared" si="24"/>
        <v>52</v>
      </c>
      <c r="I376" s="261" t="str">
        <f t="shared" si="25"/>
        <v>Master</v>
      </c>
      <c r="J376" s="179" t="s">
        <v>1240</v>
      </c>
      <c r="K376" s="183">
        <v>74112110057</v>
      </c>
      <c r="L376" s="187" t="s">
        <v>1440</v>
      </c>
    </row>
    <row r="377" spans="1:12" s="195" customFormat="1" x14ac:dyDescent="0.25">
      <c r="A377" s="259" t="s">
        <v>811</v>
      </c>
      <c r="B377" s="260" t="s">
        <v>1923</v>
      </c>
      <c r="C377" s="260" t="s">
        <v>2088</v>
      </c>
      <c r="D377" s="260" t="s">
        <v>2089</v>
      </c>
      <c r="E377" s="261" t="str">
        <f t="shared" si="22"/>
        <v>Men Master</v>
      </c>
      <c r="F377" s="267">
        <v>25788</v>
      </c>
      <c r="G377" s="263">
        <f t="shared" si="23"/>
        <v>45657</v>
      </c>
      <c r="H377" s="264">
        <f t="shared" si="24"/>
        <v>54</v>
      </c>
      <c r="I377" s="261" t="str">
        <f t="shared" si="25"/>
        <v>Master</v>
      </c>
      <c r="J377" s="260" t="s">
        <v>1240</v>
      </c>
      <c r="K377" s="265">
        <v>70080800475</v>
      </c>
      <c r="L377" s="266" t="s">
        <v>1440</v>
      </c>
    </row>
    <row r="378" spans="1:12" s="195" customFormat="1" x14ac:dyDescent="0.25">
      <c r="A378" s="178" t="s">
        <v>812</v>
      </c>
      <c r="B378" s="179" t="s">
        <v>1924</v>
      </c>
      <c r="C378" s="179" t="s">
        <v>2048</v>
      </c>
      <c r="D378" s="179" t="s">
        <v>88</v>
      </c>
      <c r="E378" s="261" t="str">
        <f t="shared" si="22"/>
        <v>Ladies Veteran</v>
      </c>
      <c r="F378" s="184">
        <v>27665</v>
      </c>
      <c r="G378" s="263">
        <f t="shared" si="23"/>
        <v>45657</v>
      </c>
      <c r="H378" s="264">
        <f t="shared" si="24"/>
        <v>49</v>
      </c>
      <c r="I378" s="261" t="str">
        <f t="shared" si="25"/>
        <v>Veteran</v>
      </c>
      <c r="J378" s="179" t="s">
        <v>67</v>
      </c>
      <c r="K378" s="183">
        <v>75092810343</v>
      </c>
      <c r="L378" s="187" t="s">
        <v>1440</v>
      </c>
    </row>
    <row r="379" spans="1:12" s="195" customFormat="1" x14ac:dyDescent="0.25">
      <c r="A379" s="259" t="s">
        <v>813</v>
      </c>
      <c r="B379" s="260" t="s">
        <v>43</v>
      </c>
      <c r="C379" s="260" t="s">
        <v>1990</v>
      </c>
      <c r="D379" s="260" t="s">
        <v>1894</v>
      </c>
      <c r="E379" s="261" t="str">
        <f t="shared" si="22"/>
        <v>Men U/21</v>
      </c>
      <c r="F379" s="262">
        <v>39286</v>
      </c>
      <c r="G379" s="263">
        <f t="shared" si="23"/>
        <v>45657</v>
      </c>
      <c r="H379" s="264">
        <f t="shared" si="24"/>
        <v>17</v>
      </c>
      <c r="I379" s="261" t="str">
        <f t="shared" si="25"/>
        <v>U/21</v>
      </c>
      <c r="J379" s="260" t="s">
        <v>1240</v>
      </c>
      <c r="K379" s="265">
        <v>20070723</v>
      </c>
      <c r="L379" s="266" t="s">
        <v>1440</v>
      </c>
    </row>
    <row r="380" spans="1:12" x14ac:dyDescent="0.25">
      <c r="A380" s="178" t="s">
        <v>814</v>
      </c>
      <c r="B380" s="179" t="s">
        <v>1332</v>
      </c>
      <c r="C380" s="179" t="s">
        <v>233</v>
      </c>
      <c r="D380" s="179" t="s">
        <v>234</v>
      </c>
      <c r="E380" s="261" t="str">
        <f t="shared" si="22"/>
        <v>Men Master</v>
      </c>
      <c r="F380" s="184">
        <v>24497</v>
      </c>
      <c r="G380" s="263">
        <f t="shared" si="23"/>
        <v>45657</v>
      </c>
      <c r="H380" s="264">
        <f t="shared" si="24"/>
        <v>57</v>
      </c>
      <c r="I380" s="261" t="str">
        <f t="shared" si="25"/>
        <v>Master</v>
      </c>
      <c r="J380" s="179" t="s">
        <v>1240</v>
      </c>
      <c r="K380" s="183"/>
      <c r="L380" s="187"/>
    </row>
    <row r="381" spans="1:12" x14ac:dyDescent="0.25">
      <c r="A381" s="178" t="s">
        <v>815</v>
      </c>
      <c r="B381" s="179" t="s">
        <v>1235</v>
      </c>
      <c r="C381" s="179" t="s">
        <v>267</v>
      </c>
      <c r="D381" s="179" t="s">
        <v>285</v>
      </c>
      <c r="E381" s="261" t="str">
        <f t="shared" si="22"/>
        <v>Men Grand Masters</v>
      </c>
      <c r="F381" s="184"/>
      <c r="G381" s="263">
        <f t="shared" si="23"/>
        <v>45657</v>
      </c>
      <c r="H381" s="264">
        <f t="shared" si="24"/>
        <v>125</v>
      </c>
      <c r="I381" s="261" t="str">
        <f t="shared" si="25"/>
        <v>Grand Masters</v>
      </c>
      <c r="J381" s="179" t="s">
        <v>1240</v>
      </c>
      <c r="K381" s="183"/>
      <c r="L381" s="187"/>
    </row>
    <row r="382" spans="1:12" s="195" customFormat="1" x14ac:dyDescent="0.25">
      <c r="A382" s="259" t="s">
        <v>816</v>
      </c>
      <c r="B382" s="260" t="s">
        <v>43</v>
      </c>
      <c r="C382" s="260" t="s">
        <v>2074</v>
      </c>
      <c r="D382" s="260" t="s">
        <v>133</v>
      </c>
      <c r="E382" s="261" t="str">
        <f t="shared" si="22"/>
        <v>Men Senior</v>
      </c>
      <c r="F382" s="267">
        <v>35902</v>
      </c>
      <c r="G382" s="263">
        <f t="shared" si="23"/>
        <v>45657</v>
      </c>
      <c r="H382" s="264">
        <f t="shared" si="24"/>
        <v>26</v>
      </c>
      <c r="I382" s="261" t="str">
        <f t="shared" si="25"/>
        <v>Senior</v>
      </c>
      <c r="J382" s="260" t="s">
        <v>1240</v>
      </c>
      <c r="K382" s="265">
        <v>98041700209</v>
      </c>
      <c r="L382" s="266" t="s">
        <v>1440</v>
      </c>
    </row>
    <row r="383" spans="1:12" x14ac:dyDescent="0.25">
      <c r="A383" s="178" t="s">
        <v>817</v>
      </c>
      <c r="B383" s="179" t="s">
        <v>1323</v>
      </c>
      <c r="C383" s="179" t="s">
        <v>428</v>
      </c>
      <c r="D383" s="179" t="s">
        <v>101</v>
      </c>
      <c r="E383" s="261" t="str">
        <f t="shared" si="22"/>
        <v>Men Grand Masters</v>
      </c>
      <c r="F383" s="182"/>
      <c r="G383" s="263">
        <f t="shared" si="23"/>
        <v>45657</v>
      </c>
      <c r="H383" s="264">
        <f t="shared" si="24"/>
        <v>125</v>
      </c>
      <c r="I383" s="261" t="str">
        <f t="shared" si="25"/>
        <v>Grand Masters</v>
      </c>
      <c r="J383" s="179" t="s">
        <v>1240</v>
      </c>
      <c r="K383" s="183">
        <v>96022300107</v>
      </c>
      <c r="L383" s="187" t="s">
        <v>1440</v>
      </c>
    </row>
    <row r="384" spans="1:12" s="195" customFormat="1" x14ac:dyDescent="0.25">
      <c r="A384" s="259" t="s">
        <v>818</v>
      </c>
      <c r="B384" s="260" t="s">
        <v>1923</v>
      </c>
      <c r="C384" s="260" t="s">
        <v>2033</v>
      </c>
      <c r="D384" s="260" t="s">
        <v>325</v>
      </c>
      <c r="E384" s="261" t="str">
        <f t="shared" si="22"/>
        <v>Ladies Veteran</v>
      </c>
      <c r="F384" s="279">
        <v>30665</v>
      </c>
      <c r="G384" s="263">
        <f t="shared" si="23"/>
        <v>45657</v>
      </c>
      <c r="H384" s="264">
        <f t="shared" si="24"/>
        <v>41</v>
      </c>
      <c r="I384" s="261" t="str">
        <f t="shared" si="25"/>
        <v>Veteran</v>
      </c>
      <c r="J384" s="260" t="s">
        <v>67</v>
      </c>
      <c r="K384" s="265">
        <v>83121510932</v>
      </c>
      <c r="L384" s="266" t="s">
        <v>1440</v>
      </c>
    </row>
    <row r="385" spans="1:12" s="195" customFormat="1" x14ac:dyDescent="0.25">
      <c r="A385" s="259" t="s">
        <v>819</v>
      </c>
      <c r="B385" s="260" t="s">
        <v>38</v>
      </c>
      <c r="C385" s="260" t="s">
        <v>1931</v>
      </c>
      <c r="D385" s="260" t="s">
        <v>219</v>
      </c>
      <c r="E385" s="261" t="str">
        <f t="shared" si="22"/>
        <v>Men Senior</v>
      </c>
      <c r="F385" s="262">
        <v>35848</v>
      </c>
      <c r="G385" s="263">
        <f t="shared" si="23"/>
        <v>45657</v>
      </c>
      <c r="H385" s="264">
        <f t="shared" si="24"/>
        <v>26</v>
      </c>
      <c r="I385" s="261" t="str">
        <f t="shared" si="25"/>
        <v>Senior</v>
      </c>
      <c r="J385" s="260" t="s">
        <v>1240</v>
      </c>
      <c r="K385" s="265">
        <v>98022200174</v>
      </c>
      <c r="L385" s="266" t="s">
        <v>1440</v>
      </c>
    </row>
    <row r="386" spans="1:12" x14ac:dyDescent="0.25">
      <c r="A386" s="178" t="s">
        <v>820</v>
      </c>
      <c r="B386" s="179" t="s">
        <v>1311</v>
      </c>
      <c r="C386" s="179" t="s">
        <v>117</v>
      </c>
      <c r="D386" s="179" t="s">
        <v>118</v>
      </c>
      <c r="E386" s="261" t="str">
        <f t="shared" si="22"/>
        <v>Men Master</v>
      </c>
      <c r="F386" s="184">
        <v>25061</v>
      </c>
      <c r="G386" s="263">
        <f t="shared" si="23"/>
        <v>45657</v>
      </c>
      <c r="H386" s="264">
        <f t="shared" si="24"/>
        <v>56</v>
      </c>
      <c r="I386" s="261" t="str">
        <f t="shared" si="25"/>
        <v>Master</v>
      </c>
      <c r="J386" s="179" t="s">
        <v>1240</v>
      </c>
      <c r="K386" s="183"/>
      <c r="L386" s="187"/>
    </row>
    <row r="387" spans="1:12" s="195" customFormat="1" x14ac:dyDescent="0.25">
      <c r="A387" s="259" t="s">
        <v>821</v>
      </c>
      <c r="B387" s="260" t="s">
        <v>39</v>
      </c>
      <c r="C387" s="260" t="s">
        <v>406</v>
      </c>
      <c r="D387" s="260" t="s">
        <v>88</v>
      </c>
      <c r="E387" s="261" t="str">
        <f t="shared" si="22"/>
        <v>Men Senior</v>
      </c>
      <c r="F387" s="262">
        <v>35214</v>
      </c>
      <c r="G387" s="263">
        <f t="shared" si="23"/>
        <v>45657</v>
      </c>
      <c r="H387" s="264">
        <f t="shared" si="24"/>
        <v>28</v>
      </c>
      <c r="I387" s="261" t="str">
        <f t="shared" si="25"/>
        <v>Senior</v>
      </c>
      <c r="J387" s="260" t="s">
        <v>1240</v>
      </c>
      <c r="K387" s="265">
        <v>96052900342</v>
      </c>
      <c r="L387" s="266" t="s">
        <v>1440</v>
      </c>
    </row>
    <row r="388" spans="1:12" s="195" customFormat="1" x14ac:dyDescent="0.25">
      <c r="A388" s="259" t="s">
        <v>822</v>
      </c>
      <c r="B388" s="260" t="s">
        <v>38</v>
      </c>
      <c r="C388" s="260" t="s">
        <v>2030</v>
      </c>
      <c r="D388" s="260" t="s">
        <v>2031</v>
      </c>
      <c r="E388" s="261" t="str">
        <f t="shared" si="22"/>
        <v>Men Senior</v>
      </c>
      <c r="F388" s="262">
        <v>34572</v>
      </c>
      <c r="G388" s="263">
        <f t="shared" si="23"/>
        <v>45657</v>
      </c>
      <c r="H388" s="264">
        <f t="shared" si="24"/>
        <v>30</v>
      </c>
      <c r="I388" s="261" t="str">
        <f t="shared" si="25"/>
        <v>Senior</v>
      </c>
      <c r="J388" s="260" t="s">
        <v>1240</v>
      </c>
      <c r="K388" s="265">
        <v>94082600493</v>
      </c>
      <c r="L388" s="266" t="s">
        <v>1440</v>
      </c>
    </row>
    <row r="389" spans="1:12" s="195" customFormat="1" x14ac:dyDescent="0.25">
      <c r="A389" s="259" t="s">
        <v>823</v>
      </c>
      <c r="B389" s="260" t="s">
        <v>48</v>
      </c>
      <c r="C389" s="260" t="s">
        <v>2135</v>
      </c>
      <c r="D389" s="260" t="s">
        <v>2137</v>
      </c>
      <c r="E389" s="261" t="str">
        <f t="shared" ref="E389:E452" si="26">CONCATENATE(J389," ",I389)</f>
        <v>Men U/16</v>
      </c>
      <c r="F389" s="262">
        <v>40491</v>
      </c>
      <c r="G389" s="263">
        <f t="shared" si="23"/>
        <v>45657</v>
      </c>
      <c r="H389" s="264">
        <f t="shared" si="24"/>
        <v>14</v>
      </c>
      <c r="I389" s="261" t="str">
        <f t="shared" si="25"/>
        <v>U/16</v>
      </c>
      <c r="J389" s="260" t="s">
        <v>1240</v>
      </c>
      <c r="K389" s="265" t="s">
        <v>2136</v>
      </c>
      <c r="L389" s="266" t="s">
        <v>1440</v>
      </c>
    </row>
    <row r="390" spans="1:12" s="195" customFormat="1" x14ac:dyDescent="0.25">
      <c r="A390" s="259" t="s">
        <v>824</v>
      </c>
      <c r="B390" s="260" t="s">
        <v>48</v>
      </c>
      <c r="C390" s="260" t="s">
        <v>2003</v>
      </c>
      <c r="D390" s="260" t="s">
        <v>1898</v>
      </c>
      <c r="E390" s="261" t="str">
        <f t="shared" si="26"/>
        <v>Men U/16</v>
      </c>
      <c r="F390" s="262">
        <v>41627</v>
      </c>
      <c r="G390" s="263">
        <f t="shared" ref="G390:G453" si="27">$G$5</f>
        <v>45657</v>
      </c>
      <c r="H390" s="264">
        <f t="shared" si="24"/>
        <v>11</v>
      </c>
      <c r="I390" s="261" t="str">
        <f t="shared" si="25"/>
        <v>U/16</v>
      </c>
      <c r="J390" s="260" t="s">
        <v>1240</v>
      </c>
      <c r="K390" s="265">
        <v>20131219</v>
      </c>
      <c r="L390" s="266" t="s">
        <v>1440</v>
      </c>
    </row>
    <row r="391" spans="1:12" s="195" customFormat="1" x14ac:dyDescent="0.25">
      <c r="A391" s="259" t="s">
        <v>825</v>
      </c>
      <c r="B391" s="260" t="s">
        <v>40</v>
      </c>
      <c r="C391" s="260" t="s">
        <v>163</v>
      </c>
      <c r="D391" s="260" t="s">
        <v>1926</v>
      </c>
      <c r="E391" s="261" t="str">
        <f t="shared" si="26"/>
        <v>Men Master</v>
      </c>
      <c r="F391" s="262">
        <v>27201</v>
      </c>
      <c r="G391" s="263">
        <f t="shared" si="27"/>
        <v>45657</v>
      </c>
      <c r="H391" s="264">
        <f t="shared" ref="H391:H454" si="28">INT(YEARFRAC(F391,G391))</f>
        <v>50</v>
      </c>
      <c r="I391" s="261" t="str">
        <f t="shared" ref="I391:I454" si="29">IF(H391="","Senior",IF(H391&gt;59.999,"Grand Masters",IF(H391&gt;49.999,"Master",IF(H391&gt;39.999,"Veteran",IF(H391&gt;21.999,"Senior",IF(H391&gt;16.999,"U/21","U/16"))))))</f>
        <v>Master</v>
      </c>
      <c r="J391" s="260" t="s">
        <v>1240</v>
      </c>
      <c r="K391" s="265">
        <v>74062110180</v>
      </c>
      <c r="L391" s="266" t="s">
        <v>1440</v>
      </c>
    </row>
    <row r="392" spans="1:12" s="195" customFormat="1" x14ac:dyDescent="0.25">
      <c r="A392" s="259" t="s">
        <v>826</v>
      </c>
      <c r="B392" s="260" t="s">
        <v>1923</v>
      </c>
      <c r="C392" s="260" t="s">
        <v>1927</v>
      </c>
      <c r="D392" s="260" t="s">
        <v>1928</v>
      </c>
      <c r="E392" s="261" t="str">
        <f t="shared" si="26"/>
        <v>Ladies Senior</v>
      </c>
      <c r="F392" s="262">
        <v>32109</v>
      </c>
      <c r="G392" s="263">
        <f t="shared" si="27"/>
        <v>45657</v>
      </c>
      <c r="H392" s="264">
        <f t="shared" si="28"/>
        <v>37</v>
      </c>
      <c r="I392" s="261" t="str">
        <f t="shared" si="29"/>
        <v>Senior</v>
      </c>
      <c r="J392" s="260" t="s">
        <v>67</v>
      </c>
      <c r="K392" s="265">
        <v>87112800455</v>
      </c>
      <c r="L392" s="266" t="s">
        <v>1440</v>
      </c>
    </row>
    <row r="393" spans="1:12" s="195" customFormat="1" x14ac:dyDescent="0.25">
      <c r="A393" s="259" t="s">
        <v>827</v>
      </c>
      <c r="B393" s="260" t="s">
        <v>1923</v>
      </c>
      <c r="C393" s="260" t="s">
        <v>1930</v>
      </c>
      <c r="D393" s="260" t="s">
        <v>1929</v>
      </c>
      <c r="E393" s="261" t="str">
        <f t="shared" si="26"/>
        <v>Men Master</v>
      </c>
      <c r="F393" s="262">
        <v>24015</v>
      </c>
      <c r="G393" s="263">
        <f t="shared" si="27"/>
        <v>45657</v>
      </c>
      <c r="H393" s="264">
        <f t="shared" si="28"/>
        <v>59</v>
      </c>
      <c r="I393" s="261" t="str">
        <f t="shared" si="29"/>
        <v>Master</v>
      </c>
      <c r="J393" s="260" t="s">
        <v>1240</v>
      </c>
      <c r="K393" s="265">
        <v>650930003</v>
      </c>
      <c r="L393" s="266" t="s">
        <v>1440</v>
      </c>
    </row>
    <row r="394" spans="1:12" s="195" customFormat="1" x14ac:dyDescent="0.25">
      <c r="A394" s="259" t="s">
        <v>828</v>
      </c>
      <c r="B394" s="260" t="s">
        <v>42</v>
      </c>
      <c r="C394" s="260" t="s">
        <v>916</v>
      </c>
      <c r="D394" s="260" t="s">
        <v>1881</v>
      </c>
      <c r="E394" s="261" t="str">
        <f t="shared" si="26"/>
        <v>Men Veteran</v>
      </c>
      <c r="F394" s="262">
        <v>27750</v>
      </c>
      <c r="G394" s="263">
        <f t="shared" si="27"/>
        <v>45657</v>
      </c>
      <c r="H394" s="264">
        <f t="shared" si="28"/>
        <v>49</v>
      </c>
      <c r="I394" s="261" t="str">
        <f t="shared" si="29"/>
        <v>Veteran</v>
      </c>
      <c r="J394" s="260" t="s">
        <v>1240</v>
      </c>
      <c r="K394" s="265">
        <v>7512225259081</v>
      </c>
      <c r="L394" s="266" t="s">
        <v>1443</v>
      </c>
    </row>
    <row r="395" spans="1:12" s="195" customFormat="1" x14ac:dyDescent="0.25">
      <c r="A395" s="259" t="s">
        <v>829</v>
      </c>
      <c r="B395" s="260" t="s">
        <v>42</v>
      </c>
      <c r="C395" s="260" t="s">
        <v>1888</v>
      </c>
      <c r="D395" s="260" t="s">
        <v>1889</v>
      </c>
      <c r="E395" s="261" t="str">
        <f t="shared" si="26"/>
        <v>Ladies Grand Masters</v>
      </c>
      <c r="F395" s="262">
        <v>23604</v>
      </c>
      <c r="G395" s="263">
        <f t="shared" si="27"/>
        <v>45657</v>
      </c>
      <c r="H395" s="264">
        <f t="shared" si="28"/>
        <v>60</v>
      </c>
      <c r="I395" s="261" t="str">
        <f t="shared" si="29"/>
        <v>Grand Masters</v>
      </c>
      <c r="J395" s="260" t="s">
        <v>67</v>
      </c>
      <c r="K395" s="265">
        <v>228426916</v>
      </c>
      <c r="L395" s="266" t="s">
        <v>1890</v>
      </c>
    </row>
    <row r="396" spans="1:12" s="195" customFormat="1" x14ac:dyDescent="0.25">
      <c r="A396" s="259" t="s">
        <v>830</v>
      </c>
      <c r="B396" s="260" t="s">
        <v>50</v>
      </c>
      <c r="C396" s="260" t="s">
        <v>1916</v>
      </c>
      <c r="D396" s="260" t="s">
        <v>317</v>
      </c>
      <c r="E396" s="261" t="str">
        <f t="shared" si="26"/>
        <v>Men Senior</v>
      </c>
      <c r="F396" s="262">
        <v>36300</v>
      </c>
      <c r="G396" s="263">
        <f t="shared" si="27"/>
        <v>45657</v>
      </c>
      <c r="H396" s="264">
        <f t="shared" si="28"/>
        <v>25</v>
      </c>
      <c r="I396" s="261" t="str">
        <f t="shared" si="29"/>
        <v>Senior</v>
      </c>
      <c r="J396" s="260" t="s">
        <v>1240</v>
      </c>
      <c r="K396" s="265">
        <v>99052000042</v>
      </c>
      <c r="L396" s="266" t="s">
        <v>1440</v>
      </c>
    </row>
    <row r="397" spans="1:12" s="195" customFormat="1" x14ac:dyDescent="0.25">
      <c r="A397" s="259" t="s">
        <v>831</v>
      </c>
      <c r="B397" s="260" t="s">
        <v>50</v>
      </c>
      <c r="C397" s="260" t="s">
        <v>1915</v>
      </c>
      <c r="D397" s="260" t="s">
        <v>298</v>
      </c>
      <c r="E397" s="261" t="str">
        <f t="shared" si="26"/>
        <v>Ladies Veteran</v>
      </c>
      <c r="F397" s="262">
        <v>30830</v>
      </c>
      <c r="G397" s="263">
        <f t="shared" si="27"/>
        <v>45657</v>
      </c>
      <c r="H397" s="264">
        <f t="shared" si="28"/>
        <v>40</v>
      </c>
      <c r="I397" s="261" t="str">
        <f t="shared" si="29"/>
        <v>Veteran</v>
      </c>
      <c r="J397" s="260" t="s">
        <v>67</v>
      </c>
      <c r="K397" s="265">
        <v>84052810163</v>
      </c>
      <c r="L397" s="266" t="s">
        <v>1440</v>
      </c>
    </row>
    <row r="398" spans="1:12" s="195" customFormat="1" x14ac:dyDescent="0.25">
      <c r="A398" s="259" t="s">
        <v>832</v>
      </c>
      <c r="B398" s="260" t="s">
        <v>43</v>
      </c>
      <c r="C398" s="260" t="s">
        <v>372</v>
      </c>
      <c r="D398" s="260" t="s">
        <v>371</v>
      </c>
      <c r="E398" s="261" t="str">
        <f t="shared" si="26"/>
        <v>Men Grand Masters</v>
      </c>
      <c r="F398" s="262">
        <v>19584</v>
      </c>
      <c r="G398" s="263">
        <f t="shared" si="27"/>
        <v>45657</v>
      </c>
      <c r="H398" s="264">
        <f t="shared" si="28"/>
        <v>71</v>
      </c>
      <c r="I398" s="261" t="str">
        <f t="shared" si="29"/>
        <v>Grand Masters</v>
      </c>
      <c r="J398" s="260" t="s">
        <v>1240</v>
      </c>
      <c r="K398" s="265">
        <v>53081310016</v>
      </c>
      <c r="L398" s="266" t="s">
        <v>1440</v>
      </c>
    </row>
    <row r="399" spans="1:12" s="195" customFormat="1" ht="14.25" customHeight="1" x14ac:dyDescent="0.25">
      <c r="A399" s="178" t="s">
        <v>833</v>
      </c>
      <c r="B399" s="179" t="s">
        <v>1455</v>
      </c>
      <c r="C399" s="179" t="s">
        <v>1866</v>
      </c>
      <c r="D399" s="179" t="s">
        <v>1867</v>
      </c>
      <c r="E399" s="261" t="str">
        <f t="shared" si="26"/>
        <v>Men Veteran</v>
      </c>
      <c r="F399" s="184">
        <v>30294</v>
      </c>
      <c r="G399" s="263">
        <f t="shared" si="27"/>
        <v>45657</v>
      </c>
      <c r="H399" s="264">
        <f t="shared" si="28"/>
        <v>42</v>
      </c>
      <c r="I399" s="261" t="str">
        <f t="shared" si="29"/>
        <v>Veteran</v>
      </c>
      <c r="J399" s="179" t="s">
        <v>1240</v>
      </c>
      <c r="K399" s="183">
        <v>53081310016</v>
      </c>
      <c r="L399" s="187" t="s">
        <v>1440</v>
      </c>
    </row>
    <row r="400" spans="1:12" s="195" customFormat="1" x14ac:dyDescent="0.25">
      <c r="A400" s="259" t="s">
        <v>834</v>
      </c>
      <c r="B400" s="260" t="s">
        <v>41</v>
      </c>
      <c r="C400" s="260" t="s">
        <v>72</v>
      </c>
      <c r="D400" s="260" t="s">
        <v>73</v>
      </c>
      <c r="E400" s="261" t="str">
        <f t="shared" si="26"/>
        <v>Men Veteran</v>
      </c>
      <c r="F400" s="262">
        <v>30265</v>
      </c>
      <c r="G400" s="263">
        <f t="shared" si="27"/>
        <v>45657</v>
      </c>
      <c r="H400" s="264">
        <f t="shared" si="28"/>
        <v>42</v>
      </c>
      <c r="I400" s="261" t="str">
        <f t="shared" si="29"/>
        <v>Veteran</v>
      </c>
      <c r="J400" s="260" t="s">
        <v>1240</v>
      </c>
      <c r="K400" s="265">
        <v>82111010014</v>
      </c>
      <c r="L400" s="266" t="s">
        <v>1440</v>
      </c>
    </row>
    <row r="401" spans="1:12" x14ac:dyDescent="0.25">
      <c r="A401" s="178" t="s">
        <v>835</v>
      </c>
      <c r="B401" s="179" t="s">
        <v>975</v>
      </c>
      <c r="C401" s="179" t="s">
        <v>393</v>
      </c>
      <c r="D401" s="179" t="s">
        <v>79</v>
      </c>
      <c r="E401" s="261" t="str">
        <f t="shared" si="26"/>
        <v>Men Grand Masters</v>
      </c>
      <c r="F401" s="184"/>
      <c r="G401" s="263">
        <f t="shared" si="27"/>
        <v>45657</v>
      </c>
      <c r="H401" s="264">
        <f t="shared" si="28"/>
        <v>125</v>
      </c>
      <c r="I401" s="261" t="str">
        <f t="shared" si="29"/>
        <v>Grand Masters</v>
      </c>
      <c r="J401" s="179" t="s">
        <v>1240</v>
      </c>
      <c r="K401" s="183">
        <v>82111010014</v>
      </c>
      <c r="L401" s="187" t="s">
        <v>1440</v>
      </c>
    </row>
    <row r="402" spans="1:12" s="195" customFormat="1" x14ac:dyDescent="0.25">
      <c r="A402" s="178" t="s">
        <v>1012</v>
      </c>
      <c r="B402" s="179" t="s">
        <v>1323</v>
      </c>
      <c r="C402" s="179" t="s">
        <v>1864</v>
      </c>
      <c r="D402" s="179" t="s">
        <v>358</v>
      </c>
      <c r="E402" s="261" t="str">
        <f t="shared" si="26"/>
        <v>Men U/16</v>
      </c>
      <c r="F402" s="184">
        <v>40787</v>
      </c>
      <c r="G402" s="263">
        <f t="shared" si="27"/>
        <v>45657</v>
      </c>
      <c r="H402" s="264">
        <f t="shared" si="28"/>
        <v>13</v>
      </c>
      <c r="I402" s="261" t="str">
        <f t="shared" si="29"/>
        <v>U/16</v>
      </c>
      <c r="J402" s="179" t="s">
        <v>1240</v>
      </c>
      <c r="K402" s="183">
        <v>20110901</v>
      </c>
      <c r="L402" s="187" t="s">
        <v>1440</v>
      </c>
    </row>
    <row r="403" spans="1:12" s="195" customFormat="1" x14ac:dyDescent="0.25">
      <c r="A403" s="259" t="s">
        <v>836</v>
      </c>
      <c r="B403" s="260" t="s">
        <v>44</v>
      </c>
      <c r="C403" s="260" t="s">
        <v>1412</v>
      </c>
      <c r="D403" s="260" t="s">
        <v>1833</v>
      </c>
      <c r="E403" s="261" t="str">
        <f t="shared" si="26"/>
        <v>Men Veteran</v>
      </c>
      <c r="F403" s="262">
        <v>30819</v>
      </c>
      <c r="G403" s="263">
        <f t="shared" si="27"/>
        <v>45657</v>
      </c>
      <c r="H403" s="264">
        <f t="shared" si="28"/>
        <v>40</v>
      </c>
      <c r="I403" s="261" t="str">
        <f t="shared" si="29"/>
        <v>Veteran</v>
      </c>
      <c r="J403" s="260" t="s">
        <v>1240</v>
      </c>
      <c r="K403" s="265">
        <v>84051710572</v>
      </c>
      <c r="L403" s="266" t="s">
        <v>1440</v>
      </c>
    </row>
    <row r="404" spans="1:12" s="195" customFormat="1" x14ac:dyDescent="0.25">
      <c r="A404" s="259" t="s">
        <v>837</v>
      </c>
      <c r="B404" s="260" t="s">
        <v>49</v>
      </c>
      <c r="C404" s="260" t="s">
        <v>2052</v>
      </c>
      <c r="D404" s="260" t="s">
        <v>2053</v>
      </c>
      <c r="E404" s="261" t="str">
        <f t="shared" si="26"/>
        <v>Ladies Senior</v>
      </c>
      <c r="F404" s="262">
        <v>31436</v>
      </c>
      <c r="G404" s="263">
        <f t="shared" si="27"/>
        <v>45657</v>
      </c>
      <c r="H404" s="264">
        <f t="shared" si="28"/>
        <v>38</v>
      </c>
      <c r="I404" s="261" t="str">
        <f t="shared" si="29"/>
        <v>Senior</v>
      </c>
      <c r="J404" s="260" t="s">
        <v>67</v>
      </c>
      <c r="K404" s="265">
        <v>86012400160</v>
      </c>
      <c r="L404" s="266" t="s">
        <v>1440</v>
      </c>
    </row>
    <row r="405" spans="1:12" s="195" customFormat="1" x14ac:dyDescent="0.25">
      <c r="A405" s="259" t="s">
        <v>838</v>
      </c>
      <c r="B405" s="260" t="s">
        <v>37</v>
      </c>
      <c r="C405" s="260" t="s">
        <v>2068</v>
      </c>
      <c r="D405" s="260" t="s">
        <v>273</v>
      </c>
      <c r="E405" s="261" t="str">
        <f t="shared" si="26"/>
        <v>Men Senior</v>
      </c>
      <c r="F405" s="262">
        <v>37256</v>
      </c>
      <c r="G405" s="263">
        <f t="shared" si="27"/>
        <v>45657</v>
      </c>
      <c r="H405" s="264">
        <f t="shared" si="28"/>
        <v>23</v>
      </c>
      <c r="I405" s="261" t="str">
        <f t="shared" si="29"/>
        <v>Senior</v>
      </c>
      <c r="J405" s="260" t="s">
        <v>1240</v>
      </c>
      <c r="K405" s="269" t="s">
        <v>2026</v>
      </c>
      <c r="L405" s="266" t="s">
        <v>1440</v>
      </c>
    </row>
    <row r="406" spans="1:12" s="195" customFormat="1" x14ac:dyDescent="0.25">
      <c r="A406" s="178" t="s">
        <v>839</v>
      </c>
      <c r="B406" s="179" t="s">
        <v>1924</v>
      </c>
      <c r="C406" s="179" t="s">
        <v>2049</v>
      </c>
      <c r="D406" s="179" t="s">
        <v>88</v>
      </c>
      <c r="E406" s="261" t="str">
        <f t="shared" si="26"/>
        <v>Ladies U/16</v>
      </c>
      <c r="F406" s="184">
        <v>40476</v>
      </c>
      <c r="G406" s="263">
        <f t="shared" si="27"/>
        <v>45657</v>
      </c>
      <c r="H406" s="264">
        <f t="shared" si="28"/>
        <v>14</v>
      </c>
      <c r="I406" s="261" t="str">
        <f t="shared" si="29"/>
        <v>U/16</v>
      </c>
      <c r="J406" s="179" t="s">
        <v>67</v>
      </c>
      <c r="K406" s="183">
        <v>20101025</v>
      </c>
      <c r="L406" s="187" t="s">
        <v>1440</v>
      </c>
    </row>
    <row r="407" spans="1:12" s="195" customFormat="1" x14ac:dyDescent="0.25">
      <c r="A407" s="259" t="s">
        <v>840</v>
      </c>
      <c r="B407" s="260" t="s">
        <v>42</v>
      </c>
      <c r="C407" s="260" t="s">
        <v>1891</v>
      </c>
      <c r="D407" s="260" t="s">
        <v>1889</v>
      </c>
      <c r="E407" s="261" t="str">
        <f t="shared" si="26"/>
        <v>Men Grand Masters</v>
      </c>
      <c r="F407" s="262">
        <v>23542</v>
      </c>
      <c r="G407" s="263">
        <f t="shared" si="27"/>
        <v>45657</v>
      </c>
      <c r="H407" s="264">
        <f t="shared" si="28"/>
        <v>60</v>
      </c>
      <c r="I407" s="261" t="str">
        <f t="shared" si="29"/>
        <v>Grand Masters</v>
      </c>
      <c r="J407" s="260" t="s">
        <v>1240</v>
      </c>
      <c r="K407" s="265">
        <v>6406145110089</v>
      </c>
      <c r="L407" s="266" t="s">
        <v>1443</v>
      </c>
    </row>
    <row r="408" spans="1:12" s="195" customFormat="1" x14ac:dyDescent="0.25">
      <c r="A408" s="259" t="s">
        <v>841</v>
      </c>
      <c r="B408" s="260" t="s">
        <v>44</v>
      </c>
      <c r="C408" s="260" t="s">
        <v>1872</v>
      </c>
      <c r="D408" s="260" t="s">
        <v>1873</v>
      </c>
      <c r="E408" s="261" t="str">
        <f t="shared" si="26"/>
        <v>Ladies Grand Masters</v>
      </c>
      <c r="F408" s="262">
        <v>23521</v>
      </c>
      <c r="G408" s="263">
        <f t="shared" si="27"/>
        <v>45657</v>
      </c>
      <c r="H408" s="264">
        <f t="shared" si="28"/>
        <v>60</v>
      </c>
      <c r="I408" s="261" t="str">
        <f t="shared" si="29"/>
        <v>Grand Masters</v>
      </c>
      <c r="J408" s="260" t="s">
        <v>67</v>
      </c>
      <c r="K408" s="265">
        <v>64052400038</v>
      </c>
      <c r="L408" s="266" t="s">
        <v>1440</v>
      </c>
    </row>
    <row r="409" spans="1:12" x14ac:dyDescent="0.25">
      <c r="A409" s="178" t="s">
        <v>842</v>
      </c>
      <c r="B409" s="179" t="s">
        <v>1235</v>
      </c>
      <c r="C409" s="179" t="s">
        <v>284</v>
      </c>
      <c r="D409" s="179" t="s">
        <v>101</v>
      </c>
      <c r="E409" s="261" t="str">
        <f t="shared" si="26"/>
        <v>Men Grand Masters</v>
      </c>
      <c r="F409" s="184"/>
      <c r="G409" s="263">
        <f t="shared" si="27"/>
        <v>45657</v>
      </c>
      <c r="H409" s="264">
        <f t="shared" si="28"/>
        <v>125</v>
      </c>
      <c r="I409" s="261" t="str">
        <f t="shared" si="29"/>
        <v>Grand Masters</v>
      </c>
      <c r="J409" s="179" t="s">
        <v>1240</v>
      </c>
      <c r="K409" s="183">
        <v>64052400038</v>
      </c>
      <c r="L409" s="187" t="s">
        <v>1440</v>
      </c>
    </row>
    <row r="410" spans="1:12" s="195" customFormat="1" x14ac:dyDescent="0.25">
      <c r="A410" s="259" t="s">
        <v>843</v>
      </c>
      <c r="B410" s="260" t="s">
        <v>48</v>
      </c>
      <c r="C410" s="260" t="s">
        <v>1897</v>
      </c>
      <c r="D410" s="260" t="s">
        <v>1898</v>
      </c>
      <c r="E410" s="261" t="str">
        <f t="shared" si="26"/>
        <v>Men Veteran</v>
      </c>
      <c r="F410" s="267">
        <v>30544</v>
      </c>
      <c r="G410" s="263">
        <f t="shared" si="27"/>
        <v>45657</v>
      </c>
      <c r="H410" s="264">
        <f t="shared" si="28"/>
        <v>41</v>
      </c>
      <c r="I410" s="261" t="str">
        <f t="shared" si="29"/>
        <v>Veteran</v>
      </c>
      <c r="J410" s="260" t="s">
        <v>1240</v>
      </c>
      <c r="K410" s="265">
        <v>83081610273</v>
      </c>
      <c r="L410" s="266" t="s">
        <v>1440</v>
      </c>
    </row>
    <row r="411" spans="1:12" s="195" customFormat="1" x14ac:dyDescent="0.25">
      <c r="A411" s="259" t="s">
        <v>844</v>
      </c>
      <c r="B411" s="260" t="s">
        <v>47</v>
      </c>
      <c r="C411" s="260" t="s">
        <v>128</v>
      </c>
      <c r="D411" s="260" t="s">
        <v>298</v>
      </c>
      <c r="E411" s="261" t="str">
        <f t="shared" si="26"/>
        <v>Men Veteran</v>
      </c>
      <c r="F411" s="262">
        <v>29692</v>
      </c>
      <c r="G411" s="263">
        <f t="shared" si="27"/>
        <v>45657</v>
      </c>
      <c r="H411" s="264">
        <f t="shared" si="28"/>
        <v>43</v>
      </c>
      <c r="I411" s="261" t="str">
        <f t="shared" si="29"/>
        <v>Veteran</v>
      </c>
      <c r="J411" s="260" t="s">
        <v>1240</v>
      </c>
      <c r="K411" s="265">
        <v>81041650043</v>
      </c>
      <c r="L411" s="266" t="s">
        <v>1440</v>
      </c>
    </row>
    <row r="412" spans="1:12" s="195" customFormat="1" x14ac:dyDescent="0.25">
      <c r="A412" s="259" t="s">
        <v>845</v>
      </c>
      <c r="B412" s="260" t="s">
        <v>38</v>
      </c>
      <c r="C412" s="260" t="s">
        <v>309</v>
      </c>
      <c r="D412" s="260" t="s">
        <v>2032</v>
      </c>
      <c r="E412" s="261" t="str">
        <f t="shared" si="26"/>
        <v>Men Senior</v>
      </c>
      <c r="F412" s="262">
        <v>33973</v>
      </c>
      <c r="G412" s="263">
        <f t="shared" si="27"/>
        <v>45657</v>
      </c>
      <c r="H412" s="264">
        <f t="shared" si="28"/>
        <v>31</v>
      </c>
      <c r="I412" s="261" t="str">
        <f t="shared" si="29"/>
        <v>Senior</v>
      </c>
      <c r="J412" s="260" t="s">
        <v>1240</v>
      </c>
      <c r="K412" s="265">
        <v>93010400152</v>
      </c>
      <c r="L412" s="266" t="s">
        <v>1440</v>
      </c>
    </row>
    <row r="413" spans="1:12" s="195" customFormat="1" x14ac:dyDescent="0.25">
      <c r="A413" s="178" t="s">
        <v>846</v>
      </c>
      <c r="B413" s="179" t="s">
        <v>1311</v>
      </c>
      <c r="C413" s="179" t="s">
        <v>386</v>
      </c>
      <c r="D413" s="179" t="s">
        <v>111</v>
      </c>
      <c r="E413" s="261" t="str">
        <f t="shared" si="26"/>
        <v>Men Senior</v>
      </c>
      <c r="F413" s="184">
        <v>36942</v>
      </c>
      <c r="G413" s="263">
        <f t="shared" si="27"/>
        <v>45657</v>
      </c>
      <c r="H413" s="264">
        <f t="shared" si="28"/>
        <v>23</v>
      </c>
      <c r="I413" s="261" t="str">
        <f t="shared" si="29"/>
        <v>Senior</v>
      </c>
      <c r="J413" s="179" t="s">
        <v>1240</v>
      </c>
      <c r="K413" s="250" t="s">
        <v>1996</v>
      </c>
      <c r="L413" s="187" t="s">
        <v>1440</v>
      </c>
    </row>
    <row r="414" spans="1:12" s="196" customFormat="1" x14ac:dyDescent="0.25">
      <c r="A414" s="178" t="s">
        <v>847</v>
      </c>
      <c r="B414" s="179" t="s">
        <v>1232</v>
      </c>
      <c r="C414" s="179" t="s">
        <v>94</v>
      </c>
      <c r="D414" s="179" t="s">
        <v>1906</v>
      </c>
      <c r="E414" s="261" t="str">
        <f t="shared" si="26"/>
        <v>Men Master</v>
      </c>
      <c r="F414" s="184">
        <v>26796</v>
      </c>
      <c r="G414" s="263">
        <f t="shared" si="27"/>
        <v>45657</v>
      </c>
      <c r="H414" s="264">
        <f t="shared" si="28"/>
        <v>51</v>
      </c>
      <c r="I414" s="261" t="str">
        <f t="shared" si="29"/>
        <v>Master</v>
      </c>
      <c r="J414" s="179" t="s">
        <v>1240</v>
      </c>
      <c r="K414" s="183">
        <v>7305125121083</v>
      </c>
      <c r="L414" s="187" t="s">
        <v>1443</v>
      </c>
    </row>
    <row r="415" spans="1:12" x14ac:dyDescent="0.25">
      <c r="A415" s="178" t="s">
        <v>848</v>
      </c>
      <c r="B415" s="179" t="s">
        <v>1332</v>
      </c>
      <c r="C415" s="179" t="s">
        <v>114</v>
      </c>
      <c r="D415" s="179" t="s">
        <v>229</v>
      </c>
      <c r="E415" s="261" t="str">
        <f t="shared" si="26"/>
        <v>Men Veteran</v>
      </c>
      <c r="F415" s="184">
        <v>28102</v>
      </c>
      <c r="G415" s="263">
        <f t="shared" si="27"/>
        <v>45657</v>
      </c>
      <c r="H415" s="264">
        <f t="shared" si="28"/>
        <v>48</v>
      </c>
      <c r="I415" s="261" t="str">
        <f t="shared" si="29"/>
        <v>Veteran</v>
      </c>
      <c r="J415" s="179" t="s">
        <v>1240</v>
      </c>
      <c r="K415" s="183">
        <v>7305125121083</v>
      </c>
      <c r="L415" s="187" t="s">
        <v>1638</v>
      </c>
    </row>
    <row r="416" spans="1:12" x14ac:dyDescent="0.25">
      <c r="A416" s="178" t="s">
        <v>849</v>
      </c>
      <c r="B416" s="179" t="s">
        <v>1332</v>
      </c>
      <c r="C416" s="179" t="s">
        <v>417</v>
      </c>
      <c r="D416" s="179" t="s">
        <v>229</v>
      </c>
      <c r="E416" s="261" t="str">
        <f t="shared" si="26"/>
        <v>Ladies Veteran</v>
      </c>
      <c r="F416" s="184">
        <v>27993</v>
      </c>
      <c r="G416" s="263">
        <f t="shared" si="27"/>
        <v>45657</v>
      </c>
      <c r="H416" s="264">
        <f t="shared" si="28"/>
        <v>48</v>
      </c>
      <c r="I416" s="261" t="str">
        <f t="shared" si="29"/>
        <v>Veteran</v>
      </c>
      <c r="J416" s="179" t="s">
        <v>67</v>
      </c>
      <c r="K416" s="183"/>
      <c r="L416" s="187"/>
    </row>
    <row r="417" spans="1:12" x14ac:dyDescent="0.25">
      <c r="A417" s="178" t="s">
        <v>850</v>
      </c>
      <c r="B417" s="179" t="s">
        <v>1235</v>
      </c>
      <c r="C417" s="179" t="s">
        <v>254</v>
      </c>
      <c r="D417" s="179" t="s">
        <v>255</v>
      </c>
      <c r="E417" s="261" t="str">
        <f t="shared" si="26"/>
        <v>Men Grand Masters</v>
      </c>
      <c r="F417" s="184"/>
      <c r="G417" s="263">
        <f t="shared" si="27"/>
        <v>45657</v>
      </c>
      <c r="H417" s="264">
        <f t="shared" si="28"/>
        <v>125</v>
      </c>
      <c r="I417" s="261" t="str">
        <f t="shared" si="29"/>
        <v>Grand Masters</v>
      </c>
      <c r="J417" s="179" t="s">
        <v>1240</v>
      </c>
      <c r="K417" s="183"/>
      <c r="L417" s="187"/>
    </row>
    <row r="418" spans="1:12" x14ac:dyDescent="0.25">
      <c r="A418" s="178" t="s">
        <v>851</v>
      </c>
      <c r="B418" s="179" t="s">
        <v>1235</v>
      </c>
      <c r="C418" s="179" t="s">
        <v>400</v>
      </c>
      <c r="D418" s="179" t="s">
        <v>277</v>
      </c>
      <c r="E418" s="261" t="str">
        <f t="shared" si="26"/>
        <v>Men Grand Masters</v>
      </c>
      <c r="F418" s="182"/>
      <c r="G418" s="263">
        <f t="shared" si="27"/>
        <v>45657</v>
      </c>
      <c r="H418" s="264">
        <f t="shared" si="28"/>
        <v>125</v>
      </c>
      <c r="I418" s="261" t="str">
        <f t="shared" si="29"/>
        <v>Grand Masters</v>
      </c>
      <c r="J418" s="179" t="s">
        <v>1240</v>
      </c>
      <c r="K418" s="183"/>
      <c r="L418" s="187"/>
    </row>
    <row r="419" spans="1:12" s="195" customFormat="1" x14ac:dyDescent="0.25">
      <c r="A419" s="259" t="s">
        <v>852</v>
      </c>
      <c r="B419" s="260" t="s">
        <v>41</v>
      </c>
      <c r="C419" s="260" t="s">
        <v>1982</v>
      </c>
      <c r="D419" s="260" t="s">
        <v>1983</v>
      </c>
      <c r="E419" s="261" t="str">
        <f t="shared" si="26"/>
        <v>Men Master</v>
      </c>
      <c r="F419" s="267">
        <v>27353</v>
      </c>
      <c r="G419" s="263">
        <f t="shared" si="27"/>
        <v>45657</v>
      </c>
      <c r="H419" s="264">
        <f t="shared" si="28"/>
        <v>50</v>
      </c>
      <c r="I419" s="261" t="str">
        <f t="shared" si="29"/>
        <v>Master</v>
      </c>
      <c r="J419" s="260" t="s">
        <v>1240</v>
      </c>
      <c r="K419" s="265">
        <v>74112000022</v>
      </c>
      <c r="L419" s="266" t="s">
        <v>1440</v>
      </c>
    </row>
    <row r="420" spans="1:12" s="195" customFormat="1" x14ac:dyDescent="0.25">
      <c r="A420" s="259" t="s">
        <v>853</v>
      </c>
      <c r="B420" s="260" t="s">
        <v>42</v>
      </c>
      <c r="C420" s="260" t="s">
        <v>1892</v>
      </c>
      <c r="D420" s="260" t="s">
        <v>1889</v>
      </c>
      <c r="E420" s="261" t="str">
        <f t="shared" si="26"/>
        <v>Men Senior</v>
      </c>
      <c r="F420" s="262">
        <v>32673</v>
      </c>
      <c r="G420" s="263">
        <f t="shared" si="27"/>
        <v>45657</v>
      </c>
      <c r="H420" s="264">
        <f t="shared" si="28"/>
        <v>35</v>
      </c>
      <c r="I420" s="261" t="str">
        <f t="shared" si="29"/>
        <v>Senior</v>
      </c>
      <c r="J420" s="260" t="s">
        <v>1240</v>
      </c>
      <c r="K420" s="265">
        <v>194911912</v>
      </c>
      <c r="L420" s="266" t="s">
        <v>1890</v>
      </c>
    </row>
    <row r="421" spans="1:12" s="195" customFormat="1" x14ac:dyDescent="0.25">
      <c r="A421" s="259" t="s">
        <v>854</v>
      </c>
      <c r="B421" s="260" t="s">
        <v>50</v>
      </c>
      <c r="C421" s="260" t="s">
        <v>87</v>
      </c>
      <c r="D421" s="260" t="s">
        <v>145</v>
      </c>
      <c r="E421" s="261" t="str">
        <f t="shared" si="26"/>
        <v>Men Senior</v>
      </c>
      <c r="F421" s="262">
        <v>33417</v>
      </c>
      <c r="G421" s="263">
        <f t="shared" si="27"/>
        <v>45657</v>
      </c>
      <c r="H421" s="264">
        <f t="shared" si="28"/>
        <v>33</v>
      </c>
      <c r="I421" s="261" t="str">
        <f t="shared" si="29"/>
        <v>Senior</v>
      </c>
      <c r="J421" s="260" t="s">
        <v>1240</v>
      </c>
      <c r="K421" s="265">
        <v>91062800087</v>
      </c>
      <c r="L421" s="266" t="s">
        <v>1440</v>
      </c>
    </row>
    <row r="422" spans="1:12" s="195" customFormat="1" x14ac:dyDescent="0.25">
      <c r="A422" s="178" t="s">
        <v>855</v>
      </c>
      <c r="B422" s="179" t="s">
        <v>1218</v>
      </c>
      <c r="C422" s="179" t="s">
        <v>128</v>
      </c>
      <c r="D422" s="179" t="s">
        <v>129</v>
      </c>
      <c r="E422" s="261" t="str">
        <f t="shared" si="26"/>
        <v>Men Master</v>
      </c>
      <c r="F422" s="184">
        <v>23889</v>
      </c>
      <c r="G422" s="263">
        <f t="shared" si="27"/>
        <v>45657</v>
      </c>
      <c r="H422" s="264">
        <f t="shared" si="28"/>
        <v>59</v>
      </c>
      <c r="I422" s="261" t="str">
        <f t="shared" si="29"/>
        <v>Master</v>
      </c>
      <c r="J422" s="179" t="s">
        <v>1240</v>
      </c>
      <c r="K422" s="183">
        <v>65052700377</v>
      </c>
      <c r="L422" s="187" t="s">
        <v>1440</v>
      </c>
    </row>
    <row r="423" spans="1:12" x14ac:dyDescent="0.25">
      <c r="A423" s="178" t="s">
        <v>856</v>
      </c>
      <c r="B423" s="179" t="s">
        <v>975</v>
      </c>
      <c r="C423" s="179" t="s">
        <v>130</v>
      </c>
      <c r="D423" s="179" t="s">
        <v>131</v>
      </c>
      <c r="E423" s="261" t="str">
        <f t="shared" si="26"/>
        <v>Men Grand Masters</v>
      </c>
      <c r="F423" s="184"/>
      <c r="G423" s="263">
        <f t="shared" si="27"/>
        <v>45657</v>
      </c>
      <c r="H423" s="264">
        <f t="shared" si="28"/>
        <v>125</v>
      </c>
      <c r="I423" s="261" t="str">
        <f t="shared" si="29"/>
        <v>Grand Masters</v>
      </c>
      <c r="J423" s="179" t="s">
        <v>1240</v>
      </c>
      <c r="K423" s="183">
        <v>82041400048</v>
      </c>
      <c r="L423" s="187" t="s">
        <v>1440</v>
      </c>
    </row>
    <row r="424" spans="1:12" x14ac:dyDescent="0.25">
      <c r="A424" s="178" t="s">
        <v>857</v>
      </c>
      <c r="B424" s="179" t="s">
        <v>1218</v>
      </c>
      <c r="C424" s="179" t="s">
        <v>136</v>
      </c>
      <c r="D424" s="179" t="s">
        <v>137</v>
      </c>
      <c r="E424" s="261" t="str">
        <f t="shared" si="26"/>
        <v>Men Grand Masters</v>
      </c>
      <c r="F424" s="179"/>
      <c r="G424" s="263">
        <f t="shared" si="27"/>
        <v>45657</v>
      </c>
      <c r="H424" s="264">
        <f t="shared" si="28"/>
        <v>125</v>
      </c>
      <c r="I424" s="261" t="str">
        <f t="shared" si="29"/>
        <v>Grand Masters</v>
      </c>
      <c r="J424" s="179" t="s">
        <v>1240</v>
      </c>
      <c r="K424" s="183"/>
      <c r="L424" s="187"/>
    </row>
    <row r="425" spans="1:12" x14ac:dyDescent="0.25">
      <c r="A425" s="178" t="s">
        <v>858</v>
      </c>
      <c r="B425" s="179" t="s">
        <v>975</v>
      </c>
      <c r="C425" s="179" t="s">
        <v>96</v>
      </c>
      <c r="D425" s="179" t="s">
        <v>139</v>
      </c>
      <c r="E425" s="261" t="str">
        <f t="shared" si="26"/>
        <v>Men Grand Masters</v>
      </c>
      <c r="F425" s="184"/>
      <c r="G425" s="263">
        <f t="shared" si="27"/>
        <v>45657</v>
      </c>
      <c r="H425" s="264">
        <f t="shared" si="28"/>
        <v>125</v>
      </c>
      <c r="I425" s="261" t="str">
        <f t="shared" si="29"/>
        <v>Grand Masters</v>
      </c>
      <c r="J425" s="179" t="s">
        <v>1240</v>
      </c>
      <c r="K425" s="183"/>
      <c r="L425" s="187"/>
    </row>
    <row r="426" spans="1:12" x14ac:dyDescent="0.25">
      <c r="A426" s="178" t="s">
        <v>859</v>
      </c>
      <c r="B426" s="179" t="s">
        <v>1218</v>
      </c>
      <c r="C426" s="179" t="s">
        <v>91</v>
      </c>
      <c r="D426" s="179" t="s">
        <v>144</v>
      </c>
      <c r="E426" s="261" t="str">
        <f t="shared" si="26"/>
        <v>Men Grand Masters</v>
      </c>
      <c r="F426" s="179">
        <v>17187</v>
      </c>
      <c r="G426" s="263">
        <f t="shared" si="27"/>
        <v>45657</v>
      </c>
      <c r="H426" s="264">
        <f t="shared" si="28"/>
        <v>77</v>
      </c>
      <c r="I426" s="261" t="str">
        <f t="shared" si="29"/>
        <v>Grand Masters</v>
      </c>
      <c r="J426" s="179" t="s">
        <v>1240</v>
      </c>
      <c r="K426" s="183"/>
      <c r="L426" s="187"/>
    </row>
    <row r="427" spans="1:12" s="195" customFormat="1" x14ac:dyDescent="0.25">
      <c r="A427" s="259" t="s">
        <v>860</v>
      </c>
      <c r="B427" s="260" t="s">
        <v>44</v>
      </c>
      <c r="C427" s="260" t="s">
        <v>2019</v>
      </c>
      <c r="D427" s="260" t="s">
        <v>2020</v>
      </c>
      <c r="E427" s="261" t="str">
        <f t="shared" si="26"/>
        <v>Men Senior</v>
      </c>
      <c r="F427" s="262">
        <v>34966</v>
      </c>
      <c r="G427" s="263">
        <f t="shared" si="27"/>
        <v>45657</v>
      </c>
      <c r="H427" s="264">
        <f t="shared" si="28"/>
        <v>29</v>
      </c>
      <c r="I427" s="261" t="str">
        <f t="shared" si="29"/>
        <v>Senior</v>
      </c>
      <c r="J427" s="260" t="s">
        <v>1240</v>
      </c>
      <c r="K427" s="265">
        <v>95092400781</v>
      </c>
      <c r="L427" s="266" t="s">
        <v>1440</v>
      </c>
    </row>
    <row r="428" spans="1:12" s="195" customFormat="1" x14ac:dyDescent="0.25">
      <c r="A428" s="259" t="s">
        <v>861</v>
      </c>
      <c r="B428" s="260" t="s">
        <v>44</v>
      </c>
      <c r="C428" s="260" t="s">
        <v>246</v>
      </c>
      <c r="D428" s="260" t="s">
        <v>1981</v>
      </c>
      <c r="E428" s="261" t="str">
        <f t="shared" si="26"/>
        <v>Men Veteran</v>
      </c>
      <c r="F428" s="262">
        <v>31021</v>
      </c>
      <c r="G428" s="263">
        <f t="shared" si="27"/>
        <v>45657</v>
      </c>
      <c r="H428" s="264">
        <f t="shared" si="28"/>
        <v>40</v>
      </c>
      <c r="I428" s="261" t="str">
        <f t="shared" si="29"/>
        <v>Veteran</v>
      </c>
      <c r="J428" s="260" t="s">
        <v>1240</v>
      </c>
      <c r="K428" s="265">
        <v>8412055041080</v>
      </c>
      <c r="L428" s="266" t="s">
        <v>1443</v>
      </c>
    </row>
    <row r="429" spans="1:12" s="195" customFormat="1" x14ac:dyDescent="0.25">
      <c r="A429" s="259" t="s">
        <v>862</v>
      </c>
      <c r="B429" s="260" t="s">
        <v>40</v>
      </c>
      <c r="C429" s="260" t="s">
        <v>99</v>
      </c>
      <c r="D429" s="260" t="s">
        <v>144</v>
      </c>
      <c r="E429" s="261" t="str">
        <f t="shared" si="26"/>
        <v>Men Master</v>
      </c>
      <c r="F429" s="262">
        <v>27226</v>
      </c>
      <c r="G429" s="263">
        <f t="shared" si="27"/>
        <v>45657</v>
      </c>
      <c r="H429" s="264">
        <f t="shared" si="28"/>
        <v>50</v>
      </c>
      <c r="I429" s="261" t="str">
        <f t="shared" si="29"/>
        <v>Master</v>
      </c>
      <c r="J429" s="260" t="s">
        <v>1240</v>
      </c>
      <c r="K429" s="265">
        <v>74071610182</v>
      </c>
      <c r="L429" s="266" t="s">
        <v>1440</v>
      </c>
    </row>
    <row r="430" spans="1:12" x14ac:dyDescent="0.25">
      <c r="A430" s="178" t="s">
        <v>863</v>
      </c>
      <c r="B430" s="179" t="s">
        <v>978</v>
      </c>
      <c r="C430" s="179" t="s">
        <v>204</v>
      </c>
      <c r="D430" s="179" t="s">
        <v>205</v>
      </c>
      <c r="E430" s="261" t="str">
        <f t="shared" si="26"/>
        <v>Men Grand Masters</v>
      </c>
      <c r="F430" s="184"/>
      <c r="G430" s="263">
        <f t="shared" si="27"/>
        <v>45657</v>
      </c>
      <c r="H430" s="264">
        <f t="shared" si="28"/>
        <v>125</v>
      </c>
      <c r="I430" s="261" t="str">
        <f t="shared" si="29"/>
        <v>Grand Masters</v>
      </c>
      <c r="J430" s="179" t="s">
        <v>1240</v>
      </c>
      <c r="K430" s="183"/>
      <c r="L430" s="187"/>
    </row>
    <row r="431" spans="1:12" s="195" customFormat="1" x14ac:dyDescent="0.25">
      <c r="A431" s="259" t="s">
        <v>864</v>
      </c>
      <c r="B431" s="260" t="s">
        <v>38</v>
      </c>
      <c r="C431" s="260" t="s">
        <v>206</v>
      </c>
      <c r="D431" s="260" t="s">
        <v>207</v>
      </c>
      <c r="E431" s="261" t="str">
        <f t="shared" si="26"/>
        <v>Men Senior</v>
      </c>
      <c r="F431" s="267">
        <v>34148</v>
      </c>
      <c r="G431" s="263">
        <f t="shared" si="27"/>
        <v>45657</v>
      </c>
      <c r="H431" s="264">
        <f t="shared" si="28"/>
        <v>31</v>
      </c>
      <c r="I431" s="261" t="str">
        <f t="shared" si="29"/>
        <v>Senior</v>
      </c>
      <c r="J431" s="260" t="s">
        <v>1240</v>
      </c>
      <c r="K431" s="265">
        <v>93062800038</v>
      </c>
      <c r="L431" s="266" t="s">
        <v>1440</v>
      </c>
    </row>
    <row r="432" spans="1:12" s="195" customFormat="1" x14ac:dyDescent="0.25">
      <c r="A432" s="259" t="s">
        <v>865</v>
      </c>
      <c r="B432" s="260" t="s">
        <v>38</v>
      </c>
      <c r="C432" s="260" t="s">
        <v>2016</v>
      </c>
      <c r="D432" s="260" t="s">
        <v>1039</v>
      </c>
      <c r="E432" s="261" t="str">
        <f t="shared" si="26"/>
        <v>Ladies Senior</v>
      </c>
      <c r="F432" s="267">
        <v>36116</v>
      </c>
      <c r="G432" s="263">
        <f t="shared" si="27"/>
        <v>45657</v>
      </c>
      <c r="H432" s="264">
        <f t="shared" si="28"/>
        <v>26</v>
      </c>
      <c r="I432" s="261" t="str">
        <f t="shared" si="29"/>
        <v>Senior</v>
      </c>
      <c r="J432" s="260" t="s">
        <v>67</v>
      </c>
      <c r="K432" s="265">
        <v>98111701039</v>
      </c>
      <c r="L432" s="266" t="s">
        <v>1440</v>
      </c>
    </row>
    <row r="433" spans="1:12" s="195" customFormat="1" x14ac:dyDescent="0.25">
      <c r="A433" s="259" t="s">
        <v>866</v>
      </c>
      <c r="B433" s="260" t="s">
        <v>38</v>
      </c>
      <c r="C433" s="260" t="s">
        <v>224</v>
      </c>
      <c r="D433" s="260" t="s">
        <v>298</v>
      </c>
      <c r="E433" s="261" t="str">
        <f t="shared" si="26"/>
        <v>Men Senior</v>
      </c>
      <c r="F433" s="267">
        <v>34819</v>
      </c>
      <c r="G433" s="263">
        <f t="shared" si="27"/>
        <v>45657</v>
      </c>
      <c r="H433" s="264">
        <f t="shared" si="28"/>
        <v>29</v>
      </c>
      <c r="I433" s="261" t="str">
        <f t="shared" si="29"/>
        <v>Senior</v>
      </c>
      <c r="J433" s="260" t="s">
        <v>1240</v>
      </c>
      <c r="K433" s="265">
        <v>9504305073084</v>
      </c>
      <c r="L433" s="266" t="s">
        <v>1443</v>
      </c>
    </row>
    <row r="434" spans="1:12" s="195" customFormat="1" x14ac:dyDescent="0.25">
      <c r="A434" s="259" t="s">
        <v>867</v>
      </c>
      <c r="B434" s="260" t="s">
        <v>38</v>
      </c>
      <c r="C434" s="260" t="s">
        <v>1676</v>
      </c>
      <c r="D434" s="260" t="s">
        <v>2084</v>
      </c>
      <c r="E434" s="261" t="str">
        <f t="shared" si="26"/>
        <v>Men Senior</v>
      </c>
      <c r="F434" s="267">
        <v>35369</v>
      </c>
      <c r="G434" s="263">
        <f t="shared" si="27"/>
        <v>45657</v>
      </c>
      <c r="H434" s="264">
        <f t="shared" si="28"/>
        <v>28</v>
      </c>
      <c r="I434" s="261" t="str">
        <f t="shared" si="29"/>
        <v>Senior</v>
      </c>
      <c r="J434" s="260" t="s">
        <v>1240</v>
      </c>
      <c r="K434" s="265">
        <v>96103100984</v>
      </c>
      <c r="L434" s="266" t="s">
        <v>1440</v>
      </c>
    </row>
    <row r="435" spans="1:12" x14ac:dyDescent="0.25">
      <c r="A435" s="178" t="s">
        <v>868</v>
      </c>
      <c r="B435" s="179" t="s">
        <v>978</v>
      </c>
      <c r="C435" s="179" t="s">
        <v>146</v>
      </c>
      <c r="D435" s="179" t="s">
        <v>210</v>
      </c>
      <c r="E435" s="261" t="str">
        <f t="shared" si="26"/>
        <v>Men Grand Masters</v>
      </c>
      <c r="F435" s="179"/>
      <c r="G435" s="263">
        <f t="shared" si="27"/>
        <v>45657</v>
      </c>
      <c r="H435" s="264">
        <f t="shared" si="28"/>
        <v>125</v>
      </c>
      <c r="I435" s="261" t="str">
        <f t="shared" si="29"/>
        <v>Grand Masters</v>
      </c>
      <c r="J435" s="179" t="s">
        <v>1240</v>
      </c>
      <c r="K435" s="183"/>
      <c r="L435" s="187"/>
    </row>
    <row r="436" spans="1:12" s="195" customFormat="1" x14ac:dyDescent="0.25">
      <c r="A436" s="259" t="s">
        <v>1013</v>
      </c>
      <c r="B436" s="260" t="s">
        <v>47</v>
      </c>
      <c r="C436" s="260" t="s">
        <v>1874</v>
      </c>
      <c r="D436" s="260" t="s">
        <v>122</v>
      </c>
      <c r="E436" s="261" t="str">
        <f t="shared" si="26"/>
        <v>Men Grand Masters</v>
      </c>
      <c r="F436" s="262">
        <v>19009</v>
      </c>
      <c r="G436" s="263">
        <f t="shared" si="27"/>
        <v>45657</v>
      </c>
      <c r="H436" s="264">
        <f t="shared" si="28"/>
        <v>72</v>
      </c>
      <c r="I436" s="261" t="str">
        <f t="shared" si="29"/>
        <v>Grand Masters</v>
      </c>
      <c r="J436" s="260" t="s">
        <v>1240</v>
      </c>
      <c r="K436" s="265">
        <v>52011600081</v>
      </c>
      <c r="L436" s="266" t="s">
        <v>1440</v>
      </c>
    </row>
    <row r="437" spans="1:12" x14ac:dyDescent="0.25">
      <c r="A437" s="178" t="s">
        <v>869</v>
      </c>
      <c r="B437" s="179" t="s">
        <v>1235</v>
      </c>
      <c r="C437" s="179" t="s">
        <v>259</v>
      </c>
      <c r="D437" s="179" t="s">
        <v>260</v>
      </c>
      <c r="E437" s="261" t="str">
        <f t="shared" si="26"/>
        <v>Men Grand Masters</v>
      </c>
      <c r="F437" s="184"/>
      <c r="G437" s="263">
        <f t="shared" si="27"/>
        <v>45657</v>
      </c>
      <c r="H437" s="264">
        <f t="shared" si="28"/>
        <v>125</v>
      </c>
      <c r="I437" s="261" t="str">
        <f t="shared" si="29"/>
        <v>Grand Masters</v>
      </c>
      <c r="J437" s="179" t="s">
        <v>1240</v>
      </c>
      <c r="K437" s="183">
        <v>52011600081</v>
      </c>
      <c r="L437" s="187" t="s">
        <v>1440</v>
      </c>
    </row>
    <row r="438" spans="1:12" s="195" customFormat="1" x14ac:dyDescent="0.25">
      <c r="A438" s="259" t="s">
        <v>870</v>
      </c>
      <c r="B438" s="260" t="s">
        <v>49</v>
      </c>
      <c r="C438" s="260" t="s">
        <v>1578</v>
      </c>
      <c r="D438" s="260" t="s">
        <v>93</v>
      </c>
      <c r="E438" s="261" t="str">
        <f t="shared" si="26"/>
        <v>Men Master</v>
      </c>
      <c r="F438" s="267">
        <v>25802</v>
      </c>
      <c r="G438" s="263">
        <f t="shared" si="27"/>
        <v>45657</v>
      </c>
      <c r="H438" s="264">
        <f t="shared" si="28"/>
        <v>54</v>
      </c>
      <c r="I438" s="261" t="str">
        <f t="shared" si="29"/>
        <v>Master</v>
      </c>
      <c r="J438" s="260" t="s">
        <v>1240</v>
      </c>
      <c r="K438" s="265">
        <v>70082200203</v>
      </c>
      <c r="L438" s="266" t="s">
        <v>1440</v>
      </c>
    </row>
    <row r="439" spans="1:12" s="195" customFormat="1" x14ac:dyDescent="0.25">
      <c r="A439" s="259" t="s">
        <v>871</v>
      </c>
      <c r="B439" s="260" t="s">
        <v>1923</v>
      </c>
      <c r="C439" s="260" t="s">
        <v>1463</v>
      </c>
      <c r="D439" s="260" t="s">
        <v>1826</v>
      </c>
      <c r="E439" s="261" t="str">
        <f t="shared" si="26"/>
        <v>Men Senior</v>
      </c>
      <c r="F439" s="262">
        <v>35625</v>
      </c>
      <c r="G439" s="263">
        <f t="shared" si="27"/>
        <v>45657</v>
      </c>
      <c r="H439" s="264">
        <f t="shared" si="28"/>
        <v>27</v>
      </c>
      <c r="I439" s="261" t="str">
        <f t="shared" si="29"/>
        <v>Senior</v>
      </c>
      <c r="J439" s="260" t="s">
        <v>1240</v>
      </c>
      <c r="K439" s="265">
        <v>97071400148</v>
      </c>
      <c r="L439" s="266" t="s">
        <v>1440</v>
      </c>
    </row>
    <row r="440" spans="1:12" x14ac:dyDescent="0.25">
      <c r="A440" s="178" t="s">
        <v>872</v>
      </c>
      <c r="B440" s="179" t="s">
        <v>1370</v>
      </c>
      <c r="C440" s="179" t="s">
        <v>94</v>
      </c>
      <c r="D440" s="179" t="s">
        <v>340</v>
      </c>
      <c r="E440" s="261" t="str">
        <f t="shared" si="26"/>
        <v>Men Veteran</v>
      </c>
      <c r="F440" s="184">
        <v>29964</v>
      </c>
      <c r="G440" s="263">
        <f t="shared" si="27"/>
        <v>45657</v>
      </c>
      <c r="H440" s="264">
        <f t="shared" si="28"/>
        <v>42</v>
      </c>
      <c r="I440" s="261" t="str">
        <f t="shared" si="29"/>
        <v>Veteran</v>
      </c>
      <c r="J440" s="179" t="s">
        <v>1240</v>
      </c>
      <c r="K440" s="183"/>
      <c r="L440" s="187"/>
    </row>
    <row r="441" spans="1:12" x14ac:dyDescent="0.25">
      <c r="A441" s="178" t="s">
        <v>873</v>
      </c>
      <c r="B441" s="179" t="s">
        <v>1371</v>
      </c>
      <c r="C441" s="179" t="s">
        <v>341</v>
      </c>
      <c r="D441" s="179" t="s">
        <v>342</v>
      </c>
      <c r="E441" s="261" t="str">
        <f t="shared" si="26"/>
        <v>Men Veteran</v>
      </c>
      <c r="F441" s="184">
        <v>30663</v>
      </c>
      <c r="G441" s="263">
        <f t="shared" si="27"/>
        <v>45657</v>
      </c>
      <c r="H441" s="264">
        <f t="shared" si="28"/>
        <v>41</v>
      </c>
      <c r="I441" s="261" t="str">
        <f t="shared" si="29"/>
        <v>Veteran</v>
      </c>
      <c r="J441" s="179" t="s">
        <v>1240</v>
      </c>
      <c r="K441" s="183"/>
      <c r="L441" s="187"/>
    </row>
    <row r="442" spans="1:12" s="195" customFormat="1" x14ac:dyDescent="0.25">
      <c r="A442" s="259" t="s">
        <v>874</v>
      </c>
      <c r="B442" s="260" t="s">
        <v>38</v>
      </c>
      <c r="C442" s="260" t="s">
        <v>226</v>
      </c>
      <c r="D442" s="260" t="s">
        <v>1217</v>
      </c>
      <c r="E442" s="261" t="str">
        <f t="shared" si="26"/>
        <v>Men Senior</v>
      </c>
      <c r="F442" s="262">
        <v>37165</v>
      </c>
      <c r="G442" s="263">
        <f t="shared" si="27"/>
        <v>45657</v>
      </c>
      <c r="H442" s="264">
        <f t="shared" si="28"/>
        <v>23</v>
      </c>
      <c r="I442" s="261" t="str">
        <f t="shared" si="29"/>
        <v>Senior</v>
      </c>
      <c r="J442" s="260" t="s">
        <v>1240</v>
      </c>
      <c r="K442" s="269" t="s">
        <v>1925</v>
      </c>
      <c r="L442" s="266" t="s">
        <v>1440</v>
      </c>
    </row>
    <row r="443" spans="1:12" s="195" customFormat="1" x14ac:dyDescent="0.25">
      <c r="A443" s="259" t="s">
        <v>875</v>
      </c>
      <c r="B443" s="260" t="s">
        <v>1923</v>
      </c>
      <c r="C443" s="260" t="s">
        <v>110</v>
      </c>
      <c r="D443" s="260" t="s">
        <v>329</v>
      </c>
      <c r="E443" s="261" t="str">
        <f t="shared" si="26"/>
        <v>Men Master</v>
      </c>
      <c r="F443" s="267">
        <v>26737</v>
      </c>
      <c r="G443" s="263">
        <f t="shared" si="27"/>
        <v>45657</v>
      </c>
      <c r="H443" s="264">
        <f t="shared" si="28"/>
        <v>51</v>
      </c>
      <c r="I443" s="261" t="str">
        <f t="shared" si="29"/>
        <v>Master</v>
      </c>
      <c r="J443" s="260" t="s">
        <v>1240</v>
      </c>
      <c r="K443" s="265">
        <v>7303145035086</v>
      </c>
      <c r="L443" s="266" t="s">
        <v>1440</v>
      </c>
    </row>
    <row r="444" spans="1:12" x14ac:dyDescent="0.25">
      <c r="A444" s="178" t="s">
        <v>876</v>
      </c>
      <c r="B444" s="179" t="s">
        <v>976</v>
      </c>
      <c r="C444" s="179" t="s">
        <v>301</v>
      </c>
      <c r="D444" s="179" t="s">
        <v>350</v>
      </c>
      <c r="E444" s="261" t="str">
        <f t="shared" si="26"/>
        <v>Men Grand Masters</v>
      </c>
      <c r="F444" s="179"/>
      <c r="G444" s="263">
        <f t="shared" si="27"/>
        <v>45657</v>
      </c>
      <c r="H444" s="264">
        <f t="shared" si="28"/>
        <v>125</v>
      </c>
      <c r="I444" s="261" t="str">
        <f t="shared" si="29"/>
        <v>Grand Masters</v>
      </c>
      <c r="J444" s="179" t="s">
        <v>1240</v>
      </c>
      <c r="K444" s="183"/>
      <c r="L444" s="187"/>
    </row>
    <row r="445" spans="1:12" x14ac:dyDescent="0.25">
      <c r="A445" s="178" t="s">
        <v>877</v>
      </c>
      <c r="B445" s="179" t="s">
        <v>976</v>
      </c>
      <c r="C445" s="179" t="s">
        <v>174</v>
      </c>
      <c r="D445" s="179" t="s">
        <v>353</v>
      </c>
      <c r="E445" s="261" t="str">
        <f t="shared" si="26"/>
        <v>Men Grand Masters</v>
      </c>
      <c r="F445" s="179"/>
      <c r="G445" s="263">
        <f t="shared" si="27"/>
        <v>45657</v>
      </c>
      <c r="H445" s="264">
        <f t="shared" si="28"/>
        <v>125</v>
      </c>
      <c r="I445" s="261" t="str">
        <f t="shared" si="29"/>
        <v>Grand Masters</v>
      </c>
      <c r="J445" s="179" t="s">
        <v>1240</v>
      </c>
      <c r="K445" s="183"/>
      <c r="L445" s="187"/>
    </row>
    <row r="446" spans="1:12" s="195" customFormat="1" x14ac:dyDescent="0.25">
      <c r="A446" s="178" t="s">
        <v>878</v>
      </c>
      <c r="B446" s="179" t="s">
        <v>1455</v>
      </c>
      <c r="C446" s="179" t="s">
        <v>99</v>
      </c>
      <c r="D446" s="179" t="s">
        <v>182</v>
      </c>
      <c r="E446" s="261" t="str">
        <f t="shared" si="26"/>
        <v>Men Veteran</v>
      </c>
      <c r="F446" s="184">
        <v>30136</v>
      </c>
      <c r="G446" s="263">
        <f t="shared" si="27"/>
        <v>45657</v>
      </c>
      <c r="H446" s="264">
        <f t="shared" si="28"/>
        <v>42</v>
      </c>
      <c r="I446" s="261" t="str">
        <f t="shared" si="29"/>
        <v>Veteran</v>
      </c>
      <c r="J446" s="179" t="s">
        <v>1240</v>
      </c>
      <c r="K446" s="183">
        <v>82070410803</v>
      </c>
      <c r="L446" s="187" t="s">
        <v>1440</v>
      </c>
    </row>
    <row r="447" spans="1:12" s="195" customFormat="1" x14ac:dyDescent="0.25">
      <c r="A447" s="178" t="s">
        <v>879</v>
      </c>
      <c r="B447" s="179" t="s">
        <v>1455</v>
      </c>
      <c r="C447" s="179" t="s">
        <v>87</v>
      </c>
      <c r="D447" s="179" t="s">
        <v>145</v>
      </c>
      <c r="E447" s="261" t="str">
        <f t="shared" si="26"/>
        <v>Men Senior</v>
      </c>
      <c r="F447" s="184">
        <v>32281</v>
      </c>
      <c r="G447" s="263">
        <f t="shared" si="27"/>
        <v>45657</v>
      </c>
      <c r="H447" s="264">
        <f t="shared" si="28"/>
        <v>36</v>
      </c>
      <c r="I447" s="261" t="str">
        <f t="shared" si="29"/>
        <v>Senior</v>
      </c>
      <c r="J447" s="179" t="s">
        <v>1240</v>
      </c>
      <c r="K447" s="183">
        <v>88051801164</v>
      </c>
      <c r="L447" s="187" t="s">
        <v>1440</v>
      </c>
    </row>
    <row r="448" spans="1:12" s="195" customFormat="1" x14ac:dyDescent="0.25">
      <c r="A448" s="259" t="s">
        <v>880</v>
      </c>
      <c r="B448" s="260" t="s">
        <v>41</v>
      </c>
      <c r="C448" s="260" t="s">
        <v>1984</v>
      </c>
      <c r="D448" s="260" t="s">
        <v>1983</v>
      </c>
      <c r="E448" s="261" t="str">
        <f t="shared" si="26"/>
        <v>Ladies Master</v>
      </c>
      <c r="F448" s="262">
        <v>26955</v>
      </c>
      <c r="G448" s="263">
        <f t="shared" si="27"/>
        <v>45657</v>
      </c>
      <c r="H448" s="264">
        <f t="shared" si="28"/>
        <v>51</v>
      </c>
      <c r="I448" s="261" t="str">
        <f t="shared" si="29"/>
        <v>Master</v>
      </c>
      <c r="J448" s="260" t="s">
        <v>67</v>
      </c>
      <c r="K448" s="265">
        <v>73101810027</v>
      </c>
      <c r="L448" s="266" t="s">
        <v>1440</v>
      </c>
    </row>
    <row r="449" spans="1:12" s="195" customFormat="1" x14ac:dyDescent="0.25">
      <c r="A449" s="259" t="s">
        <v>881</v>
      </c>
      <c r="B449" s="260" t="s">
        <v>1923</v>
      </c>
      <c r="C449" s="260" t="s">
        <v>160</v>
      </c>
      <c r="D449" s="260" t="s">
        <v>1813</v>
      </c>
      <c r="E449" s="261" t="str">
        <f t="shared" si="26"/>
        <v>Men Senior</v>
      </c>
      <c r="F449" s="262">
        <v>31557</v>
      </c>
      <c r="G449" s="263">
        <f t="shared" si="27"/>
        <v>45657</v>
      </c>
      <c r="H449" s="264">
        <f t="shared" si="28"/>
        <v>38</v>
      </c>
      <c r="I449" s="261" t="str">
        <f t="shared" si="29"/>
        <v>Senior</v>
      </c>
      <c r="J449" s="260" t="s">
        <v>1240</v>
      </c>
      <c r="K449" s="265">
        <v>86052500395</v>
      </c>
      <c r="L449" s="266" t="s">
        <v>1440</v>
      </c>
    </row>
    <row r="450" spans="1:12" s="195" customFormat="1" x14ac:dyDescent="0.25">
      <c r="A450" s="259" t="s">
        <v>882</v>
      </c>
      <c r="B450" s="260" t="s">
        <v>39</v>
      </c>
      <c r="C450" s="260" t="s">
        <v>1875</v>
      </c>
      <c r="D450" s="260" t="s">
        <v>1876</v>
      </c>
      <c r="E450" s="261" t="str">
        <f t="shared" si="26"/>
        <v>Men Senior</v>
      </c>
      <c r="F450" s="262">
        <v>32715</v>
      </c>
      <c r="G450" s="263">
        <f t="shared" si="27"/>
        <v>45657</v>
      </c>
      <c r="H450" s="264">
        <f t="shared" si="28"/>
        <v>35</v>
      </c>
      <c r="I450" s="261" t="str">
        <f t="shared" si="29"/>
        <v>Senior</v>
      </c>
      <c r="J450" s="260" t="s">
        <v>1240</v>
      </c>
      <c r="K450" s="265">
        <v>8907265019081</v>
      </c>
      <c r="L450" s="266" t="s">
        <v>1443</v>
      </c>
    </row>
    <row r="451" spans="1:12" s="195" customFormat="1" x14ac:dyDescent="0.25">
      <c r="A451" s="259" t="s">
        <v>884</v>
      </c>
      <c r="B451" s="260" t="s">
        <v>1923</v>
      </c>
      <c r="C451" s="260" t="s">
        <v>333</v>
      </c>
      <c r="D451" s="260" t="s">
        <v>449</v>
      </c>
      <c r="E451" s="261" t="str">
        <f t="shared" si="26"/>
        <v>Men Senior</v>
      </c>
      <c r="F451" s="262">
        <v>35431</v>
      </c>
      <c r="G451" s="263">
        <f t="shared" si="27"/>
        <v>45657</v>
      </c>
      <c r="H451" s="264">
        <f t="shared" si="28"/>
        <v>28</v>
      </c>
      <c r="I451" s="261" t="str">
        <f t="shared" si="29"/>
        <v>Senior</v>
      </c>
      <c r="J451" s="260" t="s">
        <v>1240</v>
      </c>
      <c r="K451" s="265">
        <v>97010100357</v>
      </c>
      <c r="L451" s="266" t="s">
        <v>1440</v>
      </c>
    </row>
    <row r="452" spans="1:12" s="195" customFormat="1" x14ac:dyDescent="0.25">
      <c r="A452" s="259" t="s">
        <v>885</v>
      </c>
      <c r="B452" s="260" t="s">
        <v>40</v>
      </c>
      <c r="C452" s="260" t="s">
        <v>294</v>
      </c>
      <c r="D452" s="260" t="s">
        <v>935</v>
      </c>
      <c r="E452" s="261" t="str">
        <f t="shared" si="26"/>
        <v>Men Veteran</v>
      </c>
      <c r="F452" s="262">
        <v>28807</v>
      </c>
      <c r="G452" s="263">
        <f t="shared" si="27"/>
        <v>45657</v>
      </c>
      <c r="H452" s="264">
        <f t="shared" si="28"/>
        <v>46</v>
      </c>
      <c r="I452" s="261" t="str">
        <f t="shared" si="29"/>
        <v>Veteran</v>
      </c>
      <c r="J452" s="260" t="s">
        <v>1240</v>
      </c>
      <c r="K452" s="265">
        <v>97010100357</v>
      </c>
      <c r="L452" s="266" t="s">
        <v>1440</v>
      </c>
    </row>
    <row r="453" spans="1:12" s="195" customFormat="1" x14ac:dyDescent="0.25">
      <c r="A453" s="259" t="s">
        <v>887</v>
      </c>
      <c r="B453" s="260" t="s">
        <v>40</v>
      </c>
      <c r="C453" s="260" t="s">
        <v>964</v>
      </c>
      <c r="D453" s="260" t="s">
        <v>317</v>
      </c>
      <c r="E453" s="261" t="str">
        <f t="shared" ref="E453:E516" si="30">CONCATENATE(J453," ",I453)</f>
        <v>Men Senior</v>
      </c>
      <c r="F453" s="262">
        <v>33134</v>
      </c>
      <c r="G453" s="263">
        <f t="shared" si="27"/>
        <v>45657</v>
      </c>
      <c r="H453" s="264">
        <f t="shared" si="28"/>
        <v>34</v>
      </c>
      <c r="I453" s="261" t="str">
        <f t="shared" si="29"/>
        <v>Senior</v>
      </c>
      <c r="J453" s="260" t="s">
        <v>1240</v>
      </c>
      <c r="K453" s="265">
        <v>90091800013</v>
      </c>
      <c r="L453" s="266" t="s">
        <v>1440</v>
      </c>
    </row>
    <row r="454" spans="1:12" x14ac:dyDescent="0.25">
      <c r="A454" s="178" t="s">
        <v>888</v>
      </c>
      <c r="B454" s="179" t="s">
        <v>1218</v>
      </c>
      <c r="C454" s="179" t="s">
        <v>113</v>
      </c>
      <c r="D454" s="179" t="s">
        <v>889</v>
      </c>
      <c r="E454" s="261" t="str">
        <f t="shared" si="30"/>
        <v>Men Master</v>
      </c>
      <c r="F454" s="184">
        <v>26264</v>
      </c>
      <c r="G454" s="263">
        <f t="shared" ref="G454:G517" si="31">$G$5</f>
        <v>45657</v>
      </c>
      <c r="H454" s="264">
        <f t="shared" si="28"/>
        <v>53</v>
      </c>
      <c r="I454" s="261" t="str">
        <f t="shared" si="29"/>
        <v>Master</v>
      </c>
      <c r="J454" s="179" t="s">
        <v>1240</v>
      </c>
      <c r="K454" s="183">
        <v>86110700053</v>
      </c>
      <c r="L454" s="187" t="s">
        <v>1440</v>
      </c>
    </row>
    <row r="455" spans="1:12" x14ac:dyDescent="0.25">
      <c r="A455" s="178" t="s">
        <v>890</v>
      </c>
      <c r="B455" s="179" t="s">
        <v>1218</v>
      </c>
      <c r="C455" s="179" t="s">
        <v>891</v>
      </c>
      <c r="D455" s="179" t="s">
        <v>892</v>
      </c>
      <c r="E455" s="261" t="str">
        <f t="shared" si="30"/>
        <v>Men Grand Masters</v>
      </c>
      <c r="F455" s="184"/>
      <c r="G455" s="263">
        <f t="shared" si="31"/>
        <v>45657</v>
      </c>
      <c r="H455" s="264">
        <f t="shared" ref="H455:H518" si="32">INT(YEARFRAC(F455,G455))</f>
        <v>125</v>
      </c>
      <c r="I455" s="261" t="str">
        <f t="shared" ref="I455:I518" si="33">IF(H455="","Senior",IF(H455&gt;59.999,"Grand Masters",IF(H455&gt;49.999,"Master",IF(H455&gt;39.999,"Veteran",IF(H455&gt;21.999,"Senior",IF(H455&gt;16.999,"U/21","U/16"))))))</f>
        <v>Grand Masters</v>
      </c>
      <c r="J455" s="179" t="s">
        <v>1240</v>
      </c>
      <c r="K455" s="183">
        <v>71112700080</v>
      </c>
      <c r="L455" s="187" t="s">
        <v>1440</v>
      </c>
    </row>
    <row r="456" spans="1:12" x14ac:dyDescent="0.25">
      <c r="A456" s="178" t="s">
        <v>893</v>
      </c>
      <c r="B456" s="179" t="s">
        <v>1218</v>
      </c>
      <c r="C456" s="179" t="s">
        <v>421</v>
      </c>
      <c r="D456" s="179" t="s">
        <v>892</v>
      </c>
      <c r="E456" s="261" t="str">
        <f t="shared" si="30"/>
        <v>Ladies Grand Masters</v>
      </c>
      <c r="F456" s="184"/>
      <c r="G456" s="263">
        <f t="shared" si="31"/>
        <v>45657</v>
      </c>
      <c r="H456" s="264">
        <f t="shared" si="32"/>
        <v>125</v>
      </c>
      <c r="I456" s="261" t="str">
        <f t="shared" si="33"/>
        <v>Grand Masters</v>
      </c>
      <c r="J456" s="179" t="s">
        <v>67</v>
      </c>
      <c r="K456" s="183"/>
      <c r="L456" s="187"/>
    </row>
    <row r="457" spans="1:12" s="195" customFormat="1" x14ac:dyDescent="0.25">
      <c r="A457" s="259" t="s">
        <v>894</v>
      </c>
      <c r="B457" s="260" t="s">
        <v>48</v>
      </c>
      <c r="C457" s="260" t="s">
        <v>2059</v>
      </c>
      <c r="D457" s="260" t="s">
        <v>365</v>
      </c>
      <c r="E457" s="261" t="str">
        <f t="shared" si="30"/>
        <v>Men Veteran</v>
      </c>
      <c r="F457" s="262">
        <v>29579</v>
      </c>
      <c r="G457" s="263">
        <f t="shared" si="31"/>
        <v>45657</v>
      </c>
      <c r="H457" s="264">
        <f t="shared" si="32"/>
        <v>44</v>
      </c>
      <c r="I457" s="261" t="str">
        <f t="shared" si="33"/>
        <v>Veteran</v>
      </c>
      <c r="J457" s="260" t="s">
        <v>1240</v>
      </c>
      <c r="K457" s="265">
        <v>80122410831</v>
      </c>
      <c r="L457" s="266" t="s">
        <v>1440</v>
      </c>
    </row>
    <row r="458" spans="1:12" x14ac:dyDescent="0.25">
      <c r="A458" s="178" t="s">
        <v>895</v>
      </c>
      <c r="B458" s="179" t="s">
        <v>1218</v>
      </c>
      <c r="C458" s="179" t="s">
        <v>896</v>
      </c>
      <c r="D458" s="179" t="s">
        <v>897</v>
      </c>
      <c r="E458" s="261" t="str">
        <f t="shared" si="30"/>
        <v>Men Veteran</v>
      </c>
      <c r="F458" s="184">
        <v>29933</v>
      </c>
      <c r="G458" s="263">
        <f t="shared" si="31"/>
        <v>45657</v>
      </c>
      <c r="H458" s="264">
        <f t="shared" si="32"/>
        <v>43</v>
      </c>
      <c r="I458" s="261" t="str">
        <f t="shared" si="33"/>
        <v>Veteran</v>
      </c>
      <c r="J458" s="179" t="s">
        <v>1240</v>
      </c>
      <c r="K458" s="183">
        <v>77051400126</v>
      </c>
      <c r="L458" s="187" t="s">
        <v>1440</v>
      </c>
    </row>
    <row r="459" spans="1:12" x14ac:dyDescent="0.25">
      <c r="A459" s="178" t="s">
        <v>898</v>
      </c>
      <c r="B459" s="179" t="s">
        <v>1218</v>
      </c>
      <c r="C459" s="179" t="s">
        <v>899</v>
      </c>
      <c r="D459" s="179" t="s">
        <v>298</v>
      </c>
      <c r="E459" s="261" t="str">
        <f t="shared" si="30"/>
        <v>Men Grand Masters</v>
      </c>
      <c r="F459" s="184"/>
      <c r="G459" s="263">
        <f t="shared" si="31"/>
        <v>45657</v>
      </c>
      <c r="H459" s="264">
        <f t="shared" si="32"/>
        <v>125</v>
      </c>
      <c r="I459" s="261" t="str">
        <f t="shared" si="33"/>
        <v>Grand Masters</v>
      </c>
      <c r="J459" s="179" t="s">
        <v>1240</v>
      </c>
      <c r="K459" s="183"/>
      <c r="L459" s="187"/>
    </row>
    <row r="460" spans="1:12" x14ac:dyDescent="0.25">
      <c r="A460" s="178" t="s">
        <v>900</v>
      </c>
      <c r="B460" s="179" t="s">
        <v>1218</v>
      </c>
      <c r="C460" s="179" t="s">
        <v>915</v>
      </c>
      <c r="D460" s="179" t="s">
        <v>298</v>
      </c>
      <c r="E460" s="261" t="str">
        <f t="shared" si="30"/>
        <v>Men Grand Masters</v>
      </c>
      <c r="F460" s="184"/>
      <c r="G460" s="263">
        <f t="shared" si="31"/>
        <v>45657</v>
      </c>
      <c r="H460" s="264">
        <f t="shared" si="32"/>
        <v>125</v>
      </c>
      <c r="I460" s="261" t="str">
        <f t="shared" si="33"/>
        <v>Grand Masters</v>
      </c>
      <c r="J460" s="179" t="s">
        <v>1240</v>
      </c>
      <c r="K460" s="183"/>
      <c r="L460" s="187"/>
    </row>
    <row r="461" spans="1:12" x14ac:dyDescent="0.25">
      <c r="A461" s="178" t="s">
        <v>901</v>
      </c>
      <c r="B461" s="179" t="s">
        <v>1218</v>
      </c>
      <c r="C461" s="179" t="s">
        <v>363</v>
      </c>
      <c r="D461" s="179" t="s">
        <v>209</v>
      </c>
      <c r="E461" s="261" t="str">
        <f t="shared" si="30"/>
        <v>Men Grand Masters</v>
      </c>
      <c r="F461" s="184"/>
      <c r="G461" s="263">
        <f t="shared" si="31"/>
        <v>45657</v>
      </c>
      <c r="H461" s="264">
        <f t="shared" si="32"/>
        <v>125</v>
      </c>
      <c r="I461" s="261" t="str">
        <f t="shared" si="33"/>
        <v>Grand Masters</v>
      </c>
      <c r="J461" s="179" t="s">
        <v>1240</v>
      </c>
      <c r="K461" s="183"/>
      <c r="L461" s="187"/>
    </row>
    <row r="462" spans="1:12" x14ac:dyDescent="0.25">
      <c r="A462" s="178" t="s">
        <v>902</v>
      </c>
      <c r="B462" s="179" t="s">
        <v>1218</v>
      </c>
      <c r="C462" s="179" t="s">
        <v>903</v>
      </c>
      <c r="D462" s="179" t="s">
        <v>209</v>
      </c>
      <c r="E462" s="261" t="str">
        <f t="shared" si="30"/>
        <v>Men Grand Masters</v>
      </c>
      <c r="F462" s="184"/>
      <c r="G462" s="263">
        <f t="shared" si="31"/>
        <v>45657</v>
      </c>
      <c r="H462" s="264">
        <f t="shared" si="32"/>
        <v>125</v>
      </c>
      <c r="I462" s="261" t="str">
        <f t="shared" si="33"/>
        <v>Grand Masters</v>
      </c>
      <c r="J462" s="179" t="s">
        <v>1240</v>
      </c>
      <c r="K462" s="183"/>
      <c r="L462" s="187"/>
    </row>
    <row r="463" spans="1:12" s="195" customFormat="1" x14ac:dyDescent="0.25">
      <c r="A463" s="259" t="s">
        <v>904</v>
      </c>
      <c r="B463" s="260" t="s">
        <v>39</v>
      </c>
      <c r="C463" s="260" t="s">
        <v>204</v>
      </c>
      <c r="D463" s="260" t="s">
        <v>1824</v>
      </c>
      <c r="E463" s="261" t="str">
        <f t="shared" si="30"/>
        <v>Men Grand Masters</v>
      </c>
      <c r="F463" s="262">
        <v>20142</v>
      </c>
      <c r="G463" s="263">
        <f t="shared" si="31"/>
        <v>45657</v>
      </c>
      <c r="H463" s="264">
        <f t="shared" si="32"/>
        <v>69</v>
      </c>
      <c r="I463" s="261" t="str">
        <f t="shared" si="33"/>
        <v>Grand Masters</v>
      </c>
      <c r="J463" s="260" t="s">
        <v>1240</v>
      </c>
      <c r="K463" s="265"/>
      <c r="L463" s="266" t="s">
        <v>1453</v>
      </c>
    </row>
    <row r="464" spans="1:12" s="195" customFormat="1" ht="13.5" customHeight="1" x14ac:dyDescent="0.25">
      <c r="A464" s="259" t="s">
        <v>905</v>
      </c>
      <c r="B464" s="260" t="s">
        <v>42</v>
      </c>
      <c r="C464" s="260" t="s">
        <v>94</v>
      </c>
      <c r="D464" s="260" t="s">
        <v>227</v>
      </c>
      <c r="E464" s="261" t="str">
        <f t="shared" si="30"/>
        <v>Men Master</v>
      </c>
      <c r="F464" s="267">
        <v>25253</v>
      </c>
      <c r="G464" s="263">
        <f t="shared" si="31"/>
        <v>45657</v>
      </c>
      <c r="H464" s="264">
        <f t="shared" si="32"/>
        <v>55</v>
      </c>
      <c r="I464" s="261" t="str">
        <f t="shared" si="33"/>
        <v>Master</v>
      </c>
      <c r="J464" s="260" t="s">
        <v>1240</v>
      </c>
      <c r="K464" s="265">
        <v>69021900017</v>
      </c>
      <c r="L464" s="266" t="s">
        <v>1440</v>
      </c>
    </row>
    <row r="465" spans="1:12" s="195" customFormat="1" x14ac:dyDescent="0.25">
      <c r="A465" s="259" t="s">
        <v>906</v>
      </c>
      <c r="B465" s="260" t="s">
        <v>42</v>
      </c>
      <c r="C465" s="260" t="s">
        <v>406</v>
      </c>
      <c r="D465" s="260" t="s">
        <v>168</v>
      </c>
      <c r="E465" s="261" t="str">
        <f t="shared" si="30"/>
        <v>Men Master</v>
      </c>
      <c r="F465" s="267">
        <v>24440</v>
      </c>
      <c r="G465" s="263">
        <f t="shared" si="31"/>
        <v>45657</v>
      </c>
      <c r="H465" s="264">
        <f t="shared" si="32"/>
        <v>58</v>
      </c>
      <c r="I465" s="261" t="str">
        <f t="shared" si="33"/>
        <v>Master</v>
      </c>
      <c r="J465" s="260" t="s">
        <v>1240</v>
      </c>
      <c r="K465" s="265">
        <v>66112900319</v>
      </c>
      <c r="L465" s="266" t="s">
        <v>1440</v>
      </c>
    </row>
    <row r="466" spans="1:12" s="195" customFormat="1" x14ac:dyDescent="0.25">
      <c r="A466" s="259" t="s">
        <v>907</v>
      </c>
      <c r="B466" s="260" t="s">
        <v>42</v>
      </c>
      <c r="C466" s="260" t="s">
        <v>1992</v>
      </c>
      <c r="D466" s="260" t="s">
        <v>168</v>
      </c>
      <c r="E466" s="261" t="str">
        <f t="shared" si="30"/>
        <v>Men U/16</v>
      </c>
      <c r="F466" s="262">
        <v>39811</v>
      </c>
      <c r="G466" s="263">
        <f t="shared" si="31"/>
        <v>45657</v>
      </c>
      <c r="H466" s="264">
        <f t="shared" si="32"/>
        <v>16</v>
      </c>
      <c r="I466" s="261" t="str">
        <f t="shared" si="33"/>
        <v>U/16</v>
      </c>
      <c r="J466" s="260" t="s">
        <v>1240</v>
      </c>
      <c r="K466" s="265" t="s">
        <v>1994</v>
      </c>
      <c r="L466" s="266" t="s">
        <v>1440</v>
      </c>
    </row>
    <row r="467" spans="1:12" s="195" customFormat="1" x14ac:dyDescent="0.25">
      <c r="A467" s="259" t="s">
        <v>908</v>
      </c>
      <c r="B467" s="260" t="s">
        <v>41</v>
      </c>
      <c r="C467" s="260" t="s">
        <v>1847</v>
      </c>
      <c r="D467" s="260" t="s">
        <v>914</v>
      </c>
      <c r="E467" s="261" t="str">
        <f t="shared" si="30"/>
        <v>Men Veteran</v>
      </c>
      <c r="F467" s="267">
        <v>28810</v>
      </c>
      <c r="G467" s="263">
        <f t="shared" si="31"/>
        <v>45657</v>
      </c>
      <c r="H467" s="264">
        <f t="shared" si="32"/>
        <v>46</v>
      </c>
      <c r="I467" s="261" t="str">
        <f t="shared" si="33"/>
        <v>Veteran</v>
      </c>
      <c r="J467" s="260" t="s">
        <v>1240</v>
      </c>
      <c r="K467" s="265">
        <v>78111610343</v>
      </c>
      <c r="L467" s="266" t="s">
        <v>1440</v>
      </c>
    </row>
    <row r="468" spans="1:12" s="195" customFormat="1" x14ac:dyDescent="0.25">
      <c r="A468" s="259" t="s">
        <v>909</v>
      </c>
      <c r="B468" s="260" t="s">
        <v>42</v>
      </c>
      <c r="C468" s="260" t="s">
        <v>917</v>
      </c>
      <c r="D468" s="260" t="s">
        <v>918</v>
      </c>
      <c r="E468" s="261" t="str">
        <f t="shared" si="30"/>
        <v>Men Master</v>
      </c>
      <c r="F468" s="267">
        <v>24804</v>
      </c>
      <c r="G468" s="263">
        <f t="shared" si="31"/>
        <v>45657</v>
      </c>
      <c r="H468" s="264">
        <f t="shared" si="32"/>
        <v>57</v>
      </c>
      <c r="I468" s="261" t="str">
        <f t="shared" si="33"/>
        <v>Master</v>
      </c>
      <c r="J468" s="260" t="s">
        <v>1240</v>
      </c>
      <c r="K468" s="265">
        <v>67112800048</v>
      </c>
      <c r="L468" s="266" t="s">
        <v>1440</v>
      </c>
    </row>
    <row r="469" spans="1:12" s="195" customFormat="1" x14ac:dyDescent="0.25">
      <c r="A469" s="259" t="s">
        <v>910</v>
      </c>
      <c r="B469" s="260" t="s">
        <v>38</v>
      </c>
      <c r="C469" s="260" t="s">
        <v>407</v>
      </c>
      <c r="D469" s="260" t="s">
        <v>317</v>
      </c>
      <c r="E469" s="261" t="str">
        <f t="shared" si="30"/>
        <v>Men Senior</v>
      </c>
      <c r="F469" s="262">
        <v>32630</v>
      </c>
      <c r="G469" s="263">
        <f t="shared" si="31"/>
        <v>45657</v>
      </c>
      <c r="H469" s="264">
        <f t="shared" si="32"/>
        <v>35</v>
      </c>
      <c r="I469" s="261" t="str">
        <f t="shared" si="33"/>
        <v>Senior</v>
      </c>
      <c r="J469" s="260" t="s">
        <v>1240</v>
      </c>
      <c r="K469" s="265">
        <v>89050200036</v>
      </c>
      <c r="L469" s="266" t="s">
        <v>1440</v>
      </c>
    </row>
    <row r="470" spans="1:12" x14ac:dyDescent="0.25">
      <c r="A470" s="178" t="s">
        <v>919</v>
      </c>
      <c r="B470" s="179" t="s">
        <v>1323</v>
      </c>
      <c r="C470" s="179" t="s">
        <v>230</v>
      </c>
      <c r="D470" s="179" t="s">
        <v>193</v>
      </c>
      <c r="E470" s="261" t="str">
        <f t="shared" si="30"/>
        <v>Men Senior</v>
      </c>
      <c r="F470" s="184">
        <v>32006</v>
      </c>
      <c r="G470" s="263">
        <f t="shared" si="31"/>
        <v>45657</v>
      </c>
      <c r="H470" s="264">
        <f t="shared" si="32"/>
        <v>37</v>
      </c>
      <c r="I470" s="261" t="str">
        <f t="shared" si="33"/>
        <v>Senior</v>
      </c>
      <c r="J470" s="179" t="s">
        <v>1240</v>
      </c>
      <c r="K470" s="183">
        <v>89050200036</v>
      </c>
      <c r="L470" s="187" t="s">
        <v>1440</v>
      </c>
    </row>
    <row r="471" spans="1:12" x14ac:dyDescent="0.25">
      <c r="A471" s="180" t="s">
        <v>920</v>
      </c>
      <c r="B471" s="179" t="s">
        <v>1371</v>
      </c>
      <c r="C471" s="179" t="s">
        <v>929</v>
      </c>
      <c r="D471" s="179" t="s">
        <v>122</v>
      </c>
      <c r="E471" s="261" t="str">
        <f t="shared" si="30"/>
        <v>Men Veteran</v>
      </c>
      <c r="F471" s="184">
        <v>29587</v>
      </c>
      <c r="G471" s="263">
        <f t="shared" si="31"/>
        <v>45657</v>
      </c>
      <c r="H471" s="264">
        <f t="shared" si="32"/>
        <v>44</v>
      </c>
      <c r="I471" s="261" t="str">
        <f t="shared" si="33"/>
        <v>Veteran</v>
      </c>
      <c r="J471" s="179" t="s">
        <v>1240</v>
      </c>
      <c r="K471" s="183">
        <v>87081700117</v>
      </c>
      <c r="L471" s="187" t="s">
        <v>1440</v>
      </c>
    </row>
    <row r="472" spans="1:12" x14ac:dyDescent="0.25">
      <c r="A472" s="178" t="s">
        <v>921</v>
      </c>
      <c r="B472" s="179" t="s">
        <v>1371</v>
      </c>
      <c r="C472" s="179" t="s">
        <v>87</v>
      </c>
      <c r="D472" s="179" t="s">
        <v>329</v>
      </c>
      <c r="E472" s="261" t="str">
        <f t="shared" si="30"/>
        <v>Men Senior</v>
      </c>
      <c r="F472" s="184">
        <v>31894</v>
      </c>
      <c r="G472" s="263">
        <f t="shared" si="31"/>
        <v>45657</v>
      </c>
      <c r="H472" s="264">
        <f t="shared" si="32"/>
        <v>37</v>
      </c>
      <c r="I472" s="261" t="str">
        <f t="shared" si="33"/>
        <v>Senior</v>
      </c>
      <c r="J472" s="179" t="s">
        <v>1240</v>
      </c>
      <c r="K472" s="183"/>
      <c r="L472" s="187"/>
    </row>
    <row r="473" spans="1:12" x14ac:dyDescent="0.25">
      <c r="A473" s="180" t="s">
        <v>922</v>
      </c>
      <c r="B473" s="179" t="s">
        <v>1371</v>
      </c>
      <c r="C473" s="179" t="s">
        <v>930</v>
      </c>
      <c r="D473" s="179" t="s">
        <v>100</v>
      </c>
      <c r="E473" s="261" t="str">
        <f t="shared" si="30"/>
        <v>Men Veteran</v>
      </c>
      <c r="F473" s="184">
        <v>30322</v>
      </c>
      <c r="G473" s="263">
        <f t="shared" si="31"/>
        <v>45657</v>
      </c>
      <c r="H473" s="264">
        <f t="shared" si="32"/>
        <v>41</v>
      </c>
      <c r="I473" s="261" t="str">
        <f t="shared" si="33"/>
        <v>Veteran</v>
      </c>
      <c r="J473" s="179" t="s">
        <v>1240</v>
      </c>
      <c r="K473" s="183">
        <v>8704275076080</v>
      </c>
      <c r="L473" s="187" t="s">
        <v>1443</v>
      </c>
    </row>
    <row r="474" spans="1:12" x14ac:dyDescent="0.25">
      <c r="A474" s="180" t="s">
        <v>923</v>
      </c>
      <c r="B474" s="179" t="s">
        <v>1371</v>
      </c>
      <c r="C474" s="179" t="s">
        <v>931</v>
      </c>
      <c r="D474" s="179" t="s">
        <v>236</v>
      </c>
      <c r="E474" s="261" t="str">
        <f t="shared" si="30"/>
        <v>Men Veteran</v>
      </c>
      <c r="F474" s="184">
        <v>28564</v>
      </c>
      <c r="G474" s="263">
        <f t="shared" si="31"/>
        <v>45657</v>
      </c>
      <c r="H474" s="264">
        <f t="shared" si="32"/>
        <v>46</v>
      </c>
      <c r="I474" s="261" t="str">
        <f t="shared" si="33"/>
        <v>Veteran</v>
      </c>
      <c r="J474" s="179" t="s">
        <v>1240</v>
      </c>
      <c r="K474" s="183"/>
      <c r="L474" s="187" t="s">
        <v>1440</v>
      </c>
    </row>
    <row r="475" spans="1:12" s="195" customFormat="1" x14ac:dyDescent="0.25">
      <c r="A475" s="259" t="s">
        <v>924</v>
      </c>
      <c r="B475" s="260" t="s">
        <v>1923</v>
      </c>
      <c r="C475" s="260" t="s">
        <v>333</v>
      </c>
      <c r="D475" s="260" t="s">
        <v>332</v>
      </c>
      <c r="E475" s="261" t="str">
        <f t="shared" si="30"/>
        <v>Men Senior</v>
      </c>
      <c r="F475" s="262">
        <v>33253</v>
      </c>
      <c r="G475" s="263">
        <f t="shared" si="31"/>
        <v>45657</v>
      </c>
      <c r="H475" s="264">
        <f t="shared" si="32"/>
        <v>33</v>
      </c>
      <c r="I475" s="261" t="str">
        <f t="shared" si="33"/>
        <v>Senior</v>
      </c>
      <c r="J475" s="260" t="s">
        <v>1240</v>
      </c>
      <c r="K475" s="265">
        <v>91011500857</v>
      </c>
      <c r="L475" s="266" t="s">
        <v>1440</v>
      </c>
    </row>
    <row r="476" spans="1:12" x14ac:dyDescent="0.25">
      <c r="A476" s="178" t="s">
        <v>925</v>
      </c>
      <c r="B476" s="179" t="s">
        <v>1924</v>
      </c>
      <c r="C476" s="179" t="s">
        <v>934</v>
      </c>
      <c r="D476" s="179" t="s">
        <v>317</v>
      </c>
      <c r="E476" s="261" t="str">
        <f t="shared" si="30"/>
        <v>Men Master</v>
      </c>
      <c r="F476" s="184">
        <v>24222</v>
      </c>
      <c r="G476" s="263">
        <f t="shared" si="31"/>
        <v>45657</v>
      </c>
      <c r="H476" s="264">
        <f t="shared" si="32"/>
        <v>58</v>
      </c>
      <c r="I476" s="261" t="str">
        <f t="shared" si="33"/>
        <v>Master</v>
      </c>
      <c r="J476" s="179" t="s">
        <v>1240</v>
      </c>
      <c r="K476" s="183"/>
      <c r="L476" s="187"/>
    </row>
    <row r="477" spans="1:12" s="195" customFormat="1" x14ac:dyDescent="0.25">
      <c r="A477" s="259" t="s">
        <v>926</v>
      </c>
      <c r="B477" s="260" t="s">
        <v>1923</v>
      </c>
      <c r="C477" s="260" t="s">
        <v>2101</v>
      </c>
      <c r="D477" s="260" t="s">
        <v>1059</v>
      </c>
      <c r="E477" s="261" t="str">
        <f t="shared" si="30"/>
        <v>Men Senior</v>
      </c>
      <c r="F477" s="262">
        <v>36764</v>
      </c>
      <c r="G477" s="263">
        <f t="shared" si="31"/>
        <v>45657</v>
      </c>
      <c r="H477" s="264">
        <f t="shared" si="32"/>
        <v>24</v>
      </c>
      <c r="I477" s="261" t="str">
        <f t="shared" si="33"/>
        <v>Senior</v>
      </c>
      <c r="J477" s="260" t="s">
        <v>1240</v>
      </c>
      <c r="K477" s="269" t="s">
        <v>2102</v>
      </c>
      <c r="L477" s="266" t="s">
        <v>1440</v>
      </c>
    </row>
    <row r="478" spans="1:12" x14ac:dyDescent="0.25">
      <c r="A478" s="180" t="s">
        <v>927</v>
      </c>
      <c r="B478" s="179" t="s">
        <v>1370</v>
      </c>
      <c r="C478" s="179" t="s">
        <v>99</v>
      </c>
      <c r="D478" s="179" t="s">
        <v>935</v>
      </c>
      <c r="E478" s="261" t="str">
        <f t="shared" si="30"/>
        <v>Men Senior</v>
      </c>
      <c r="F478" s="184">
        <v>32071</v>
      </c>
      <c r="G478" s="263">
        <f t="shared" si="31"/>
        <v>45657</v>
      </c>
      <c r="H478" s="264">
        <f t="shared" si="32"/>
        <v>37</v>
      </c>
      <c r="I478" s="261" t="str">
        <f t="shared" si="33"/>
        <v>Senior</v>
      </c>
      <c r="J478" s="179" t="s">
        <v>1240</v>
      </c>
      <c r="K478" s="183"/>
      <c r="L478" s="187"/>
    </row>
    <row r="479" spans="1:12" x14ac:dyDescent="0.25">
      <c r="A479" s="178" t="s">
        <v>928</v>
      </c>
      <c r="B479" s="179" t="s">
        <v>1924</v>
      </c>
      <c r="C479" s="179" t="s">
        <v>936</v>
      </c>
      <c r="D479" s="179" t="s">
        <v>937</v>
      </c>
      <c r="E479" s="261" t="str">
        <f t="shared" si="30"/>
        <v>Men Veteran</v>
      </c>
      <c r="F479" s="184">
        <v>28263</v>
      </c>
      <c r="G479" s="263">
        <f t="shared" si="31"/>
        <v>45657</v>
      </c>
      <c r="H479" s="264">
        <f t="shared" si="32"/>
        <v>47</v>
      </c>
      <c r="I479" s="261" t="str">
        <f t="shared" si="33"/>
        <v>Veteran</v>
      </c>
      <c r="J479" s="179" t="s">
        <v>1240</v>
      </c>
      <c r="K479" s="183"/>
      <c r="L479" s="187"/>
    </row>
    <row r="480" spans="1:12" s="195" customFormat="1" x14ac:dyDescent="0.25">
      <c r="A480" s="178" t="s">
        <v>932</v>
      </c>
      <c r="B480" s="179" t="s">
        <v>1924</v>
      </c>
      <c r="C480" s="179" t="s">
        <v>938</v>
      </c>
      <c r="D480" s="179" t="s">
        <v>162</v>
      </c>
      <c r="E480" s="261" t="str">
        <f t="shared" si="30"/>
        <v>Men Veteran</v>
      </c>
      <c r="F480" s="184">
        <v>28198</v>
      </c>
      <c r="G480" s="263">
        <f t="shared" si="31"/>
        <v>45657</v>
      </c>
      <c r="H480" s="264">
        <f t="shared" si="32"/>
        <v>47</v>
      </c>
      <c r="I480" s="261" t="str">
        <f t="shared" si="33"/>
        <v>Veteran</v>
      </c>
      <c r="J480" s="179" t="s">
        <v>1240</v>
      </c>
      <c r="K480" s="183">
        <v>77031400058</v>
      </c>
      <c r="L480" s="187" t="s">
        <v>1440</v>
      </c>
    </row>
    <row r="481" spans="1:12" x14ac:dyDescent="0.25">
      <c r="A481" s="178" t="s">
        <v>933</v>
      </c>
      <c r="B481" s="179" t="s">
        <v>1332</v>
      </c>
      <c r="C481" s="179" t="s">
        <v>1932</v>
      </c>
      <c r="D481" s="179" t="s">
        <v>141</v>
      </c>
      <c r="E481" s="261" t="str">
        <f t="shared" si="30"/>
        <v>Men Veteran</v>
      </c>
      <c r="F481" s="184">
        <v>30060</v>
      </c>
      <c r="G481" s="263">
        <f t="shared" si="31"/>
        <v>45657</v>
      </c>
      <c r="H481" s="264">
        <f t="shared" si="32"/>
        <v>42</v>
      </c>
      <c r="I481" s="261" t="str">
        <f t="shared" si="33"/>
        <v>Veteran</v>
      </c>
      <c r="J481" s="179" t="s">
        <v>1240</v>
      </c>
      <c r="K481" s="183">
        <v>82041910569</v>
      </c>
      <c r="L481" s="187" t="s">
        <v>1440</v>
      </c>
    </row>
    <row r="482" spans="1:12" x14ac:dyDescent="0.25">
      <c r="A482" s="178" t="s">
        <v>939</v>
      </c>
      <c r="B482" s="179" t="s">
        <v>1332</v>
      </c>
      <c r="C482" s="179" t="s">
        <v>94</v>
      </c>
      <c r="D482" s="179" t="s">
        <v>948</v>
      </c>
      <c r="E482" s="261" t="str">
        <f t="shared" si="30"/>
        <v>Men Veteran</v>
      </c>
      <c r="F482" s="184">
        <v>27681</v>
      </c>
      <c r="G482" s="263">
        <f t="shared" si="31"/>
        <v>45657</v>
      </c>
      <c r="H482" s="264">
        <f t="shared" si="32"/>
        <v>49</v>
      </c>
      <c r="I482" s="261" t="str">
        <f t="shared" si="33"/>
        <v>Veteran</v>
      </c>
      <c r="J482" s="179" t="s">
        <v>1240</v>
      </c>
      <c r="K482" s="183">
        <v>56050200165</v>
      </c>
      <c r="L482" s="187"/>
    </row>
    <row r="483" spans="1:12" x14ac:dyDescent="0.25">
      <c r="A483" s="178" t="s">
        <v>940</v>
      </c>
      <c r="B483" s="179" t="s">
        <v>1332</v>
      </c>
      <c r="C483" s="179" t="s">
        <v>949</v>
      </c>
      <c r="D483" s="179" t="s">
        <v>950</v>
      </c>
      <c r="E483" s="261" t="str">
        <f t="shared" si="30"/>
        <v>Men Master</v>
      </c>
      <c r="F483" s="184">
        <v>24101</v>
      </c>
      <c r="G483" s="263">
        <f t="shared" si="31"/>
        <v>45657</v>
      </c>
      <c r="H483" s="264">
        <f t="shared" si="32"/>
        <v>59</v>
      </c>
      <c r="I483" s="261" t="str">
        <f t="shared" si="33"/>
        <v>Master</v>
      </c>
      <c r="J483" s="179" t="s">
        <v>1240</v>
      </c>
      <c r="K483" s="183"/>
      <c r="L483" s="187"/>
    </row>
    <row r="484" spans="1:12" s="195" customFormat="1" x14ac:dyDescent="0.25">
      <c r="A484" s="259" t="s">
        <v>941</v>
      </c>
      <c r="B484" s="260" t="s">
        <v>47</v>
      </c>
      <c r="C484" s="260" t="s">
        <v>249</v>
      </c>
      <c r="D484" s="260" t="s">
        <v>2134</v>
      </c>
      <c r="E484" s="261" t="str">
        <f t="shared" si="30"/>
        <v>Men Grand Masters</v>
      </c>
      <c r="F484" s="262">
        <v>22327</v>
      </c>
      <c r="G484" s="263">
        <f t="shared" si="31"/>
        <v>45657</v>
      </c>
      <c r="H484" s="264">
        <f t="shared" si="32"/>
        <v>63</v>
      </c>
      <c r="I484" s="261" t="str">
        <f t="shared" si="33"/>
        <v>Grand Masters</v>
      </c>
      <c r="J484" s="260" t="s">
        <v>1240</v>
      </c>
      <c r="K484" s="265">
        <v>6102155016080</v>
      </c>
      <c r="L484" s="266" t="s">
        <v>1443</v>
      </c>
    </row>
    <row r="485" spans="1:12" x14ac:dyDescent="0.25">
      <c r="A485" s="178" t="s">
        <v>942</v>
      </c>
      <c r="B485" s="179" t="s">
        <v>1332</v>
      </c>
      <c r="C485" s="179" t="s">
        <v>226</v>
      </c>
      <c r="D485" s="179" t="s">
        <v>951</v>
      </c>
      <c r="E485" s="261" t="str">
        <f t="shared" si="30"/>
        <v>Men Master</v>
      </c>
      <c r="F485" s="184">
        <v>24059</v>
      </c>
      <c r="G485" s="263">
        <f t="shared" si="31"/>
        <v>45657</v>
      </c>
      <c r="H485" s="264">
        <f t="shared" si="32"/>
        <v>59</v>
      </c>
      <c r="I485" s="261" t="str">
        <f t="shared" si="33"/>
        <v>Master</v>
      </c>
      <c r="J485" s="179" t="s">
        <v>1240</v>
      </c>
      <c r="K485" s="183"/>
      <c r="L485" s="187"/>
    </row>
    <row r="486" spans="1:12" s="195" customFormat="1" x14ac:dyDescent="0.25">
      <c r="A486" s="259" t="s">
        <v>943</v>
      </c>
      <c r="B486" s="260" t="s">
        <v>47</v>
      </c>
      <c r="C486" s="260" t="s">
        <v>2123</v>
      </c>
      <c r="D486" s="260" t="s">
        <v>122</v>
      </c>
      <c r="E486" s="261" t="str">
        <f t="shared" si="30"/>
        <v>Men U/16</v>
      </c>
      <c r="F486" s="262">
        <v>41327</v>
      </c>
      <c r="G486" s="263">
        <f t="shared" si="31"/>
        <v>45657</v>
      </c>
      <c r="H486" s="264">
        <f t="shared" si="32"/>
        <v>11</v>
      </c>
      <c r="I486" s="261" t="str">
        <f t="shared" si="33"/>
        <v>U/16</v>
      </c>
      <c r="J486" s="260" t="s">
        <v>1240</v>
      </c>
      <c r="K486" s="265" t="s">
        <v>2105</v>
      </c>
      <c r="L486" s="266" t="s">
        <v>1440</v>
      </c>
    </row>
    <row r="487" spans="1:12" x14ac:dyDescent="0.25">
      <c r="A487" s="178" t="s">
        <v>944</v>
      </c>
      <c r="B487" s="179" t="s">
        <v>1332</v>
      </c>
      <c r="C487" s="179" t="s">
        <v>84</v>
      </c>
      <c r="D487" s="179" t="s">
        <v>145</v>
      </c>
      <c r="E487" s="261" t="str">
        <f t="shared" si="30"/>
        <v>Men Senior</v>
      </c>
      <c r="F487" s="184">
        <v>34721</v>
      </c>
      <c r="G487" s="263">
        <f t="shared" si="31"/>
        <v>45657</v>
      </c>
      <c r="H487" s="264">
        <f t="shared" si="32"/>
        <v>29</v>
      </c>
      <c r="I487" s="261" t="str">
        <f t="shared" si="33"/>
        <v>Senior</v>
      </c>
      <c r="J487" s="179" t="s">
        <v>1240</v>
      </c>
      <c r="K487" s="183">
        <v>60051100630</v>
      </c>
      <c r="L487" s="187" t="s">
        <v>1440</v>
      </c>
    </row>
    <row r="488" spans="1:12" s="195" customFormat="1" x14ac:dyDescent="0.25">
      <c r="A488" s="178" t="s">
        <v>945</v>
      </c>
      <c r="B488" s="179" t="s">
        <v>1323</v>
      </c>
      <c r="C488" s="179" t="s">
        <v>1953</v>
      </c>
      <c r="D488" s="179" t="s">
        <v>129</v>
      </c>
      <c r="E488" s="261" t="str">
        <f t="shared" si="30"/>
        <v>Men U/16</v>
      </c>
      <c r="F488" s="182">
        <v>40887</v>
      </c>
      <c r="G488" s="263">
        <f t="shared" si="31"/>
        <v>45657</v>
      </c>
      <c r="H488" s="264">
        <f t="shared" si="32"/>
        <v>13</v>
      </c>
      <c r="I488" s="261" t="str">
        <f t="shared" si="33"/>
        <v>U/16</v>
      </c>
      <c r="J488" s="179" t="s">
        <v>1240</v>
      </c>
      <c r="K488" s="183">
        <v>10122011</v>
      </c>
      <c r="L488" s="187" t="s">
        <v>1440</v>
      </c>
    </row>
    <row r="489" spans="1:12" s="195" customFormat="1" x14ac:dyDescent="0.25">
      <c r="A489" s="259" t="s">
        <v>946</v>
      </c>
      <c r="B489" s="260" t="s">
        <v>39</v>
      </c>
      <c r="C489" s="260" t="s">
        <v>99</v>
      </c>
      <c r="D489" s="260" t="s">
        <v>1883</v>
      </c>
      <c r="E489" s="261" t="str">
        <f t="shared" si="30"/>
        <v>Men Veteran</v>
      </c>
      <c r="F489" s="262">
        <v>29550</v>
      </c>
      <c r="G489" s="263">
        <f t="shared" si="31"/>
        <v>45657</v>
      </c>
      <c r="H489" s="264">
        <f t="shared" si="32"/>
        <v>44</v>
      </c>
      <c r="I489" s="261" t="str">
        <f t="shared" si="33"/>
        <v>Veteran</v>
      </c>
      <c r="J489" s="260" t="s">
        <v>1240</v>
      </c>
      <c r="K489" s="265">
        <v>88072900013</v>
      </c>
      <c r="L489" s="266" t="s">
        <v>1440</v>
      </c>
    </row>
    <row r="490" spans="1:12" x14ac:dyDescent="0.25">
      <c r="A490" s="178" t="s">
        <v>947</v>
      </c>
      <c r="B490" s="179" t="s">
        <v>1326</v>
      </c>
      <c r="C490" s="179" t="s">
        <v>221</v>
      </c>
      <c r="D490" s="179" t="s">
        <v>222</v>
      </c>
      <c r="E490" s="261" t="str">
        <f t="shared" si="30"/>
        <v>Men Veteran</v>
      </c>
      <c r="F490" s="184">
        <v>27793</v>
      </c>
      <c r="G490" s="263">
        <f t="shared" si="31"/>
        <v>45657</v>
      </c>
      <c r="H490" s="264">
        <f t="shared" si="32"/>
        <v>48</v>
      </c>
      <c r="I490" s="261" t="str">
        <f t="shared" si="33"/>
        <v>Veteran</v>
      </c>
      <c r="J490" s="179" t="s">
        <v>1240</v>
      </c>
      <c r="K490" s="183">
        <v>80112510620</v>
      </c>
      <c r="L490" s="187" t="s">
        <v>1440</v>
      </c>
    </row>
    <row r="491" spans="1:12" s="195" customFormat="1" x14ac:dyDescent="0.25">
      <c r="A491" s="259" t="s">
        <v>952</v>
      </c>
      <c r="B491" s="260" t="s">
        <v>40</v>
      </c>
      <c r="C491" s="260" t="s">
        <v>2172</v>
      </c>
      <c r="D491" s="260" t="s">
        <v>2171</v>
      </c>
      <c r="E491" s="261" t="str">
        <f t="shared" si="30"/>
        <v>Men Senior</v>
      </c>
      <c r="F491" s="262">
        <v>31811</v>
      </c>
      <c r="G491" s="263">
        <f t="shared" si="31"/>
        <v>45657</v>
      </c>
      <c r="H491" s="264">
        <f t="shared" si="32"/>
        <v>37</v>
      </c>
      <c r="I491" s="261" t="str">
        <f t="shared" si="33"/>
        <v>Senior</v>
      </c>
      <c r="J491" s="260" t="s">
        <v>1240</v>
      </c>
      <c r="K491" s="265">
        <v>87020300693</v>
      </c>
      <c r="L491" s="266" t="s">
        <v>1440</v>
      </c>
    </row>
    <row r="492" spans="1:12" x14ac:dyDescent="0.25">
      <c r="A492" s="178" t="s">
        <v>953</v>
      </c>
      <c r="B492" s="179" t="s">
        <v>1371</v>
      </c>
      <c r="C492" s="179" t="s">
        <v>957</v>
      </c>
      <c r="D492" s="179" t="s">
        <v>958</v>
      </c>
      <c r="E492" s="261" t="str">
        <f t="shared" si="30"/>
        <v>Men Veteran</v>
      </c>
      <c r="F492" s="184">
        <v>29222</v>
      </c>
      <c r="G492" s="263">
        <f t="shared" si="31"/>
        <v>45657</v>
      </c>
      <c r="H492" s="264">
        <f t="shared" si="32"/>
        <v>44</v>
      </c>
      <c r="I492" s="261" t="str">
        <f t="shared" si="33"/>
        <v>Veteran</v>
      </c>
      <c r="J492" s="179" t="s">
        <v>1240</v>
      </c>
      <c r="K492" s="183"/>
      <c r="L492" s="187"/>
    </row>
    <row r="493" spans="1:12" x14ac:dyDescent="0.25">
      <c r="A493" s="178" t="s">
        <v>954</v>
      </c>
      <c r="B493" s="179" t="s">
        <v>1371</v>
      </c>
      <c r="C493" s="179" t="s">
        <v>959</v>
      </c>
      <c r="D493" s="179" t="s">
        <v>1166</v>
      </c>
      <c r="E493" s="261" t="str">
        <f t="shared" si="30"/>
        <v>Ladies Master</v>
      </c>
      <c r="F493" s="184">
        <v>24476</v>
      </c>
      <c r="G493" s="263">
        <f t="shared" si="31"/>
        <v>45657</v>
      </c>
      <c r="H493" s="264">
        <f t="shared" si="32"/>
        <v>57</v>
      </c>
      <c r="I493" s="261" t="str">
        <f t="shared" si="33"/>
        <v>Master</v>
      </c>
      <c r="J493" s="179" t="s">
        <v>67</v>
      </c>
      <c r="K493" s="183"/>
      <c r="L493" s="187"/>
    </row>
    <row r="494" spans="1:12" s="195" customFormat="1" x14ac:dyDescent="0.25">
      <c r="A494" s="259" t="s">
        <v>955</v>
      </c>
      <c r="B494" s="260" t="s">
        <v>48</v>
      </c>
      <c r="C494" s="260" t="s">
        <v>963</v>
      </c>
      <c r="D494" s="260" t="s">
        <v>1826</v>
      </c>
      <c r="E494" s="261" t="str">
        <f t="shared" si="30"/>
        <v>Men Grand Masters</v>
      </c>
      <c r="F494" s="262">
        <v>23370</v>
      </c>
      <c r="G494" s="263">
        <f t="shared" si="31"/>
        <v>45657</v>
      </c>
      <c r="H494" s="264">
        <f t="shared" si="32"/>
        <v>61</v>
      </c>
      <c r="I494" s="261" t="str">
        <f t="shared" si="33"/>
        <v>Grand Masters</v>
      </c>
      <c r="J494" s="260" t="s">
        <v>1240</v>
      </c>
      <c r="K494" s="265">
        <v>63122510097</v>
      </c>
      <c r="L494" s="266" t="s">
        <v>1440</v>
      </c>
    </row>
    <row r="495" spans="1:12" s="195" customFormat="1" x14ac:dyDescent="0.25">
      <c r="A495" s="259" t="s">
        <v>960</v>
      </c>
      <c r="B495" s="260" t="s">
        <v>48</v>
      </c>
      <c r="C495" s="260" t="s">
        <v>133</v>
      </c>
      <c r="D495" s="260" t="s">
        <v>298</v>
      </c>
      <c r="E495" s="261" t="str">
        <f t="shared" si="30"/>
        <v>Men U/16</v>
      </c>
      <c r="F495" s="262">
        <v>39987</v>
      </c>
      <c r="G495" s="263">
        <f t="shared" si="31"/>
        <v>45657</v>
      </c>
      <c r="H495" s="264">
        <f t="shared" si="32"/>
        <v>15</v>
      </c>
      <c r="I495" s="261" t="str">
        <f t="shared" si="33"/>
        <v>U/16</v>
      </c>
      <c r="J495" s="260" t="s">
        <v>1240</v>
      </c>
      <c r="K495" s="265" t="s">
        <v>2131</v>
      </c>
      <c r="L495" s="266" t="s">
        <v>1440</v>
      </c>
    </row>
    <row r="496" spans="1:12" s="195" customFormat="1" x14ac:dyDescent="0.25">
      <c r="A496" s="259" t="s">
        <v>961</v>
      </c>
      <c r="B496" s="260" t="s">
        <v>48</v>
      </c>
      <c r="C496" s="260" t="s">
        <v>187</v>
      </c>
      <c r="D496" s="260" t="s">
        <v>2093</v>
      </c>
      <c r="E496" s="261" t="str">
        <f t="shared" si="30"/>
        <v>Men Senior</v>
      </c>
      <c r="F496" s="262">
        <v>32994</v>
      </c>
      <c r="G496" s="263">
        <f t="shared" si="31"/>
        <v>45657</v>
      </c>
      <c r="H496" s="264">
        <f t="shared" si="32"/>
        <v>34</v>
      </c>
      <c r="I496" s="261" t="str">
        <f t="shared" si="33"/>
        <v>Senior</v>
      </c>
      <c r="J496" s="260" t="s">
        <v>1240</v>
      </c>
      <c r="K496" s="265">
        <v>90050100130</v>
      </c>
      <c r="L496" s="266" t="s">
        <v>1440</v>
      </c>
    </row>
    <row r="497" spans="1:12" s="195" customFormat="1" x14ac:dyDescent="0.25">
      <c r="A497" s="259" t="s">
        <v>962</v>
      </c>
      <c r="B497" s="260" t="s">
        <v>48</v>
      </c>
      <c r="C497" s="260" t="s">
        <v>1632</v>
      </c>
      <c r="D497" s="260" t="s">
        <v>1205</v>
      </c>
      <c r="E497" s="261" t="str">
        <f t="shared" si="30"/>
        <v>Men Veteran</v>
      </c>
      <c r="F497" s="262">
        <v>29832</v>
      </c>
      <c r="G497" s="263">
        <f t="shared" si="31"/>
        <v>45657</v>
      </c>
      <c r="H497" s="264">
        <f t="shared" si="32"/>
        <v>43</v>
      </c>
      <c r="I497" s="261" t="str">
        <f t="shared" si="33"/>
        <v>Veteran</v>
      </c>
      <c r="J497" s="260" t="s">
        <v>1240</v>
      </c>
      <c r="K497" s="265">
        <v>81090350088088</v>
      </c>
      <c r="L497" s="266" t="s">
        <v>1443</v>
      </c>
    </row>
    <row r="498" spans="1:12" s="195" customFormat="1" x14ac:dyDescent="0.25">
      <c r="A498" s="259" t="s">
        <v>965</v>
      </c>
      <c r="B498" s="260" t="s">
        <v>43</v>
      </c>
      <c r="C498" s="260" t="s">
        <v>99</v>
      </c>
      <c r="D498" s="260" t="s">
        <v>1836</v>
      </c>
      <c r="E498" s="261" t="str">
        <f t="shared" si="30"/>
        <v>Men Veteran</v>
      </c>
      <c r="F498" s="262">
        <v>29742</v>
      </c>
      <c r="G498" s="263">
        <f t="shared" si="31"/>
        <v>45657</v>
      </c>
      <c r="H498" s="264">
        <f t="shared" si="32"/>
        <v>43</v>
      </c>
      <c r="I498" s="261" t="str">
        <f t="shared" si="33"/>
        <v>Veteran</v>
      </c>
      <c r="J498" s="260" t="s">
        <v>1240</v>
      </c>
      <c r="K498" s="265">
        <v>81060510588</v>
      </c>
      <c r="L498" s="266" t="s">
        <v>1440</v>
      </c>
    </row>
    <row r="499" spans="1:12" s="195" customFormat="1" x14ac:dyDescent="0.25">
      <c r="A499" s="259" t="s">
        <v>966</v>
      </c>
      <c r="B499" s="260" t="s">
        <v>43</v>
      </c>
      <c r="C499" s="260" t="s">
        <v>973</v>
      </c>
      <c r="D499" s="260" t="s">
        <v>258</v>
      </c>
      <c r="E499" s="261" t="str">
        <f t="shared" si="30"/>
        <v>Men U/21</v>
      </c>
      <c r="F499" s="262">
        <v>37923</v>
      </c>
      <c r="G499" s="263">
        <f t="shared" si="31"/>
        <v>45657</v>
      </c>
      <c r="H499" s="264">
        <f t="shared" si="32"/>
        <v>21</v>
      </c>
      <c r="I499" s="261" t="str">
        <f t="shared" si="33"/>
        <v>U/21</v>
      </c>
      <c r="J499" s="260" t="s">
        <v>1240</v>
      </c>
      <c r="K499" s="269" t="s">
        <v>2095</v>
      </c>
      <c r="L499" s="266" t="s">
        <v>1440</v>
      </c>
    </row>
    <row r="500" spans="1:12" s="195" customFormat="1" x14ac:dyDescent="0.25">
      <c r="A500" s="259" t="s">
        <v>967</v>
      </c>
      <c r="B500" s="260" t="s">
        <v>44</v>
      </c>
      <c r="C500" s="260" t="s">
        <v>956</v>
      </c>
      <c r="D500" s="260" t="s">
        <v>162</v>
      </c>
      <c r="E500" s="261" t="str">
        <f t="shared" si="30"/>
        <v>Men Veteran</v>
      </c>
      <c r="F500" s="262">
        <v>29129</v>
      </c>
      <c r="G500" s="263">
        <f t="shared" si="31"/>
        <v>45657</v>
      </c>
      <c r="H500" s="264">
        <f t="shared" si="32"/>
        <v>45</v>
      </c>
      <c r="I500" s="261" t="str">
        <f t="shared" si="33"/>
        <v>Veteran</v>
      </c>
      <c r="J500" s="260" t="s">
        <v>1240</v>
      </c>
      <c r="K500" s="265">
        <v>79100100307</v>
      </c>
      <c r="L500" s="266" t="s">
        <v>1440</v>
      </c>
    </row>
    <row r="501" spans="1:12" x14ac:dyDescent="0.25">
      <c r="A501" s="178" t="s">
        <v>968</v>
      </c>
      <c r="B501" s="179" t="s">
        <v>1014</v>
      </c>
      <c r="C501" s="179" t="s">
        <v>981</v>
      </c>
      <c r="D501" s="179" t="s">
        <v>133</v>
      </c>
      <c r="E501" s="261" t="str">
        <f t="shared" si="30"/>
        <v>Men Master</v>
      </c>
      <c r="F501" s="182">
        <v>23791</v>
      </c>
      <c r="G501" s="263">
        <f t="shared" si="31"/>
        <v>45657</v>
      </c>
      <c r="H501" s="264">
        <f t="shared" si="32"/>
        <v>59</v>
      </c>
      <c r="I501" s="261" t="str">
        <f t="shared" si="33"/>
        <v>Master</v>
      </c>
      <c r="J501" s="179" t="s">
        <v>1240</v>
      </c>
      <c r="K501" s="183">
        <v>79100100307</v>
      </c>
      <c r="L501" s="187" t="s">
        <v>1440</v>
      </c>
    </row>
    <row r="502" spans="1:12" x14ac:dyDescent="0.25">
      <c r="A502" s="178" t="s">
        <v>969</v>
      </c>
      <c r="B502" s="179" t="s">
        <v>1233</v>
      </c>
      <c r="C502" s="179" t="s">
        <v>174</v>
      </c>
      <c r="D502" s="179" t="s">
        <v>982</v>
      </c>
      <c r="E502" s="261" t="str">
        <f t="shared" si="30"/>
        <v>Men Grand Masters</v>
      </c>
      <c r="F502" s="184"/>
      <c r="G502" s="263">
        <f t="shared" si="31"/>
        <v>45657</v>
      </c>
      <c r="H502" s="264">
        <f t="shared" si="32"/>
        <v>125</v>
      </c>
      <c r="I502" s="261" t="str">
        <f t="shared" si="33"/>
        <v>Grand Masters</v>
      </c>
      <c r="J502" s="179" t="s">
        <v>1240</v>
      </c>
      <c r="K502" s="183"/>
      <c r="L502" s="187"/>
    </row>
    <row r="503" spans="1:12" s="195" customFormat="1" x14ac:dyDescent="0.25">
      <c r="A503" s="259" t="s">
        <v>970</v>
      </c>
      <c r="B503" s="260" t="s">
        <v>49</v>
      </c>
      <c r="C503" s="260" t="s">
        <v>1892</v>
      </c>
      <c r="D503" s="260" t="s">
        <v>222</v>
      </c>
      <c r="E503" s="261" t="str">
        <f t="shared" si="30"/>
        <v>Men Senior</v>
      </c>
      <c r="F503" s="262">
        <v>34369</v>
      </c>
      <c r="G503" s="263">
        <f t="shared" si="31"/>
        <v>45657</v>
      </c>
      <c r="H503" s="264">
        <f t="shared" si="32"/>
        <v>30</v>
      </c>
      <c r="I503" s="261" t="str">
        <f t="shared" si="33"/>
        <v>Senior</v>
      </c>
      <c r="J503" s="260" t="s">
        <v>1240</v>
      </c>
      <c r="K503" s="265">
        <v>94020400075</v>
      </c>
      <c r="L503" s="266" t="s">
        <v>1440</v>
      </c>
    </row>
    <row r="504" spans="1:12" x14ac:dyDescent="0.25">
      <c r="A504" s="178" t="s">
        <v>971</v>
      </c>
      <c r="B504" s="179" t="s">
        <v>1233</v>
      </c>
      <c r="C504" s="179" t="s">
        <v>983</v>
      </c>
      <c r="D504" s="179" t="s">
        <v>236</v>
      </c>
      <c r="E504" s="261" t="str">
        <f t="shared" si="30"/>
        <v>Men Grand Masters</v>
      </c>
      <c r="F504" s="184">
        <v>22671</v>
      </c>
      <c r="G504" s="263">
        <f t="shared" si="31"/>
        <v>45657</v>
      </c>
      <c r="H504" s="264">
        <f t="shared" si="32"/>
        <v>62</v>
      </c>
      <c r="I504" s="261" t="str">
        <f t="shared" si="33"/>
        <v>Grand Masters</v>
      </c>
      <c r="J504" s="179" t="s">
        <v>1240</v>
      </c>
      <c r="K504" s="183">
        <v>81012110362</v>
      </c>
      <c r="L504" s="187" t="s">
        <v>1440</v>
      </c>
    </row>
    <row r="505" spans="1:12" s="195" customFormat="1" x14ac:dyDescent="0.25">
      <c r="A505" s="259" t="s">
        <v>972</v>
      </c>
      <c r="B505" s="260" t="s">
        <v>49</v>
      </c>
      <c r="C505" s="260" t="s">
        <v>988</v>
      </c>
      <c r="D505" s="260" t="s">
        <v>236</v>
      </c>
      <c r="E505" s="261" t="str">
        <f t="shared" si="30"/>
        <v>Men U/21</v>
      </c>
      <c r="F505" s="262">
        <v>38682</v>
      </c>
      <c r="G505" s="263">
        <f t="shared" si="31"/>
        <v>45657</v>
      </c>
      <c r="H505" s="264">
        <f t="shared" si="32"/>
        <v>19</v>
      </c>
      <c r="I505" s="261" t="str">
        <f t="shared" si="33"/>
        <v>U/21</v>
      </c>
      <c r="J505" s="260" t="s">
        <v>1240</v>
      </c>
      <c r="K505" s="265">
        <v>20051126</v>
      </c>
      <c r="L505" s="266" t="s">
        <v>1440</v>
      </c>
    </row>
    <row r="506" spans="1:12" s="195" customFormat="1" x14ac:dyDescent="0.25">
      <c r="A506" s="259" t="s">
        <v>984</v>
      </c>
      <c r="B506" s="260" t="s">
        <v>50</v>
      </c>
      <c r="C506" s="260" t="s">
        <v>74</v>
      </c>
      <c r="D506" s="260" t="s">
        <v>153</v>
      </c>
      <c r="E506" s="261" t="str">
        <f t="shared" si="30"/>
        <v>Men Master</v>
      </c>
      <c r="F506" s="262">
        <v>26696</v>
      </c>
      <c r="G506" s="263">
        <f t="shared" si="31"/>
        <v>45657</v>
      </c>
      <c r="H506" s="264">
        <f t="shared" si="32"/>
        <v>51</v>
      </c>
      <c r="I506" s="261" t="str">
        <f t="shared" si="33"/>
        <v>Master</v>
      </c>
      <c r="J506" s="260" t="s">
        <v>1240</v>
      </c>
      <c r="K506" s="265">
        <v>73020100038</v>
      </c>
      <c r="L506" s="266" t="s">
        <v>1440</v>
      </c>
    </row>
    <row r="507" spans="1:12" s="195" customFormat="1" x14ac:dyDescent="0.25">
      <c r="A507" s="178" t="s">
        <v>985</v>
      </c>
      <c r="B507" s="179" t="s">
        <v>1311</v>
      </c>
      <c r="C507" s="179" t="s">
        <v>211</v>
      </c>
      <c r="D507" s="179" t="s">
        <v>112</v>
      </c>
      <c r="E507" s="261" t="str">
        <f t="shared" si="30"/>
        <v>Men Senior</v>
      </c>
      <c r="F507" s="184">
        <v>31705</v>
      </c>
      <c r="G507" s="263">
        <f t="shared" si="31"/>
        <v>45657</v>
      </c>
      <c r="H507" s="264">
        <f t="shared" si="32"/>
        <v>38</v>
      </c>
      <c r="I507" s="261" t="str">
        <f t="shared" si="33"/>
        <v>Senior</v>
      </c>
      <c r="J507" s="179" t="s">
        <v>1240</v>
      </c>
      <c r="K507" s="183">
        <v>86102000544</v>
      </c>
      <c r="L507" s="187" t="s">
        <v>1440</v>
      </c>
    </row>
    <row r="508" spans="1:12" x14ac:dyDescent="0.25">
      <c r="A508" s="178" t="s">
        <v>986</v>
      </c>
      <c r="B508" s="179" t="s">
        <v>1338</v>
      </c>
      <c r="C508" s="179" t="s">
        <v>217</v>
      </c>
      <c r="D508" s="179" t="s">
        <v>1109</v>
      </c>
      <c r="E508" s="261" t="str">
        <f t="shared" si="30"/>
        <v>Men Senior</v>
      </c>
      <c r="F508" s="184">
        <v>32203</v>
      </c>
      <c r="G508" s="263">
        <f t="shared" si="31"/>
        <v>45657</v>
      </c>
      <c r="H508" s="264">
        <f t="shared" si="32"/>
        <v>36</v>
      </c>
      <c r="I508" s="261" t="str">
        <f t="shared" si="33"/>
        <v>Senior</v>
      </c>
      <c r="J508" s="179" t="s">
        <v>1240</v>
      </c>
      <c r="K508" s="183">
        <v>88030100604</v>
      </c>
      <c r="L508" s="187" t="s">
        <v>1440</v>
      </c>
    </row>
    <row r="509" spans="1:12" s="195" customFormat="1" x14ac:dyDescent="0.25">
      <c r="A509" s="259" t="s">
        <v>987</v>
      </c>
      <c r="B509" s="260" t="s">
        <v>43</v>
      </c>
      <c r="C509" s="260" t="s">
        <v>2075</v>
      </c>
      <c r="D509" s="260" t="s">
        <v>1047</v>
      </c>
      <c r="E509" s="261" t="str">
        <f t="shared" si="30"/>
        <v>Men Senior</v>
      </c>
      <c r="F509" s="267">
        <v>34203</v>
      </c>
      <c r="G509" s="263">
        <f t="shared" si="31"/>
        <v>45657</v>
      </c>
      <c r="H509" s="264">
        <f t="shared" si="32"/>
        <v>31</v>
      </c>
      <c r="I509" s="261" t="str">
        <f t="shared" si="33"/>
        <v>Senior</v>
      </c>
      <c r="J509" s="260" t="s">
        <v>1240</v>
      </c>
      <c r="K509" s="265">
        <v>93082200303</v>
      </c>
      <c r="L509" s="266" t="s">
        <v>1440</v>
      </c>
    </row>
    <row r="510" spans="1:12" s="195" customFormat="1" x14ac:dyDescent="0.25">
      <c r="A510" s="259" t="s">
        <v>990</v>
      </c>
      <c r="B510" s="260" t="s">
        <v>41</v>
      </c>
      <c r="C510" s="260" t="s">
        <v>279</v>
      </c>
      <c r="D510" s="260" t="s">
        <v>1878</v>
      </c>
      <c r="E510" s="261" t="str">
        <f t="shared" si="30"/>
        <v>Men Senior</v>
      </c>
      <c r="F510" s="267">
        <v>37330</v>
      </c>
      <c r="G510" s="263">
        <f t="shared" si="31"/>
        <v>45657</v>
      </c>
      <c r="H510" s="264">
        <f t="shared" si="32"/>
        <v>22</v>
      </c>
      <c r="I510" s="261" t="str">
        <f t="shared" si="33"/>
        <v>Senior</v>
      </c>
      <c r="J510" s="260" t="s">
        <v>1240</v>
      </c>
      <c r="K510" s="269" t="s">
        <v>1911</v>
      </c>
      <c r="L510" s="266" t="s">
        <v>1440</v>
      </c>
    </row>
    <row r="511" spans="1:12" s="195" customFormat="1" x14ac:dyDescent="0.25">
      <c r="A511" s="259" t="s">
        <v>991</v>
      </c>
      <c r="B511" s="260" t="s">
        <v>43</v>
      </c>
      <c r="C511" s="260" t="s">
        <v>1831</v>
      </c>
      <c r="D511" s="260" t="s">
        <v>286</v>
      </c>
      <c r="E511" s="261" t="str">
        <f t="shared" si="30"/>
        <v>Men Senior</v>
      </c>
      <c r="F511" s="267">
        <v>37257</v>
      </c>
      <c r="G511" s="263">
        <f t="shared" si="31"/>
        <v>45657</v>
      </c>
      <c r="H511" s="264">
        <f t="shared" si="32"/>
        <v>23</v>
      </c>
      <c r="I511" s="261" t="str">
        <f t="shared" si="33"/>
        <v>Senior</v>
      </c>
      <c r="J511" s="260" t="s">
        <v>1240</v>
      </c>
      <c r="K511" s="269" t="s">
        <v>1832</v>
      </c>
      <c r="L511" s="266" t="s">
        <v>1440</v>
      </c>
    </row>
    <row r="512" spans="1:12" s="195" customFormat="1" x14ac:dyDescent="0.25">
      <c r="A512" s="259" t="s">
        <v>992</v>
      </c>
      <c r="B512" s="260" t="s">
        <v>1923</v>
      </c>
      <c r="C512" s="260" t="s">
        <v>246</v>
      </c>
      <c r="D512" s="260" t="s">
        <v>2103</v>
      </c>
      <c r="E512" s="261" t="str">
        <f t="shared" si="30"/>
        <v>Men U/16</v>
      </c>
      <c r="F512" s="262">
        <v>41038</v>
      </c>
      <c r="G512" s="263">
        <f t="shared" si="31"/>
        <v>45657</v>
      </c>
      <c r="H512" s="264">
        <f t="shared" si="32"/>
        <v>12</v>
      </c>
      <c r="I512" s="261" t="str">
        <f t="shared" si="33"/>
        <v>U/16</v>
      </c>
      <c r="J512" s="260" t="s">
        <v>1240</v>
      </c>
      <c r="K512" s="265">
        <v>20120509</v>
      </c>
      <c r="L512" s="266" t="s">
        <v>1440</v>
      </c>
    </row>
    <row r="513" spans="1:12" x14ac:dyDescent="0.25">
      <c r="A513" s="178" t="s">
        <v>993</v>
      </c>
      <c r="B513" s="179" t="s">
        <v>977</v>
      </c>
      <c r="C513" s="179" t="s">
        <v>1022</v>
      </c>
      <c r="D513" s="179" t="s">
        <v>1023</v>
      </c>
      <c r="E513" s="261" t="str">
        <f t="shared" si="30"/>
        <v>Men Grand Masters</v>
      </c>
      <c r="F513" s="179"/>
      <c r="G513" s="263">
        <f t="shared" si="31"/>
        <v>45657</v>
      </c>
      <c r="H513" s="264">
        <f t="shared" si="32"/>
        <v>125</v>
      </c>
      <c r="I513" s="261" t="str">
        <f t="shared" si="33"/>
        <v>Grand Masters</v>
      </c>
      <c r="J513" s="179" t="s">
        <v>1240</v>
      </c>
      <c r="K513" s="183"/>
      <c r="L513" s="187"/>
    </row>
    <row r="514" spans="1:12" s="195" customFormat="1" x14ac:dyDescent="0.25">
      <c r="A514" s="259" t="s">
        <v>994</v>
      </c>
      <c r="B514" s="260" t="s">
        <v>48</v>
      </c>
      <c r="C514" s="260" t="s">
        <v>2011</v>
      </c>
      <c r="D514" s="260" t="s">
        <v>305</v>
      </c>
      <c r="E514" s="261" t="str">
        <f t="shared" si="30"/>
        <v>Men Grand Masters</v>
      </c>
      <c r="F514" s="262">
        <v>22166</v>
      </c>
      <c r="G514" s="263">
        <f t="shared" si="31"/>
        <v>45657</v>
      </c>
      <c r="H514" s="264">
        <f t="shared" si="32"/>
        <v>64</v>
      </c>
      <c r="I514" s="261" t="str">
        <f t="shared" si="33"/>
        <v>Grand Masters</v>
      </c>
      <c r="J514" s="260" t="s">
        <v>1240</v>
      </c>
      <c r="K514" s="265" t="s">
        <v>1941</v>
      </c>
      <c r="L514" s="266" t="s">
        <v>1443</v>
      </c>
    </row>
    <row r="515" spans="1:12" s="195" customFormat="1" x14ac:dyDescent="0.25">
      <c r="A515" s="259" t="s">
        <v>995</v>
      </c>
      <c r="B515" s="260" t="s">
        <v>48</v>
      </c>
      <c r="C515" s="260" t="s">
        <v>2124</v>
      </c>
      <c r="D515" s="260" t="s">
        <v>1205</v>
      </c>
      <c r="E515" s="261" t="str">
        <f t="shared" si="30"/>
        <v>Men U/16</v>
      </c>
      <c r="F515" s="262">
        <v>42180</v>
      </c>
      <c r="G515" s="263">
        <f t="shared" si="31"/>
        <v>45657</v>
      </c>
      <c r="H515" s="264">
        <f t="shared" si="32"/>
        <v>9</v>
      </c>
      <c r="I515" s="261" t="str">
        <f t="shared" si="33"/>
        <v>U/16</v>
      </c>
      <c r="J515" s="260" t="s">
        <v>1240</v>
      </c>
      <c r="K515" s="265">
        <v>20150625</v>
      </c>
      <c r="L515" s="266" t="s">
        <v>1440</v>
      </c>
    </row>
    <row r="516" spans="1:12" s="195" customFormat="1" x14ac:dyDescent="0.25">
      <c r="A516" s="259" t="s">
        <v>1024</v>
      </c>
      <c r="B516" s="260" t="s">
        <v>48</v>
      </c>
      <c r="C516" s="260" t="s">
        <v>2125</v>
      </c>
      <c r="D516" s="260" t="s">
        <v>1205</v>
      </c>
      <c r="E516" s="261" t="str">
        <f t="shared" si="30"/>
        <v>Men U/16</v>
      </c>
      <c r="F516" s="262">
        <v>40317</v>
      </c>
      <c r="G516" s="263">
        <f t="shared" si="31"/>
        <v>45657</v>
      </c>
      <c r="H516" s="264">
        <f t="shared" si="32"/>
        <v>14</v>
      </c>
      <c r="I516" s="261" t="str">
        <f t="shared" si="33"/>
        <v>U/16</v>
      </c>
      <c r="J516" s="260" t="s">
        <v>1240</v>
      </c>
      <c r="K516" s="265">
        <v>20100519</v>
      </c>
      <c r="L516" s="266" t="s">
        <v>1440</v>
      </c>
    </row>
    <row r="517" spans="1:12" s="195" customFormat="1" x14ac:dyDescent="0.25">
      <c r="A517" s="259" t="s">
        <v>1025</v>
      </c>
      <c r="B517" s="260" t="s">
        <v>977</v>
      </c>
      <c r="C517" s="260" t="s">
        <v>1034</v>
      </c>
      <c r="D517" s="260" t="s">
        <v>1023</v>
      </c>
      <c r="E517" s="261" t="str">
        <f t="shared" ref="E517:E580" si="34">CONCATENATE(J517," ",I517)</f>
        <v>Men Grand Masters</v>
      </c>
      <c r="F517" s="262"/>
      <c r="G517" s="263">
        <f t="shared" si="31"/>
        <v>45657</v>
      </c>
      <c r="H517" s="264">
        <f t="shared" si="32"/>
        <v>125</v>
      </c>
      <c r="I517" s="261" t="str">
        <f t="shared" si="33"/>
        <v>Grand Masters</v>
      </c>
      <c r="J517" s="260" t="s">
        <v>1240</v>
      </c>
      <c r="K517" s="265"/>
      <c r="L517" s="266"/>
    </row>
    <row r="518" spans="1:12" s="195" customFormat="1" x14ac:dyDescent="0.25">
      <c r="A518" s="259" t="s">
        <v>1026</v>
      </c>
      <c r="B518" s="260" t="s">
        <v>48</v>
      </c>
      <c r="C518" s="260" t="s">
        <v>1590</v>
      </c>
      <c r="D518" s="260" t="s">
        <v>382</v>
      </c>
      <c r="E518" s="261" t="str">
        <f t="shared" si="34"/>
        <v>Men U/16</v>
      </c>
      <c r="F518" s="262">
        <v>41501</v>
      </c>
      <c r="G518" s="263">
        <f t="shared" ref="G518:G581" si="35">$G$5</f>
        <v>45657</v>
      </c>
      <c r="H518" s="264">
        <f t="shared" si="32"/>
        <v>11</v>
      </c>
      <c r="I518" s="261" t="str">
        <f t="shared" si="33"/>
        <v>U/16</v>
      </c>
      <c r="J518" s="260" t="s">
        <v>1240</v>
      </c>
      <c r="K518" s="265">
        <v>20130815</v>
      </c>
      <c r="L518" s="266" t="s">
        <v>1440</v>
      </c>
    </row>
    <row r="519" spans="1:12" s="195" customFormat="1" x14ac:dyDescent="0.25">
      <c r="A519" s="259" t="s">
        <v>1027</v>
      </c>
      <c r="B519" s="260" t="s">
        <v>44</v>
      </c>
      <c r="C519" s="260" t="s">
        <v>99</v>
      </c>
      <c r="D519" s="260" t="s">
        <v>168</v>
      </c>
      <c r="E519" s="261" t="str">
        <f t="shared" si="34"/>
        <v>Men Master</v>
      </c>
      <c r="F519" s="262">
        <v>24723</v>
      </c>
      <c r="G519" s="263">
        <f t="shared" si="35"/>
        <v>45657</v>
      </c>
      <c r="H519" s="264">
        <f t="shared" ref="H519:H582" si="36">INT(YEARFRAC(F519,G519))</f>
        <v>57</v>
      </c>
      <c r="I519" s="261" t="str">
        <f t="shared" ref="I519:I582" si="37">IF(H519="","Senior",IF(H519&gt;59.999,"Grand Masters",IF(H519&gt;49.999,"Master",IF(H519&gt;39.999,"Veteran",IF(H519&gt;21.999,"Senior",IF(H519&gt;16.999,"U/21","U/16"))))))</f>
        <v>Master</v>
      </c>
      <c r="J519" s="260" t="s">
        <v>1240</v>
      </c>
      <c r="K519" s="265">
        <v>67090810054</v>
      </c>
      <c r="L519" s="266" t="s">
        <v>1440</v>
      </c>
    </row>
    <row r="520" spans="1:12" x14ac:dyDescent="0.25">
      <c r="A520" s="178" t="s">
        <v>1028</v>
      </c>
      <c r="B520" s="179" t="s">
        <v>1014</v>
      </c>
      <c r="C520" s="179" t="s">
        <v>174</v>
      </c>
      <c r="D520" s="179" t="s">
        <v>1035</v>
      </c>
      <c r="E520" s="261" t="str">
        <f t="shared" si="34"/>
        <v>Men Veteran</v>
      </c>
      <c r="F520" s="184">
        <v>28835</v>
      </c>
      <c r="G520" s="263">
        <f t="shared" si="35"/>
        <v>45657</v>
      </c>
      <c r="H520" s="264">
        <f t="shared" si="36"/>
        <v>46</v>
      </c>
      <c r="I520" s="261" t="str">
        <f t="shared" si="37"/>
        <v>Veteran</v>
      </c>
      <c r="J520" s="179" t="s">
        <v>1240</v>
      </c>
      <c r="K520" s="183">
        <v>6805190091088</v>
      </c>
      <c r="L520" s="187" t="s">
        <v>1443</v>
      </c>
    </row>
    <row r="521" spans="1:12" s="195" customFormat="1" ht="13.5" customHeight="1" x14ac:dyDescent="0.25">
      <c r="A521" s="259" t="s">
        <v>1029</v>
      </c>
      <c r="B521" s="260" t="s">
        <v>42</v>
      </c>
      <c r="C521" s="260" t="s">
        <v>1907</v>
      </c>
      <c r="D521" s="260" t="s">
        <v>1575</v>
      </c>
      <c r="E521" s="261" t="str">
        <f t="shared" si="34"/>
        <v>Men U/16</v>
      </c>
      <c r="F521" s="267">
        <v>41731</v>
      </c>
      <c r="G521" s="263">
        <f t="shared" si="35"/>
        <v>45657</v>
      </c>
      <c r="H521" s="264">
        <f t="shared" si="36"/>
        <v>10</v>
      </c>
      <c r="I521" s="261" t="str">
        <f t="shared" si="37"/>
        <v>U/16</v>
      </c>
      <c r="J521" s="260" t="s">
        <v>1240</v>
      </c>
      <c r="K521" s="269">
        <v>20140402</v>
      </c>
      <c r="L521" s="266" t="s">
        <v>1440</v>
      </c>
    </row>
    <row r="522" spans="1:12" s="195" customFormat="1" x14ac:dyDescent="0.25">
      <c r="A522" s="259" t="s">
        <v>1030</v>
      </c>
      <c r="B522" s="260" t="s">
        <v>50</v>
      </c>
      <c r="C522" s="260" t="s">
        <v>1038</v>
      </c>
      <c r="D522" s="260" t="s">
        <v>1094</v>
      </c>
      <c r="E522" s="261" t="str">
        <f t="shared" si="34"/>
        <v>Men Master</v>
      </c>
      <c r="F522" s="262">
        <v>27079</v>
      </c>
      <c r="G522" s="263">
        <f t="shared" si="35"/>
        <v>45657</v>
      </c>
      <c r="H522" s="264">
        <f t="shared" si="36"/>
        <v>50</v>
      </c>
      <c r="I522" s="261" t="str">
        <f t="shared" si="37"/>
        <v>Master</v>
      </c>
      <c r="J522" s="260" t="s">
        <v>1240</v>
      </c>
      <c r="K522" s="265">
        <v>7402190020</v>
      </c>
      <c r="L522" s="266" t="s">
        <v>1440</v>
      </c>
    </row>
    <row r="523" spans="1:12" x14ac:dyDescent="0.25">
      <c r="A523" s="178" t="s">
        <v>1031</v>
      </c>
      <c r="B523" s="179" t="s">
        <v>1219</v>
      </c>
      <c r="C523" s="179" t="s">
        <v>1036</v>
      </c>
      <c r="D523" s="179" t="s">
        <v>1037</v>
      </c>
      <c r="E523" s="261" t="str">
        <f t="shared" si="34"/>
        <v>Men Senior</v>
      </c>
      <c r="F523" s="184">
        <v>36189</v>
      </c>
      <c r="G523" s="263">
        <f t="shared" si="35"/>
        <v>45657</v>
      </c>
      <c r="H523" s="264">
        <f t="shared" si="36"/>
        <v>25</v>
      </c>
      <c r="I523" s="261" t="str">
        <f t="shared" si="37"/>
        <v>Senior</v>
      </c>
      <c r="J523" s="179" t="s">
        <v>1240</v>
      </c>
      <c r="K523" s="183">
        <v>7402190020</v>
      </c>
      <c r="L523" s="187" t="s">
        <v>1440</v>
      </c>
    </row>
    <row r="524" spans="1:12" x14ac:dyDescent="0.25">
      <c r="A524" s="178" t="s">
        <v>1032</v>
      </c>
      <c r="B524" s="179" t="s">
        <v>1218</v>
      </c>
      <c r="C524" s="179" t="s">
        <v>179</v>
      </c>
      <c r="D524" s="179" t="s">
        <v>1039</v>
      </c>
      <c r="E524" s="261" t="str">
        <f t="shared" si="34"/>
        <v>Men Veteran</v>
      </c>
      <c r="F524" s="184">
        <v>28790</v>
      </c>
      <c r="G524" s="263">
        <f t="shared" si="35"/>
        <v>45657</v>
      </c>
      <c r="H524" s="264">
        <f t="shared" si="36"/>
        <v>46</v>
      </c>
      <c r="I524" s="261" t="str">
        <f t="shared" si="37"/>
        <v>Veteran</v>
      </c>
      <c r="J524" s="179" t="s">
        <v>1240</v>
      </c>
      <c r="K524" s="183">
        <v>99012900255</v>
      </c>
      <c r="L524" s="187" t="s">
        <v>1440</v>
      </c>
    </row>
    <row r="525" spans="1:12" x14ac:dyDescent="0.25">
      <c r="A525" s="178" t="s">
        <v>1033</v>
      </c>
      <c r="B525" s="179" t="s">
        <v>1218</v>
      </c>
      <c r="C525" s="179" t="s">
        <v>1040</v>
      </c>
      <c r="D525" s="179" t="s">
        <v>325</v>
      </c>
      <c r="E525" s="261" t="str">
        <f t="shared" si="34"/>
        <v>Men Senior</v>
      </c>
      <c r="F525" s="184">
        <v>33368</v>
      </c>
      <c r="G525" s="263">
        <f t="shared" si="35"/>
        <v>45657</v>
      </c>
      <c r="H525" s="264">
        <f t="shared" si="36"/>
        <v>33</v>
      </c>
      <c r="I525" s="261" t="str">
        <f t="shared" si="37"/>
        <v>Senior</v>
      </c>
      <c r="J525" s="179" t="s">
        <v>1240</v>
      </c>
      <c r="K525" s="183">
        <v>78102700106</v>
      </c>
      <c r="L525" s="187" t="s">
        <v>1440</v>
      </c>
    </row>
    <row r="526" spans="1:12" s="195" customFormat="1" x14ac:dyDescent="0.25">
      <c r="A526" s="259" t="s">
        <v>1041</v>
      </c>
      <c r="B526" s="260" t="s">
        <v>1923</v>
      </c>
      <c r="C526" s="260" t="s">
        <v>133</v>
      </c>
      <c r="D526" s="260" t="s">
        <v>1044</v>
      </c>
      <c r="E526" s="261" t="str">
        <f t="shared" si="34"/>
        <v>Men Master</v>
      </c>
      <c r="F526" s="262">
        <v>26990</v>
      </c>
      <c r="G526" s="263">
        <f t="shared" si="35"/>
        <v>45657</v>
      </c>
      <c r="H526" s="264">
        <f t="shared" si="36"/>
        <v>51</v>
      </c>
      <c r="I526" s="261" t="str">
        <f t="shared" si="37"/>
        <v>Master</v>
      </c>
      <c r="J526" s="260" t="s">
        <v>1240</v>
      </c>
      <c r="K526" s="265">
        <v>73112200047</v>
      </c>
      <c r="L526" s="266" t="s">
        <v>1440</v>
      </c>
    </row>
    <row r="527" spans="1:12" x14ac:dyDescent="0.25">
      <c r="A527" s="178" t="s">
        <v>1042</v>
      </c>
      <c r="B527" s="179" t="s">
        <v>1332</v>
      </c>
      <c r="C527" s="179" t="s">
        <v>165</v>
      </c>
      <c r="D527" s="179" t="s">
        <v>1045</v>
      </c>
      <c r="E527" s="261" t="str">
        <f t="shared" si="34"/>
        <v>Men Grand Masters</v>
      </c>
      <c r="F527" s="184">
        <v>21494</v>
      </c>
      <c r="G527" s="263">
        <f t="shared" si="35"/>
        <v>45657</v>
      </c>
      <c r="H527" s="264">
        <f t="shared" si="36"/>
        <v>66</v>
      </c>
      <c r="I527" s="261" t="str">
        <f t="shared" si="37"/>
        <v>Grand Masters</v>
      </c>
      <c r="J527" s="179" t="s">
        <v>1240</v>
      </c>
      <c r="K527" s="183">
        <v>73112200047</v>
      </c>
      <c r="L527" s="187" t="s">
        <v>1440</v>
      </c>
    </row>
    <row r="528" spans="1:12" x14ac:dyDescent="0.25">
      <c r="A528" s="178" t="s">
        <v>1043</v>
      </c>
      <c r="B528" s="179" t="s">
        <v>1235</v>
      </c>
      <c r="C528" s="179" t="s">
        <v>1046</v>
      </c>
      <c r="D528" s="179" t="s">
        <v>308</v>
      </c>
      <c r="E528" s="261" t="str">
        <f t="shared" si="34"/>
        <v>Men Senior</v>
      </c>
      <c r="F528" s="184">
        <v>32091</v>
      </c>
      <c r="G528" s="263">
        <f t="shared" si="35"/>
        <v>45657</v>
      </c>
      <c r="H528" s="264">
        <f t="shared" si="36"/>
        <v>37</v>
      </c>
      <c r="I528" s="261" t="str">
        <f t="shared" si="37"/>
        <v>Senior</v>
      </c>
      <c r="J528" s="179" t="s">
        <v>1240</v>
      </c>
      <c r="K528" s="183"/>
      <c r="L528" s="187"/>
    </row>
    <row r="529" spans="1:12" s="195" customFormat="1" x14ac:dyDescent="0.25">
      <c r="A529" s="259" t="s">
        <v>1048</v>
      </c>
      <c r="B529" s="260" t="s">
        <v>43</v>
      </c>
      <c r="C529" s="260" t="s">
        <v>1870</v>
      </c>
      <c r="D529" s="260" t="s">
        <v>141</v>
      </c>
      <c r="E529" s="261" t="str">
        <f t="shared" si="34"/>
        <v>Men Senior</v>
      </c>
      <c r="F529" s="267">
        <v>31454</v>
      </c>
      <c r="G529" s="263">
        <f t="shared" si="35"/>
        <v>45657</v>
      </c>
      <c r="H529" s="264">
        <f t="shared" si="36"/>
        <v>38</v>
      </c>
      <c r="I529" s="261" t="str">
        <f t="shared" si="37"/>
        <v>Senior</v>
      </c>
      <c r="J529" s="260" t="s">
        <v>1240</v>
      </c>
      <c r="K529" s="265">
        <v>86021100050</v>
      </c>
      <c r="L529" s="266" t="s">
        <v>1440</v>
      </c>
    </row>
    <row r="530" spans="1:12" s="195" customFormat="1" x14ac:dyDescent="0.25">
      <c r="A530" s="259" t="s">
        <v>1049</v>
      </c>
      <c r="B530" s="260" t="s">
        <v>43</v>
      </c>
      <c r="C530" s="260" t="s">
        <v>94</v>
      </c>
      <c r="D530" s="260" t="s">
        <v>1047</v>
      </c>
      <c r="E530" s="261" t="str">
        <f t="shared" si="34"/>
        <v>Men Veteran</v>
      </c>
      <c r="F530" s="262">
        <v>28866</v>
      </c>
      <c r="G530" s="263">
        <f t="shared" si="35"/>
        <v>45657</v>
      </c>
      <c r="H530" s="264">
        <f t="shared" si="36"/>
        <v>45</v>
      </c>
      <c r="I530" s="261" t="str">
        <f t="shared" si="37"/>
        <v>Veteran</v>
      </c>
      <c r="J530" s="260" t="s">
        <v>1240</v>
      </c>
      <c r="K530" s="265">
        <v>79011110455</v>
      </c>
      <c r="L530" s="266" t="s">
        <v>1440</v>
      </c>
    </row>
    <row r="531" spans="1:12" s="195" customFormat="1" x14ac:dyDescent="0.25">
      <c r="A531" s="259" t="s">
        <v>1050</v>
      </c>
      <c r="B531" s="260" t="s">
        <v>43</v>
      </c>
      <c r="C531" s="260" t="s">
        <v>1985</v>
      </c>
      <c r="D531" s="260" t="s">
        <v>127</v>
      </c>
      <c r="E531" s="261" t="str">
        <f t="shared" si="34"/>
        <v>Men Senior</v>
      </c>
      <c r="F531" s="262">
        <v>31127</v>
      </c>
      <c r="G531" s="263">
        <f t="shared" si="35"/>
        <v>45657</v>
      </c>
      <c r="H531" s="264">
        <f t="shared" si="36"/>
        <v>39</v>
      </c>
      <c r="I531" s="261" t="str">
        <f t="shared" si="37"/>
        <v>Senior</v>
      </c>
      <c r="J531" s="260" t="s">
        <v>1240</v>
      </c>
      <c r="K531" s="265">
        <v>85032110280</v>
      </c>
      <c r="L531" s="266" t="s">
        <v>1440</v>
      </c>
    </row>
    <row r="532" spans="1:12" x14ac:dyDescent="0.25">
      <c r="A532" s="178" t="s">
        <v>1051</v>
      </c>
      <c r="B532" s="179" t="s">
        <v>1233</v>
      </c>
      <c r="C532" s="179" t="s">
        <v>1057</v>
      </c>
      <c r="D532" s="179" t="s">
        <v>100</v>
      </c>
      <c r="E532" s="261" t="str">
        <f t="shared" si="34"/>
        <v>Men Senior</v>
      </c>
      <c r="F532" s="184">
        <v>32233</v>
      </c>
      <c r="G532" s="263">
        <f t="shared" si="35"/>
        <v>45657</v>
      </c>
      <c r="H532" s="264">
        <f t="shared" si="36"/>
        <v>36</v>
      </c>
      <c r="I532" s="261" t="str">
        <f t="shared" si="37"/>
        <v>Senior</v>
      </c>
      <c r="J532" s="179" t="s">
        <v>1240</v>
      </c>
      <c r="K532" s="183"/>
      <c r="L532" s="187"/>
    </row>
    <row r="533" spans="1:12" s="195" customFormat="1" x14ac:dyDescent="0.25">
      <c r="A533" s="259" t="s">
        <v>1052</v>
      </c>
      <c r="B533" s="260" t="s">
        <v>47</v>
      </c>
      <c r="C533" s="260" t="s">
        <v>1917</v>
      </c>
      <c r="D533" s="260" t="s">
        <v>112</v>
      </c>
      <c r="E533" s="261" t="str">
        <f t="shared" si="34"/>
        <v>Men Senior</v>
      </c>
      <c r="F533" s="262">
        <v>31117</v>
      </c>
      <c r="G533" s="263">
        <f t="shared" si="35"/>
        <v>45657</v>
      </c>
      <c r="H533" s="264">
        <f t="shared" si="36"/>
        <v>39</v>
      </c>
      <c r="I533" s="261" t="str">
        <f t="shared" si="37"/>
        <v>Senior</v>
      </c>
      <c r="J533" s="260" t="s">
        <v>1240</v>
      </c>
      <c r="K533" s="265">
        <v>85031110678</v>
      </c>
      <c r="L533" s="266" t="s">
        <v>1440</v>
      </c>
    </row>
    <row r="534" spans="1:12" s="195" customFormat="1" x14ac:dyDescent="0.25">
      <c r="A534" s="259" t="s">
        <v>1053</v>
      </c>
      <c r="B534" s="260" t="s">
        <v>47</v>
      </c>
      <c r="C534" s="260" t="s">
        <v>225</v>
      </c>
      <c r="D534" s="260" t="s">
        <v>1828</v>
      </c>
      <c r="E534" s="261" t="str">
        <f t="shared" si="34"/>
        <v>Men Grand Masters</v>
      </c>
      <c r="F534" s="262">
        <v>22406</v>
      </c>
      <c r="G534" s="263">
        <f t="shared" si="35"/>
        <v>45657</v>
      </c>
      <c r="H534" s="264">
        <f t="shared" si="36"/>
        <v>63</v>
      </c>
      <c r="I534" s="261" t="str">
        <f t="shared" si="37"/>
        <v>Grand Masters</v>
      </c>
      <c r="J534" s="260" t="s">
        <v>1240</v>
      </c>
      <c r="K534" s="265">
        <v>61050501608</v>
      </c>
      <c r="L534" s="266" t="s">
        <v>1440</v>
      </c>
    </row>
    <row r="535" spans="1:12" s="195" customFormat="1" x14ac:dyDescent="0.25">
      <c r="A535" s="259" t="s">
        <v>1054</v>
      </c>
      <c r="B535" s="260" t="s">
        <v>44</v>
      </c>
      <c r="C535" s="260" t="s">
        <v>1060</v>
      </c>
      <c r="D535" s="260" t="s">
        <v>162</v>
      </c>
      <c r="E535" s="261" t="str">
        <f t="shared" si="34"/>
        <v>Men U/21</v>
      </c>
      <c r="F535" s="262">
        <v>39066</v>
      </c>
      <c r="G535" s="263">
        <f t="shared" si="35"/>
        <v>45657</v>
      </c>
      <c r="H535" s="264">
        <f t="shared" si="36"/>
        <v>18</v>
      </c>
      <c r="I535" s="261" t="str">
        <f t="shared" si="37"/>
        <v>U/21</v>
      </c>
      <c r="J535" s="260" t="s">
        <v>1240</v>
      </c>
      <c r="K535" s="265">
        <v>20061215</v>
      </c>
      <c r="L535" s="266" t="s">
        <v>1440</v>
      </c>
    </row>
    <row r="536" spans="1:12" x14ac:dyDescent="0.25">
      <c r="A536" s="180" t="s">
        <v>1055</v>
      </c>
      <c r="B536" s="179" t="s">
        <v>1370</v>
      </c>
      <c r="C536" s="179" t="s">
        <v>226</v>
      </c>
      <c r="D536" s="179" t="s">
        <v>913</v>
      </c>
      <c r="E536" s="261" t="str">
        <f t="shared" si="34"/>
        <v>Men Master</v>
      </c>
      <c r="F536" s="184">
        <v>24625</v>
      </c>
      <c r="G536" s="263">
        <f t="shared" si="35"/>
        <v>45657</v>
      </c>
      <c r="H536" s="264">
        <f t="shared" si="36"/>
        <v>57</v>
      </c>
      <c r="I536" s="261" t="str">
        <f t="shared" si="37"/>
        <v>Master</v>
      </c>
      <c r="J536" s="179" t="s">
        <v>1240</v>
      </c>
      <c r="K536" s="183">
        <v>39066</v>
      </c>
      <c r="L536" s="187" t="s">
        <v>1440</v>
      </c>
    </row>
    <row r="537" spans="1:12" x14ac:dyDescent="0.25">
      <c r="A537" s="180" t="s">
        <v>1056</v>
      </c>
      <c r="B537" s="179" t="s">
        <v>1370</v>
      </c>
      <c r="C537" s="179" t="s">
        <v>1064</v>
      </c>
      <c r="D537" s="179" t="s">
        <v>913</v>
      </c>
      <c r="E537" s="261" t="str">
        <f t="shared" si="34"/>
        <v>Men Master</v>
      </c>
      <c r="F537" s="182">
        <v>25654</v>
      </c>
      <c r="G537" s="263">
        <f t="shared" si="35"/>
        <v>45657</v>
      </c>
      <c r="H537" s="264">
        <f t="shared" si="36"/>
        <v>54</v>
      </c>
      <c r="I537" s="261" t="str">
        <f t="shared" si="37"/>
        <v>Master</v>
      </c>
      <c r="J537" s="179" t="s">
        <v>1240</v>
      </c>
      <c r="K537" s="183"/>
      <c r="L537" s="187"/>
    </row>
    <row r="538" spans="1:12" x14ac:dyDescent="0.25">
      <c r="A538" s="178" t="s">
        <v>1061</v>
      </c>
      <c r="B538" s="179" t="s">
        <v>1219</v>
      </c>
      <c r="C538" s="179" t="s">
        <v>1067</v>
      </c>
      <c r="D538" s="179" t="s">
        <v>1047</v>
      </c>
      <c r="E538" s="261" t="str">
        <f t="shared" si="34"/>
        <v>Men Veteran</v>
      </c>
      <c r="F538" s="182">
        <v>29140</v>
      </c>
      <c r="G538" s="263">
        <f t="shared" si="35"/>
        <v>45657</v>
      </c>
      <c r="H538" s="264">
        <f t="shared" si="36"/>
        <v>45</v>
      </c>
      <c r="I538" s="261" t="str">
        <f t="shared" si="37"/>
        <v>Veteran</v>
      </c>
      <c r="J538" s="179" t="s">
        <v>1240</v>
      </c>
      <c r="K538" s="183"/>
      <c r="L538" s="187"/>
    </row>
    <row r="539" spans="1:12" x14ac:dyDescent="0.25">
      <c r="A539" s="178" t="s">
        <v>1062</v>
      </c>
      <c r="B539" s="179" t="s">
        <v>1311</v>
      </c>
      <c r="C539" s="179" t="s">
        <v>1069</v>
      </c>
      <c r="D539" s="179" t="s">
        <v>1070</v>
      </c>
      <c r="E539" s="261" t="str">
        <f t="shared" si="34"/>
        <v>Men Senior</v>
      </c>
      <c r="F539" s="184">
        <v>36452</v>
      </c>
      <c r="G539" s="263">
        <f t="shared" si="35"/>
        <v>45657</v>
      </c>
      <c r="H539" s="264">
        <f t="shared" si="36"/>
        <v>25</v>
      </c>
      <c r="I539" s="261" t="str">
        <f t="shared" si="37"/>
        <v>Senior</v>
      </c>
      <c r="J539" s="179" t="s">
        <v>1240</v>
      </c>
      <c r="K539" s="183">
        <v>79101210793</v>
      </c>
      <c r="L539" s="187" t="s">
        <v>1440</v>
      </c>
    </row>
    <row r="540" spans="1:12" x14ac:dyDescent="0.25">
      <c r="A540" s="178" t="s">
        <v>1063</v>
      </c>
      <c r="B540" s="179" t="s">
        <v>1311</v>
      </c>
      <c r="C540" s="179" t="s">
        <v>114</v>
      </c>
      <c r="D540" s="179" t="s">
        <v>1070</v>
      </c>
      <c r="E540" s="261" t="str">
        <f t="shared" si="34"/>
        <v>Men Master</v>
      </c>
      <c r="F540" s="184">
        <v>24651</v>
      </c>
      <c r="G540" s="263">
        <f t="shared" si="35"/>
        <v>45657</v>
      </c>
      <c r="H540" s="264">
        <f t="shared" si="36"/>
        <v>57</v>
      </c>
      <c r="I540" s="261" t="str">
        <f t="shared" si="37"/>
        <v>Master</v>
      </c>
      <c r="J540" s="179" t="s">
        <v>1240</v>
      </c>
      <c r="K540" s="183"/>
      <c r="L540" s="187"/>
    </row>
    <row r="541" spans="1:12" s="195" customFormat="1" x14ac:dyDescent="0.25">
      <c r="A541" s="259" t="s">
        <v>1071</v>
      </c>
      <c r="B541" s="260" t="s">
        <v>43</v>
      </c>
      <c r="C541" s="260" t="s">
        <v>1075</v>
      </c>
      <c r="D541" s="260" t="s">
        <v>1074</v>
      </c>
      <c r="E541" s="261" t="str">
        <f t="shared" si="34"/>
        <v>Men Veteran</v>
      </c>
      <c r="F541" s="262">
        <v>30816</v>
      </c>
      <c r="G541" s="263">
        <f t="shared" si="35"/>
        <v>45657</v>
      </c>
      <c r="H541" s="264">
        <f t="shared" si="36"/>
        <v>40</v>
      </c>
      <c r="I541" s="261" t="str">
        <f t="shared" si="37"/>
        <v>Veteran</v>
      </c>
      <c r="J541" s="260" t="s">
        <v>1240</v>
      </c>
      <c r="K541" s="265">
        <v>8405145219088</v>
      </c>
      <c r="L541" s="266" t="s">
        <v>1443</v>
      </c>
    </row>
    <row r="542" spans="1:12" s="195" customFormat="1" x14ac:dyDescent="0.25">
      <c r="A542" s="259" t="s">
        <v>1072</v>
      </c>
      <c r="B542" s="260" t="s">
        <v>44</v>
      </c>
      <c r="C542" s="260" t="s">
        <v>2119</v>
      </c>
      <c r="D542" s="260" t="s">
        <v>273</v>
      </c>
      <c r="E542" s="261" t="str">
        <f t="shared" si="34"/>
        <v>Men Senior</v>
      </c>
      <c r="F542" s="262">
        <v>35282</v>
      </c>
      <c r="G542" s="263">
        <f t="shared" si="35"/>
        <v>45657</v>
      </c>
      <c r="H542" s="264">
        <f t="shared" si="36"/>
        <v>28</v>
      </c>
      <c r="I542" s="261" t="str">
        <f t="shared" si="37"/>
        <v>Senior</v>
      </c>
      <c r="J542" s="260" t="s">
        <v>1240</v>
      </c>
      <c r="K542" s="265">
        <v>96080500388</v>
      </c>
      <c r="L542" s="266" t="s">
        <v>1440</v>
      </c>
    </row>
    <row r="543" spans="1:12" s="195" customFormat="1" x14ac:dyDescent="0.25">
      <c r="A543" s="259" t="s">
        <v>1073</v>
      </c>
      <c r="B543" s="260" t="s">
        <v>44</v>
      </c>
      <c r="C543" s="260" t="s">
        <v>1081</v>
      </c>
      <c r="D543" s="260" t="s">
        <v>1082</v>
      </c>
      <c r="E543" s="261" t="str">
        <f t="shared" si="34"/>
        <v>Men Veteran</v>
      </c>
      <c r="F543" s="262">
        <v>30079</v>
      </c>
      <c r="G543" s="263">
        <f t="shared" si="35"/>
        <v>45657</v>
      </c>
      <c r="H543" s="264">
        <f t="shared" si="36"/>
        <v>42</v>
      </c>
      <c r="I543" s="261" t="str">
        <f t="shared" si="37"/>
        <v>Veteran</v>
      </c>
      <c r="J543" s="260" t="s">
        <v>1240</v>
      </c>
      <c r="K543" s="265">
        <v>82050811020</v>
      </c>
      <c r="L543" s="266" t="s">
        <v>1443</v>
      </c>
    </row>
    <row r="544" spans="1:12" s="195" customFormat="1" x14ac:dyDescent="0.25">
      <c r="A544" s="259" t="s">
        <v>1076</v>
      </c>
      <c r="B544" s="260" t="s">
        <v>44</v>
      </c>
      <c r="C544" s="260" t="s">
        <v>1812</v>
      </c>
      <c r="D544" s="260" t="s">
        <v>1083</v>
      </c>
      <c r="E544" s="261" t="str">
        <f t="shared" si="34"/>
        <v>Men Veteran</v>
      </c>
      <c r="F544" s="262">
        <v>29618</v>
      </c>
      <c r="G544" s="263">
        <f t="shared" si="35"/>
        <v>45657</v>
      </c>
      <c r="H544" s="264">
        <f t="shared" si="36"/>
        <v>43</v>
      </c>
      <c r="I544" s="261" t="str">
        <f t="shared" si="37"/>
        <v>Veteran</v>
      </c>
      <c r="J544" s="260" t="s">
        <v>1240</v>
      </c>
      <c r="K544" s="265">
        <v>8102015119080</v>
      </c>
      <c r="L544" s="266" t="s">
        <v>1443</v>
      </c>
    </row>
    <row r="545" spans="1:12" s="195" customFormat="1" x14ac:dyDescent="0.25">
      <c r="A545" s="259" t="s">
        <v>1077</v>
      </c>
      <c r="B545" s="260" t="s">
        <v>47</v>
      </c>
      <c r="C545" s="260" t="s">
        <v>224</v>
      </c>
      <c r="D545" s="260" t="s">
        <v>1637</v>
      </c>
      <c r="E545" s="261" t="str">
        <f t="shared" si="34"/>
        <v>Men Senior</v>
      </c>
      <c r="F545" s="262">
        <v>35002</v>
      </c>
      <c r="G545" s="263">
        <f t="shared" si="35"/>
        <v>45657</v>
      </c>
      <c r="H545" s="264">
        <f t="shared" si="36"/>
        <v>29</v>
      </c>
      <c r="I545" s="261" t="str">
        <f t="shared" si="37"/>
        <v>Senior</v>
      </c>
      <c r="J545" s="260" t="s">
        <v>1240</v>
      </c>
      <c r="K545" s="265">
        <v>95103000040</v>
      </c>
      <c r="L545" s="266" t="s">
        <v>1440</v>
      </c>
    </row>
    <row r="546" spans="1:12" s="195" customFormat="1" x14ac:dyDescent="0.25">
      <c r="A546" s="178" t="s">
        <v>1078</v>
      </c>
      <c r="B546" s="179" t="s">
        <v>1455</v>
      </c>
      <c r="C546" s="179" t="s">
        <v>1936</v>
      </c>
      <c r="D546" s="179" t="s">
        <v>1731</v>
      </c>
      <c r="E546" s="261" t="str">
        <f t="shared" si="34"/>
        <v>Men Veteran</v>
      </c>
      <c r="F546" s="184">
        <v>30502</v>
      </c>
      <c r="G546" s="263">
        <f t="shared" si="35"/>
        <v>45657</v>
      </c>
      <c r="H546" s="264">
        <f t="shared" si="36"/>
        <v>41</v>
      </c>
      <c r="I546" s="261" t="str">
        <f t="shared" si="37"/>
        <v>Veteran</v>
      </c>
      <c r="J546" s="179" t="s">
        <v>1240</v>
      </c>
      <c r="K546" s="183">
        <v>83070510094</v>
      </c>
      <c r="L546" s="187" t="s">
        <v>1440</v>
      </c>
    </row>
    <row r="547" spans="1:12" s="195" customFormat="1" x14ac:dyDescent="0.25">
      <c r="A547" s="259" t="s">
        <v>1079</v>
      </c>
      <c r="B547" s="260" t="s">
        <v>43</v>
      </c>
      <c r="C547" s="260" t="s">
        <v>1937</v>
      </c>
      <c r="D547" s="260" t="s">
        <v>1731</v>
      </c>
      <c r="E547" s="261" t="str">
        <f t="shared" si="34"/>
        <v>Men Veteran</v>
      </c>
      <c r="F547" s="262">
        <v>29512</v>
      </c>
      <c r="G547" s="263">
        <f t="shared" si="35"/>
        <v>45657</v>
      </c>
      <c r="H547" s="264">
        <f t="shared" si="36"/>
        <v>44</v>
      </c>
      <c r="I547" s="261" t="str">
        <f t="shared" si="37"/>
        <v>Veteran</v>
      </c>
      <c r="J547" s="260" t="s">
        <v>1240</v>
      </c>
      <c r="K547" s="265">
        <v>80101810423</v>
      </c>
      <c r="L547" s="266" t="s">
        <v>1440</v>
      </c>
    </row>
    <row r="548" spans="1:12" s="195" customFormat="1" x14ac:dyDescent="0.25">
      <c r="A548" s="259" t="s">
        <v>1080</v>
      </c>
      <c r="B548" s="260" t="s">
        <v>43</v>
      </c>
      <c r="C548" s="260" t="s">
        <v>1986</v>
      </c>
      <c r="D548" s="260" t="s">
        <v>1739</v>
      </c>
      <c r="E548" s="261" t="str">
        <f t="shared" si="34"/>
        <v>Men Master</v>
      </c>
      <c r="F548" s="262">
        <v>23902</v>
      </c>
      <c r="G548" s="263">
        <f t="shared" si="35"/>
        <v>45657</v>
      </c>
      <c r="H548" s="264">
        <f t="shared" si="36"/>
        <v>59</v>
      </c>
      <c r="I548" s="261" t="str">
        <f t="shared" si="37"/>
        <v>Master</v>
      </c>
      <c r="J548" s="260" t="s">
        <v>1240</v>
      </c>
      <c r="K548" s="265">
        <v>65070900412</v>
      </c>
      <c r="L548" s="266" t="s">
        <v>1440</v>
      </c>
    </row>
    <row r="549" spans="1:12" x14ac:dyDescent="0.25">
      <c r="A549" s="178" t="s">
        <v>1087</v>
      </c>
      <c r="B549" s="179" t="s">
        <v>1233</v>
      </c>
      <c r="C549" s="179" t="s">
        <v>1092</v>
      </c>
      <c r="D549" s="179" t="s">
        <v>1093</v>
      </c>
      <c r="E549" s="261" t="str">
        <f t="shared" si="34"/>
        <v>Men Senior</v>
      </c>
      <c r="F549" s="184">
        <v>31571</v>
      </c>
      <c r="G549" s="263">
        <f t="shared" si="35"/>
        <v>45657</v>
      </c>
      <c r="H549" s="264">
        <f t="shared" si="36"/>
        <v>38</v>
      </c>
      <c r="I549" s="261" t="str">
        <f t="shared" si="37"/>
        <v>Senior</v>
      </c>
      <c r="J549" s="179" t="s">
        <v>1240</v>
      </c>
      <c r="K549" s="183"/>
      <c r="L549" s="187"/>
    </row>
    <row r="550" spans="1:12" s="195" customFormat="1" x14ac:dyDescent="0.25">
      <c r="A550" s="259" t="s">
        <v>1088</v>
      </c>
      <c r="B550" s="260" t="s">
        <v>1923</v>
      </c>
      <c r="C550" s="260" t="s">
        <v>313</v>
      </c>
      <c r="D550" s="260" t="s">
        <v>371</v>
      </c>
      <c r="E550" s="261" t="str">
        <f t="shared" si="34"/>
        <v>Men Senior</v>
      </c>
      <c r="F550" s="262">
        <v>32785</v>
      </c>
      <c r="G550" s="263">
        <f t="shared" si="35"/>
        <v>45657</v>
      </c>
      <c r="H550" s="264">
        <f t="shared" si="36"/>
        <v>35</v>
      </c>
      <c r="I550" s="261" t="str">
        <f t="shared" si="37"/>
        <v>Senior</v>
      </c>
      <c r="J550" s="260" t="s">
        <v>1240</v>
      </c>
      <c r="K550" s="265">
        <v>89100400041</v>
      </c>
      <c r="L550" s="266" t="s">
        <v>1440</v>
      </c>
    </row>
    <row r="551" spans="1:12" x14ac:dyDescent="0.25">
      <c r="A551" s="178" t="s">
        <v>1089</v>
      </c>
      <c r="B551" s="179" t="s">
        <v>1450</v>
      </c>
      <c r="C551" s="179" t="s">
        <v>99</v>
      </c>
      <c r="D551" s="179" t="s">
        <v>135</v>
      </c>
      <c r="E551" s="261" t="str">
        <f t="shared" si="34"/>
        <v>Men Master</v>
      </c>
      <c r="F551" s="184">
        <v>26684</v>
      </c>
      <c r="G551" s="263">
        <f t="shared" si="35"/>
        <v>45657</v>
      </c>
      <c r="H551" s="264">
        <f t="shared" si="36"/>
        <v>51</v>
      </c>
      <c r="I551" s="261" t="str">
        <f t="shared" si="37"/>
        <v>Master</v>
      </c>
      <c r="J551" s="179" t="s">
        <v>1240</v>
      </c>
      <c r="K551" s="183">
        <v>8910040041</v>
      </c>
      <c r="L551" s="187" t="s">
        <v>1440</v>
      </c>
    </row>
    <row r="552" spans="1:12" s="195" customFormat="1" x14ac:dyDescent="0.25">
      <c r="A552" s="259" t="s">
        <v>1090</v>
      </c>
      <c r="B552" s="260" t="s">
        <v>43</v>
      </c>
      <c r="C552" s="260" t="s">
        <v>121</v>
      </c>
      <c r="D552" s="260" t="s">
        <v>375</v>
      </c>
      <c r="E552" s="261" t="str">
        <f t="shared" si="34"/>
        <v>Men Senior</v>
      </c>
      <c r="F552" s="262">
        <v>37158</v>
      </c>
      <c r="G552" s="263">
        <f t="shared" si="35"/>
        <v>45657</v>
      </c>
      <c r="H552" s="264">
        <f t="shared" si="36"/>
        <v>23</v>
      </c>
      <c r="I552" s="261" t="str">
        <f t="shared" si="37"/>
        <v>Senior</v>
      </c>
      <c r="J552" s="260" t="s">
        <v>1240</v>
      </c>
      <c r="K552" s="269" t="s">
        <v>2159</v>
      </c>
      <c r="L552" s="266" t="s">
        <v>1440</v>
      </c>
    </row>
    <row r="553" spans="1:12" s="195" customFormat="1" x14ac:dyDescent="0.25">
      <c r="A553" s="259" t="s">
        <v>1091</v>
      </c>
      <c r="B553" s="260" t="s">
        <v>48</v>
      </c>
      <c r="C553" s="260" t="s">
        <v>2138</v>
      </c>
      <c r="D553" s="260" t="s">
        <v>2139</v>
      </c>
      <c r="E553" s="261" t="str">
        <f t="shared" si="34"/>
        <v>Men U/16</v>
      </c>
      <c r="F553" s="262">
        <v>40004</v>
      </c>
      <c r="G553" s="263">
        <f t="shared" si="35"/>
        <v>45657</v>
      </c>
      <c r="H553" s="264">
        <f t="shared" si="36"/>
        <v>15</v>
      </c>
      <c r="I553" s="261" t="str">
        <f t="shared" si="37"/>
        <v>U/16</v>
      </c>
      <c r="J553" s="260" t="s">
        <v>1240</v>
      </c>
      <c r="K553" s="265" t="s">
        <v>2140</v>
      </c>
      <c r="L553" s="266" t="s">
        <v>1440</v>
      </c>
    </row>
    <row r="554" spans="1:12" s="195" customFormat="1" x14ac:dyDescent="0.25">
      <c r="A554" s="259" t="s">
        <v>1097</v>
      </c>
      <c r="B554" s="260" t="s">
        <v>48</v>
      </c>
      <c r="C554" s="260" t="s">
        <v>1920</v>
      </c>
      <c r="D554" s="260" t="s">
        <v>1213</v>
      </c>
      <c r="E554" s="261" t="str">
        <f t="shared" si="34"/>
        <v>Men Senior</v>
      </c>
      <c r="F554" s="262">
        <v>31956</v>
      </c>
      <c r="G554" s="263">
        <f t="shared" si="35"/>
        <v>45657</v>
      </c>
      <c r="H554" s="264">
        <f t="shared" si="36"/>
        <v>37</v>
      </c>
      <c r="I554" s="261" t="str">
        <f t="shared" si="37"/>
        <v>Senior</v>
      </c>
      <c r="J554" s="260" t="s">
        <v>1240</v>
      </c>
      <c r="K554" s="265">
        <v>87062801038</v>
      </c>
      <c r="L554" s="266" t="s">
        <v>1440</v>
      </c>
    </row>
    <row r="555" spans="1:12" x14ac:dyDescent="0.25">
      <c r="A555" s="178" t="s">
        <v>1098</v>
      </c>
      <c r="B555" s="179" t="s">
        <v>977</v>
      </c>
      <c r="C555" s="179" t="s">
        <v>174</v>
      </c>
      <c r="D555" s="179" t="s">
        <v>298</v>
      </c>
      <c r="E555" s="261" t="str">
        <f t="shared" si="34"/>
        <v>Men Senior</v>
      </c>
      <c r="F555" s="184">
        <v>33381</v>
      </c>
      <c r="G555" s="263">
        <f t="shared" si="35"/>
        <v>45657</v>
      </c>
      <c r="H555" s="264">
        <f t="shared" si="36"/>
        <v>33</v>
      </c>
      <c r="I555" s="261" t="str">
        <f t="shared" si="37"/>
        <v>Senior</v>
      </c>
      <c r="J555" s="179" t="s">
        <v>1240</v>
      </c>
      <c r="K555" s="183"/>
      <c r="L555" s="187"/>
    </row>
    <row r="556" spans="1:12" x14ac:dyDescent="0.25">
      <c r="A556" s="178" t="s">
        <v>1099</v>
      </c>
      <c r="B556" s="179" t="s">
        <v>977</v>
      </c>
      <c r="C556" s="179" t="s">
        <v>1106</v>
      </c>
      <c r="D556" s="179" t="s">
        <v>84</v>
      </c>
      <c r="E556" s="261" t="str">
        <f t="shared" si="34"/>
        <v>Men Senior</v>
      </c>
      <c r="F556" s="184">
        <v>35562</v>
      </c>
      <c r="G556" s="263">
        <f t="shared" si="35"/>
        <v>45657</v>
      </c>
      <c r="H556" s="264">
        <f t="shared" si="36"/>
        <v>27</v>
      </c>
      <c r="I556" s="261" t="str">
        <f t="shared" si="37"/>
        <v>Senior</v>
      </c>
      <c r="J556" s="179" t="s">
        <v>1240</v>
      </c>
      <c r="K556" s="183"/>
      <c r="L556" s="187"/>
    </row>
    <row r="557" spans="1:12" x14ac:dyDescent="0.25">
      <c r="A557" s="178" t="s">
        <v>1100</v>
      </c>
      <c r="B557" s="179" t="s">
        <v>1338</v>
      </c>
      <c r="C557" s="179" t="s">
        <v>267</v>
      </c>
      <c r="D557" s="179" t="s">
        <v>123</v>
      </c>
      <c r="E557" s="261" t="str">
        <f t="shared" si="34"/>
        <v>Men Master</v>
      </c>
      <c r="F557" s="184">
        <v>25325</v>
      </c>
      <c r="G557" s="263">
        <f t="shared" si="35"/>
        <v>45657</v>
      </c>
      <c r="H557" s="264">
        <f t="shared" si="36"/>
        <v>55</v>
      </c>
      <c r="I557" s="261" t="str">
        <f t="shared" si="37"/>
        <v>Master</v>
      </c>
      <c r="J557" s="179" t="s">
        <v>1240</v>
      </c>
      <c r="K557" s="183"/>
      <c r="L557" s="187"/>
    </row>
    <row r="558" spans="1:12" s="195" customFormat="1" x14ac:dyDescent="0.25">
      <c r="A558" s="259" t="s">
        <v>1101</v>
      </c>
      <c r="B558" s="260" t="s">
        <v>40</v>
      </c>
      <c r="C558" s="260" t="s">
        <v>175</v>
      </c>
      <c r="D558" s="260" t="s">
        <v>79</v>
      </c>
      <c r="E558" s="261" t="str">
        <f t="shared" si="34"/>
        <v>Men Veteran</v>
      </c>
      <c r="F558" s="262">
        <v>30197</v>
      </c>
      <c r="G558" s="263">
        <f t="shared" si="35"/>
        <v>45657</v>
      </c>
      <c r="H558" s="264">
        <f t="shared" si="36"/>
        <v>42</v>
      </c>
      <c r="I558" s="261" t="str">
        <f t="shared" si="37"/>
        <v>Veteran</v>
      </c>
      <c r="J558" s="260" t="s">
        <v>1240</v>
      </c>
      <c r="K558" s="265">
        <v>82090310030</v>
      </c>
      <c r="L558" s="266" t="s">
        <v>1440</v>
      </c>
    </row>
    <row r="559" spans="1:12" x14ac:dyDescent="0.25">
      <c r="A559" s="178" t="s">
        <v>1102</v>
      </c>
      <c r="B559" s="179" t="s">
        <v>1338</v>
      </c>
      <c r="C559" s="179" t="s">
        <v>1108</v>
      </c>
      <c r="D559" s="179" t="s">
        <v>1109</v>
      </c>
      <c r="E559" s="261" t="str">
        <f t="shared" si="34"/>
        <v>Men Senior</v>
      </c>
      <c r="F559" s="184">
        <v>33988</v>
      </c>
      <c r="G559" s="263">
        <f t="shared" si="35"/>
        <v>45657</v>
      </c>
      <c r="H559" s="264">
        <f t="shared" si="36"/>
        <v>31</v>
      </c>
      <c r="I559" s="261" t="str">
        <f t="shared" si="37"/>
        <v>Senior</v>
      </c>
      <c r="J559" s="179" t="s">
        <v>1240</v>
      </c>
      <c r="K559" s="183">
        <v>93011900124</v>
      </c>
      <c r="L559" s="187" t="s">
        <v>1440</v>
      </c>
    </row>
    <row r="560" spans="1:12" x14ac:dyDescent="0.25">
      <c r="A560" s="178" t="s">
        <v>1103</v>
      </c>
      <c r="B560" s="179" t="s">
        <v>1311</v>
      </c>
      <c r="C560" s="179" t="s">
        <v>117</v>
      </c>
      <c r="D560" s="179" t="s">
        <v>118</v>
      </c>
      <c r="E560" s="261" t="str">
        <f t="shared" si="34"/>
        <v>Men Master</v>
      </c>
      <c r="F560" s="184">
        <v>25426</v>
      </c>
      <c r="G560" s="263">
        <f t="shared" si="35"/>
        <v>45657</v>
      </c>
      <c r="H560" s="264">
        <f t="shared" si="36"/>
        <v>55</v>
      </c>
      <c r="I560" s="261" t="str">
        <f t="shared" si="37"/>
        <v>Master</v>
      </c>
      <c r="J560" s="179" t="s">
        <v>1240</v>
      </c>
      <c r="K560" s="183">
        <v>93011900124</v>
      </c>
      <c r="L560" s="187" t="s">
        <v>1440</v>
      </c>
    </row>
    <row r="561" spans="1:12" s="195" customFormat="1" x14ac:dyDescent="0.25">
      <c r="A561" s="178" t="s">
        <v>1104</v>
      </c>
      <c r="B561" s="179" t="s">
        <v>1311</v>
      </c>
      <c r="C561" s="179" t="s">
        <v>1918</v>
      </c>
      <c r="D561" s="179" t="s">
        <v>88</v>
      </c>
      <c r="E561" s="261" t="str">
        <f t="shared" si="34"/>
        <v>Men Veteran</v>
      </c>
      <c r="F561" s="184">
        <v>29723</v>
      </c>
      <c r="G561" s="263">
        <f t="shared" si="35"/>
        <v>45657</v>
      </c>
      <c r="H561" s="264">
        <f t="shared" si="36"/>
        <v>43</v>
      </c>
      <c r="I561" s="261" t="str">
        <f t="shared" si="37"/>
        <v>Veteran</v>
      </c>
      <c r="J561" s="179" t="s">
        <v>1240</v>
      </c>
      <c r="K561" s="183">
        <v>81051710642</v>
      </c>
      <c r="L561" s="187" t="s">
        <v>1440</v>
      </c>
    </row>
    <row r="562" spans="1:12" x14ac:dyDescent="0.25">
      <c r="A562" s="178" t="s">
        <v>1105</v>
      </c>
      <c r="B562" s="179" t="s">
        <v>1311</v>
      </c>
      <c r="C562" s="179" t="s">
        <v>1116</v>
      </c>
      <c r="D562" s="179" t="s">
        <v>317</v>
      </c>
      <c r="E562" s="261" t="str">
        <f t="shared" si="34"/>
        <v>Ladies Senior</v>
      </c>
      <c r="F562" s="184">
        <v>32874</v>
      </c>
      <c r="G562" s="263">
        <f t="shared" si="35"/>
        <v>45657</v>
      </c>
      <c r="H562" s="264">
        <f t="shared" si="36"/>
        <v>35</v>
      </c>
      <c r="I562" s="261" t="str">
        <f t="shared" si="37"/>
        <v>Senior</v>
      </c>
      <c r="J562" s="179" t="s">
        <v>67</v>
      </c>
      <c r="K562" s="183"/>
      <c r="L562" s="187"/>
    </row>
    <row r="563" spans="1:12" x14ac:dyDescent="0.25">
      <c r="A563" s="178" t="s">
        <v>1110</v>
      </c>
      <c r="B563" s="179" t="s">
        <v>1311</v>
      </c>
      <c r="C563" s="179" t="s">
        <v>1117</v>
      </c>
      <c r="D563" s="179" t="s">
        <v>912</v>
      </c>
      <c r="E563" s="261" t="str">
        <f t="shared" si="34"/>
        <v>Men Veteran</v>
      </c>
      <c r="F563" s="184">
        <v>29355</v>
      </c>
      <c r="G563" s="263">
        <f t="shared" si="35"/>
        <v>45657</v>
      </c>
      <c r="H563" s="264">
        <f t="shared" si="36"/>
        <v>44</v>
      </c>
      <c r="I563" s="261" t="str">
        <f t="shared" si="37"/>
        <v>Veteran</v>
      </c>
      <c r="J563" s="179" t="s">
        <v>1240</v>
      </c>
      <c r="K563" s="183"/>
      <c r="L563" s="187"/>
    </row>
    <row r="564" spans="1:12" s="195" customFormat="1" x14ac:dyDescent="0.25">
      <c r="A564" s="259" t="s">
        <v>1111</v>
      </c>
      <c r="B564" s="260" t="s">
        <v>47</v>
      </c>
      <c r="C564" s="260" t="s">
        <v>224</v>
      </c>
      <c r="D564" s="260" t="s">
        <v>1118</v>
      </c>
      <c r="E564" s="261" t="str">
        <f t="shared" si="34"/>
        <v>Men Veteran</v>
      </c>
      <c r="F564" s="262">
        <v>30673</v>
      </c>
      <c r="G564" s="263">
        <f t="shared" si="35"/>
        <v>45657</v>
      </c>
      <c r="H564" s="264">
        <f t="shared" si="36"/>
        <v>41</v>
      </c>
      <c r="I564" s="261" t="str">
        <f t="shared" si="37"/>
        <v>Veteran</v>
      </c>
      <c r="J564" s="260" t="s">
        <v>1240</v>
      </c>
      <c r="K564" s="265">
        <v>83122310749</v>
      </c>
      <c r="L564" s="266" t="s">
        <v>1440</v>
      </c>
    </row>
    <row r="565" spans="1:12" s="195" customFormat="1" x14ac:dyDescent="0.25">
      <c r="A565" s="259" t="s">
        <v>1112</v>
      </c>
      <c r="B565" s="260" t="s">
        <v>1923</v>
      </c>
      <c r="C565" s="260" t="s">
        <v>1119</v>
      </c>
      <c r="D565" s="260" t="s">
        <v>135</v>
      </c>
      <c r="E565" s="261" t="str">
        <f t="shared" si="34"/>
        <v>Men Veteran</v>
      </c>
      <c r="F565" s="262">
        <v>29374</v>
      </c>
      <c r="G565" s="263">
        <f t="shared" si="35"/>
        <v>45657</v>
      </c>
      <c r="H565" s="264">
        <f t="shared" si="36"/>
        <v>44</v>
      </c>
      <c r="I565" s="261" t="str">
        <f t="shared" si="37"/>
        <v>Veteran</v>
      </c>
      <c r="J565" s="260" t="s">
        <v>1240</v>
      </c>
      <c r="K565" s="265">
        <v>80060210982</v>
      </c>
      <c r="L565" s="266" t="s">
        <v>1440</v>
      </c>
    </row>
    <row r="566" spans="1:12" x14ac:dyDescent="0.25">
      <c r="A566" s="178" t="s">
        <v>1113</v>
      </c>
      <c r="B566" s="179" t="s">
        <v>1371</v>
      </c>
      <c r="C566" s="179" t="s">
        <v>314</v>
      </c>
      <c r="D566" s="179" t="s">
        <v>168</v>
      </c>
      <c r="E566" s="261" t="str">
        <f t="shared" si="34"/>
        <v>Men Veteran</v>
      </c>
      <c r="F566" s="184">
        <v>29930</v>
      </c>
      <c r="G566" s="263">
        <f t="shared" si="35"/>
        <v>45657</v>
      </c>
      <c r="H566" s="264">
        <f t="shared" si="36"/>
        <v>43</v>
      </c>
      <c r="I566" s="261" t="str">
        <f t="shared" si="37"/>
        <v>Veteran</v>
      </c>
      <c r="J566" s="179" t="s">
        <v>1240</v>
      </c>
      <c r="K566" s="183">
        <v>8006021982</v>
      </c>
      <c r="L566" s="187" t="s">
        <v>1440</v>
      </c>
    </row>
    <row r="567" spans="1:12" x14ac:dyDescent="0.25">
      <c r="A567" s="178" t="s">
        <v>1114</v>
      </c>
      <c r="B567" s="179" t="s">
        <v>1371</v>
      </c>
      <c r="C567" s="179" t="s">
        <v>1124</v>
      </c>
      <c r="D567" s="179" t="s">
        <v>989</v>
      </c>
      <c r="E567" s="261" t="str">
        <f t="shared" si="34"/>
        <v>Men Senior</v>
      </c>
      <c r="F567" s="184">
        <v>33007</v>
      </c>
      <c r="G567" s="263">
        <f t="shared" si="35"/>
        <v>45657</v>
      </c>
      <c r="H567" s="264">
        <f t="shared" si="36"/>
        <v>34</v>
      </c>
      <c r="I567" s="261" t="str">
        <f t="shared" si="37"/>
        <v>Senior</v>
      </c>
      <c r="J567" s="179" t="s">
        <v>1240</v>
      </c>
      <c r="K567" s="183"/>
      <c r="L567" s="187"/>
    </row>
    <row r="568" spans="1:12" x14ac:dyDescent="0.25">
      <c r="A568" s="178" t="s">
        <v>1115</v>
      </c>
      <c r="B568" s="179" t="s">
        <v>1371</v>
      </c>
      <c r="C568" s="179" t="s">
        <v>1125</v>
      </c>
      <c r="D568" s="179" t="s">
        <v>1126</v>
      </c>
      <c r="E568" s="261" t="str">
        <f t="shared" si="34"/>
        <v>Men Senior</v>
      </c>
      <c r="F568" s="184">
        <v>34498</v>
      </c>
      <c r="G568" s="263">
        <f t="shared" si="35"/>
        <v>45657</v>
      </c>
      <c r="H568" s="264">
        <f t="shared" si="36"/>
        <v>30</v>
      </c>
      <c r="I568" s="261" t="str">
        <f t="shared" si="37"/>
        <v>Senior</v>
      </c>
      <c r="J568" s="179" t="s">
        <v>1240</v>
      </c>
      <c r="K568" s="183"/>
      <c r="L568" s="187"/>
    </row>
    <row r="569" spans="1:12" x14ac:dyDescent="0.25">
      <c r="A569" s="178" t="s">
        <v>1120</v>
      </c>
      <c r="B569" s="179" t="s">
        <v>1371</v>
      </c>
      <c r="C569" s="179" t="s">
        <v>1127</v>
      </c>
      <c r="D569" s="179" t="s">
        <v>1135</v>
      </c>
      <c r="E569" s="261" t="str">
        <f t="shared" si="34"/>
        <v>Men Veteran</v>
      </c>
      <c r="F569" s="184">
        <v>27913</v>
      </c>
      <c r="G569" s="263">
        <f t="shared" si="35"/>
        <v>45657</v>
      </c>
      <c r="H569" s="264">
        <f t="shared" si="36"/>
        <v>48</v>
      </c>
      <c r="I569" s="261" t="str">
        <f t="shared" si="37"/>
        <v>Veteran</v>
      </c>
      <c r="J569" s="179" t="s">
        <v>1240</v>
      </c>
      <c r="K569" s="183"/>
      <c r="L569" s="187"/>
    </row>
    <row r="570" spans="1:12" s="195" customFormat="1" x14ac:dyDescent="0.25">
      <c r="A570" s="259" t="s">
        <v>1121</v>
      </c>
      <c r="B570" s="260" t="s">
        <v>1923</v>
      </c>
      <c r="C570" s="260" t="s">
        <v>1128</v>
      </c>
      <c r="D570" s="260" t="s">
        <v>78</v>
      </c>
      <c r="E570" s="261" t="str">
        <f t="shared" si="34"/>
        <v>Men Senior</v>
      </c>
      <c r="F570" s="262">
        <v>31838</v>
      </c>
      <c r="G570" s="263">
        <f t="shared" si="35"/>
        <v>45657</v>
      </c>
      <c r="H570" s="264">
        <f t="shared" si="36"/>
        <v>37</v>
      </c>
      <c r="I570" s="261" t="str">
        <f t="shared" si="37"/>
        <v>Senior</v>
      </c>
      <c r="J570" s="260" t="s">
        <v>1240</v>
      </c>
      <c r="K570" s="265">
        <v>87030200179</v>
      </c>
      <c r="L570" s="266" t="s">
        <v>1440</v>
      </c>
    </row>
    <row r="571" spans="1:12" x14ac:dyDescent="0.25">
      <c r="A571" s="178" t="s">
        <v>1122</v>
      </c>
      <c r="B571" s="179" t="s">
        <v>1371</v>
      </c>
      <c r="C571" s="179" t="s">
        <v>89</v>
      </c>
      <c r="D571" s="179" t="s">
        <v>334</v>
      </c>
      <c r="E571" s="261" t="str">
        <f t="shared" si="34"/>
        <v>Men Senior</v>
      </c>
      <c r="F571" s="184">
        <v>36504</v>
      </c>
      <c r="G571" s="263">
        <f t="shared" si="35"/>
        <v>45657</v>
      </c>
      <c r="H571" s="264">
        <f t="shared" si="36"/>
        <v>25</v>
      </c>
      <c r="I571" s="261" t="str">
        <f t="shared" si="37"/>
        <v>Senior</v>
      </c>
      <c r="J571" s="179" t="s">
        <v>1240</v>
      </c>
      <c r="K571" s="183"/>
      <c r="L571" s="187"/>
    </row>
    <row r="572" spans="1:12" x14ac:dyDescent="0.25">
      <c r="A572" s="178" t="s">
        <v>1123</v>
      </c>
      <c r="B572" s="179" t="s">
        <v>1371</v>
      </c>
      <c r="C572" s="179" t="s">
        <v>1134</v>
      </c>
      <c r="D572" s="179" t="s">
        <v>75</v>
      </c>
      <c r="E572" s="261" t="str">
        <f t="shared" si="34"/>
        <v>Men Veteran</v>
      </c>
      <c r="F572" s="184">
        <v>28553</v>
      </c>
      <c r="G572" s="263">
        <f t="shared" si="35"/>
        <v>45657</v>
      </c>
      <c r="H572" s="264">
        <f t="shared" si="36"/>
        <v>46</v>
      </c>
      <c r="I572" s="261" t="str">
        <f t="shared" si="37"/>
        <v>Veteran</v>
      </c>
      <c r="J572" s="179" t="s">
        <v>1240</v>
      </c>
      <c r="K572" s="183"/>
      <c r="L572" s="187"/>
    </row>
    <row r="573" spans="1:12" s="195" customFormat="1" x14ac:dyDescent="0.25">
      <c r="A573" s="259" t="s">
        <v>1129</v>
      </c>
      <c r="B573" s="260" t="s">
        <v>40</v>
      </c>
      <c r="C573" s="260" t="s">
        <v>124</v>
      </c>
      <c r="D573" s="260" t="s">
        <v>298</v>
      </c>
      <c r="E573" s="261" t="str">
        <f t="shared" si="34"/>
        <v>Men Master</v>
      </c>
      <c r="F573" s="262">
        <v>27284</v>
      </c>
      <c r="G573" s="263">
        <f t="shared" si="35"/>
        <v>45657</v>
      </c>
      <c r="H573" s="264">
        <f t="shared" si="36"/>
        <v>50</v>
      </c>
      <c r="I573" s="261" t="str">
        <f t="shared" si="37"/>
        <v>Master</v>
      </c>
      <c r="J573" s="260" t="s">
        <v>1240</v>
      </c>
      <c r="K573" s="265">
        <v>740912102295</v>
      </c>
      <c r="L573" s="266" t="s">
        <v>1440</v>
      </c>
    </row>
    <row r="574" spans="1:12" x14ac:dyDescent="0.25">
      <c r="A574" s="178" t="s">
        <v>1130</v>
      </c>
      <c r="B574" s="179" t="s">
        <v>1235</v>
      </c>
      <c r="C574" s="179" t="s">
        <v>389</v>
      </c>
      <c r="D574" s="179" t="s">
        <v>115</v>
      </c>
      <c r="E574" s="261" t="str">
        <f t="shared" si="34"/>
        <v>Men Senior</v>
      </c>
      <c r="F574" s="184">
        <v>33222</v>
      </c>
      <c r="G574" s="263">
        <f t="shared" si="35"/>
        <v>45657</v>
      </c>
      <c r="H574" s="264">
        <f t="shared" si="36"/>
        <v>34</v>
      </c>
      <c r="I574" s="261" t="str">
        <f t="shared" si="37"/>
        <v>Senior</v>
      </c>
      <c r="J574" s="179" t="s">
        <v>1240</v>
      </c>
      <c r="K574" s="183">
        <v>74091210295</v>
      </c>
      <c r="L574" s="187" t="s">
        <v>1440</v>
      </c>
    </row>
    <row r="575" spans="1:12" x14ac:dyDescent="0.25">
      <c r="A575" s="178" t="s">
        <v>1131</v>
      </c>
      <c r="B575" s="179" t="s">
        <v>975</v>
      </c>
      <c r="C575" s="179" t="s">
        <v>1136</v>
      </c>
      <c r="D575" s="179" t="s">
        <v>138</v>
      </c>
      <c r="E575" s="261" t="str">
        <f t="shared" si="34"/>
        <v>Men Senior</v>
      </c>
      <c r="F575" s="182">
        <v>36643</v>
      </c>
      <c r="G575" s="263">
        <f t="shared" si="35"/>
        <v>45657</v>
      </c>
      <c r="H575" s="264">
        <f t="shared" si="36"/>
        <v>24</v>
      </c>
      <c r="I575" s="261" t="str">
        <f t="shared" si="37"/>
        <v>Senior</v>
      </c>
      <c r="J575" s="179" t="s">
        <v>1240</v>
      </c>
      <c r="K575" s="183">
        <v>901215600122</v>
      </c>
      <c r="L575" s="187"/>
    </row>
    <row r="576" spans="1:12" x14ac:dyDescent="0.25">
      <c r="A576" s="178" t="s">
        <v>1132</v>
      </c>
      <c r="B576" s="179" t="s">
        <v>1218</v>
      </c>
      <c r="C576" s="179" t="s">
        <v>301</v>
      </c>
      <c r="D576" s="179" t="s">
        <v>1142</v>
      </c>
      <c r="E576" s="261" t="str">
        <f t="shared" si="34"/>
        <v>Men Grand Masters</v>
      </c>
      <c r="F576" s="184"/>
      <c r="G576" s="263">
        <f t="shared" si="35"/>
        <v>45657</v>
      </c>
      <c r="H576" s="264">
        <f t="shared" si="36"/>
        <v>125</v>
      </c>
      <c r="I576" s="261" t="str">
        <f t="shared" si="37"/>
        <v>Grand Masters</v>
      </c>
      <c r="J576" s="179" t="s">
        <v>1240</v>
      </c>
      <c r="K576" s="183"/>
      <c r="L576" s="187"/>
    </row>
    <row r="577" spans="1:12" s="195" customFormat="1" x14ac:dyDescent="0.25">
      <c r="A577" s="259" t="s">
        <v>1133</v>
      </c>
      <c r="B577" s="260" t="s">
        <v>49</v>
      </c>
      <c r="C577" s="260" t="s">
        <v>1143</v>
      </c>
      <c r="D577" s="260" t="s">
        <v>1058</v>
      </c>
      <c r="E577" s="261" t="str">
        <f t="shared" si="34"/>
        <v>Men Veteran</v>
      </c>
      <c r="F577" s="262">
        <v>30624</v>
      </c>
      <c r="G577" s="263">
        <f t="shared" si="35"/>
        <v>45657</v>
      </c>
      <c r="H577" s="264">
        <f t="shared" si="36"/>
        <v>41</v>
      </c>
      <c r="I577" s="261" t="str">
        <f t="shared" si="37"/>
        <v>Veteran</v>
      </c>
      <c r="J577" s="260" t="s">
        <v>1240</v>
      </c>
      <c r="K577" s="265">
        <v>83110410637</v>
      </c>
      <c r="L577" s="266" t="s">
        <v>1440</v>
      </c>
    </row>
    <row r="578" spans="1:12" x14ac:dyDescent="0.25">
      <c r="A578" s="178" t="s">
        <v>1137</v>
      </c>
      <c r="B578" s="179" t="s">
        <v>1233</v>
      </c>
      <c r="C578" s="179" t="s">
        <v>388</v>
      </c>
      <c r="D578" s="179" t="s">
        <v>240</v>
      </c>
      <c r="E578" s="261" t="str">
        <f t="shared" si="34"/>
        <v>Men Grand Masters</v>
      </c>
      <c r="F578" s="184">
        <v>22086</v>
      </c>
      <c r="G578" s="263">
        <f t="shared" si="35"/>
        <v>45657</v>
      </c>
      <c r="H578" s="264">
        <f t="shared" si="36"/>
        <v>64</v>
      </c>
      <c r="I578" s="261" t="str">
        <f t="shared" si="37"/>
        <v>Grand Masters</v>
      </c>
      <c r="J578" s="179" t="s">
        <v>1240</v>
      </c>
      <c r="K578" s="183">
        <v>83110410637</v>
      </c>
      <c r="L578" s="187" t="s">
        <v>1440</v>
      </c>
    </row>
    <row r="579" spans="1:12" x14ac:dyDescent="0.25">
      <c r="A579" s="178" t="s">
        <v>1138</v>
      </c>
      <c r="B579" s="179" t="s">
        <v>1233</v>
      </c>
      <c r="C579" s="179" t="s">
        <v>72</v>
      </c>
      <c r="D579" s="179" t="s">
        <v>1144</v>
      </c>
      <c r="E579" s="261" t="str">
        <f t="shared" si="34"/>
        <v>Men Senior</v>
      </c>
      <c r="F579" s="184">
        <v>31261</v>
      </c>
      <c r="G579" s="263">
        <f t="shared" si="35"/>
        <v>45657</v>
      </c>
      <c r="H579" s="264">
        <f t="shared" si="36"/>
        <v>39</v>
      </c>
      <c r="I579" s="261" t="str">
        <f t="shared" si="37"/>
        <v>Senior</v>
      </c>
      <c r="J579" s="179" t="s">
        <v>1240</v>
      </c>
      <c r="K579" s="183">
        <v>60061900257</v>
      </c>
      <c r="L579" s="187" t="s">
        <v>1440</v>
      </c>
    </row>
    <row r="580" spans="1:12" s="195" customFormat="1" x14ac:dyDescent="0.25">
      <c r="A580" s="178" t="s">
        <v>1139</v>
      </c>
      <c r="B580" s="179" t="s">
        <v>1233</v>
      </c>
      <c r="C580" s="179" t="s">
        <v>87</v>
      </c>
      <c r="D580" s="179" t="s">
        <v>911</v>
      </c>
      <c r="E580" s="261" t="str">
        <f t="shared" si="34"/>
        <v>Men Veteran</v>
      </c>
      <c r="F580" s="184">
        <v>28078</v>
      </c>
      <c r="G580" s="263">
        <f t="shared" si="35"/>
        <v>45657</v>
      </c>
      <c r="H580" s="264">
        <f t="shared" si="36"/>
        <v>48</v>
      </c>
      <c r="I580" s="261" t="str">
        <f t="shared" si="37"/>
        <v>Veteran</v>
      </c>
      <c r="J580" s="179" t="s">
        <v>1240</v>
      </c>
      <c r="K580" s="183">
        <v>76111410296</v>
      </c>
      <c r="L580" s="187" t="s">
        <v>1440</v>
      </c>
    </row>
    <row r="581" spans="1:12" x14ac:dyDescent="0.25">
      <c r="A581" s="178" t="s">
        <v>1140</v>
      </c>
      <c r="B581" s="179" t="s">
        <v>1233</v>
      </c>
      <c r="C581" s="179" t="s">
        <v>1151</v>
      </c>
      <c r="D581" s="179" t="s">
        <v>238</v>
      </c>
      <c r="E581" s="261" t="str">
        <f t="shared" ref="E581:E644" si="38">CONCATENATE(J581," ",I581)</f>
        <v>Men U/21</v>
      </c>
      <c r="F581" s="184">
        <v>39329</v>
      </c>
      <c r="G581" s="263">
        <f t="shared" si="35"/>
        <v>45657</v>
      </c>
      <c r="H581" s="264">
        <f t="shared" si="36"/>
        <v>17</v>
      </c>
      <c r="I581" s="261" t="str">
        <f t="shared" si="37"/>
        <v>U/21</v>
      </c>
      <c r="J581" s="179" t="s">
        <v>1240</v>
      </c>
      <c r="K581" s="183">
        <v>76111410296</v>
      </c>
      <c r="L581" s="187" t="s">
        <v>1440</v>
      </c>
    </row>
    <row r="582" spans="1:12" x14ac:dyDescent="0.25">
      <c r="A582" s="178" t="s">
        <v>1141</v>
      </c>
      <c r="B582" s="179" t="s">
        <v>1233</v>
      </c>
      <c r="C582" s="179" t="s">
        <v>1152</v>
      </c>
      <c r="D582" s="179" t="s">
        <v>911</v>
      </c>
      <c r="E582" s="261" t="str">
        <f t="shared" si="38"/>
        <v>Men Veteran</v>
      </c>
      <c r="F582" s="184">
        <v>30038</v>
      </c>
      <c r="G582" s="263">
        <f t="shared" ref="G582:G645" si="39">$G$5</f>
        <v>45657</v>
      </c>
      <c r="H582" s="264">
        <f t="shared" si="36"/>
        <v>42</v>
      </c>
      <c r="I582" s="261" t="str">
        <f t="shared" si="37"/>
        <v>Veteran</v>
      </c>
      <c r="J582" s="179" t="s">
        <v>1240</v>
      </c>
      <c r="K582" s="183"/>
      <c r="L582" s="187"/>
    </row>
    <row r="583" spans="1:12" x14ac:dyDescent="0.25">
      <c r="A583" s="178" t="s">
        <v>1145</v>
      </c>
      <c r="B583" s="179" t="s">
        <v>1233</v>
      </c>
      <c r="C583" s="179" t="s">
        <v>1153</v>
      </c>
      <c r="D583" s="179" t="s">
        <v>349</v>
      </c>
      <c r="E583" s="261" t="str">
        <f t="shared" si="38"/>
        <v>Men Grand Masters</v>
      </c>
      <c r="F583" s="184">
        <v>22348</v>
      </c>
      <c r="G583" s="263">
        <f t="shared" si="39"/>
        <v>45657</v>
      </c>
      <c r="H583" s="264">
        <f t="shared" ref="H583:H646" si="40">INT(YEARFRAC(F583,G583))</f>
        <v>63</v>
      </c>
      <c r="I583" s="261" t="str">
        <f t="shared" ref="I583:I646" si="41">IF(H583="","Senior",IF(H583&gt;59.999,"Grand Masters",IF(H583&gt;49.999,"Master",IF(H583&gt;39.999,"Veteran",IF(H583&gt;21.999,"Senior",IF(H583&gt;16.999,"U/21","U/16"))))))</f>
        <v>Grand Masters</v>
      </c>
      <c r="J583" s="179" t="s">
        <v>1240</v>
      </c>
      <c r="K583" s="183">
        <v>82032810107</v>
      </c>
      <c r="L583" s="187" t="s">
        <v>1440</v>
      </c>
    </row>
    <row r="584" spans="1:12" s="195" customFormat="1" x14ac:dyDescent="0.25">
      <c r="A584" s="259" t="s">
        <v>1146</v>
      </c>
      <c r="B584" s="260" t="s">
        <v>47</v>
      </c>
      <c r="C584" s="260" t="s">
        <v>333</v>
      </c>
      <c r="D584" s="260" t="s">
        <v>1162</v>
      </c>
      <c r="E584" s="261" t="str">
        <f t="shared" si="38"/>
        <v>Men Veteran</v>
      </c>
      <c r="F584" s="262">
        <v>27968</v>
      </c>
      <c r="G584" s="263">
        <f t="shared" si="39"/>
        <v>45657</v>
      </c>
      <c r="H584" s="264">
        <f t="shared" si="40"/>
        <v>48</v>
      </c>
      <c r="I584" s="261" t="str">
        <f t="shared" si="41"/>
        <v>Veteran</v>
      </c>
      <c r="J584" s="260" t="s">
        <v>1240</v>
      </c>
      <c r="K584" s="265">
        <v>76072710611</v>
      </c>
      <c r="L584" s="266" t="s">
        <v>1440</v>
      </c>
    </row>
    <row r="585" spans="1:12" s="195" customFormat="1" x14ac:dyDescent="0.25">
      <c r="A585" s="259" t="s">
        <v>1147</v>
      </c>
      <c r="B585" s="260" t="s">
        <v>41</v>
      </c>
      <c r="C585" s="260" t="s">
        <v>886</v>
      </c>
      <c r="D585" s="260" t="s">
        <v>2056</v>
      </c>
      <c r="E585" s="261" t="str">
        <f t="shared" si="38"/>
        <v>Men Grand Masters</v>
      </c>
      <c r="F585" s="262">
        <v>21906</v>
      </c>
      <c r="G585" s="263">
        <f t="shared" si="39"/>
        <v>45657</v>
      </c>
      <c r="H585" s="264">
        <f t="shared" si="40"/>
        <v>65</v>
      </c>
      <c r="I585" s="261" t="str">
        <f t="shared" si="41"/>
        <v>Grand Masters</v>
      </c>
      <c r="J585" s="260" t="s">
        <v>1240</v>
      </c>
      <c r="K585" s="265">
        <v>59122200142</v>
      </c>
      <c r="L585" s="266" t="s">
        <v>1440</v>
      </c>
    </row>
    <row r="586" spans="1:12" x14ac:dyDescent="0.25">
      <c r="A586" s="178" t="s">
        <v>1148</v>
      </c>
      <c r="B586" s="179" t="s">
        <v>1014</v>
      </c>
      <c r="C586" s="179" t="s">
        <v>174</v>
      </c>
      <c r="D586" s="179" t="s">
        <v>141</v>
      </c>
      <c r="E586" s="261" t="str">
        <f t="shared" si="38"/>
        <v>Men Veteran</v>
      </c>
      <c r="F586" s="184">
        <v>30652</v>
      </c>
      <c r="G586" s="263">
        <f t="shared" si="39"/>
        <v>45657</v>
      </c>
      <c r="H586" s="264">
        <f t="shared" si="40"/>
        <v>41</v>
      </c>
      <c r="I586" s="261" t="str">
        <f t="shared" si="41"/>
        <v>Veteran</v>
      </c>
      <c r="J586" s="179" t="s">
        <v>1240</v>
      </c>
      <c r="K586" s="183">
        <v>70012600385</v>
      </c>
      <c r="L586" s="187" t="s">
        <v>1440</v>
      </c>
    </row>
    <row r="587" spans="1:12" s="195" customFormat="1" x14ac:dyDescent="0.25">
      <c r="A587" s="259" t="s">
        <v>1149</v>
      </c>
      <c r="B587" s="260" t="s">
        <v>42</v>
      </c>
      <c r="C587" s="260" t="s">
        <v>1492</v>
      </c>
      <c r="D587" s="260" t="s">
        <v>918</v>
      </c>
      <c r="E587" s="261" t="str">
        <f t="shared" si="38"/>
        <v>Ladies Master</v>
      </c>
      <c r="F587" s="262">
        <v>25594</v>
      </c>
      <c r="G587" s="263">
        <f t="shared" si="39"/>
        <v>45657</v>
      </c>
      <c r="H587" s="264">
        <f t="shared" si="40"/>
        <v>54</v>
      </c>
      <c r="I587" s="261" t="str">
        <f t="shared" si="41"/>
        <v>Master</v>
      </c>
      <c r="J587" s="260" t="s">
        <v>67</v>
      </c>
      <c r="K587" s="265">
        <v>70012600385</v>
      </c>
      <c r="L587" s="266" t="s">
        <v>1440</v>
      </c>
    </row>
    <row r="588" spans="1:12" s="195" customFormat="1" ht="13.5" customHeight="1" x14ac:dyDescent="0.25">
      <c r="A588" s="178" t="s">
        <v>1150</v>
      </c>
      <c r="B588" s="179" t="s">
        <v>1232</v>
      </c>
      <c r="C588" s="179" t="s">
        <v>1893</v>
      </c>
      <c r="D588" s="179" t="s">
        <v>79</v>
      </c>
      <c r="E588" s="261" t="str">
        <f t="shared" si="38"/>
        <v>Ladies U/21</v>
      </c>
      <c r="F588" s="184">
        <v>37743</v>
      </c>
      <c r="G588" s="263">
        <f t="shared" si="39"/>
        <v>45657</v>
      </c>
      <c r="H588" s="264">
        <f t="shared" si="40"/>
        <v>21</v>
      </c>
      <c r="I588" s="261" t="str">
        <f t="shared" si="41"/>
        <v>U/21</v>
      </c>
      <c r="J588" s="179" t="s">
        <v>67</v>
      </c>
      <c r="K588" s="183">
        <v>3050200057</v>
      </c>
      <c r="L588" s="187" t="s">
        <v>1440</v>
      </c>
    </row>
    <row r="589" spans="1:12" s="195" customFormat="1" x14ac:dyDescent="0.25">
      <c r="A589" s="259" t="s">
        <v>1154</v>
      </c>
      <c r="B589" s="260" t="s">
        <v>42</v>
      </c>
      <c r="C589" s="260" t="s">
        <v>301</v>
      </c>
      <c r="D589" s="260" t="s">
        <v>168</v>
      </c>
      <c r="E589" s="261" t="str">
        <f t="shared" si="38"/>
        <v>Men Veteran</v>
      </c>
      <c r="F589" s="262">
        <v>28514</v>
      </c>
      <c r="G589" s="263">
        <f t="shared" si="39"/>
        <v>45657</v>
      </c>
      <c r="H589" s="264">
        <f t="shared" si="40"/>
        <v>46</v>
      </c>
      <c r="I589" s="261" t="str">
        <f t="shared" si="41"/>
        <v>Veteran</v>
      </c>
      <c r="J589" s="260" t="s">
        <v>1240</v>
      </c>
      <c r="K589" s="265">
        <v>78012410362</v>
      </c>
      <c r="L589" s="266" t="s">
        <v>1440</v>
      </c>
    </row>
    <row r="590" spans="1:12" x14ac:dyDescent="0.25">
      <c r="A590" s="178" t="s">
        <v>1155</v>
      </c>
      <c r="B590" s="179" t="s">
        <v>1338</v>
      </c>
      <c r="C590" s="179" t="s">
        <v>1163</v>
      </c>
      <c r="D590" s="179" t="s">
        <v>200</v>
      </c>
      <c r="E590" s="261" t="str">
        <f t="shared" si="38"/>
        <v>Men Senior</v>
      </c>
      <c r="F590" s="184">
        <v>36178</v>
      </c>
      <c r="G590" s="263">
        <f t="shared" si="39"/>
        <v>45657</v>
      </c>
      <c r="H590" s="264">
        <f t="shared" si="40"/>
        <v>25</v>
      </c>
      <c r="I590" s="261" t="str">
        <f t="shared" si="41"/>
        <v>Senior</v>
      </c>
      <c r="J590" s="179" t="s">
        <v>1240</v>
      </c>
      <c r="K590" s="183">
        <v>92600269</v>
      </c>
      <c r="L590" s="187" t="s">
        <v>1440</v>
      </c>
    </row>
    <row r="591" spans="1:12" s="195" customFormat="1" x14ac:dyDescent="0.25">
      <c r="A591" s="259" t="s">
        <v>1156</v>
      </c>
      <c r="B591" s="260" t="s">
        <v>43</v>
      </c>
      <c r="C591" s="260" t="s">
        <v>140</v>
      </c>
      <c r="D591" s="260" t="s">
        <v>1165</v>
      </c>
      <c r="E591" s="261" t="str">
        <f t="shared" si="38"/>
        <v>Men Master</v>
      </c>
      <c r="F591" s="262">
        <v>26564</v>
      </c>
      <c r="G591" s="263">
        <f t="shared" si="39"/>
        <v>45657</v>
      </c>
      <c r="H591" s="264">
        <f t="shared" si="40"/>
        <v>52</v>
      </c>
      <c r="I591" s="261" t="str">
        <f t="shared" si="41"/>
        <v>Master</v>
      </c>
      <c r="J591" s="260" t="s">
        <v>1240</v>
      </c>
      <c r="K591" s="265">
        <v>72092210181</v>
      </c>
      <c r="L591" s="266" t="s">
        <v>1440</v>
      </c>
    </row>
    <row r="592" spans="1:12" s="195" customFormat="1" x14ac:dyDescent="0.25">
      <c r="A592" s="259" t="s">
        <v>1157</v>
      </c>
      <c r="B592" s="260" t="s">
        <v>37</v>
      </c>
      <c r="C592" s="260" t="s">
        <v>179</v>
      </c>
      <c r="D592" s="260" t="s">
        <v>218</v>
      </c>
      <c r="E592" s="261" t="str">
        <f t="shared" si="38"/>
        <v>Men Master</v>
      </c>
      <c r="F592" s="262">
        <v>25087</v>
      </c>
      <c r="G592" s="263">
        <f t="shared" si="39"/>
        <v>45657</v>
      </c>
      <c r="H592" s="264">
        <f t="shared" si="40"/>
        <v>56</v>
      </c>
      <c r="I592" s="261" t="str">
        <f t="shared" si="41"/>
        <v>Master</v>
      </c>
      <c r="J592" s="260" t="s">
        <v>1240</v>
      </c>
      <c r="K592" s="265">
        <v>68090600050</v>
      </c>
      <c r="L592" s="266" t="s">
        <v>1440</v>
      </c>
    </row>
    <row r="593" spans="1:12" s="195" customFormat="1" ht="13.5" customHeight="1" x14ac:dyDescent="0.25">
      <c r="A593" s="259" t="s">
        <v>1158</v>
      </c>
      <c r="B593" s="260" t="s">
        <v>48</v>
      </c>
      <c r="C593" s="260" t="s">
        <v>1463</v>
      </c>
      <c r="D593" s="260" t="s">
        <v>311</v>
      </c>
      <c r="E593" s="261" t="str">
        <f t="shared" si="38"/>
        <v>Men U/16</v>
      </c>
      <c r="F593" s="262">
        <v>41529</v>
      </c>
      <c r="G593" s="263">
        <f t="shared" si="39"/>
        <v>45657</v>
      </c>
      <c r="H593" s="264">
        <f t="shared" si="40"/>
        <v>11</v>
      </c>
      <c r="I593" s="261" t="str">
        <f t="shared" si="41"/>
        <v>U/16</v>
      </c>
      <c r="J593" s="260" t="s">
        <v>1240</v>
      </c>
      <c r="K593" s="265">
        <v>20130912</v>
      </c>
      <c r="L593" s="266" t="s">
        <v>1440</v>
      </c>
    </row>
    <row r="594" spans="1:12" s="195" customFormat="1" x14ac:dyDescent="0.25">
      <c r="A594" s="259" t="s">
        <v>1159</v>
      </c>
      <c r="B594" s="260" t="s">
        <v>41</v>
      </c>
      <c r="C594" s="260" t="s">
        <v>2098</v>
      </c>
      <c r="D594" s="260" t="s">
        <v>2099</v>
      </c>
      <c r="E594" s="261" t="str">
        <f t="shared" si="38"/>
        <v>Men Grand Masters</v>
      </c>
      <c r="F594" s="262">
        <v>23530</v>
      </c>
      <c r="G594" s="263">
        <f t="shared" si="39"/>
        <v>45657</v>
      </c>
      <c r="H594" s="264">
        <f t="shared" si="40"/>
        <v>60</v>
      </c>
      <c r="I594" s="261" t="str">
        <f t="shared" si="41"/>
        <v>Grand Masters</v>
      </c>
      <c r="J594" s="260" t="s">
        <v>1240</v>
      </c>
      <c r="K594" s="265">
        <v>64060200018</v>
      </c>
      <c r="L594" s="266" t="s">
        <v>1440</v>
      </c>
    </row>
    <row r="595" spans="1:12" s="195" customFormat="1" x14ac:dyDescent="0.25">
      <c r="A595" s="178" t="s">
        <v>1160</v>
      </c>
      <c r="B595" s="179" t="s">
        <v>1924</v>
      </c>
      <c r="C595" s="179" t="s">
        <v>1167</v>
      </c>
      <c r="D595" s="179" t="s">
        <v>1205</v>
      </c>
      <c r="E595" s="261" t="str">
        <f t="shared" si="38"/>
        <v>Men Senior</v>
      </c>
      <c r="F595" s="184">
        <v>36504</v>
      </c>
      <c r="G595" s="263">
        <f t="shared" si="39"/>
        <v>45657</v>
      </c>
      <c r="H595" s="264">
        <f t="shared" si="40"/>
        <v>25</v>
      </c>
      <c r="I595" s="261" t="str">
        <f t="shared" si="41"/>
        <v>Senior</v>
      </c>
      <c r="J595" s="179" t="s">
        <v>1240</v>
      </c>
      <c r="K595" s="183">
        <v>19991210</v>
      </c>
      <c r="L595" s="187" t="s">
        <v>1440</v>
      </c>
    </row>
    <row r="596" spans="1:12" x14ac:dyDescent="0.25">
      <c r="A596" s="178" t="s">
        <v>1168</v>
      </c>
      <c r="B596" s="179" t="s">
        <v>1370</v>
      </c>
      <c r="C596" s="179" t="s">
        <v>1106</v>
      </c>
      <c r="D596" s="179" t="s">
        <v>84</v>
      </c>
      <c r="E596" s="261" t="str">
        <f t="shared" si="38"/>
        <v>Men Senior</v>
      </c>
      <c r="F596" s="184">
        <v>35562</v>
      </c>
      <c r="G596" s="263">
        <f t="shared" si="39"/>
        <v>45657</v>
      </c>
      <c r="H596" s="264">
        <f t="shared" si="40"/>
        <v>27</v>
      </c>
      <c r="I596" s="261" t="str">
        <f t="shared" si="41"/>
        <v>Senior</v>
      </c>
      <c r="J596" s="179" t="s">
        <v>1240</v>
      </c>
      <c r="K596" s="183">
        <v>19991210</v>
      </c>
      <c r="L596" s="187" t="s">
        <v>1440</v>
      </c>
    </row>
    <row r="597" spans="1:12" x14ac:dyDescent="0.25">
      <c r="A597" s="178" t="s">
        <v>1169</v>
      </c>
      <c r="B597" s="179" t="s">
        <v>1370</v>
      </c>
      <c r="C597" s="179" t="s">
        <v>333</v>
      </c>
      <c r="D597" s="179" t="s">
        <v>75</v>
      </c>
      <c r="E597" s="261" t="str">
        <f t="shared" si="38"/>
        <v>Men Veteran</v>
      </c>
      <c r="F597" s="184">
        <v>28553</v>
      </c>
      <c r="G597" s="263">
        <f t="shared" si="39"/>
        <v>45657</v>
      </c>
      <c r="H597" s="264">
        <f t="shared" si="40"/>
        <v>46</v>
      </c>
      <c r="I597" s="261" t="str">
        <f t="shared" si="41"/>
        <v>Veteran</v>
      </c>
      <c r="J597" s="179" t="s">
        <v>1240</v>
      </c>
      <c r="K597" s="183"/>
      <c r="L597" s="187"/>
    </row>
    <row r="598" spans="1:12" x14ac:dyDescent="0.25">
      <c r="A598" s="178" t="s">
        <v>1170</v>
      </c>
      <c r="B598" s="179" t="s">
        <v>1721</v>
      </c>
      <c r="C598" s="179" t="s">
        <v>174</v>
      </c>
      <c r="D598" s="179" t="s">
        <v>298</v>
      </c>
      <c r="E598" s="261" t="str">
        <f t="shared" si="38"/>
        <v>Men Senior</v>
      </c>
      <c r="F598" s="184">
        <v>33381</v>
      </c>
      <c r="G598" s="263">
        <f t="shared" si="39"/>
        <v>45657</v>
      </c>
      <c r="H598" s="264">
        <f t="shared" si="40"/>
        <v>33</v>
      </c>
      <c r="I598" s="261" t="str">
        <f t="shared" si="41"/>
        <v>Senior</v>
      </c>
      <c r="J598" s="179" t="s">
        <v>1240</v>
      </c>
      <c r="K598" s="183"/>
      <c r="L598" s="187"/>
    </row>
    <row r="599" spans="1:12" ht="14.25" customHeight="1" x14ac:dyDescent="0.25">
      <c r="A599" s="178" t="s">
        <v>1171</v>
      </c>
      <c r="B599" s="179" t="s">
        <v>1332</v>
      </c>
      <c r="C599" s="179" t="s">
        <v>87</v>
      </c>
      <c r="D599" s="179" t="s">
        <v>1177</v>
      </c>
      <c r="E599" s="261" t="str">
        <f t="shared" si="38"/>
        <v>Men Senior</v>
      </c>
      <c r="F599" s="184">
        <v>31176</v>
      </c>
      <c r="G599" s="263">
        <f t="shared" si="39"/>
        <v>45657</v>
      </c>
      <c r="H599" s="264">
        <f t="shared" si="40"/>
        <v>39</v>
      </c>
      <c r="I599" s="261" t="str">
        <f t="shared" si="41"/>
        <v>Senior</v>
      </c>
      <c r="J599" s="179" t="s">
        <v>1240</v>
      </c>
      <c r="K599" s="183">
        <v>91052300235</v>
      </c>
      <c r="L599" s="187" t="s">
        <v>1440</v>
      </c>
    </row>
    <row r="600" spans="1:12" x14ac:dyDescent="0.25">
      <c r="A600" s="178" t="s">
        <v>1172</v>
      </c>
      <c r="B600" s="179" t="s">
        <v>1233</v>
      </c>
      <c r="C600" s="179" t="s">
        <v>1178</v>
      </c>
      <c r="D600" s="179" t="s">
        <v>1179</v>
      </c>
      <c r="E600" s="261" t="str">
        <f t="shared" si="38"/>
        <v>Men Veteran</v>
      </c>
      <c r="F600" s="184">
        <v>29902</v>
      </c>
      <c r="G600" s="263">
        <f t="shared" si="39"/>
        <v>45657</v>
      </c>
      <c r="H600" s="264">
        <f t="shared" si="40"/>
        <v>43</v>
      </c>
      <c r="I600" s="261" t="str">
        <f t="shared" si="41"/>
        <v>Veteran</v>
      </c>
      <c r="J600" s="179" t="s">
        <v>1240</v>
      </c>
      <c r="K600" s="183">
        <v>85051911013</v>
      </c>
      <c r="L600" s="187" t="s">
        <v>1440</v>
      </c>
    </row>
    <row r="601" spans="1:12" s="195" customFormat="1" x14ac:dyDescent="0.25">
      <c r="A601" s="259" t="s">
        <v>1173</v>
      </c>
      <c r="B601" s="260" t="s">
        <v>43</v>
      </c>
      <c r="C601" s="260" t="s">
        <v>1987</v>
      </c>
      <c r="D601" s="260" t="s">
        <v>1894</v>
      </c>
      <c r="E601" s="261" t="str">
        <f t="shared" si="38"/>
        <v>Men Senior</v>
      </c>
      <c r="F601" s="262">
        <v>31306</v>
      </c>
      <c r="G601" s="263">
        <f t="shared" si="39"/>
        <v>45657</v>
      </c>
      <c r="H601" s="264">
        <f t="shared" si="40"/>
        <v>39</v>
      </c>
      <c r="I601" s="261" t="str">
        <f t="shared" si="41"/>
        <v>Senior</v>
      </c>
      <c r="J601" s="260" t="s">
        <v>1240</v>
      </c>
      <c r="K601" s="265">
        <v>85091610278</v>
      </c>
      <c r="L601" s="266" t="s">
        <v>1440</v>
      </c>
    </row>
    <row r="602" spans="1:12" x14ac:dyDescent="0.25">
      <c r="A602" s="178" t="s">
        <v>1174</v>
      </c>
      <c r="B602" s="179" t="s">
        <v>1332</v>
      </c>
      <c r="C602" s="179" t="s">
        <v>1190</v>
      </c>
      <c r="D602" s="179" t="s">
        <v>1213</v>
      </c>
      <c r="E602" s="261" t="str">
        <f t="shared" si="38"/>
        <v>Men Veteran</v>
      </c>
      <c r="F602" s="184">
        <v>30822</v>
      </c>
      <c r="G602" s="263">
        <f t="shared" si="39"/>
        <v>45657</v>
      </c>
      <c r="H602" s="264">
        <f t="shared" si="40"/>
        <v>40</v>
      </c>
      <c r="I602" s="261" t="str">
        <f t="shared" si="41"/>
        <v>Veteran</v>
      </c>
      <c r="J602" s="179" t="s">
        <v>1240</v>
      </c>
      <c r="K602" s="183"/>
      <c r="L602" s="187"/>
    </row>
    <row r="603" spans="1:12" s="195" customFormat="1" x14ac:dyDescent="0.25">
      <c r="A603" s="259" t="s">
        <v>1175</v>
      </c>
      <c r="B603" s="260" t="s">
        <v>40</v>
      </c>
      <c r="C603" s="260" t="s">
        <v>409</v>
      </c>
      <c r="D603" s="260" t="s">
        <v>1899</v>
      </c>
      <c r="E603" s="261" t="str">
        <f t="shared" si="38"/>
        <v>Men U/21</v>
      </c>
      <c r="F603" s="262">
        <v>38462</v>
      </c>
      <c r="G603" s="263">
        <f t="shared" si="39"/>
        <v>45657</v>
      </c>
      <c r="H603" s="264">
        <f t="shared" si="40"/>
        <v>19</v>
      </c>
      <c r="I603" s="261" t="str">
        <f t="shared" si="41"/>
        <v>U/21</v>
      </c>
      <c r="J603" s="260" t="s">
        <v>1240</v>
      </c>
      <c r="K603" s="265">
        <v>20050420</v>
      </c>
      <c r="L603" s="266" t="s">
        <v>1440</v>
      </c>
    </row>
    <row r="604" spans="1:12" s="195" customFormat="1" x14ac:dyDescent="0.25">
      <c r="A604" s="178" t="s">
        <v>1176</v>
      </c>
      <c r="B604" s="179" t="s">
        <v>1233</v>
      </c>
      <c r="C604" s="179" t="s">
        <v>1835</v>
      </c>
      <c r="D604" s="179" t="s">
        <v>1672</v>
      </c>
      <c r="E604" s="261" t="str">
        <f t="shared" si="38"/>
        <v>Men Senior</v>
      </c>
      <c r="F604" s="184">
        <v>36006</v>
      </c>
      <c r="G604" s="263">
        <f t="shared" si="39"/>
        <v>45657</v>
      </c>
      <c r="H604" s="264">
        <f t="shared" si="40"/>
        <v>26</v>
      </c>
      <c r="I604" s="261" t="str">
        <f t="shared" si="41"/>
        <v>Senior</v>
      </c>
      <c r="J604" s="179" t="s">
        <v>1240</v>
      </c>
      <c r="K604" s="183">
        <v>98073000652</v>
      </c>
      <c r="L604" s="187" t="s">
        <v>1440</v>
      </c>
    </row>
    <row r="605" spans="1:12" x14ac:dyDescent="0.25">
      <c r="A605" s="178" t="s">
        <v>1180</v>
      </c>
      <c r="B605" s="179" t="s">
        <v>1233</v>
      </c>
      <c r="C605" s="179" t="s">
        <v>99</v>
      </c>
      <c r="D605" s="179" t="s">
        <v>1203</v>
      </c>
      <c r="E605" s="261" t="str">
        <f t="shared" si="38"/>
        <v>Men Veteran</v>
      </c>
      <c r="F605" s="184">
        <v>29250</v>
      </c>
      <c r="G605" s="263">
        <f t="shared" si="39"/>
        <v>45657</v>
      </c>
      <c r="H605" s="264">
        <f t="shared" si="40"/>
        <v>44</v>
      </c>
      <c r="I605" s="261" t="str">
        <f t="shared" si="41"/>
        <v>Veteran</v>
      </c>
      <c r="J605" s="179" t="s">
        <v>1240</v>
      </c>
      <c r="K605" s="183">
        <v>98073000652</v>
      </c>
      <c r="L605" s="187" t="s">
        <v>1440</v>
      </c>
    </row>
    <row r="606" spans="1:12" x14ac:dyDescent="0.25">
      <c r="A606" s="178" t="s">
        <v>1181</v>
      </c>
      <c r="B606" s="179" t="s">
        <v>1235</v>
      </c>
      <c r="C606" s="179" t="s">
        <v>886</v>
      </c>
      <c r="D606" s="179" t="s">
        <v>1205</v>
      </c>
      <c r="E606" s="261" t="str">
        <f t="shared" si="38"/>
        <v>Men Grand Masters</v>
      </c>
      <c r="F606" s="184">
        <v>22600</v>
      </c>
      <c r="G606" s="263">
        <f t="shared" si="39"/>
        <v>45657</v>
      </c>
      <c r="H606" s="264">
        <f t="shared" si="40"/>
        <v>63</v>
      </c>
      <c r="I606" s="261" t="str">
        <f t="shared" si="41"/>
        <v>Grand Masters</v>
      </c>
      <c r="J606" s="179" t="s">
        <v>1240</v>
      </c>
      <c r="K606" s="183">
        <v>80013010565</v>
      </c>
      <c r="L606" s="187" t="s">
        <v>1440</v>
      </c>
    </row>
    <row r="607" spans="1:12" s="195" customFormat="1" x14ac:dyDescent="0.25">
      <c r="A607" s="259" t="s">
        <v>1182</v>
      </c>
      <c r="B607" s="260" t="s">
        <v>37</v>
      </c>
      <c r="C607" s="260" t="s">
        <v>1206</v>
      </c>
      <c r="D607" s="260" t="s">
        <v>270</v>
      </c>
      <c r="E607" s="261" t="str">
        <f t="shared" si="38"/>
        <v>Men U/21</v>
      </c>
      <c r="F607" s="262">
        <v>38961</v>
      </c>
      <c r="G607" s="263">
        <f t="shared" si="39"/>
        <v>45657</v>
      </c>
      <c r="H607" s="264">
        <f t="shared" si="40"/>
        <v>18</v>
      </c>
      <c r="I607" s="261" t="str">
        <f t="shared" si="41"/>
        <v>U/21</v>
      </c>
      <c r="J607" s="260" t="s">
        <v>1240</v>
      </c>
      <c r="K607" s="265">
        <v>20060901</v>
      </c>
      <c r="L607" s="266" t="s">
        <v>1440</v>
      </c>
    </row>
    <row r="608" spans="1:12" x14ac:dyDescent="0.25">
      <c r="A608" s="178" t="s">
        <v>1183</v>
      </c>
      <c r="B608" s="179" t="s">
        <v>1338</v>
      </c>
      <c r="C608" s="179" t="s">
        <v>956</v>
      </c>
      <c r="D608" s="179" t="s">
        <v>1207</v>
      </c>
      <c r="E608" s="261" t="str">
        <f t="shared" si="38"/>
        <v>Men Veteran</v>
      </c>
      <c r="F608" s="184">
        <v>28221</v>
      </c>
      <c r="G608" s="263">
        <f t="shared" si="39"/>
        <v>45657</v>
      </c>
      <c r="H608" s="264">
        <f t="shared" si="40"/>
        <v>47</v>
      </c>
      <c r="I608" s="261" t="str">
        <f t="shared" si="41"/>
        <v>Veteran</v>
      </c>
      <c r="J608" s="179" t="s">
        <v>1240</v>
      </c>
      <c r="K608" s="183">
        <v>20060901</v>
      </c>
      <c r="L608" s="187" t="s">
        <v>1440</v>
      </c>
    </row>
    <row r="609" spans="1:12" x14ac:dyDescent="0.25">
      <c r="A609" s="178" t="s">
        <v>1184</v>
      </c>
      <c r="B609" s="179" t="s">
        <v>977</v>
      </c>
      <c r="C609" s="179" t="s">
        <v>1208</v>
      </c>
      <c r="D609" s="179" t="s">
        <v>84</v>
      </c>
      <c r="E609" s="261" t="str">
        <f t="shared" si="38"/>
        <v>Men Senior</v>
      </c>
      <c r="F609" s="184">
        <v>36513</v>
      </c>
      <c r="G609" s="263">
        <f t="shared" si="39"/>
        <v>45657</v>
      </c>
      <c r="H609" s="264">
        <f t="shared" si="40"/>
        <v>25</v>
      </c>
      <c r="I609" s="261" t="str">
        <f t="shared" si="41"/>
        <v>Senior</v>
      </c>
      <c r="J609" s="179" t="s">
        <v>1240</v>
      </c>
      <c r="K609" s="183">
        <v>77040610353</v>
      </c>
      <c r="L609" s="187"/>
    </row>
    <row r="610" spans="1:12" s="195" customFormat="1" x14ac:dyDescent="0.25">
      <c r="A610" s="259" t="s">
        <v>1185</v>
      </c>
      <c r="B610" s="260" t="s">
        <v>48</v>
      </c>
      <c r="C610" s="260" t="s">
        <v>1209</v>
      </c>
      <c r="D610" s="260" t="s">
        <v>1210</v>
      </c>
      <c r="E610" s="261" t="str">
        <f t="shared" si="38"/>
        <v>Men Master</v>
      </c>
      <c r="F610" s="262">
        <v>26903</v>
      </c>
      <c r="G610" s="263">
        <f t="shared" si="39"/>
        <v>45657</v>
      </c>
      <c r="H610" s="264">
        <f t="shared" si="40"/>
        <v>51</v>
      </c>
      <c r="I610" s="261" t="str">
        <f t="shared" si="41"/>
        <v>Master</v>
      </c>
      <c r="J610" s="260" t="s">
        <v>1240</v>
      </c>
      <c r="K610" s="265">
        <v>73082700098</v>
      </c>
      <c r="L610" s="266" t="s">
        <v>1440</v>
      </c>
    </row>
    <row r="611" spans="1:12" s="195" customFormat="1" x14ac:dyDescent="0.25">
      <c r="A611" s="259" t="s">
        <v>1186</v>
      </c>
      <c r="B611" s="260" t="s">
        <v>48</v>
      </c>
      <c r="C611" s="260" t="s">
        <v>2002</v>
      </c>
      <c r="D611" s="260" t="s">
        <v>109</v>
      </c>
      <c r="E611" s="261" t="str">
        <f t="shared" si="38"/>
        <v>Ladies U/16</v>
      </c>
      <c r="F611" s="262">
        <v>41001</v>
      </c>
      <c r="G611" s="263">
        <f t="shared" si="39"/>
        <v>45657</v>
      </c>
      <c r="H611" s="264">
        <f t="shared" si="40"/>
        <v>12</v>
      </c>
      <c r="I611" s="261" t="str">
        <f t="shared" si="41"/>
        <v>U/16</v>
      </c>
      <c r="J611" s="260" t="s">
        <v>67</v>
      </c>
      <c r="K611" s="265">
        <v>20120402</v>
      </c>
      <c r="L611" s="266" t="s">
        <v>1440</v>
      </c>
    </row>
    <row r="612" spans="1:12" s="195" customFormat="1" x14ac:dyDescent="0.25">
      <c r="A612" s="178" t="s">
        <v>1187</v>
      </c>
      <c r="B612" s="179" t="s">
        <v>1640</v>
      </c>
      <c r="C612" s="179" t="s">
        <v>409</v>
      </c>
      <c r="D612" s="179" t="s">
        <v>1913</v>
      </c>
      <c r="E612" s="261" t="str">
        <f t="shared" si="38"/>
        <v>Men Senior</v>
      </c>
      <c r="F612" s="184">
        <v>34303</v>
      </c>
      <c r="G612" s="263">
        <f t="shared" si="39"/>
        <v>45657</v>
      </c>
      <c r="H612" s="264">
        <f t="shared" si="40"/>
        <v>31</v>
      </c>
      <c r="I612" s="261" t="str">
        <f t="shared" si="41"/>
        <v>Senior</v>
      </c>
      <c r="J612" s="179" t="s">
        <v>1240</v>
      </c>
      <c r="K612" s="250">
        <v>93113001153</v>
      </c>
      <c r="L612" s="187" t="s">
        <v>1440</v>
      </c>
    </row>
    <row r="613" spans="1:12" x14ac:dyDescent="0.25">
      <c r="A613" s="178" t="s">
        <v>1188</v>
      </c>
      <c r="B613" s="179" t="s">
        <v>1232</v>
      </c>
      <c r="C613" s="179" t="s">
        <v>178</v>
      </c>
      <c r="D613" s="179" t="s">
        <v>1212</v>
      </c>
      <c r="E613" s="261" t="str">
        <f t="shared" si="38"/>
        <v>Men Veteran</v>
      </c>
      <c r="F613" s="184">
        <v>29869</v>
      </c>
      <c r="G613" s="263">
        <f t="shared" si="39"/>
        <v>45657</v>
      </c>
      <c r="H613" s="264">
        <f t="shared" si="40"/>
        <v>43</v>
      </c>
      <c r="I613" s="261" t="str">
        <f t="shared" si="41"/>
        <v>Veteran</v>
      </c>
      <c r="J613" s="179" t="s">
        <v>1240</v>
      </c>
      <c r="K613" s="183"/>
      <c r="L613" s="187"/>
    </row>
    <row r="614" spans="1:12" s="195" customFormat="1" x14ac:dyDescent="0.25">
      <c r="A614" s="259" t="s">
        <v>1189</v>
      </c>
      <c r="B614" s="260" t="s">
        <v>49</v>
      </c>
      <c r="C614" s="260" t="s">
        <v>1204</v>
      </c>
      <c r="D614" s="260" t="s">
        <v>227</v>
      </c>
      <c r="E614" s="261" t="str">
        <f t="shared" si="38"/>
        <v>Men Veteran</v>
      </c>
      <c r="F614" s="262">
        <v>30276</v>
      </c>
      <c r="G614" s="263">
        <f t="shared" si="39"/>
        <v>45657</v>
      </c>
      <c r="H614" s="264">
        <f t="shared" si="40"/>
        <v>42</v>
      </c>
      <c r="I614" s="261" t="str">
        <f t="shared" si="41"/>
        <v>Veteran</v>
      </c>
      <c r="J614" s="260" t="s">
        <v>1240</v>
      </c>
      <c r="K614" s="265">
        <v>82112110257</v>
      </c>
      <c r="L614" s="266" t="s">
        <v>1440</v>
      </c>
    </row>
    <row r="615" spans="1:12" s="195" customFormat="1" x14ac:dyDescent="0.25">
      <c r="A615" s="259" t="s">
        <v>1191</v>
      </c>
      <c r="B615" s="260" t="s">
        <v>1923</v>
      </c>
      <c r="C615" s="260" t="s">
        <v>282</v>
      </c>
      <c r="D615" s="260" t="s">
        <v>349</v>
      </c>
      <c r="E615" s="261" t="str">
        <f t="shared" si="38"/>
        <v>Men Senior</v>
      </c>
      <c r="F615" s="262">
        <v>35334</v>
      </c>
      <c r="G615" s="263">
        <f t="shared" si="39"/>
        <v>45657</v>
      </c>
      <c r="H615" s="264">
        <f t="shared" si="40"/>
        <v>28</v>
      </c>
      <c r="I615" s="261" t="str">
        <f t="shared" si="41"/>
        <v>Senior</v>
      </c>
      <c r="J615" s="260" t="s">
        <v>1240</v>
      </c>
      <c r="K615" s="265">
        <v>96092600072</v>
      </c>
      <c r="L615" s="266" t="s">
        <v>1440</v>
      </c>
    </row>
    <row r="616" spans="1:12" s="195" customFormat="1" x14ac:dyDescent="0.25">
      <c r="A616" s="259" t="s">
        <v>1192</v>
      </c>
      <c r="B616" s="260" t="s">
        <v>47</v>
      </c>
      <c r="C616" s="260" t="s">
        <v>1036</v>
      </c>
      <c r="D616" s="260" t="s">
        <v>218</v>
      </c>
      <c r="E616" s="261" t="str">
        <f t="shared" si="38"/>
        <v>Men Senior</v>
      </c>
      <c r="F616" s="262">
        <v>32842</v>
      </c>
      <c r="G616" s="263">
        <f t="shared" si="39"/>
        <v>45657</v>
      </c>
      <c r="H616" s="264">
        <f t="shared" si="40"/>
        <v>35</v>
      </c>
      <c r="I616" s="261" t="str">
        <f t="shared" si="41"/>
        <v>Senior</v>
      </c>
      <c r="J616" s="260" t="s">
        <v>1240</v>
      </c>
      <c r="K616" s="265">
        <v>96092600072</v>
      </c>
      <c r="L616" s="266" t="s">
        <v>1440</v>
      </c>
    </row>
    <row r="617" spans="1:12" s="195" customFormat="1" x14ac:dyDescent="0.25">
      <c r="A617" s="259" t="s">
        <v>1193</v>
      </c>
      <c r="B617" s="260" t="s">
        <v>41</v>
      </c>
      <c r="C617" s="260" t="s">
        <v>2021</v>
      </c>
      <c r="D617" s="260" t="s">
        <v>168</v>
      </c>
      <c r="E617" s="261" t="str">
        <f t="shared" si="38"/>
        <v>Men Senior</v>
      </c>
      <c r="F617" s="262">
        <v>35458</v>
      </c>
      <c r="G617" s="263">
        <f t="shared" si="39"/>
        <v>45657</v>
      </c>
      <c r="H617" s="264">
        <f t="shared" si="40"/>
        <v>27</v>
      </c>
      <c r="I617" s="261" t="str">
        <f t="shared" si="41"/>
        <v>Senior</v>
      </c>
      <c r="J617" s="260" t="s">
        <v>1240</v>
      </c>
      <c r="K617" s="265">
        <v>97012800208</v>
      </c>
      <c r="L617" s="266" t="s">
        <v>1440</v>
      </c>
    </row>
    <row r="618" spans="1:12" x14ac:dyDescent="0.25">
      <c r="A618" s="178" t="s">
        <v>1194</v>
      </c>
      <c r="B618" s="179" t="s">
        <v>1338</v>
      </c>
      <c r="C618" s="179" t="s">
        <v>216</v>
      </c>
      <c r="D618" s="179" t="s">
        <v>1213</v>
      </c>
      <c r="E618" s="261" t="str">
        <f t="shared" si="38"/>
        <v>Men Grand Masters</v>
      </c>
      <c r="F618" s="184"/>
      <c r="G618" s="263">
        <f t="shared" si="39"/>
        <v>45657</v>
      </c>
      <c r="H618" s="264">
        <f t="shared" si="40"/>
        <v>125</v>
      </c>
      <c r="I618" s="261" t="str">
        <f t="shared" si="41"/>
        <v>Grand Masters</v>
      </c>
      <c r="J618" s="179" t="s">
        <v>1240</v>
      </c>
      <c r="K618" s="183">
        <v>821111210188</v>
      </c>
      <c r="L618" s="187"/>
    </row>
    <row r="619" spans="1:12" x14ac:dyDescent="0.25">
      <c r="A619" s="178" t="s">
        <v>1195</v>
      </c>
      <c r="B619" s="179" t="s">
        <v>1338</v>
      </c>
      <c r="C619" s="179" t="s">
        <v>1214</v>
      </c>
      <c r="D619" s="179" t="s">
        <v>123</v>
      </c>
      <c r="E619" s="261" t="str">
        <f t="shared" si="38"/>
        <v>Ladies Grand Masters</v>
      </c>
      <c r="F619" s="184"/>
      <c r="G619" s="263">
        <f t="shared" si="39"/>
        <v>45657</v>
      </c>
      <c r="H619" s="264">
        <f t="shared" si="40"/>
        <v>125</v>
      </c>
      <c r="I619" s="261" t="str">
        <f t="shared" si="41"/>
        <v>Grand Masters</v>
      </c>
      <c r="J619" s="179" t="s">
        <v>67</v>
      </c>
      <c r="K619" s="183"/>
      <c r="L619" s="187"/>
    </row>
    <row r="620" spans="1:12" x14ac:dyDescent="0.25">
      <c r="A620" s="178" t="s">
        <v>1196</v>
      </c>
      <c r="B620" s="179" t="s">
        <v>1235</v>
      </c>
      <c r="C620" s="179" t="s">
        <v>1215</v>
      </c>
      <c r="D620" s="179" t="s">
        <v>115</v>
      </c>
      <c r="E620" s="261" t="str">
        <f t="shared" si="38"/>
        <v>Men Senior</v>
      </c>
      <c r="F620" s="184">
        <v>31995</v>
      </c>
      <c r="G620" s="263">
        <f t="shared" si="39"/>
        <v>45657</v>
      </c>
      <c r="H620" s="264">
        <f t="shared" si="40"/>
        <v>37</v>
      </c>
      <c r="I620" s="261" t="str">
        <f t="shared" si="41"/>
        <v>Senior</v>
      </c>
      <c r="J620" s="179" t="s">
        <v>1240</v>
      </c>
      <c r="K620" s="183"/>
      <c r="L620" s="187"/>
    </row>
    <row r="621" spans="1:12" x14ac:dyDescent="0.25">
      <c r="A621" s="178" t="s">
        <v>1197</v>
      </c>
      <c r="B621" s="179" t="s">
        <v>1326</v>
      </c>
      <c r="C621" s="179" t="s">
        <v>1216</v>
      </c>
      <c r="D621" s="179" t="s">
        <v>911</v>
      </c>
      <c r="E621" s="261" t="str">
        <f t="shared" si="38"/>
        <v>Men Veteran</v>
      </c>
      <c r="F621" s="184">
        <v>29144</v>
      </c>
      <c r="G621" s="263">
        <f t="shared" si="39"/>
        <v>45657</v>
      </c>
      <c r="H621" s="264">
        <f t="shared" si="40"/>
        <v>45</v>
      </c>
      <c r="I621" s="261" t="str">
        <f t="shared" si="41"/>
        <v>Veteran</v>
      </c>
      <c r="J621" s="179" t="s">
        <v>1240</v>
      </c>
      <c r="K621" s="183">
        <v>8708065155087</v>
      </c>
      <c r="L621" s="187" t="s">
        <v>1443</v>
      </c>
    </row>
    <row r="622" spans="1:12" s="195" customFormat="1" x14ac:dyDescent="0.25">
      <c r="A622" s="259" t="s">
        <v>1198</v>
      </c>
      <c r="B622" s="260" t="s">
        <v>41</v>
      </c>
      <c r="C622" s="260" t="s">
        <v>2022</v>
      </c>
      <c r="D622" s="260" t="s">
        <v>2023</v>
      </c>
      <c r="E622" s="261" t="str">
        <f t="shared" si="38"/>
        <v>Men U/16</v>
      </c>
      <c r="F622" s="262">
        <v>41166</v>
      </c>
      <c r="G622" s="263">
        <f t="shared" si="39"/>
        <v>45657</v>
      </c>
      <c r="H622" s="264">
        <f t="shared" si="40"/>
        <v>12</v>
      </c>
      <c r="I622" s="261" t="str">
        <f t="shared" si="41"/>
        <v>U/16</v>
      </c>
      <c r="J622" s="260" t="s">
        <v>1240</v>
      </c>
      <c r="K622" s="265">
        <v>833708</v>
      </c>
      <c r="L622" s="266" t="s">
        <v>1440</v>
      </c>
    </row>
    <row r="623" spans="1:12" s="195" customFormat="1" x14ac:dyDescent="0.25">
      <c r="A623" s="259" t="s">
        <v>1199</v>
      </c>
      <c r="B623" s="260" t="s">
        <v>41</v>
      </c>
      <c r="C623" s="280" t="s">
        <v>94</v>
      </c>
      <c r="D623" s="280" t="s">
        <v>73</v>
      </c>
      <c r="E623" s="261" t="str">
        <f t="shared" si="38"/>
        <v>Men Veteran</v>
      </c>
      <c r="F623" s="281">
        <v>29257</v>
      </c>
      <c r="G623" s="263">
        <f t="shared" si="39"/>
        <v>45657</v>
      </c>
      <c r="H623" s="264">
        <f t="shared" si="40"/>
        <v>44</v>
      </c>
      <c r="I623" s="261" t="str">
        <f t="shared" si="41"/>
        <v>Veteran</v>
      </c>
      <c r="J623" s="260" t="s">
        <v>1240</v>
      </c>
      <c r="K623" s="265">
        <v>72101300311</v>
      </c>
      <c r="L623" s="266" t="s">
        <v>1440</v>
      </c>
    </row>
    <row r="624" spans="1:12" s="195" customFormat="1" x14ac:dyDescent="0.25">
      <c r="A624" s="178" t="s">
        <v>1200</v>
      </c>
      <c r="B624" s="179" t="s">
        <v>1218</v>
      </c>
      <c r="C624" s="179" t="s">
        <v>896</v>
      </c>
      <c r="D624" s="179" t="s">
        <v>1220</v>
      </c>
      <c r="E624" s="261" t="str">
        <f t="shared" si="38"/>
        <v>Men Master</v>
      </c>
      <c r="F624" s="184">
        <v>25074</v>
      </c>
      <c r="G624" s="263">
        <f t="shared" si="39"/>
        <v>45657</v>
      </c>
      <c r="H624" s="264">
        <f t="shared" si="40"/>
        <v>56</v>
      </c>
      <c r="I624" s="261" t="str">
        <f t="shared" si="41"/>
        <v>Master</v>
      </c>
      <c r="J624" s="179" t="s">
        <v>1240</v>
      </c>
      <c r="K624" s="183">
        <v>6808245256086</v>
      </c>
      <c r="L624" s="187" t="s">
        <v>1443</v>
      </c>
    </row>
    <row r="625" spans="1:12" s="195" customFormat="1" x14ac:dyDescent="0.25">
      <c r="A625" s="178" t="s">
        <v>1201</v>
      </c>
      <c r="B625" s="179" t="s">
        <v>1218</v>
      </c>
      <c r="C625" s="179" t="s">
        <v>1221</v>
      </c>
      <c r="D625" s="179" t="s">
        <v>1220</v>
      </c>
      <c r="E625" s="261" t="str">
        <f t="shared" si="38"/>
        <v>Ladies Master</v>
      </c>
      <c r="F625" s="184">
        <v>24977</v>
      </c>
      <c r="G625" s="263">
        <f t="shared" si="39"/>
        <v>45657</v>
      </c>
      <c r="H625" s="264">
        <f t="shared" si="40"/>
        <v>56</v>
      </c>
      <c r="I625" s="261" t="str">
        <f t="shared" si="41"/>
        <v>Master</v>
      </c>
      <c r="J625" s="179" t="s">
        <v>67</v>
      </c>
      <c r="K625" s="183">
        <v>6805190091088</v>
      </c>
      <c r="L625" s="187" t="s">
        <v>1443</v>
      </c>
    </row>
    <row r="626" spans="1:12" s="195" customFormat="1" x14ac:dyDescent="0.25">
      <c r="A626" s="259" t="s">
        <v>1202</v>
      </c>
      <c r="B626" s="260" t="s">
        <v>43</v>
      </c>
      <c r="C626" s="260" t="s">
        <v>1021</v>
      </c>
      <c r="D626" s="260" t="s">
        <v>184</v>
      </c>
      <c r="E626" s="261" t="str">
        <f t="shared" si="38"/>
        <v>Men Veteran</v>
      </c>
      <c r="F626" s="262">
        <v>30194</v>
      </c>
      <c r="G626" s="263">
        <f t="shared" si="39"/>
        <v>45657</v>
      </c>
      <c r="H626" s="264">
        <f t="shared" si="40"/>
        <v>42</v>
      </c>
      <c r="I626" s="261" t="str">
        <f t="shared" si="41"/>
        <v>Veteran</v>
      </c>
      <c r="J626" s="260" t="s">
        <v>1240</v>
      </c>
      <c r="K626" s="265">
        <v>8208310827</v>
      </c>
      <c r="L626" s="266" t="s">
        <v>1440</v>
      </c>
    </row>
    <row r="627" spans="1:12" x14ac:dyDescent="0.25">
      <c r="A627" s="178" t="s">
        <v>1222</v>
      </c>
      <c r="B627" s="179" t="s">
        <v>1450</v>
      </c>
      <c r="C627" s="179" t="s">
        <v>1237</v>
      </c>
      <c r="D627" s="179" t="s">
        <v>1236</v>
      </c>
      <c r="E627" s="261" t="str">
        <f t="shared" si="38"/>
        <v>Ladies Master</v>
      </c>
      <c r="F627" s="184">
        <v>26532</v>
      </c>
      <c r="G627" s="263">
        <f t="shared" si="39"/>
        <v>45657</v>
      </c>
      <c r="H627" s="264">
        <f t="shared" si="40"/>
        <v>52</v>
      </c>
      <c r="I627" s="261" t="str">
        <f t="shared" si="41"/>
        <v>Master</v>
      </c>
      <c r="J627" s="179" t="s">
        <v>67</v>
      </c>
      <c r="K627" s="183">
        <v>82083110827</v>
      </c>
      <c r="L627" s="187" t="s">
        <v>1440</v>
      </c>
    </row>
    <row r="628" spans="1:12" s="195" customFormat="1" x14ac:dyDescent="0.25">
      <c r="A628" s="259" t="s">
        <v>1223</v>
      </c>
      <c r="B628" s="260" t="s">
        <v>37</v>
      </c>
      <c r="C628" s="260" t="s">
        <v>1036</v>
      </c>
      <c r="D628" s="260" t="s">
        <v>77</v>
      </c>
      <c r="E628" s="261" t="str">
        <f t="shared" si="38"/>
        <v>Men Senior</v>
      </c>
      <c r="F628" s="262">
        <v>31191</v>
      </c>
      <c r="G628" s="263">
        <f t="shared" si="39"/>
        <v>45657</v>
      </c>
      <c r="H628" s="264">
        <f t="shared" si="40"/>
        <v>39</v>
      </c>
      <c r="I628" s="261" t="str">
        <f t="shared" si="41"/>
        <v>Senior</v>
      </c>
      <c r="J628" s="260" t="s">
        <v>1240</v>
      </c>
      <c r="K628" s="265">
        <v>85052410867</v>
      </c>
      <c r="L628" s="266" t="s">
        <v>1440</v>
      </c>
    </row>
    <row r="629" spans="1:12" s="195" customFormat="1" x14ac:dyDescent="0.25">
      <c r="A629" s="259" t="s">
        <v>1224</v>
      </c>
      <c r="B629" s="260" t="s">
        <v>41</v>
      </c>
      <c r="C629" s="260" t="s">
        <v>217</v>
      </c>
      <c r="D629" s="260" t="s">
        <v>223</v>
      </c>
      <c r="E629" s="261" t="str">
        <f t="shared" si="38"/>
        <v>Men Master</v>
      </c>
      <c r="F629" s="262">
        <v>25890</v>
      </c>
      <c r="G629" s="263">
        <f t="shared" si="39"/>
        <v>45657</v>
      </c>
      <c r="H629" s="264">
        <f t="shared" si="40"/>
        <v>54</v>
      </c>
      <c r="I629" s="261" t="str">
        <f t="shared" si="41"/>
        <v>Master</v>
      </c>
      <c r="J629" s="260" t="s">
        <v>1240</v>
      </c>
      <c r="K629" s="265">
        <v>70111800153</v>
      </c>
      <c r="L629" s="266" t="s">
        <v>1440</v>
      </c>
    </row>
    <row r="630" spans="1:12" s="195" customFormat="1" x14ac:dyDescent="0.25">
      <c r="A630" s="259" t="s">
        <v>1225</v>
      </c>
      <c r="B630" s="260" t="s">
        <v>37</v>
      </c>
      <c r="C630" s="260" t="s">
        <v>1846</v>
      </c>
      <c r="D630" s="260" t="s">
        <v>77</v>
      </c>
      <c r="E630" s="261" t="str">
        <f t="shared" si="38"/>
        <v>Men U/16</v>
      </c>
      <c r="F630" s="262">
        <v>40917</v>
      </c>
      <c r="G630" s="263">
        <f t="shared" si="39"/>
        <v>45657</v>
      </c>
      <c r="H630" s="264">
        <f t="shared" si="40"/>
        <v>12</v>
      </c>
      <c r="I630" s="261" t="str">
        <f t="shared" si="41"/>
        <v>U/16</v>
      </c>
      <c r="J630" s="260" t="s">
        <v>1240</v>
      </c>
      <c r="K630" s="265">
        <v>20120109</v>
      </c>
      <c r="L630" s="266" t="s">
        <v>1440</v>
      </c>
    </row>
    <row r="631" spans="1:12" x14ac:dyDescent="0.25">
      <c r="A631" s="178" t="s">
        <v>1226</v>
      </c>
      <c r="B631" s="179" t="s">
        <v>1455</v>
      </c>
      <c r="C631" s="179" t="s">
        <v>410</v>
      </c>
      <c r="D631" s="179" t="s">
        <v>115</v>
      </c>
      <c r="E631" s="261" t="str">
        <f t="shared" si="38"/>
        <v>Men Senior</v>
      </c>
      <c r="F631" s="184">
        <v>36535</v>
      </c>
      <c r="G631" s="263">
        <f t="shared" si="39"/>
        <v>45657</v>
      </c>
      <c r="H631" s="264">
        <f t="shared" si="40"/>
        <v>24</v>
      </c>
      <c r="I631" s="261" t="str">
        <f t="shared" si="41"/>
        <v>Senior</v>
      </c>
      <c r="J631" s="179" t="s">
        <v>1240</v>
      </c>
      <c r="K631" s="183">
        <v>81090210930</v>
      </c>
      <c r="L631" s="187" t="s">
        <v>1440</v>
      </c>
    </row>
    <row r="632" spans="1:12" s="195" customFormat="1" x14ac:dyDescent="0.25">
      <c r="A632" s="259" t="s">
        <v>1227</v>
      </c>
      <c r="B632" s="260" t="s">
        <v>43</v>
      </c>
      <c r="C632" s="260" t="s">
        <v>1884</v>
      </c>
      <c r="D632" s="260" t="s">
        <v>1885</v>
      </c>
      <c r="E632" s="261" t="str">
        <f t="shared" si="38"/>
        <v>Men Senior</v>
      </c>
      <c r="F632" s="262">
        <v>31291</v>
      </c>
      <c r="G632" s="263">
        <f t="shared" si="39"/>
        <v>45657</v>
      </c>
      <c r="H632" s="264">
        <f t="shared" si="40"/>
        <v>39</v>
      </c>
      <c r="I632" s="261" t="str">
        <f t="shared" si="41"/>
        <v>Senior</v>
      </c>
      <c r="J632" s="260" t="s">
        <v>1240</v>
      </c>
      <c r="K632" s="265">
        <v>8509015299086</v>
      </c>
      <c r="L632" s="266" t="s">
        <v>1443</v>
      </c>
    </row>
    <row r="633" spans="1:12" s="195" customFormat="1" x14ac:dyDescent="0.25">
      <c r="A633" s="259" t="s">
        <v>1228</v>
      </c>
      <c r="B633" s="260" t="s">
        <v>38</v>
      </c>
      <c r="C633" s="260" t="s">
        <v>1842</v>
      </c>
      <c r="D633" s="260" t="s">
        <v>1217</v>
      </c>
      <c r="E633" s="261" t="str">
        <f t="shared" si="38"/>
        <v>Men Senior</v>
      </c>
      <c r="F633" s="262">
        <v>36032</v>
      </c>
      <c r="G633" s="263">
        <f t="shared" si="39"/>
        <v>45657</v>
      </c>
      <c r="H633" s="264">
        <f t="shared" si="40"/>
        <v>26</v>
      </c>
      <c r="I633" s="261" t="str">
        <f t="shared" si="41"/>
        <v>Senior</v>
      </c>
      <c r="J633" s="260" t="s">
        <v>1240</v>
      </c>
      <c r="K633" s="265">
        <v>98082500174</v>
      </c>
      <c r="L633" s="266" t="s">
        <v>1440</v>
      </c>
    </row>
    <row r="634" spans="1:12" x14ac:dyDescent="0.25">
      <c r="A634" s="178" t="s">
        <v>1229</v>
      </c>
      <c r="B634" s="179" t="s">
        <v>1370</v>
      </c>
      <c r="C634" s="179" t="s">
        <v>91</v>
      </c>
      <c r="D634" s="179" t="s">
        <v>218</v>
      </c>
      <c r="E634" s="261" t="str">
        <f t="shared" si="38"/>
        <v>Men Senior</v>
      </c>
      <c r="F634" s="184">
        <v>32125</v>
      </c>
      <c r="G634" s="263">
        <f t="shared" si="39"/>
        <v>45657</v>
      </c>
      <c r="H634" s="264">
        <f t="shared" si="40"/>
        <v>37</v>
      </c>
      <c r="I634" s="261" t="str">
        <f t="shared" si="41"/>
        <v>Senior</v>
      </c>
      <c r="J634" s="179" t="s">
        <v>1240</v>
      </c>
      <c r="K634" s="183">
        <v>87121400200</v>
      </c>
      <c r="L634" s="187" t="s">
        <v>1440</v>
      </c>
    </row>
    <row r="635" spans="1:12" x14ac:dyDescent="0.25">
      <c r="A635" s="178" t="s">
        <v>1230</v>
      </c>
      <c r="B635" s="179" t="s">
        <v>1924</v>
      </c>
      <c r="C635" s="179" t="s">
        <v>1369</v>
      </c>
      <c r="D635" s="179" t="s">
        <v>133</v>
      </c>
      <c r="E635" s="261" t="str">
        <f t="shared" si="38"/>
        <v>Men Senior</v>
      </c>
      <c r="F635" s="184">
        <v>34880</v>
      </c>
      <c r="G635" s="263">
        <f t="shared" si="39"/>
        <v>45657</v>
      </c>
      <c r="H635" s="264">
        <f t="shared" si="40"/>
        <v>29</v>
      </c>
      <c r="I635" s="261" t="str">
        <f t="shared" si="41"/>
        <v>Senior</v>
      </c>
      <c r="J635" s="179" t="s">
        <v>1240</v>
      </c>
      <c r="K635" s="183">
        <v>95063000231</v>
      </c>
      <c r="L635" s="187" t="s">
        <v>1440</v>
      </c>
    </row>
    <row r="636" spans="1:12" s="195" customFormat="1" x14ac:dyDescent="0.25">
      <c r="A636" s="178" t="s">
        <v>1231</v>
      </c>
      <c r="B636" s="179" t="s">
        <v>1232</v>
      </c>
      <c r="C636" s="179" t="s">
        <v>110</v>
      </c>
      <c r="D636" s="179" t="s">
        <v>1902</v>
      </c>
      <c r="E636" s="261" t="str">
        <f t="shared" si="38"/>
        <v>Men Senior</v>
      </c>
      <c r="F636" s="184">
        <v>32772</v>
      </c>
      <c r="G636" s="263">
        <f t="shared" si="39"/>
        <v>45657</v>
      </c>
      <c r="H636" s="264">
        <f t="shared" si="40"/>
        <v>35</v>
      </c>
      <c r="I636" s="261" t="str">
        <f t="shared" si="41"/>
        <v>Senior</v>
      </c>
      <c r="J636" s="179" t="s">
        <v>1240</v>
      </c>
      <c r="K636" s="183">
        <v>8909215081088</v>
      </c>
      <c r="L636" s="187" t="s">
        <v>1443</v>
      </c>
    </row>
    <row r="637" spans="1:12" x14ac:dyDescent="0.25">
      <c r="A637" s="178" t="s">
        <v>1309</v>
      </c>
      <c r="B637" s="179" t="s">
        <v>1311</v>
      </c>
      <c r="C637" s="179" t="s">
        <v>312</v>
      </c>
      <c r="D637" s="179" t="s">
        <v>107</v>
      </c>
      <c r="E637" s="261" t="str">
        <f t="shared" si="38"/>
        <v>Men Master</v>
      </c>
      <c r="F637" s="184">
        <v>26165</v>
      </c>
      <c r="G637" s="263">
        <f t="shared" si="39"/>
        <v>45657</v>
      </c>
      <c r="H637" s="264">
        <f t="shared" si="40"/>
        <v>53</v>
      </c>
      <c r="I637" s="261" t="str">
        <f t="shared" si="41"/>
        <v>Master</v>
      </c>
      <c r="J637" s="179" t="s">
        <v>1240</v>
      </c>
      <c r="K637" s="183"/>
      <c r="L637" s="187"/>
    </row>
    <row r="638" spans="1:12" s="195" customFormat="1" x14ac:dyDescent="0.25">
      <c r="A638" s="178" t="s">
        <v>1310</v>
      </c>
      <c r="B638" s="179" t="s">
        <v>1311</v>
      </c>
      <c r="C638" s="179" t="s">
        <v>96</v>
      </c>
      <c r="D638" s="179" t="s">
        <v>1312</v>
      </c>
      <c r="E638" s="261" t="str">
        <f t="shared" si="38"/>
        <v>Men Grand Masters</v>
      </c>
      <c r="F638" s="184">
        <v>22307</v>
      </c>
      <c r="G638" s="263">
        <f t="shared" si="39"/>
        <v>45657</v>
      </c>
      <c r="H638" s="264">
        <f t="shared" si="40"/>
        <v>63</v>
      </c>
      <c r="I638" s="261" t="str">
        <f t="shared" si="41"/>
        <v>Grand Masters</v>
      </c>
      <c r="J638" s="179" t="s">
        <v>1240</v>
      </c>
      <c r="K638" s="183">
        <v>610126105027</v>
      </c>
      <c r="L638" s="187" t="s">
        <v>1440</v>
      </c>
    </row>
    <row r="639" spans="1:12" x14ac:dyDescent="0.25">
      <c r="A639" s="178" t="s">
        <v>1313</v>
      </c>
      <c r="B639" s="179" t="s">
        <v>1311</v>
      </c>
      <c r="C639" s="179" t="s">
        <v>1096</v>
      </c>
      <c r="D639" s="179" t="s">
        <v>176</v>
      </c>
      <c r="E639" s="261" t="str">
        <f t="shared" si="38"/>
        <v>Men Master</v>
      </c>
      <c r="F639" s="184">
        <v>27162</v>
      </c>
      <c r="G639" s="263">
        <f t="shared" si="39"/>
        <v>45657</v>
      </c>
      <c r="H639" s="264">
        <f t="shared" si="40"/>
        <v>50</v>
      </c>
      <c r="I639" s="261" t="str">
        <f t="shared" si="41"/>
        <v>Master</v>
      </c>
      <c r="J639" s="179" t="s">
        <v>1240</v>
      </c>
      <c r="K639" s="183">
        <v>74051310191</v>
      </c>
      <c r="L639" s="187" t="s">
        <v>1440</v>
      </c>
    </row>
    <row r="640" spans="1:12" s="195" customFormat="1" ht="14.25" customHeight="1" x14ac:dyDescent="0.25">
      <c r="A640" s="178" t="s">
        <v>1314</v>
      </c>
      <c r="B640" s="179" t="s">
        <v>1311</v>
      </c>
      <c r="C640" s="179" t="s">
        <v>411</v>
      </c>
      <c r="D640" s="179" t="s">
        <v>1315</v>
      </c>
      <c r="E640" s="261" t="str">
        <f t="shared" si="38"/>
        <v>Ladies Veteran</v>
      </c>
      <c r="F640" s="184">
        <v>29035</v>
      </c>
      <c r="G640" s="263">
        <f t="shared" si="39"/>
        <v>45657</v>
      </c>
      <c r="H640" s="264">
        <f t="shared" si="40"/>
        <v>45</v>
      </c>
      <c r="I640" s="261" t="str">
        <f t="shared" si="41"/>
        <v>Veteran</v>
      </c>
      <c r="J640" s="179" t="s">
        <v>67</v>
      </c>
      <c r="K640" s="183">
        <v>79062900119</v>
      </c>
      <c r="L640" s="187" t="s">
        <v>1440</v>
      </c>
    </row>
    <row r="641" spans="1:12" s="195" customFormat="1" x14ac:dyDescent="0.25">
      <c r="A641" s="259" t="s">
        <v>1317</v>
      </c>
      <c r="B641" s="260" t="s">
        <v>50</v>
      </c>
      <c r="C641" s="260" t="s">
        <v>1877</v>
      </c>
      <c r="D641" s="260" t="s">
        <v>1858</v>
      </c>
      <c r="E641" s="261" t="str">
        <f t="shared" si="38"/>
        <v>Men U/21</v>
      </c>
      <c r="F641" s="262">
        <v>39427</v>
      </c>
      <c r="G641" s="263">
        <f t="shared" si="39"/>
        <v>45657</v>
      </c>
      <c r="H641" s="264">
        <f t="shared" si="40"/>
        <v>17</v>
      </c>
      <c r="I641" s="261" t="str">
        <f t="shared" si="41"/>
        <v>U/21</v>
      </c>
      <c r="J641" s="260" t="s">
        <v>1240</v>
      </c>
      <c r="K641" s="265">
        <v>20071112</v>
      </c>
      <c r="L641" s="266" t="s">
        <v>1440</v>
      </c>
    </row>
    <row r="642" spans="1:12" s="195" customFormat="1" x14ac:dyDescent="0.25">
      <c r="A642" s="259" t="s">
        <v>1318</v>
      </c>
      <c r="B642" s="260" t="s">
        <v>50</v>
      </c>
      <c r="C642" s="260" t="s">
        <v>899</v>
      </c>
      <c r="D642" s="260" t="s">
        <v>1858</v>
      </c>
      <c r="E642" s="261" t="str">
        <f t="shared" si="38"/>
        <v>Men Veteran</v>
      </c>
      <c r="F642" s="262">
        <v>28360</v>
      </c>
      <c r="G642" s="263">
        <f t="shared" si="39"/>
        <v>45657</v>
      </c>
      <c r="H642" s="264">
        <f t="shared" si="40"/>
        <v>47</v>
      </c>
      <c r="I642" s="261" t="str">
        <f t="shared" si="41"/>
        <v>Veteran</v>
      </c>
      <c r="J642" s="260" t="s">
        <v>1240</v>
      </c>
      <c r="K642" s="265">
        <v>77082310463</v>
      </c>
      <c r="L642" s="266" t="s">
        <v>1440</v>
      </c>
    </row>
    <row r="643" spans="1:12" x14ac:dyDescent="0.25">
      <c r="A643" s="178" t="s">
        <v>1319</v>
      </c>
      <c r="B643" s="179" t="s">
        <v>1218</v>
      </c>
      <c r="C643" s="179" t="s">
        <v>394</v>
      </c>
      <c r="D643" s="179" t="s">
        <v>168</v>
      </c>
      <c r="E643" s="261" t="str">
        <f t="shared" si="38"/>
        <v>Men Veteran</v>
      </c>
      <c r="F643" s="184">
        <v>29052</v>
      </c>
      <c r="G643" s="263">
        <f t="shared" si="39"/>
        <v>45657</v>
      </c>
      <c r="H643" s="264">
        <f t="shared" si="40"/>
        <v>45</v>
      </c>
      <c r="I643" s="261" t="str">
        <f t="shared" si="41"/>
        <v>Veteran</v>
      </c>
      <c r="J643" s="179" t="s">
        <v>1240</v>
      </c>
      <c r="K643" s="183">
        <v>7907165013086</v>
      </c>
      <c r="L643" s="187" t="s">
        <v>1443</v>
      </c>
    </row>
    <row r="644" spans="1:12" x14ac:dyDescent="0.25">
      <c r="A644" s="178" t="s">
        <v>1320</v>
      </c>
      <c r="B644" s="179" t="s">
        <v>1338</v>
      </c>
      <c r="C644" s="179" t="s">
        <v>1530</v>
      </c>
      <c r="D644" s="179" t="s">
        <v>1531</v>
      </c>
      <c r="E644" s="261" t="str">
        <f t="shared" si="38"/>
        <v>Men Senior</v>
      </c>
      <c r="F644" s="184">
        <v>32274</v>
      </c>
      <c r="G644" s="263">
        <f t="shared" si="39"/>
        <v>45657</v>
      </c>
      <c r="H644" s="264">
        <f t="shared" si="40"/>
        <v>36</v>
      </c>
      <c r="I644" s="261" t="str">
        <f t="shared" si="41"/>
        <v>Senior</v>
      </c>
      <c r="J644" s="179" t="s">
        <v>1240</v>
      </c>
      <c r="K644" s="183">
        <v>88051100042</v>
      </c>
      <c r="L644" s="187" t="s">
        <v>1440</v>
      </c>
    </row>
    <row r="645" spans="1:12" x14ac:dyDescent="0.25">
      <c r="A645" s="178" t="s">
        <v>1321</v>
      </c>
      <c r="B645" s="179" t="s">
        <v>1218</v>
      </c>
      <c r="C645" s="179" t="s">
        <v>354</v>
      </c>
      <c r="D645" s="179" t="s">
        <v>132</v>
      </c>
      <c r="E645" s="261" t="str">
        <f t="shared" ref="E645:E708" si="42">CONCATENATE(J645," ",I645)</f>
        <v>Men Master</v>
      </c>
      <c r="F645" s="184">
        <v>25984</v>
      </c>
      <c r="G645" s="263">
        <f t="shared" si="39"/>
        <v>45657</v>
      </c>
      <c r="H645" s="264">
        <f t="shared" si="40"/>
        <v>53</v>
      </c>
      <c r="I645" s="261" t="str">
        <f t="shared" si="41"/>
        <v>Master</v>
      </c>
      <c r="J645" s="179" t="s">
        <v>1240</v>
      </c>
      <c r="K645" s="183">
        <v>7102200800327</v>
      </c>
      <c r="L645" s="187" t="s">
        <v>1440</v>
      </c>
    </row>
    <row r="646" spans="1:12" s="195" customFormat="1" x14ac:dyDescent="0.25">
      <c r="A646" s="259" t="s">
        <v>1322</v>
      </c>
      <c r="B646" s="260" t="s">
        <v>47</v>
      </c>
      <c r="C646" s="260" t="s">
        <v>398</v>
      </c>
      <c r="D646" s="260" t="s">
        <v>218</v>
      </c>
      <c r="E646" s="261" t="str">
        <f t="shared" si="42"/>
        <v>Men Senior</v>
      </c>
      <c r="F646" s="262">
        <v>34752</v>
      </c>
      <c r="G646" s="263">
        <f t="shared" ref="G646:G709" si="43">$G$5</f>
        <v>45657</v>
      </c>
      <c r="H646" s="264">
        <f t="shared" si="40"/>
        <v>29</v>
      </c>
      <c r="I646" s="261" t="str">
        <f t="shared" si="41"/>
        <v>Senior</v>
      </c>
      <c r="J646" s="260" t="s">
        <v>1240</v>
      </c>
      <c r="K646" s="265">
        <v>95022000277</v>
      </c>
      <c r="L646" s="266" t="s">
        <v>1440</v>
      </c>
    </row>
    <row r="647" spans="1:12" s="195" customFormat="1" x14ac:dyDescent="0.25">
      <c r="A647" s="259" t="s">
        <v>1324</v>
      </c>
      <c r="B647" s="260" t="s">
        <v>43</v>
      </c>
      <c r="C647" s="260" t="s">
        <v>1107</v>
      </c>
      <c r="D647" s="260" t="s">
        <v>251</v>
      </c>
      <c r="E647" s="261" t="str">
        <f t="shared" si="42"/>
        <v>Men Master</v>
      </c>
      <c r="F647" s="262">
        <v>24585</v>
      </c>
      <c r="G647" s="263">
        <f t="shared" si="43"/>
        <v>45657</v>
      </c>
      <c r="H647" s="264">
        <f t="shared" ref="H647:H710" si="44">INT(YEARFRAC(F647,G647))</f>
        <v>57</v>
      </c>
      <c r="I647" s="261" t="str">
        <f t="shared" ref="I647:I710" si="45">IF(H647="","Senior",IF(H647&gt;59.999,"Grand Masters",IF(H647&gt;49.999,"Master",IF(H647&gt;39.999,"Veteran",IF(H647&gt;21.999,"Senior",IF(H647&gt;16.999,"U/21","U/16"))))))</f>
        <v>Master</v>
      </c>
      <c r="J647" s="260" t="s">
        <v>1240</v>
      </c>
      <c r="K647" s="282">
        <v>67042310039</v>
      </c>
      <c r="L647" s="283" t="s">
        <v>1443</v>
      </c>
    </row>
    <row r="648" spans="1:12" s="195" customFormat="1" x14ac:dyDescent="0.25">
      <c r="A648" s="259" t="s">
        <v>1327</v>
      </c>
      <c r="B648" s="260" t="s">
        <v>40</v>
      </c>
      <c r="C648" s="260" t="s">
        <v>267</v>
      </c>
      <c r="D648" s="260" t="s">
        <v>1826</v>
      </c>
      <c r="E648" s="261" t="str">
        <f t="shared" si="42"/>
        <v>Men U/21</v>
      </c>
      <c r="F648" s="262">
        <v>37685</v>
      </c>
      <c r="G648" s="263">
        <f t="shared" si="43"/>
        <v>45657</v>
      </c>
      <c r="H648" s="264">
        <f t="shared" si="44"/>
        <v>21</v>
      </c>
      <c r="I648" s="261" t="str">
        <f t="shared" si="45"/>
        <v>U/21</v>
      </c>
      <c r="J648" s="260" t="s">
        <v>1240</v>
      </c>
      <c r="K648" s="265">
        <v>20030305</v>
      </c>
      <c r="L648" s="266" t="s">
        <v>1440</v>
      </c>
    </row>
    <row r="649" spans="1:12" s="195" customFormat="1" ht="12.75" customHeight="1" x14ac:dyDescent="0.25">
      <c r="A649" s="259" t="s">
        <v>1328</v>
      </c>
      <c r="B649" s="260" t="s">
        <v>38</v>
      </c>
      <c r="C649" s="260" t="s">
        <v>1329</v>
      </c>
      <c r="D649" s="260" t="s">
        <v>1330</v>
      </c>
      <c r="E649" s="261" t="str">
        <f t="shared" si="42"/>
        <v>Men Senior</v>
      </c>
      <c r="F649" s="262">
        <v>32167</v>
      </c>
      <c r="G649" s="263">
        <f t="shared" si="43"/>
        <v>45657</v>
      </c>
      <c r="H649" s="264">
        <f t="shared" si="44"/>
        <v>36</v>
      </c>
      <c r="I649" s="261" t="str">
        <f t="shared" si="45"/>
        <v>Senior</v>
      </c>
      <c r="J649" s="260" t="s">
        <v>1240</v>
      </c>
      <c r="K649" s="265">
        <v>88012500256</v>
      </c>
      <c r="L649" s="266" t="s">
        <v>1440</v>
      </c>
    </row>
    <row r="650" spans="1:12" s="195" customFormat="1" x14ac:dyDescent="0.25">
      <c r="A650" s="259" t="s">
        <v>1331</v>
      </c>
      <c r="B650" s="260" t="s">
        <v>40</v>
      </c>
      <c r="C650" s="260" t="s">
        <v>2081</v>
      </c>
      <c r="D650" s="260" t="s">
        <v>2082</v>
      </c>
      <c r="E650" s="261" t="str">
        <f t="shared" si="42"/>
        <v>Ladies Veteran</v>
      </c>
      <c r="F650" s="262">
        <v>28662</v>
      </c>
      <c r="G650" s="263">
        <f t="shared" si="43"/>
        <v>45657</v>
      </c>
      <c r="H650" s="264">
        <f t="shared" si="44"/>
        <v>46</v>
      </c>
      <c r="I650" s="261" t="str">
        <f t="shared" si="45"/>
        <v>Veteran</v>
      </c>
      <c r="J650" s="260" t="s">
        <v>67</v>
      </c>
      <c r="K650" s="265">
        <v>78062110141</v>
      </c>
      <c r="L650" s="266" t="s">
        <v>1440</v>
      </c>
    </row>
    <row r="651" spans="1:12" s="195" customFormat="1" x14ac:dyDescent="0.25">
      <c r="A651" s="178" t="s">
        <v>1333</v>
      </c>
      <c r="B651" s="179" t="s">
        <v>1332</v>
      </c>
      <c r="C651" s="179" t="s">
        <v>341</v>
      </c>
      <c r="D651" s="179" t="s">
        <v>144</v>
      </c>
      <c r="E651" s="261" t="str">
        <f t="shared" si="42"/>
        <v>Men Master</v>
      </c>
      <c r="F651" s="184">
        <v>25182</v>
      </c>
      <c r="G651" s="263">
        <f t="shared" si="43"/>
        <v>45657</v>
      </c>
      <c r="H651" s="264">
        <f t="shared" si="44"/>
        <v>56</v>
      </c>
      <c r="I651" s="261" t="str">
        <f t="shared" si="45"/>
        <v>Master</v>
      </c>
      <c r="J651" s="179" t="s">
        <v>1240</v>
      </c>
      <c r="K651" s="183">
        <v>68121000839</v>
      </c>
      <c r="L651" s="187" t="s">
        <v>1440</v>
      </c>
    </row>
    <row r="652" spans="1:12" x14ac:dyDescent="0.25">
      <c r="A652" s="178" t="s">
        <v>1334</v>
      </c>
      <c r="B652" s="179" t="s">
        <v>1332</v>
      </c>
      <c r="C652" s="179" t="s">
        <v>1335</v>
      </c>
      <c r="D652" s="179" t="s">
        <v>1336</v>
      </c>
      <c r="E652" s="261" t="str">
        <f t="shared" si="42"/>
        <v>Ladies Senior</v>
      </c>
      <c r="F652" s="184">
        <v>35232</v>
      </c>
      <c r="G652" s="263">
        <f t="shared" si="43"/>
        <v>45657</v>
      </c>
      <c r="H652" s="264">
        <f t="shared" si="44"/>
        <v>28</v>
      </c>
      <c r="I652" s="261" t="str">
        <f t="shared" si="45"/>
        <v>Senior</v>
      </c>
      <c r="J652" s="179" t="s">
        <v>67</v>
      </c>
      <c r="K652" s="183">
        <v>96061600957</v>
      </c>
      <c r="L652" s="187" t="s">
        <v>1440</v>
      </c>
    </row>
    <row r="653" spans="1:12" x14ac:dyDescent="0.25">
      <c r="A653" s="178" t="s">
        <v>1337</v>
      </c>
      <c r="B653" s="179" t="s">
        <v>1332</v>
      </c>
      <c r="C653" s="179" t="s">
        <v>174</v>
      </c>
      <c r="D653" s="179" t="s">
        <v>141</v>
      </c>
      <c r="E653" s="261" t="str">
        <f t="shared" si="42"/>
        <v>Men Veteran</v>
      </c>
      <c r="F653" s="184">
        <v>30652</v>
      </c>
      <c r="G653" s="263">
        <f t="shared" si="43"/>
        <v>45657</v>
      </c>
      <c r="H653" s="264">
        <f t="shared" si="44"/>
        <v>41</v>
      </c>
      <c r="I653" s="261" t="str">
        <f t="shared" si="45"/>
        <v>Veteran</v>
      </c>
      <c r="J653" s="179" t="s">
        <v>1240</v>
      </c>
      <c r="K653" s="183">
        <v>8312021074</v>
      </c>
      <c r="L653" s="187" t="s">
        <v>1440</v>
      </c>
    </row>
    <row r="654" spans="1:12" x14ac:dyDescent="0.25">
      <c r="A654" s="178" t="s">
        <v>1339</v>
      </c>
      <c r="B654" s="179" t="s">
        <v>1332</v>
      </c>
      <c r="C654" s="179" t="s">
        <v>1863</v>
      </c>
      <c r="D654" s="179" t="s">
        <v>144</v>
      </c>
      <c r="E654" s="261" t="str">
        <f t="shared" si="42"/>
        <v>Men Senior</v>
      </c>
      <c r="F654" s="184">
        <v>37096</v>
      </c>
      <c r="G654" s="263">
        <f t="shared" si="43"/>
        <v>45657</v>
      </c>
      <c r="H654" s="264">
        <f t="shared" si="44"/>
        <v>23</v>
      </c>
      <c r="I654" s="261" t="str">
        <f t="shared" si="45"/>
        <v>Senior</v>
      </c>
      <c r="J654" s="179" t="s">
        <v>1240</v>
      </c>
      <c r="K654" s="183"/>
      <c r="L654" s="187"/>
    </row>
    <row r="655" spans="1:12" x14ac:dyDescent="0.25">
      <c r="A655" s="178" t="s">
        <v>1340</v>
      </c>
      <c r="B655" s="179" t="s">
        <v>1338</v>
      </c>
      <c r="C655" s="179" t="s">
        <v>1341</v>
      </c>
      <c r="D655" s="179" t="s">
        <v>120</v>
      </c>
      <c r="E655" s="261" t="str">
        <f t="shared" si="42"/>
        <v>Men Grand Masters</v>
      </c>
      <c r="F655" s="184">
        <v>21732</v>
      </c>
      <c r="G655" s="263">
        <f t="shared" si="43"/>
        <v>45657</v>
      </c>
      <c r="H655" s="264">
        <f t="shared" si="44"/>
        <v>65</v>
      </c>
      <c r="I655" s="261" t="str">
        <f t="shared" si="45"/>
        <v>Grand Masters</v>
      </c>
      <c r="J655" s="179" t="s">
        <v>1240</v>
      </c>
      <c r="K655" s="183">
        <v>5907015097087</v>
      </c>
      <c r="L655" s="187"/>
    </row>
    <row r="656" spans="1:12" x14ac:dyDescent="0.25">
      <c r="A656" s="178" t="s">
        <v>1342</v>
      </c>
      <c r="B656" s="179" t="s">
        <v>1233</v>
      </c>
      <c r="C656" s="179" t="s">
        <v>304</v>
      </c>
      <c r="D656" s="179" t="s">
        <v>123</v>
      </c>
      <c r="E656" s="261" t="str">
        <f t="shared" si="42"/>
        <v>Men Grand Masters</v>
      </c>
      <c r="F656" s="184">
        <v>19792</v>
      </c>
      <c r="G656" s="263">
        <f t="shared" si="43"/>
        <v>45657</v>
      </c>
      <c r="H656" s="264">
        <f t="shared" si="44"/>
        <v>70</v>
      </c>
      <c r="I656" s="261" t="str">
        <f t="shared" si="45"/>
        <v>Grand Masters</v>
      </c>
      <c r="J656" s="179" t="s">
        <v>1240</v>
      </c>
      <c r="K656" s="183">
        <v>54030910025</v>
      </c>
      <c r="L656" s="187" t="s">
        <v>1440</v>
      </c>
    </row>
    <row r="657" spans="1:12" s="195" customFormat="1" x14ac:dyDescent="0.25">
      <c r="A657" s="178" t="s">
        <v>1343</v>
      </c>
      <c r="B657" s="179" t="s">
        <v>1233</v>
      </c>
      <c r="C657" s="179" t="s">
        <v>246</v>
      </c>
      <c r="D657" s="179" t="s">
        <v>79</v>
      </c>
      <c r="E657" s="261" t="str">
        <f t="shared" si="42"/>
        <v>Men U/21</v>
      </c>
      <c r="F657" s="184">
        <v>37825</v>
      </c>
      <c r="G657" s="263">
        <f t="shared" si="43"/>
        <v>45657</v>
      </c>
      <c r="H657" s="264">
        <f t="shared" si="44"/>
        <v>21</v>
      </c>
      <c r="I657" s="261" t="str">
        <f t="shared" si="45"/>
        <v>U/21</v>
      </c>
      <c r="J657" s="179" t="s">
        <v>1240</v>
      </c>
      <c r="K657" s="183">
        <v>200307</v>
      </c>
      <c r="L657" s="187" t="s">
        <v>1440</v>
      </c>
    </row>
    <row r="658" spans="1:12" s="195" customFormat="1" x14ac:dyDescent="0.25">
      <c r="A658" s="178" t="s">
        <v>1344</v>
      </c>
      <c r="B658" s="179" t="s">
        <v>1233</v>
      </c>
      <c r="C658" s="179" t="s">
        <v>1345</v>
      </c>
      <c r="D658" s="179" t="s">
        <v>79</v>
      </c>
      <c r="E658" s="261" t="str">
        <f t="shared" si="42"/>
        <v>Men U/21</v>
      </c>
      <c r="F658" s="184">
        <v>38420</v>
      </c>
      <c r="G658" s="263">
        <f t="shared" si="43"/>
        <v>45657</v>
      </c>
      <c r="H658" s="264">
        <f t="shared" si="44"/>
        <v>19</v>
      </c>
      <c r="I658" s="261" t="str">
        <f t="shared" si="45"/>
        <v>U/21</v>
      </c>
      <c r="J658" s="179" t="s">
        <v>1240</v>
      </c>
      <c r="K658" s="183">
        <v>200509</v>
      </c>
      <c r="L658" s="187" t="s">
        <v>1440</v>
      </c>
    </row>
    <row r="659" spans="1:12" s="195" customFormat="1" x14ac:dyDescent="0.25">
      <c r="A659" s="178" t="s">
        <v>1346</v>
      </c>
      <c r="B659" s="179" t="s">
        <v>1233</v>
      </c>
      <c r="C659" s="179" t="s">
        <v>1347</v>
      </c>
      <c r="D659" s="179" t="s">
        <v>1217</v>
      </c>
      <c r="E659" s="261" t="str">
        <f t="shared" si="42"/>
        <v>Men Veteran</v>
      </c>
      <c r="F659" s="184">
        <v>29691</v>
      </c>
      <c r="G659" s="263">
        <f t="shared" si="43"/>
        <v>45657</v>
      </c>
      <c r="H659" s="264">
        <f t="shared" si="44"/>
        <v>43</v>
      </c>
      <c r="I659" s="261" t="str">
        <f t="shared" si="45"/>
        <v>Veteran</v>
      </c>
      <c r="J659" s="179" t="s">
        <v>1240</v>
      </c>
      <c r="K659" s="183">
        <v>8104155147087</v>
      </c>
      <c r="L659" s="187" t="s">
        <v>1443</v>
      </c>
    </row>
    <row r="660" spans="1:12" s="195" customFormat="1" x14ac:dyDescent="0.25">
      <c r="A660" s="259" t="s">
        <v>1348</v>
      </c>
      <c r="B660" s="260" t="s">
        <v>49</v>
      </c>
      <c r="C660" s="260" t="s">
        <v>938</v>
      </c>
      <c r="D660" s="260" t="s">
        <v>1349</v>
      </c>
      <c r="E660" s="261" t="str">
        <f t="shared" si="42"/>
        <v>Men Veteran</v>
      </c>
      <c r="F660" s="262">
        <v>30442</v>
      </c>
      <c r="G660" s="263">
        <f t="shared" si="43"/>
        <v>45657</v>
      </c>
      <c r="H660" s="264">
        <f t="shared" si="44"/>
        <v>41</v>
      </c>
      <c r="I660" s="261" t="str">
        <f t="shared" si="45"/>
        <v>Veteran</v>
      </c>
      <c r="J660" s="260" t="s">
        <v>1240</v>
      </c>
      <c r="K660" s="265">
        <v>830506104411</v>
      </c>
      <c r="L660" s="266" t="s">
        <v>1440</v>
      </c>
    </row>
    <row r="661" spans="1:12" s="195" customFormat="1" x14ac:dyDescent="0.25">
      <c r="A661" s="259" t="s">
        <v>1350</v>
      </c>
      <c r="B661" s="260" t="s">
        <v>47</v>
      </c>
      <c r="C661" s="260" t="s">
        <v>1896</v>
      </c>
      <c r="D661" s="260" t="s">
        <v>122</v>
      </c>
      <c r="E661" s="261" t="str">
        <f t="shared" si="42"/>
        <v>Men Veteran</v>
      </c>
      <c r="F661" s="262">
        <v>30656</v>
      </c>
      <c r="G661" s="263">
        <f t="shared" si="43"/>
        <v>45657</v>
      </c>
      <c r="H661" s="264">
        <f t="shared" si="44"/>
        <v>41</v>
      </c>
      <c r="I661" s="261" t="str">
        <f t="shared" si="45"/>
        <v>Veteran</v>
      </c>
      <c r="J661" s="260" t="s">
        <v>1240</v>
      </c>
      <c r="K661" s="265">
        <v>831206110569</v>
      </c>
      <c r="L661" s="266" t="s">
        <v>1440</v>
      </c>
    </row>
    <row r="662" spans="1:12" s="195" customFormat="1" x14ac:dyDescent="0.25">
      <c r="A662" s="259" t="s">
        <v>1351</v>
      </c>
      <c r="B662" s="260" t="s">
        <v>49</v>
      </c>
      <c r="C662" s="260" t="s">
        <v>1676</v>
      </c>
      <c r="D662" s="260" t="s">
        <v>236</v>
      </c>
      <c r="E662" s="261" t="str">
        <f t="shared" si="42"/>
        <v>Men U/16</v>
      </c>
      <c r="F662" s="262">
        <v>41669</v>
      </c>
      <c r="G662" s="263">
        <f t="shared" si="43"/>
        <v>45657</v>
      </c>
      <c r="H662" s="264">
        <f t="shared" si="44"/>
        <v>10</v>
      </c>
      <c r="I662" s="261" t="str">
        <f t="shared" si="45"/>
        <v>U/16</v>
      </c>
      <c r="J662" s="260" t="s">
        <v>1240</v>
      </c>
      <c r="K662" s="265">
        <v>20140130</v>
      </c>
      <c r="L662" s="266" t="s">
        <v>1440</v>
      </c>
    </row>
    <row r="663" spans="1:12" s="195" customFormat="1" x14ac:dyDescent="0.25">
      <c r="A663" s="178" t="s">
        <v>1352</v>
      </c>
      <c r="B663" s="179" t="s">
        <v>1233</v>
      </c>
      <c r="C663" s="179" t="s">
        <v>387</v>
      </c>
      <c r="D663" s="179" t="s">
        <v>1836</v>
      </c>
      <c r="E663" s="261" t="str">
        <f t="shared" si="42"/>
        <v>Men Veteran</v>
      </c>
      <c r="F663" s="184">
        <v>29893</v>
      </c>
      <c r="G663" s="263">
        <f t="shared" si="43"/>
        <v>45657</v>
      </c>
      <c r="H663" s="264">
        <f t="shared" si="44"/>
        <v>43</v>
      </c>
      <c r="I663" s="261" t="str">
        <f t="shared" si="45"/>
        <v>Veteran</v>
      </c>
      <c r="J663" s="179" t="s">
        <v>1240</v>
      </c>
      <c r="K663" s="183">
        <v>811110310595</v>
      </c>
      <c r="L663" s="187" t="s">
        <v>1440</v>
      </c>
    </row>
    <row r="664" spans="1:12" x14ac:dyDescent="0.25">
      <c r="A664" s="178" t="s">
        <v>1353</v>
      </c>
      <c r="B664" s="179" t="s">
        <v>1233</v>
      </c>
      <c r="C664" s="179" t="s">
        <v>87</v>
      </c>
      <c r="D664" s="179" t="s">
        <v>1354</v>
      </c>
      <c r="E664" s="261" t="str">
        <f t="shared" si="42"/>
        <v>Men U/21</v>
      </c>
      <c r="F664" s="184">
        <v>38890</v>
      </c>
      <c r="G664" s="263">
        <f t="shared" si="43"/>
        <v>45657</v>
      </c>
      <c r="H664" s="264">
        <f t="shared" si="44"/>
        <v>18</v>
      </c>
      <c r="I664" s="261" t="str">
        <f t="shared" si="45"/>
        <v>U/21</v>
      </c>
      <c r="J664" s="179" t="s">
        <v>1240</v>
      </c>
      <c r="K664" s="183"/>
      <c r="L664" s="187"/>
    </row>
    <row r="665" spans="1:12" x14ac:dyDescent="0.25">
      <c r="A665" s="178" t="s">
        <v>1355</v>
      </c>
      <c r="B665" s="179" t="s">
        <v>1233</v>
      </c>
      <c r="C665" s="179" t="s">
        <v>1356</v>
      </c>
      <c r="D665" s="179" t="s">
        <v>1354</v>
      </c>
      <c r="E665" s="261" t="str">
        <f t="shared" si="42"/>
        <v>Men Master</v>
      </c>
      <c r="F665" s="184">
        <v>26721</v>
      </c>
      <c r="G665" s="263">
        <f t="shared" si="43"/>
        <v>45657</v>
      </c>
      <c r="H665" s="264">
        <f t="shared" si="44"/>
        <v>51</v>
      </c>
      <c r="I665" s="261" t="str">
        <f t="shared" si="45"/>
        <v>Master</v>
      </c>
      <c r="J665" s="179" t="s">
        <v>1240</v>
      </c>
      <c r="K665" s="183"/>
      <c r="L665" s="187"/>
    </row>
    <row r="666" spans="1:12" s="195" customFormat="1" x14ac:dyDescent="0.25">
      <c r="A666" s="259" t="s">
        <v>1357</v>
      </c>
      <c r="B666" s="260" t="s">
        <v>43</v>
      </c>
      <c r="C666" s="260" t="s">
        <v>1358</v>
      </c>
      <c r="D666" s="260" t="s">
        <v>1991</v>
      </c>
      <c r="E666" s="261" t="str">
        <f t="shared" si="42"/>
        <v>Men Senior</v>
      </c>
      <c r="F666" s="262">
        <v>33486</v>
      </c>
      <c r="G666" s="263">
        <f t="shared" si="43"/>
        <v>45657</v>
      </c>
      <c r="H666" s="264">
        <f t="shared" si="44"/>
        <v>33</v>
      </c>
      <c r="I666" s="261" t="str">
        <f t="shared" si="45"/>
        <v>Senior</v>
      </c>
      <c r="J666" s="260" t="s">
        <v>1240</v>
      </c>
      <c r="K666" s="265">
        <v>9109055025084</v>
      </c>
      <c r="L666" s="266" t="s">
        <v>1443</v>
      </c>
    </row>
    <row r="667" spans="1:12" s="195" customFormat="1" x14ac:dyDescent="0.25">
      <c r="A667" s="259" t="s">
        <v>1360</v>
      </c>
      <c r="B667" s="260" t="s">
        <v>37</v>
      </c>
      <c r="C667" s="260" t="s">
        <v>2154</v>
      </c>
      <c r="D667" s="260" t="s">
        <v>264</v>
      </c>
      <c r="E667" s="261" t="str">
        <f t="shared" si="42"/>
        <v>Men Veteran</v>
      </c>
      <c r="F667" s="262">
        <v>27638</v>
      </c>
      <c r="G667" s="263">
        <f t="shared" si="43"/>
        <v>45657</v>
      </c>
      <c r="H667" s="264">
        <f t="shared" si="44"/>
        <v>49</v>
      </c>
      <c r="I667" s="261" t="str">
        <f t="shared" si="45"/>
        <v>Veteran</v>
      </c>
      <c r="J667" s="260" t="s">
        <v>1240</v>
      </c>
      <c r="K667" s="265">
        <v>75090110301</v>
      </c>
      <c r="L667" s="266" t="s">
        <v>1440</v>
      </c>
    </row>
    <row r="668" spans="1:12" x14ac:dyDescent="0.25">
      <c r="A668" s="178" t="s">
        <v>1361</v>
      </c>
      <c r="B668" s="179" t="s">
        <v>1338</v>
      </c>
      <c r="C668" s="179" t="s">
        <v>94</v>
      </c>
      <c r="D668" s="179" t="s">
        <v>1362</v>
      </c>
      <c r="E668" s="261" t="str">
        <f t="shared" si="42"/>
        <v>Men Grand Masters</v>
      </c>
      <c r="F668" s="184"/>
      <c r="G668" s="263">
        <f t="shared" si="43"/>
        <v>45657</v>
      </c>
      <c r="H668" s="264">
        <f t="shared" si="44"/>
        <v>125</v>
      </c>
      <c r="I668" s="261" t="str">
        <f t="shared" si="45"/>
        <v>Grand Masters</v>
      </c>
      <c r="J668" s="179" t="s">
        <v>1240</v>
      </c>
      <c r="K668" s="183"/>
      <c r="L668" s="187"/>
    </row>
    <row r="669" spans="1:12" x14ac:dyDescent="0.25">
      <c r="A669" s="178" t="s">
        <v>1363</v>
      </c>
      <c r="B669" s="179" t="s">
        <v>1338</v>
      </c>
      <c r="C669" s="179" t="s">
        <v>1364</v>
      </c>
      <c r="D669" s="179" t="s">
        <v>1365</v>
      </c>
      <c r="E669" s="261" t="str">
        <f t="shared" si="42"/>
        <v>Men Senior</v>
      </c>
      <c r="F669" s="184">
        <v>33407</v>
      </c>
      <c r="G669" s="263">
        <f t="shared" si="43"/>
        <v>45657</v>
      </c>
      <c r="H669" s="264">
        <f t="shared" si="44"/>
        <v>33</v>
      </c>
      <c r="I669" s="261" t="str">
        <f t="shared" si="45"/>
        <v>Senior</v>
      </c>
      <c r="J669" s="179" t="s">
        <v>1240</v>
      </c>
      <c r="K669" s="183">
        <v>91061800121</v>
      </c>
      <c r="L669" s="187"/>
    </row>
    <row r="670" spans="1:12" s="195" customFormat="1" x14ac:dyDescent="0.25">
      <c r="A670" s="259" t="s">
        <v>1366</v>
      </c>
      <c r="B670" s="260" t="s">
        <v>48</v>
      </c>
      <c r="C670" s="260" t="s">
        <v>2091</v>
      </c>
      <c r="D670" s="260" t="s">
        <v>294</v>
      </c>
      <c r="E670" s="261" t="str">
        <f t="shared" si="42"/>
        <v>Men U/16</v>
      </c>
      <c r="F670" s="262">
        <v>41379</v>
      </c>
      <c r="G670" s="263">
        <f t="shared" si="43"/>
        <v>45657</v>
      </c>
      <c r="H670" s="264">
        <f t="shared" si="44"/>
        <v>11</v>
      </c>
      <c r="I670" s="261" t="str">
        <f t="shared" si="45"/>
        <v>U/16</v>
      </c>
      <c r="J670" s="260" t="s">
        <v>1240</v>
      </c>
      <c r="K670" s="265">
        <v>20130415</v>
      </c>
      <c r="L670" s="266" t="s">
        <v>1440</v>
      </c>
    </row>
    <row r="671" spans="1:12" s="195" customFormat="1" x14ac:dyDescent="0.25">
      <c r="A671" s="259" t="s">
        <v>1367</v>
      </c>
      <c r="B671" s="260" t="s">
        <v>39</v>
      </c>
      <c r="C671" s="260" t="s">
        <v>1441</v>
      </c>
      <c r="D671" s="260" t="s">
        <v>1368</v>
      </c>
      <c r="E671" s="261" t="str">
        <f t="shared" si="42"/>
        <v>Ladies Master</v>
      </c>
      <c r="F671" s="262">
        <v>26998</v>
      </c>
      <c r="G671" s="263">
        <f t="shared" si="43"/>
        <v>45657</v>
      </c>
      <c r="H671" s="264">
        <f t="shared" si="44"/>
        <v>51</v>
      </c>
      <c r="I671" s="261" t="str">
        <f t="shared" si="45"/>
        <v>Master</v>
      </c>
      <c r="J671" s="260" t="s">
        <v>67</v>
      </c>
      <c r="K671" s="265">
        <v>73113010117</v>
      </c>
      <c r="L671" s="266" t="s">
        <v>1440</v>
      </c>
    </row>
    <row r="672" spans="1:12" x14ac:dyDescent="0.25">
      <c r="A672" s="178" t="s">
        <v>1372</v>
      </c>
      <c r="B672" s="179" t="s">
        <v>1371</v>
      </c>
      <c r="C672" s="179" t="s">
        <v>956</v>
      </c>
      <c r="D672" s="179" t="s">
        <v>1373</v>
      </c>
      <c r="E672" s="261" t="str">
        <f t="shared" si="42"/>
        <v>Men Grand Masters</v>
      </c>
      <c r="F672" s="184"/>
      <c r="G672" s="263">
        <f t="shared" si="43"/>
        <v>45657</v>
      </c>
      <c r="H672" s="264">
        <f t="shared" si="44"/>
        <v>125</v>
      </c>
      <c r="I672" s="261" t="str">
        <f t="shared" si="45"/>
        <v>Grand Masters</v>
      </c>
      <c r="J672" s="179" t="s">
        <v>1240</v>
      </c>
      <c r="K672" s="183"/>
      <c r="L672" s="187"/>
    </row>
    <row r="673" spans="1:12" s="195" customFormat="1" x14ac:dyDescent="0.25">
      <c r="A673" s="259" t="s">
        <v>1374</v>
      </c>
      <c r="B673" s="260" t="s">
        <v>41</v>
      </c>
      <c r="C673" s="260" t="s">
        <v>295</v>
      </c>
      <c r="D673" s="260" t="s">
        <v>132</v>
      </c>
      <c r="E673" s="261" t="str">
        <f t="shared" si="42"/>
        <v>Men U/16</v>
      </c>
      <c r="F673" s="262">
        <v>40098</v>
      </c>
      <c r="G673" s="263">
        <f t="shared" si="43"/>
        <v>45657</v>
      </c>
      <c r="H673" s="264">
        <f t="shared" si="44"/>
        <v>15</v>
      </c>
      <c r="I673" s="261" t="str">
        <f t="shared" si="45"/>
        <v>U/16</v>
      </c>
      <c r="J673" s="260" t="s">
        <v>1240</v>
      </c>
      <c r="K673" s="265">
        <v>12102009</v>
      </c>
      <c r="L673" s="266" t="s">
        <v>1440</v>
      </c>
    </row>
    <row r="674" spans="1:12" x14ac:dyDescent="0.25">
      <c r="A674" s="178" t="s">
        <v>1375</v>
      </c>
      <c r="B674" s="179" t="s">
        <v>1233</v>
      </c>
      <c r="C674" s="179" t="s">
        <v>1376</v>
      </c>
      <c r="D674" s="179" t="s">
        <v>376</v>
      </c>
      <c r="E674" s="261" t="str">
        <f t="shared" si="42"/>
        <v>Men Grand Masters</v>
      </c>
      <c r="F674" s="184">
        <v>22549</v>
      </c>
      <c r="G674" s="263">
        <f t="shared" si="43"/>
        <v>45657</v>
      </c>
      <c r="H674" s="264">
        <f t="shared" si="44"/>
        <v>63</v>
      </c>
      <c r="I674" s="261" t="str">
        <f t="shared" si="45"/>
        <v>Grand Masters</v>
      </c>
      <c r="J674" s="179" t="s">
        <v>1240</v>
      </c>
      <c r="K674" s="183"/>
      <c r="L674" s="187"/>
    </row>
    <row r="675" spans="1:12" s="195" customFormat="1" x14ac:dyDescent="0.25">
      <c r="A675" s="259" t="s">
        <v>1379</v>
      </c>
      <c r="B675" s="260" t="s">
        <v>44</v>
      </c>
      <c r="C675" s="260" t="s">
        <v>1325</v>
      </c>
      <c r="D675" s="260" t="s">
        <v>1380</v>
      </c>
      <c r="E675" s="261" t="str">
        <f t="shared" si="42"/>
        <v>Ladies Senior</v>
      </c>
      <c r="F675" s="262">
        <v>33030</v>
      </c>
      <c r="G675" s="263">
        <f t="shared" si="43"/>
        <v>45657</v>
      </c>
      <c r="H675" s="264">
        <f t="shared" si="44"/>
        <v>34</v>
      </c>
      <c r="I675" s="261" t="str">
        <f t="shared" si="45"/>
        <v>Senior</v>
      </c>
      <c r="J675" s="260" t="s">
        <v>67</v>
      </c>
      <c r="K675" s="265">
        <v>9006060155080</v>
      </c>
      <c r="L675" s="266" t="s">
        <v>1443</v>
      </c>
    </row>
    <row r="676" spans="1:12" s="195" customFormat="1" x14ac:dyDescent="0.25">
      <c r="A676" s="259" t="s">
        <v>1381</v>
      </c>
      <c r="B676" s="260" t="s">
        <v>43</v>
      </c>
      <c r="C676" s="260" t="s">
        <v>387</v>
      </c>
      <c r="D676" s="260" t="s">
        <v>1815</v>
      </c>
      <c r="E676" s="261" t="str">
        <f t="shared" si="42"/>
        <v>Men Master</v>
      </c>
      <c r="F676" s="262">
        <v>24538</v>
      </c>
      <c r="G676" s="263">
        <f t="shared" si="43"/>
        <v>45657</v>
      </c>
      <c r="H676" s="264">
        <f t="shared" si="44"/>
        <v>57</v>
      </c>
      <c r="I676" s="261" t="str">
        <f t="shared" si="45"/>
        <v>Master</v>
      </c>
      <c r="J676" s="260" t="s">
        <v>1240</v>
      </c>
      <c r="K676" s="265">
        <v>67030701054</v>
      </c>
      <c r="L676" s="266" t="s">
        <v>1440</v>
      </c>
    </row>
    <row r="677" spans="1:12" s="195" customFormat="1" x14ac:dyDescent="0.25">
      <c r="A677" s="178" t="s">
        <v>1382</v>
      </c>
      <c r="B677" s="179" t="s">
        <v>1218</v>
      </c>
      <c r="C677" s="179" t="s">
        <v>1211</v>
      </c>
      <c r="D677" s="179" t="s">
        <v>1383</v>
      </c>
      <c r="E677" s="261" t="str">
        <f t="shared" si="42"/>
        <v>Men Veteran</v>
      </c>
      <c r="F677" s="184">
        <v>27588</v>
      </c>
      <c r="G677" s="263">
        <f t="shared" si="43"/>
        <v>45657</v>
      </c>
      <c r="H677" s="264">
        <f t="shared" si="44"/>
        <v>49</v>
      </c>
      <c r="I677" s="261" t="str">
        <f t="shared" si="45"/>
        <v>Veteran</v>
      </c>
      <c r="J677" s="179" t="s">
        <v>1240</v>
      </c>
      <c r="K677" s="183">
        <v>75071310217</v>
      </c>
      <c r="L677" s="187" t="s">
        <v>1440</v>
      </c>
    </row>
    <row r="678" spans="1:12" x14ac:dyDescent="0.25">
      <c r="A678" s="178" t="s">
        <v>1384</v>
      </c>
      <c r="B678" s="179" t="s">
        <v>1219</v>
      </c>
      <c r="C678" s="179" t="s">
        <v>1385</v>
      </c>
      <c r="D678" s="179" t="s">
        <v>287</v>
      </c>
      <c r="E678" s="261" t="str">
        <f t="shared" si="42"/>
        <v>Men U/21</v>
      </c>
      <c r="F678" s="184">
        <v>38827</v>
      </c>
      <c r="G678" s="263">
        <f t="shared" si="43"/>
        <v>45657</v>
      </c>
      <c r="H678" s="264">
        <f t="shared" si="44"/>
        <v>18</v>
      </c>
      <c r="I678" s="261" t="str">
        <f t="shared" si="45"/>
        <v>U/21</v>
      </c>
      <c r="J678" s="179" t="s">
        <v>1240</v>
      </c>
      <c r="K678" s="183" t="s">
        <v>1451</v>
      </c>
      <c r="L678" s="187" t="s">
        <v>1440</v>
      </c>
    </row>
    <row r="679" spans="1:12" s="195" customFormat="1" x14ac:dyDescent="0.25">
      <c r="A679" s="259" t="s">
        <v>1386</v>
      </c>
      <c r="B679" s="260" t="s">
        <v>40</v>
      </c>
      <c r="C679" s="260" t="s">
        <v>99</v>
      </c>
      <c r="D679" s="260" t="s">
        <v>2142</v>
      </c>
      <c r="E679" s="261" t="str">
        <f t="shared" si="42"/>
        <v>Men Senior</v>
      </c>
      <c r="F679" s="262">
        <v>32917</v>
      </c>
      <c r="G679" s="263">
        <f t="shared" si="43"/>
        <v>45657</v>
      </c>
      <c r="H679" s="264">
        <f t="shared" si="44"/>
        <v>34</v>
      </c>
      <c r="I679" s="261" t="str">
        <f t="shared" si="45"/>
        <v>Senior</v>
      </c>
      <c r="J679" s="260" t="s">
        <v>1240</v>
      </c>
      <c r="K679" s="265">
        <v>90021300763</v>
      </c>
      <c r="L679" s="266" t="s">
        <v>1440</v>
      </c>
    </row>
    <row r="680" spans="1:12" s="195" customFormat="1" x14ac:dyDescent="0.25">
      <c r="A680" s="259" t="s">
        <v>1387</v>
      </c>
      <c r="B680" s="260" t="s">
        <v>40</v>
      </c>
      <c r="C680" s="260" t="s">
        <v>2143</v>
      </c>
      <c r="D680" s="260" t="s">
        <v>115</v>
      </c>
      <c r="E680" s="261" t="str">
        <f t="shared" si="42"/>
        <v>Men Senior</v>
      </c>
      <c r="F680" s="262">
        <v>32024</v>
      </c>
      <c r="G680" s="263">
        <f t="shared" si="43"/>
        <v>45657</v>
      </c>
      <c r="H680" s="264">
        <f t="shared" si="44"/>
        <v>37</v>
      </c>
      <c r="I680" s="261" t="str">
        <f t="shared" si="45"/>
        <v>Senior</v>
      </c>
      <c r="J680" s="260" t="s">
        <v>1240</v>
      </c>
      <c r="K680" s="265">
        <v>87090401529</v>
      </c>
      <c r="L680" s="266" t="s">
        <v>1440</v>
      </c>
    </row>
    <row r="681" spans="1:12" s="195" customFormat="1" x14ac:dyDescent="0.25">
      <c r="A681" s="259" t="s">
        <v>1388</v>
      </c>
      <c r="B681" s="260" t="s">
        <v>41</v>
      </c>
      <c r="C681" s="260" t="s">
        <v>1036</v>
      </c>
      <c r="D681" s="260" t="s">
        <v>2100</v>
      </c>
      <c r="E681" s="261" t="str">
        <f t="shared" si="42"/>
        <v>Men Senior</v>
      </c>
      <c r="F681" s="262">
        <v>35551</v>
      </c>
      <c r="G681" s="263">
        <f t="shared" si="43"/>
        <v>45657</v>
      </c>
      <c r="H681" s="264">
        <f t="shared" si="44"/>
        <v>27</v>
      </c>
      <c r="I681" s="261" t="str">
        <f t="shared" si="45"/>
        <v>Senior</v>
      </c>
      <c r="J681" s="260" t="s">
        <v>1240</v>
      </c>
      <c r="K681" s="265">
        <v>97050100633</v>
      </c>
      <c r="L681" s="266" t="s">
        <v>1440</v>
      </c>
    </row>
    <row r="682" spans="1:12" s="195" customFormat="1" x14ac:dyDescent="0.25">
      <c r="A682" s="259" t="s">
        <v>1390</v>
      </c>
      <c r="B682" s="260" t="s">
        <v>48</v>
      </c>
      <c r="C682" s="260" t="s">
        <v>2009</v>
      </c>
      <c r="D682" s="260" t="s">
        <v>306</v>
      </c>
      <c r="E682" s="261" t="str">
        <f t="shared" si="42"/>
        <v>Ladies Senior</v>
      </c>
      <c r="F682" s="262">
        <v>33895</v>
      </c>
      <c r="G682" s="263">
        <f t="shared" si="43"/>
        <v>45657</v>
      </c>
      <c r="H682" s="264">
        <f t="shared" si="44"/>
        <v>32</v>
      </c>
      <c r="I682" s="261" t="str">
        <f t="shared" si="45"/>
        <v>Senior</v>
      </c>
      <c r="J682" s="260" t="s">
        <v>67</v>
      </c>
      <c r="K682" s="265">
        <v>92101800659</v>
      </c>
      <c r="L682" s="266" t="s">
        <v>1440</v>
      </c>
    </row>
    <row r="683" spans="1:12" x14ac:dyDescent="0.25">
      <c r="A683" s="178" t="s">
        <v>1391</v>
      </c>
      <c r="B683" s="179" t="s">
        <v>1332</v>
      </c>
      <c r="C683" s="179" t="s">
        <v>1392</v>
      </c>
      <c r="D683" s="179" t="s">
        <v>144</v>
      </c>
      <c r="E683" s="261" t="str">
        <f t="shared" si="42"/>
        <v>Men Senior</v>
      </c>
      <c r="F683" s="184">
        <v>37066</v>
      </c>
      <c r="G683" s="263">
        <f t="shared" si="43"/>
        <v>45657</v>
      </c>
      <c r="H683" s="264">
        <f t="shared" si="44"/>
        <v>23</v>
      </c>
      <c r="I683" s="261" t="str">
        <f t="shared" si="45"/>
        <v>Senior</v>
      </c>
      <c r="J683" s="179" t="s">
        <v>1240</v>
      </c>
      <c r="K683" s="183"/>
      <c r="L683" s="187" t="s">
        <v>1440</v>
      </c>
    </row>
    <row r="684" spans="1:12" x14ac:dyDescent="0.25">
      <c r="A684" s="178" t="s">
        <v>1393</v>
      </c>
      <c r="B684" s="179" t="s">
        <v>1721</v>
      </c>
      <c r="C684" s="179" t="s">
        <v>201</v>
      </c>
      <c r="D684" s="179" t="s">
        <v>298</v>
      </c>
      <c r="E684" s="261" t="str">
        <f t="shared" si="42"/>
        <v>Men Senior</v>
      </c>
      <c r="F684" s="184">
        <v>32800</v>
      </c>
      <c r="G684" s="263">
        <f t="shared" si="43"/>
        <v>45657</v>
      </c>
      <c r="H684" s="264">
        <f t="shared" si="44"/>
        <v>35</v>
      </c>
      <c r="I684" s="261" t="str">
        <f t="shared" si="45"/>
        <v>Senior</v>
      </c>
      <c r="J684" s="179" t="s">
        <v>1240</v>
      </c>
      <c r="K684" s="183">
        <v>89091000066</v>
      </c>
      <c r="L684" s="187" t="s">
        <v>1440</v>
      </c>
    </row>
    <row r="685" spans="1:12" x14ac:dyDescent="0.25">
      <c r="A685" s="178" t="s">
        <v>1394</v>
      </c>
      <c r="B685" s="179" t="s">
        <v>1721</v>
      </c>
      <c r="C685" s="179" t="s">
        <v>1396</v>
      </c>
      <c r="D685" s="179" t="s">
        <v>1395</v>
      </c>
      <c r="E685" s="261" t="str">
        <f t="shared" si="42"/>
        <v>Men Senior</v>
      </c>
      <c r="F685" s="184">
        <v>35060</v>
      </c>
      <c r="G685" s="263">
        <f t="shared" si="43"/>
        <v>45657</v>
      </c>
      <c r="H685" s="264">
        <f t="shared" si="44"/>
        <v>29</v>
      </c>
      <c r="I685" s="261" t="str">
        <f t="shared" si="45"/>
        <v>Senior</v>
      </c>
      <c r="J685" s="179" t="s">
        <v>1240</v>
      </c>
      <c r="K685" s="183">
        <v>95122700637</v>
      </c>
      <c r="L685" s="187" t="s">
        <v>1440</v>
      </c>
    </row>
    <row r="686" spans="1:12" s="195" customFormat="1" x14ac:dyDescent="0.25">
      <c r="A686" s="259" t="s">
        <v>1397</v>
      </c>
      <c r="B686" s="260" t="s">
        <v>48</v>
      </c>
      <c r="C686" s="260" t="s">
        <v>2090</v>
      </c>
      <c r="D686" s="260" t="s">
        <v>294</v>
      </c>
      <c r="E686" s="261" t="str">
        <f t="shared" si="42"/>
        <v>Ladies Senior</v>
      </c>
      <c r="F686" s="262">
        <v>33357</v>
      </c>
      <c r="G686" s="263">
        <f t="shared" si="43"/>
        <v>45657</v>
      </c>
      <c r="H686" s="264">
        <f t="shared" si="44"/>
        <v>33</v>
      </c>
      <c r="I686" s="261" t="str">
        <f t="shared" si="45"/>
        <v>Senior</v>
      </c>
      <c r="J686" s="260" t="s">
        <v>67</v>
      </c>
      <c r="K686" s="265">
        <v>91042900067</v>
      </c>
      <c r="L686" s="266" t="s">
        <v>1440</v>
      </c>
    </row>
    <row r="687" spans="1:12" x14ac:dyDescent="0.25">
      <c r="A687" s="178" t="s">
        <v>1398</v>
      </c>
      <c r="B687" s="179" t="s">
        <v>1311</v>
      </c>
      <c r="C687" s="179" t="s">
        <v>1399</v>
      </c>
      <c r="D687" s="179" t="s">
        <v>1085</v>
      </c>
      <c r="E687" s="261" t="str">
        <f t="shared" si="42"/>
        <v>Men Senior</v>
      </c>
      <c r="F687" s="184">
        <v>33357</v>
      </c>
      <c r="G687" s="263">
        <f t="shared" si="43"/>
        <v>45657</v>
      </c>
      <c r="H687" s="264">
        <f t="shared" si="44"/>
        <v>33</v>
      </c>
      <c r="I687" s="261" t="str">
        <f t="shared" si="45"/>
        <v>Senior</v>
      </c>
      <c r="J687" s="179" t="s">
        <v>1240</v>
      </c>
      <c r="K687" s="183">
        <v>91042900108</v>
      </c>
      <c r="L687" s="187" t="s">
        <v>1440</v>
      </c>
    </row>
    <row r="688" spans="1:12" s="195" customFormat="1" x14ac:dyDescent="0.25">
      <c r="A688" s="259" t="s">
        <v>1400</v>
      </c>
      <c r="B688" s="260" t="s">
        <v>49</v>
      </c>
      <c r="C688" s="260" t="s">
        <v>1908</v>
      </c>
      <c r="D688" s="260" t="s">
        <v>236</v>
      </c>
      <c r="E688" s="261" t="str">
        <f t="shared" si="42"/>
        <v>ladies Veteran</v>
      </c>
      <c r="F688" s="262">
        <v>28557</v>
      </c>
      <c r="G688" s="263">
        <f t="shared" si="43"/>
        <v>45657</v>
      </c>
      <c r="H688" s="264">
        <f t="shared" si="44"/>
        <v>46</v>
      </c>
      <c r="I688" s="261" t="str">
        <f t="shared" si="45"/>
        <v>Veteran</v>
      </c>
      <c r="J688" s="260" t="s">
        <v>1316</v>
      </c>
      <c r="K688" s="265">
        <v>78030800320</v>
      </c>
      <c r="L688" s="266" t="s">
        <v>1440</v>
      </c>
    </row>
    <row r="689" spans="1:12" x14ac:dyDescent="0.25">
      <c r="A689" s="178" t="s">
        <v>1401</v>
      </c>
      <c r="B689" s="179" t="s">
        <v>1233</v>
      </c>
      <c r="C689" s="179" t="s">
        <v>102</v>
      </c>
      <c r="D689" s="179" t="s">
        <v>1402</v>
      </c>
      <c r="E689" s="261" t="str">
        <f t="shared" si="42"/>
        <v>Men Master</v>
      </c>
      <c r="F689" s="184">
        <v>25422</v>
      </c>
      <c r="G689" s="263">
        <f t="shared" si="43"/>
        <v>45657</v>
      </c>
      <c r="H689" s="264">
        <f t="shared" si="44"/>
        <v>55</v>
      </c>
      <c r="I689" s="261" t="str">
        <f t="shared" si="45"/>
        <v>Master</v>
      </c>
      <c r="J689" s="179" t="s">
        <v>1240</v>
      </c>
      <c r="K689" s="183"/>
      <c r="L689" s="187"/>
    </row>
    <row r="690" spans="1:12" s="195" customFormat="1" x14ac:dyDescent="0.25">
      <c r="A690" s="259" t="s">
        <v>1403</v>
      </c>
      <c r="B690" s="260" t="s">
        <v>43</v>
      </c>
      <c r="C690" s="260" t="s">
        <v>2106</v>
      </c>
      <c r="D690" s="260" t="s">
        <v>336</v>
      </c>
      <c r="E690" s="261" t="str">
        <f t="shared" si="42"/>
        <v>Men U/16</v>
      </c>
      <c r="F690" s="262">
        <v>39449</v>
      </c>
      <c r="G690" s="263">
        <f t="shared" si="43"/>
        <v>45657</v>
      </c>
      <c r="H690" s="264">
        <f t="shared" si="44"/>
        <v>16</v>
      </c>
      <c r="I690" s="261" t="str">
        <f t="shared" si="45"/>
        <v>U/16</v>
      </c>
      <c r="J690" s="260" t="s">
        <v>1240</v>
      </c>
      <c r="K690" s="265" t="s">
        <v>2107</v>
      </c>
      <c r="L690" s="266" t="s">
        <v>1440</v>
      </c>
    </row>
    <row r="691" spans="1:12" s="195" customFormat="1" x14ac:dyDescent="0.25">
      <c r="A691" s="259" t="s">
        <v>1404</v>
      </c>
      <c r="B691" s="260" t="s">
        <v>37</v>
      </c>
      <c r="C691" s="260" t="s">
        <v>1405</v>
      </c>
      <c r="D691" s="260" t="s">
        <v>1406</v>
      </c>
      <c r="E691" s="261" t="str">
        <f t="shared" si="42"/>
        <v>Men Senior</v>
      </c>
      <c r="F691" s="262">
        <v>36199</v>
      </c>
      <c r="G691" s="263">
        <f t="shared" si="43"/>
        <v>45657</v>
      </c>
      <c r="H691" s="264">
        <f t="shared" si="44"/>
        <v>25</v>
      </c>
      <c r="I691" s="261" t="str">
        <f t="shared" si="45"/>
        <v>Senior</v>
      </c>
      <c r="J691" s="260" t="s">
        <v>1240</v>
      </c>
      <c r="K691" s="265">
        <v>99020800132</v>
      </c>
      <c r="L691" s="266" t="s">
        <v>1440</v>
      </c>
    </row>
    <row r="692" spans="1:12" x14ac:dyDescent="0.25">
      <c r="A692" s="178" t="s">
        <v>1408</v>
      </c>
      <c r="B692" s="179" t="s">
        <v>1370</v>
      </c>
      <c r="C692" s="179" t="s">
        <v>1415</v>
      </c>
      <c r="D692" s="179" t="s">
        <v>342</v>
      </c>
      <c r="E692" s="261" t="str">
        <f t="shared" si="42"/>
        <v>Men Veteran</v>
      </c>
      <c r="F692" s="184">
        <v>30825</v>
      </c>
      <c r="G692" s="263">
        <f t="shared" si="43"/>
        <v>45657</v>
      </c>
      <c r="H692" s="264">
        <f t="shared" si="44"/>
        <v>40</v>
      </c>
      <c r="I692" s="261" t="str">
        <f t="shared" si="45"/>
        <v>Veteran</v>
      </c>
      <c r="J692" s="179" t="s">
        <v>1240</v>
      </c>
      <c r="K692" s="183">
        <v>84052310446</v>
      </c>
      <c r="L692" s="187" t="s">
        <v>1440</v>
      </c>
    </row>
    <row r="693" spans="1:12" s="195" customFormat="1" x14ac:dyDescent="0.25">
      <c r="A693" s="259" t="s">
        <v>1409</v>
      </c>
      <c r="B693" s="260" t="s">
        <v>47</v>
      </c>
      <c r="C693" s="260" t="s">
        <v>1416</v>
      </c>
      <c r="D693" s="260" t="s">
        <v>298</v>
      </c>
      <c r="E693" s="261" t="str">
        <f t="shared" si="42"/>
        <v>Men Grand Masters</v>
      </c>
      <c r="F693" s="262">
        <v>17172</v>
      </c>
      <c r="G693" s="263">
        <f t="shared" si="43"/>
        <v>45657</v>
      </c>
      <c r="H693" s="264">
        <f t="shared" si="44"/>
        <v>77</v>
      </c>
      <c r="I693" s="261" t="str">
        <f t="shared" si="45"/>
        <v>Grand Masters</v>
      </c>
      <c r="J693" s="260" t="s">
        <v>1240</v>
      </c>
      <c r="K693" s="265">
        <v>47010500398</v>
      </c>
      <c r="L693" s="266" t="s">
        <v>1440</v>
      </c>
    </row>
    <row r="694" spans="1:12" s="195" customFormat="1" x14ac:dyDescent="0.25">
      <c r="A694" s="259" t="s">
        <v>1410</v>
      </c>
      <c r="B694" s="260" t="s">
        <v>43</v>
      </c>
      <c r="C694" s="260" t="s">
        <v>2034</v>
      </c>
      <c r="D694" s="260" t="s">
        <v>2035</v>
      </c>
      <c r="E694" s="261" t="str">
        <f t="shared" si="42"/>
        <v>Men Veteran</v>
      </c>
      <c r="F694" s="262">
        <v>30267</v>
      </c>
      <c r="G694" s="263">
        <f t="shared" si="43"/>
        <v>45657</v>
      </c>
      <c r="H694" s="264">
        <f t="shared" si="44"/>
        <v>42</v>
      </c>
      <c r="I694" s="261" t="str">
        <f t="shared" si="45"/>
        <v>Veteran</v>
      </c>
      <c r="J694" s="260" t="s">
        <v>1240</v>
      </c>
      <c r="K694" s="265">
        <v>82111210188</v>
      </c>
      <c r="L694" s="266" t="s">
        <v>1440</v>
      </c>
    </row>
    <row r="695" spans="1:12" x14ac:dyDescent="0.25">
      <c r="A695" s="178" t="s">
        <v>1411</v>
      </c>
      <c r="B695" s="179" t="s">
        <v>1332</v>
      </c>
      <c r="C695" s="179" t="s">
        <v>333</v>
      </c>
      <c r="D695" s="179" t="s">
        <v>227</v>
      </c>
      <c r="E695" s="261" t="str">
        <f t="shared" si="42"/>
        <v>Men Senior</v>
      </c>
      <c r="F695" s="184">
        <v>33172</v>
      </c>
      <c r="G695" s="263">
        <f t="shared" si="43"/>
        <v>45657</v>
      </c>
      <c r="H695" s="264">
        <f t="shared" si="44"/>
        <v>34</v>
      </c>
      <c r="I695" s="261" t="str">
        <f t="shared" si="45"/>
        <v>Senior</v>
      </c>
      <c r="J695" s="179" t="s">
        <v>1240</v>
      </c>
      <c r="K695" s="183">
        <v>90102600309</v>
      </c>
      <c r="L695" s="187" t="s">
        <v>1440</v>
      </c>
    </row>
    <row r="696" spans="1:12" s="195" customFormat="1" x14ac:dyDescent="0.25">
      <c r="A696" s="259" t="s">
        <v>1417</v>
      </c>
      <c r="B696" s="260" t="s">
        <v>43</v>
      </c>
      <c r="C696" s="260" t="s">
        <v>2124</v>
      </c>
      <c r="D696" s="260" t="s">
        <v>2128</v>
      </c>
      <c r="E696" s="261" t="str">
        <f t="shared" si="42"/>
        <v>Men U/21</v>
      </c>
      <c r="F696" s="262">
        <v>38029</v>
      </c>
      <c r="G696" s="263">
        <f t="shared" si="43"/>
        <v>45657</v>
      </c>
      <c r="H696" s="264">
        <f t="shared" si="44"/>
        <v>20</v>
      </c>
      <c r="I696" s="261" t="str">
        <f t="shared" si="45"/>
        <v>U/21</v>
      </c>
      <c r="J696" s="260" t="s">
        <v>1240</v>
      </c>
      <c r="K696" s="269" t="s">
        <v>2129</v>
      </c>
      <c r="L696" s="266" t="s">
        <v>1440</v>
      </c>
    </row>
    <row r="697" spans="1:12" s="195" customFormat="1" x14ac:dyDescent="0.25">
      <c r="A697" s="259" t="s">
        <v>1418</v>
      </c>
      <c r="B697" s="260" t="s">
        <v>39</v>
      </c>
      <c r="C697" s="260" t="s">
        <v>1895</v>
      </c>
      <c r="D697" s="260" t="s">
        <v>2010</v>
      </c>
      <c r="E697" s="261" t="str">
        <f t="shared" si="42"/>
        <v>Men Senior</v>
      </c>
      <c r="F697" s="262">
        <v>34112</v>
      </c>
      <c r="G697" s="263">
        <f t="shared" si="43"/>
        <v>45657</v>
      </c>
      <c r="H697" s="264">
        <f t="shared" si="44"/>
        <v>31</v>
      </c>
      <c r="I697" s="261" t="str">
        <f t="shared" si="45"/>
        <v>Senior</v>
      </c>
      <c r="J697" s="260" t="s">
        <v>1240</v>
      </c>
      <c r="K697" s="265">
        <v>93052300504</v>
      </c>
      <c r="L697" s="266" t="s">
        <v>1440</v>
      </c>
    </row>
    <row r="698" spans="1:12" x14ac:dyDescent="0.25">
      <c r="A698" s="178" t="s">
        <v>1419</v>
      </c>
      <c r="B698" s="179" t="s">
        <v>1323</v>
      </c>
      <c r="C698" s="179" t="s">
        <v>1420</v>
      </c>
      <c r="D698" s="179" t="s">
        <v>1577</v>
      </c>
      <c r="E698" s="261" t="str">
        <f t="shared" si="42"/>
        <v>Ladies Senior</v>
      </c>
      <c r="F698" s="184">
        <v>33952</v>
      </c>
      <c r="G698" s="263">
        <f t="shared" si="43"/>
        <v>45657</v>
      </c>
      <c r="H698" s="264">
        <f t="shared" si="44"/>
        <v>32</v>
      </c>
      <c r="I698" s="261" t="str">
        <f t="shared" si="45"/>
        <v>Senior</v>
      </c>
      <c r="J698" s="179" t="s">
        <v>67</v>
      </c>
      <c r="K698" s="183">
        <v>92121400157</v>
      </c>
      <c r="L698" s="187" t="s">
        <v>1440</v>
      </c>
    </row>
    <row r="699" spans="1:12" s="195" customFormat="1" x14ac:dyDescent="0.25">
      <c r="A699" s="259" t="s">
        <v>1421</v>
      </c>
      <c r="B699" s="260" t="s">
        <v>37</v>
      </c>
      <c r="C699" s="260" t="s">
        <v>295</v>
      </c>
      <c r="D699" s="260" t="s">
        <v>1439</v>
      </c>
      <c r="E699" s="261" t="str">
        <f t="shared" si="42"/>
        <v>Men Master</v>
      </c>
      <c r="F699" s="262">
        <v>24196</v>
      </c>
      <c r="G699" s="263">
        <f t="shared" si="43"/>
        <v>45657</v>
      </c>
      <c r="H699" s="264">
        <f t="shared" si="44"/>
        <v>58</v>
      </c>
      <c r="I699" s="261" t="str">
        <f t="shared" si="45"/>
        <v>Master</v>
      </c>
      <c r="J699" s="260" t="s">
        <v>1240</v>
      </c>
      <c r="K699" s="265">
        <v>66033000102</v>
      </c>
      <c r="L699" s="266" t="s">
        <v>1440</v>
      </c>
    </row>
    <row r="700" spans="1:12" s="195" customFormat="1" x14ac:dyDescent="0.25">
      <c r="A700" s="259" t="s">
        <v>1422</v>
      </c>
      <c r="B700" s="260" t="s">
        <v>37</v>
      </c>
      <c r="C700" s="260" t="s">
        <v>284</v>
      </c>
      <c r="D700" s="260" t="s">
        <v>273</v>
      </c>
      <c r="E700" s="261" t="str">
        <f t="shared" si="42"/>
        <v>Men U/21</v>
      </c>
      <c r="F700" s="262">
        <v>39352</v>
      </c>
      <c r="G700" s="263">
        <f t="shared" si="43"/>
        <v>45657</v>
      </c>
      <c r="H700" s="264">
        <f t="shared" si="44"/>
        <v>17</v>
      </c>
      <c r="I700" s="261" t="str">
        <f t="shared" si="45"/>
        <v>U/21</v>
      </c>
      <c r="J700" s="260" t="s">
        <v>1240</v>
      </c>
      <c r="K700" s="265" t="s">
        <v>2027</v>
      </c>
      <c r="L700" s="266" t="s">
        <v>1440</v>
      </c>
    </row>
    <row r="701" spans="1:12" s="195" customFormat="1" x14ac:dyDescent="0.25">
      <c r="A701" s="259" t="s">
        <v>1423</v>
      </c>
      <c r="B701" s="260" t="s">
        <v>37</v>
      </c>
      <c r="C701" s="260" t="s">
        <v>1437</v>
      </c>
      <c r="D701" s="260" t="s">
        <v>264</v>
      </c>
      <c r="E701" s="261" t="str">
        <f t="shared" si="42"/>
        <v>Ladies Veteran</v>
      </c>
      <c r="F701" s="262">
        <v>27699</v>
      </c>
      <c r="G701" s="263">
        <f t="shared" si="43"/>
        <v>45657</v>
      </c>
      <c r="H701" s="264">
        <f t="shared" si="44"/>
        <v>49</v>
      </c>
      <c r="I701" s="261" t="str">
        <f t="shared" si="45"/>
        <v>Veteran</v>
      </c>
      <c r="J701" s="260" t="s">
        <v>67</v>
      </c>
      <c r="K701" s="265">
        <v>75110100055</v>
      </c>
      <c r="L701" s="266" t="s">
        <v>1440</v>
      </c>
    </row>
    <row r="702" spans="1:12" x14ac:dyDescent="0.25">
      <c r="A702" s="178" t="s">
        <v>1424</v>
      </c>
      <c r="B702" s="179" t="s">
        <v>1235</v>
      </c>
      <c r="C702" s="179" t="s">
        <v>1438</v>
      </c>
      <c r="D702" s="179" t="s">
        <v>1406</v>
      </c>
      <c r="E702" s="261" t="str">
        <f t="shared" si="42"/>
        <v>Men Master</v>
      </c>
      <c r="F702" s="184">
        <v>24480</v>
      </c>
      <c r="G702" s="263">
        <f t="shared" si="43"/>
        <v>45657</v>
      </c>
      <c r="H702" s="264">
        <f t="shared" si="44"/>
        <v>57</v>
      </c>
      <c r="I702" s="261" t="str">
        <f t="shared" si="45"/>
        <v>Master</v>
      </c>
      <c r="J702" s="179" t="s">
        <v>1240</v>
      </c>
      <c r="K702" s="183">
        <v>67010800561</v>
      </c>
      <c r="L702" s="187" t="s">
        <v>1440</v>
      </c>
    </row>
    <row r="703" spans="1:12" s="195" customFormat="1" x14ac:dyDescent="0.25">
      <c r="A703" s="259" t="s">
        <v>1425</v>
      </c>
      <c r="B703" s="260" t="s">
        <v>48</v>
      </c>
      <c r="C703" s="260" t="s">
        <v>1576</v>
      </c>
      <c r="D703" s="260" t="s">
        <v>305</v>
      </c>
      <c r="E703" s="261" t="str">
        <f t="shared" si="42"/>
        <v>Ladies U/16</v>
      </c>
      <c r="F703" s="262">
        <v>41594</v>
      </c>
      <c r="G703" s="263">
        <f t="shared" si="43"/>
        <v>45657</v>
      </c>
      <c r="H703" s="264">
        <f t="shared" si="44"/>
        <v>11</v>
      </c>
      <c r="I703" s="261" t="str">
        <f t="shared" si="45"/>
        <v>U/16</v>
      </c>
      <c r="J703" s="260" t="s">
        <v>67</v>
      </c>
      <c r="K703" s="265">
        <v>20131116</v>
      </c>
      <c r="L703" s="266" t="s">
        <v>1440</v>
      </c>
    </row>
    <row r="704" spans="1:12" s="195" customFormat="1" x14ac:dyDescent="0.25">
      <c r="A704" s="259" t="s">
        <v>1426</v>
      </c>
      <c r="B704" s="260" t="s">
        <v>48</v>
      </c>
      <c r="C704" s="260" t="s">
        <v>363</v>
      </c>
      <c r="D704" s="260" t="s">
        <v>1943</v>
      </c>
      <c r="E704" s="261" t="str">
        <f t="shared" si="42"/>
        <v>Men Master</v>
      </c>
      <c r="F704" s="262">
        <v>26960</v>
      </c>
      <c r="G704" s="263">
        <f t="shared" si="43"/>
        <v>45657</v>
      </c>
      <c r="H704" s="264">
        <f t="shared" si="44"/>
        <v>51</v>
      </c>
      <c r="I704" s="261" t="str">
        <f t="shared" si="45"/>
        <v>Master</v>
      </c>
      <c r="J704" s="260" t="s">
        <v>1240</v>
      </c>
      <c r="K704" s="265">
        <v>73102300022</v>
      </c>
      <c r="L704" s="266" t="s">
        <v>1440</v>
      </c>
    </row>
    <row r="705" spans="1:12" x14ac:dyDescent="0.25">
      <c r="A705" s="178" t="s">
        <v>1427</v>
      </c>
      <c r="B705" s="179" t="s">
        <v>1323</v>
      </c>
      <c r="C705" s="179" t="s">
        <v>1445</v>
      </c>
      <c r="D705" s="179" t="s">
        <v>75</v>
      </c>
      <c r="E705" s="261" t="str">
        <f t="shared" si="42"/>
        <v>Men Master</v>
      </c>
      <c r="F705" s="184">
        <v>26811</v>
      </c>
      <c r="G705" s="263">
        <f t="shared" si="43"/>
        <v>45657</v>
      </c>
      <c r="H705" s="264">
        <f t="shared" si="44"/>
        <v>51</v>
      </c>
      <c r="I705" s="261" t="str">
        <f t="shared" si="45"/>
        <v>Master</v>
      </c>
      <c r="J705" s="179" t="s">
        <v>1240</v>
      </c>
      <c r="K705" s="183">
        <v>7305275008080</v>
      </c>
      <c r="L705" s="187" t="s">
        <v>1443</v>
      </c>
    </row>
    <row r="706" spans="1:12" s="195" customFormat="1" x14ac:dyDescent="0.25">
      <c r="A706" s="178" t="s">
        <v>1428</v>
      </c>
      <c r="B706" s="179" t="s">
        <v>1232</v>
      </c>
      <c r="C706" s="179" t="s">
        <v>1949</v>
      </c>
      <c r="D706" s="179" t="s">
        <v>1950</v>
      </c>
      <c r="E706" s="261" t="str">
        <f t="shared" si="42"/>
        <v>Men Veteran</v>
      </c>
      <c r="F706" s="184">
        <v>27695</v>
      </c>
      <c r="G706" s="263">
        <f t="shared" si="43"/>
        <v>45657</v>
      </c>
      <c r="H706" s="264">
        <f t="shared" si="44"/>
        <v>49</v>
      </c>
      <c r="I706" s="261" t="str">
        <f t="shared" si="45"/>
        <v>Veteran</v>
      </c>
      <c r="J706" s="179" t="s">
        <v>1240</v>
      </c>
      <c r="K706" s="183">
        <v>7510285071081</v>
      </c>
      <c r="L706" s="187" t="s">
        <v>1443</v>
      </c>
    </row>
    <row r="707" spans="1:12" s="195" customFormat="1" ht="13.5" customHeight="1" x14ac:dyDescent="0.25">
      <c r="A707" s="259" t="s">
        <v>1429</v>
      </c>
      <c r="B707" s="260" t="s">
        <v>42</v>
      </c>
      <c r="C707" s="260" t="s">
        <v>1903</v>
      </c>
      <c r="D707" s="260" t="s">
        <v>1446</v>
      </c>
      <c r="E707" s="261" t="str">
        <f t="shared" si="42"/>
        <v>Men Master</v>
      </c>
      <c r="F707" s="262">
        <v>24791</v>
      </c>
      <c r="G707" s="263">
        <f t="shared" si="43"/>
        <v>45657</v>
      </c>
      <c r="H707" s="264">
        <f t="shared" si="44"/>
        <v>57</v>
      </c>
      <c r="I707" s="261" t="str">
        <f t="shared" si="45"/>
        <v>Master</v>
      </c>
      <c r="J707" s="260" t="s">
        <v>1240</v>
      </c>
      <c r="K707" s="265">
        <v>67111500075</v>
      </c>
      <c r="L707" s="266" t="s">
        <v>1440</v>
      </c>
    </row>
    <row r="708" spans="1:12" s="195" customFormat="1" ht="13.5" customHeight="1" x14ac:dyDescent="0.25">
      <c r="A708" s="259" t="s">
        <v>1430</v>
      </c>
      <c r="B708" s="260" t="s">
        <v>44</v>
      </c>
      <c r="C708" s="260" t="s">
        <v>1447</v>
      </c>
      <c r="D708" s="260" t="s">
        <v>1446</v>
      </c>
      <c r="E708" s="261" t="str">
        <f t="shared" si="42"/>
        <v>Men Senior</v>
      </c>
      <c r="F708" s="262">
        <v>37299</v>
      </c>
      <c r="G708" s="263">
        <f t="shared" si="43"/>
        <v>45657</v>
      </c>
      <c r="H708" s="264">
        <f t="shared" si="44"/>
        <v>22</v>
      </c>
      <c r="I708" s="261" t="str">
        <f t="shared" si="45"/>
        <v>Senior</v>
      </c>
      <c r="J708" s="260" t="s">
        <v>1240</v>
      </c>
      <c r="K708" s="269" t="s">
        <v>1905</v>
      </c>
      <c r="L708" s="266" t="s">
        <v>1440</v>
      </c>
    </row>
    <row r="709" spans="1:12" s="195" customFormat="1" x14ac:dyDescent="0.25">
      <c r="A709" s="259" t="s">
        <v>1431</v>
      </c>
      <c r="B709" s="260" t="s">
        <v>37</v>
      </c>
      <c r="C709" s="260" t="s">
        <v>1452</v>
      </c>
      <c r="D709" s="260" t="s">
        <v>79</v>
      </c>
      <c r="E709" s="261" t="str">
        <f t="shared" ref="E709:E772" si="46">CONCATENATE(J709," ",I709)</f>
        <v>Men Senior</v>
      </c>
      <c r="F709" s="262">
        <v>31202</v>
      </c>
      <c r="G709" s="263">
        <f t="shared" si="43"/>
        <v>45657</v>
      </c>
      <c r="H709" s="264">
        <f t="shared" si="44"/>
        <v>39</v>
      </c>
      <c r="I709" s="261" t="str">
        <f t="shared" si="45"/>
        <v>Senior</v>
      </c>
      <c r="J709" s="260" t="s">
        <v>1240</v>
      </c>
      <c r="K709" s="265">
        <v>85060410072</v>
      </c>
      <c r="L709" s="266" t="s">
        <v>1440</v>
      </c>
    </row>
    <row r="710" spans="1:12" s="195" customFormat="1" x14ac:dyDescent="0.25">
      <c r="A710" s="332" t="s">
        <v>1432</v>
      </c>
      <c r="B710" s="260" t="s">
        <v>38</v>
      </c>
      <c r="C710" s="260" t="s">
        <v>363</v>
      </c>
      <c r="D710" s="260" t="s">
        <v>2148</v>
      </c>
      <c r="E710" s="261" t="str">
        <f t="shared" si="46"/>
        <v>Men Senior</v>
      </c>
      <c r="F710" s="262">
        <v>35360</v>
      </c>
      <c r="G710" s="263">
        <f t="shared" ref="G710:G773" si="47">$G$5</f>
        <v>45657</v>
      </c>
      <c r="H710" s="264">
        <f t="shared" si="44"/>
        <v>28</v>
      </c>
      <c r="I710" s="261" t="str">
        <f t="shared" si="45"/>
        <v>Senior</v>
      </c>
      <c r="J710" s="260" t="s">
        <v>1240</v>
      </c>
      <c r="K710" s="265">
        <v>96102200608</v>
      </c>
      <c r="L710" s="260" t="s">
        <v>1440</v>
      </c>
    </row>
    <row r="711" spans="1:12" s="195" customFormat="1" x14ac:dyDescent="0.25">
      <c r="A711" s="332" t="s">
        <v>1433</v>
      </c>
      <c r="B711" s="260" t="s">
        <v>38</v>
      </c>
      <c r="C711" s="260" t="s">
        <v>2149</v>
      </c>
      <c r="D711" s="260" t="s">
        <v>159</v>
      </c>
      <c r="E711" s="261" t="str">
        <f t="shared" si="46"/>
        <v>Men Grand Masters</v>
      </c>
      <c r="F711" s="262">
        <v>23690</v>
      </c>
      <c r="G711" s="263">
        <f t="shared" si="47"/>
        <v>45657</v>
      </c>
      <c r="H711" s="264">
        <f t="shared" ref="H711:H774" si="48">INT(YEARFRAC(F711,G711))</f>
        <v>60</v>
      </c>
      <c r="I711" s="261" t="str">
        <f t="shared" ref="I711:I774" si="49">IF(H711="","Senior",IF(H711&gt;59.999,"Grand Masters",IF(H711&gt;49.999,"Master",IF(H711&gt;39.999,"Veteran",IF(H711&gt;21.999,"Senior",IF(H711&gt;16.999,"U/21","U/16"))))))</f>
        <v>Grand Masters</v>
      </c>
      <c r="J711" s="260" t="s">
        <v>1240</v>
      </c>
      <c r="K711" s="265">
        <v>64110900182</v>
      </c>
      <c r="L711" s="260" t="s">
        <v>1440</v>
      </c>
    </row>
    <row r="712" spans="1:12" s="195" customFormat="1" x14ac:dyDescent="0.25">
      <c r="A712" s="332" t="s">
        <v>1434</v>
      </c>
      <c r="B712" s="260" t="s">
        <v>38</v>
      </c>
      <c r="C712" s="260" t="s">
        <v>2150</v>
      </c>
      <c r="D712" s="260" t="s">
        <v>2151</v>
      </c>
      <c r="E712" s="261" t="str">
        <f t="shared" si="46"/>
        <v>Men Senior</v>
      </c>
      <c r="F712" s="262">
        <v>34876</v>
      </c>
      <c r="G712" s="263">
        <f t="shared" si="47"/>
        <v>45657</v>
      </c>
      <c r="H712" s="264">
        <f t="shared" si="48"/>
        <v>29</v>
      </c>
      <c r="I712" s="261" t="str">
        <f t="shared" si="49"/>
        <v>Senior</v>
      </c>
      <c r="J712" s="260" t="s">
        <v>1240</v>
      </c>
      <c r="K712" s="265">
        <v>95062600218</v>
      </c>
      <c r="L712" s="260" t="s">
        <v>1440</v>
      </c>
    </row>
    <row r="713" spans="1:12" s="195" customFormat="1" x14ac:dyDescent="0.25">
      <c r="A713" s="321" t="s">
        <v>1435</v>
      </c>
      <c r="B713" s="280" t="s">
        <v>37</v>
      </c>
      <c r="C713" s="280" t="s">
        <v>323</v>
      </c>
      <c r="D713" s="280" t="s">
        <v>218</v>
      </c>
      <c r="E713" s="322" t="str">
        <f t="shared" si="46"/>
        <v>Men Senior</v>
      </c>
      <c r="F713" s="281">
        <v>33907</v>
      </c>
      <c r="G713" s="323">
        <f t="shared" si="47"/>
        <v>45657</v>
      </c>
      <c r="H713" s="324">
        <f t="shared" si="48"/>
        <v>32</v>
      </c>
      <c r="I713" s="322" t="str">
        <f t="shared" si="49"/>
        <v>Senior</v>
      </c>
      <c r="J713" s="280" t="s">
        <v>1240</v>
      </c>
      <c r="K713" s="325">
        <v>92103000102</v>
      </c>
      <c r="L713" s="326" t="s">
        <v>1440</v>
      </c>
    </row>
    <row r="714" spans="1:12" s="195" customFormat="1" x14ac:dyDescent="0.25">
      <c r="A714" s="259" t="s">
        <v>1436</v>
      </c>
      <c r="B714" s="260" t="s">
        <v>43</v>
      </c>
      <c r="C714" s="260" t="s">
        <v>225</v>
      </c>
      <c r="D714" s="260" t="s">
        <v>1456</v>
      </c>
      <c r="E714" s="261" t="str">
        <f t="shared" si="46"/>
        <v>Men Veteran</v>
      </c>
      <c r="F714" s="262">
        <v>29634</v>
      </c>
      <c r="G714" s="263">
        <f t="shared" si="47"/>
        <v>45657</v>
      </c>
      <c r="H714" s="264">
        <f t="shared" si="48"/>
        <v>43</v>
      </c>
      <c r="I714" s="261" t="str">
        <f t="shared" si="49"/>
        <v>Veteran</v>
      </c>
      <c r="J714" s="260" t="s">
        <v>1240</v>
      </c>
      <c r="K714" s="265">
        <v>81021710032</v>
      </c>
      <c r="L714" s="266" t="s">
        <v>1440</v>
      </c>
    </row>
    <row r="715" spans="1:12" s="195" customFormat="1" x14ac:dyDescent="0.25">
      <c r="A715" s="259" t="s">
        <v>1457</v>
      </c>
      <c r="B715" s="260" t="s">
        <v>43</v>
      </c>
      <c r="C715" s="260" t="s">
        <v>2061</v>
      </c>
      <c r="D715" s="260" t="s">
        <v>380</v>
      </c>
      <c r="E715" s="261" t="str">
        <f t="shared" si="46"/>
        <v>Men Senior</v>
      </c>
      <c r="F715" s="262">
        <v>32685</v>
      </c>
      <c r="G715" s="263">
        <f t="shared" si="47"/>
        <v>45657</v>
      </c>
      <c r="H715" s="264">
        <f t="shared" si="48"/>
        <v>35</v>
      </c>
      <c r="I715" s="261" t="str">
        <f t="shared" si="49"/>
        <v>Senior</v>
      </c>
      <c r="J715" s="260" t="s">
        <v>1240</v>
      </c>
      <c r="K715" s="265">
        <v>8906265044081</v>
      </c>
      <c r="L715" s="266" t="s">
        <v>1443</v>
      </c>
    </row>
    <row r="716" spans="1:12" x14ac:dyDescent="0.25">
      <c r="A716" s="178" t="s">
        <v>1458</v>
      </c>
      <c r="B716" s="179" t="s">
        <v>1233</v>
      </c>
      <c r="C716" s="179" t="s">
        <v>114</v>
      </c>
      <c r="D716" s="179" t="s">
        <v>112</v>
      </c>
      <c r="E716" s="261" t="str">
        <f t="shared" si="46"/>
        <v>Men Veteran</v>
      </c>
      <c r="F716" s="184">
        <v>30116</v>
      </c>
      <c r="G716" s="263">
        <f t="shared" si="47"/>
        <v>45657</v>
      </c>
      <c r="H716" s="264">
        <f t="shared" si="48"/>
        <v>42</v>
      </c>
      <c r="I716" s="261" t="str">
        <f t="shared" si="49"/>
        <v>Veteran</v>
      </c>
      <c r="J716" s="179" t="s">
        <v>1240</v>
      </c>
      <c r="K716" s="183">
        <v>82061410332</v>
      </c>
      <c r="L716" s="187" t="s">
        <v>1440</v>
      </c>
    </row>
    <row r="717" spans="1:12" s="195" customFormat="1" x14ac:dyDescent="0.25">
      <c r="A717" s="259" t="s">
        <v>1459</v>
      </c>
      <c r="B717" s="260" t="s">
        <v>50</v>
      </c>
      <c r="C717" s="260" t="s">
        <v>1463</v>
      </c>
      <c r="D717" s="260" t="s">
        <v>1395</v>
      </c>
      <c r="E717" s="261" t="str">
        <f t="shared" si="46"/>
        <v>Men U/16</v>
      </c>
      <c r="F717" s="262">
        <v>39696</v>
      </c>
      <c r="G717" s="263">
        <f t="shared" si="47"/>
        <v>45657</v>
      </c>
      <c r="H717" s="264">
        <f t="shared" si="48"/>
        <v>16</v>
      </c>
      <c r="I717" s="261" t="str">
        <f t="shared" si="49"/>
        <v>U/16</v>
      </c>
      <c r="J717" s="260" t="s">
        <v>1240</v>
      </c>
      <c r="K717" s="265">
        <v>20080905</v>
      </c>
      <c r="L717" s="266" t="s">
        <v>1440</v>
      </c>
    </row>
    <row r="718" spans="1:12" x14ac:dyDescent="0.25">
      <c r="A718" s="178" t="s">
        <v>1460</v>
      </c>
      <c r="B718" s="179" t="s">
        <v>1924</v>
      </c>
      <c r="C718" s="179" t="s">
        <v>174</v>
      </c>
      <c r="D718" s="179" t="s">
        <v>368</v>
      </c>
      <c r="E718" s="261" t="str">
        <f t="shared" si="46"/>
        <v>Men Senior</v>
      </c>
      <c r="F718" s="184">
        <v>35582</v>
      </c>
      <c r="G718" s="263">
        <f t="shared" si="47"/>
        <v>45657</v>
      </c>
      <c r="H718" s="264">
        <f t="shared" si="48"/>
        <v>27</v>
      </c>
      <c r="I718" s="261" t="str">
        <f t="shared" si="49"/>
        <v>Senior</v>
      </c>
      <c r="J718" s="179" t="s">
        <v>1240</v>
      </c>
      <c r="K718" s="183">
        <v>97060100625</v>
      </c>
      <c r="L718" s="187" t="s">
        <v>1440</v>
      </c>
    </row>
    <row r="719" spans="1:12" s="195" customFormat="1" x14ac:dyDescent="0.25">
      <c r="A719" s="259" t="s">
        <v>1461</v>
      </c>
      <c r="B719" s="260" t="s">
        <v>1923</v>
      </c>
      <c r="C719" s="260" t="s">
        <v>226</v>
      </c>
      <c r="D719" s="260" t="s">
        <v>912</v>
      </c>
      <c r="E719" s="261" t="str">
        <f t="shared" si="46"/>
        <v>Men Senior</v>
      </c>
      <c r="F719" s="262">
        <v>34250</v>
      </c>
      <c r="G719" s="263">
        <f t="shared" si="47"/>
        <v>45657</v>
      </c>
      <c r="H719" s="264">
        <f t="shared" si="48"/>
        <v>31</v>
      </c>
      <c r="I719" s="261" t="str">
        <f t="shared" si="49"/>
        <v>Senior</v>
      </c>
      <c r="J719" s="260" t="s">
        <v>1240</v>
      </c>
      <c r="K719" s="265">
        <v>93100800060</v>
      </c>
      <c r="L719" s="266" t="s">
        <v>1440</v>
      </c>
    </row>
    <row r="720" spans="1:12" s="195" customFormat="1" x14ac:dyDescent="0.25">
      <c r="A720" s="259" t="s">
        <v>1462</v>
      </c>
      <c r="B720" s="260" t="s">
        <v>1923</v>
      </c>
      <c r="C720" s="260" t="s">
        <v>94</v>
      </c>
      <c r="D720" s="260" t="s">
        <v>1464</v>
      </c>
      <c r="E720" s="261" t="str">
        <f t="shared" si="46"/>
        <v>Men Senior</v>
      </c>
      <c r="F720" s="262">
        <v>33253</v>
      </c>
      <c r="G720" s="263">
        <f t="shared" si="47"/>
        <v>45657</v>
      </c>
      <c r="H720" s="264">
        <f t="shared" si="48"/>
        <v>33</v>
      </c>
      <c r="I720" s="261" t="str">
        <f t="shared" si="49"/>
        <v>Senior</v>
      </c>
      <c r="J720" s="260" t="s">
        <v>1240</v>
      </c>
      <c r="K720" s="265">
        <v>91011500857</v>
      </c>
      <c r="L720" s="266" t="s">
        <v>1440</v>
      </c>
    </row>
    <row r="721" spans="1:12" x14ac:dyDescent="0.25">
      <c r="A721" s="178" t="s">
        <v>1465</v>
      </c>
      <c r="B721" s="179" t="s">
        <v>1371</v>
      </c>
      <c r="C721" s="179" t="s">
        <v>221</v>
      </c>
      <c r="D721" s="179" t="s">
        <v>1478</v>
      </c>
      <c r="E721" s="261" t="str">
        <f t="shared" si="46"/>
        <v>Men Master</v>
      </c>
      <c r="F721" s="184">
        <v>24337</v>
      </c>
      <c r="G721" s="263">
        <f t="shared" si="47"/>
        <v>45657</v>
      </c>
      <c r="H721" s="264">
        <f t="shared" si="48"/>
        <v>58</v>
      </c>
      <c r="I721" s="261" t="str">
        <f t="shared" si="49"/>
        <v>Master</v>
      </c>
      <c r="J721" s="179" t="s">
        <v>1240</v>
      </c>
      <c r="K721" s="183">
        <v>66081800202</v>
      </c>
      <c r="L721" s="187" t="s">
        <v>1440</v>
      </c>
    </row>
    <row r="722" spans="1:12" x14ac:dyDescent="0.25">
      <c r="A722" s="178" t="s">
        <v>1466</v>
      </c>
      <c r="B722" s="179" t="s">
        <v>1371</v>
      </c>
      <c r="C722" s="179" t="s">
        <v>399</v>
      </c>
      <c r="D722" s="179" t="s">
        <v>79</v>
      </c>
      <c r="E722" s="261" t="str">
        <f t="shared" si="46"/>
        <v>Men Senior</v>
      </c>
      <c r="F722" s="184">
        <v>33171</v>
      </c>
      <c r="G722" s="263">
        <f t="shared" si="47"/>
        <v>45657</v>
      </c>
      <c r="H722" s="264">
        <f t="shared" si="48"/>
        <v>34</v>
      </c>
      <c r="I722" s="261" t="str">
        <f t="shared" si="49"/>
        <v>Senior</v>
      </c>
      <c r="J722" s="179" t="s">
        <v>1240</v>
      </c>
      <c r="K722" s="183">
        <v>90102500177</v>
      </c>
      <c r="L722" s="187" t="s">
        <v>1440</v>
      </c>
    </row>
    <row r="723" spans="1:12" x14ac:dyDescent="0.25">
      <c r="A723" s="178" t="s">
        <v>1467</v>
      </c>
      <c r="B723" s="179" t="s">
        <v>1371</v>
      </c>
      <c r="C723" s="179" t="s">
        <v>1479</v>
      </c>
      <c r="D723" s="179" t="s">
        <v>1362</v>
      </c>
      <c r="E723" s="261" t="str">
        <f t="shared" si="46"/>
        <v>Men Senior</v>
      </c>
      <c r="F723" s="184">
        <v>32937</v>
      </c>
      <c r="G723" s="263">
        <f t="shared" si="47"/>
        <v>45657</v>
      </c>
      <c r="H723" s="264">
        <f t="shared" si="48"/>
        <v>34</v>
      </c>
      <c r="I723" s="261" t="str">
        <f t="shared" si="49"/>
        <v>Senior</v>
      </c>
      <c r="J723" s="179" t="s">
        <v>1240</v>
      </c>
      <c r="K723" s="183">
        <v>90030500157</v>
      </c>
      <c r="L723" s="187" t="s">
        <v>1440</v>
      </c>
    </row>
    <row r="724" spans="1:12" x14ac:dyDescent="0.25">
      <c r="A724" s="178" t="s">
        <v>1468</v>
      </c>
      <c r="B724" s="179" t="s">
        <v>1371</v>
      </c>
      <c r="C724" s="179" t="s">
        <v>275</v>
      </c>
      <c r="D724" s="179" t="s">
        <v>1205</v>
      </c>
      <c r="E724" s="261" t="str">
        <f t="shared" si="46"/>
        <v>Men Senior</v>
      </c>
      <c r="F724" s="184">
        <v>33407</v>
      </c>
      <c r="G724" s="263">
        <f t="shared" si="47"/>
        <v>45657</v>
      </c>
      <c r="H724" s="264">
        <f t="shared" si="48"/>
        <v>33</v>
      </c>
      <c r="I724" s="261" t="str">
        <f t="shared" si="49"/>
        <v>Senior</v>
      </c>
      <c r="J724" s="179" t="s">
        <v>1240</v>
      </c>
      <c r="K724" s="183">
        <v>91061800121</v>
      </c>
      <c r="L724" s="187" t="s">
        <v>1440</v>
      </c>
    </row>
    <row r="725" spans="1:12" s="195" customFormat="1" x14ac:dyDescent="0.25">
      <c r="A725" s="259" t="s">
        <v>1469</v>
      </c>
      <c r="B725" s="260" t="s">
        <v>50</v>
      </c>
      <c r="C725" s="260" t="s">
        <v>1480</v>
      </c>
      <c r="D725" s="260" t="s">
        <v>1481</v>
      </c>
      <c r="E725" s="261" t="str">
        <f t="shared" si="46"/>
        <v>Men Veteran</v>
      </c>
      <c r="F725" s="262">
        <v>27973</v>
      </c>
      <c r="G725" s="263">
        <f t="shared" si="47"/>
        <v>45657</v>
      </c>
      <c r="H725" s="264">
        <f t="shared" si="48"/>
        <v>48</v>
      </c>
      <c r="I725" s="261" t="str">
        <f t="shared" si="49"/>
        <v>Veteran</v>
      </c>
      <c r="J725" s="260" t="s">
        <v>1240</v>
      </c>
      <c r="K725" s="265">
        <v>76080110490</v>
      </c>
      <c r="L725" s="266" t="s">
        <v>1440</v>
      </c>
    </row>
    <row r="726" spans="1:12" x14ac:dyDescent="0.25">
      <c r="A726" s="178" t="s">
        <v>1470</v>
      </c>
      <c r="B726" s="179" t="s">
        <v>1371</v>
      </c>
      <c r="C726" s="179" t="s">
        <v>429</v>
      </c>
      <c r="D726" s="179" t="s">
        <v>1482</v>
      </c>
      <c r="E726" s="261" t="str">
        <f t="shared" si="46"/>
        <v>Men Senior</v>
      </c>
      <c r="F726" s="184">
        <v>32423</v>
      </c>
      <c r="G726" s="263">
        <f t="shared" si="47"/>
        <v>45657</v>
      </c>
      <c r="H726" s="264">
        <f t="shared" si="48"/>
        <v>36</v>
      </c>
      <c r="I726" s="261" t="str">
        <f t="shared" si="49"/>
        <v>Senior</v>
      </c>
      <c r="J726" s="179" t="s">
        <v>1240</v>
      </c>
      <c r="K726" s="183">
        <v>881000701199</v>
      </c>
      <c r="L726" s="187" t="s">
        <v>1440</v>
      </c>
    </row>
    <row r="727" spans="1:12" x14ac:dyDescent="0.25">
      <c r="A727" s="178" t="s">
        <v>1471</v>
      </c>
      <c r="B727" s="179" t="s">
        <v>1371</v>
      </c>
      <c r="C727" s="179" t="s">
        <v>1483</v>
      </c>
      <c r="D727" s="179" t="s">
        <v>87</v>
      </c>
      <c r="E727" s="261" t="str">
        <f t="shared" si="46"/>
        <v>Men Veteran</v>
      </c>
      <c r="F727" s="184">
        <v>30736</v>
      </c>
      <c r="G727" s="263">
        <f t="shared" si="47"/>
        <v>45657</v>
      </c>
      <c r="H727" s="264">
        <f t="shared" si="48"/>
        <v>40</v>
      </c>
      <c r="I727" s="261" t="str">
        <f t="shared" si="49"/>
        <v>Veteran</v>
      </c>
      <c r="J727" s="179" t="s">
        <v>1240</v>
      </c>
      <c r="K727" s="183">
        <v>84022410922</v>
      </c>
      <c r="L727" s="187" t="s">
        <v>1440</v>
      </c>
    </row>
    <row r="728" spans="1:12" x14ac:dyDescent="0.25">
      <c r="A728" s="178" t="s">
        <v>1472</v>
      </c>
      <c r="B728" s="179" t="s">
        <v>1371</v>
      </c>
      <c r="C728" s="179" t="s">
        <v>1484</v>
      </c>
      <c r="D728" s="179" t="s">
        <v>1485</v>
      </c>
      <c r="E728" s="261" t="str">
        <f t="shared" si="46"/>
        <v>Men Senior</v>
      </c>
      <c r="F728" s="184">
        <v>32082</v>
      </c>
      <c r="G728" s="263">
        <f t="shared" si="47"/>
        <v>45657</v>
      </c>
      <c r="H728" s="264">
        <f t="shared" si="48"/>
        <v>37</v>
      </c>
      <c r="I728" s="261" t="str">
        <f t="shared" si="49"/>
        <v>Senior</v>
      </c>
      <c r="J728" s="179" t="s">
        <v>1240</v>
      </c>
      <c r="K728" s="183">
        <v>87110100073</v>
      </c>
      <c r="L728" s="187" t="s">
        <v>1440</v>
      </c>
    </row>
    <row r="729" spans="1:12" x14ac:dyDescent="0.25">
      <c r="A729" s="178" t="s">
        <v>1473</v>
      </c>
      <c r="B729" s="179" t="s">
        <v>1371</v>
      </c>
      <c r="C729" s="179" t="s">
        <v>1486</v>
      </c>
      <c r="D729" s="179" t="s">
        <v>1487</v>
      </c>
      <c r="E729" s="261" t="str">
        <f t="shared" si="46"/>
        <v>Ladies Grand Masters</v>
      </c>
      <c r="F729" s="184"/>
      <c r="G729" s="263">
        <f t="shared" si="47"/>
        <v>45657</v>
      </c>
      <c r="H729" s="264">
        <f t="shared" si="48"/>
        <v>125</v>
      </c>
      <c r="I729" s="261" t="str">
        <f t="shared" si="49"/>
        <v>Grand Masters</v>
      </c>
      <c r="J729" s="179" t="s">
        <v>67</v>
      </c>
      <c r="K729" s="183"/>
      <c r="L729" s="187" t="s">
        <v>1440</v>
      </c>
    </row>
    <row r="730" spans="1:12" x14ac:dyDescent="0.25">
      <c r="A730" s="178" t="s">
        <v>1474</v>
      </c>
      <c r="B730" s="179" t="s">
        <v>1371</v>
      </c>
      <c r="C730" s="179" t="s">
        <v>1488</v>
      </c>
      <c r="D730" s="179" t="s">
        <v>918</v>
      </c>
      <c r="E730" s="261" t="str">
        <f t="shared" si="46"/>
        <v>Men Senior</v>
      </c>
      <c r="F730" s="184">
        <v>33691</v>
      </c>
      <c r="G730" s="263">
        <f t="shared" si="47"/>
        <v>45657</v>
      </c>
      <c r="H730" s="264">
        <f t="shared" si="48"/>
        <v>32</v>
      </c>
      <c r="I730" s="261" t="str">
        <f t="shared" si="49"/>
        <v>Senior</v>
      </c>
      <c r="J730" s="179" t="s">
        <v>1240</v>
      </c>
      <c r="K730" s="183">
        <v>92032800012</v>
      </c>
      <c r="L730" s="187" t="s">
        <v>1440</v>
      </c>
    </row>
    <row r="731" spans="1:12" x14ac:dyDescent="0.25">
      <c r="A731" s="178" t="s">
        <v>1475</v>
      </c>
      <c r="B731" s="179" t="s">
        <v>1924</v>
      </c>
      <c r="C731" s="179" t="s">
        <v>281</v>
      </c>
      <c r="D731" s="179" t="s">
        <v>1839</v>
      </c>
      <c r="E731" s="261" t="str">
        <f t="shared" si="46"/>
        <v>Men Senior</v>
      </c>
      <c r="F731" s="184">
        <v>34422</v>
      </c>
      <c r="G731" s="263">
        <f t="shared" si="47"/>
        <v>45657</v>
      </c>
      <c r="H731" s="264">
        <f t="shared" si="48"/>
        <v>30</v>
      </c>
      <c r="I731" s="261" t="str">
        <f t="shared" si="49"/>
        <v>Senior</v>
      </c>
      <c r="J731" s="179" t="s">
        <v>1240</v>
      </c>
      <c r="K731" s="183">
        <v>94032900299</v>
      </c>
      <c r="L731" s="187" t="s">
        <v>1440</v>
      </c>
    </row>
    <row r="732" spans="1:12" x14ac:dyDescent="0.25">
      <c r="A732" s="178" t="s">
        <v>1476</v>
      </c>
      <c r="B732" s="179" t="s">
        <v>1371</v>
      </c>
      <c r="C732" s="179" t="s">
        <v>1489</v>
      </c>
      <c r="D732" s="179" t="s">
        <v>298</v>
      </c>
      <c r="E732" s="261" t="str">
        <f t="shared" si="46"/>
        <v>Men Senior</v>
      </c>
      <c r="F732" s="184">
        <v>33395</v>
      </c>
      <c r="G732" s="263">
        <f t="shared" si="47"/>
        <v>45657</v>
      </c>
      <c r="H732" s="264">
        <f t="shared" si="48"/>
        <v>33</v>
      </c>
      <c r="I732" s="261" t="str">
        <f t="shared" si="49"/>
        <v>Senior</v>
      </c>
      <c r="J732" s="179" t="s">
        <v>1240</v>
      </c>
      <c r="K732" s="183">
        <v>91060600129</v>
      </c>
      <c r="L732" s="187" t="s">
        <v>1440</v>
      </c>
    </row>
    <row r="733" spans="1:12" s="195" customFormat="1" x14ac:dyDescent="0.25">
      <c r="A733" s="178" t="s">
        <v>1477</v>
      </c>
      <c r="B733" s="179" t="s">
        <v>1924</v>
      </c>
      <c r="C733" s="179" t="s">
        <v>314</v>
      </c>
      <c r="D733" s="179" t="s">
        <v>1490</v>
      </c>
      <c r="E733" s="261" t="str">
        <f t="shared" si="46"/>
        <v>Men Senior</v>
      </c>
      <c r="F733" s="184">
        <v>35870</v>
      </c>
      <c r="G733" s="263">
        <f t="shared" si="47"/>
        <v>45657</v>
      </c>
      <c r="H733" s="264">
        <f t="shared" si="48"/>
        <v>26</v>
      </c>
      <c r="I733" s="261" t="str">
        <f t="shared" si="49"/>
        <v>Senior</v>
      </c>
      <c r="J733" s="179" t="s">
        <v>1240</v>
      </c>
      <c r="K733" s="183">
        <v>98031600775</v>
      </c>
      <c r="L733" s="187" t="s">
        <v>1440</v>
      </c>
    </row>
    <row r="734" spans="1:12" s="195" customFormat="1" x14ac:dyDescent="0.25">
      <c r="A734" s="259" t="s">
        <v>1494</v>
      </c>
      <c r="B734" s="260" t="s">
        <v>48</v>
      </c>
      <c r="C734" s="260" t="s">
        <v>916</v>
      </c>
      <c r="D734" s="260" t="s">
        <v>109</v>
      </c>
      <c r="E734" s="261" t="str">
        <f t="shared" si="46"/>
        <v>Men Veteran</v>
      </c>
      <c r="F734" s="262">
        <v>29902</v>
      </c>
      <c r="G734" s="263">
        <f t="shared" si="47"/>
        <v>45657</v>
      </c>
      <c r="H734" s="264">
        <f t="shared" si="48"/>
        <v>43</v>
      </c>
      <c r="I734" s="261" t="str">
        <f t="shared" si="49"/>
        <v>Veteran</v>
      </c>
      <c r="J734" s="260" t="s">
        <v>1240</v>
      </c>
      <c r="K734" s="265">
        <v>81112700064</v>
      </c>
      <c r="L734" s="266" t="s">
        <v>1440</v>
      </c>
    </row>
    <row r="735" spans="1:12" s="195" customFormat="1" x14ac:dyDescent="0.25">
      <c r="A735" s="259" t="s">
        <v>1495</v>
      </c>
      <c r="B735" s="260" t="s">
        <v>48</v>
      </c>
      <c r="C735" s="260" t="s">
        <v>1518</v>
      </c>
      <c r="D735" s="260" t="s">
        <v>109</v>
      </c>
      <c r="E735" s="261" t="str">
        <f t="shared" si="46"/>
        <v>Ladies Senior</v>
      </c>
      <c r="F735" s="262">
        <v>32033</v>
      </c>
      <c r="G735" s="263">
        <f t="shared" si="47"/>
        <v>45657</v>
      </c>
      <c r="H735" s="264">
        <f t="shared" si="48"/>
        <v>37</v>
      </c>
      <c r="I735" s="261" t="str">
        <f t="shared" si="49"/>
        <v>Senior</v>
      </c>
      <c r="J735" s="260" t="s">
        <v>67</v>
      </c>
      <c r="K735" s="265">
        <v>87091300815</v>
      </c>
      <c r="L735" s="266" t="s">
        <v>1440</v>
      </c>
    </row>
    <row r="736" spans="1:12" s="195" customFormat="1" x14ac:dyDescent="0.25">
      <c r="A736" s="259" t="s">
        <v>1496</v>
      </c>
      <c r="B736" s="260" t="s">
        <v>48</v>
      </c>
      <c r="C736" s="260" t="s">
        <v>2092</v>
      </c>
      <c r="D736" s="260" t="s">
        <v>1213</v>
      </c>
      <c r="E736" s="261" t="str">
        <f t="shared" si="46"/>
        <v>Men U/16</v>
      </c>
      <c r="F736" s="262">
        <v>40625</v>
      </c>
      <c r="G736" s="263">
        <f t="shared" si="47"/>
        <v>45657</v>
      </c>
      <c r="H736" s="264">
        <f t="shared" si="48"/>
        <v>13</v>
      </c>
      <c r="I736" s="261" t="str">
        <f t="shared" si="49"/>
        <v>U/16</v>
      </c>
      <c r="J736" s="260" t="s">
        <v>1240</v>
      </c>
      <c r="K736" s="265">
        <v>20110323</v>
      </c>
      <c r="L736" s="266" t="s">
        <v>1440</v>
      </c>
    </row>
    <row r="737" spans="1:12" s="195" customFormat="1" x14ac:dyDescent="0.25">
      <c r="A737" s="259" t="s">
        <v>1497</v>
      </c>
      <c r="B737" s="260" t="s">
        <v>48</v>
      </c>
      <c r="C737" s="260" t="s">
        <v>2094</v>
      </c>
      <c r="D737" s="260" t="s">
        <v>273</v>
      </c>
      <c r="E737" s="261" t="str">
        <f t="shared" si="46"/>
        <v>Men Master</v>
      </c>
      <c r="F737" s="262">
        <v>25151</v>
      </c>
      <c r="G737" s="263">
        <f t="shared" si="47"/>
        <v>45657</v>
      </c>
      <c r="H737" s="264">
        <f t="shared" si="48"/>
        <v>56</v>
      </c>
      <c r="I737" s="261" t="str">
        <f t="shared" si="49"/>
        <v>Master</v>
      </c>
      <c r="J737" s="260" t="s">
        <v>1240</v>
      </c>
      <c r="K737" s="265">
        <v>68110910084</v>
      </c>
      <c r="L737" s="266" t="s">
        <v>1440</v>
      </c>
    </row>
    <row r="738" spans="1:12" x14ac:dyDescent="0.25">
      <c r="A738" s="178" t="s">
        <v>1498</v>
      </c>
      <c r="B738" s="179" t="s">
        <v>1218</v>
      </c>
      <c r="C738" s="179" t="s">
        <v>1519</v>
      </c>
      <c r="D738" s="179" t="s">
        <v>142</v>
      </c>
      <c r="E738" s="261" t="str">
        <f t="shared" si="46"/>
        <v>Ladies Senior</v>
      </c>
      <c r="F738" s="184">
        <v>31552</v>
      </c>
      <c r="G738" s="263">
        <f t="shared" si="47"/>
        <v>45657</v>
      </c>
      <c r="H738" s="264">
        <f t="shared" si="48"/>
        <v>38</v>
      </c>
      <c r="I738" s="261" t="str">
        <f t="shared" si="49"/>
        <v>Senior</v>
      </c>
      <c r="J738" s="179" t="s">
        <v>67</v>
      </c>
      <c r="K738" s="183">
        <v>86052000635</v>
      </c>
      <c r="L738" s="187" t="s">
        <v>1440</v>
      </c>
    </row>
    <row r="739" spans="1:12" s="195" customFormat="1" x14ac:dyDescent="0.25">
      <c r="A739" s="259" t="s">
        <v>1499</v>
      </c>
      <c r="B739" s="260" t="s">
        <v>41</v>
      </c>
      <c r="C739" s="260" t="s">
        <v>404</v>
      </c>
      <c r="D739" s="260" t="s">
        <v>88</v>
      </c>
      <c r="E739" s="261" t="str">
        <f t="shared" si="46"/>
        <v>Men Master</v>
      </c>
      <c r="F739" s="262">
        <v>24647</v>
      </c>
      <c r="G739" s="263">
        <f t="shared" si="47"/>
        <v>45657</v>
      </c>
      <c r="H739" s="264">
        <f t="shared" si="48"/>
        <v>57</v>
      </c>
      <c r="I739" s="261" t="str">
        <f t="shared" si="49"/>
        <v>Master</v>
      </c>
      <c r="J739" s="260" t="s">
        <v>1240</v>
      </c>
      <c r="K739" s="265">
        <v>67062400483</v>
      </c>
      <c r="L739" s="266" t="s">
        <v>1440</v>
      </c>
    </row>
    <row r="740" spans="1:12" s="195" customFormat="1" x14ac:dyDescent="0.25">
      <c r="A740" s="259" t="s">
        <v>1500</v>
      </c>
      <c r="B740" s="260" t="s">
        <v>41</v>
      </c>
      <c r="C740" s="260" t="s">
        <v>1520</v>
      </c>
      <c r="D740" s="260" t="s">
        <v>88</v>
      </c>
      <c r="E740" s="261" t="str">
        <f t="shared" si="46"/>
        <v>Ladies Master</v>
      </c>
      <c r="F740" s="262">
        <v>25093</v>
      </c>
      <c r="G740" s="263">
        <f t="shared" si="47"/>
        <v>45657</v>
      </c>
      <c r="H740" s="264">
        <f t="shared" si="48"/>
        <v>56</v>
      </c>
      <c r="I740" s="261" t="str">
        <f t="shared" si="49"/>
        <v>Master</v>
      </c>
      <c r="J740" s="260" t="s">
        <v>67</v>
      </c>
      <c r="K740" s="265">
        <v>68091210086</v>
      </c>
      <c r="L740" s="266" t="s">
        <v>1440</v>
      </c>
    </row>
    <row r="741" spans="1:12" s="195" customFormat="1" x14ac:dyDescent="0.25">
      <c r="A741" s="259" t="s">
        <v>1501</v>
      </c>
      <c r="B741" s="260" t="s">
        <v>42</v>
      </c>
      <c r="C741" s="260" t="s">
        <v>99</v>
      </c>
      <c r="D741" s="260" t="s">
        <v>1523</v>
      </c>
      <c r="E741" s="261" t="str">
        <f t="shared" si="46"/>
        <v>Men Master</v>
      </c>
      <c r="F741" s="262">
        <v>26331</v>
      </c>
      <c r="G741" s="263">
        <f t="shared" si="47"/>
        <v>45657</v>
      </c>
      <c r="H741" s="264">
        <f t="shared" si="48"/>
        <v>52</v>
      </c>
      <c r="I741" s="261" t="str">
        <f t="shared" si="49"/>
        <v>Master</v>
      </c>
      <c r="J741" s="260" t="s">
        <v>1240</v>
      </c>
      <c r="K741" s="265">
        <v>72020211262</v>
      </c>
      <c r="L741" s="266" t="s">
        <v>1443</v>
      </c>
    </row>
    <row r="742" spans="1:12" x14ac:dyDescent="0.25">
      <c r="A742" s="178" t="s">
        <v>1502</v>
      </c>
      <c r="B742" s="179" t="s">
        <v>1332</v>
      </c>
      <c r="C742" s="179" t="s">
        <v>140</v>
      </c>
      <c r="D742" s="179" t="s">
        <v>1524</v>
      </c>
      <c r="E742" s="261" t="str">
        <f t="shared" si="46"/>
        <v>Men Senior</v>
      </c>
      <c r="F742" s="184">
        <v>32545</v>
      </c>
      <c r="G742" s="263">
        <f t="shared" si="47"/>
        <v>45657</v>
      </c>
      <c r="H742" s="264">
        <f t="shared" si="48"/>
        <v>35</v>
      </c>
      <c r="I742" s="261" t="str">
        <f t="shared" si="49"/>
        <v>Senior</v>
      </c>
      <c r="J742" s="179" t="s">
        <v>1240</v>
      </c>
      <c r="K742" s="183">
        <v>89020600184</v>
      </c>
      <c r="L742" s="187" t="s">
        <v>1440</v>
      </c>
    </row>
    <row r="743" spans="1:12" x14ac:dyDescent="0.25">
      <c r="A743" s="178" t="s">
        <v>1503</v>
      </c>
      <c r="B743" s="179" t="s">
        <v>1332</v>
      </c>
      <c r="C743" s="179" t="s">
        <v>1525</v>
      </c>
      <c r="D743" s="179" t="s">
        <v>912</v>
      </c>
      <c r="E743" s="261" t="str">
        <f t="shared" si="46"/>
        <v>Men Veteran</v>
      </c>
      <c r="F743" s="184">
        <v>30777</v>
      </c>
      <c r="G743" s="263">
        <f t="shared" si="47"/>
        <v>45657</v>
      </c>
      <c r="H743" s="264">
        <f t="shared" si="48"/>
        <v>40</v>
      </c>
      <c r="I743" s="261" t="str">
        <f t="shared" si="49"/>
        <v>Veteran</v>
      </c>
      <c r="J743" s="179" t="s">
        <v>1240</v>
      </c>
      <c r="K743" s="183">
        <v>84040510836</v>
      </c>
      <c r="L743" s="187" t="s">
        <v>1440</v>
      </c>
    </row>
    <row r="744" spans="1:12" x14ac:dyDescent="0.25">
      <c r="A744" s="178" t="s">
        <v>1504</v>
      </c>
      <c r="B744" s="179" t="s">
        <v>1332</v>
      </c>
      <c r="C744" s="179" t="s">
        <v>103</v>
      </c>
      <c r="D744" s="179" t="s">
        <v>145</v>
      </c>
      <c r="E744" s="261" t="str">
        <f t="shared" si="46"/>
        <v>Men Senior</v>
      </c>
      <c r="F744" s="184">
        <v>33212</v>
      </c>
      <c r="G744" s="263">
        <f t="shared" si="47"/>
        <v>45657</v>
      </c>
      <c r="H744" s="264">
        <f t="shared" si="48"/>
        <v>34</v>
      </c>
      <c r="I744" s="261" t="str">
        <f t="shared" si="49"/>
        <v>Senior</v>
      </c>
      <c r="J744" s="179" t="s">
        <v>1240</v>
      </c>
      <c r="K744" s="183">
        <v>90120500086</v>
      </c>
      <c r="L744" s="187" t="s">
        <v>1440</v>
      </c>
    </row>
    <row r="745" spans="1:12" x14ac:dyDescent="0.25">
      <c r="A745" s="178" t="s">
        <v>1505</v>
      </c>
      <c r="B745" s="179" t="s">
        <v>1332</v>
      </c>
      <c r="C745" s="179" t="s">
        <v>1526</v>
      </c>
      <c r="D745" s="179" t="s">
        <v>911</v>
      </c>
      <c r="E745" s="261" t="str">
        <f t="shared" si="46"/>
        <v>Men Veteran</v>
      </c>
      <c r="F745" s="184">
        <v>30822</v>
      </c>
      <c r="G745" s="263">
        <f t="shared" si="47"/>
        <v>45657</v>
      </c>
      <c r="H745" s="264">
        <f t="shared" si="48"/>
        <v>40</v>
      </c>
      <c r="I745" s="261" t="str">
        <f t="shared" si="49"/>
        <v>Veteran</v>
      </c>
      <c r="J745" s="179" t="s">
        <v>1240</v>
      </c>
      <c r="K745" s="183">
        <v>84052010407</v>
      </c>
      <c r="L745" s="187" t="s">
        <v>1440</v>
      </c>
    </row>
    <row r="746" spans="1:12" x14ac:dyDescent="0.25">
      <c r="A746" s="178" t="s">
        <v>1506</v>
      </c>
      <c r="B746" s="179" t="s">
        <v>1332</v>
      </c>
      <c r="C746" s="179" t="s">
        <v>1527</v>
      </c>
      <c r="D746" s="179" t="s">
        <v>134</v>
      </c>
      <c r="E746" s="261" t="str">
        <f t="shared" si="46"/>
        <v>Men Veteran</v>
      </c>
      <c r="F746" s="184">
        <v>30491</v>
      </c>
      <c r="G746" s="263">
        <f t="shared" si="47"/>
        <v>45657</v>
      </c>
      <c r="H746" s="264">
        <f t="shared" si="48"/>
        <v>41</v>
      </c>
      <c r="I746" s="261" t="str">
        <f t="shared" si="49"/>
        <v>Veteran</v>
      </c>
      <c r="J746" s="179" t="s">
        <v>1240</v>
      </c>
      <c r="K746" s="183">
        <v>83062410957</v>
      </c>
      <c r="L746" s="187" t="s">
        <v>1440</v>
      </c>
    </row>
    <row r="747" spans="1:12" x14ac:dyDescent="0.25">
      <c r="A747" s="178" t="s">
        <v>1507</v>
      </c>
      <c r="B747" s="179" t="s">
        <v>1332</v>
      </c>
      <c r="C747" s="179" t="s">
        <v>1528</v>
      </c>
      <c r="D747" s="179" t="s">
        <v>1529</v>
      </c>
      <c r="E747" s="261" t="str">
        <f t="shared" si="46"/>
        <v>Men Veteran</v>
      </c>
      <c r="F747" s="184">
        <v>30719</v>
      </c>
      <c r="G747" s="263">
        <f t="shared" si="47"/>
        <v>45657</v>
      </c>
      <c r="H747" s="264">
        <f t="shared" si="48"/>
        <v>40</v>
      </c>
      <c r="I747" s="261" t="str">
        <f t="shared" si="49"/>
        <v>Veteran</v>
      </c>
      <c r="J747" s="179" t="s">
        <v>1240</v>
      </c>
      <c r="K747" s="183">
        <v>84020710953</v>
      </c>
      <c r="L747" s="187" t="s">
        <v>1440</v>
      </c>
    </row>
    <row r="748" spans="1:12" s="195" customFormat="1" x14ac:dyDescent="0.25">
      <c r="A748" s="259" t="s">
        <v>1508</v>
      </c>
      <c r="B748" s="260" t="s">
        <v>47</v>
      </c>
      <c r="C748" s="260" t="s">
        <v>1526</v>
      </c>
      <c r="D748" s="260" t="s">
        <v>911</v>
      </c>
      <c r="E748" s="261" t="str">
        <f t="shared" si="46"/>
        <v>Men Veteran</v>
      </c>
      <c r="F748" s="262">
        <v>30822</v>
      </c>
      <c r="G748" s="263">
        <f t="shared" si="47"/>
        <v>45657</v>
      </c>
      <c r="H748" s="264">
        <f t="shared" si="48"/>
        <v>40</v>
      </c>
      <c r="I748" s="261" t="str">
        <f t="shared" si="49"/>
        <v>Veteran</v>
      </c>
      <c r="J748" s="260" t="s">
        <v>1240</v>
      </c>
      <c r="K748" s="265">
        <v>84052010407</v>
      </c>
      <c r="L748" s="266" t="s">
        <v>1440</v>
      </c>
    </row>
    <row r="749" spans="1:12" x14ac:dyDescent="0.25">
      <c r="A749" s="178" t="s">
        <v>1509</v>
      </c>
      <c r="B749" s="179" t="s">
        <v>1338</v>
      </c>
      <c r="C749" s="179" t="s">
        <v>1532</v>
      </c>
      <c r="D749" s="179" t="s">
        <v>1533</v>
      </c>
      <c r="E749" s="261" t="str">
        <f t="shared" si="46"/>
        <v>Men Grand Masters</v>
      </c>
      <c r="F749" s="184">
        <v>20707</v>
      </c>
      <c r="G749" s="263">
        <f t="shared" si="47"/>
        <v>45657</v>
      </c>
      <c r="H749" s="264">
        <f t="shared" si="48"/>
        <v>68</v>
      </c>
      <c r="I749" s="261" t="str">
        <f t="shared" si="49"/>
        <v>Grand Masters</v>
      </c>
      <c r="J749" s="179" t="s">
        <v>1240</v>
      </c>
      <c r="K749" s="183">
        <v>56090901377</v>
      </c>
      <c r="L749" s="187" t="s">
        <v>1440</v>
      </c>
    </row>
    <row r="750" spans="1:12" x14ac:dyDescent="0.25">
      <c r="A750" s="178" t="s">
        <v>1510</v>
      </c>
      <c r="B750" s="179" t="s">
        <v>1338</v>
      </c>
      <c r="C750" s="179" t="s">
        <v>1534</v>
      </c>
      <c r="D750" s="179" t="s">
        <v>1533</v>
      </c>
      <c r="E750" s="261" t="str">
        <f t="shared" si="46"/>
        <v>Men Senior</v>
      </c>
      <c r="F750" s="184">
        <v>32063</v>
      </c>
      <c r="G750" s="263">
        <f t="shared" si="47"/>
        <v>45657</v>
      </c>
      <c r="H750" s="264">
        <f t="shared" si="48"/>
        <v>37</v>
      </c>
      <c r="I750" s="261" t="str">
        <f t="shared" si="49"/>
        <v>Senior</v>
      </c>
      <c r="J750" s="179" t="s">
        <v>1240</v>
      </c>
      <c r="K750" s="183">
        <v>87101300049</v>
      </c>
      <c r="L750" s="187" t="s">
        <v>1440</v>
      </c>
    </row>
    <row r="751" spans="1:12" x14ac:dyDescent="0.25">
      <c r="A751" s="178" t="s">
        <v>1511</v>
      </c>
      <c r="B751" s="179" t="s">
        <v>1218</v>
      </c>
      <c r="C751" s="179" t="s">
        <v>1535</v>
      </c>
      <c r="D751" s="179" t="s">
        <v>1536</v>
      </c>
      <c r="E751" s="261" t="str">
        <f t="shared" si="46"/>
        <v>Men Senior</v>
      </c>
      <c r="F751" s="184">
        <v>36570</v>
      </c>
      <c r="G751" s="263">
        <f t="shared" si="47"/>
        <v>45657</v>
      </c>
      <c r="H751" s="264">
        <f t="shared" si="48"/>
        <v>24</v>
      </c>
      <c r="I751" s="261" t="str">
        <f t="shared" si="49"/>
        <v>Senior</v>
      </c>
      <c r="J751" s="179" t="s">
        <v>1240</v>
      </c>
      <c r="K751" s="183"/>
      <c r="L751" s="187" t="s">
        <v>1566</v>
      </c>
    </row>
    <row r="752" spans="1:12" s="195" customFormat="1" x14ac:dyDescent="0.25">
      <c r="A752" s="178" t="s">
        <v>1512</v>
      </c>
      <c r="B752" s="179" t="s">
        <v>1218</v>
      </c>
      <c r="C752" s="179" t="s">
        <v>314</v>
      </c>
      <c r="D752" s="179" t="s">
        <v>307</v>
      </c>
      <c r="E752" s="261" t="str">
        <f t="shared" si="46"/>
        <v>Men Veteran</v>
      </c>
      <c r="F752" s="184">
        <v>30960</v>
      </c>
      <c r="G752" s="263">
        <f t="shared" si="47"/>
        <v>45657</v>
      </c>
      <c r="H752" s="264">
        <f t="shared" si="48"/>
        <v>40</v>
      </c>
      <c r="I752" s="261" t="str">
        <f t="shared" si="49"/>
        <v>Veteran</v>
      </c>
      <c r="J752" s="179" t="s">
        <v>1240</v>
      </c>
      <c r="K752" s="183">
        <v>84100510397</v>
      </c>
      <c r="L752" s="187" t="s">
        <v>1440</v>
      </c>
    </row>
    <row r="753" spans="1:12" s="195" customFormat="1" x14ac:dyDescent="0.25">
      <c r="A753" s="259" t="s">
        <v>1513</v>
      </c>
      <c r="B753" s="260" t="s">
        <v>41</v>
      </c>
      <c r="C753" s="260" t="s">
        <v>2144</v>
      </c>
      <c r="D753" s="260" t="s">
        <v>2145</v>
      </c>
      <c r="E753" s="261" t="str">
        <f t="shared" si="46"/>
        <v>Ladies Senior</v>
      </c>
      <c r="F753" s="262">
        <v>32272</v>
      </c>
      <c r="G753" s="263">
        <f t="shared" si="47"/>
        <v>45657</v>
      </c>
      <c r="H753" s="264">
        <f t="shared" si="48"/>
        <v>36</v>
      </c>
      <c r="I753" s="261" t="str">
        <f t="shared" si="49"/>
        <v>Senior</v>
      </c>
      <c r="J753" s="260" t="s">
        <v>67</v>
      </c>
      <c r="K753" s="265">
        <v>88050900142</v>
      </c>
      <c r="L753" s="266" t="s">
        <v>1440</v>
      </c>
    </row>
    <row r="754" spans="1:12" s="195" customFormat="1" x14ac:dyDescent="0.25">
      <c r="A754" s="259" t="s">
        <v>1514</v>
      </c>
      <c r="B754" s="260" t="s">
        <v>41</v>
      </c>
      <c r="C754" s="260" t="s">
        <v>2146</v>
      </c>
      <c r="D754" s="260" t="s">
        <v>2147</v>
      </c>
      <c r="E754" s="261" t="str">
        <f t="shared" si="46"/>
        <v>Men Senior</v>
      </c>
      <c r="F754" s="262">
        <v>33270</v>
      </c>
      <c r="G754" s="263">
        <f t="shared" si="47"/>
        <v>45657</v>
      </c>
      <c r="H754" s="264">
        <f t="shared" si="48"/>
        <v>33</v>
      </c>
      <c r="I754" s="261" t="str">
        <f t="shared" si="49"/>
        <v>Senior</v>
      </c>
      <c r="J754" s="260" t="s">
        <v>1240</v>
      </c>
      <c r="K754" s="265">
        <v>91020100176</v>
      </c>
      <c r="L754" s="266" t="s">
        <v>1440</v>
      </c>
    </row>
    <row r="755" spans="1:12" s="195" customFormat="1" x14ac:dyDescent="0.25">
      <c r="A755" s="259" t="s">
        <v>1515</v>
      </c>
      <c r="B755" s="260" t="s">
        <v>37</v>
      </c>
      <c r="C755" s="260" t="s">
        <v>2113</v>
      </c>
      <c r="D755" s="260" t="s">
        <v>103</v>
      </c>
      <c r="E755" s="261" t="str">
        <f t="shared" si="46"/>
        <v>Men Senior</v>
      </c>
      <c r="F755" s="262">
        <v>34142</v>
      </c>
      <c r="G755" s="263">
        <f t="shared" si="47"/>
        <v>45657</v>
      </c>
      <c r="H755" s="264">
        <f t="shared" si="48"/>
        <v>31</v>
      </c>
      <c r="I755" s="261" t="str">
        <f t="shared" si="49"/>
        <v>Senior</v>
      </c>
      <c r="J755" s="260" t="s">
        <v>1240</v>
      </c>
      <c r="K755" s="265">
        <v>93062200243</v>
      </c>
      <c r="L755" s="266" t="s">
        <v>1440</v>
      </c>
    </row>
    <row r="756" spans="1:12" s="195" customFormat="1" x14ac:dyDescent="0.25">
      <c r="A756" s="259" t="s">
        <v>1516</v>
      </c>
      <c r="B756" s="260" t="s">
        <v>41</v>
      </c>
      <c r="C756" s="260" t="s">
        <v>95</v>
      </c>
      <c r="D756" s="260" t="s">
        <v>298</v>
      </c>
      <c r="E756" s="261" t="str">
        <f t="shared" si="46"/>
        <v>Men Master</v>
      </c>
      <c r="F756" s="262">
        <v>24702</v>
      </c>
      <c r="G756" s="263">
        <f t="shared" si="47"/>
        <v>45657</v>
      </c>
      <c r="H756" s="264">
        <f t="shared" si="48"/>
        <v>57</v>
      </c>
      <c r="I756" s="261" t="str">
        <f t="shared" si="49"/>
        <v>Master</v>
      </c>
      <c r="J756" s="260" t="s">
        <v>1240</v>
      </c>
      <c r="K756" s="265">
        <v>67081800238</v>
      </c>
      <c r="L756" s="266" t="s">
        <v>1440</v>
      </c>
    </row>
    <row r="757" spans="1:12" s="195" customFormat="1" ht="11.1" customHeight="1" x14ac:dyDescent="0.25">
      <c r="A757" s="259" t="s">
        <v>1517</v>
      </c>
      <c r="B757" s="260" t="s">
        <v>41</v>
      </c>
      <c r="C757" s="260" t="s">
        <v>1567</v>
      </c>
      <c r="D757" s="260" t="s">
        <v>223</v>
      </c>
      <c r="E757" s="261" t="str">
        <f t="shared" si="46"/>
        <v>Men Senior</v>
      </c>
      <c r="F757" s="262">
        <v>34422</v>
      </c>
      <c r="G757" s="263">
        <f t="shared" si="47"/>
        <v>45657</v>
      </c>
      <c r="H757" s="264">
        <f t="shared" si="48"/>
        <v>30</v>
      </c>
      <c r="I757" s="261" t="str">
        <f t="shared" si="49"/>
        <v>Senior</v>
      </c>
      <c r="J757" s="260" t="s">
        <v>1240</v>
      </c>
      <c r="K757" s="265">
        <v>94032900515</v>
      </c>
      <c r="L757" s="266" t="s">
        <v>1440</v>
      </c>
    </row>
    <row r="758" spans="1:12" x14ac:dyDescent="0.25">
      <c r="A758" s="178" t="s">
        <v>1538</v>
      </c>
      <c r="B758" s="179" t="s">
        <v>1233</v>
      </c>
      <c r="C758" s="179" t="s">
        <v>1568</v>
      </c>
      <c r="D758" s="179" t="s">
        <v>349</v>
      </c>
      <c r="E758" s="261" t="str">
        <f t="shared" si="46"/>
        <v>Men Veteran</v>
      </c>
      <c r="F758" s="184">
        <v>30994</v>
      </c>
      <c r="G758" s="263">
        <f t="shared" si="47"/>
        <v>45657</v>
      </c>
      <c r="H758" s="264">
        <f t="shared" si="48"/>
        <v>40</v>
      </c>
      <c r="I758" s="261" t="str">
        <f t="shared" si="49"/>
        <v>Veteran</v>
      </c>
      <c r="J758" s="179" t="s">
        <v>1240</v>
      </c>
      <c r="K758" s="183">
        <v>84110810221</v>
      </c>
      <c r="L758" s="187" t="s">
        <v>1440</v>
      </c>
    </row>
    <row r="759" spans="1:12" x14ac:dyDescent="0.25">
      <c r="A759" s="178" t="s">
        <v>1539</v>
      </c>
      <c r="B759" s="179" t="s">
        <v>1455</v>
      </c>
      <c r="C759" s="179" t="s">
        <v>1569</v>
      </c>
      <c r="D759" s="179" t="s">
        <v>294</v>
      </c>
      <c r="E759" s="261" t="str">
        <f t="shared" si="46"/>
        <v>Men Senior</v>
      </c>
      <c r="F759" s="184">
        <v>31262</v>
      </c>
      <c r="G759" s="263">
        <f t="shared" si="47"/>
        <v>45657</v>
      </c>
      <c r="H759" s="264">
        <f t="shared" si="48"/>
        <v>39</v>
      </c>
      <c r="I759" s="261" t="str">
        <f t="shared" si="49"/>
        <v>Senior</v>
      </c>
      <c r="J759" s="179" t="s">
        <v>1240</v>
      </c>
      <c r="K759" s="183">
        <v>8508035031081</v>
      </c>
      <c r="L759" s="187" t="s">
        <v>1443</v>
      </c>
    </row>
    <row r="760" spans="1:12" s="195" customFormat="1" x14ac:dyDescent="0.25">
      <c r="A760" s="259" t="s">
        <v>1540</v>
      </c>
      <c r="B760" s="260" t="s">
        <v>37</v>
      </c>
      <c r="C760" s="260" t="s">
        <v>1570</v>
      </c>
      <c r="D760" s="260" t="s">
        <v>292</v>
      </c>
      <c r="E760" s="261" t="str">
        <f t="shared" si="46"/>
        <v>Men U/21</v>
      </c>
      <c r="F760" s="262">
        <v>39331</v>
      </c>
      <c r="G760" s="263">
        <f t="shared" si="47"/>
        <v>45657</v>
      </c>
      <c r="H760" s="264">
        <f t="shared" si="48"/>
        <v>17</v>
      </c>
      <c r="I760" s="261" t="str">
        <f t="shared" si="49"/>
        <v>U/21</v>
      </c>
      <c r="J760" s="260" t="s">
        <v>1240</v>
      </c>
      <c r="K760" s="265" t="s">
        <v>2028</v>
      </c>
      <c r="L760" s="266" t="s">
        <v>1440</v>
      </c>
    </row>
    <row r="761" spans="1:12" s="195" customFormat="1" x14ac:dyDescent="0.25">
      <c r="A761" s="178" t="s">
        <v>1541</v>
      </c>
      <c r="B761" s="179" t="s">
        <v>1455</v>
      </c>
      <c r="C761" s="179" t="s">
        <v>1572</v>
      </c>
      <c r="D761" s="179" t="s">
        <v>373</v>
      </c>
      <c r="E761" s="261" t="str">
        <f t="shared" si="46"/>
        <v>Men Senior</v>
      </c>
      <c r="F761" s="184">
        <v>36728</v>
      </c>
      <c r="G761" s="263">
        <f t="shared" si="47"/>
        <v>45657</v>
      </c>
      <c r="H761" s="264">
        <f t="shared" si="48"/>
        <v>24</v>
      </c>
      <c r="I761" s="261" t="str">
        <f t="shared" si="49"/>
        <v>Senior</v>
      </c>
      <c r="J761" s="179" t="s">
        <v>1240</v>
      </c>
      <c r="K761" s="183">
        <v>72100397</v>
      </c>
      <c r="L761" s="187" t="s">
        <v>1440</v>
      </c>
    </row>
    <row r="762" spans="1:12" x14ac:dyDescent="0.25">
      <c r="A762" s="178" t="s">
        <v>1542</v>
      </c>
      <c r="B762" s="179" t="s">
        <v>1234</v>
      </c>
      <c r="C762" s="179" t="s">
        <v>1573</v>
      </c>
      <c r="D762" s="179" t="s">
        <v>79</v>
      </c>
      <c r="E762" s="261" t="str">
        <f t="shared" si="46"/>
        <v>Men Veteran</v>
      </c>
      <c r="F762" s="184">
        <v>27575</v>
      </c>
      <c r="G762" s="263">
        <f t="shared" si="47"/>
        <v>45657</v>
      </c>
      <c r="H762" s="264">
        <f t="shared" si="48"/>
        <v>49</v>
      </c>
      <c r="I762" s="261" t="str">
        <f t="shared" si="49"/>
        <v>Veteran</v>
      </c>
      <c r="J762" s="179" t="s">
        <v>1240</v>
      </c>
      <c r="K762" s="183">
        <v>75063010199</v>
      </c>
      <c r="L762" s="187" t="s">
        <v>1440</v>
      </c>
    </row>
    <row r="763" spans="1:12" x14ac:dyDescent="0.25">
      <c r="A763" s="178" t="s">
        <v>1543</v>
      </c>
      <c r="B763" s="179" t="s">
        <v>1233</v>
      </c>
      <c r="C763" s="179" t="s">
        <v>1057</v>
      </c>
      <c r="D763" s="179" t="s">
        <v>1058</v>
      </c>
      <c r="E763" s="261" t="str">
        <f t="shared" si="46"/>
        <v>Men Veteran</v>
      </c>
      <c r="F763" s="184">
        <v>28302</v>
      </c>
      <c r="G763" s="263">
        <f t="shared" si="47"/>
        <v>45657</v>
      </c>
      <c r="H763" s="264">
        <f t="shared" si="48"/>
        <v>47</v>
      </c>
      <c r="I763" s="261" t="str">
        <f t="shared" si="49"/>
        <v>Veteran</v>
      </c>
      <c r="J763" s="179" t="s">
        <v>1240</v>
      </c>
      <c r="K763" s="183">
        <v>77062600091</v>
      </c>
      <c r="L763" s="187" t="s">
        <v>1440</v>
      </c>
    </row>
    <row r="764" spans="1:12" s="195" customFormat="1" x14ac:dyDescent="0.25">
      <c r="A764" s="259" t="s">
        <v>1544</v>
      </c>
      <c r="B764" s="260" t="s">
        <v>41</v>
      </c>
      <c r="C764" s="260" t="s">
        <v>409</v>
      </c>
      <c r="D764" s="260" t="s">
        <v>77</v>
      </c>
      <c r="E764" s="261" t="str">
        <f t="shared" si="46"/>
        <v>Men Senior</v>
      </c>
      <c r="F764" s="262">
        <v>33529</v>
      </c>
      <c r="G764" s="263">
        <f t="shared" si="47"/>
        <v>45657</v>
      </c>
      <c r="H764" s="264">
        <f t="shared" si="48"/>
        <v>33</v>
      </c>
      <c r="I764" s="261" t="str">
        <f t="shared" si="49"/>
        <v>Senior</v>
      </c>
      <c r="J764" s="260" t="s">
        <v>1240</v>
      </c>
      <c r="K764" s="265">
        <v>91101856080</v>
      </c>
      <c r="L764" s="266" t="s">
        <v>1440</v>
      </c>
    </row>
    <row r="765" spans="1:12" s="195" customFormat="1" ht="13.5" customHeight="1" x14ac:dyDescent="0.25">
      <c r="A765" s="259" t="s">
        <v>1545</v>
      </c>
      <c r="B765" s="260" t="s">
        <v>42</v>
      </c>
      <c r="C765" s="260" t="s">
        <v>1574</v>
      </c>
      <c r="D765" s="260" t="s">
        <v>1575</v>
      </c>
      <c r="E765" s="261" t="str">
        <f t="shared" si="46"/>
        <v>Men Veteran</v>
      </c>
      <c r="F765" s="262">
        <v>30083</v>
      </c>
      <c r="G765" s="263">
        <f t="shared" si="47"/>
        <v>45657</v>
      </c>
      <c r="H765" s="264">
        <f t="shared" si="48"/>
        <v>42</v>
      </c>
      <c r="I765" s="261" t="str">
        <f t="shared" si="49"/>
        <v>Veteran</v>
      </c>
      <c r="J765" s="260" t="s">
        <v>1240</v>
      </c>
      <c r="K765" s="265">
        <v>82051210020</v>
      </c>
      <c r="L765" s="266" t="s">
        <v>1440</v>
      </c>
    </row>
    <row r="766" spans="1:12" s="196" customFormat="1" x14ac:dyDescent="0.25">
      <c r="A766" s="178" t="s">
        <v>1546</v>
      </c>
      <c r="B766" s="179" t="s">
        <v>1323</v>
      </c>
      <c r="C766" s="179" t="s">
        <v>175</v>
      </c>
      <c r="D766" s="179" t="s">
        <v>75</v>
      </c>
      <c r="E766" s="261" t="str">
        <f t="shared" si="46"/>
        <v>Men Senior</v>
      </c>
      <c r="F766" s="184">
        <v>36973</v>
      </c>
      <c r="G766" s="263">
        <f t="shared" si="47"/>
        <v>45657</v>
      </c>
      <c r="H766" s="264">
        <f t="shared" si="48"/>
        <v>23</v>
      </c>
      <c r="I766" s="261" t="str">
        <f t="shared" si="49"/>
        <v>Senior</v>
      </c>
      <c r="J766" s="179" t="s">
        <v>1240</v>
      </c>
      <c r="K766" s="183" t="s">
        <v>1551</v>
      </c>
      <c r="L766" s="187" t="s">
        <v>1443</v>
      </c>
    </row>
    <row r="767" spans="1:12" x14ac:dyDescent="0.25">
      <c r="A767" s="178" t="s">
        <v>1547</v>
      </c>
      <c r="B767" s="179" t="s">
        <v>1323</v>
      </c>
      <c r="C767" s="179" t="s">
        <v>1576</v>
      </c>
      <c r="D767" s="179" t="s">
        <v>1577</v>
      </c>
      <c r="E767" s="261" t="str">
        <f t="shared" si="46"/>
        <v>Ladies Senior</v>
      </c>
      <c r="F767" s="184">
        <v>34676</v>
      </c>
      <c r="G767" s="263">
        <f t="shared" si="47"/>
        <v>45657</v>
      </c>
      <c r="H767" s="264">
        <f t="shared" si="48"/>
        <v>30</v>
      </c>
      <c r="I767" s="261" t="str">
        <f t="shared" si="49"/>
        <v>Senior</v>
      </c>
      <c r="J767" s="179" t="s">
        <v>67</v>
      </c>
      <c r="K767" s="183" t="s">
        <v>1551</v>
      </c>
      <c r="L767" s="187" t="s">
        <v>1443</v>
      </c>
    </row>
    <row r="768" spans="1:12" s="195" customFormat="1" x14ac:dyDescent="0.25">
      <c r="A768" s="259" t="s">
        <v>1548</v>
      </c>
      <c r="B768" s="260" t="s">
        <v>41</v>
      </c>
      <c r="C768" s="260" t="s">
        <v>1579</v>
      </c>
      <c r="D768" s="260" t="s">
        <v>73</v>
      </c>
      <c r="E768" s="261" t="str">
        <f t="shared" si="46"/>
        <v>Men U/16</v>
      </c>
      <c r="F768" s="262">
        <v>40246</v>
      </c>
      <c r="G768" s="263">
        <f t="shared" si="47"/>
        <v>45657</v>
      </c>
      <c r="H768" s="264">
        <f t="shared" si="48"/>
        <v>14</v>
      </c>
      <c r="I768" s="261" t="str">
        <f t="shared" si="49"/>
        <v>U/16</v>
      </c>
      <c r="J768" s="260" t="s">
        <v>1240</v>
      </c>
      <c r="K768" s="265">
        <v>1003095670082</v>
      </c>
      <c r="L768" s="266" t="s">
        <v>1443</v>
      </c>
    </row>
    <row r="769" spans="1:12" x14ac:dyDescent="0.25">
      <c r="A769" s="178" t="s">
        <v>1549</v>
      </c>
      <c r="B769" s="179" t="s">
        <v>1338</v>
      </c>
      <c r="C769" s="179" t="s">
        <v>1581</v>
      </c>
      <c r="D769" s="179" t="s">
        <v>1580</v>
      </c>
      <c r="E769" s="261" t="str">
        <f t="shared" si="46"/>
        <v>Ladies Senior</v>
      </c>
      <c r="F769" s="184">
        <v>33747</v>
      </c>
      <c r="G769" s="263">
        <f t="shared" si="47"/>
        <v>45657</v>
      </c>
      <c r="H769" s="264">
        <f t="shared" si="48"/>
        <v>32</v>
      </c>
      <c r="I769" s="261" t="str">
        <f t="shared" si="49"/>
        <v>Senior</v>
      </c>
      <c r="J769" s="179" t="s">
        <v>67</v>
      </c>
      <c r="K769" s="183">
        <v>92052300910</v>
      </c>
      <c r="L769" s="187" t="s">
        <v>1440</v>
      </c>
    </row>
    <row r="770" spans="1:12" x14ac:dyDescent="0.25">
      <c r="A770" s="178" t="s">
        <v>1550</v>
      </c>
      <c r="B770" s="179" t="s">
        <v>1235</v>
      </c>
      <c r="C770" s="179" t="s">
        <v>99</v>
      </c>
      <c r="D770" s="179" t="s">
        <v>86</v>
      </c>
      <c r="E770" s="261" t="str">
        <f t="shared" si="46"/>
        <v>Men Senior</v>
      </c>
      <c r="F770" s="184">
        <v>31835</v>
      </c>
      <c r="G770" s="263">
        <f t="shared" si="47"/>
        <v>45657</v>
      </c>
      <c r="H770" s="264">
        <f t="shared" si="48"/>
        <v>37</v>
      </c>
      <c r="I770" s="261" t="str">
        <f t="shared" si="49"/>
        <v>Senior</v>
      </c>
      <c r="J770" s="179" t="s">
        <v>1240</v>
      </c>
      <c r="K770" s="183">
        <v>87022700028</v>
      </c>
      <c r="L770" s="187" t="s">
        <v>1440</v>
      </c>
    </row>
    <row r="771" spans="1:12" x14ac:dyDescent="0.25">
      <c r="A771" s="178" t="s">
        <v>1552</v>
      </c>
      <c r="B771" s="179" t="s">
        <v>1311</v>
      </c>
      <c r="C771" s="179" t="s">
        <v>379</v>
      </c>
      <c r="D771" s="179" t="s">
        <v>1582</v>
      </c>
      <c r="E771" s="261" t="str">
        <f t="shared" si="46"/>
        <v>Men Veteran</v>
      </c>
      <c r="F771" s="184">
        <v>29317</v>
      </c>
      <c r="G771" s="263">
        <f t="shared" si="47"/>
        <v>45657</v>
      </c>
      <c r="H771" s="264">
        <f t="shared" si="48"/>
        <v>44</v>
      </c>
      <c r="I771" s="261" t="str">
        <f t="shared" si="49"/>
        <v>Veteran</v>
      </c>
      <c r="J771" s="179" t="s">
        <v>1240</v>
      </c>
      <c r="K771" s="183">
        <v>80040610926</v>
      </c>
      <c r="L771" s="187" t="s">
        <v>1440</v>
      </c>
    </row>
    <row r="772" spans="1:12" s="195" customFormat="1" x14ac:dyDescent="0.25">
      <c r="A772" s="259" t="s">
        <v>1553</v>
      </c>
      <c r="B772" s="260" t="s">
        <v>50</v>
      </c>
      <c r="C772" s="260" t="s">
        <v>1583</v>
      </c>
      <c r="D772" s="260" t="s">
        <v>1584</v>
      </c>
      <c r="E772" s="261" t="str">
        <f t="shared" si="46"/>
        <v>Ladies Veteran</v>
      </c>
      <c r="F772" s="262">
        <v>28987</v>
      </c>
      <c r="G772" s="263">
        <f t="shared" si="47"/>
        <v>45657</v>
      </c>
      <c r="H772" s="264">
        <f t="shared" si="48"/>
        <v>45</v>
      </c>
      <c r="I772" s="261" t="str">
        <f t="shared" si="49"/>
        <v>Veteran</v>
      </c>
      <c r="J772" s="260" t="s">
        <v>67</v>
      </c>
      <c r="K772" s="265">
        <v>79051200269</v>
      </c>
      <c r="L772" s="266" t="s">
        <v>1440</v>
      </c>
    </row>
    <row r="773" spans="1:12" s="195" customFormat="1" ht="13.5" customHeight="1" x14ac:dyDescent="0.25">
      <c r="A773" s="259" t="s">
        <v>1554</v>
      </c>
      <c r="B773" s="260" t="s">
        <v>44</v>
      </c>
      <c r="C773" s="260" t="s">
        <v>1585</v>
      </c>
      <c r="D773" s="260" t="s">
        <v>1586</v>
      </c>
      <c r="E773" s="261" t="str">
        <f t="shared" ref="E773:E836" si="50">CONCATENATE(J773," ",I773)</f>
        <v>Men U/21</v>
      </c>
      <c r="F773" s="262">
        <v>37703</v>
      </c>
      <c r="G773" s="263">
        <f t="shared" si="47"/>
        <v>45657</v>
      </c>
      <c r="H773" s="264">
        <f t="shared" si="48"/>
        <v>21</v>
      </c>
      <c r="I773" s="261" t="str">
        <f t="shared" si="49"/>
        <v>U/21</v>
      </c>
      <c r="J773" s="260" t="s">
        <v>1240</v>
      </c>
      <c r="K773" s="269" t="s">
        <v>1904</v>
      </c>
      <c r="L773" s="266" t="s">
        <v>1440</v>
      </c>
    </row>
    <row r="774" spans="1:12" s="195" customFormat="1" x14ac:dyDescent="0.25">
      <c r="A774" s="259" t="s">
        <v>1555</v>
      </c>
      <c r="B774" s="260" t="s">
        <v>43</v>
      </c>
      <c r="C774" s="260" t="s">
        <v>2029</v>
      </c>
      <c r="D774" s="260" t="s">
        <v>911</v>
      </c>
      <c r="E774" s="261" t="str">
        <f t="shared" si="50"/>
        <v>Ladies Master</v>
      </c>
      <c r="F774" s="262">
        <v>24977</v>
      </c>
      <c r="G774" s="263">
        <f t="shared" ref="G774:G837" si="51">$G$5</f>
        <v>45657</v>
      </c>
      <c r="H774" s="264">
        <f t="shared" si="48"/>
        <v>56</v>
      </c>
      <c r="I774" s="261" t="str">
        <f t="shared" si="49"/>
        <v>Master</v>
      </c>
      <c r="J774" s="260" t="s">
        <v>67</v>
      </c>
      <c r="K774" s="265">
        <v>68051910157</v>
      </c>
      <c r="L774" s="266" t="s">
        <v>1443</v>
      </c>
    </row>
    <row r="775" spans="1:12" s="195" customFormat="1" x14ac:dyDescent="0.25">
      <c r="A775" s="259" t="s">
        <v>1556</v>
      </c>
      <c r="B775" s="260" t="s">
        <v>40</v>
      </c>
      <c r="C775" s="260" t="s">
        <v>80</v>
      </c>
      <c r="D775" s="260" t="s">
        <v>1811</v>
      </c>
      <c r="E775" s="261" t="str">
        <f t="shared" si="50"/>
        <v>Men Master</v>
      </c>
      <c r="F775" s="262">
        <v>27272</v>
      </c>
      <c r="G775" s="263">
        <f t="shared" si="51"/>
        <v>45657</v>
      </c>
      <c r="H775" s="264">
        <f t="shared" ref="H775:H838" si="52">INT(YEARFRAC(F775,G775))</f>
        <v>50</v>
      </c>
      <c r="I775" s="261" t="str">
        <f t="shared" ref="I775:I838" si="53">IF(H775="","Senior",IF(H775&gt;59.999,"Grand Masters",IF(H775&gt;49.999,"Master",IF(H775&gt;39.999,"Veteran",IF(H775&gt;21.999,"Senior",IF(H775&gt;16.999,"U/21","U/16"))))))</f>
        <v>Master</v>
      </c>
      <c r="J775" s="260" t="s">
        <v>1240</v>
      </c>
      <c r="K775" s="265">
        <v>7408315281087</v>
      </c>
      <c r="L775" s="266" t="s">
        <v>1443</v>
      </c>
    </row>
    <row r="776" spans="1:12" s="195" customFormat="1" x14ac:dyDescent="0.25">
      <c r="A776" s="259" t="s">
        <v>1557</v>
      </c>
      <c r="B776" s="260" t="s">
        <v>43</v>
      </c>
      <c r="C776" s="260" t="s">
        <v>2062</v>
      </c>
      <c r="D776" s="260" t="s">
        <v>2063</v>
      </c>
      <c r="E776" s="261" t="str">
        <f t="shared" si="50"/>
        <v>Men Senior</v>
      </c>
      <c r="F776" s="262">
        <v>35018</v>
      </c>
      <c r="G776" s="263">
        <f t="shared" si="51"/>
        <v>45657</v>
      </c>
      <c r="H776" s="264">
        <f t="shared" si="52"/>
        <v>29</v>
      </c>
      <c r="I776" s="261" t="str">
        <f t="shared" si="53"/>
        <v>Senior</v>
      </c>
      <c r="J776" s="260" t="s">
        <v>1240</v>
      </c>
      <c r="K776" s="265">
        <v>95111501002</v>
      </c>
      <c r="L776" s="266" t="s">
        <v>1440</v>
      </c>
    </row>
    <row r="777" spans="1:12" s="195" customFormat="1" x14ac:dyDescent="0.25">
      <c r="A777" s="259" t="s">
        <v>1558</v>
      </c>
      <c r="B777" s="260" t="s">
        <v>43</v>
      </c>
      <c r="C777" s="260" t="s">
        <v>1587</v>
      </c>
      <c r="D777" s="260" t="s">
        <v>251</v>
      </c>
      <c r="E777" s="261" t="str">
        <f t="shared" si="50"/>
        <v>Ladies Master</v>
      </c>
      <c r="F777" s="262">
        <v>25600</v>
      </c>
      <c r="G777" s="263">
        <f t="shared" si="51"/>
        <v>45657</v>
      </c>
      <c r="H777" s="264">
        <f t="shared" si="52"/>
        <v>54</v>
      </c>
      <c r="I777" s="261" t="str">
        <f t="shared" si="53"/>
        <v>Master</v>
      </c>
      <c r="J777" s="260" t="s">
        <v>67</v>
      </c>
      <c r="K777" s="265">
        <v>70020100094</v>
      </c>
      <c r="L777" s="266" t="s">
        <v>1440</v>
      </c>
    </row>
    <row r="778" spans="1:12" s="195" customFormat="1" x14ac:dyDescent="0.25">
      <c r="A778" s="259" t="s">
        <v>1559</v>
      </c>
      <c r="B778" s="260" t="s">
        <v>43</v>
      </c>
      <c r="C778" s="260" t="s">
        <v>1651</v>
      </c>
      <c r="D778" s="260" t="s">
        <v>195</v>
      </c>
      <c r="E778" s="261" t="str">
        <f t="shared" si="50"/>
        <v>Men U/21</v>
      </c>
      <c r="F778" s="262">
        <v>38434</v>
      </c>
      <c r="G778" s="263">
        <f t="shared" si="51"/>
        <v>45657</v>
      </c>
      <c r="H778" s="264">
        <f t="shared" si="52"/>
        <v>19</v>
      </c>
      <c r="I778" s="261" t="str">
        <f t="shared" si="53"/>
        <v>U/21</v>
      </c>
      <c r="J778" s="260" t="s">
        <v>1240</v>
      </c>
      <c r="K778" s="269" t="s">
        <v>2096</v>
      </c>
      <c r="L778" s="266" t="s">
        <v>1440</v>
      </c>
    </row>
    <row r="779" spans="1:12" s="195" customFormat="1" x14ac:dyDescent="0.25">
      <c r="A779" s="332" t="s">
        <v>1560</v>
      </c>
      <c r="B779" s="260" t="s">
        <v>39</v>
      </c>
      <c r="C779" s="260" t="s">
        <v>166</v>
      </c>
      <c r="D779" s="260" t="s">
        <v>2163</v>
      </c>
      <c r="E779" s="261" t="str">
        <f t="shared" si="50"/>
        <v>Men Senior</v>
      </c>
      <c r="F779" s="262">
        <v>32959</v>
      </c>
      <c r="G779" s="263">
        <f t="shared" si="51"/>
        <v>45657</v>
      </c>
      <c r="H779" s="264">
        <f t="shared" si="52"/>
        <v>34</v>
      </c>
      <c r="I779" s="261" t="str">
        <f t="shared" si="53"/>
        <v>Senior</v>
      </c>
      <c r="J779" s="260" t="s">
        <v>1240</v>
      </c>
      <c r="K779" s="265">
        <v>90032700016</v>
      </c>
      <c r="L779" s="260" t="s">
        <v>1440</v>
      </c>
    </row>
    <row r="780" spans="1:12" x14ac:dyDescent="0.25">
      <c r="A780" s="327" t="s">
        <v>1561</v>
      </c>
      <c r="B780" s="328" t="s">
        <v>1218</v>
      </c>
      <c r="C780" s="328" t="s">
        <v>1588</v>
      </c>
      <c r="D780" s="328" t="s">
        <v>168</v>
      </c>
      <c r="E780" s="322" t="str">
        <f t="shared" si="50"/>
        <v>Ladies Veteran</v>
      </c>
      <c r="F780" s="329">
        <v>30555</v>
      </c>
      <c r="G780" s="323">
        <f t="shared" si="51"/>
        <v>45657</v>
      </c>
      <c r="H780" s="324">
        <f t="shared" si="52"/>
        <v>41</v>
      </c>
      <c r="I780" s="322" t="str">
        <f t="shared" si="53"/>
        <v>Veteran</v>
      </c>
      <c r="J780" s="328" t="s">
        <v>67</v>
      </c>
      <c r="K780" s="330">
        <v>8308270121089</v>
      </c>
      <c r="L780" s="331" t="s">
        <v>1443</v>
      </c>
    </row>
    <row r="781" spans="1:12" s="195" customFormat="1" x14ac:dyDescent="0.25">
      <c r="A781" s="259" t="s">
        <v>1562</v>
      </c>
      <c r="B781" s="260" t="s">
        <v>48</v>
      </c>
      <c r="C781" s="260" t="s">
        <v>387</v>
      </c>
      <c r="D781" s="260" t="s">
        <v>1589</v>
      </c>
      <c r="E781" s="261" t="str">
        <f t="shared" si="50"/>
        <v>Men Senior</v>
      </c>
      <c r="F781" s="262">
        <v>31721</v>
      </c>
      <c r="G781" s="263">
        <f t="shared" si="51"/>
        <v>45657</v>
      </c>
      <c r="H781" s="264">
        <f t="shared" si="52"/>
        <v>38</v>
      </c>
      <c r="I781" s="261" t="str">
        <f t="shared" si="53"/>
        <v>Senior</v>
      </c>
      <c r="J781" s="260" t="s">
        <v>1240</v>
      </c>
      <c r="K781" s="265">
        <v>86110500488</v>
      </c>
      <c r="L781" s="266" t="s">
        <v>1440</v>
      </c>
    </row>
    <row r="782" spans="1:12" s="195" customFormat="1" x14ac:dyDescent="0.25">
      <c r="A782" s="259" t="s">
        <v>1563</v>
      </c>
      <c r="B782" s="260" t="s">
        <v>48</v>
      </c>
      <c r="C782" s="260" t="s">
        <v>1590</v>
      </c>
      <c r="D782" s="260" t="s">
        <v>382</v>
      </c>
      <c r="E782" s="261" t="str">
        <f t="shared" si="50"/>
        <v>Men Senior</v>
      </c>
      <c r="F782" s="262">
        <v>31539</v>
      </c>
      <c r="G782" s="263">
        <f t="shared" si="51"/>
        <v>45657</v>
      </c>
      <c r="H782" s="264">
        <f t="shared" si="52"/>
        <v>38</v>
      </c>
      <c r="I782" s="261" t="str">
        <f t="shared" si="53"/>
        <v>Senior</v>
      </c>
      <c r="J782" s="260" t="s">
        <v>1240</v>
      </c>
      <c r="K782" s="265">
        <v>86050701148</v>
      </c>
      <c r="L782" s="266" t="s">
        <v>1440</v>
      </c>
    </row>
    <row r="783" spans="1:12" s="195" customFormat="1" x14ac:dyDescent="0.25">
      <c r="A783" s="259" t="s">
        <v>1564</v>
      </c>
      <c r="B783" s="260" t="s">
        <v>48</v>
      </c>
      <c r="C783" s="260" t="s">
        <v>1389</v>
      </c>
      <c r="D783" s="260" t="s">
        <v>1631</v>
      </c>
      <c r="E783" s="261" t="str">
        <f t="shared" si="50"/>
        <v>Men Senior</v>
      </c>
      <c r="F783" s="262">
        <v>31284</v>
      </c>
      <c r="G783" s="263">
        <f t="shared" si="51"/>
        <v>45657</v>
      </c>
      <c r="H783" s="264">
        <f t="shared" si="52"/>
        <v>39</v>
      </c>
      <c r="I783" s="261" t="str">
        <f t="shared" si="53"/>
        <v>Senior</v>
      </c>
      <c r="J783" s="260" t="s">
        <v>1240</v>
      </c>
      <c r="K783" s="265">
        <v>85082510867</v>
      </c>
      <c r="L783" s="266" t="s">
        <v>1440</v>
      </c>
    </row>
    <row r="784" spans="1:12" x14ac:dyDescent="0.25">
      <c r="A784" s="178" t="s">
        <v>1565</v>
      </c>
      <c r="B784" s="179" t="s">
        <v>1234</v>
      </c>
      <c r="C784" s="179" t="s">
        <v>1844</v>
      </c>
      <c r="D784" s="179" t="s">
        <v>1845</v>
      </c>
      <c r="E784" s="261" t="str">
        <f t="shared" si="50"/>
        <v>Ladies Senior</v>
      </c>
      <c r="F784" s="184">
        <v>34529</v>
      </c>
      <c r="G784" s="263">
        <f t="shared" si="51"/>
        <v>45657</v>
      </c>
      <c r="H784" s="264">
        <f t="shared" si="52"/>
        <v>30</v>
      </c>
      <c r="I784" s="261" t="str">
        <f t="shared" si="53"/>
        <v>Senior</v>
      </c>
      <c r="J784" s="179" t="s">
        <v>67</v>
      </c>
      <c r="K784" s="183">
        <v>94071401516</v>
      </c>
      <c r="L784" s="187" t="s">
        <v>1440</v>
      </c>
    </row>
    <row r="785" spans="1:12" ht="13.5" customHeight="1" x14ac:dyDescent="0.25">
      <c r="A785" s="178" t="s">
        <v>1591</v>
      </c>
      <c r="B785" s="179" t="s">
        <v>1218</v>
      </c>
      <c r="C785" s="179" t="s">
        <v>226</v>
      </c>
      <c r="D785" s="179" t="s">
        <v>122</v>
      </c>
      <c r="E785" s="261" t="str">
        <f t="shared" si="50"/>
        <v>Men Veteran</v>
      </c>
      <c r="F785" s="184">
        <v>29766</v>
      </c>
      <c r="G785" s="263">
        <f t="shared" si="51"/>
        <v>45657</v>
      </c>
      <c r="H785" s="264">
        <f t="shared" si="52"/>
        <v>43</v>
      </c>
      <c r="I785" s="261" t="str">
        <f t="shared" si="53"/>
        <v>Veteran</v>
      </c>
      <c r="J785" s="179" t="s">
        <v>1240</v>
      </c>
      <c r="K785" s="183">
        <v>71091800219</v>
      </c>
      <c r="L785" s="187" t="s">
        <v>1440</v>
      </c>
    </row>
    <row r="786" spans="1:12" x14ac:dyDescent="0.25">
      <c r="A786" s="178" t="s">
        <v>1592</v>
      </c>
      <c r="B786" s="179" t="s">
        <v>1218</v>
      </c>
      <c r="C786" s="179" t="s">
        <v>1633</v>
      </c>
      <c r="D786" s="179" t="s">
        <v>1634</v>
      </c>
      <c r="E786" s="261" t="str">
        <f t="shared" si="50"/>
        <v>Men Senior</v>
      </c>
      <c r="F786" s="184">
        <v>31312</v>
      </c>
      <c r="G786" s="263">
        <f t="shared" si="51"/>
        <v>45657</v>
      </c>
      <c r="H786" s="264">
        <f t="shared" si="52"/>
        <v>39</v>
      </c>
      <c r="I786" s="261" t="str">
        <f t="shared" si="53"/>
        <v>Senior</v>
      </c>
      <c r="J786" s="179" t="s">
        <v>1240</v>
      </c>
      <c r="K786" s="183"/>
      <c r="L786" s="187" t="s">
        <v>1440</v>
      </c>
    </row>
    <row r="787" spans="1:12" s="195" customFormat="1" x14ac:dyDescent="0.25">
      <c r="A787" s="259" t="s">
        <v>1593</v>
      </c>
      <c r="B787" s="260" t="s">
        <v>40</v>
      </c>
      <c r="C787" s="260" t="s">
        <v>99</v>
      </c>
      <c r="D787" s="260" t="s">
        <v>912</v>
      </c>
      <c r="E787" s="261" t="str">
        <f t="shared" si="50"/>
        <v>Men Veteran</v>
      </c>
      <c r="F787" s="262">
        <v>30495</v>
      </c>
      <c r="G787" s="263">
        <f t="shared" si="51"/>
        <v>45657</v>
      </c>
      <c r="H787" s="264">
        <f t="shared" si="52"/>
        <v>41</v>
      </c>
      <c r="I787" s="261" t="str">
        <f t="shared" si="53"/>
        <v>Veteran</v>
      </c>
      <c r="J787" s="260" t="s">
        <v>1240</v>
      </c>
      <c r="K787" s="265">
        <v>8306285140086</v>
      </c>
      <c r="L787" s="266" t="s">
        <v>1443</v>
      </c>
    </row>
    <row r="788" spans="1:12" s="195" customFormat="1" x14ac:dyDescent="0.25">
      <c r="A788" s="259" t="s">
        <v>1594</v>
      </c>
      <c r="B788" s="260" t="s">
        <v>44</v>
      </c>
      <c r="C788" s="260" t="s">
        <v>2166</v>
      </c>
      <c r="D788" s="260" t="s">
        <v>2167</v>
      </c>
      <c r="E788" s="261" t="str">
        <f t="shared" si="50"/>
        <v>Men Senior</v>
      </c>
      <c r="F788" s="262">
        <v>36739</v>
      </c>
      <c r="G788" s="263">
        <f t="shared" si="51"/>
        <v>45657</v>
      </c>
      <c r="H788" s="264">
        <f t="shared" si="52"/>
        <v>24</v>
      </c>
      <c r="I788" s="261" t="str">
        <f t="shared" si="53"/>
        <v>Senior</v>
      </c>
      <c r="J788" s="260" t="s">
        <v>1240</v>
      </c>
      <c r="K788" s="269" t="s">
        <v>2168</v>
      </c>
      <c r="L788" s="266" t="s">
        <v>1440</v>
      </c>
    </row>
    <row r="789" spans="1:12" s="195" customFormat="1" x14ac:dyDescent="0.25">
      <c r="A789" s="259" t="s">
        <v>1595</v>
      </c>
      <c r="B789" s="260" t="s">
        <v>43</v>
      </c>
      <c r="C789" s="260" t="s">
        <v>1849</v>
      </c>
      <c r="D789" s="260" t="s">
        <v>1815</v>
      </c>
      <c r="E789" s="261" t="str">
        <f t="shared" si="50"/>
        <v>Men Senior</v>
      </c>
      <c r="F789" s="262">
        <v>37449</v>
      </c>
      <c r="G789" s="263">
        <f t="shared" si="51"/>
        <v>45657</v>
      </c>
      <c r="H789" s="264">
        <f t="shared" si="52"/>
        <v>22</v>
      </c>
      <c r="I789" s="261" t="str">
        <f t="shared" si="53"/>
        <v>Senior</v>
      </c>
      <c r="J789" s="260" t="s">
        <v>1240</v>
      </c>
      <c r="K789" s="265" t="s">
        <v>1850</v>
      </c>
      <c r="L789" s="266" t="s">
        <v>1440</v>
      </c>
    </row>
    <row r="790" spans="1:12" s="195" customFormat="1" x14ac:dyDescent="0.25">
      <c r="A790" s="259" t="s">
        <v>1596</v>
      </c>
      <c r="B790" s="260" t="s">
        <v>40</v>
      </c>
      <c r="C790" s="260" t="s">
        <v>2083</v>
      </c>
      <c r="D790" s="260" t="s">
        <v>2082</v>
      </c>
      <c r="E790" s="261" t="str">
        <f t="shared" si="50"/>
        <v>Men Master</v>
      </c>
      <c r="F790" s="262">
        <v>27111</v>
      </c>
      <c r="G790" s="263">
        <f t="shared" si="51"/>
        <v>45657</v>
      </c>
      <c r="H790" s="264">
        <f t="shared" si="52"/>
        <v>50</v>
      </c>
      <c r="I790" s="261" t="str">
        <f t="shared" si="53"/>
        <v>Master</v>
      </c>
      <c r="J790" s="260" t="s">
        <v>1240</v>
      </c>
      <c r="K790" s="265">
        <v>74032310238</v>
      </c>
      <c r="L790" s="266" t="s">
        <v>1440</v>
      </c>
    </row>
    <row r="791" spans="1:12" x14ac:dyDescent="0.25">
      <c r="A791" s="178" t="s">
        <v>1597</v>
      </c>
      <c r="B791" s="179" t="s">
        <v>1332</v>
      </c>
      <c r="C791" s="179" t="s">
        <v>1635</v>
      </c>
      <c r="D791" s="179" t="s">
        <v>84</v>
      </c>
      <c r="E791" s="261" t="str">
        <f t="shared" si="50"/>
        <v>Men Veteran</v>
      </c>
      <c r="F791" s="184">
        <v>30838</v>
      </c>
      <c r="G791" s="263">
        <f t="shared" si="51"/>
        <v>45657</v>
      </c>
      <c r="H791" s="264">
        <f t="shared" si="52"/>
        <v>40</v>
      </c>
      <c r="I791" s="261" t="str">
        <f t="shared" si="53"/>
        <v>Veteran</v>
      </c>
      <c r="J791" s="179" t="s">
        <v>1240</v>
      </c>
      <c r="K791" s="183">
        <v>84060510319</v>
      </c>
      <c r="L791" s="187" t="s">
        <v>1440</v>
      </c>
    </row>
    <row r="792" spans="1:12" x14ac:dyDescent="0.25">
      <c r="A792" s="178" t="s">
        <v>1598</v>
      </c>
      <c r="B792" s="179" t="s">
        <v>1233</v>
      </c>
      <c r="C792" s="179" t="s">
        <v>1636</v>
      </c>
      <c r="D792" s="179" t="s">
        <v>1639</v>
      </c>
      <c r="E792" s="261" t="str">
        <f t="shared" si="50"/>
        <v>Men Master</v>
      </c>
      <c r="F792" s="184">
        <v>25103</v>
      </c>
      <c r="G792" s="263">
        <f t="shared" si="51"/>
        <v>45657</v>
      </c>
      <c r="H792" s="264">
        <f t="shared" si="52"/>
        <v>56</v>
      </c>
      <c r="I792" s="261" t="str">
        <f t="shared" si="53"/>
        <v>Master</v>
      </c>
      <c r="J792" s="179" t="s">
        <v>1240</v>
      </c>
      <c r="K792" s="183">
        <v>68092200939</v>
      </c>
      <c r="L792" s="187" t="s">
        <v>1440</v>
      </c>
    </row>
    <row r="793" spans="1:12" s="195" customFormat="1" x14ac:dyDescent="0.25">
      <c r="A793" s="178" t="s">
        <v>1599</v>
      </c>
      <c r="B793" s="179" t="s">
        <v>1233</v>
      </c>
      <c r="C793" s="179" t="s">
        <v>364</v>
      </c>
      <c r="D793" s="179" t="s">
        <v>1637</v>
      </c>
      <c r="E793" s="261" t="str">
        <f t="shared" si="50"/>
        <v>Men Master</v>
      </c>
      <c r="F793" s="184">
        <v>25555</v>
      </c>
      <c r="G793" s="263">
        <f t="shared" si="51"/>
        <v>45657</v>
      </c>
      <c r="H793" s="264">
        <f t="shared" si="52"/>
        <v>55</v>
      </c>
      <c r="I793" s="261" t="str">
        <f t="shared" si="53"/>
        <v>Master</v>
      </c>
      <c r="J793" s="179" t="s">
        <v>1240</v>
      </c>
      <c r="K793" s="183">
        <v>69121800510</v>
      </c>
      <c r="L793" s="187" t="s">
        <v>1440</v>
      </c>
    </row>
    <row r="794" spans="1:12" s="195" customFormat="1" x14ac:dyDescent="0.25">
      <c r="A794" s="259" t="s">
        <v>1600</v>
      </c>
      <c r="B794" s="260" t="s">
        <v>1923</v>
      </c>
      <c r="C794" s="260" t="s">
        <v>1970</v>
      </c>
      <c r="D794" s="260" t="s">
        <v>122</v>
      </c>
      <c r="E794" s="261" t="str">
        <f t="shared" si="50"/>
        <v>Men Senior</v>
      </c>
      <c r="F794" s="262">
        <v>35873</v>
      </c>
      <c r="G794" s="263">
        <f t="shared" si="51"/>
        <v>45657</v>
      </c>
      <c r="H794" s="264">
        <f t="shared" si="52"/>
        <v>26</v>
      </c>
      <c r="I794" s="261" t="str">
        <f t="shared" si="53"/>
        <v>Senior</v>
      </c>
      <c r="J794" s="260" t="s">
        <v>1240</v>
      </c>
      <c r="K794" s="265">
        <v>98031900035</v>
      </c>
      <c r="L794" s="266" t="s">
        <v>1440</v>
      </c>
    </row>
    <row r="795" spans="1:12" x14ac:dyDescent="0.25">
      <c r="A795" s="178" t="s">
        <v>1601</v>
      </c>
      <c r="B795" s="179" t="s">
        <v>1371</v>
      </c>
      <c r="C795" s="179" t="s">
        <v>1416</v>
      </c>
      <c r="D795" s="179" t="s">
        <v>1086</v>
      </c>
      <c r="E795" s="261" t="str">
        <f t="shared" si="50"/>
        <v>Men Veteran</v>
      </c>
      <c r="F795" s="184">
        <v>27828</v>
      </c>
      <c r="G795" s="263">
        <f t="shared" si="51"/>
        <v>45657</v>
      </c>
      <c r="H795" s="264">
        <f t="shared" si="52"/>
        <v>48</v>
      </c>
      <c r="I795" s="261" t="str">
        <f t="shared" si="53"/>
        <v>Veteran</v>
      </c>
      <c r="J795" s="179" t="s">
        <v>1240</v>
      </c>
      <c r="K795" s="183">
        <v>76030900013</v>
      </c>
      <c r="L795" s="187" t="s">
        <v>1440</v>
      </c>
    </row>
    <row r="796" spans="1:12" s="195" customFormat="1" x14ac:dyDescent="0.25">
      <c r="A796" s="259" t="s">
        <v>1602</v>
      </c>
      <c r="B796" s="260" t="s">
        <v>38</v>
      </c>
      <c r="C796" s="260" t="s">
        <v>136</v>
      </c>
      <c r="D796" s="260" t="s">
        <v>196</v>
      </c>
      <c r="E796" s="261" t="str">
        <f t="shared" si="50"/>
        <v>Men Senior</v>
      </c>
      <c r="F796" s="262">
        <v>34738</v>
      </c>
      <c r="G796" s="263">
        <f t="shared" si="51"/>
        <v>45657</v>
      </c>
      <c r="H796" s="264">
        <f t="shared" si="52"/>
        <v>29</v>
      </c>
      <c r="I796" s="261" t="str">
        <f t="shared" si="53"/>
        <v>Senior</v>
      </c>
      <c r="J796" s="260" t="s">
        <v>1240</v>
      </c>
      <c r="K796" s="265">
        <v>95020800317</v>
      </c>
      <c r="L796" s="266" t="s">
        <v>1440</v>
      </c>
    </row>
    <row r="797" spans="1:12" s="195" customFormat="1" x14ac:dyDescent="0.25">
      <c r="A797" s="259" t="s">
        <v>1603</v>
      </c>
      <c r="B797" s="260" t="s">
        <v>38</v>
      </c>
      <c r="C797" s="260" t="s">
        <v>1641</v>
      </c>
      <c r="D797" s="260" t="s">
        <v>375</v>
      </c>
      <c r="E797" s="261" t="str">
        <f t="shared" si="50"/>
        <v>Men Senior</v>
      </c>
      <c r="F797" s="262">
        <v>33805</v>
      </c>
      <c r="G797" s="263">
        <f t="shared" si="51"/>
        <v>45657</v>
      </c>
      <c r="H797" s="264">
        <f t="shared" si="52"/>
        <v>32</v>
      </c>
      <c r="I797" s="261" t="str">
        <f t="shared" si="53"/>
        <v>Senior</v>
      </c>
      <c r="J797" s="260" t="s">
        <v>1240</v>
      </c>
      <c r="K797" s="265">
        <v>92072000343</v>
      </c>
      <c r="L797" s="266" t="s">
        <v>1440</v>
      </c>
    </row>
    <row r="798" spans="1:12" x14ac:dyDescent="0.25">
      <c r="A798" s="178" t="s">
        <v>1604</v>
      </c>
      <c r="B798" s="179" t="s">
        <v>1332</v>
      </c>
      <c r="C798" s="179" t="s">
        <v>99</v>
      </c>
      <c r="D798" s="179" t="s">
        <v>120</v>
      </c>
      <c r="E798" s="261" t="str">
        <f t="shared" si="50"/>
        <v>Men Senior</v>
      </c>
      <c r="F798" s="184">
        <v>32273</v>
      </c>
      <c r="G798" s="263">
        <f t="shared" si="51"/>
        <v>45657</v>
      </c>
      <c r="H798" s="264">
        <f t="shared" si="52"/>
        <v>36</v>
      </c>
      <c r="I798" s="261" t="str">
        <f t="shared" si="53"/>
        <v>Senior</v>
      </c>
      <c r="J798" s="179" t="s">
        <v>1240</v>
      </c>
      <c r="K798" s="183">
        <v>88051000072</v>
      </c>
      <c r="L798" s="187" t="s">
        <v>1440</v>
      </c>
    </row>
    <row r="799" spans="1:12" x14ac:dyDescent="0.25">
      <c r="A799" s="178" t="s">
        <v>1605</v>
      </c>
      <c r="B799" s="179" t="s">
        <v>1332</v>
      </c>
      <c r="C799" s="179" t="s">
        <v>1642</v>
      </c>
      <c r="D799" s="179" t="s">
        <v>1643</v>
      </c>
      <c r="E799" s="261" t="str">
        <f t="shared" si="50"/>
        <v>Men Senior</v>
      </c>
      <c r="F799" s="184">
        <v>32680</v>
      </c>
      <c r="G799" s="263">
        <f t="shared" si="51"/>
        <v>45657</v>
      </c>
      <c r="H799" s="264">
        <f t="shared" si="52"/>
        <v>35</v>
      </c>
      <c r="I799" s="261" t="str">
        <f t="shared" si="53"/>
        <v>Senior</v>
      </c>
      <c r="J799" s="179" t="s">
        <v>1240</v>
      </c>
      <c r="K799" s="183">
        <v>89062100147</v>
      </c>
      <c r="L799" s="187" t="s">
        <v>1440</v>
      </c>
    </row>
    <row r="800" spans="1:12" s="195" customFormat="1" x14ac:dyDescent="0.25">
      <c r="A800" s="259" t="s">
        <v>1606</v>
      </c>
      <c r="B800" s="260" t="s">
        <v>50</v>
      </c>
      <c r="C800" s="260" t="s">
        <v>1067</v>
      </c>
      <c r="D800" s="260" t="s">
        <v>298</v>
      </c>
      <c r="E800" s="261" t="str">
        <f t="shared" si="50"/>
        <v>Men Veteran</v>
      </c>
      <c r="F800" s="262">
        <v>30612</v>
      </c>
      <c r="G800" s="263">
        <f t="shared" si="51"/>
        <v>45657</v>
      </c>
      <c r="H800" s="264">
        <f t="shared" si="52"/>
        <v>41</v>
      </c>
      <c r="I800" s="261" t="str">
        <f t="shared" si="53"/>
        <v>Veteran</v>
      </c>
      <c r="J800" s="260" t="s">
        <v>1240</v>
      </c>
      <c r="K800" s="265">
        <v>8310235043085</v>
      </c>
      <c r="L800" s="266" t="s">
        <v>1440</v>
      </c>
    </row>
    <row r="801" spans="1:12" x14ac:dyDescent="0.25">
      <c r="A801" s="178" t="s">
        <v>1607</v>
      </c>
      <c r="B801" s="179" t="s">
        <v>1332</v>
      </c>
      <c r="C801" s="179" t="s">
        <v>1568</v>
      </c>
      <c r="D801" s="179" t="s">
        <v>912</v>
      </c>
      <c r="E801" s="261" t="str">
        <f t="shared" si="50"/>
        <v>Men Grand Masters</v>
      </c>
      <c r="F801" s="184">
        <v>22465</v>
      </c>
      <c r="G801" s="263">
        <f t="shared" si="51"/>
        <v>45657</v>
      </c>
      <c r="H801" s="264">
        <f t="shared" si="52"/>
        <v>63</v>
      </c>
      <c r="I801" s="261" t="str">
        <f t="shared" si="53"/>
        <v>Grand Masters</v>
      </c>
      <c r="J801" s="179" t="s">
        <v>1240</v>
      </c>
      <c r="K801" s="183">
        <v>61070300039</v>
      </c>
      <c r="L801" s="187" t="s">
        <v>1440</v>
      </c>
    </row>
    <row r="802" spans="1:12" x14ac:dyDescent="0.25">
      <c r="A802" s="178" t="s">
        <v>1608</v>
      </c>
      <c r="B802" s="179" t="s">
        <v>1924</v>
      </c>
      <c r="C802" s="179" t="s">
        <v>1838</v>
      </c>
      <c r="D802" s="179" t="s">
        <v>912</v>
      </c>
      <c r="E802" s="261" t="str">
        <f t="shared" si="50"/>
        <v>Ladies Senior</v>
      </c>
      <c r="F802" s="184">
        <v>34619</v>
      </c>
      <c r="G802" s="263">
        <f t="shared" si="51"/>
        <v>45657</v>
      </c>
      <c r="H802" s="264">
        <f t="shared" si="52"/>
        <v>30</v>
      </c>
      <c r="I802" s="261" t="str">
        <f t="shared" si="53"/>
        <v>Senior</v>
      </c>
      <c r="J802" s="179" t="s">
        <v>67</v>
      </c>
      <c r="K802" s="183">
        <v>94101200424</v>
      </c>
      <c r="L802" s="187" t="s">
        <v>1440</v>
      </c>
    </row>
    <row r="803" spans="1:12" x14ac:dyDescent="0.25">
      <c r="A803" s="178" t="s">
        <v>1609</v>
      </c>
      <c r="B803" s="179" t="s">
        <v>1332</v>
      </c>
      <c r="C803" s="179" t="s">
        <v>363</v>
      </c>
      <c r="D803" s="179" t="s">
        <v>294</v>
      </c>
      <c r="E803" s="261" t="str">
        <f t="shared" si="50"/>
        <v>Men Veteran</v>
      </c>
      <c r="F803" s="184">
        <v>30076</v>
      </c>
      <c r="G803" s="263">
        <f t="shared" si="51"/>
        <v>45657</v>
      </c>
      <c r="H803" s="264">
        <f t="shared" si="52"/>
        <v>42</v>
      </c>
      <c r="I803" s="261" t="str">
        <f t="shared" si="53"/>
        <v>Veteran</v>
      </c>
      <c r="J803" s="179" t="s">
        <v>1240</v>
      </c>
      <c r="K803" s="183">
        <v>82050511450</v>
      </c>
      <c r="L803" s="187" t="s">
        <v>1440</v>
      </c>
    </row>
    <row r="804" spans="1:12" s="195" customFormat="1" x14ac:dyDescent="0.25">
      <c r="A804" s="259" t="s">
        <v>1610</v>
      </c>
      <c r="B804" s="260" t="s">
        <v>47</v>
      </c>
      <c r="C804" s="260" t="s">
        <v>96</v>
      </c>
      <c r="D804" s="260" t="s">
        <v>1213</v>
      </c>
      <c r="E804" s="261" t="str">
        <f t="shared" si="50"/>
        <v>Men Senior</v>
      </c>
      <c r="F804" s="262">
        <v>32628</v>
      </c>
      <c r="G804" s="263">
        <f t="shared" si="51"/>
        <v>45657</v>
      </c>
      <c r="H804" s="264">
        <f t="shared" si="52"/>
        <v>35</v>
      </c>
      <c r="I804" s="261" t="str">
        <f t="shared" si="53"/>
        <v>Senior</v>
      </c>
      <c r="J804" s="260" t="s">
        <v>1240</v>
      </c>
      <c r="K804" s="265">
        <v>89043000307</v>
      </c>
      <c r="L804" s="266" t="s">
        <v>1440</v>
      </c>
    </row>
    <row r="805" spans="1:12" x14ac:dyDescent="0.25">
      <c r="A805" s="178" t="s">
        <v>1611</v>
      </c>
      <c r="B805" s="179" t="s">
        <v>1332</v>
      </c>
      <c r="C805" s="179" t="s">
        <v>95</v>
      </c>
      <c r="D805" s="179" t="s">
        <v>122</v>
      </c>
      <c r="E805" s="261" t="str">
        <f t="shared" si="50"/>
        <v>Men Senior</v>
      </c>
      <c r="F805" s="184">
        <v>33200</v>
      </c>
      <c r="G805" s="263">
        <f t="shared" si="51"/>
        <v>45657</v>
      </c>
      <c r="H805" s="264">
        <f t="shared" si="52"/>
        <v>34</v>
      </c>
      <c r="I805" s="261" t="str">
        <f t="shared" si="53"/>
        <v>Senior</v>
      </c>
      <c r="J805" s="179" t="s">
        <v>1240</v>
      </c>
      <c r="K805" s="183">
        <v>90112300219</v>
      </c>
      <c r="L805" s="187" t="s">
        <v>1440</v>
      </c>
    </row>
    <row r="806" spans="1:12" s="195" customFormat="1" x14ac:dyDescent="0.25">
      <c r="A806" s="259" t="s">
        <v>1612</v>
      </c>
      <c r="B806" s="260" t="s">
        <v>47</v>
      </c>
      <c r="C806" s="260" t="s">
        <v>397</v>
      </c>
      <c r="D806" s="260" t="s">
        <v>122</v>
      </c>
      <c r="E806" s="261" t="str">
        <f t="shared" si="50"/>
        <v>Men Veteran</v>
      </c>
      <c r="F806" s="262">
        <v>30202</v>
      </c>
      <c r="G806" s="263">
        <f t="shared" si="51"/>
        <v>45657</v>
      </c>
      <c r="H806" s="264">
        <f t="shared" si="52"/>
        <v>42</v>
      </c>
      <c r="I806" s="261" t="str">
        <f t="shared" si="53"/>
        <v>Veteran</v>
      </c>
      <c r="J806" s="260" t="s">
        <v>1240</v>
      </c>
      <c r="K806" s="265">
        <v>82090811250</v>
      </c>
      <c r="L806" s="266" t="s">
        <v>1440</v>
      </c>
    </row>
    <row r="807" spans="1:12" x14ac:dyDescent="0.25">
      <c r="A807" s="178" t="s">
        <v>1613</v>
      </c>
      <c r="B807" s="179" t="s">
        <v>1332</v>
      </c>
      <c r="C807" s="179" t="s">
        <v>1644</v>
      </c>
      <c r="D807" s="179" t="s">
        <v>93</v>
      </c>
      <c r="E807" s="261" t="str">
        <f t="shared" si="50"/>
        <v>Men Senior</v>
      </c>
      <c r="F807" s="184">
        <v>36972</v>
      </c>
      <c r="G807" s="263">
        <f t="shared" si="51"/>
        <v>45657</v>
      </c>
      <c r="H807" s="264">
        <f t="shared" si="52"/>
        <v>23</v>
      </c>
      <c r="I807" s="261" t="str">
        <f t="shared" si="53"/>
        <v>Senior</v>
      </c>
      <c r="J807" s="179" t="s">
        <v>1240</v>
      </c>
      <c r="K807" s="183">
        <v>1032200127</v>
      </c>
      <c r="L807" s="187" t="s">
        <v>1440</v>
      </c>
    </row>
    <row r="808" spans="1:12" x14ac:dyDescent="0.25">
      <c r="A808" s="178" t="s">
        <v>1614</v>
      </c>
      <c r="B808" s="179" t="s">
        <v>1332</v>
      </c>
      <c r="C808" s="179" t="s">
        <v>1645</v>
      </c>
      <c r="D808" s="179" t="s">
        <v>75</v>
      </c>
      <c r="E808" s="261" t="str">
        <f t="shared" si="50"/>
        <v>Men Senior</v>
      </c>
      <c r="F808" s="184">
        <v>32452</v>
      </c>
      <c r="G808" s="263">
        <f t="shared" si="51"/>
        <v>45657</v>
      </c>
      <c r="H808" s="264">
        <f t="shared" si="52"/>
        <v>36</v>
      </c>
      <c r="I808" s="261" t="str">
        <f t="shared" si="53"/>
        <v>Senior</v>
      </c>
      <c r="J808" s="179" t="s">
        <v>1240</v>
      </c>
      <c r="K808" s="183">
        <v>88110500048</v>
      </c>
      <c r="L808" s="187" t="s">
        <v>1440</v>
      </c>
    </row>
    <row r="809" spans="1:12" s="195" customFormat="1" x14ac:dyDescent="0.25">
      <c r="A809" s="259" t="s">
        <v>1615</v>
      </c>
      <c r="B809" s="260" t="s">
        <v>41</v>
      </c>
      <c r="C809" s="260" t="s">
        <v>2109</v>
      </c>
      <c r="D809" s="260" t="s">
        <v>1177</v>
      </c>
      <c r="E809" s="261" t="str">
        <f t="shared" si="50"/>
        <v>Men U/21</v>
      </c>
      <c r="F809" s="262">
        <v>39205</v>
      </c>
      <c r="G809" s="263">
        <f t="shared" si="51"/>
        <v>45657</v>
      </c>
      <c r="H809" s="264">
        <f t="shared" si="52"/>
        <v>17</v>
      </c>
      <c r="I809" s="261" t="str">
        <f t="shared" si="53"/>
        <v>U/21</v>
      </c>
      <c r="J809" s="260" t="s">
        <v>1240</v>
      </c>
      <c r="K809" s="269" t="s">
        <v>2110</v>
      </c>
      <c r="L809" s="266" t="s">
        <v>1440</v>
      </c>
    </row>
    <row r="810" spans="1:12" x14ac:dyDescent="0.25">
      <c r="A810" s="178" t="s">
        <v>1616</v>
      </c>
      <c r="B810" s="179" t="s">
        <v>1723</v>
      </c>
      <c r="C810" s="179" t="s">
        <v>1648</v>
      </c>
      <c r="D810" s="179" t="s">
        <v>1647</v>
      </c>
      <c r="E810" s="261" t="str">
        <f t="shared" si="50"/>
        <v>Men Veteran</v>
      </c>
      <c r="F810" s="184">
        <v>30225</v>
      </c>
      <c r="G810" s="263">
        <f t="shared" si="51"/>
        <v>45657</v>
      </c>
      <c r="H810" s="264">
        <f t="shared" si="52"/>
        <v>42</v>
      </c>
      <c r="I810" s="261" t="str">
        <f t="shared" si="53"/>
        <v>Veteran</v>
      </c>
      <c r="J810" s="179" t="s">
        <v>1240</v>
      </c>
      <c r="K810" s="183" t="s">
        <v>1650</v>
      </c>
      <c r="L810" s="187" t="s">
        <v>1440</v>
      </c>
    </row>
    <row r="811" spans="1:12" s="195" customFormat="1" x14ac:dyDescent="0.25">
      <c r="A811" s="259" t="s">
        <v>1617</v>
      </c>
      <c r="B811" s="260" t="s">
        <v>43</v>
      </c>
      <c r="C811" s="260" t="s">
        <v>314</v>
      </c>
      <c r="D811" s="260" t="s">
        <v>1646</v>
      </c>
      <c r="E811" s="261" t="str">
        <f t="shared" si="50"/>
        <v>Men Veteran</v>
      </c>
      <c r="F811" s="262">
        <v>29076</v>
      </c>
      <c r="G811" s="263">
        <f t="shared" si="51"/>
        <v>45657</v>
      </c>
      <c r="H811" s="264">
        <f t="shared" si="52"/>
        <v>45</v>
      </c>
      <c r="I811" s="261" t="str">
        <f t="shared" si="53"/>
        <v>Veteran</v>
      </c>
      <c r="J811" s="260" t="s">
        <v>1240</v>
      </c>
      <c r="K811" s="265">
        <v>79080900044</v>
      </c>
      <c r="L811" s="266" t="s">
        <v>1440</v>
      </c>
    </row>
    <row r="812" spans="1:12" x14ac:dyDescent="0.25">
      <c r="A812" s="178" t="s">
        <v>1618</v>
      </c>
      <c r="B812" s="179" t="s">
        <v>1455</v>
      </c>
      <c r="C812" s="179" t="s">
        <v>1649</v>
      </c>
      <c r="D812" s="179" t="s">
        <v>122</v>
      </c>
      <c r="E812" s="261" t="str">
        <f t="shared" si="50"/>
        <v>Men Veteran</v>
      </c>
      <c r="F812" s="184">
        <v>30881</v>
      </c>
      <c r="G812" s="263">
        <f t="shared" si="51"/>
        <v>45657</v>
      </c>
      <c r="H812" s="264">
        <f t="shared" si="52"/>
        <v>40</v>
      </c>
      <c r="I812" s="261" t="str">
        <f t="shared" si="53"/>
        <v>Veteran</v>
      </c>
      <c r="J812" s="179" t="s">
        <v>1240</v>
      </c>
      <c r="K812" s="183">
        <v>84071810227</v>
      </c>
      <c r="L812" s="187" t="s">
        <v>1440</v>
      </c>
    </row>
    <row r="813" spans="1:12" x14ac:dyDescent="0.25">
      <c r="A813" s="178" t="s">
        <v>1619</v>
      </c>
      <c r="B813" s="179" t="s">
        <v>1640</v>
      </c>
      <c r="C813" s="179" t="s">
        <v>198</v>
      </c>
      <c r="D813" s="179" t="s">
        <v>1238</v>
      </c>
      <c r="E813" s="261" t="str">
        <f t="shared" si="50"/>
        <v>Men Senior</v>
      </c>
      <c r="F813" s="184">
        <v>33777</v>
      </c>
      <c r="G813" s="263">
        <f t="shared" si="51"/>
        <v>45657</v>
      </c>
      <c r="H813" s="264">
        <f t="shared" si="52"/>
        <v>32</v>
      </c>
      <c r="I813" s="261" t="str">
        <f t="shared" si="53"/>
        <v>Senior</v>
      </c>
      <c r="J813" s="179" t="s">
        <v>1240</v>
      </c>
      <c r="K813" s="183">
        <v>92062200684</v>
      </c>
      <c r="L813" s="187" t="s">
        <v>1440</v>
      </c>
    </row>
    <row r="814" spans="1:12" s="195" customFormat="1" x14ac:dyDescent="0.25">
      <c r="A814" s="259" t="s">
        <v>1620</v>
      </c>
      <c r="B814" s="260" t="s">
        <v>41</v>
      </c>
      <c r="C814" s="260" t="s">
        <v>163</v>
      </c>
      <c r="D814" s="260" t="s">
        <v>1164</v>
      </c>
      <c r="E814" s="261" t="str">
        <f t="shared" si="50"/>
        <v>Men Senior</v>
      </c>
      <c r="F814" s="262">
        <v>34169</v>
      </c>
      <c r="G814" s="263">
        <f t="shared" si="51"/>
        <v>45657</v>
      </c>
      <c r="H814" s="264">
        <f t="shared" si="52"/>
        <v>31</v>
      </c>
      <c r="I814" s="261" t="str">
        <f t="shared" si="53"/>
        <v>Senior</v>
      </c>
      <c r="J814" s="260" t="s">
        <v>1240</v>
      </c>
      <c r="K814" s="265">
        <v>93071900147</v>
      </c>
      <c r="L814" s="266" t="s">
        <v>1440</v>
      </c>
    </row>
    <row r="815" spans="1:12" s="195" customFormat="1" x14ac:dyDescent="0.25">
      <c r="A815" s="259" t="s">
        <v>1621</v>
      </c>
      <c r="B815" s="260" t="s">
        <v>43</v>
      </c>
      <c r="C815" s="260" t="s">
        <v>87</v>
      </c>
      <c r="D815" s="260" t="s">
        <v>195</v>
      </c>
      <c r="E815" s="261" t="str">
        <f t="shared" si="50"/>
        <v>Men Master</v>
      </c>
      <c r="F815" s="262">
        <v>27333</v>
      </c>
      <c r="G815" s="263">
        <f t="shared" si="51"/>
        <v>45657</v>
      </c>
      <c r="H815" s="264">
        <f t="shared" si="52"/>
        <v>50</v>
      </c>
      <c r="I815" s="261" t="str">
        <f t="shared" si="53"/>
        <v>Master</v>
      </c>
      <c r="J815" s="260" t="s">
        <v>1240</v>
      </c>
      <c r="K815" s="265">
        <v>741031114086</v>
      </c>
      <c r="L815" s="266" t="s">
        <v>1443</v>
      </c>
    </row>
    <row r="816" spans="1:12" x14ac:dyDescent="0.25">
      <c r="A816" s="178" t="s">
        <v>1622</v>
      </c>
      <c r="B816" s="179" t="s">
        <v>1332</v>
      </c>
      <c r="C816" s="179" t="s">
        <v>1652</v>
      </c>
      <c r="D816" s="179" t="s">
        <v>1653</v>
      </c>
      <c r="E816" s="261" t="str">
        <f t="shared" si="50"/>
        <v>Ladies Veteran</v>
      </c>
      <c r="F816" s="184">
        <v>27420</v>
      </c>
      <c r="G816" s="263">
        <f t="shared" si="51"/>
        <v>45657</v>
      </c>
      <c r="H816" s="264">
        <f t="shared" si="52"/>
        <v>49</v>
      </c>
      <c r="I816" s="261" t="str">
        <f t="shared" si="53"/>
        <v>Veteran</v>
      </c>
      <c r="J816" s="179" t="s">
        <v>67</v>
      </c>
      <c r="K816" s="183">
        <v>75012610172</v>
      </c>
      <c r="L816" s="187" t="s">
        <v>1440</v>
      </c>
    </row>
    <row r="817" spans="1:12" x14ac:dyDescent="0.25">
      <c r="A817" s="178" t="s">
        <v>1623</v>
      </c>
      <c r="B817" s="179" t="s">
        <v>1311</v>
      </c>
      <c r="C817" s="179" t="s">
        <v>1107</v>
      </c>
      <c r="D817" s="179" t="s">
        <v>384</v>
      </c>
      <c r="E817" s="261" t="str">
        <f t="shared" si="50"/>
        <v>Men Senior</v>
      </c>
      <c r="F817" s="184">
        <v>32556</v>
      </c>
      <c r="G817" s="263">
        <f t="shared" si="51"/>
        <v>45657</v>
      </c>
      <c r="H817" s="264">
        <f t="shared" si="52"/>
        <v>35</v>
      </c>
      <c r="I817" s="261" t="str">
        <f t="shared" si="53"/>
        <v>Senior</v>
      </c>
      <c r="J817" s="179" t="s">
        <v>1240</v>
      </c>
      <c r="K817" s="183">
        <v>89021700042</v>
      </c>
      <c r="L817" s="187" t="s">
        <v>1440</v>
      </c>
    </row>
    <row r="818" spans="1:12" s="195" customFormat="1" x14ac:dyDescent="0.25">
      <c r="A818" s="178" t="s">
        <v>1624</v>
      </c>
      <c r="B818" s="179" t="s">
        <v>1218</v>
      </c>
      <c r="C818" s="179" t="s">
        <v>1654</v>
      </c>
      <c r="D818" s="179" t="s">
        <v>342</v>
      </c>
      <c r="E818" s="261" t="str">
        <f t="shared" si="50"/>
        <v>Men Senior</v>
      </c>
      <c r="F818" s="184">
        <v>32176</v>
      </c>
      <c r="G818" s="263">
        <f t="shared" si="51"/>
        <v>45657</v>
      </c>
      <c r="H818" s="264">
        <f t="shared" si="52"/>
        <v>36</v>
      </c>
      <c r="I818" s="261" t="str">
        <f t="shared" si="53"/>
        <v>Senior</v>
      </c>
      <c r="J818" s="179" t="s">
        <v>1240</v>
      </c>
      <c r="K818" s="183">
        <v>8802035145086</v>
      </c>
      <c r="L818" s="187" t="s">
        <v>1443</v>
      </c>
    </row>
    <row r="819" spans="1:12" s="195" customFormat="1" x14ac:dyDescent="0.25">
      <c r="A819" s="178" t="s">
        <v>1625</v>
      </c>
      <c r="B819" s="179" t="s">
        <v>1218</v>
      </c>
      <c r="C819" s="179" t="s">
        <v>413</v>
      </c>
      <c r="D819" s="179" t="s">
        <v>1655</v>
      </c>
      <c r="E819" s="261" t="str">
        <f t="shared" si="50"/>
        <v>Ladies Veteran</v>
      </c>
      <c r="F819" s="184">
        <v>27862</v>
      </c>
      <c r="G819" s="263">
        <f t="shared" si="51"/>
        <v>45657</v>
      </c>
      <c r="H819" s="264">
        <f t="shared" si="52"/>
        <v>48</v>
      </c>
      <c r="I819" s="261" t="str">
        <f t="shared" si="53"/>
        <v>Veteran</v>
      </c>
      <c r="J819" s="179" t="s">
        <v>67</v>
      </c>
      <c r="K819" s="183">
        <v>7604120008083</v>
      </c>
      <c r="L819" s="187" t="s">
        <v>1440</v>
      </c>
    </row>
    <row r="820" spans="1:12" s="195" customFormat="1" x14ac:dyDescent="0.25">
      <c r="A820" s="259" t="s">
        <v>1626</v>
      </c>
      <c r="B820" s="260" t="s">
        <v>48</v>
      </c>
      <c r="C820" s="260" t="s">
        <v>217</v>
      </c>
      <c r="D820" s="260" t="s">
        <v>310</v>
      </c>
      <c r="E820" s="261" t="str">
        <f t="shared" si="50"/>
        <v>Men Veteran</v>
      </c>
      <c r="F820" s="262">
        <v>30877</v>
      </c>
      <c r="G820" s="263">
        <f t="shared" si="51"/>
        <v>45657</v>
      </c>
      <c r="H820" s="264">
        <f t="shared" si="52"/>
        <v>40</v>
      </c>
      <c r="I820" s="261" t="str">
        <f t="shared" si="53"/>
        <v>Veteran</v>
      </c>
      <c r="J820" s="260" t="s">
        <v>1240</v>
      </c>
      <c r="K820" s="265">
        <v>84071410407</v>
      </c>
      <c r="L820" s="266" t="s">
        <v>1440</v>
      </c>
    </row>
    <row r="821" spans="1:12" x14ac:dyDescent="0.25">
      <c r="A821" s="178" t="s">
        <v>1627</v>
      </c>
      <c r="B821" s="179" t="s">
        <v>1219</v>
      </c>
      <c r="C821" s="179" t="s">
        <v>128</v>
      </c>
      <c r="D821" s="179" t="s">
        <v>360</v>
      </c>
      <c r="E821" s="261" t="str">
        <f t="shared" si="50"/>
        <v>Men Master</v>
      </c>
      <c r="F821" s="184">
        <v>25463</v>
      </c>
      <c r="G821" s="263">
        <f t="shared" si="51"/>
        <v>45657</v>
      </c>
      <c r="H821" s="264">
        <f t="shared" si="52"/>
        <v>55</v>
      </c>
      <c r="I821" s="261" t="str">
        <f t="shared" si="53"/>
        <v>Master</v>
      </c>
      <c r="J821" s="179" t="s">
        <v>1240</v>
      </c>
      <c r="K821" s="183">
        <v>69091700084</v>
      </c>
      <c r="L821" s="187" t="s">
        <v>1440</v>
      </c>
    </row>
    <row r="822" spans="1:12" x14ac:dyDescent="0.25">
      <c r="A822" s="259" t="s">
        <v>1628</v>
      </c>
      <c r="B822" s="260" t="s">
        <v>44</v>
      </c>
      <c r="C822" s="260" t="s">
        <v>2164</v>
      </c>
      <c r="D822" s="260" t="s">
        <v>232</v>
      </c>
      <c r="E822" s="261" t="str">
        <f t="shared" si="50"/>
        <v>Ladies Senior</v>
      </c>
      <c r="F822" s="262">
        <v>32337</v>
      </c>
      <c r="G822" s="263">
        <f t="shared" si="51"/>
        <v>45657</v>
      </c>
      <c r="H822" s="264">
        <f t="shared" si="52"/>
        <v>36</v>
      </c>
      <c r="I822" s="261" t="str">
        <f t="shared" si="53"/>
        <v>Senior</v>
      </c>
      <c r="J822" s="260" t="s">
        <v>67</v>
      </c>
      <c r="K822" s="265">
        <v>88071300257</v>
      </c>
      <c r="L822" s="266" t="s">
        <v>1440</v>
      </c>
    </row>
    <row r="823" spans="1:12" s="195" customFormat="1" x14ac:dyDescent="0.25">
      <c r="A823" s="259" t="s">
        <v>1629</v>
      </c>
      <c r="B823" s="260" t="s">
        <v>41</v>
      </c>
      <c r="C823" s="260" t="s">
        <v>1724</v>
      </c>
      <c r="D823" s="260" t="s">
        <v>2111</v>
      </c>
      <c r="E823" s="261" t="str">
        <f t="shared" si="50"/>
        <v>Men U/21</v>
      </c>
      <c r="F823" s="262">
        <v>37766</v>
      </c>
      <c r="G823" s="263">
        <f t="shared" si="51"/>
        <v>45657</v>
      </c>
      <c r="H823" s="264">
        <f t="shared" si="52"/>
        <v>21</v>
      </c>
      <c r="I823" s="261" t="str">
        <f t="shared" si="53"/>
        <v>U/21</v>
      </c>
      <c r="J823" s="260" t="s">
        <v>1240</v>
      </c>
      <c r="K823" s="269" t="s">
        <v>2112</v>
      </c>
      <c r="L823" s="266" t="s">
        <v>1440</v>
      </c>
    </row>
    <row r="824" spans="1:12" s="195" customFormat="1" x14ac:dyDescent="0.25">
      <c r="A824" s="259" t="s">
        <v>1630</v>
      </c>
      <c r="B824" s="260" t="s">
        <v>42</v>
      </c>
      <c r="C824" s="260" t="s">
        <v>1656</v>
      </c>
      <c r="D824" s="260" t="s">
        <v>1657</v>
      </c>
      <c r="E824" s="261" t="str">
        <f t="shared" si="50"/>
        <v>Men Veteran</v>
      </c>
      <c r="F824" s="262">
        <v>28772</v>
      </c>
      <c r="G824" s="263">
        <f t="shared" si="51"/>
        <v>45657</v>
      </c>
      <c r="H824" s="264">
        <f t="shared" si="52"/>
        <v>46</v>
      </c>
      <c r="I824" s="261" t="str">
        <f t="shared" si="53"/>
        <v>Veteran</v>
      </c>
      <c r="J824" s="260" t="s">
        <v>1240</v>
      </c>
      <c r="K824" s="265">
        <v>78100910669</v>
      </c>
      <c r="L824" s="266" t="s">
        <v>1440</v>
      </c>
    </row>
    <row r="825" spans="1:12" s="195" customFormat="1" x14ac:dyDescent="0.25">
      <c r="A825" s="178" t="s">
        <v>1658</v>
      </c>
      <c r="B825" s="179" t="s">
        <v>1232</v>
      </c>
      <c r="C825" s="179" t="s">
        <v>429</v>
      </c>
      <c r="D825" s="179" t="s">
        <v>1813</v>
      </c>
      <c r="E825" s="261" t="str">
        <f t="shared" si="50"/>
        <v>Men Master</v>
      </c>
      <c r="F825" s="184">
        <v>26739</v>
      </c>
      <c r="G825" s="263">
        <f t="shared" si="51"/>
        <v>45657</v>
      </c>
      <c r="H825" s="264">
        <f t="shared" si="52"/>
        <v>51</v>
      </c>
      <c r="I825" s="261" t="str">
        <f t="shared" si="53"/>
        <v>Master</v>
      </c>
      <c r="J825" s="179" t="s">
        <v>1240</v>
      </c>
      <c r="K825" s="183">
        <v>73031600347</v>
      </c>
      <c r="L825" s="187" t="s">
        <v>1440</v>
      </c>
    </row>
    <row r="826" spans="1:12" s="195" customFormat="1" x14ac:dyDescent="0.25">
      <c r="A826" s="259" t="s">
        <v>1659</v>
      </c>
      <c r="B826" s="260" t="s">
        <v>48</v>
      </c>
      <c r="C826" s="260" t="s">
        <v>2162</v>
      </c>
      <c r="D826" s="260" t="s">
        <v>109</v>
      </c>
      <c r="E826" s="261" t="str">
        <f t="shared" si="50"/>
        <v>Men U/16</v>
      </c>
      <c r="F826" s="262">
        <v>39972</v>
      </c>
      <c r="G826" s="263">
        <f t="shared" si="51"/>
        <v>45657</v>
      </c>
      <c r="H826" s="264">
        <f t="shared" si="52"/>
        <v>15</v>
      </c>
      <c r="I826" s="261" t="str">
        <f t="shared" si="53"/>
        <v>U/16</v>
      </c>
      <c r="J826" s="260" t="s">
        <v>1240</v>
      </c>
      <c r="K826" s="265" t="s">
        <v>1843</v>
      </c>
      <c r="L826" s="266" t="s">
        <v>1440</v>
      </c>
    </row>
    <row r="827" spans="1:12" x14ac:dyDescent="0.25">
      <c r="A827" s="178" t="s">
        <v>1660</v>
      </c>
      <c r="B827" s="179" t="s">
        <v>1722</v>
      </c>
      <c r="C827" s="179" t="s">
        <v>1673</v>
      </c>
      <c r="D827" s="179" t="s">
        <v>176</v>
      </c>
      <c r="E827" s="261" t="str">
        <f t="shared" si="50"/>
        <v>Men Veteran</v>
      </c>
      <c r="F827" s="184">
        <v>30496</v>
      </c>
      <c r="G827" s="263">
        <f t="shared" si="51"/>
        <v>45657</v>
      </c>
      <c r="H827" s="264">
        <f t="shared" si="52"/>
        <v>41</v>
      </c>
      <c r="I827" s="261" t="str">
        <f t="shared" si="53"/>
        <v>Veteran</v>
      </c>
      <c r="J827" s="179" t="s">
        <v>1240</v>
      </c>
      <c r="K827" s="183">
        <v>85062910390</v>
      </c>
      <c r="L827" s="187" t="s">
        <v>1440</v>
      </c>
    </row>
    <row r="828" spans="1:12" s="195" customFormat="1" x14ac:dyDescent="0.25">
      <c r="A828" s="178" t="s">
        <v>1661</v>
      </c>
      <c r="B828" s="179" t="s">
        <v>1233</v>
      </c>
      <c r="C828" s="179" t="s">
        <v>1671</v>
      </c>
      <c r="D828" s="179" t="s">
        <v>1672</v>
      </c>
      <c r="E828" s="261" t="str">
        <f t="shared" si="50"/>
        <v>Men Grand Masters</v>
      </c>
      <c r="F828" s="184">
        <v>20876</v>
      </c>
      <c r="G828" s="263">
        <f t="shared" si="51"/>
        <v>45657</v>
      </c>
      <c r="H828" s="264">
        <f t="shared" si="52"/>
        <v>67</v>
      </c>
      <c r="I828" s="261" t="str">
        <f t="shared" si="53"/>
        <v>Grand Masters</v>
      </c>
      <c r="J828" s="179" t="s">
        <v>1240</v>
      </c>
      <c r="K828" s="183">
        <v>5702255115</v>
      </c>
      <c r="L828" s="187" t="s">
        <v>1443</v>
      </c>
    </row>
    <row r="829" spans="1:12" x14ac:dyDescent="0.25">
      <c r="A829" s="178" t="s">
        <v>1662</v>
      </c>
      <c r="B829" s="179" t="s">
        <v>1722</v>
      </c>
      <c r="C829" s="179" t="s">
        <v>1674</v>
      </c>
      <c r="D829" s="179" t="s">
        <v>1675</v>
      </c>
      <c r="E829" s="261" t="str">
        <f t="shared" si="50"/>
        <v>Men U/21</v>
      </c>
      <c r="F829" s="184">
        <v>38198</v>
      </c>
      <c r="G829" s="263">
        <f t="shared" si="51"/>
        <v>45657</v>
      </c>
      <c r="H829" s="264">
        <f t="shared" si="52"/>
        <v>20</v>
      </c>
      <c r="I829" s="261" t="str">
        <f t="shared" si="53"/>
        <v>U/21</v>
      </c>
      <c r="J829" s="179" t="s">
        <v>1240</v>
      </c>
      <c r="K829" s="183">
        <v>307045114088</v>
      </c>
      <c r="L829" s="187" t="s">
        <v>1443</v>
      </c>
    </row>
    <row r="830" spans="1:12" x14ac:dyDescent="0.25">
      <c r="A830" s="178" t="s">
        <v>1663</v>
      </c>
      <c r="B830" s="179" t="s">
        <v>1332</v>
      </c>
      <c r="C830" s="179" t="s">
        <v>1677</v>
      </c>
      <c r="D830" s="179" t="s">
        <v>329</v>
      </c>
      <c r="E830" s="261" t="str">
        <f t="shared" si="50"/>
        <v>Ladies Grand Masters</v>
      </c>
      <c r="F830" s="184"/>
      <c r="G830" s="263">
        <f t="shared" si="51"/>
        <v>45657</v>
      </c>
      <c r="H830" s="264">
        <f t="shared" si="52"/>
        <v>125</v>
      </c>
      <c r="I830" s="261" t="str">
        <f t="shared" si="53"/>
        <v>Grand Masters</v>
      </c>
      <c r="J830" s="179" t="s">
        <v>67</v>
      </c>
      <c r="K830" s="183"/>
      <c r="L830" s="187"/>
    </row>
    <row r="831" spans="1:12" s="195" customFormat="1" x14ac:dyDescent="0.25">
      <c r="A831" s="178" t="s">
        <v>1664</v>
      </c>
      <c r="B831" s="179" t="s">
        <v>1233</v>
      </c>
      <c r="C831" s="179" t="s">
        <v>1676</v>
      </c>
      <c r="D831" s="179" t="s">
        <v>1637</v>
      </c>
      <c r="E831" s="261" t="str">
        <f t="shared" si="50"/>
        <v>Men Senior</v>
      </c>
      <c r="F831" s="184">
        <v>35873</v>
      </c>
      <c r="G831" s="263">
        <f t="shared" si="51"/>
        <v>45657</v>
      </c>
      <c r="H831" s="264">
        <f t="shared" si="52"/>
        <v>26</v>
      </c>
      <c r="I831" s="261" t="str">
        <f t="shared" si="53"/>
        <v>Senior</v>
      </c>
      <c r="J831" s="179" t="s">
        <v>1240</v>
      </c>
      <c r="K831" s="183">
        <v>98031900108</v>
      </c>
      <c r="L831" s="187" t="s">
        <v>1440</v>
      </c>
    </row>
    <row r="832" spans="1:12" s="195" customFormat="1" ht="13.5" customHeight="1" x14ac:dyDescent="0.25">
      <c r="A832" s="178" t="s">
        <v>1665</v>
      </c>
      <c r="B832" s="179" t="s">
        <v>1218</v>
      </c>
      <c r="C832" s="179" t="s">
        <v>103</v>
      </c>
      <c r="D832" s="179" t="s">
        <v>218</v>
      </c>
      <c r="E832" s="261" t="str">
        <f t="shared" si="50"/>
        <v>Men Senior</v>
      </c>
      <c r="F832" s="184">
        <v>34655</v>
      </c>
      <c r="G832" s="263">
        <f t="shared" si="51"/>
        <v>45657</v>
      </c>
      <c r="H832" s="264">
        <f t="shared" si="52"/>
        <v>30</v>
      </c>
      <c r="I832" s="261" t="str">
        <f t="shared" si="53"/>
        <v>Senior</v>
      </c>
      <c r="J832" s="179" t="s">
        <v>1240</v>
      </c>
      <c r="K832" s="183">
        <v>94111700071</v>
      </c>
      <c r="L832" s="187" t="s">
        <v>1440</v>
      </c>
    </row>
    <row r="833" spans="1:12" x14ac:dyDescent="0.25">
      <c r="A833" s="178" t="s">
        <v>1666</v>
      </c>
      <c r="B833" s="179" t="s">
        <v>1234</v>
      </c>
      <c r="C833" s="179" t="s">
        <v>1678</v>
      </c>
      <c r="D833" s="179" t="s">
        <v>122</v>
      </c>
      <c r="E833" s="261" t="str">
        <f t="shared" si="50"/>
        <v>Men Senior</v>
      </c>
      <c r="F833" s="184">
        <v>32432</v>
      </c>
      <c r="G833" s="263">
        <f t="shared" si="51"/>
        <v>45657</v>
      </c>
      <c r="H833" s="264">
        <f t="shared" si="52"/>
        <v>36</v>
      </c>
      <c r="I833" s="261" t="str">
        <f t="shared" si="53"/>
        <v>Senior</v>
      </c>
      <c r="J833" s="179" t="s">
        <v>1240</v>
      </c>
      <c r="K833" s="183">
        <v>88101600493</v>
      </c>
      <c r="L833" s="187" t="s">
        <v>1440</v>
      </c>
    </row>
    <row r="834" spans="1:12" x14ac:dyDescent="0.25">
      <c r="A834" s="178" t="s">
        <v>1667</v>
      </c>
      <c r="B834" s="179" t="s">
        <v>1234</v>
      </c>
      <c r="C834" s="179" t="s">
        <v>1679</v>
      </c>
      <c r="D834" s="179" t="s">
        <v>122</v>
      </c>
      <c r="E834" s="261" t="str">
        <f t="shared" si="50"/>
        <v>Ladies Senior</v>
      </c>
      <c r="F834" s="184">
        <v>31484</v>
      </c>
      <c r="G834" s="263">
        <f t="shared" si="51"/>
        <v>45657</v>
      </c>
      <c r="H834" s="264">
        <f t="shared" si="52"/>
        <v>38</v>
      </c>
      <c r="I834" s="261" t="str">
        <f t="shared" si="53"/>
        <v>Senior</v>
      </c>
      <c r="J834" s="179" t="s">
        <v>67</v>
      </c>
      <c r="K834" s="183">
        <v>86031300575</v>
      </c>
      <c r="L834" s="187" t="s">
        <v>1440</v>
      </c>
    </row>
    <row r="835" spans="1:12" x14ac:dyDescent="0.25">
      <c r="A835" s="178" t="s">
        <v>1668</v>
      </c>
      <c r="B835" s="179" t="s">
        <v>1234</v>
      </c>
      <c r="C835" s="179" t="s">
        <v>1680</v>
      </c>
      <c r="D835" s="179" t="s">
        <v>1681</v>
      </c>
      <c r="E835" s="261" t="str">
        <f t="shared" si="50"/>
        <v>Men U/16</v>
      </c>
      <c r="F835" s="184">
        <v>39919</v>
      </c>
      <c r="G835" s="263">
        <f t="shared" si="51"/>
        <v>45657</v>
      </c>
      <c r="H835" s="264">
        <f t="shared" si="52"/>
        <v>15</v>
      </c>
      <c r="I835" s="261" t="str">
        <f t="shared" si="53"/>
        <v>U/16</v>
      </c>
      <c r="J835" s="179" t="s">
        <v>1240</v>
      </c>
      <c r="K835" s="183"/>
      <c r="L835" s="187" t="s">
        <v>1440</v>
      </c>
    </row>
    <row r="836" spans="1:12" s="195" customFormat="1" x14ac:dyDescent="0.25">
      <c r="A836" s="259" t="s">
        <v>1669</v>
      </c>
      <c r="B836" s="260" t="s">
        <v>37</v>
      </c>
      <c r="C836" s="260" t="s">
        <v>89</v>
      </c>
      <c r="D836" s="260" t="s">
        <v>1837</v>
      </c>
      <c r="E836" s="261" t="str">
        <f t="shared" si="50"/>
        <v>Men Senior</v>
      </c>
      <c r="F836" s="262">
        <v>33363</v>
      </c>
      <c r="G836" s="263">
        <f t="shared" si="51"/>
        <v>45657</v>
      </c>
      <c r="H836" s="264">
        <f t="shared" si="52"/>
        <v>33</v>
      </c>
      <c r="I836" s="261" t="str">
        <f t="shared" si="53"/>
        <v>Senior</v>
      </c>
      <c r="J836" s="260" t="s">
        <v>1240</v>
      </c>
      <c r="K836" s="265">
        <v>91050500237</v>
      </c>
      <c r="L836" s="266" t="s">
        <v>1440</v>
      </c>
    </row>
    <row r="837" spans="1:12" s="195" customFormat="1" x14ac:dyDescent="0.25">
      <c r="A837" s="259" t="s">
        <v>1670</v>
      </c>
      <c r="B837" s="260" t="s">
        <v>42</v>
      </c>
      <c r="C837" s="260" t="s">
        <v>1725</v>
      </c>
      <c r="D837" s="260" t="s">
        <v>1586</v>
      </c>
      <c r="E837" s="261" t="str">
        <f t="shared" ref="E837:E887" si="54">CONCATENATE(J837," ",I837)</f>
        <v>Men Grand Masters</v>
      </c>
      <c r="F837" s="262">
        <v>23428</v>
      </c>
      <c r="G837" s="263">
        <f t="shared" si="51"/>
        <v>45657</v>
      </c>
      <c r="H837" s="264">
        <f t="shared" si="52"/>
        <v>60</v>
      </c>
      <c r="I837" s="261" t="str">
        <f t="shared" si="53"/>
        <v>Grand Masters</v>
      </c>
      <c r="J837" s="260" t="s">
        <v>1240</v>
      </c>
      <c r="K837" s="265">
        <v>64021600264</v>
      </c>
      <c r="L837" s="266" t="s">
        <v>1440</v>
      </c>
    </row>
    <row r="838" spans="1:12" s="195" customFormat="1" x14ac:dyDescent="0.25">
      <c r="A838" s="259" t="s">
        <v>1684</v>
      </c>
      <c r="B838" s="260" t="s">
        <v>42</v>
      </c>
      <c r="C838" s="260" t="s">
        <v>262</v>
      </c>
      <c r="D838" s="260" t="s">
        <v>144</v>
      </c>
      <c r="E838" s="261" t="str">
        <f t="shared" si="54"/>
        <v>Men Veteran</v>
      </c>
      <c r="F838" s="262">
        <v>29946</v>
      </c>
      <c r="G838" s="263">
        <f t="shared" ref="G838:G887" si="55">$G$5</f>
        <v>45657</v>
      </c>
      <c r="H838" s="264">
        <f t="shared" si="52"/>
        <v>43</v>
      </c>
      <c r="I838" s="261" t="str">
        <f t="shared" si="53"/>
        <v>Veteran</v>
      </c>
      <c r="J838" s="260" t="s">
        <v>1240</v>
      </c>
      <c r="K838" s="265">
        <v>81122650051</v>
      </c>
      <c r="L838" s="266" t="s">
        <v>1440</v>
      </c>
    </row>
    <row r="839" spans="1:12" s="195" customFormat="1" ht="13.5" customHeight="1" x14ac:dyDescent="0.25">
      <c r="A839" s="259" t="s">
        <v>1685</v>
      </c>
      <c r="B839" s="260" t="s">
        <v>42</v>
      </c>
      <c r="C839" s="260" t="s">
        <v>1396</v>
      </c>
      <c r="D839" s="260" t="s">
        <v>1657</v>
      </c>
      <c r="E839" s="261" t="str">
        <f t="shared" si="54"/>
        <v>Men Grand Masters</v>
      </c>
      <c r="F839" s="262">
        <v>19844</v>
      </c>
      <c r="G839" s="263">
        <f t="shared" si="55"/>
        <v>45657</v>
      </c>
      <c r="H839" s="264">
        <f t="shared" ref="H839:H887" si="56">INT(YEARFRAC(F839,G839))</f>
        <v>70</v>
      </c>
      <c r="I839" s="261" t="str">
        <f t="shared" ref="I839:I887" si="57">IF(H839="","Senior",IF(H839&gt;59.999,"Grand Masters",IF(H839&gt;49.999,"Master",IF(H839&gt;39.999,"Veteran",IF(H839&gt;21.999,"Senior",IF(H839&gt;16.999,"U/21","U/16"))))))</f>
        <v>Grand Masters</v>
      </c>
      <c r="J839" s="260" t="s">
        <v>1240</v>
      </c>
      <c r="K839" s="265">
        <v>54043000227</v>
      </c>
      <c r="L839" s="266" t="s">
        <v>1440</v>
      </c>
    </row>
    <row r="840" spans="1:12" s="195" customFormat="1" x14ac:dyDescent="0.25">
      <c r="A840" s="178" t="s">
        <v>1686</v>
      </c>
      <c r="B840" s="179" t="s">
        <v>1311</v>
      </c>
      <c r="C840" s="179" t="s">
        <v>1726</v>
      </c>
      <c r="D840" s="179" t="s">
        <v>384</v>
      </c>
      <c r="E840" s="261" t="str">
        <f t="shared" si="54"/>
        <v>Men Senior</v>
      </c>
      <c r="F840" s="184">
        <v>31313</v>
      </c>
      <c r="G840" s="263">
        <f t="shared" si="55"/>
        <v>45657</v>
      </c>
      <c r="H840" s="264">
        <f t="shared" si="56"/>
        <v>39</v>
      </c>
      <c r="I840" s="261" t="str">
        <f t="shared" si="57"/>
        <v>Senior</v>
      </c>
      <c r="J840" s="179" t="s">
        <v>1240</v>
      </c>
      <c r="K840" s="183">
        <v>85092350070</v>
      </c>
      <c r="L840" s="187" t="s">
        <v>1440</v>
      </c>
    </row>
    <row r="841" spans="1:12" s="195" customFormat="1" x14ac:dyDescent="0.25">
      <c r="A841" s="178" t="s">
        <v>1687</v>
      </c>
      <c r="B841" s="179" t="s">
        <v>1311</v>
      </c>
      <c r="C841" s="179" t="s">
        <v>1727</v>
      </c>
      <c r="D841" s="179" t="s">
        <v>1728</v>
      </c>
      <c r="E841" s="261" t="str">
        <f t="shared" si="54"/>
        <v>Men Master</v>
      </c>
      <c r="F841" s="184">
        <v>26186</v>
      </c>
      <c r="G841" s="263">
        <f t="shared" si="55"/>
        <v>45657</v>
      </c>
      <c r="H841" s="264">
        <f t="shared" si="56"/>
        <v>53</v>
      </c>
      <c r="I841" s="261" t="str">
        <f t="shared" si="57"/>
        <v>Master</v>
      </c>
      <c r="J841" s="179" t="s">
        <v>1240</v>
      </c>
      <c r="K841" s="183">
        <v>71091000417</v>
      </c>
      <c r="L841" s="187" t="s">
        <v>1440</v>
      </c>
    </row>
    <row r="842" spans="1:12" x14ac:dyDescent="0.25">
      <c r="A842" s="178" t="s">
        <v>1688</v>
      </c>
      <c r="B842" s="179" t="s">
        <v>1218</v>
      </c>
      <c r="C842" s="179" t="s">
        <v>1632</v>
      </c>
      <c r="D842" s="179" t="s">
        <v>176</v>
      </c>
      <c r="E842" s="261" t="str">
        <f t="shared" si="54"/>
        <v>Men Master</v>
      </c>
      <c r="F842" s="184">
        <v>27270</v>
      </c>
      <c r="G842" s="263">
        <f t="shared" si="55"/>
        <v>45657</v>
      </c>
      <c r="H842" s="264">
        <f t="shared" si="56"/>
        <v>50</v>
      </c>
      <c r="I842" s="261" t="str">
        <f t="shared" si="57"/>
        <v>Master</v>
      </c>
      <c r="J842" s="179" t="s">
        <v>1240</v>
      </c>
      <c r="K842" s="183">
        <v>74082900195</v>
      </c>
      <c r="L842" s="187" t="s">
        <v>1440</v>
      </c>
    </row>
    <row r="843" spans="1:12" x14ac:dyDescent="0.25">
      <c r="A843" s="178" t="s">
        <v>1689</v>
      </c>
      <c r="B843" s="179" t="s">
        <v>1218</v>
      </c>
      <c r="C843" s="179" t="s">
        <v>1729</v>
      </c>
      <c r="D843" s="179" t="s">
        <v>176</v>
      </c>
      <c r="E843" s="261" t="str">
        <f t="shared" si="54"/>
        <v>Men U/16</v>
      </c>
      <c r="F843" s="184">
        <v>40247</v>
      </c>
      <c r="G843" s="263">
        <f t="shared" si="55"/>
        <v>45657</v>
      </c>
      <c r="H843" s="264">
        <f t="shared" si="56"/>
        <v>14</v>
      </c>
      <c r="I843" s="261" t="str">
        <f t="shared" si="57"/>
        <v>U/16</v>
      </c>
      <c r="J843" s="179" t="s">
        <v>1240</v>
      </c>
      <c r="K843" s="183">
        <v>20100310</v>
      </c>
      <c r="L843" s="187" t="s">
        <v>1440</v>
      </c>
    </row>
    <row r="844" spans="1:12" x14ac:dyDescent="0.25">
      <c r="A844" s="178" t="s">
        <v>1690</v>
      </c>
      <c r="B844" s="179" t="s">
        <v>1218</v>
      </c>
      <c r="C844" s="179" t="s">
        <v>1730</v>
      </c>
      <c r="D844" s="179" t="s">
        <v>1731</v>
      </c>
      <c r="E844" s="261" t="str">
        <f t="shared" si="54"/>
        <v>Men Veteran</v>
      </c>
      <c r="F844" s="184">
        <v>30502</v>
      </c>
      <c r="G844" s="263">
        <f t="shared" si="55"/>
        <v>45657</v>
      </c>
      <c r="H844" s="264">
        <f t="shared" si="56"/>
        <v>41</v>
      </c>
      <c r="I844" s="261" t="str">
        <f t="shared" si="57"/>
        <v>Veteran</v>
      </c>
      <c r="J844" s="179" t="s">
        <v>1240</v>
      </c>
      <c r="K844" s="183">
        <v>83070510094</v>
      </c>
      <c r="L844" s="187" t="s">
        <v>1440</v>
      </c>
    </row>
    <row r="845" spans="1:12" x14ac:dyDescent="0.25">
      <c r="A845" s="178" t="s">
        <v>1691</v>
      </c>
      <c r="B845" s="179" t="s">
        <v>1218</v>
      </c>
      <c r="C845" s="179" t="s">
        <v>1732</v>
      </c>
      <c r="D845" s="179" t="s">
        <v>143</v>
      </c>
      <c r="E845" s="261" t="str">
        <f t="shared" si="54"/>
        <v>Ladies Master</v>
      </c>
      <c r="F845" s="184">
        <v>24234</v>
      </c>
      <c r="G845" s="263">
        <f t="shared" si="55"/>
        <v>45657</v>
      </c>
      <c r="H845" s="264">
        <f t="shared" si="56"/>
        <v>58</v>
      </c>
      <c r="I845" s="261" t="str">
        <f t="shared" si="57"/>
        <v>Master</v>
      </c>
      <c r="J845" s="179" t="s">
        <v>67</v>
      </c>
      <c r="K845" s="183">
        <v>8111180023084</v>
      </c>
      <c r="L845" s="187" t="s">
        <v>1443</v>
      </c>
    </row>
    <row r="846" spans="1:12" x14ac:dyDescent="0.25">
      <c r="A846" s="178" t="s">
        <v>1692</v>
      </c>
      <c r="B846" s="179" t="s">
        <v>1332</v>
      </c>
      <c r="C846" s="179" t="s">
        <v>343</v>
      </c>
      <c r="D846" s="179" t="s">
        <v>93</v>
      </c>
      <c r="E846" s="261" t="str">
        <f t="shared" si="54"/>
        <v>Men Veteran</v>
      </c>
      <c r="F846" s="184">
        <v>30112</v>
      </c>
      <c r="G846" s="263">
        <f t="shared" si="55"/>
        <v>45657</v>
      </c>
      <c r="H846" s="264">
        <f t="shared" si="56"/>
        <v>42</v>
      </c>
      <c r="I846" s="261" t="str">
        <f t="shared" si="57"/>
        <v>Veteran</v>
      </c>
      <c r="J846" s="179" t="s">
        <v>1240</v>
      </c>
      <c r="K846" s="183">
        <v>82061010001</v>
      </c>
      <c r="L846" s="187" t="s">
        <v>1440</v>
      </c>
    </row>
    <row r="847" spans="1:12" s="195" customFormat="1" x14ac:dyDescent="0.25">
      <c r="A847" s="259" t="s">
        <v>1693</v>
      </c>
      <c r="B847" s="260" t="s">
        <v>47</v>
      </c>
      <c r="C847" s="260" t="s">
        <v>121</v>
      </c>
      <c r="D847" s="260" t="s">
        <v>1733</v>
      </c>
      <c r="E847" s="261" t="str">
        <f t="shared" si="54"/>
        <v>Men Senior</v>
      </c>
      <c r="F847" s="262">
        <v>31513</v>
      </c>
      <c r="G847" s="263">
        <f t="shared" si="55"/>
        <v>45657</v>
      </c>
      <c r="H847" s="264">
        <f t="shared" si="56"/>
        <v>38</v>
      </c>
      <c r="I847" s="261" t="str">
        <f t="shared" si="57"/>
        <v>Senior</v>
      </c>
      <c r="J847" s="260" t="s">
        <v>1240</v>
      </c>
      <c r="K847" s="265">
        <v>8604115163082</v>
      </c>
      <c r="L847" s="266" t="s">
        <v>1443</v>
      </c>
    </row>
    <row r="848" spans="1:12" s="195" customFormat="1" x14ac:dyDescent="0.25">
      <c r="A848" s="259" t="s">
        <v>1694</v>
      </c>
      <c r="B848" s="260" t="s">
        <v>1923</v>
      </c>
      <c r="C848" s="260" t="s">
        <v>1827</v>
      </c>
      <c r="D848" s="260" t="s">
        <v>232</v>
      </c>
      <c r="E848" s="261" t="str">
        <f t="shared" si="54"/>
        <v>Men U/16</v>
      </c>
      <c r="F848" s="262">
        <v>40312</v>
      </c>
      <c r="G848" s="263">
        <f t="shared" si="55"/>
        <v>45657</v>
      </c>
      <c r="H848" s="264">
        <f t="shared" si="56"/>
        <v>14</v>
      </c>
      <c r="I848" s="261" t="str">
        <f t="shared" si="57"/>
        <v>U/16</v>
      </c>
      <c r="J848" s="260" t="s">
        <v>1240</v>
      </c>
      <c r="K848" s="265">
        <v>20101014</v>
      </c>
      <c r="L848" s="266" t="s">
        <v>1440</v>
      </c>
    </row>
    <row r="849" spans="1:12" x14ac:dyDescent="0.25">
      <c r="A849" s="178" t="s">
        <v>1695</v>
      </c>
      <c r="B849" s="179" t="s">
        <v>1233</v>
      </c>
      <c r="C849" s="179" t="s">
        <v>94</v>
      </c>
      <c r="D849" s="179" t="s">
        <v>1734</v>
      </c>
      <c r="E849" s="261" t="str">
        <f t="shared" si="54"/>
        <v>Men Veteran</v>
      </c>
      <c r="F849" s="184">
        <v>28138</v>
      </c>
      <c r="G849" s="263">
        <f t="shared" si="55"/>
        <v>45657</v>
      </c>
      <c r="H849" s="264">
        <f t="shared" si="56"/>
        <v>47</v>
      </c>
      <c r="I849" s="261" t="str">
        <f t="shared" si="57"/>
        <v>Veteran</v>
      </c>
      <c r="J849" s="179" t="s">
        <v>1240</v>
      </c>
      <c r="K849" s="183">
        <v>77011310215</v>
      </c>
      <c r="L849" s="187" t="s">
        <v>1638</v>
      </c>
    </row>
    <row r="850" spans="1:12" x14ac:dyDescent="0.25">
      <c r="A850" s="178" t="s">
        <v>1696</v>
      </c>
      <c r="B850" s="179" t="s">
        <v>1233</v>
      </c>
      <c r="C850" s="179" t="s">
        <v>330</v>
      </c>
      <c r="D850" s="179" t="s">
        <v>1735</v>
      </c>
      <c r="E850" s="261" t="str">
        <f t="shared" si="54"/>
        <v>Men Master</v>
      </c>
      <c r="F850" s="184">
        <v>26600</v>
      </c>
      <c r="G850" s="263">
        <f t="shared" si="55"/>
        <v>45657</v>
      </c>
      <c r="H850" s="264">
        <f t="shared" si="56"/>
        <v>52</v>
      </c>
      <c r="I850" s="261" t="str">
        <f t="shared" si="57"/>
        <v>Master</v>
      </c>
      <c r="J850" s="179" t="s">
        <v>1240</v>
      </c>
      <c r="K850" s="183">
        <v>72102800075</v>
      </c>
      <c r="L850" s="187" t="s">
        <v>1440</v>
      </c>
    </row>
    <row r="851" spans="1:12" s="195" customFormat="1" x14ac:dyDescent="0.25">
      <c r="A851" s="259" t="s">
        <v>1697</v>
      </c>
      <c r="B851" s="260" t="s">
        <v>49</v>
      </c>
      <c r="C851" s="260" t="s">
        <v>1736</v>
      </c>
      <c r="D851" s="260" t="s">
        <v>1837</v>
      </c>
      <c r="E851" s="261" t="str">
        <f t="shared" si="54"/>
        <v>Men U/16</v>
      </c>
      <c r="F851" s="262">
        <v>40532</v>
      </c>
      <c r="G851" s="263">
        <f t="shared" si="55"/>
        <v>45657</v>
      </c>
      <c r="H851" s="264">
        <f t="shared" si="56"/>
        <v>14</v>
      </c>
      <c r="I851" s="261" t="str">
        <f t="shared" si="57"/>
        <v>U/16</v>
      </c>
      <c r="J851" s="260" t="s">
        <v>1240</v>
      </c>
      <c r="K851" s="265">
        <v>20101220</v>
      </c>
      <c r="L851" s="266" t="s">
        <v>1440</v>
      </c>
    </row>
    <row r="852" spans="1:12" x14ac:dyDescent="0.25">
      <c r="A852" s="178" t="s">
        <v>1698</v>
      </c>
      <c r="B852" s="179" t="s">
        <v>1233</v>
      </c>
      <c r="C852" s="179" t="s">
        <v>1737</v>
      </c>
      <c r="D852" s="179" t="s">
        <v>1213</v>
      </c>
      <c r="E852" s="261" t="str">
        <f t="shared" si="54"/>
        <v>Men U/16</v>
      </c>
      <c r="F852" s="184">
        <v>40822</v>
      </c>
      <c r="G852" s="263">
        <f t="shared" si="55"/>
        <v>45657</v>
      </c>
      <c r="H852" s="264">
        <f t="shared" si="56"/>
        <v>13</v>
      </c>
      <c r="I852" s="261" t="str">
        <f t="shared" si="57"/>
        <v>U/16</v>
      </c>
      <c r="J852" s="179" t="s">
        <v>1240</v>
      </c>
      <c r="K852" s="183">
        <v>20111006</v>
      </c>
      <c r="L852" s="187" t="s">
        <v>1440</v>
      </c>
    </row>
    <row r="853" spans="1:12" s="195" customFormat="1" x14ac:dyDescent="0.25">
      <c r="A853" s="259" t="s">
        <v>1699</v>
      </c>
      <c r="B853" s="260" t="s">
        <v>40</v>
      </c>
      <c r="C853" s="260" t="s">
        <v>1484</v>
      </c>
      <c r="D853" s="260" t="s">
        <v>1046</v>
      </c>
      <c r="E853" s="261" t="str">
        <f t="shared" si="54"/>
        <v>Men Senior</v>
      </c>
      <c r="F853" s="262">
        <v>32125</v>
      </c>
      <c r="G853" s="263">
        <f t="shared" si="55"/>
        <v>45657</v>
      </c>
      <c r="H853" s="264">
        <f t="shared" si="56"/>
        <v>37</v>
      </c>
      <c r="I853" s="261" t="str">
        <f t="shared" si="57"/>
        <v>Senior</v>
      </c>
      <c r="J853" s="260" t="s">
        <v>1240</v>
      </c>
      <c r="K853" s="265">
        <v>87121400030</v>
      </c>
      <c r="L853" s="266" t="s">
        <v>1440</v>
      </c>
    </row>
    <row r="854" spans="1:12" s="195" customFormat="1" x14ac:dyDescent="0.25">
      <c r="A854" s="259" t="s">
        <v>1700</v>
      </c>
      <c r="B854" s="260" t="s">
        <v>40</v>
      </c>
      <c r="C854" s="260" t="s">
        <v>1413</v>
      </c>
      <c r="D854" s="260" t="s">
        <v>1046</v>
      </c>
      <c r="E854" s="261" t="str">
        <f t="shared" si="54"/>
        <v>Ladies Senior</v>
      </c>
      <c r="F854" s="262">
        <v>32014</v>
      </c>
      <c r="G854" s="263">
        <f t="shared" si="55"/>
        <v>45657</v>
      </c>
      <c r="H854" s="264">
        <f t="shared" si="56"/>
        <v>37</v>
      </c>
      <c r="I854" s="261" t="str">
        <f t="shared" si="57"/>
        <v>Senior</v>
      </c>
      <c r="J854" s="260" t="s">
        <v>67</v>
      </c>
      <c r="K854" s="265">
        <v>87082500076</v>
      </c>
      <c r="L854" s="266" t="s">
        <v>1440</v>
      </c>
    </row>
    <row r="855" spans="1:12" s="195" customFormat="1" x14ac:dyDescent="0.25">
      <c r="A855" s="259" t="s">
        <v>1701</v>
      </c>
      <c r="B855" s="260" t="s">
        <v>39</v>
      </c>
      <c r="C855" s="260" t="s">
        <v>2051</v>
      </c>
      <c r="D855" s="260" t="s">
        <v>1738</v>
      </c>
      <c r="E855" s="261" t="str">
        <f t="shared" si="54"/>
        <v>Men Senior</v>
      </c>
      <c r="F855" s="262">
        <v>32872</v>
      </c>
      <c r="G855" s="263">
        <f t="shared" si="55"/>
        <v>45657</v>
      </c>
      <c r="H855" s="264">
        <f t="shared" si="56"/>
        <v>35</v>
      </c>
      <c r="I855" s="261" t="str">
        <f t="shared" si="57"/>
        <v>Senior</v>
      </c>
      <c r="J855" s="260" t="s">
        <v>1240</v>
      </c>
      <c r="K855" s="265">
        <v>89123000031</v>
      </c>
      <c r="L855" s="266" t="s">
        <v>1440</v>
      </c>
    </row>
    <row r="856" spans="1:12" s="195" customFormat="1" x14ac:dyDescent="0.25">
      <c r="A856" s="259" t="s">
        <v>1702</v>
      </c>
      <c r="B856" s="260" t="s">
        <v>43</v>
      </c>
      <c r="C856" s="260" t="s">
        <v>114</v>
      </c>
      <c r="D856" s="260" t="s">
        <v>1739</v>
      </c>
      <c r="E856" s="261" t="str">
        <f t="shared" si="54"/>
        <v>Men Master</v>
      </c>
      <c r="F856" s="262">
        <v>24698</v>
      </c>
      <c r="G856" s="263">
        <f t="shared" si="55"/>
        <v>45657</v>
      </c>
      <c r="H856" s="264">
        <f t="shared" si="56"/>
        <v>57</v>
      </c>
      <c r="I856" s="261" t="str">
        <f t="shared" si="57"/>
        <v>Master</v>
      </c>
      <c r="J856" s="260" t="s">
        <v>1240</v>
      </c>
      <c r="K856" s="265">
        <v>67081400299</v>
      </c>
      <c r="L856" s="266" t="s">
        <v>1440</v>
      </c>
    </row>
    <row r="857" spans="1:12" x14ac:dyDescent="0.25">
      <c r="A857" s="178" t="s">
        <v>1703</v>
      </c>
      <c r="B857" s="179" t="s">
        <v>1640</v>
      </c>
      <c r="C857" s="179" t="s">
        <v>409</v>
      </c>
      <c r="D857" s="179" t="s">
        <v>1236</v>
      </c>
      <c r="E857" s="261" t="str">
        <f t="shared" si="54"/>
        <v>Men U/16</v>
      </c>
      <c r="F857" s="184">
        <v>39896</v>
      </c>
      <c r="G857" s="263">
        <f t="shared" si="55"/>
        <v>45657</v>
      </c>
      <c r="H857" s="264">
        <f t="shared" si="56"/>
        <v>15</v>
      </c>
      <c r="I857" s="261" t="str">
        <f t="shared" si="57"/>
        <v>U/16</v>
      </c>
      <c r="J857" s="179" t="s">
        <v>1240</v>
      </c>
      <c r="K857" s="183"/>
      <c r="L857" s="187" t="s">
        <v>1440</v>
      </c>
    </row>
    <row r="858" spans="1:12" x14ac:dyDescent="0.25">
      <c r="A858" s="178" t="s">
        <v>1704</v>
      </c>
      <c r="B858" s="179" t="s">
        <v>1640</v>
      </c>
      <c r="C858" s="179" t="s">
        <v>1740</v>
      </c>
      <c r="D858" s="179" t="s">
        <v>1236</v>
      </c>
      <c r="E858" s="261" t="str">
        <f t="shared" si="54"/>
        <v>Men Veteran</v>
      </c>
      <c r="F858" s="184">
        <v>29180</v>
      </c>
      <c r="G858" s="263">
        <f t="shared" si="55"/>
        <v>45657</v>
      </c>
      <c r="H858" s="264">
        <f t="shared" si="56"/>
        <v>45</v>
      </c>
      <c r="I858" s="261" t="str">
        <f t="shared" si="57"/>
        <v>Veteran</v>
      </c>
      <c r="J858" s="179" t="s">
        <v>1240</v>
      </c>
      <c r="K858" s="183">
        <v>79112110515</v>
      </c>
      <c r="L858" s="187" t="s">
        <v>1440</v>
      </c>
    </row>
    <row r="859" spans="1:12" s="195" customFormat="1" x14ac:dyDescent="0.25">
      <c r="A859" s="259" t="s">
        <v>1705</v>
      </c>
      <c r="B859" s="260" t="s">
        <v>47</v>
      </c>
      <c r="C859" s="260" t="s">
        <v>1415</v>
      </c>
      <c r="D859" s="260" t="s">
        <v>1741</v>
      </c>
      <c r="E859" s="261" t="str">
        <f t="shared" si="54"/>
        <v>Men Senior</v>
      </c>
      <c r="F859" s="262">
        <v>31744</v>
      </c>
      <c r="G859" s="263">
        <f t="shared" si="55"/>
        <v>45657</v>
      </c>
      <c r="H859" s="264">
        <f t="shared" si="56"/>
        <v>38</v>
      </c>
      <c r="I859" s="261" t="str">
        <f t="shared" si="57"/>
        <v>Senior</v>
      </c>
      <c r="J859" s="260" t="s">
        <v>1240</v>
      </c>
      <c r="K859" s="265">
        <v>86112800373</v>
      </c>
      <c r="L859" s="266" t="s">
        <v>1440</v>
      </c>
    </row>
    <row r="860" spans="1:12" s="195" customFormat="1" x14ac:dyDescent="0.25">
      <c r="A860" s="259" t="s">
        <v>1706</v>
      </c>
      <c r="B860" s="260" t="s">
        <v>38</v>
      </c>
      <c r="C860" s="260" t="s">
        <v>1676</v>
      </c>
      <c r="D860" s="260" t="s">
        <v>88</v>
      </c>
      <c r="E860" s="261" t="str">
        <f t="shared" si="54"/>
        <v>Men Senior</v>
      </c>
      <c r="F860" s="262">
        <v>32567</v>
      </c>
      <c r="G860" s="263">
        <f t="shared" si="55"/>
        <v>45657</v>
      </c>
      <c r="H860" s="264">
        <f t="shared" si="56"/>
        <v>35</v>
      </c>
      <c r="I860" s="261" t="str">
        <f t="shared" si="57"/>
        <v>Senior</v>
      </c>
      <c r="J860" s="260" t="s">
        <v>1240</v>
      </c>
      <c r="K860" s="265">
        <v>89022800091</v>
      </c>
      <c r="L860" s="266" t="s">
        <v>1440</v>
      </c>
    </row>
    <row r="861" spans="1:12" x14ac:dyDescent="0.25">
      <c r="A861" s="178" t="s">
        <v>1707</v>
      </c>
      <c r="B861" s="179" t="s">
        <v>1218</v>
      </c>
      <c r="C861" s="179" t="s">
        <v>80</v>
      </c>
      <c r="D861" s="179" t="s">
        <v>143</v>
      </c>
      <c r="E861" s="261" t="str">
        <f t="shared" si="54"/>
        <v>Men Grand Masters</v>
      </c>
      <c r="F861" s="184">
        <v>21348</v>
      </c>
      <c r="G861" s="263">
        <f t="shared" si="55"/>
        <v>45657</v>
      </c>
      <c r="H861" s="264">
        <f t="shared" si="56"/>
        <v>66</v>
      </c>
      <c r="I861" s="261" t="str">
        <f t="shared" si="57"/>
        <v>Grand Masters</v>
      </c>
      <c r="J861" s="179" t="s">
        <v>1240</v>
      </c>
      <c r="K861" s="183">
        <v>57112300185</v>
      </c>
      <c r="L861" s="187" t="s">
        <v>1440</v>
      </c>
    </row>
    <row r="862" spans="1:12" x14ac:dyDescent="0.25">
      <c r="A862" s="178" t="s">
        <v>1708</v>
      </c>
      <c r="B862" s="179" t="s">
        <v>1218</v>
      </c>
      <c r="C862" s="179" t="s">
        <v>406</v>
      </c>
      <c r="D862" s="179" t="s">
        <v>88</v>
      </c>
      <c r="E862" s="261" t="str">
        <f t="shared" si="54"/>
        <v>Men Senior</v>
      </c>
      <c r="F862" s="184">
        <v>35214</v>
      </c>
      <c r="G862" s="263">
        <f t="shared" si="55"/>
        <v>45657</v>
      </c>
      <c r="H862" s="264">
        <f t="shared" si="56"/>
        <v>28</v>
      </c>
      <c r="I862" s="261" t="str">
        <f t="shared" si="57"/>
        <v>Senior</v>
      </c>
      <c r="J862" s="179" t="s">
        <v>1240</v>
      </c>
      <c r="K862" s="183">
        <v>96052900342</v>
      </c>
      <c r="L862" s="187" t="s">
        <v>1638</v>
      </c>
    </row>
    <row r="863" spans="1:12" x14ac:dyDescent="0.25">
      <c r="A863" s="178" t="s">
        <v>1709</v>
      </c>
      <c r="B863" s="179" t="s">
        <v>1218</v>
      </c>
      <c r="C863" s="179" t="s">
        <v>99</v>
      </c>
      <c r="D863" s="179" t="s">
        <v>199</v>
      </c>
      <c r="E863" s="261" t="str">
        <f t="shared" si="54"/>
        <v>Men Senior</v>
      </c>
      <c r="F863" s="184">
        <v>35874</v>
      </c>
      <c r="G863" s="263">
        <f t="shared" si="55"/>
        <v>45657</v>
      </c>
      <c r="H863" s="264">
        <f t="shared" si="56"/>
        <v>26</v>
      </c>
      <c r="I863" s="261" t="str">
        <f t="shared" si="57"/>
        <v>Senior</v>
      </c>
      <c r="J863" s="179" t="s">
        <v>1240</v>
      </c>
      <c r="K863" s="183">
        <v>98032000186</v>
      </c>
      <c r="L863" s="187" t="s">
        <v>1440</v>
      </c>
    </row>
    <row r="864" spans="1:12" s="195" customFormat="1" x14ac:dyDescent="0.25">
      <c r="A864" s="259" t="s">
        <v>1710</v>
      </c>
      <c r="B864" s="260" t="s">
        <v>50</v>
      </c>
      <c r="C864" s="260" t="s">
        <v>1742</v>
      </c>
      <c r="D864" s="260" t="s">
        <v>353</v>
      </c>
      <c r="E864" s="261" t="str">
        <f t="shared" si="54"/>
        <v>Men U/21</v>
      </c>
      <c r="F864" s="262">
        <v>37877</v>
      </c>
      <c r="G864" s="263">
        <f t="shared" si="55"/>
        <v>45657</v>
      </c>
      <c r="H864" s="264">
        <f t="shared" si="56"/>
        <v>21</v>
      </c>
      <c r="I864" s="261" t="str">
        <f t="shared" si="57"/>
        <v>U/21</v>
      </c>
      <c r="J864" s="260" t="s">
        <v>1240</v>
      </c>
      <c r="K864" s="269" t="s">
        <v>2117</v>
      </c>
      <c r="L864" s="266" t="s">
        <v>1440</v>
      </c>
    </row>
    <row r="865" spans="1:12" s="195" customFormat="1" x14ac:dyDescent="0.25">
      <c r="A865" s="178" t="s">
        <v>1711</v>
      </c>
      <c r="B865" s="179" t="s">
        <v>1311</v>
      </c>
      <c r="C865" s="179" t="s">
        <v>1399</v>
      </c>
      <c r="D865" s="179" t="s">
        <v>1085</v>
      </c>
      <c r="E865" s="261" t="str">
        <f t="shared" si="54"/>
        <v>Men Senior</v>
      </c>
      <c r="F865" s="184">
        <v>33357</v>
      </c>
      <c r="G865" s="263">
        <f t="shared" si="55"/>
        <v>45657</v>
      </c>
      <c r="H865" s="264">
        <f t="shared" si="56"/>
        <v>33</v>
      </c>
      <c r="I865" s="261" t="str">
        <f t="shared" si="57"/>
        <v>Senior</v>
      </c>
      <c r="J865" s="179" t="s">
        <v>1240</v>
      </c>
      <c r="K865" s="183">
        <v>91042900108</v>
      </c>
      <c r="L865" s="187" t="s">
        <v>1440</v>
      </c>
    </row>
    <row r="866" spans="1:12" x14ac:dyDescent="0.25">
      <c r="A866" s="178" t="s">
        <v>1712</v>
      </c>
      <c r="B866" s="179" t="s">
        <v>1218</v>
      </c>
      <c r="C866" s="179" t="s">
        <v>1753</v>
      </c>
      <c r="D866" s="179" t="s">
        <v>307</v>
      </c>
      <c r="E866" s="261" t="str">
        <f t="shared" si="54"/>
        <v>Ladies Senior</v>
      </c>
      <c r="F866" s="184">
        <v>32924</v>
      </c>
      <c r="G866" s="263">
        <f t="shared" si="55"/>
        <v>45657</v>
      </c>
      <c r="H866" s="264">
        <f t="shared" si="56"/>
        <v>34</v>
      </c>
      <c r="I866" s="261" t="str">
        <f t="shared" si="57"/>
        <v>Senior</v>
      </c>
      <c r="J866" s="179" t="s">
        <v>67</v>
      </c>
      <c r="K866" s="183">
        <v>6605070111083</v>
      </c>
      <c r="L866" s="187" t="s">
        <v>1443</v>
      </c>
    </row>
    <row r="867" spans="1:12" x14ac:dyDescent="0.25">
      <c r="A867" s="178" t="s">
        <v>1713</v>
      </c>
      <c r="B867" s="179" t="s">
        <v>1722</v>
      </c>
      <c r="C867" s="179" t="s">
        <v>1648</v>
      </c>
      <c r="D867" s="179" t="s">
        <v>1754</v>
      </c>
      <c r="E867" s="261" t="str">
        <f t="shared" si="54"/>
        <v>Men Veteran</v>
      </c>
      <c r="F867" s="184">
        <v>30225</v>
      </c>
      <c r="G867" s="263">
        <f t="shared" si="55"/>
        <v>45657</v>
      </c>
      <c r="H867" s="264">
        <f t="shared" si="56"/>
        <v>42</v>
      </c>
      <c r="I867" s="261" t="str">
        <f t="shared" si="57"/>
        <v>Veteran</v>
      </c>
      <c r="J867" s="179" t="s">
        <v>1240</v>
      </c>
      <c r="K867" s="183">
        <v>8210015061085</v>
      </c>
      <c r="L867" s="187" t="s">
        <v>1440</v>
      </c>
    </row>
    <row r="868" spans="1:12" x14ac:dyDescent="0.25">
      <c r="A868" s="178" t="s">
        <v>1714</v>
      </c>
      <c r="B868" s="179" t="s">
        <v>1371</v>
      </c>
      <c r="C868" s="179" t="s">
        <v>1755</v>
      </c>
      <c r="D868" s="179" t="s">
        <v>1760</v>
      </c>
      <c r="E868" s="261" t="str">
        <f t="shared" si="54"/>
        <v>Men Veteran</v>
      </c>
      <c r="F868" s="184">
        <v>29765</v>
      </c>
      <c r="G868" s="263">
        <f t="shared" si="55"/>
        <v>45657</v>
      </c>
      <c r="H868" s="264">
        <f t="shared" si="56"/>
        <v>43</v>
      </c>
      <c r="I868" s="261" t="str">
        <f t="shared" si="57"/>
        <v>Veteran</v>
      </c>
      <c r="J868" s="179" t="s">
        <v>1240</v>
      </c>
      <c r="K868" s="183">
        <v>81062810694</v>
      </c>
      <c r="L868" s="187"/>
    </row>
    <row r="869" spans="1:12" x14ac:dyDescent="0.25">
      <c r="A869" s="178" t="s">
        <v>1715</v>
      </c>
      <c r="B869" s="179" t="s">
        <v>1338</v>
      </c>
      <c r="C869" s="179" t="s">
        <v>1678</v>
      </c>
      <c r="D869" s="179" t="s">
        <v>1580</v>
      </c>
      <c r="E869" s="261" t="str">
        <f t="shared" si="54"/>
        <v>Men Master</v>
      </c>
      <c r="F869" s="184">
        <v>25088</v>
      </c>
      <c r="G869" s="263">
        <f t="shared" si="55"/>
        <v>45657</v>
      </c>
      <c r="H869" s="264">
        <f t="shared" si="56"/>
        <v>56</v>
      </c>
      <c r="I869" s="261" t="str">
        <f t="shared" si="57"/>
        <v>Master</v>
      </c>
      <c r="J869" s="179" t="s">
        <v>1240</v>
      </c>
      <c r="K869" s="183">
        <v>68090710131</v>
      </c>
      <c r="L869" s="187" t="s">
        <v>1440</v>
      </c>
    </row>
    <row r="870" spans="1:12" x14ac:dyDescent="0.25">
      <c r="A870" s="178" t="s">
        <v>1716</v>
      </c>
      <c r="B870" s="179" t="s">
        <v>1455</v>
      </c>
      <c r="C870" s="179" t="s">
        <v>94</v>
      </c>
      <c r="D870" s="179" t="s">
        <v>1757</v>
      </c>
      <c r="E870" s="261" t="str">
        <f t="shared" si="54"/>
        <v>Men Veteran</v>
      </c>
      <c r="F870" s="184">
        <v>29484</v>
      </c>
      <c r="G870" s="263">
        <f t="shared" si="55"/>
        <v>45657</v>
      </c>
      <c r="H870" s="264">
        <f t="shared" si="56"/>
        <v>44</v>
      </c>
      <c r="I870" s="261" t="str">
        <f t="shared" si="57"/>
        <v>Veteran</v>
      </c>
      <c r="J870" s="179" t="s">
        <v>1240</v>
      </c>
      <c r="K870" s="183">
        <v>80092010717</v>
      </c>
      <c r="L870" s="187" t="s">
        <v>1440</v>
      </c>
    </row>
    <row r="871" spans="1:12" s="195" customFormat="1" x14ac:dyDescent="0.25">
      <c r="A871" s="259" t="s">
        <v>1717</v>
      </c>
      <c r="B871" s="260" t="s">
        <v>43</v>
      </c>
      <c r="C871" s="260" t="s">
        <v>174</v>
      </c>
      <c r="D871" s="260" t="s">
        <v>1359</v>
      </c>
      <c r="E871" s="261" t="str">
        <f t="shared" si="54"/>
        <v>Men Master</v>
      </c>
      <c r="F871" s="262">
        <v>26271</v>
      </c>
      <c r="G871" s="263">
        <f t="shared" si="55"/>
        <v>45657</v>
      </c>
      <c r="H871" s="264">
        <f t="shared" si="56"/>
        <v>53</v>
      </c>
      <c r="I871" s="261" t="str">
        <f t="shared" si="57"/>
        <v>Master</v>
      </c>
      <c r="J871" s="260" t="s">
        <v>1240</v>
      </c>
      <c r="K871" s="265">
        <v>7112045083082</v>
      </c>
      <c r="L871" s="266" t="s">
        <v>1440</v>
      </c>
    </row>
    <row r="872" spans="1:12" s="195" customFormat="1" x14ac:dyDescent="0.25">
      <c r="A872" s="259" t="s">
        <v>1718</v>
      </c>
      <c r="B872" s="260" t="s">
        <v>38</v>
      </c>
      <c r="C872" s="260" t="s">
        <v>74</v>
      </c>
      <c r="D872" s="260" t="s">
        <v>159</v>
      </c>
      <c r="E872" s="261" t="str">
        <f t="shared" si="54"/>
        <v>Men Senior</v>
      </c>
      <c r="F872" s="262">
        <v>34777</v>
      </c>
      <c r="G872" s="263">
        <f t="shared" si="55"/>
        <v>45657</v>
      </c>
      <c r="H872" s="264">
        <f t="shared" si="56"/>
        <v>29</v>
      </c>
      <c r="I872" s="261" t="str">
        <f t="shared" si="57"/>
        <v>Senior</v>
      </c>
      <c r="J872" s="260" t="s">
        <v>1240</v>
      </c>
      <c r="K872" s="260">
        <v>95031900245</v>
      </c>
      <c r="L872" s="266" t="s">
        <v>1440</v>
      </c>
    </row>
    <row r="873" spans="1:12" ht="13.5" customHeight="1" x14ac:dyDescent="0.25">
      <c r="A873" s="178" t="s">
        <v>1719</v>
      </c>
      <c r="B873" s="179" t="s">
        <v>1218</v>
      </c>
      <c r="C873" s="179" t="s">
        <v>113</v>
      </c>
      <c r="D873" s="179" t="s">
        <v>1774</v>
      </c>
      <c r="E873" s="261" t="str">
        <f t="shared" si="54"/>
        <v>Men Veteran</v>
      </c>
      <c r="F873" s="184">
        <v>30329</v>
      </c>
      <c r="G873" s="263">
        <f t="shared" si="55"/>
        <v>45657</v>
      </c>
      <c r="H873" s="264">
        <f t="shared" si="56"/>
        <v>41</v>
      </c>
      <c r="I873" s="261" t="str">
        <f t="shared" si="57"/>
        <v>Veteran</v>
      </c>
      <c r="J873" s="179" t="s">
        <v>1240</v>
      </c>
      <c r="K873" s="183">
        <v>58061200600</v>
      </c>
      <c r="L873" s="187" t="s">
        <v>1440</v>
      </c>
    </row>
    <row r="874" spans="1:12" ht="13.5" customHeight="1" x14ac:dyDescent="0.25">
      <c r="A874" s="178" t="s">
        <v>1720</v>
      </c>
      <c r="B874" s="179" t="s">
        <v>1218</v>
      </c>
      <c r="C874" s="179" t="s">
        <v>1775</v>
      </c>
      <c r="D874" s="179" t="s">
        <v>353</v>
      </c>
      <c r="E874" s="261" t="str">
        <f t="shared" si="54"/>
        <v>Men Grand Masters</v>
      </c>
      <c r="F874" s="184">
        <v>21147</v>
      </c>
      <c r="G874" s="263">
        <f t="shared" si="55"/>
        <v>45657</v>
      </c>
      <c r="H874" s="264">
        <f t="shared" si="56"/>
        <v>67</v>
      </c>
      <c r="I874" s="261" t="str">
        <f t="shared" si="57"/>
        <v>Grand Masters</v>
      </c>
      <c r="J874" s="179" t="s">
        <v>1240</v>
      </c>
      <c r="K874" s="183"/>
      <c r="L874" s="187" t="s">
        <v>1453</v>
      </c>
    </row>
    <row r="875" spans="1:12" s="195" customFormat="1" ht="13.5" customHeight="1" x14ac:dyDescent="0.25">
      <c r="A875" s="178" t="s">
        <v>1762</v>
      </c>
      <c r="B875" s="179" t="s">
        <v>1218</v>
      </c>
      <c r="C875" s="179" t="s">
        <v>322</v>
      </c>
      <c r="D875" s="179" t="s">
        <v>1125</v>
      </c>
      <c r="E875" s="261" t="str">
        <f t="shared" si="54"/>
        <v>Men Master</v>
      </c>
      <c r="F875" s="184">
        <v>25068</v>
      </c>
      <c r="G875" s="263">
        <f t="shared" si="55"/>
        <v>45657</v>
      </c>
      <c r="H875" s="264">
        <f t="shared" si="56"/>
        <v>56</v>
      </c>
      <c r="I875" s="261" t="str">
        <f t="shared" si="57"/>
        <v>Master</v>
      </c>
      <c r="J875" s="179" t="s">
        <v>1240</v>
      </c>
      <c r="K875" s="183">
        <v>78110610137</v>
      </c>
      <c r="L875" s="187" t="s">
        <v>1822</v>
      </c>
    </row>
    <row r="876" spans="1:12" s="195" customFormat="1" x14ac:dyDescent="0.25">
      <c r="A876" s="259" t="s">
        <v>1763</v>
      </c>
      <c r="B876" s="260" t="s">
        <v>39</v>
      </c>
      <c r="C876" s="260" t="s">
        <v>2108</v>
      </c>
      <c r="D876" s="260" t="s">
        <v>361</v>
      </c>
      <c r="E876" s="261" t="str">
        <f t="shared" si="54"/>
        <v>Ladies Master</v>
      </c>
      <c r="F876" s="262">
        <v>25432</v>
      </c>
      <c r="G876" s="263">
        <f t="shared" si="55"/>
        <v>45657</v>
      </c>
      <c r="H876" s="264">
        <f t="shared" si="56"/>
        <v>55</v>
      </c>
      <c r="I876" s="261" t="str">
        <f t="shared" si="57"/>
        <v>Master</v>
      </c>
      <c r="J876" s="260" t="s">
        <v>67</v>
      </c>
      <c r="K876" s="265">
        <v>69081700057</v>
      </c>
      <c r="L876" s="266" t="s">
        <v>1440</v>
      </c>
    </row>
    <row r="877" spans="1:12" s="195" customFormat="1" ht="13.5" customHeight="1" x14ac:dyDescent="0.25">
      <c r="A877" s="259" t="s">
        <v>1764</v>
      </c>
      <c r="B877" s="260" t="s">
        <v>43</v>
      </c>
      <c r="C877" s="260" t="s">
        <v>1777</v>
      </c>
      <c r="D877" s="260" t="s">
        <v>1778</v>
      </c>
      <c r="E877" s="261" t="str">
        <f t="shared" si="54"/>
        <v>Ladies Veteran</v>
      </c>
      <c r="F877" s="262">
        <v>29908</v>
      </c>
      <c r="G877" s="263">
        <f t="shared" si="55"/>
        <v>45657</v>
      </c>
      <c r="H877" s="264">
        <f t="shared" si="56"/>
        <v>43</v>
      </c>
      <c r="I877" s="261" t="str">
        <f t="shared" si="57"/>
        <v>Veteran</v>
      </c>
      <c r="J877" s="260" t="s">
        <v>67</v>
      </c>
      <c r="K877" s="265">
        <v>8111180023084</v>
      </c>
      <c r="L877" s="270" t="s">
        <v>1443</v>
      </c>
    </row>
    <row r="878" spans="1:12" s="195" customFormat="1" x14ac:dyDescent="0.25">
      <c r="A878" s="178" t="s">
        <v>1765</v>
      </c>
      <c r="B878" s="179" t="s">
        <v>1455</v>
      </c>
      <c r="C878" s="179" t="s">
        <v>1096</v>
      </c>
      <c r="D878" s="179" t="s">
        <v>1808</v>
      </c>
      <c r="E878" s="261" t="str">
        <f t="shared" si="54"/>
        <v>Men Senior</v>
      </c>
      <c r="F878" s="184">
        <v>35492</v>
      </c>
      <c r="G878" s="263">
        <f t="shared" si="55"/>
        <v>45657</v>
      </c>
      <c r="H878" s="264">
        <f t="shared" si="56"/>
        <v>27</v>
      </c>
      <c r="I878" s="261" t="str">
        <f t="shared" si="57"/>
        <v>Senior</v>
      </c>
      <c r="J878" s="179" t="s">
        <v>1240</v>
      </c>
      <c r="K878" s="183">
        <v>97030300076</v>
      </c>
      <c r="L878" s="187" t="s">
        <v>1440</v>
      </c>
    </row>
    <row r="879" spans="1:12" s="195" customFormat="1" x14ac:dyDescent="0.25">
      <c r="A879" s="259" t="s">
        <v>1766</v>
      </c>
      <c r="B879" s="260" t="s">
        <v>38</v>
      </c>
      <c r="C879" s="260" t="s">
        <v>432</v>
      </c>
      <c r="D879" s="260" t="s">
        <v>1810</v>
      </c>
      <c r="E879" s="261" t="str">
        <f t="shared" si="54"/>
        <v>Men Senior</v>
      </c>
      <c r="F879" s="262">
        <v>36876</v>
      </c>
      <c r="G879" s="263">
        <f t="shared" si="55"/>
        <v>45657</v>
      </c>
      <c r="H879" s="264">
        <f t="shared" si="56"/>
        <v>24</v>
      </c>
      <c r="I879" s="261" t="str">
        <f t="shared" si="57"/>
        <v>Senior</v>
      </c>
      <c r="J879" s="260" t="s">
        <v>1240</v>
      </c>
      <c r="K879" s="269" t="s">
        <v>1848</v>
      </c>
      <c r="L879" s="266" t="s">
        <v>1440</v>
      </c>
    </row>
    <row r="880" spans="1:12" s="195" customFormat="1" x14ac:dyDescent="0.25">
      <c r="A880" s="259" t="s">
        <v>1767</v>
      </c>
      <c r="B880" s="260" t="s">
        <v>40</v>
      </c>
      <c r="C880" s="260" t="s">
        <v>174</v>
      </c>
      <c r="D880" s="260" t="s">
        <v>1811</v>
      </c>
      <c r="E880" s="261" t="str">
        <f t="shared" si="54"/>
        <v>Men Grand Masters</v>
      </c>
      <c r="F880" s="262">
        <v>19709</v>
      </c>
      <c r="G880" s="263">
        <f t="shared" si="55"/>
        <v>45657</v>
      </c>
      <c r="H880" s="264">
        <f t="shared" si="56"/>
        <v>71</v>
      </c>
      <c r="I880" s="261" t="str">
        <f t="shared" si="57"/>
        <v>Grand Masters</v>
      </c>
      <c r="J880" s="260" t="s">
        <v>1240</v>
      </c>
      <c r="K880" s="265">
        <v>53121600435</v>
      </c>
      <c r="L880" s="266" t="s">
        <v>1440</v>
      </c>
    </row>
    <row r="881" spans="1:12" x14ac:dyDescent="0.25">
      <c r="A881" s="178" t="s">
        <v>1768</v>
      </c>
      <c r="B881" s="179" t="s">
        <v>1232</v>
      </c>
      <c r="C881" s="179" t="s">
        <v>72</v>
      </c>
      <c r="D881" s="179" t="s">
        <v>1814</v>
      </c>
      <c r="E881" s="261" t="str">
        <f t="shared" si="54"/>
        <v>Men Senior</v>
      </c>
      <c r="F881" s="184">
        <v>35541</v>
      </c>
      <c r="G881" s="263">
        <f t="shared" si="55"/>
        <v>45657</v>
      </c>
      <c r="H881" s="264">
        <f t="shared" si="56"/>
        <v>27</v>
      </c>
      <c r="I881" s="261" t="str">
        <f t="shared" si="57"/>
        <v>Senior</v>
      </c>
      <c r="J881" s="179" t="s">
        <v>1240</v>
      </c>
      <c r="K881" s="183">
        <v>97042100468</v>
      </c>
      <c r="L881" s="187" t="s">
        <v>1440</v>
      </c>
    </row>
    <row r="882" spans="1:12" s="195" customFormat="1" x14ac:dyDescent="0.25">
      <c r="A882" s="259" t="s">
        <v>1769</v>
      </c>
      <c r="B882" s="260" t="s">
        <v>43</v>
      </c>
      <c r="C882" s="260" t="s">
        <v>284</v>
      </c>
      <c r="D882" s="260" t="s">
        <v>1815</v>
      </c>
      <c r="E882" s="261" t="str">
        <f t="shared" si="54"/>
        <v>Men U/21</v>
      </c>
      <c r="F882" s="262">
        <v>38758</v>
      </c>
      <c r="G882" s="263">
        <f t="shared" si="55"/>
        <v>45657</v>
      </c>
      <c r="H882" s="264">
        <f t="shared" si="56"/>
        <v>18</v>
      </c>
      <c r="I882" s="261" t="str">
        <f t="shared" si="57"/>
        <v>U/21</v>
      </c>
      <c r="J882" s="260" t="s">
        <v>1240</v>
      </c>
      <c r="K882" s="265" t="s">
        <v>1816</v>
      </c>
      <c r="L882" s="266" t="s">
        <v>1440</v>
      </c>
    </row>
    <row r="883" spans="1:12" s="195" customFormat="1" x14ac:dyDescent="0.25">
      <c r="A883" s="259" t="s">
        <v>1770</v>
      </c>
      <c r="B883" s="260" t="s">
        <v>38</v>
      </c>
      <c r="C883" s="260" t="s">
        <v>160</v>
      </c>
      <c r="D883" s="260" t="s">
        <v>1817</v>
      </c>
      <c r="E883" s="261" t="str">
        <f t="shared" si="54"/>
        <v>Men U/21</v>
      </c>
      <c r="F883" s="262">
        <v>37969</v>
      </c>
      <c r="G883" s="263">
        <f t="shared" si="55"/>
        <v>45657</v>
      </c>
      <c r="H883" s="264">
        <f t="shared" si="56"/>
        <v>21</v>
      </c>
      <c r="I883" s="261" t="str">
        <f t="shared" si="57"/>
        <v>U/21</v>
      </c>
      <c r="J883" s="260" t="s">
        <v>1240</v>
      </c>
      <c r="K883" s="269" t="s">
        <v>2097</v>
      </c>
      <c r="L883" s="266" t="s">
        <v>1440</v>
      </c>
    </row>
    <row r="884" spans="1:12" x14ac:dyDescent="0.25">
      <c r="A884" s="178" t="s">
        <v>1771</v>
      </c>
      <c r="B884" s="179" t="s">
        <v>1455</v>
      </c>
      <c r="C884" s="179" t="s">
        <v>397</v>
      </c>
      <c r="D884" s="179" t="s">
        <v>1817</v>
      </c>
      <c r="E884" s="261" t="str">
        <f t="shared" si="54"/>
        <v>Men U/21</v>
      </c>
      <c r="F884" s="184">
        <v>37969</v>
      </c>
      <c r="G884" s="263">
        <f t="shared" si="55"/>
        <v>45657</v>
      </c>
      <c r="H884" s="264">
        <f t="shared" si="56"/>
        <v>21</v>
      </c>
      <c r="I884" s="261" t="str">
        <f t="shared" si="57"/>
        <v>U/21</v>
      </c>
      <c r="J884" s="179" t="s">
        <v>1240</v>
      </c>
      <c r="K884" s="183">
        <v>3121400231</v>
      </c>
      <c r="L884" s="187" t="s">
        <v>1440</v>
      </c>
    </row>
    <row r="885" spans="1:12" x14ac:dyDescent="0.25">
      <c r="A885" s="178" t="s">
        <v>1772</v>
      </c>
      <c r="B885" s="179" t="s">
        <v>1455</v>
      </c>
      <c r="C885" s="179" t="s">
        <v>1211</v>
      </c>
      <c r="D885" s="179" t="s">
        <v>1818</v>
      </c>
      <c r="E885" s="261" t="str">
        <f t="shared" si="54"/>
        <v>Men Veteran</v>
      </c>
      <c r="F885" s="184">
        <v>29318</v>
      </c>
      <c r="G885" s="263">
        <f t="shared" si="55"/>
        <v>45657</v>
      </c>
      <c r="H885" s="264">
        <f t="shared" si="56"/>
        <v>44</v>
      </c>
      <c r="I885" s="261" t="str">
        <f t="shared" si="57"/>
        <v>Veteran</v>
      </c>
      <c r="J885" s="179" t="s">
        <v>1240</v>
      </c>
      <c r="K885" s="183">
        <v>80040710424</v>
      </c>
      <c r="L885" s="187" t="s">
        <v>1440</v>
      </c>
    </row>
    <row r="886" spans="1:12" s="195" customFormat="1" x14ac:dyDescent="0.25">
      <c r="A886" s="259" t="s">
        <v>1773</v>
      </c>
      <c r="B886" s="260" t="s">
        <v>38</v>
      </c>
      <c r="C886" s="260" t="s">
        <v>1819</v>
      </c>
      <c r="D886" s="260" t="s">
        <v>219</v>
      </c>
      <c r="E886" s="261" t="str">
        <f t="shared" si="54"/>
        <v>Men Senior</v>
      </c>
      <c r="F886" s="262">
        <v>37281</v>
      </c>
      <c r="G886" s="263">
        <f t="shared" si="55"/>
        <v>45657</v>
      </c>
      <c r="H886" s="264">
        <f t="shared" si="56"/>
        <v>22</v>
      </c>
      <c r="I886" s="261" t="str">
        <f t="shared" si="57"/>
        <v>Senior</v>
      </c>
      <c r="J886" s="260" t="s">
        <v>1240</v>
      </c>
      <c r="K886" s="265">
        <v>2012500277</v>
      </c>
      <c r="L886" s="266" t="s">
        <v>1440</v>
      </c>
    </row>
    <row r="887" spans="1:12" s="195" customFormat="1" ht="13.8" thickBot="1" x14ac:dyDescent="0.3">
      <c r="A887" s="271" t="s">
        <v>1859</v>
      </c>
      <c r="B887" s="272" t="s">
        <v>43</v>
      </c>
      <c r="C887" s="272" t="s">
        <v>1820</v>
      </c>
      <c r="D887" s="272" t="s">
        <v>897</v>
      </c>
      <c r="E887" s="273" t="str">
        <f t="shared" si="54"/>
        <v>Men Senior</v>
      </c>
      <c r="F887" s="274">
        <v>37176</v>
      </c>
      <c r="G887" s="275">
        <f t="shared" si="55"/>
        <v>45657</v>
      </c>
      <c r="H887" s="276">
        <f t="shared" si="56"/>
        <v>23</v>
      </c>
      <c r="I887" s="273" t="str">
        <f t="shared" si="57"/>
        <v>Senior</v>
      </c>
      <c r="J887" s="272" t="s">
        <v>1240</v>
      </c>
      <c r="K887" s="277">
        <v>1101200669</v>
      </c>
      <c r="L887" s="278" t="s">
        <v>1440</v>
      </c>
    </row>
    <row r="888" spans="1:12" x14ac:dyDescent="0.25">
      <c r="E888" s="25" t="str">
        <f t="shared" ref="E888:E891" si="58">IF(C888="NEW NAME","",CONCATENATE(J888," ",I888))</f>
        <v xml:space="preserve"> </v>
      </c>
      <c r="H888" s="25"/>
    </row>
    <row r="889" spans="1:12" x14ac:dyDescent="0.25">
      <c r="E889" s="25" t="str">
        <f t="shared" si="58"/>
        <v xml:space="preserve"> </v>
      </c>
      <c r="H889" s="25"/>
    </row>
    <row r="890" spans="1:12" x14ac:dyDescent="0.25">
      <c r="E890" s="25" t="str">
        <f t="shared" si="58"/>
        <v xml:space="preserve"> </v>
      </c>
      <c r="H890" s="25"/>
    </row>
    <row r="891" spans="1:12" x14ac:dyDescent="0.25">
      <c r="E891" s="25" t="str">
        <f t="shared" si="58"/>
        <v xml:space="preserve"> </v>
      </c>
      <c r="H891" s="25"/>
    </row>
  </sheetData>
  <autoFilter ref="A4:J891" xr:uid="{00000000-0009-0000-0000-000001000000}">
    <sortState xmlns:xlrd2="http://schemas.microsoft.com/office/spreadsheetml/2017/richdata2" ref="A5:J891">
      <sortCondition ref="A4:A891"/>
    </sortState>
  </autoFilter>
  <sortState xmlns:xlrd2="http://schemas.microsoft.com/office/spreadsheetml/2017/richdata2" ref="A5:L541">
    <sortCondition ref="A5"/>
  </sortState>
  <mergeCells count="2">
    <mergeCell ref="B2:D2"/>
    <mergeCell ref="A1:E1"/>
  </mergeCells>
  <phoneticPr fontId="41" type="noConversion"/>
  <dataValidations disablePrompts="1" count="1">
    <dataValidation type="list" allowBlank="1" showInputMessage="1" showErrorMessage="1" sqref="B509:B511 B503:B505 B520 B500:B501 B517" xr:uid="{66FDFAD2-0C19-46A0-82CA-346259AA833E}">
      <formula1>Clubs</formula1>
    </dataValidation>
  </dataValidations>
  <pageMargins left="0.23622047244094491" right="0.23622047244094491" top="0.15748031496062992" bottom="0.15748031496062992" header="0" footer="0"/>
  <pageSetup paperSize="9" orientation="landscape" horizontalDpi="4294967293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tabColor rgb="FFFF0000"/>
    <pageSetUpPr fitToPage="1"/>
  </sheetPr>
  <dimension ref="A1:M1043608"/>
  <sheetViews>
    <sheetView zoomScale="120" zoomScaleNormal="120" zoomScaleSheetLayoutView="75" workbookViewId="0">
      <pane ySplit="1" topLeftCell="A4799" activePane="bottomLeft" state="frozen"/>
      <selection activeCell="D7" sqref="D7"/>
      <selection pane="bottomLeft" activeCell="K4809" sqref="K4809"/>
    </sheetView>
  </sheetViews>
  <sheetFormatPr defaultColWidth="20.6640625" defaultRowHeight="13.2" x14ac:dyDescent="0.25"/>
  <cols>
    <col min="1" max="1" width="13.5546875" style="52" bestFit="1" customWidth="1"/>
    <col min="2" max="2" width="8.33203125" style="53" bestFit="1" customWidth="1"/>
    <col min="3" max="3" width="13.6640625" style="52" bestFit="1" customWidth="1"/>
    <col min="4" max="4" width="7.33203125" style="52" bestFit="1" customWidth="1"/>
    <col min="5" max="5" width="13.6640625" style="52" bestFit="1" customWidth="1"/>
    <col min="6" max="6" width="14.33203125" style="52" bestFit="1" customWidth="1"/>
    <col min="7" max="7" width="15.109375" style="52" bestFit="1" customWidth="1"/>
    <col min="8" max="8" width="14.6640625" style="52" bestFit="1" customWidth="1"/>
    <col min="9" max="9" width="14.88671875" style="52" bestFit="1" customWidth="1"/>
    <col min="10" max="10" width="17.5546875" style="52" bestFit="1" customWidth="1"/>
    <col min="11" max="11" width="9.6640625" style="52" bestFit="1" customWidth="1"/>
    <col min="12" max="12" width="5.44140625" style="86" customWidth="1"/>
    <col min="13" max="13" width="8.33203125" style="87" customWidth="1"/>
    <col min="14" max="16384" width="20.6640625" style="50"/>
  </cols>
  <sheetData>
    <row r="1" spans="1:13" ht="18.75" customHeight="1" thickBot="1" x14ac:dyDescent="0.3">
      <c r="A1" s="44" t="s">
        <v>434</v>
      </c>
      <c r="B1" s="45" t="s">
        <v>435</v>
      </c>
      <c r="C1" s="46" t="s">
        <v>436</v>
      </c>
      <c r="D1" s="47" t="s">
        <v>437</v>
      </c>
      <c r="E1" s="46" t="s">
        <v>1</v>
      </c>
      <c r="F1" s="46" t="s">
        <v>2</v>
      </c>
      <c r="G1" s="46" t="s">
        <v>4</v>
      </c>
      <c r="H1" s="46" t="s">
        <v>438</v>
      </c>
      <c r="I1" s="47" t="s">
        <v>5</v>
      </c>
      <c r="J1" s="47" t="s">
        <v>6</v>
      </c>
      <c r="K1" s="47" t="s">
        <v>1307</v>
      </c>
      <c r="L1" s="48" t="s">
        <v>439</v>
      </c>
      <c r="M1" s="49" t="s">
        <v>69</v>
      </c>
    </row>
    <row r="2" spans="1:13" hidden="1" x14ac:dyDescent="0.3">
      <c r="A2" s="200" t="s">
        <v>1945</v>
      </c>
      <c r="B2" s="208">
        <v>44618</v>
      </c>
      <c r="C2" s="200" t="s">
        <v>1946</v>
      </c>
      <c r="D2" s="209" t="s">
        <v>1202</v>
      </c>
      <c r="E2" s="51" t="str">
        <f t="shared" ref="E2:E3" si="0">IF(D2="","",VLOOKUP(D2,Master,3,FALSE))</f>
        <v>Flippie</v>
      </c>
      <c r="F2" s="51" t="str">
        <f t="shared" ref="F2:F3" si="1">IF(D2="","",VLOOKUP(D2,Master,4,FALSE))</f>
        <v>Scheepers</v>
      </c>
      <c r="G2" s="51" t="str">
        <f t="shared" ref="G2:G3" si="2">IF(D2="","",VLOOKUP(D2,Master,5,FALSE))</f>
        <v>Men Veteran</v>
      </c>
      <c r="H2" s="51" t="str">
        <f t="shared" ref="H2:H3" si="3">IF(D2="","",VLOOKUP(D2,Master,2,FALSE))</f>
        <v>Walvis Bay</v>
      </c>
      <c r="I2" s="82"/>
      <c r="J2" s="84" t="s">
        <v>1280</v>
      </c>
      <c r="K2" s="82">
        <v>129</v>
      </c>
      <c r="L2" s="83">
        <f t="shared" ref="L2:L8" si="4">IF(K2="","",IF(I2="",ROUND(HLOOKUP(J2,kgList,K2,FALSE),1),ROUND(HLOOKUP(I2,kgList,K2,FALSE),1)))</f>
        <v>9</v>
      </c>
      <c r="M2" s="83">
        <f t="shared" ref="M2:M8" si="5">IF(L2="","",IF(COUNTA(I2:J2)&gt;1,"Edible or Inedible",IF(COUNTA(I2)=1,L2*1,IF(COUNTA(J2)=1,L2*1,"ERROR"))))</f>
        <v>9</v>
      </c>
    </row>
    <row r="3" spans="1:13" hidden="1" x14ac:dyDescent="0.3">
      <c r="A3" s="210" t="str">
        <f t="shared" ref="A3" si="6">IF(D3="","",A2)</f>
        <v>2022-IC-L1</v>
      </c>
      <c r="B3" s="199">
        <f t="shared" ref="B3" si="7">IF(D3="","",B2)</f>
        <v>44618</v>
      </c>
      <c r="C3" s="210" t="str">
        <f t="shared" ref="C3" si="8">IF(D3="","",C2)</f>
        <v>Zone 3 - Mile68</v>
      </c>
      <c r="D3" s="84" t="s">
        <v>1202</v>
      </c>
      <c r="E3" s="51" t="str">
        <f t="shared" si="0"/>
        <v>Flippie</v>
      </c>
      <c r="F3" s="51" t="str">
        <f t="shared" si="1"/>
        <v>Scheepers</v>
      </c>
      <c r="G3" s="51" t="str">
        <f t="shared" si="2"/>
        <v>Men Veteran</v>
      </c>
      <c r="H3" s="51" t="str">
        <f t="shared" si="3"/>
        <v>Walvis Bay</v>
      </c>
      <c r="I3" s="84"/>
      <c r="J3" s="84" t="s">
        <v>1279</v>
      </c>
      <c r="K3" s="84">
        <v>135</v>
      </c>
      <c r="L3" s="83">
        <f t="shared" si="4"/>
        <v>12.1</v>
      </c>
      <c r="M3" s="83">
        <f t="shared" si="5"/>
        <v>12.1</v>
      </c>
    </row>
    <row r="4" spans="1:13" hidden="1" x14ac:dyDescent="0.3">
      <c r="A4" s="210" t="str">
        <f t="shared" ref="A4:A67" si="9">IF(D4="","",A3)</f>
        <v>2022-IC-L1</v>
      </c>
      <c r="B4" s="199">
        <f t="shared" ref="B4:B67" si="10">IF(D4="","",B3)</f>
        <v>44618</v>
      </c>
      <c r="C4" s="210" t="str">
        <f t="shared" ref="C4:C67" si="11">IF(D4="","",C3)</f>
        <v>Zone 3 - Mile68</v>
      </c>
      <c r="D4" s="84" t="s">
        <v>1202</v>
      </c>
      <c r="E4" s="51" t="str">
        <f t="shared" ref="E4:E67" si="12">IF(D4="","",VLOOKUP(D4,Master,3,FALSE))</f>
        <v>Flippie</v>
      </c>
      <c r="F4" s="51" t="str">
        <f t="shared" ref="F4:F67" si="13">IF(D4="","",VLOOKUP(D4,Master,4,FALSE))</f>
        <v>Scheepers</v>
      </c>
      <c r="G4" s="51" t="str">
        <f t="shared" ref="G4:G67" si="14">IF(D4="","",VLOOKUP(D4,Master,5,FALSE))</f>
        <v>Men Veteran</v>
      </c>
      <c r="H4" s="51" t="str">
        <f t="shared" ref="H4:H67" si="15">IF(D4="","",VLOOKUP(D4,Master,2,FALSE))</f>
        <v>Walvis Bay</v>
      </c>
      <c r="I4" s="84"/>
      <c r="J4" s="84" t="s">
        <v>1279</v>
      </c>
      <c r="K4" s="84">
        <v>135</v>
      </c>
      <c r="L4" s="83">
        <f t="shared" si="4"/>
        <v>12.1</v>
      </c>
      <c r="M4" s="83">
        <f t="shared" si="5"/>
        <v>12.1</v>
      </c>
    </row>
    <row r="5" spans="1:13" hidden="1" x14ac:dyDescent="0.3">
      <c r="A5" s="210" t="str">
        <f t="shared" si="9"/>
        <v>2022-IC-L1</v>
      </c>
      <c r="B5" s="199">
        <f t="shared" si="10"/>
        <v>44618</v>
      </c>
      <c r="C5" s="210" t="str">
        <f t="shared" si="11"/>
        <v>Zone 3 - Mile68</v>
      </c>
      <c r="D5" s="84" t="s">
        <v>1202</v>
      </c>
      <c r="E5" s="51" t="str">
        <f t="shared" si="12"/>
        <v>Flippie</v>
      </c>
      <c r="F5" s="51" t="str">
        <f t="shared" si="13"/>
        <v>Scheepers</v>
      </c>
      <c r="G5" s="51" t="str">
        <f t="shared" si="14"/>
        <v>Men Veteran</v>
      </c>
      <c r="H5" s="51" t="str">
        <f t="shared" si="15"/>
        <v>Walvis Bay</v>
      </c>
      <c r="I5" s="84"/>
      <c r="J5" s="84" t="s">
        <v>1279</v>
      </c>
      <c r="K5" s="84">
        <v>116</v>
      </c>
      <c r="L5" s="83">
        <f t="shared" si="4"/>
        <v>7.2</v>
      </c>
      <c r="M5" s="83">
        <f t="shared" si="5"/>
        <v>7.2</v>
      </c>
    </row>
    <row r="6" spans="1:13" hidden="1" x14ac:dyDescent="0.3">
      <c r="A6" s="210" t="str">
        <f t="shared" si="9"/>
        <v>2022-IC-L1</v>
      </c>
      <c r="B6" s="199">
        <f t="shared" si="10"/>
        <v>44618</v>
      </c>
      <c r="C6" s="210" t="str">
        <f t="shared" si="11"/>
        <v>Zone 3 - Mile68</v>
      </c>
      <c r="D6" s="84" t="s">
        <v>1202</v>
      </c>
      <c r="E6" s="51" t="str">
        <f t="shared" si="12"/>
        <v>Flippie</v>
      </c>
      <c r="F6" s="51" t="str">
        <f t="shared" si="13"/>
        <v>Scheepers</v>
      </c>
      <c r="G6" s="51" t="str">
        <f t="shared" si="14"/>
        <v>Men Veteran</v>
      </c>
      <c r="H6" s="51" t="str">
        <f t="shared" si="15"/>
        <v>Walvis Bay</v>
      </c>
      <c r="I6" s="84"/>
      <c r="J6" s="84" t="s">
        <v>1279</v>
      </c>
      <c r="K6" s="84">
        <v>93</v>
      </c>
      <c r="L6" s="83">
        <f t="shared" si="4"/>
        <v>3.4</v>
      </c>
      <c r="M6" s="83">
        <f t="shared" si="5"/>
        <v>3.4</v>
      </c>
    </row>
    <row r="7" spans="1:13" hidden="1" x14ac:dyDescent="0.3">
      <c r="A7" s="210" t="str">
        <f t="shared" si="9"/>
        <v>2022-IC-L1</v>
      </c>
      <c r="B7" s="199">
        <f t="shared" si="10"/>
        <v>44618</v>
      </c>
      <c r="C7" s="210" t="str">
        <f t="shared" si="11"/>
        <v>Zone 3 - Mile68</v>
      </c>
      <c r="D7" s="84" t="s">
        <v>991</v>
      </c>
      <c r="E7" s="51" t="str">
        <f t="shared" si="12"/>
        <v>Jarred Joshua</v>
      </c>
      <c r="F7" s="51" t="str">
        <f t="shared" si="13"/>
        <v>Mouton</v>
      </c>
      <c r="G7" s="51" t="str">
        <f t="shared" si="14"/>
        <v>Men Senior</v>
      </c>
      <c r="H7" s="51" t="str">
        <f t="shared" si="15"/>
        <v>Walvis Bay</v>
      </c>
      <c r="I7" s="84"/>
      <c r="J7" s="84" t="s">
        <v>1279</v>
      </c>
      <c r="K7" s="84">
        <v>107</v>
      </c>
      <c r="L7" s="83">
        <f t="shared" si="4"/>
        <v>5.5</v>
      </c>
      <c r="M7" s="83">
        <f t="shared" si="5"/>
        <v>5.5</v>
      </c>
    </row>
    <row r="8" spans="1:13" hidden="1" x14ac:dyDescent="0.3">
      <c r="A8" s="210" t="str">
        <f t="shared" si="9"/>
        <v>2022-IC-L1</v>
      </c>
      <c r="B8" s="199">
        <f t="shared" si="10"/>
        <v>44618</v>
      </c>
      <c r="C8" s="210" t="str">
        <f t="shared" si="11"/>
        <v>Zone 3 - Mile68</v>
      </c>
      <c r="D8" s="84" t="s">
        <v>1717</v>
      </c>
      <c r="E8" s="51" t="str">
        <f t="shared" si="12"/>
        <v>Andre</v>
      </c>
      <c r="F8" s="51" t="str">
        <f t="shared" si="13"/>
        <v>Bezuidehout</v>
      </c>
      <c r="G8" s="51" t="str">
        <f t="shared" si="14"/>
        <v>Men Master</v>
      </c>
      <c r="H8" s="51" t="str">
        <f t="shared" si="15"/>
        <v>Walvis Bay</v>
      </c>
      <c r="I8" s="84"/>
      <c r="J8" s="84" t="s">
        <v>1280</v>
      </c>
      <c r="K8" s="84">
        <v>101</v>
      </c>
      <c r="L8" s="83">
        <f t="shared" si="4"/>
        <v>3.8</v>
      </c>
      <c r="M8" s="83">
        <f t="shared" si="5"/>
        <v>3.8</v>
      </c>
    </row>
    <row r="9" spans="1:13" hidden="1" x14ac:dyDescent="0.3">
      <c r="A9" s="210" t="str">
        <f t="shared" si="9"/>
        <v>2022-IC-L1</v>
      </c>
      <c r="B9" s="199">
        <f t="shared" si="10"/>
        <v>44618</v>
      </c>
      <c r="C9" s="210" t="str">
        <f t="shared" si="11"/>
        <v>Zone 3 - Mile68</v>
      </c>
      <c r="D9" s="84" t="s">
        <v>1717</v>
      </c>
      <c r="E9" s="51" t="str">
        <f t="shared" si="12"/>
        <v>Andre</v>
      </c>
      <c r="F9" s="51" t="str">
        <f t="shared" si="13"/>
        <v>Bezuidehout</v>
      </c>
      <c r="G9" s="51" t="str">
        <f t="shared" si="14"/>
        <v>Men Master</v>
      </c>
      <c r="H9" s="51" t="str">
        <f t="shared" si="15"/>
        <v>Walvis Bay</v>
      </c>
      <c r="I9" s="84"/>
      <c r="J9" s="84" t="s">
        <v>1280</v>
      </c>
      <c r="K9" s="84">
        <v>76</v>
      </c>
      <c r="L9" s="83">
        <f t="shared" ref="L9:L72" si="16">IF(K9="","",IF(I9="",ROUND(HLOOKUP(J9,kgList,K9,FALSE),1),ROUND(HLOOKUP(I9,kgList,K9,FALSE),1)))</f>
        <v>1.4</v>
      </c>
      <c r="M9" s="83">
        <f t="shared" ref="M9:M72" si="17">IF(L9="","",IF(COUNTA(I9:J9)&gt;1,"Edible or Inedible",IF(COUNTA(I9)=1,L9*1,IF(COUNTA(J9)=1,L9*1,"ERROR"))))</f>
        <v>1.4</v>
      </c>
    </row>
    <row r="10" spans="1:13" hidden="1" x14ac:dyDescent="0.3">
      <c r="A10" s="210" t="str">
        <f t="shared" si="9"/>
        <v>2022-IC-L1</v>
      </c>
      <c r="B10" s="199">
        <f t="shared" si="10"/>
        <v>44618</v>
      </c>
      <c r="C10" s="210" t="str">
        <f t="shared" si="11"/>
        <v>Zone 3 - Mile68</v>
      </c>
      <c r="D10" s="84" t="s">
        <v>1717</v>
      </c>
      <c r="E10" s="51" t="str">
        <f t="shared" si="12"/>
        <v>Andre</v>
      </c>
      <c r="F10" s="51" t="str">
        <f t="shared" si="13"/>
        <v>Bezuidehout</v>
      </c>
      <c r="G10" s="51" t="str">
        <f t="shared" si="14"/>
        <v>Men Master</v>
      </c>
      <c r="H10" s="51" t="str">
        <f t="shared" si="15"/>
        <v>Walvis Bay</v>
      </c>
      <c r="I10" s="84"/>
      <c r="J10" s="84" t="s">
        <v>1279</v>
      </c>
      <c r="K10" s="84">
        <v>88</v>
      </c>
      <c r="L10" s="83">
        <f t="shared" si="16"/>
        <v>2.8</v>
      </c>
      <c r="M10" s="83">
        <f t="shared" si="17"/>
        <v>2.8</v>
      </c>
    </row>
    <row r="11" spans="1:13" hidden="1" x14ac:dyDescent="0.3">
      <c r="A11" s="210" t="str">
        <f t="shared" si="9"/>
        <v>2022-IC-L1</v>
      </c>
      <c r="B11" s="199">
        <f t="shared" si="10"/>
        <v>44618</v>
      </c>
      <c r="C11" s="210" t="str">
        <f t="shared" si="11"/>
        <v>Zone 3 - Mile68</v>
      </c>
      <c r="D11" s="84" t="s">
        <v>1717</v>
      </c>
      <c r="E11" s="51" t="str">
        <f t="shared" si="12"/>
        <v>Andre</v>
      </c>
      <c r="F11" s="51" t="str">
        <f t="shared" si="13"/>
        <v>Bezuidehout</v>
      </c>
      <c r="G11" s="51" t="str">
        <f t="shared" si="14"/>
        <v>Men Master</v>
      </c>
      <c r="H11" s="51" t="str">
        <f t="shared" si="15"/>
        <v>Walvis Bay</v>
      </c>
      <c r="I11" s="84"/>
      <c r="J11" s="84" t="s">
        <v>1279</v>
      </c>
      <c r="K11" s="84">
        <v>100</v>
      </c>
      <c r="L11" s="83">
        <f t="shared" si="16"/>
        <v>4.3</v>
      </c>
      <c r="M11" s="83">
        <f t="shared" si="17"/>
        <v>4.3</v>
      </c>
    </row>
    <row r="12" spans="1:13" hidden="1" x14ac:dyDescent="0.3">
      <c r="A12" s="210" t="str">
        <f t="shared" si="9"/>
        <v>2022-IC-L1</v>
      </c>
      <c r="B12" s="199">
        <f t="shared" si="10"/>
        <v>44618</v>
      </c>
      <c r="C12" s="210" t="str">
        <f t="shared" si="11"/>
        <v>Zone 3 - Mile68</v>
      </c>
      <c r="D12" s="84" t="s">
        <v>490</v>
      </c>
      <c r="E12" s="51" t="str">
        <f t="shared" si="12"/>
        <v>Terence</v>
      </c>
      <c r="F12" s="51" t="str">
        <f t="shared" si="13"/>
        <v>Clark</v>
      </c>
      <c r="G12" s="51" t="str">
        <f t="shared" si="14"/>
        <v>Men Grand Masters</v>
      </c>
      <c r="H12" s="51" t="str">
        <f t="shared" si="15"/>
        <v>Walvis Bay</v>
      </c>
      <c r="I12" s="84"/>
      <c r="J12" s="84"/>
      <c r="K12" s="84"/>
      <c r="L12" s="83" t="str">
        <f t="shared" si="16"/>
        <v/>
      </c>
      <c r="M12" s="83" t="str">
        <f t="shared" si="17"/>
        <v/>
      </c>
    </row>
    <row r="13" spans="1:13" hidden="1" x14ac:dyDescent="0.3">
      <c r="A13" s="210" t="str">
        <f t="shared" si="9"/>
        <v>2022-IC-L1</v>
      </c>
      <c r="B13" s="199">
        <f t="shared" si="10"/>
        <v>44618</v>
      </c>
      <c r="C13" s="210" t="str">
        <f t="shared" si="11"/>
        <v>Zone 3 - Mile68</v>
      </c>
      <c r="D13" s="84" t="s">
        <v>834</v>
      </c>
      <c r="E13" s="51" t="str">
        <f t="shared" si="12"/>
        <v>Raymond</v>
      </c>
      <c r="F13" s="51" t="str">
        <f t="shared" si="13"/>
        <v>Duvenhage</v>
      </c>
      <c r="G13" s="51" t="str">
        <f t="shared" si="14"/>
        <v>Men Veteran</v>
      </c>
      <c r="H13" s="51" t="str">
        <f t="shared" si="15"/>
        <v>Welwitschia</v>
      </c>
      <c r="I13" s="84"/>
      <c r="J13" s="84" t="s">
        <v>1257</v>
      </c>
      <c r="K13" s="84">
        <v>99</v>
      </c>
      <c r="L13" s="83">
        <f t="shared" si="16"/>
        <v>18</v>
      </c>
      <c r="M13" s="83">
        <f t="shared" si="17"/>
        <v>18</v>
      </c>
    </row>
    <row r="14" spans="1:13" hidden="1" x14ac:dyDescent="0.3">
      <c r="A14" s="210" t="str">
        <f t="shared" si="9"/>
        <v>2022-IC-L1</v>
      </c>
      <c r="B14" s="199">
        <f t="shared" si="10"/>
        <v>44618</v>
      </c>
      <c r="C14" s="210" t="str">
        <f t="shared" si="11"/>
        <v>Zone 3 - Mile68</v>
      </c>
      <c r="D14" s="84" t="s">
        <v>779</v>
      </c>
      <c r="E14" s="51" t="str">
        <f t="shared" si="12"/>
        <v>Jean Pierre</v>
      </c>
      <c r="F14" s="51" t="str">
        <f t="shared" si="13"/>
        <v>Hugo</v>
      </c>
      <c r="G14" s="51" t="str">
        <f t="shared" si="14"/>
        <v>Men Senior</v>
      </c>
      <c r="H14" s="51" t="str">
        <f t="shared" si="15"/>
        <v>Walvis Bay</v>
      </c>
      <c r="I14" s="84"/>
      <c r="J14" s="84" t="s">
        <v>1279</v>
      </c>
      <c r="K14" s="84">
        <v>144</v>
      </c>
      <c r="L14" s="83">
        <f t="shared" si="16"/>
        <v>15.1</v>
      </c>
      <c r="M14" s="83">
        <f t="shared" si="17"/>
        <v>15.1</v>
      </c>
    </row>
    <row r="15" spans="1:13" hidden="1" x14ac:dyDescent="0.3">
      <c r="A15" s="210" t="str">
        <f t="shared" si="9"/>
        <v>2022-IC-L1</v>
      </c>
      <c r="B15" s="199">
        <f t="shared" si="10"/>
        <v>44618</v>
      </c>
      <c r="C15" s="210" t="str">
        <f t="shared" si="11"/>
        <v>Zone 3 - Mile68</v>
      </c>
      <c r="D15" s="84" t="s">
        <v>1770</v>
      </c>
      <c r="E15" s="51" t="str">
        <f t="shared" si="12"/>
        <v>Morne</v>
      </c>
      <c r="F15" s="51" t="str">
        <f t="shared" si="13"/>
        <v>Riekert</v>
      </c>
      <c r="G15" s="51" t="str">
        <f t="shared" si="14"/>
        <v>Men U/21</v>
      </c>
      <c r="H15" s="51" t="str">
        <f t="shared" si="15"/>
        <v>Orca Angling Club</v>
      </c>
      <c r="I15" s="84"/>
      <c r="J15" s="84" t="s">
        <v>1279</v>
      </c>
      <c r="K15" s="84">
        <v>111</v>
      </c>
      <c r="L15" s="83">
        <f t="shared" si="16"/>
        <v>6.2</v>
      </c>
      <c r="M15" s="83">
        <f t="shared" si="17"/>
        <v>6.2</v>
      </c>
    </row>
    <row r="16" spans="1:13" hidden="1" x14ac:dyDescent="0.3">
      <c r="A16" s="210" t="str">
        <f t="shared" si="9"/>
        <v>2022-IC-L1</v>
      </c>
      <c r="B16" s="199">
        <f t="shared" si="10"/>
        <v>44618</v>
      </c>
      <c r="C16" s="210" t="str">
        <f t="shared" si="11"/>
        <v>Zone 3 - Mile68</v>
      </c>
      <c r="D16" s="84" t="s">
        <v>597</v>
      </c>
      <c r="E16" s="51" t="str">
        <f t="shared" si="12"/>
        <v>Gunther</v>
      </c>
      <c r="F16" s="51" t="str">
        <f t="shared" si="13"/>
        <v>Krauer</v>
      </c>
      <c r="G16" s="51" t="str">
        <f t="shared" si="14"/>
        <v>Men Master</v>
      </c>
      <c r="H16" s="51" t="str">
        <f t="shared" si="15"/>
        <v>Walvis Bay</v>
      </c>
      <c r="I16" s="84"/>
      <c r="J16" s="84" t="s">
        <v>1279</v>
      </c>
      <c r="K16" s="84">
        <v>132</v>
      </c>
      <c r="L16" s="83">
        <f t="shared" si="16"/>
        <v>11.2</v>
      </c>
      <c r="M16" s="83">
        <f t="shared" si="17"/>
        <v>11.2</v>
      </c>
    </row>
    <row r="17" spans="1:13" hidden="1" x14ac:dyDescent="0.3">
      <c r="A17" s="210" t="str">
        <f t="shared" si="9"/>
        <v>2022-IC-L1</v>
      </c>
      <c r="B17" s="199">
        <f t="shared" si="10"/>
        <v>44618</v>
      </c>
      <c r="C17" s="210" t="str">
        <f t="shared" si="11"/>
        <v>Zone 3 - Mile68</v>
      </c>
      <c r="D17" s="84" t="s">
        <v>597</v>
      </c>
      <c r="E17" s="51" t="str">
        <f t="shared" si="12"/>
        <v>Gunther</v>
      </c>
      <c r="F17" s="51" t="str">
        <f t="shared" si="13"/>
        <v>Krauer</v>
      </c>
      <c r="G17" s="51" t="str">
        <f t="shared" si="14"/>
        <v>Men Master</v>
      </c>
      <c r="H17" s="51" t="str">
        <f t="shared" si="15"/>
        <v>Walvis Bay</v>
      </c>
      <c r="I17" s="84"/>
      <c r="J17" s="84" t="s">
        <v>1279</v>
      </c>
      <c r="K17" s="84">
        <v>78</v>
      </c>
      <c r="L17" s="83">
        <f t="shared" si="16"/>
        <v>1.9</v>
      </c>
      <c r="M17" s="83">
        <f t="shared" si="17"/>
        <v>1.9</v>
      </c>
    </row>
    <row r="18" spans="1:13" hidden="1" x14ac:dyDescent="0.3">
      <c r="A18" s="210" t="str">
        <f t="shared" si="9"/>
        <v>2022-IC-L1</v>
      </c>
      <c r="B18" s="199">
        <f t="shared" si="10"/>
        <v>44618</v>
      </c>
      <c r="C18" s="210" t="str">
        <f t="shared" si="11"/>
        <v>Zone 3 - Mile68</v>
      </c>
      <c r="D18" s="84" t="s">
        <v>597</v>
      </c>
      <c r="E18" s="51" t="str">
        <f t="shared" si="12"/>
        <v>Gunther</v>
      </c>
      <c r="F18" s="51" t="str">
        <f t="shared" si="13"/>
        <v>Krauer</v>
      </c>
      <c r="G18" s="51" t="str">
        <f t="shared" si="14"/>
        <v>Men Master</v>
      </c>
      <c r="H18" s="51" t="str">
        <f t="shared" si="15"/>
        <v>Walvis Bay</v>
      </c>
      <c r="I18" s="84"/>
      <c r="J18" s="84" t="s">
        <v>1279</v>
      </c>
      <c r="K18" s="84">
        <v>148</v>
      </c>
      <c r="L18" s="83">
        <f t="shared" si="16"/>
        <v>16.600000000000001</v>
      </c>
      <c r="M18" s="83">
        <f t="shared" si="17"/>
        <v>16.600000000000001</v>
      </c>
    </row>
    <row r="19" spans="1:13" hidden="1" x14ac:dyDescent="0.3">
      <c r="A19" s="210" t="str">
        <f t="shared" si="9"/>
        <v>2022-IC-L1</v>
      </c>
      <c r="B19" s="199">
        <f t="shared" si="10"/>
        <v>44618</v>
      </c>
      <c r="C19" s="210" t="str">
        <f t="shared" si="11"/>
        <v>Zone 3 - Mile68</v>
      </c>
      <c r="D19" s="84" t="s">
        <v>597</v>
      </c>
      <c r="E19" s="51" t="str">
        <f t="shared" si="12"/>
        <v>Gunther</v>
      </c>
      <c r="F19" s="51" t="str">
        <f t="shared" si="13"/>
        <v>Krauer</v>
      </c>
      <c r="G19" s="51" t="str">
        <f t="shared" si="14"/>
        <v>Men Master</v>
      </c>
      <c r="H19" s="51" t="str">
        <f t="shared" si="15"/>
        <v>Walvis Bay</v>
      </c>
      <c r="I19" s="84"/>
      <c r="J19" s="84" t="s">
        <v>1279</v>
      </c>
      <c r="K19" s="84">
        <v>157</v>
      </c>
      <c r="L19" s="83">
        <f t="shared" si="16"/>
        <v>20.399999999999999</v>
      </c>
      <c r="M19" s="83">
        <f t="shared" si="17"/>
        <v>20.399999999999999</v>
      </c>
    </row>
    <row r="20" spans="1:13" hidden="1" x14ac:dyDescent="0.3">
      <c r="A20" s="210" t="str">
        <f t="shared" si="9"/>
        <v>2022-IC-L1</v>
      </c>
      <c r="B20" s="199">
        <f t="shared" si="10"/>
        <v>44618</v>
      </c>
      <c r="C20" s="210" t="str">
        <f t="shared" si="11"/>
        <v>Zone 3 - Mile68</v>
      </c>
      <c r="D20" s="84" t="s">
        <v>636</v>
      </c>
      <c r="E20" s="51" t="str">
        <f t="shared" si="12"/>
        <v>Alessandro</v>
      </c>
      <c r="F20" s="51" t="str">
        <f t="shared" si="13"/>
        <v>Engelbrecht</v>
      </c>
      <c r="G20" s="51" t="str">
        <f t="shared" si="14"/>
        <v>Men Senior</v>
      </c>
      <c r="H20" s="51" t="str">
        <f t="shared" si="15"/>
        <v>Walvis Bay</v>
      </c>
      <c r="I20" s="84"/>
      <c r="J20" s="84"/>
      <c r="K20" s="84"/>
      <c r="L20" s="83" t="str">
        <f t="shared" si="16"/>
        <v/>
      </c>
      <c r="M20" s="83" t="str">
        <f t="shared" si="17"/>
        <v/>
      </c>
    </row>
    <row r="21" spans="1:13" hidden="1" x14ac:dyDescent="0.3">
      <c r="A21" s="210" t="str">
        <f t="shared" si="9"/>
        <v>2022-IC-L1</v>
      </c>
      <c r="B21" s="199">
        <f t="shared" si="10"/>
        <v>44618</v>
      </c>
      <c r="C21" s="210" t="str">
        <f t="shared" si="11"/>
        <v>Zone 3 - Mile68</v>
      </c>
      <c r="D21" s="84" t="s">
        <v>787</v>
      </c>
      <c r="E21" s="51" t="str">
        <f t="shared" si="12"/>
        <v>Morne</v>
      </c>
      <c r="F21" s="51" t="str">
        <f t="shared" si="13"/>
        <v>Hugo</v>
      </c>
      <c r="G21" s="51" t="str">
        <f t="shared" si="14"/>
        <v>Men Veteran</v>
      </c>
      <c r="H21" s="51" t="str">
        <f t="shared" si="15"/>
        <v>Walvis Bay</v>
      </c>
      <c r="I21" s="84"/>
      <c r="J21" s="84" t="s">
        <v>1279</v>
      </c>
      <c r="K21" s="84">
        <v>106</v>
      </c>
      <c r="L21" s="83">
        <f t="shared" si="16"/>
        <v>5.3</v>
      </c>
      <c r="M21" s="83">
        <f t="shared" si="17"/>
        <v>5.3</v>
      </c>
    </row>
    <row r="22" spans="1:13" hidden="1" x14ac:dyDescent="0.3">
      <c r="A22" s="210" t="str">
        <f t="shared" si="9"/>
        <v>2022-IC-L1</v>
      </c>
      <c r="B22" s="199">
        <f t="shared" si="10"/>
        <v>44618</v>
      </c>
      <c r="C22" s="210" t="str">
        <f t="shared" si="11"/>
        <v>Zone 3 - Mile68</v>
      </c>
      <c r="D22" s="84" t="s">
        <v>787</v>
      </c>
      <c r="E22" s="51" t="str">
        <f t="shared" si="12"/>
        <v>Morne</v>
      </c>
      <c r="F22" s="51" t="str">
        <f t="shared" si="13"/>
        <v>Hugo</v>
      </c>
      <c r="G22" s="51" t="str">
        <f t="shared" si="14"/>
        <v>Men Veteran</v>
      </c>
      <c r="H22" s="51" t="str">
        <f t="shared" si="15"/>
        <v>Walvis Bay</v>
      </c>
      <c r="I22" s="84"/>
      <c r="J22" s="84" t="s">
        <v>1279</v>
      </c>
      <c r="K22" s="84">
        <v>149</v>
      </c>
      <c r="L22" s="83">
        <f t="shared" si="16"/>
        <v>17</v>
      </c>
      <c r="M22" s="83">
        <f t="shared" si="17"/>
        <v>17</v>
      </c>
    </row>
    <row r="23" spans="1:13" hidden="1" x14ac:dyDescent="0.3">
      <c r="A23" s="210" t="str">
        <f t="shared" si="9"/>
        <v>2022-IC-L1</v>
      </c>
      <c r="B23" s="199">
        <f t="shared" si="10"/>
        <v>44618</v>
      </c>
      <c r="C23" s="210" t="str">
        <f t="shared" si="11"/>
        <v>Zone 3 - Mile68</v>
      </c>
      <c r="D23" s="84" t="s">
        <v>502</v>
      </c>
      <c r="E23" s="51" t="str">
        <f t="shared" si="12"/>
        <v>Stefan</v>
      </c>
      <c r="F23" s="51" t="str">
        <f t="shared" si="13"/>
        <v>Du Preez</v>
      </c>
      <c r="G23" s="51" t="str">
        <f t="shared" si="14"/>
        <v>Men Master</v>
      </c>
      <c r="H23" s="51" t="str">
        <f t="shared" si="15"/>
        <v>Walvis Bay</v>
      </c>
      <c r="I23" s="84"/>
      <c r="J23" s="84" t="s">
        <v>1279</v>
      </c>
      <c r="K23" s="84">
        <v>88</v>
      </c>
      <c r="L23" s="83">
        <f t="shared" si="16"/>
        <v>2.8</v>
      </c>
      <c r="M23" s="83">
        <f t="shared" si="17"/>
        <v>2.8</v>
      </c>
    </row>
    <row r="24" spans="1:13" hidden="1" x14ac:dyDescent="0.3">
      <c r="A24" s="210" t="str">
        <f t="shared" si="9"/>
        <v>2022-IC-L1</v>
      </c>
      <c r="B24" s="199">
        <f t="shared" si="10"/>
        <v>44618</v>
      </c>
      <c r="C24" s="210" t="str">
        <f t="shared" si="11"/>
        <v>Zone 3 - Mile68</v>
      </c>
      <c r="D24" s="84" t="s">
        <v>502</v>
      </c>
      <c r="E24" s="51" t="str">
        <f t="shared" si="12"/>
        <v>Stefan</v>
      </c>
      <c r="F24" s="51" t="str">
        <f t="shared" si="13"/>
        <v>Du Preez</v>
      </c>
      <c r="G24" s="51" t="str">
        <f t="shared" si="14"/>
        <v>Men Master</v>
      </c>
      <c r="H24" s="51" t="str">
        <f t="shared" si="15"/>
        <v>Walvis Bay</v>
      </c>
      <c r="I24" s="84" t="s">
        <v>19</v>
      </c>
      <c r="J24" s="84"/>
      <c r="K24" s="84">
        <v>42</v>
      </c>
      <c r="L24" s="83">
        <f t="shared" si="16"/>
        <v>0.8</v>
      </c>
      <c r="M24" s="83">
        <f t="shared" si="17"/>
        <v>0.8</v>
      </c>
    </row>
    <row r="25" spans="1:13" hidden="1" x14ac:dyDescent="0.3">
      <c r="A25" s="210" t="str">
        <f t="shared" si="9"/>
        <v>2022-IC-L1</v>
      </c>
      <c r="B25" s="199">
        <f t="shared" si="10"/>
        <v>44618</v>
      </c>
      <c r="C25" s="210" t="str">
        <f t="shared" si="11"/>
        <v>Zone 3 - Mile68</v>
      </c>
      <c r="D25" s="84" t="s">
        <v>573</v>
      </c>
      <c r="E25" s="51" t="str">
        <f t="shared" si="12"/>
        <v>Stefan Jnr</v>
      </c>
      <c r="F25" s="51" t="str">
        <f t="shared" si="13"/>
        <v>Du Preez</v>
      </c>
      <c r="G25" s="51" t="str">
        <f t="shared" si="14"/>
        <v>Men U/21</v>
      </c>
      <c r="H25" s="51" t="str">
        <f t="shared" si="15"/>
        <v>Walvis Bay</v>
      </c>
      <c r="I25" s="84"/>
      <c r="J25" s="84"/>
      <c r="K25" s="84"/>
      <c r="L25" s="83" t="str">
        <f t="shared" si="16"/>
        <v/>
      </c>
      <c r="M25" s="83" t="str">
        <f t="shared" si="17"/>
        <v/>
      </c>
    </row>
    <row r="26" spans="1:13" hidden="1" x14ac:dyDescent="0.3">
      <c r="A26" s="210" t="str">
        <f t="shared" si="9"/>
        <v>2022-IC-L1</v>
      </c>
      <c r="B26" s="199">
        <f t="shared" si="10"/>
        <v>44618</v>
      </c>
      <c r="C26" s="210" t="str">
        <f t="shared" si="11"/>
        <v>Zone 3 - Mile68</v>
      </c>
      <c r="D26" s="84" t="s">
        <v>1559</v>
      </c>
      <c r="E26" s="51" t="str">
        <f t="shared" si="12"/>
        <v>Francois Jnr</v>
      </c>
      <c r="F26" s="51" t="str">
        <f t="shared" si="13"/>
        <v>Wolfaardt</v>
      </c>
      <c r="G26" s="51" t="str">
        <f t="shared" si="14"/>
        <v>Men U/21</v>
      </c>
      <c r="H26" s="51" t="str">
        <f t="shared" si="15"/>
        <v>Walvis Bay</v>
      </c>
      <c r="I26" s="84"/>
      <c r="J26" s="84" t="s">
        <v>1279</v>
      </c>
      <c r="K26" s="84">
        <v>159</v>
      </c>
      <c r="L26" s="83">
        <f t="shared" si="16"/>
        <v>21.3</v>
      </c>
      <c r="M26" s="83">
        <f t="shared" si="17"/>
        <v>21.3</v>
      </c>
    </row>
    <row r="27" spans="1:13" hidden="1" x14ac:dyDescent="0.3">
      <c r="A27" s="210" t="str">
        <f t="shared" si="9"/>
        <v>2022-IC-L1</v>
      </c>
      <c r="B27" s="199">
        <f t="shared" si="10"/>
        <v>44618</v>
      </c>
      <c r="C27" s="210" t="str">
        <f t="shared" si="11"/>
        <v>Zone 3 - Mile68</v>
      </c>
      <c r="D27" s="84" t="s">
        <v>1559</v>
      </c>
      <c r="E27" s="51" t="str">
        <f t="shared" si="12"/>
        <v>Francois Jnr</v>
      </c>
      <c r="F27" s="51" t="str">
        <f t="shared" si="13"/>
        <v>Wolfaardt</v>
      </c>
      <c r="G27" s="51" t="str">
        <f t="shared" si="14"/>
        <v>Men U/21</v>
      </c>
      <c r="H27" s="51" t="str">
        <f t="shared" si="15"/>
        <v>Walvis Bay</v>
      </c>
      <c r="I27" s="84"/>
      <c r="J27" s="84" t="s">
        <v>1279</v>
      </c>
      <c r="K27" s="84">
        <v>135</v>
      </c>
      <c r="L27" s="83">
        <f t="shared" si="16"/>
        <v>12.1</v>
      </c>
      <c r="M27" s="83">
        <f t="shared" si="17"/>
        <v>12.1</v>
      </c>
    </row>
    <row r="28" spans="1:13" hidden="1" x14ac:dyDescent="0.3">
      <c r="A28" s="210" t="str">
        <f t="shared" si="9"/>
        <v>2022-IC-L1</v>
      </c>
      <c r="B28" s="199">
        <f t="shared" si="10"/>
        <v>44618</v>
      </c>
      <c r="C28" s="210" t="str">
        <f t="shared" si="11"/>
        <v>Zone 3 - Mile68</v>
      </c>
      <c r="D28" s="84" t="s">
        <v>1559</v>
      </c>
      <c r="E28" s="51" t="str">
        <f t="shared" si="12"/>
        <v>Francois Jnr</v>
      </c>
      <c r="F28" s="51" t="str">
        <f t="shared" si="13"/>
        <v>Wolfaardt</v>
      </c>
      <c r="G28" s="51" t="str">
        <f t="shared" si="14"/>
        <v>Men U/21</v>
      </c>
      <c r="H28" s="51" t="str">
        <f t="shared" si="15"/>
        <v>Walvis Bay</v>
      </c>
      <c r="I28" s="84"/>
      <c r="J28" s="84" t="s">
        <v>1279</v>
      </c>
      <c r="K28" s="84">
        <v>114</v>
      </c>
      <c r="L28" s="83">
        <f t="shared" si="16"/>
        <v>6.8</v>
      </c>
      <c r="M28" s="83">
        <f t="shared" si="17"/>
        <v>6.8</v>
      </c>
    </row>
    <row r="29" spans="1:13" hidden="1" x14ac:dyDescent="0.3">
      <c r="A29" s="210" t="str">
        <f t="shared" si="9"/>
        <v>2022-IC-L1</v>
      </c>
      <c r="B29" s="199">
        <f t="shared" si="10"/>
        <v>44618</v>
      </c>
      <c r="C29" s="210" t="str">
        <f t="shared" si="11"/>
        <v>Zone 3 - Mile68</v>
      </c>
      <c r="D29" s="84" t="s">
        <v>1621</v>
      </c>
      <c r="E29" s="51" t="str">
        <f t="shared" si="12"/>
        <v>Francois</v>
      </c>
      <c r="F29" s="51" t="str">
        <f t="shared" si="13"/>
        <v>Wolfaardt</v>
      </c>
      <c r="G29" s="51" t="str">
        <f t="shared" si="14"/>
        <v>Men Master</v>
      </c>
      <c r="H29" s="51" t="str">
        <f t="shared" si="15"/>
        <v>Walvis Bay</v>
      </c>
      <c r="I29" s="84"/>
      <c r="J29" s="84"/>
      <c r="K29" s="84"/>
      <c r="L29" s="83" t="str">
        <f t="shared" si="16"/>
        <v/>
      </c>
      <c r="M29" s="83" t="str">
        <f t="shared" si="17"/>
        <v/>
      </c>
    </row>
    <row r="30" spans="1:13" hidden="1" x14ac:dyDescent="0.3">
      <c r="A30" s="210" t="str">
        <f t="shared" si="9"/>
        <v>2022-IC-L1</v>
      </c>
      <c r="B30" s="199">
        <f t="shared" si="10"/>
        <v>44618</v>
      </c>
      <c r="C30" s="210" t="str">
        <f t="shared" si="11"/>
        <v>Zone 3 - Mile68</v>
      </c>
      <c r="D30" s="84" t="s">
        <v>1617</v>
      </c>
      <c r="E30" s="51" t="str">
        <f t="shared" si="12"/>
        <v>Gert</v>
      </c>
      <c r="F30" s="51" t="str">
        <f t="shared" si="13"/>
        <v>Nelson</v>
      </c>
      <c r="G30" s="51" t="str">
        <f t="shared" si="14"/>
        <v>Men Veteran</v>
      </c>
      <c r="H30" s="51" t="str">
        <f t="shared" si="15"/>
        <v>Walvis Bay</v>
      </c>
      <c r="I30" s="84"/>
      <c r="J30" s="84"/>
      <c r="K30" s="84"/>
      <c r="L30" s="83" t="str">
        <f t="shared" si="16"/>
        <v/>
      </c>
      <c r="M30" s="83" t="str">
        <f t="shared" si="17"/>
        <v/>
      </c>
    </row>
    <row r="31" spans="1:13" hidden="1" x14ac:dyDescent="0.3">
      <c r="A31" s="210" t="str">
        <f t="shared" si="9"/>
        <v>2022-IC-L1</v>
      </c>
      <c r="B31" s="199">
        <f t="shared" si="10"/>
        <v>44618</v>
      </c>
      <c r="C31" s="210" t="str">
        <f t="shared" si="11"/>
        <v>Zone 3 - Mile68</v>
      </c>
      <c r="D31" s="84" t="s">
        <v>1146</v>
      </c>
      <c r="E31" s="51" t="str">
        <f t="shared" si="12"/>
        <v>Martin</v>
      </c>
      <c r="F31" s="51" t="str">
        <f t="shared" si="13"/>
        <v>Cordier</v>
      </c>
      <c r="G31" s="51" t="str">
        <f t="shared" si="14"/>
        <v>Men Veteran</v>
      </c>
      <c r="H31" s="51" t="str">
        <f t="shared" si="15"/>
        <v>Okahandja</v>
      </c>
      <c r="I31" s="84"/>
      <c r="J31" s="84" t="s">
        <v>1279</v>
      </c>
      <c r="K31" s="84">
        <v>112</v>
      </c>
      <c r="L31" s="83">
        <f t="shared" si="16"/>
        <v>6.4</v>
      </c>
      <c r="M31" s="83">
        <f t="shared" si="17"/>
        <v>6.4</v>
      </c>
    </row>
    <row r="32" spans="1:13" hidden="1" x14ac:dyDescent="0.3">
      <c r="A32" s="210" t="str">
        <f t="shared" si="9"/>
        <v>2022-IC-L1</v>
      </c>
      <c r="B32" s="199">
        <f t="shared" si="10"/>
        <v>44618</v>
      </c>
      <c r="C32" s="210" t="str">
        <f t="shared" si="11"/>
        <v>Zone 3 - Mile68</v>
      </c>
      <c r="D32" s="84" t="s">
        <v>1146</v>
      </c>
      <c r="E32" s="51" t="str">
        <f t="shared" si="12"/>
        <v>Martin</v>
      </c>
      <c r="F32" s="51" t="str">
        <f t="shared" si="13"/>
        <v>Cordier</v>
      </c>
      <c r="G32" s="51" t="str">
        <f t="shared" si="14"/>
        <v>Men Veteran</v>
      </c>
      <c r="H32" s="51" t="str">
        <f t="shared" si="15"/>
        <v>Okahandja</v>
      </c>
      <c r="I32" s="84"/>
      <c r="J32" s="84" t="s">
        <v>1279</v>
      </c>
      <c r="K32" s="84">
        <v>151</v>
      </c>
      <c r="L32" s="83">
        <f t="shared" si="16"/>
        <v>17.8</v>
      </c>
      <c r="M32" s="83">
        <f t="shared" si="17"/>
        <v>17.8</v>
      </c>
    </row>
    <row r="33" spans="1:13" hidden="1" x14ac:dyDescent="0.3">
      <c r="A33" s="210" t="str">
        <f t="shared" si="9"/>
        <v>2022-IC-L1</v>
      </c>
      <c r="B33" s="199">
        <f t="shared" si="10"/>
        <v>44618</v>
      </c>
      <c r="C33" s="210" t="str">
        <f t="shared" si="11"/>
        <v>Zone 3 - Mile68</v>
      </c>
      <c r="D33" s="84" t="s">
        <v>1381</v>
      </c>
      <c r="E33" s="51" t="str">
        <f t="shared" si="12"/>
        <v>Frank</v>
      </c>
      <c r="F33" s="51" t="str">
        <f t="shared" si="13"/>
        <v>Borruso</v>
      </c>
      <c r="G33" s="51" t="str">
        <f t="shared" si="14"/>
        <v>Men Master</v>
      </c>
      <c r="H33" s="51" t="str">
        <f t="shared" si="15"/>
        <v>Walvis Bay</v>
      </c>
      <c r="I33" s="84"/>
      <c r="J33" s="84"/>
      <c r="K33" s="84"/>
      <c r="L33" s="83" t="str">
        <f t="shared" si="16"/>
        <v/>
      </c>
      <c r="M33" s="83" t="str">
        <f t="shared" si="17"/>
        <v/>
      </c>
    </row>
    <row r="34" spans="1:13" hidden="1" x14ac:dyDescent="0.3">
      <c r="A34" s="210" t="str">
        <f t="shared" si="9"/>
        <v>2022-IC-L1</v>
      </c>
      <c r="B34" s="199">
        <f t="shared" si="10"/>
        <v>44618</v>
      </c>
      <c r="C34" s="210" t="str">
        <f t="shared" si="11"/>
        <v>Zone 3 - Mile68</v>
      </c>
      <c r="D34" s="84" t="s">
        <v>1558</v>
      </c>
      <c r="E34" s="51" t="str">
        <f t="shared" si="12"/>
        <v>Breggie</v>
      </c>
      <c r="F34" s="51" t="str">
        <f t="shared" si="13"/>
        <v>Ferreira</v>
      </c>
      <c r="G34" s="51" t="str">
        <f t="shared" si="14"/>
        <v>Ladies Master</v>
      </c>
      <c r="H34" s="51" t="str">
        <f t="shared" si="15"/>
        <v>Walvis Bay</v>
      </c>
      <c r="I34" s="84" t="s">
        <v>19</v>
      </c>
      <c r="J34" s="84"/>
      <c r="K34" s="84">
        <v>45</v>
      </c>
      <c r="L34" s="83">
        <f t="shared" si="16"/>
        <v>0.9</v>
      </c>
      <c r="M34" s="83">
        <f t="shared" si="17"/>
        <v>0.9</v>
      </c>
    </row>
    <row r="35" spans="1:13" hidden="1" x14ac:dyDescent="0.3">
      <c r="A35" s="210" t="str">
        <f t="shared" si="9"/>
        <v>2022-IC-L1</v>
      </c>
      <c r="B35" s="199">
        <f t="shared" si="10"/>
        <v>44618</v>
      </c>
      <c r="C35" s="210" t="str">
        <f t="shared" si="11"/>
        <v>Zone 3 - Mile68</v>
      </c>
      <c r="D35" s="84" t="s">
        <v>1324</v>
      </c>
      <c r="E35" s="51" t="str">
        <f t="shared" si="12"/>
        <v>Frikkie</v>
      </c>
      <c r="F35" s="51" t="str">
        <f t="shared" si="13"/>
        <v>Ferreira</v>
      </c>
      <c r="G35" s="51" t="str">
        <f t="shared" si="14"/>
        <v>Men Master</v>
      </c>
      <c r="H35" s="51" t="str">
        <f t="shared" si="15"/>
        <v>Walvis Bay</v>
      </c>
      <c r="I35" s="84"/>
      <c r="J35" s="84"/>
      <c r="K35" s="84"/>
      <c r="L35" s="83" t="str">
        <f t="shared" si="16"/>
        <v/>
      </c>
      <c r="M35" s="83" t="str">
        <f t="shared" si="17"/>
        <v/>
      </c>
    </row>
    <row r="36" spans="1:13" hidden="1" x14ac:dyDescent="0.3">
      <c r="A36" s="210" t="str">
        <f t="shared" si="9"/>
        <v>2022-IC-L1</v>
      </c>
      <c r="B36" s="199">
        <f t="shared" si="10"/>
        <v>44618</v>
      </c>
      <c r="C36" s="210" t="str">
        <f t="shared" si="11"/>
        <v>Zone 3 - Mile68</v>
      </c>
      <c r="D36" s="84" t="s">
        <v>1357</v>
      </c>
      <c r="E36" s="51" t="str">
        <f t="shared" si="12"/>
        <v>Donavin</v>
      </c>
      <c r="F36" s="51" t="str">
        <f t="shared" si="13"/>
        <v>Bezuidehoudt</v>
      </c>
      <c r="G36" s="51" t="str">
        <f t="shared" si="14"/>
        <v>Men Senior</v>
      </c>
      <c r="H36" s="51" t="str">
        <f t="shared" si="15"/>
        <v>Walvis Bay</v>
      </c>
      <c r="I36" s="84"/>
      <c r="J36" s="84" t="s">
        <v>1279</v>
      </c>
      <c r="K36" s="84">
        <v>102</v>
      </c>
      <c r="L36" s="83">
        <f t="shared" si="16"/>
        <v>4.5999999999999996</v>
      </c>
      <c r="M36" s="83">
        <f t="shared" si="17"/>
        <v>4.5999999999999996</v>
      </c>
    </row>
    <row r="37" spans="1:13" hidden="1" x14ac:dyDescent="0.3">
      <c r="A37" s="210" t="str">
        <f t="shared" si="9"/>
        <v>2022-IC-L1</v>
      </c>
      <c r="B37" s="199">
        <f t="shared" si="10"/>
        <v>44618</v>
      </c>
      <c r="C37" s="210" t="str">
        <f t="shared" si="11"/>
        <v>Zone 3 - Mile68</v>
      </c>
      <c r="D37" s="84" t="s">
        <v>1357</v>
      </c>
      <c r="E37" s="51" t="str">
        <f t="shared" si="12"/>
        <v>Donavin</v>
      </c>
      <c r="F37" s="51" t="str">
        <f t="shared" si="13"/>
        <v>Bezuidehoudt</v>
      </c>
      <c r="G37" s="51" t="str">
        <f t="shared" si="14"/>
        <v>Men Senior</v>
      </c>
      <c r="H37" s="51" t="str">
        <f t="shared" si="15"/>
        <v>Walvis Bay</v>
      </c>
      <c r="I37" s="84"/>
      <c r="J37" s="84" t="s">
        <v>1273</v>
      </c>
      <c r="K37" s="84">
        <v>185</v>
      </c>
      <c r="L37" s="83">
        <f t="shared" si="16"/>
        <v>88.2</v>
      </c>
      <c r="M37" s="83">
        <f t="shared" si="17"/>
        <v>88.2</v>
      </c>
    </row>
    <row r="38" spans="1:13" hidden="1" x14ac:dyDescent="0.3">
      <c r="A38" s="210" t="str">
        <f t="shared" si="9"/>
        <v>2022-IC-L1</v>
      </c>
      <c r="B38" s="199">
        <f t="shared" si="10"/>
        <v>44618</v>
      </c>
      <c r="C38" s="210" t="str">
        <f t="shared" si="11"/>
        <v>Zone 3 - Mile68</v>
      </c>
      <c r="D38" s="84" t="s">
        <v>585</v>
      </c>
      <c r="E38" s="51" t="str">
        <f t="shared" si="12"/>
        <v>Stewert</v>
      </c>
      <c r="F38" s="51" t="str">
        <f t="shared" si="13"/>
        <v>Reimann</v>
      </c>
      <c r="G38" s="51" t="str">
        <f t="shared" si="14"/>
        <v>Men U/21</v>
      </c>
      <c r="H38" s="51" t="str">
        <f t="shared" si="15"/>
        <v>Benguella</v>
      </c>
      <c r="I38" s="84"/>
      <c r="J38" s="84"/>
      <c r="K38" s="84"/>
      <c r="L38" s="83" t="str">
        <f t="shared" si="16"/>
        <v/>
      </c>
      <c r="M38" s="83" t="str">
        <f t="shared" si="17"/>
        <v/>
      </c>
    </row>
    <row r="39" spans="1:13" hidden="1" x14ac:dyDescent="0.3">
      <c r="A39" s="210" t="str">
        <f t="shared" si="9"/>
        <v>2022-IC-L1</v>
      </c>
      <c r="B39" s="199">
        <f t="shared" si="10"/>
        <v>44618</v>
      </c>
      <c r="C39" s="210" t="str">
        <f t="shared" si="11"/>
        <v>Zone 3 - Mile68</v>
      </c>
      <c r="D39" s="84" t="s">
        <v>966</v>
      </c>
      <c r="E39" s="51" t="str">
        <f t="shared" si="12"/>
        <v>Eduard</v>
      </c>
      <c r="F39" s="51" t="str">
        <f t="shared" si="13"/>
        <v>Janse v Rensburg</v>
      </c>
      <c r="G39" s="51" t="str">
        <f t="shared" si="14"/>
        <v>Men U/21</v>
      </c>
      <c r="H39" s="51" t="str">
        <f t="shared" si="15"/>
        <v>Walvis Bay</v>
      </c>
      <c r="I39" s="84"/>
      <c r="J39" s="84" t="s">
        <v>1279</v>
      </c>
      <c r="K39" s="84">
        <v>147</v>
      </c>
      <c r="L39" s="83">
        <f t="shared" si="16"/>
        <v>16.2</v>
      </c>
      <c r="M39" s="83">
        <f t="shared" si="17"/>
        <v>16.2</v>
      </c>
    </row>
    <row r="40" spans="1:13" hidden="1" x14ac:dyDescent="0.3">
      <c r="A40" s="210" t="str">
        <f t="shared" si="9"/>
        <v>2022-IC-L1</v>
      </c>
      <c r="B40" s="199">
        <f t="shared" si="10"/>
        <v>44618</v>
      </c>
      <c r="C40" s="210" t="str">
        <f t="shared" si="11"/>
        <v>Zone 3 - Mile68</v>
      </c>
      <c r="D40" s="84" t="s">
        <v>618</v>
      </c>
      <c r="E40" s="51" t="str">
        <f t="shared" si="12"/>
        <v>Morne</v>
      </c>
      <c r="F40" s="51" t="str">
        <f t="shared" si="13"/>
        <v>Janse v Rensburg</v>
      </c>
      <c r="G40" s="51" t="str">
        <f t="shared" si="14"/>
        <v>Men Veteran</v>
      </c>
      <c r="H40" s="51" t="str">
        <f t="shared" si="15"/>
        <v>Walvis Bay</v>
      </c>
      <c r="I40" s="84"/>
      <c r="J40" s="84" t="s">
        <v>1279</v>
      </c>
      <c r="K40" s="84">
        <v>121</v>
      </c>
      <c r="L40" s="83">
        <f t="shared" si="16"/>
        <v>8.3000000000000007</v>
      </c>
      <c r="M40" s="83">
        <f t="shared" si="17"/>
        <v>8.3000000000000007</v>
      </c>
    </row>
    <row r="41" spans="1:13" hidden="1" x14ac:dyDescent="0.3">
      <c r="A41" s="210" t="str">
        <f t="shared" si="9"/>
        <v>2022-IC-L1</v>
      </c>
      <c r="B41" s="199">
        <f t="shared" si="10"/>
        <v>44618</v>
      </c>
      <c r="C41" s="210" t="str">
        <f t="shared" si="11"/>
        <v>Zone 3 - Mile68</v>
      </c>
      <c r="D41" s="84" t="s">
        <v>662</v>
      </c>
      <c r="E41" s="51" t="str">
        <f t="shared" si="12"/>
        <v>Elrico</v>
      </c>
      <c r="F41" s="51" t="str">
        <f t="shared" si="13"/>
        <v>Janse Van Rensburg</v>
      </c>
      <c r="G41" s="51" t="str">
        <f t="shared" si="14"/>
        <v>Men Veteran</v>
      </c>
      <c r="H41" s="51" t="str">
        <f t="shared" si="15"/>
        <v>Walvis Bay</v>
      </c>
      <c r="I41" s="84"/>
      <c r="J41" s="84" t="s">
        <v>1279</v>
      </c>
      <c r="K41" s="84">
        <v>105</v>
      </c>
      <c r="L41" s="83">
        <f t="shared" si="16"/>
        <v>5.0999999999999996</v>
      </c>
      <c r="M41" s="83">
        <f t="shared" si="17"/>
        <v>5.0999999999999996</v>
      </c>
    </row>
    <row r="42" spans="1:13" hidden="1" x14ac:dyDescent="0.3">
      <c r="A42" s="210" t="str">
        <f t="shared" si="9"/>
        <v>2022-IC-L1</v>
      </c>
      <c r="B42" s="199">
        <f t="shared" si="10"/>
        <v>44618</v>
      </c>
      <c r="C42" s="210" t="str">
        <f t="shared" si="11"/>
        <v>Zone 3 - Mile68</v>
      </c>
      <c r="D42" s="84" t="s">
        <v>662</v>
      </c>
      <c r="E42" s="51" t="str">
        <f t="shared" si="12"/>
        <v>Elrico</v>
      </c>
      <c r="F42" s="51" t="str">
        <f t="shared" si="13"/>
        <v>Janse Van Rensburg</v>
      </c>
      <c r="G42" s="51" t="str">
        <f t="shared" si="14"/>
        <v>Men Veteran</v>
      </c>
      <c r="H42" s="51" t="str">
        <f t="shared" si="15"/>
        <v>Walvis Bay</v>
      </c>
      <c r="I42" s="84"/>
      <c r="J42" s="84" t="s">
        <v>1279</v>
      </c>
      <c r="K42" s="84">
        <v>87</v>
      </c>
      <c r="L42" s="83">
        <f t="shared" si="16"/>
        <v>2.7</v>
      </c>
      <c r="M42" s="83">
        <f t="shared" si="17"/>
        <v>2.7</v>
      </c>
    </row>
    <row r="43" spans="1:13" hidden="1" x14ac:dyDescent="0.3">
      <c r="A43" s="210" t="str">
        <f t="shared" si="9"/>
        <v>2022-IC-L1</v>
      </c>
      <c r="B43" s="199">
        <f t="shared" si="10"/>
        <v>44618</v>
      </c>
      <c r="C43" s="210" t="str">
        <f t="shared" si="11"/>
        <v>Zone 3 - Mile68</v>
      </c>
      <c r="D43" s="84" t="s">
        <v>1773</v>
      </c>
      <c r="E43" s="51" t="str">
        <f t="shared" si="12"/>
        <v>Alexander Albert</v>
      </c>
      <c r="F43" s="51" t="str">
        <f t="shared" si="13"/>
        <v>Jansen</v>
      </c>
      <c r="G43" s="51" t="str">
        <f t="shared" si="14"/>
        <v>Men Senior</v>
      </c>
      <c r="H43" s="51" t="str">
        <f t="shared" si="15"/>
        <v>Orca Angling Club</v>
      </c>
      <c r="I43" s="84"/>
      <c r="J43" s="84" t="s">
        <v>1279</v>
      </c>
      <c r="K43" s="84">
        <v>146</v>
      </c>
      <c r="L43" s="83">
        <f t="shared" si="16"/>
        <v>15.9</v>
      </c>
      <c r="M43" s="83">
        <f t="shared" si="17"/>
        <v>15.9</v>
      </c>
    </row>
    <row r="44" spans="1:13" hidden="1" x14ac:dyDescent="0.3">
      <c r="A44" s="210" t="str">
        <f t="shared" si="9"/>
        <v>2022-IC-L1</v>
      </c>
      <c r="B44" s="199">
        <f t="shared" si="10"/>
        <v>44618</v>
      </c>
      <c r="C44" s="210" t="str">
        <f t="shared" si="11"/>
        <v>Zone 3 - Mile68</v>
      </c>
      <c r="D44" s="84" t="s">
        <v>1773</v>
      </c>
      <c r="E44" s="51" t="str">
        <f t="shared" si="12"/>
        <v>Alexander Albert</v>
      </c>
      <c r="F44" s="51" t="str">
        <f t="shared" si="13"/>
        <v>Jansen</v>
      </c>
      <c r="G44" s="51" t="str">
        <f t="shared" si="14"/>
        <v>Men Senior</v>
      </c>
      <c r="H44" s="51" t="str">
        <f t="shared" si="15"/>
        <v>Orca Angling Club</v>
      </c>
      <c r="I44" s="84" t="s">
        <v>19</v>
      </c>
      <c r="J44" s="84"/>
      <c r="K44" s="84">
        <v>42</v>
      </c>
      <c r="L44" s="83">
        <f t="shared" si="16"/>
        <v>0.8</v>
      </c>
      <c r="M44" s="83">
        <f t="shared" si="17"/>
        <v>0.8</v>
      </c>
    </row>
    <row r="45" spans="1:13" hidden="1" x14ac:dyDescent="0.3">
      <c r="A45" s="210" t="str">
        <f t="shared" si="9"/>
        <v>2022-IC-L1</v>
      </c>
      <c r="B45" s="199">
        <f t="shared" si="10"/>
        <v>44618</v>
      </c>
      <c r="C45" s="210" t="str">
        <f t="shared" si="11"/>
        <v>Zone 3 - Mile68</v>
      </c>
      <c r="D45" s="84" t="s">
        <v>1859</v>
      </c>
      <c r="E45" s="51" t="str">
        <f t="shared" si="12"/>
        <v>Joe Imre</v>
      </c>
      <c r="F45" s="51" t="str">
        <f t="shared" si="13"/>
        <v>Carstens</v>
      </c>
      <c r="G45" s="51" t="str">
        <f t="shared" si="14"/>
        <v>Men Senior</v>
      </c>
      <c r="H45" s="51" t="str">
        <f t="shared" si="15"/>
        <v>Walvis Bay</v>
      </c>
      <c r="I45" s="84"/>
      <c r="J45" s="84" t="s">
        <v>1279</v>
      </c>
      <c r="K45" s="84">
        <v>113</v>
      </c>
      <c r="L45" s="83">
        <f t="shared" si="16"/>
        <v>6.6</v>
      </c>
      <c r="M45" s="83">
        <f t="shared" si="17"/>
        <v>6.6</v>
      </c>
    </row>
    <row r="46" spans="1:13" hidden="1" x14ac:dyDescent="0.3">
      <c r="A46" s="210" t="str">
        <f t="shared" si="9"/>
        <v>2022-IC-L1</v>
      </c>
      <c r="B46" s="199">
        <f t="shared" si="10"/>
        <v>44618</v>
      </c>
      <c r="C46" s="210" t="str">
        <f t="shared" si="11"/>
        <v>Zone 3 - Mile68</v>
      </c>
      <c r="D46" s="84" t="s">
        <v>819</v>
      </c>
      <c r="E46" s="51" t="str">
        <f t="shared" si="12"/>
        <v>Luke</v>
      </c>
      <c r="F46" s="51" t="str">
        <f t="shared" si="13"/>
        <v>Jansen</v>
      </c>
      <c r="G46" s="51" t="str">
        <f t="shared" si="14"/>
        <v>Men Senior</v>
      </c>
      <c r="H46" s="51" t="str">
        <f t="shared" si="15"/>
        <v>Orca Angling Club</v>
      </c>
      <c r="I46" s="84"/>
      <c r="J46" s="84" t="s">
        <v>1279</v>
      </c>
      <c r="K46" s="84">
        <v>147</v>
      </c>
      <c r="L46" s="83">
        <f t="shared" si="16"/>
        <v>16.2</v>
      </c>
      <c r="M46" s="83">
        <f t="shared" si="17"/>
        <v>16.2</v>
      </c>
    </row>
    <row r="47" spans="1:13" hidden="1" x14ac:dyDescent="0.3">
      <c r="A47" s="210" t="str">
        <f t="shared" si="9"/>
        <v>2022-IC-L1</v>
      </c>
      <c r="B47" s="199">
        <f t="shared" si="10"/>
        <v>44618</v>
      </c>
      <c r="C47" s="210" t="str">
        <f t="shared" si="11"/>
        <v>Zone 3 - Mile68</v>
      </c>
      <c r="D47" s="84" t="s">
        <v>813</v>
      </c>
      <c r="E47" s="51" t="str">
        <f t="shared" si="12"/>
        <v>Cristiano</v>
      </c>
      <c r="F47" s="51" t="str">
        <f t="shared" si="13"/>
        <v>Bampton</v>
      </c>
      <c r="G47" s="51" t="str">
        <f t="shared" si="14"/>
        <v>Men U/21</v>
      </c>
      <c r="H47" s="51" t="str">
        <f t="shared" si="15"/>
        <v>Walvis Bay</v>
      </c>
      <c r="I47" s="84"/>
      <c r="J47" s="84"/>
      <c r="K47" s="84"/>
      <c r="L47" s="83" t="str">
        <f t="shared" si="16"/>
        <v/>
      </c>
      <c r="M47" s="83" t="str">
        <f t="shared" si="17"/>
        <v/>
      </c>
    </row>
    <row r="48" spans="1:13" hidden="1" x14ac:dyDescent="0.3">
      <c r="A48" s="210" t="str">
        <f t="shared" si="9"/>
        <v>2022-IC-L1</v>
      </c>
      <c r="B48" s="199">
        <f t="shared" si="10"/>
        <v>44618</v>
      </c>
      <c r="C48" s="210" t="str">
        <f t="shared" si="11"/>
        <v>Zone 3 - Mile68</v>
      </c>
      <c r="D48" s="84" t="s">
        <v>549</v>
      </c>
      <c r="E48" s="51" t="str">
        <f t="shared" si="12"/>
        <v>Werner</v>
      </c>
      <c r="F48" s="51" t="str">
        <f t="shared" si="13"/>
        <v>Van Riet</v>
      </c>
      <c r="G48" s="51" t="str">
        <f t="shared" si="14"/>
        <v>Men Veteran</v>
      </c>
      <c r="H48" s="51" t="str">
        <f t="shared" si="15"/>
        <v>Walvis Bay</v>
      </c>
      <c r="I48" s="84"/>
      <c r="J48" s="84" t="s">
        <v>1279</v>
      </c>
      <c r="K48" s="84">
        <v>113</v>
      </c>
      <c r="L48" s="83">
        <f t="shared" si="16"/>
        <v>6.6</v>
      </c>
      <c r="M48" s="83">
        <f t="shared" si="17"/>
        <v>6.6</v>
      </c>
    </row>
    <row r="49" spans="1:13" hidden="1" x14ac:dyDescent="0.3">
      <c r="A49" s="210" t="str">
        <f t="shared" si="9"/>
        <v>2022-IC-L1</v>
      </c>
      <c r="B49" s="199">
        <f t="shared" si="10"/>
        <v>44618</v>
      </c>
      <c r="C49" s="210" t="str">
        <f t="shared" si="11"/>
        <v>Zone 3 - Mile68</v>
      </c>
      <c r="D49" s="84" t="s">
        <v>549</v>
      </c>
      <c r="E49" s="51" t="str">
        <f t="shared" si="12"/>
        <v>Werner</v>
      </c>
      <c r="F49" s="51" t="str">
        <f t="shared" si="13"/>
        <v>Van Riet</v>
      </c>
      <c r="G49" s="51" t="str">
        <f t="shared" si="14"/>
        <v>Men Veteran</v>
      </c>
      <c r="H49" s="51" t="str">
        <f t="shared" si="15"/>
        <v>Walvis Bay</v>
      </c>
      <c r="I49" s="84"/>
      <c r="J49" s="84" t="s">
        <v>1279</v>
      </c>
      <c r="K49" s="84">
        <v>128</v>
      </c>
      <c r="L49" s="83">
        <f t="shared" si="16"/>
        <v>10.1</v>
      </c>
      <c r="M49" s="83">
        <f t="shared" si="17"/>
        <v>10.1</v>
      </c>
    </row>
    <row r="50" spans="1:13" hidden="1" x14ac:dyDescent="0.3">
      <c r="A50" s="210" t="str">
        <f t="shared" si="9"/>
        <v>2022-IC-L1</v>
      </c>
      <c r="B50" s="199">
        <f t="shared" si="10"/>
        <v>44618</v>
      </c>
      <c r="C50" s="210" t="str">
        <f t="shared" si="11"/>
        <v>Zone 3 - Mile68</v>
      </c>
      <c r="D50" s="84" t="s">
        <v>467</v>
      </c>
      <c r="E50" s="51" t="str">
        <f t="shared" si="12"/>
        <v>Garreth</v>
      </c>
      <c r="F50" s="51" t="str">
        <f t="shared" si="13"/>
        <v>Wolfaardt</v>
      </c>
      <c r="G50" s="51" t="str">
        <f t="shared" si="14"/>
        <v>Men Veteran</v>
      </c>
      <c r="H50" s="51" t="str">
        <f t="shared" si="15"/>
        <v>Orca Angling Club</v>
      </c>
      <c r="I50" s="84"/>
      <c r="J50" s="84" t="s">
        <v>1279</v>
      </c>
      <c r="K50" s="84">
        <v>123</v>
      </c>
      <c r="L50" s="83">
        <f t="shared" si="16"/>
        <v>8.8000000000000007</v>
      </c>
      <c r="M50" s="83">
        <f t="shared" si="17"/>
        <v>8.8000000000000007</v>
      </c>
    </row>
    <row r="51" spans="1:13" hidden="1" x14ac:dyDescent="0.3">
      <c r="A51" s="210" t="str">
        <f t="shared" si="9"/>
        <v>2022-IC-L1</v>
      </c>
      <c r="B51" s="199">
        <f t="shared" si="10"/>
        <v>44618</v>
      </c>
      <c r="C51" s="210" t="str">
        <f t="shared" si="11"/>
        <v>Zone 3 - Mile68</v>
      </c>
      <c r="D51" s="84" t="s">
        <v>516</v>
      </c>
      <c r="E51" s="51" t="str">
        <f t="shared" si="12"/>
        <v>Louis</v>
      </c>
      <c r="F51" s="51" t="str">
        <f t="shared" si="13"/>
        <v>Potgieter</v>
      </c>
      <c r="G51" s="51" t="str">
        <f t="shared" si="14"/>
        <v>Men Veteran</v>
      </c>
      <c r="H51" s="51" t="str">
        <f t="shared" si="15"/>
        <v>Penguin</v>
      </c>
      <c r="I51" s="84"/>
      <c r="J51" s="84" t="s">
        <v>1279</v>
      </c>
      <c r="K51" s="84">
        <v>132</v>
      </c>
      <c r="L51" s="83">
        <f t="shared" si="16"/>
        <v>11.2</v>
      </c>
      <c r="M51" s="83">
        <f t="shared" si="17"/>
        <v>11.2</v>
      </c>
    </row>
    <row r="52" spans="1:13" hidden="1" x14ac:dyDescent="0.3">
      <c r="A52" s="210" t="str">
        <f t="shared" si="9"/>
        <v>2022-IC-L1</v>
      </c>
      <c r="B52" s="199">
        <f t="shared" si="10"/>
        <v>44618</v>
      </c>
      <c r="C52" s="210" t="str">
        <f t="shared" si="11"/>
        <v>Zone 3 - Mile68</v>
      </c>
      <c r="D52" s="84" t="s">
        <v>480</v>
      </c>
      <c r="E52" s="51" t="str">
        <f t="shared" si="12"/>
        <v>Emil</v>
      </c>
      <c r="F52" s="51" t="str">
        <f t="shared" si="13"/>
        <v>Prinsloo</v>
      </c>
      <c r="G52" s="51" t="str">
        <f t="shared" si="14"/>
        <v>Men Veteran</v>
      </c>
      <c r="H52" s="51" t="str">
        <f t="shared" si="15"/>
        <v>Okahandja</v>
      </c>
      <c r="I52" s="84"/>
      <c r="J52" s="84" t="s">
        <v>1279</v>
      </c>
      <c r="K52" s="84">
        <v>141</v>
      </c>
      <c r="L52" s="83">
        <f t="shared" si="16"/>
        <v>14.1</v>
      </c>
      <c r="M52" s="83">
        <f t="shared" si="17"/>
        <v>14.1</v>
      </c>
    </row>
    <row r="53" spans="1:13" hidden="1" x14ac:dyDescent="0.3">
      <c r="A53" s="210" t="str">
        <f t="shared" si="9"/>
        <v>2022-IC-L1</v>
      </c>
      <c r="B53" s="199">
        <f t="shared" si="10"/>
        <v>44618</v>
      </c>
      <c r="C53" s="210" t="str">
        <f t="shared" si="11"/>
        <v>Zone 3 - Mile68</v>
      </c>
      <c r="D53" s="84" t="s">
        <v>480</v>
      </c>
      <c r="E53" s="51" t="str">
        <f t="shared" si="12"/>
        <v>Emil</v>
      </c>
      <c r="F53" s="51" t="str">
        <f t="shared" si="13"/>
        <v>Prinsloo</v>
      </c>
      <c r="G53" s="51" t="str">
        <f t="shared" si="14"/>
        <v>Men Veteran</v>
      </c>
      <c r="H53" s="51" t="str">
        <f t="shared" si="15"/>
        <v>Okahandja</v>
      </c>
      <c r="I53" s="84"/>
      <c r="J53" s="84" t="s">
        <v>1279</v>
      </c>
      <c r="K53" s="84">
        <v>108</v>
      </c>
      <c r="L53" s="83">
        <f t="shared" si="16"/>
        <v>5.6</v>
      </c>
      <c r="M53" s="83">
        <f t="shared" si="17"/>
        <v>5.6</v>
      </c>
    </row>
    <row r="54" spans="1:13" hidden="1" x14ac:dyDescent="0.3">
      <c r="A54" s="210" t="str">
        <f t="shared" si="9"/>
        <v>2022-IC-L1</v>
      </c>
      <c r="B54" s="199">
        <f t="shared" si="10"/>
        <v>44618</v>
      </c>
      <c r="C54" s="210" t="str">
        <f t="shared" si="11"/>
        <v>Zone 3 - Mile68</v>
      </c>
      <c r="D54" s="84" t="s">
        <v>480</v>
      </c>
      <c r="E54" s="51" t="str">
        <f t="shared" si="12"/>
        <v>Emil</v>
      </c>
      <c r="F54" s="51" t="str">
        <f t="shared" si="13"/>
        <v>Prinsloo</v>
      </c>
      <c r="G54" s="51" t="str">
        <f t="shared" si="14"/>
        <v>Men Veteran</v>
      </c>
      <c r="H54" s="51" t="str">
        <f t="shared" si="15"/>
        <v>Okahandja</v>
      </c>
      <c r="I54" s="84"/>
      <c r="J54" s="84" t="s">
        <v>1279</v>
      </c>
      <c r="K54" s="84">
        <v>165</v>
      </c>
      <c r="L54" s="83">
        <f t="shared" si="16"/>
        <v>24.1</v>
      </c>
      <c r="M54" s="83">
        <f t="shared" si="17"/>
        <v>24.1</v>
      </c>
    </row>
    <row r="55" spans="1:13" hidden="1" x14ac:dyDescent="0.3">
      <c r="A55" s="210" t="str">
        <f t="shared" si="9"/>
        <v>2022-IC-L1</v>
      </c>
      <c r="B55" s="199">
        <f t="shared" si="10"/>
        <v>44618</v>
      </c>
      <c r="C55" s="210" t="str">
        <f t="shared" si="11"/>
        <v>Zone 3 - Mile68</v>
      </c>
      <c r="D55" s="84" t="s">
        <v>480</v>
      </c>
      <c r="E55" s="51" t="str">
        <f t="shared" si="12"/>
        <v>Emil</v>
      </c>
      <c r="F55" s="51" t="str">
        <f t="shared" si="13"/>
        <v>Prinsloo</v>
      </c>
      <c r="G55" s="51" t="str">
        <f t="shared" si="14"/>
        <v>Men Veteran</v>
      </c>
      <c r="H55" s="51" t="str">
        <f t="shared" si="15"/>
        <v>Okahandja</v>
      </c>
      <c r="I55" s="84"/>
      <c r="J55" s="84" t="s">
        <v>20</v>
      </c>
      <c r="K55" s="84">
        <v>91</v>
      </c>
      <c r="L55" s="83">
        <f t="shared" si="16"/>
        <v>2.8</v>
      </c>
      <c r="M55" s="83">
        <f t="shared" si="17"/>
        <v>2.8</v>
      </c>
    </row>
    <row r="56" spans="1:13" hidden="1" x14ac:dyDescent="0.3">
      <c r="A56" s="210" t="str">
        <f t="shared" si="9"/>
        <v>2022-IC-L1</v>
      </c>
      <c r="B56" s="199">
        <f t="shared" si="10"/>
        <v>44618</v>
      </c>
      <c r="C56" s="210" t="str">
        <f t="shared" si="11"/>
        <v>Zone 3 - Mile68</v>
      </c>
      <c r="D56" s="84" t="s">
        <v>620</v>
      </c>
      <c r="E56" s="51" t="str">
        <f t="shared" si="12"/>
        <v>Corne</v>
      </c>
      <c r="F56" s="51" t="str">
        <f t="shared" si="13"/>
        <v>Van Niekerk</v>
      </c>
      <c r="G56" s="51" t="str">
        <f t="shared" si="14"/>
        <v>Men Senior</v>
      </c>
      <c r="H56" s="51" t="str">
        <f t="shared" si="15"/>
        <v>Penguin</v>
      </c>
      <c r="I56" s="84"/>
      <c r="J56" s="84"/>
      <c r="K56" s="84"/>
      <c r="L56" s="83" t="str">
        <f t="shared" si="16"/>
        <v/>
      </c>
      <c r="M56" s="83" t="str">
        <f t="shared" si="17"/>
        <v/>
      </c>
    </row>
    <row r="57" spans="1:13" hidden="1" x14ac:dyDescent="0.3">
      <c r="A57" s="210" t="str">
        <f t="shared" si="9"/>
        <v>2022-IC-L1</v>
      </c>
      <c r="B57" s="199">
        <f t="shared" si="10"/>
        <v>44618</v>
      </c>
      <c r="C57" s="210" t="str">
        <f t="shared" si="11"/>
        <v>Zone 3 - Mile68</v>
      </c>
      <c r="D57" s="84" t="s">
        <v>1669</v>
      </c>
      <c r="E57" s="51" t="str">
        <f t="shared" si="12"/>
        <v>Pieter</v>
      </c>
      <c r="F57" s="51" t="str">
        <f t="shared" si="13"/>
        <v>Jansen Van Vuuren</v>
      </c>
      <c r="G57" s="51" t="str">
        <f t="shared" si="14"/>
        <v>Men Senior</v>
      </c>
      <c r="H57" s="51" t="str">
        <f t="shared" si="15"/>
        <v>Penguin</v>
      </c>
      <c r="I57" s="84"/>
      <c r="J57" s="84"/>
      <c r="K57" s="84"/>
      <c r="L57" s="83" t="str">
        <f t="shared" si="16"/>
        <v/>
      </c>
      <c r="M57" s="83" t="str">
        <f t="shared" si="17"/>
        <v/>
      </c>
    </row>
    <row r="58" spans="1:13" hidden="1" x14ac:dyDescent="0.3">
      <c r="A58" s="210" t="str">
        <f t="shared" si="9"/>
        <v>2022-IC-L1</v>
      </c>
      <c r="B58" s="199">
        <f t="shared" si="10"/>
        <v>44618</v>
      </c>
      <c r="C58" s="210" t="str">
        <f t="shared" si="11"/>
        <v>Zone 3 - Mile68</v>
      </c>
      <c r="D58" s="84" t="s">
        <v>581</v>
      </c>
      <c r="E58" s="51" t="str">
        <f t="shared" si="12"/>
        <v>Chris</v>
      </c>
      <c r="F58" s="51" t="str">
        <f t="shared" si="13"/>
        <v>Scholtz</v>
      </c>
      <c r="G58" s="51" t="str">
        <f t="shared" si="14"/>
        <v>Men Veteran</v>
      </c>
      <c r="H58" s="51" t="str">
        <f t="shared" si="15"/>
        <v>Henties Bay</v>
      </c>
      <c r="I58" s="84"/>
      <c r="J58" s="84"/>
      <c r="K58" s="84"/>
      <c r="L58" s="83" t="str">
        <f t="shared" si="16"/>
        <v/>
      </c>
      <c r="M58" s="83" t="str">
        <f t="shared" si="17"/>
        <v/>
      </c>
    </row>
    <row r="59" spans="1:13" hidden="1" x14ac:dyDescent="0.3">
      <c r="A59" s="210" t="str">
        <f t="shared" si="9"/>
        <v>2022-IC-L1</v>
      </c>
      <c r="B59" s="199">
        <f t="shared" si="10"/>
        <v>44618</v>
      </c>
      <c r="C59" s="210" t="str">
        <f t="shared" si="11"/>
        <v>Zone 3 - Mile68</v>
      </c>
      <c r="D59" s="84" t="s">
        <v>1182</v>
      </c>
      <c r="E59" s="51" t="str">
        <f t="shared" si="12"/>
        <v>Toy</v>
      </c>
      <c r="F59" s="51" t="str">
        <f t="shared" si="13"/>
        <v>Page</v>
      </c>
      <c r="G59" s="51" t="str">
        <f t="shared" si="14"/>
        <v>Men U/21</v>
      </c>
      <c r="H59" s="51" t="str">
        <f t="shared" si="15"/>
        <v>Penguin</v>
      </c>
      <c r="I59" s="84"/>
      <c r="J59" s="84"/>
      <c r="K59" s="84"/>
      <c r="L59" s="83" t="str">
        <f t="shared" si="16"/>
        <v/>
      </c>
      <c r="M59" s="83" t="str">
        <f t="shared" si="17"/>
        <v/>
      </c>
    </row>
    <row r="60" spans="1:13" hidden="1" x14ac:dyDescent="0.3">
      <c r="A60" s="210" t="str">
        <f t="shared" si="9"/>
        <v>2022-IC-L1</v>
      </c>
      <c r="B60" s="199">
        <f t="shared" si="10"/>
        <v>44618</v>
      </c>
      <c r="C60" s="210" t="str">
        <f t="shared" si="11"/>
        <v>Zone 3 - Mile68</v>
      </c>
      <c r="D60" s="84" t="s">
        <v>455</v>
      </c>
      <c r="E60" s="51" t="str">
        <f t="shared" si="12"/>
        <v>Nico</v>
      </c>
      <c r="F60" s="51" t="str">
        <f t="shared" si="13"/>
        <v>Kotze</v>
      </c>
      <c r="G60" s="51" t="str">
        <f t="shared" si="14"/>
        <v>Men Veteran</v>
      </c>
      <c r="H60" s="51" t="str">
        <f t="shared" si="15"/>
        <v>Penguin</v>
      </c>
      <c r="I60" s="84"/>
      <c r="J60" s="84" t="s">
        <v>1279</v>
      </c>
      <c r="K60" s="84">
        <v>109</v>
      </c>
      <c r="L60" s="83">
        <f t="shared" si="16"/>
        <v>5.8</v>
      </c>
      <c r="M60" s="83">
        <f t="shared" si="17"/>
        <v>5.8</v>
      </c>
    </row>
    <row r="61" spans="1:13" hidden="1" x14ac:dyDescent="0.3">
      <c r="A61" s="210" t="str">
        <f t="shared" si="9"/>
        <v>2022-IC-L1</v>
      </c>
      <c r="B61" s="199">
        <f t="shared" si="10"/>
        <v>44618</v>
      </c>
      <c r="C61" s="210" t="str">
        <f t="shared" si="11"/>
        <v>Zone 3 - Mile68</v>
      </c>
      <c r="D61" s="84" t="s">
        <v>455</v>
      </c>
      <c r="E61" s="51" t="str">
        <f t="shared" si="12"/>
        <v>Nico</v>
      </c>
      <c r="F61" s="51" t="str">
        <f t="shared" si="13"/>
        <v>Kotze</v>
      </c>
      <c r="G61" s="51" t="str">
        <f t="shared" si="14"/>
        <v>Men Veteran</v>
      </c>
      <c r="H61" s="51" t="str">
        <f t="shared" si="15"/>
        <v>Penguin</v>
      </c>
      <c r="I61" s="84"/>
      <c r="J61" s="84" t="s">
        <v>20</v>
      </c>
      <c r="K61" s="84">
        <v>75</v>
      </c>
      <c r="L61" s="83">
        <f t="shared" si="16"/>
        <v>1.5</v>
      </c>
      <c r="M61" s="83">
        <f t="shared" si="17"/>
        <v>1.5</v>
      </c>
    </row>
    <row r="62" spans="1:13" hidden="1" x14ac:dyDescent="0.3">
      <c r="A62" s="210" t="str">
        <f t="shared" si="9"/>
        <v>2022-IC-L1</v>
      </c>
      <c r="B62" s="199">
        <f t="shared" si="10"/>
        <v>44618</v>
      </c>
      <c r="C62" s="210" t="str">
        <f t="shared" si="11"/>
        <v>Zone 3 - Mile68</v>
      </c>
      <c r="D62" s="84" t="s">
        <v>500</v>
      </c>
      <c r="E62" s="51" t="str">
        <f t="shared" si="12"/>
        <v>Bernard</v>
      </c>
      <c r="F62" s="51" t="str">
        <f t="shared" si="13"/>
        <v>Pretorius</v>
      </c>
      <c r="G62" s="51" t="str">
        <f t="shared" si="14"/>
        <v>Men Master</v>
      </c>
      <c r="H62" s="51" t="str">
        <f t="shared" si="15"/>
        <v>Penguin</v>
      </c>
      <c r="I62" s="84"/>
      <c r="J62" s="84" t="s">
        <v>1279</v>
      </c>
      <c r="K62" s="84">
        <v>151</v>
      </c>
      <c r="L62" s="83">
        <f t="shared" si="16"/>
        <v>17.8</v>
      </c>
      <c r="M62" s="83">
        <f t="shared" si="17"/>
        <v>17.8</v>
      </c>
    </row>
    <row r="63" spans="1:13" hidden="1" x14ac:dyDescent="0.3">
      <c r="A63" s="210" t="str">
        <f t="shared" si="9"/>
        <v>2022-IC-L1</v>
      </c>
      <c r="B63" s="199">
        <f t="shared" si="10"/>
        <v>44618</v>
      </c>
      <c r="C63" s="210" t="str">
        <f t="shared" si="11"/>
        <v>Zone 3 - Mile68</v>
      </c>
      <c r="D63" s="84" t="s">
        <v>500</v>
      </c>
      <c r="E63" s="51" t="str">
        <f t="shared" si="12"/>
        <v>Bernard</v>
      </c>
      <c r="F63" s="51" t="str">
        <f t="shared" si="13"/>
        <v>Pretorius</v>
      </c>
      <c r="G63" s="51" t="str">
        <f t="shared" si="14"/>
        <v>Men Master</v>
      </c>
      <c r="H63" s="51" t="str">
        <f t="shared" si="15"/>
        <v>Penguin</v>
      </c>
      <c r="I63" s="84"/>
      <c r="J63" s="84" t="s">
        <v>20</v>
      </c>
      <c r="K63" s="84">
        <v>73</v>
      </c>
      <c r="L63" s="83">
        <f t="shared" si="16"/>
        <v>1.4</v>
      </c>
      <c r="M63" s="83">
        <f t="shared" si="17"/>
        <v>1.4</v>
      </c>
    </row>
    <row r="64" spans="1:13" hidden="1" x14ac:dyDescent="0.3">
      <c r="A64" s="210" t="str">
        <f t="shared" si="9"/>
        <v>2022-IC-L1</v>
      </c>
      <c r="B64" s="199">
        <f t="shared" si="10"/>
        <v>44618</v>
      </c>
      <c r="C64" s="210" t="str">
        <f t="shared" si="11"/>
        <v>Zone 3 - Mile68</v>
      </c>
      <c r="D64" s="84" t="s">
        <v>694</v>
      </c>
      <c r="E64" s="51" t="str">
        <f t="shared" si="12"/>
        <v>Phillip Eric</v>
      </c>
      <c r="F64" s="51" t="str">
        <f t="shared" si="13"/>
        <v>Mans</v>
      </c>
      <c r="G64" s="51" t="str">
        <f t="shared" si="14"/>
        <v>Men Master</v>
      </c>
      <c r="H64" s="51" t="str">
        <f t="shared" si="15"/>
        <v>Henties Bay</v>
      </c>
      <c r="I64" s="84"/>
      <c r="J64" s="84"/>
      <c r="K64" s="84"/>
      <c r="L64" s="83" t="str">
        <f t="shared" si="16"/>
        <v/>
      </c>
      <c r="M64" s="83" t="str">
        <f t="shared" si="17"/>
        <v/>
      </c>
    </row>
    <row r="65" spans="1:13" hidden="1" x14ac:dyDescent="0.3">
      <c r="A65" s="210" t="str">
        <f t="shared" si="9"/>
        <v>2022-IC-L1</v>
      </c>
      <c r="B65" s="199">
        <f t="shared" si="10"/>
        <v>44618</v>
      </c>
      <c r="C65" s="210" t="str">
        <f t="shared" si="11"/>
        <v>Zone 3 - Mile68</v>
      </c>
      <c r="D65" s="84" t="s">
        <v>1701</v>
      </c>
      <c r="E65" s="51" t="str">
        <f t="shared" si="12"/>
        <v>Ricku</v>
      </c>
      <c r="F65" s="51" t="str">
        <f t="shared" si="13"/>
        <v>Mans</v>
      </c>
      <c r="G65" s="51" t="str">
        <f t="shared" si="14"/>
        <v>Men Senior</v>
      </c>
      <c r="H65" s="51" t="str">
        <f t="shared" si="15"/>
        <v>Henties Bay</v>
      </c>
      <c r="I65" s="84"/>
      <c r="J65" s="84" t="s">
        <v>1279</v>
      </c>
      <c r="K65" s="84">
        <v>159</v>
      </c>
      <c r="L65" s="83">
        <f t="shared" si="16"/>
        <v>21.3</v>
      </c>
      <c r="M65" s="83">
        <f t="shared" si="17"/>
        <v>21.3</v>
      </c>
    </row>
    <row r="66" spans="1:13" hidden="1" x14ac:dyDescent="0.3">
      <c r="A66" s="210" t="str">
        <f t="shared" si="9"/>
        <v>2022-IC-L1</v>
      </c>
      <c r="B66" s="199">
        <f t="shared" si="10"/>
        <v>44618</v>
      </c>
      <c r="C66" s="210" t="str">
        <f t="shared" si="11"/>
        <v>Zone 3 - Mile68</v>
      </c>
      <c r="D66" s="84" t="s">
        <v>1422</v>
      </c>
      <c r="E66" s="51" t="str">
        <f t="shared" si="12"/>
        <v>Stefan</v>
      </c>
      <c r="F66" s="51" t="str">
        <f t="shared" si="13"/>
        <v>Snyman</v>
      </c>
      <c r="G66" s="51" t="str">
        <f t="shared" si="14"/>
        <v>Men U/21</v>
      </c>
      <c r="H66" s="51" t="str">
        <f t="shared" si="15"/>
        <v>Penguin</v>
      </c>
      <c r="I66" s="84"/>
      <c r="J66" s="84"/>
      <c r="K66" s="84"/>
      <c r="L66" s="83" t="str">
        <f t="shared" si="16"/>
        <v/>
      </c>
      <c r="M66" s="83" t="str">
        <f t="shared" si="17"/>
        <v/>
      </c>
    </row>
    <row r="67" spans="1:13" hidden="1" x14ac:dyDescent="0.3">
      <c r="A67" s="210" t="str">
        <f t="shared" si="9"/>
        <v>2022-IC-L1</v>
      </c>
      <c r="B67" s="199">
        <f t="shared" si="10"/>
        <v>44618</v>
      </c>
      <c r="C67" s="210" t="str">
        <f t="shared" si="11"/>
        <v>Zone 3 - Mile68</v>
      </c>
      <c r="D67" s="84" t="s">
        <v>639</v>
      </c>
      <c r="E67" s="51" t="str">
        <f t="shared" si="12"/>
        <v>Chris Junior</v>
      </c>
      <c r="F67" s="51" t="str">
        <f t="shared" si="13"/>
        <v>Orffer</v>
      </c>
      <c r="G67" s="51" t="str">
        <f t="shared" si="14"/>
        <v>Men Senior</v>
      </c>
      <c r="H67" s="51" t="str">
        <f t="shared" si="15"/>
        <v>Penguin</v>
      </c>
      <c r="I67" s="84"/>
      <c r="J67" s="84" t="s">
        <v>1279</v>
      </c>
      <c r="K67" s="84">
        <v>140</v>
      </c>
      <c r="L67" s="83">
        <f t="shared" si="16"/>
        <v>13.7</v>
      </c>
      <c r="M67" s="83">
        <f t="shared" si="17"/>
        <v>13.7</v>
      </c>
    </row>
    <row r="68" spans="1:13" hidden="1" x14ac:dyDescent="0.3">
      <c r="A68" s="210" t="str">
        <f t="shared" ref="A68:A131" si="18">IF(D68="","",A67)</f>
        <v>2022-IC-L1</v>
      </c>
      <c r="B68" s="199">
        <f t="shared" ref="B68:B131" si="19">IF(D68="","",B67)</f>
        <v>44618</v>
      </c>
      <c r="C68" s="210" t="str">
        <f t="shared" ref="C68:C131" si="20">IF(D68="","",C67)</f>
        <v>Zone 3 - Mile68</v>
      </c>
      <c r="D68" s="84" t="s">
        <v>809</v>
      </c>
      <c r="E68" s="51" t="str">
        <f t="shared" ref="E68:E131" si="21">IF(D68="","",VLOOKUP(D68,Master,3,FALSE))</f>
        <v>Henno</v>
      </c>
      <c r="F68" s="51" t="str">
        <f t="shared" ref="F68:F131" si="22">IF(D68="","",VLOOKUP(D68,Master,4,FALSE))</f>
        <v>Snyman</v>
      </c>
      <c r="G68" s="51" t="str">
        <f t="shared" ref="G68:G131" si="23">IF(D68="","",VLOOKUP(D68,Master,5,FALSE))</f>
        <v>Men Master</v>
      </c>
      <c r="H68" s="51" t="str">
        <f t="shared" ref="H68:H131" si="24">IF(D68="","",VLOOKUP(D68,Master,2,FALSE))</f>
        <v>Penguin</v>
      </c>
      <c r="I68" s="84"/>
      <c r="J68" s="84" t="s">
        <v>1279</v>
      </c>
      <c r="K68" s="84">
        <v>115</v>
      </c>
      <c r="L68" s="83">
        <f t="shared" si="16"/>
        <v>7</v>
      </c>
      <c r="M68" s="83">
        <f t="shared" si="17"/>
        <v>7</v>
      </c>
    </row>
    <row r="69" spans="1:13" hidden="1" x14ac:dyDescent="0.3">
      <c r="A69" s="210" t="str">
        <f t="shared" si="18"/>
        <v>2022-IC-L1</v>
      </c>
      <c r="B69" s="199">
        <f t="shared" si="19"/>
        <v>44618</v>
      </c>
      <c r="C69" s="210" t="str">
        <f t="shared" si="20"/>
        <v>Zone 3 - Mile68</v>
      </c>
      <c r="D69" s="84" t="s">
        <v>809</v>
      </c>
      <c r="E69" s="51" t="str">
        <f t="shared" si="21"/>
        <v>Henno</v>
      </c>
      <c r="F69" s="51" t="str">
        <f t="shared" si="22"/>
        <v>Snyman</v>
      </c>
      <c r="G69" s="51" t="str">
        <f t="shared" si="23"/>
        <v>Men Master</v>
      </c>
      <c r="H69" s="51" t="str">
        <f t="shared" si="24"/>
        <v>Penguin</v>
      </c>
      <c r="I69" s="84"/>
      <c r="J69" s="84" t="s">
        <v>1280</v>
      </c>
      <c r="K69" s="84">
        <v>112</v>
      </c>
      <c r="L69" s="83">
        <f t="shared" si="16"/>
        <v>5.5</v>
      </c>
      <c r="M69" s="83">
        <f t="shared" si="17"/>
        <v>5.5</v>
      </c>
    </row>
    <row r="70" spans="1:13" hidden="1" x14ac:dyDescent="0.3">
      <c r="A70" s="210" t="str">
        <f t="shared" si="18"/>
        <v>2022-IC-L1</v>
      </c>
      <c r="B70" s="199">
        <f t="shared" si="19"/>
        <v>44618</v>
      </c>
      <c r="C70" s="210" t="str">
        <f t="shared" si="20"/>
        <v>Zone 3 - Mile68</v>
      </c>
      <c r="D70" s="84" t="s">
        <v>809</v>
      </c>
      <c r="E70" s="51" t="str">
        <f t="shared" si="21"/>
        <v>Henno</v>
      </c>
      <c r="F70" s="51" t="str">
        <f t="shared" si="22"/>
        <v>Snyman</v>
      </c>
      <c r="G70" s="51" t="str">
        <f t="shared" si="23"/>
        <v>Men Master</v>
      </c>
      <c r="H70" s="51" t="str">
        <f t="shared" si="24"/>
        <v>Penguin</v>
      </c>
      <c r="I70" s="84"/>
      <c r="J70" s="84" t="s">
        <v>1278</v>
      </c>
      <c r="K70" s="84">
        <v>113</v>
      </c>
      <c r="L70" s="83">
        <f t="shared" si="16"/>
        <v>17.899999999999999</v>
      </c>
      <c r="M70" s="83">
        <f t="shared" si="17"/>
        <v>17.899999999999999</v>
      </c>
    </row>
    <row r="71" spans="1:13" hidden="1" x14ac:dyDescent="0.3">
      <c r="A71" s="210" t="str">
        <f t="shared" si="18"/>
        <v>2022-IC-L1</v>
      </c>
      <c r="B71" s="199">
        <f t="shared" si="19"/>
        <v>44618</v>
      </c>
      <c r="C71" s="210" t="str">
        <f t="shared" si="20"/>
        <v>Zone 3 - Mile68</v>
      </c>
      <c r="D71" s="84" t="s">
        <v>453</v>
      </c>
      <c r="E71" s="51" t="str">
        <f t="shared" si="21"/>
        <v>Charles</v>
      </c>
      <c r="F71" s="51" t="str">
        <f t="shared" si="22"/>
        <v>Bothma</v>
      </c>
      <c r="G71" s="51" t="str">
        <f t="shared" si="23"/>
        <v>Men Grand Masters</v>
      </c>
      <c r="H71" s="51" t="str">
        <f t="shared" si="24"/>
        <v>Penguin</v>
      </c>
      <c r="I71" s="84"/>
      <c r="J71" s="84" t="s">
        <v>1279</v>
      </c>
      <c r="K71" s="84">
        <v>119</v>
      </c>
      <c r="L71" s="83">
        <f t="shared" si="16"/>
        <v>7.9</v>
      </c>
      <c r="M71" s="83">
        <f t="shared" si="17"/>
        <v>7.9</v>
      </c>
    </row>
    <row r="72" spans="1:13" hidden="1" x14ac:dyDescent="0.3">
      <c r="A72" s="210" t="str">
        <f t="shared" si="18"/>
        <v>2022-IC-L1</v>
      </c>
      <c r="B72" s="199">
        <f t="shared" si="19"/>
        <v>44618</v>
      </c>
      <c r="C72" s="210" t="str">
        <f t="shared" si="20"/>
        <v>Zone 3 - Mile68</v>
      </c>
      <c r="D72" s="84" t="s">
        <v>453</v>
      </c>
      <c r="E72" s="51" t="str">
        <f t="shared" si="21"/>
        <v>Charles</v>
      </c>
      <c r="F72" s="51" t="str">
        <f t="shared" si="22"/>
        <v>Bothma</v>
      </c>
      <c r="G72" s="51" t="str">
        <f t="shared" si="23"/>
        <v>Men Grand Masters</v>
      </c>
      <c r="H72" s="51" t="str">
        <f t="shared" si="24"/>
        <v>Penguin</v>
      </c>
      <c r="I72" s="84"/>
      <c r="J72" s="84" t="s">
        <v>1279</v>
      </c>
      <c r="K72" s="84">
        <v>72</v>
      </c>
      <c r="L72" s="83">
        <f t="shared" si="16"/>
        <v>1.4</v>
      </c>
      <c r="M72" s="83">
        <f t="shared" si="17"/>
        <v>1.4</v>
      </c>
    </row>
    <row r="73" spans="1:13" hidden="1" x14ac:dyDescent="0.3">
      <c r="A73" s="210" t="str">
        <f t="shared" si="18"/>
        <v>2022-IC-L1</v>
      </c>
      <c r="B73" s="199">
        <f t="shared" si="19"/>
        <v>44618</v>
      </c>
      <c r="C73" s="210" t="str">
        <f t="shared" si="20"/>
        <v>Zone 3 - Mile68</v>
      </c>
      <c r="D73" s="84" t="s">
        <v>730</v>
      </c>
      <c r="E73" s="51" t="str">
        <f t="shared" si="21"/>
        <v>Kevin</v>
      </c>
      <c r="F73" s="51" t="str">
        <f t="shared" si="22"/>
        <v>Page</v>
      </c>
      <c r="G73" s="51" t="str">
        <f t="shared" si="23"/>
        <v>Men Senior</v>
      </c>
      <c r="H73" s="51" t="str">
        <f t="shared" si="24"/>
        <v>Penguin</v>
      </c>
      <c r="I73" s="84"/>
      <c r="J73" s="84"/>
      <c r="K73" s="84"/>
      <c r="L73" s="83" t="str">
        <f t="shared" ref="L73:L135" si="25">IF(K73="","",IF(I73="",ROUND(HLOOKUP(J73,kgList,K73,FALSE),1),ROUND(HLOOKUP(I73,kgList,K73,FALSE),1)))</f>
        <v/>
      </c>
      <c r="M73" s="83" t="str">
        <f t="shared" ref="M73:M135" si="26">IF(L73="","",IF(COUNTA(I73:J73)&gt;1,"Edible or Inedible",IF(COUNTA(I73)=1,L73*1,IF(COUNTA(J73)=1,L73*1,"ERROR"))))</f>
        <v/>
      </c>
    </row>
    <row r="74" spans="1:13" hidden="1" x14ac:dyDescent="0.3">
      <c r="A74" s="210" t="str">
        <f t="shared" si="18"/>
        <v>2022-IC-L1</v>
      </c>
      <c r="B74" s="199">
        <f t="shared" si="19"/>
        <v>44618</v>
      </c>
      <c r="C74" s="210" t="str">
        <f t="shared" si="20"/>
        <v>Zone 3 - Mile68</v>
      </c>
      <c r="D74" s="84" t="s">
        <v>509</v>
      </c>
      <c r="E74" s="51" t="str">
        <f t="shared" si="21"/>
        <v>Julian</v>
      </c>
      <c r="F74" s="51" t="str">
        <f t="shared" si="22"/>
        <v>Viljoen</v>
      </c>
      <c r="G74" s="51" t="str">
        <f t="shared" si="23"/>
        <v>Men Grand Masters</v>
      </c>
      <c r="H74" s="51" t="str">
        <f t="shared" si="24"/>
        <v>Penguin</v>
      </c>
      <c r="I74" s="84"/>
      <c r="J74" s="84" t="s">
        <v>1279</v>
      </c>
      <c r="K74" s="84">
        <v>79</v>
      </c>
      <c r="L74" s="83">
        <f t="shared" si="25"/>
        <v>1.9</v>
      </c>
      <c r="M74" s="83">
        <f t="shared" si="26"/>
        <v>1.9</v>
      </c>
    </row>
    <row r="75" spans="1:13" hidden="1" x14ac:dyDescent="0.3">
      <c r="A75" s="210" t="str">
        <f t="shared" si="18"/>
        <v>2022-IC-L1</v>
      </c>
      <c r="B75" s="199">
        <f t="shared" si="19"/>
        <v>44618</v>
      </c>
      <c r="C75" s="210" t="str">
        <f t="shared" si="20"/>
        <v>Zone 3 - Mile68</v>
      </c>
      <c r="D75" s="84" t="s">
        <v>509</v>
      </c>
      <c r="E75" s="51" t="str">
        <f t="shared" si="21"/>
        <v>Julian</v>
      </c>
      <c r="F75" s="51" t="str">
        <f t="shared" si="22"/>
        <v>Viljoen</v>
      </c>
      <c r="G75" s="51" t="str">
        <f t="shared" si="23"/>
        <v>Men Grand Masters</v>
      </c>
      <c r="H75" s="51" t="str">
        <f t="shared" si="24"/>
        <v>Penguin</v>
      </c>
      <c r="I75" s="84"/>
      <c r="J75" s="84" t="s">
        <v>1279</v>
      </c>
      <c r="K75" s="84">
        <v>109</v>
      </c>
      <c r="L75" s="83">
        <f t="shared" si="25"/>
        <v>5.8</v>
      </c>
      <c r="M75" s="83">
        <f t="shared" si="26"/>
        <v>5.8</v>
      </c>
    </row>
    <row r="76" spans="1:13" hidden="1" x14ac:dyDescent="0.3">
      <c r="A76" s="210" t="str">
        <f t="shared" si="18"/>
        <v>2022-IC-L1</v>
      </c>
      <c r="B76" s="199">
        <f t="shared" si="19"/>
        <v>44618</v>
      </c>
      <c r="C76" s="210" t="str">
        <f t="shared" si="20"/>
        <v>Zone 3 - Mile68</v>
      </c>
      <c r="D76" s="84" t="s">
        <v>838</v>
      </c>
      <c r="E76" s="51" t="str">
        <f t="shared" si="21"/>
        <v>Henco</v>
      </c>
      <c r="F76" s="51" t="str">
        <f t="shared" si="22"/>
        <v>Snyman</v>
      </c>
      <c r="G76" s="51" t="str">
        <f t="shared" si="23"/>
        <v>Men Senior</v>
      </c>
      <c r="H76" s="51" t="str">
        <f t="shared" si="24"/>
        <v>Penguin</v>
      </c>
      <c r="I76" s="84"/>
      <c r="J76" s="84" t="s">
        <v>1279</v>
      </c>
      <c r="K76" s="84">
        <v>153</v>
      </c>
      <c r="L76" s="83">
        <f t="shared" si="25"/>
        <v>18.600000000000001</v>
      </c>
      <c r="M76" s="83">
        <f t="shared" si="26"/>
        <v>18.600000000000001</v>
      </c>
    </row>
    <row r="77" spans="1:13" hidden="1" x14ac:dyDescent="0.3">
      <c r="A77" s="210" t="str">
        <f t="shared" si="18"/>
        <v>2022-IC-L1</v>
      </c>
      <c r="B77" s="199">
        <f t="shared" si="19"/>
        <v>44618</v>
      </c>
      <c r="C77" s="210" t="str">
        <f t="shared" si="20"/>
        <v>Zone 3 - Mile68</v>
      </c>
      <c r="D77" s="84" t="s">
        <v>838</v>
      </c>
      <c r="E77" s="51" t="str">
        <f t="shared" si="21"/>
        <v>Henco</v>
      </c>
      <c r="F77" s="51" t="str">
        <f t="shared" si="22"/>
        <v>Snyman</v>
      </c>
      <c r="G77" s="51" t="str">
        <f t="shared" si="23"/>
        <v>Men Senior</v>
      </c>
      <c r="H77" s="51" t="str">
        <f t="shared" si="24"/>
        <v>Penguin</v>
      </c>
      <c r="I77" s="84"/>
      <c r="J77" s="84" t="s">
        <v>1280</v>
      </c>
      <c r="K77" s="84">
        <v>94</v>
      </c>
      <c r="L77" s="83">
        <f t="shared" si="25"/>
        <v>3</v>
      </c>
      <c r="M77" s="83">
        <f t="shared" si="26"/>
        <v>3</v>
      </c>
    </row>
    <row r="78" spans="1:13" hidden="1" x14ac:dyDescent="0.3">
      <c r="A78" s="210" t="str">
        <f t="shared" si="18"/>
        <v>2022-IC-L1</v>
      </c>
      <c r="B78" s="199">
        <f t="shared" si="19"/>
        <v>44618</v>
      </c>
      <c r="C78" s="210" t="str">
        <f t="shared" si="20"/>
        <v>Zone 3 - Mile68</v>
      </c>
      <c r="D78" s="84" t="s">
        <v>469</v>
      </c>
      <c r="E78" s="51" t="str">
        <f t="shared" si="21"/>
        <v>Morne</v>
      </c>
      <c r="F78" s="51" t="str">
        <f t="shared" si="22"/>
        <v>Horn</v>
      </c>
      <c r="G78" s="51" t="str">
        <f t="shared" si="23"/>
        <v>Men Master</v>
      </c>
      <c r="H78" s="51" t="str">
        <f t="shared" si="24"/>
        <v>Mako</v>
      </c>
      <c r="I78" s="84"/>
      <c r="J78" s="84" t="s">
        <v>1257</v>
      </c>
      <c r="K78" s="84">
        <v>67</v>
      </c>
      <c r="L78" s="83">
        <f t="shared" si="25"/>
        <v>5.5</v>
      </c>
      <c r="M78" s="83">
        <f t="shared" si="26"/>
        <v>5.5</v>
      </c>
    </row>
    <row r="79" spans="1:13" hidden="1" x14ac:dyDescent="0.3">
      <c r="A79" s="210" t="str">
        <f t="shared" si="18"/>
        <v>2022-IC-L1</v>
      </c>
      <c r="B79" s="199">
        <f t="shared" si="19"/>
        <v>44618</v>
      </c>
      <c r="C79" s="210" t="str">
        <f t="shared" si="20"/>
        <v>Zone 3 - Mile68</v>
      </c>
      <c r="D79" s="84" t="s">
        <v>469</v>
      </c>
      <c r="E79" s="51" t="str">
        <f t="shared" si="21"/>
        <v>Morne</v>
      </c>
      <c r="F79" s="51" t="str">
        <f t="shared" si="22"/>
        <v>Horn</v>
      </c>
      <c r="G79" s="51" t="str">
        <f t="shared" si="23"/>
        <v>Men Master</v>
      </c>
      <c r="H79" s="51" t="str">
        <f t="shared" si="24"/>
        <v>Mako</v>
      </c>
      <c r="I79" s="84"/>
      <c r="J79" s="84" t="s">
        <v>1280</v>
      </c>
      <c r="K79" s="84">
        <v>77</v>
      </c>
      <c r="L79" s="83">
        <f t="shared" si="25"/>
        <v>1.5</v>
      </c>
      <c r="M79" s="83">
        <f t="shared" si="26"/>
        <v>1.5</v>
      </c>
    </row>
    <row r="80" spans="1:13" hidden="1" x14ac:dyDescent="0.3">
      <c r="A80" s="210" t="str">
        <f t="shared" si="18"/>
        <v>2022-IC-L1</v>
      </c>
      <c r="B80" s="199">
        <f t="shared" si="19"/>
        <v>44618</v>
      </c>
      <c r="C80" s="210" t="str">
        <f t="shared" si="20"/>
        <v>Zone 3 - Mile68</v>
      </c>
      <c r="D80" s="84" t="s">
        <v>702</v>
      </c>
      <c r="E80" s="51" t="str">
        <f t="shared" si="21"/>
        <v>Grant</v>
      </c>
      <c r="F80" s="51" t="str">
        <f t="shared" si="22"/>
        <v>Knight</v>
      </c>
      <c r="G80" s="51" t="str">
        <f t="shared" si="23"/>
        <v>Men Veteran</v>
      </c>
      <c r="H80" s="51" t="str">
        <f t="shared" si="24"/>
        <v>Penguin</v>
      </c>
      <c r="I80" s="84"/>
      <c r="J80" s="84" t="s">
        <v>1279</v>
      </c>
      <c r="K80" s="84">
        <v>101</v>
      </c>
      <c r="L80" s="83">
        <f t="shared" si="25"/>
        <v>4.5</v>
      </c>
      <c r="M80" s="83">
        <f t="shared" si="26"/>
        <v>4.5</v>
      </c>
    </row>
    <row r="81" spans="1:13" hidden="1" x14ac:dyDescent="0.3">
      <c r="A81" s="210" t="str">
        <f t="shared" si="18"/>
        <v>2022-IC-L1</v>
      </c>
      <c r="B81" s="199">
        <f t="shared" si="19"/>
        <v>44618</v>
      </c>
      <c r="C81" s="210" t="str">
        <f t="shared" si="20"/>
        <v>Zone 3 - Mile68</v>
      </c>
      <c r="D81" s="84" t="s">
        <v>702</v>
      </c>
      <c r="E81" s="51" t="str">
        <f t="shared" si="21"/>
        <v>Grant</v>
      </c>
      <c r="F81" s="51" t="str">
        <f t="shared" si="22"/>
        <v>Knight</v>
      </c>
      <c r="G81" s="51" t="str">
        <f t="shared" si="23"/>
        <v>Men Veteran</v>
      </c>
      <c r="H81" s="51" t="str">
        <f t="shared" si="24"/>
        <v>Penguin</v>
      </c>
      <c r="I81" s="84"/>
      <c r="J81" s="84" t="s">
        <v>1279</v>
      </c>
      <c r="K81" s="84">
        <v>121</v>
      </c>
      <c r="L81" s="83">
        <f t="shared" si="25"/>
        <v>8.3000000000000007</v>
      </c>
      <c r="M81" s="83">
        <f t="shared" si="26"/>
        <v>8.3000000000000007</v>
      </c>
    </row>
    <row r="82" spans="1:13" hidden="1" x14ac:dyDescent="0.3">
      <c r="A82" s="210" t="str">
        <f t="shared" si="18"/>
        <v>2022-IC-L1</v>
      </c>
      <c r="B82" s="199">
        <f t="shared" si="19"/>
        <v>44618</v>
      </c>
      <c r="C82" s="210" t="str">
        <f t="shared" si="20"/>
        <v>Zone 3 - Mile68</v>
      </c>
      <c r="D82" s="84" t="s">
        <v>702</v>
      </c>
      <c r="E82" s="51" t="str">
        <f t="shared" si="21"/>
        <v>Grant</v>
      </c>
      <c r="F82" s="51" t="str">
        <f t="shared" si="22"/>
        <v>Knight</v>
      </c>
      <c r="G82" s="51" t="str">
        <f t="shared" si="23"/>
        <v>Men Veteran</v>
      </c>
      <c r="H82" s="51" t="str">
        <f t="shared" si="24"/>
        <v>Penguin</v>
      </c>
      <c r="I82" s="84"/>
      <c r="J82" s="84" t="s">
        <v>1279</v>
      </c>
      <c r="K82" s="84">
        <v>146</v>
      </c>
      <c r="L82" s="83">
        <f t="shared" si="25"/>
        <v>15.9</v>
      </c>
      <c r="M82" s="83">
        <f t="shared" si="26"/>
        <v>15.9</v>
      </c>
    </row>
    <row r="83" spans="1:13" hidden="1" x14ac:dyDescent="0.3">
      <c r="A83" s="210" t="str">
        <f t="shared" si="18"/>
        <v>2022-IC-L1</v>
      </c>
      <c r="B83" s="199">
        <f t="shared" si="19"/>
        <v>44618</v>
      </c>
      <c r="C83" s="210" t="str">
        <f t="shared" si="20"/>
        <v>Zone 3 - Mile68</v>
      </c>
      <c r="D83" s="84" t="s">
        <v>707</v>
      </c>
      <c r="E83" s="51" t="str">
        <f t="shared" si="21"/>
        <v>Henri</v>
      </c>
      <c r="F83" s="51" t="str">
        <f t="shared" si="22"/>
        <v>Snyman</v>
      </c>
      <c r="G83" s="51" t="str">
        <f t="shared" si="23"/>
        <v>Men Master</v>
      </c>
      <c r="H83" s="51" t="str">
        <f t="shared" si="24"/>
        <v>Penguin</v>
      </c>
      <c r="I83" s="84"/>
      <c r="J83" s="84" t="s">
        <v>1279</v>
      </c>
      <c r="K83" s="84">
        <v>90</v>
      </c>
      <c r="L83" s="83">
        <f t="shared" si="25"/>
        <v>3</v>
      </c>
      <c r="M83" s="83">
        <f t="shared" si="26"/>
        <v>3</v>
      </c>
    </row>
    <row r="84" spans="1:13" hidden="1" x14ac:dyDescent="0.3">
      <c r="A84" s="210" t="str">
        <f t="shared" si="18"/>
        <v>2022-IC-L1</v>
      </c>
      <c r="B84" s="199">
        <f t="shared" si="19"/>
        <v>44618</v>
      </c>
      <c r="C84" s="210" t="str">
        <f t="shared" si="20"/>
        <v>Zone 3 - Mile68</v>
      </c>
      <c r="D84" s="84" t="s">
        <v>1702</v>
      </c>
      <c r="E84" s="51" t="str">
        <f t="shared" si="21"/>
        <v>David</v>
      </c>
      <c r="F84" s="51" t="str">
        <f t="shared" si="22"/>
        <v>Hyman</v>
      </c>
      <c r="G84" s="51" t="str">
        <f t="shared" si="23"/>
        <v>Men Master</v>
      </c>
      <c r="H84" s="51" t="str">
        <f t="shared" si="24"/>
        <v>Walvis Bay</v>
      </c>
      <c r="I84" s="84"/>
      <c r="J84" s="84"/>
      <c r="K84" s="84"/>
      <c r="L84" s="83" t="str">
        <f t="shared" si="25"/>
        <v/>
      </c>
      <c r="M84" s="83" t="str">
        <f t="shared" si="26"/>
        <v/>
      </c>
    </row>
    <row r="85" spans="1:13" hidden="1" x14ac:dyDescent="0.3">
      <c r="A85" s="210" t="str">
        <f t="shared" si="18"/>
        <v>2022-IC-L1</v>
      </c>
      <c r="B85" s="199">
        <f t="shared" si="19"/>
        <v>44618</v>
      </c>
      <c r="C85" s="210" t="str">
        <f t="shared" si="20"/>
        <v>Zone 3 - Mile68</v>
      </c>
      <c r="D85" s="84" t="s">
        <v>546</v>
      </c>
      <c r="E85" s="51" t="str">
        <f t="shared" si="21"/>
        <v>Christo</v>
      </c>
      <c r="F85" s="51" t="str">
        <f t="shared" si="22"/>
        <v>Lensing</v>
      </c>
      <c r="G85" s="51" t="str">
        <f t="shared" si="23"/>
        <v>Men Veteran</v>
      </c>
      <c r="H85" s="51" t="str">
        <f t="shared" si="24"/>
        <v>xPenguin</v>
      </c>
      <c r="I85" s="84"/>
      <c r="J85" s="84" t="s">
        <v>20</v>
      </c>
      <c r="K85" s="84">
        <v>92</v>
      </c>
      <c r="L85" s="83">
        <f t="shared" si="25"/>
        <v>2.9</v>
      </c>
      <c r="M85" s="83">
        <f t="shared" si="26"/>
        <v>2.9</v>
      </c>
    </row>
    <row r="86" spans="1:13" hidden="1" x14ac:dyDescent="0.3">
      <c r="A86" s="210" t="str">
        <f t="shared" si="18"/>
        <v>2022-IC-L1</v>
      </c>
      <c r="B86" s="199">
        <f t="shared" si="19"/>
        <v>44618</v>
      </c>
      <c r="C86" s="210" t="str">
        <f t="shared" si="20"/>
        <v>Zone 3 - Mile68</v>
      </c>
      <c r="D86" s="84" t="s">
        <v>1624</v>
      </c>
      <c r="E86" s="51" t="str">
        <f t="shared" si="21"/>
        <v>Clinton</v>
      </c>
      <c r="F86" s="51" t="str">
        <f t="shared" si="22"/>
        <v>Barnard</v>
      </c>
      <c r="G86" s="51" t="str">
        <f t="shared" si="23"/>
        <v>Men Senior</v>
      </c>
      <c r="H86" s="51" t="str">
        <f t="shared" si="24"/>
        <v>xHenties Bay</v>
      </c>
      <c r="I86" s="84"/>
      <c r="J86" s="84" t="s">
        <v>1279</v>
      </c>
      <c r="K86" s="84">
        <v>88</v>
      </c>
      <c r="L86" s="83">
        <f t="shared" si="25"/>
        <v>2.8</v>
      </c>
      <c r="M86" s="83">
        <f t="shared" si="26"/>
        <v>2.8</v>
      </c>
    </row>
    <row r="87" spans="1:13" hidden="1" x14ac:dyDescent="0.3">
      <c r="A87" s="210" t="str">
        <f t="shared" si="18"/>
        <v>2022-IC-L1</v>
      </c>
      <c r="B87" s="199">
        <f t="shared" si="19"/>
        <v>44618</v>
      </c>
      <c r="C87" s="210" t="str">
        <f t="shared" si="20"/>
        <v>Zone 3 - Mile68</v>
      </c>
      <c r="D87" s="84" t="s">
        <v>1624</v>
      </c>
      <c r="E87" s="51" t="str">
        <f t="shared" si="21"/>
        <v>Clinton</v>
      </c>
      <c r="F87" s="51" t="str">
        <f t="shared" si="22"/>
        <v>Barnard</v>
      </c>
      <c r="G87" s="51" t="str">
        <f t="shared" si="23"/>
        <v>Men Senior</v>
      </c>
      <c r="H87" s="51" t="str">
        <f t="shared" si="24"/>
        <v>xHenties Bay</v>
      </c>
      <c r="I87" s="84"/>
      <c r="J87" s="84" t="s">
        <v>1279</v>
      </c>
      <c r="K87" s="84">
        <v>122</v>
      </c>
      <c r="L87" s="83">
        <f t="shared" si="25"/>
        <v>8.6</v>
      </c>
      <c r="M87" s="83">
        <f t="shared" si="26"/>
        <v>8.6</v>
      </c>
    </row>
    <row r="88" spans="1:13" hidden="1" x14ac:dyDescent="0.3">
      <c r="A88" s="210" t="str">
        <f t="shared" si="18"/>
        <v>2022-IC-L1</v>
      </c>
      <c r="B88" s="199">
        <f t="shared" si="19"/>
        <v>44618</v>
      </c>
      <c r="C88" s="210" t="str">
        <f t="shared" si="20"/>
        <v>Zone 3 - Mile68</v>
      </c>
      <c r="D88" s="84" t="s">
        <v>1625</v>
      </c>
      <c r="E88" s="51" t="str">
        <f t="shared" si="21"/>
        <v>Lindie</v>
      </c>
      <c r="F88" s="51" t="str">
        <f t="shared" si="22"/>
        <v>Barnhard</v>
      </c>
      <c r="G88" s="51" t="str">
        <f t="shared" si="23"/>
        <v>Ladies Veteran</v>
      </c>
      <c r="H88" s="51" t="str">
        <f t="shared" si="24"/>
        <v>xHenties Bay</v>
      </c>
      <c r="I88" s="84"/>
      <c r="J88" s="84"/>
      <c r="K88" s="84"/>
      <c r="L88" s="83" t="str">
        <f t="shared" si="25"/>
        <v/>
      </c>
      <c r="M88" s="83" t="str">
        <f t="shared" si="26"/>
        <v/>
      </c>
    </row>
    <row r="89" spans="1:13" hidden="1" x14ac:dyDescent="0.3">
      <c r="A89" s="210" t="str">
        <f t="shared" si="18"/>
        <v>2022-IC-L1</v>
      </c>
      <c r="B89" s="199">
        <f t="shared" si="19"/>
        <v>44618</v>
      </c>
      <c r="C89" s="210" t="str">
        <f t="shared" si="20"/>
        <v>Zone 3 - Mile68</v>
      </c>
      <c r="D89" s="84" t="s">
        <v>619</v>
      </c>
      <c r="E89" s="51" t="str">
        <f t="shared" si="21"/>
        <v>David</v>
      </c>
      <c r="F89" s="51" t="str">
        <f t="shared" si="22"/>
        <v>Laws</v>
      </c>
      <c r="G89" s="51" t="str">
        <f t="shared" si="23"/>
        <v>Men Master</v>
      </c>
      <c r="H89" s="51" t="str">
        <f t="shared" si="24"/>
        <v>Penguin</v>
      </c>
      <c r="I89" s="84"/>
      <c r="J89" s="84" t="s">
        <v>1279</v>
      </c>
      <c r="K89" s="84">
        <v>76</v>
      </c>
      <c r="L89" s="83">
        <f t="shared" si="25"/>
        <v>1.7</v>
      </c>
      <c r="M89" s="83">
        <f t="shared" si="26"/>
        <v>1.7</v>
      </c>
    </row>
    <row r="90" spans="1:13" hidden="1" x14ac:dyDescent="0.3">
      <c r="A90" s="210" t="str">
        <f t="shared" si="18"/>
        <v>2022-IC-L1</v>
      </c>
      <c r="B90" s="199">
        <f t="shared" si="19"/>
        <v>44618</v>
      </c>
      <c r="C90" s="210" t="str">
        <f t="shared" si="20"/>
        <v>Zone 3 - Mile68</v>
      </c>
      <c r="D90" s="84" t="s">
        <v>495</v>
      </c>
      <c r="E90" s="51" t="str">
        <f t="shared" si="21"/>
        <v>Marius</v>
      </c>
      <c r="F90" s="51" t="str">
        <f t="shared" si="22"/>
        <v>Kruger</v>
      </c>
      <c r="G90" s="51" t="str">
        <f t="shared" si="23"/>
        <v>Men Veteran</v>
      </c>
      <c r="H90" s="51" t="str">
        <f t="shared" si="24"/>
        <v>xPenguin</v>
      </c>
      <c r="I90" s="84"/>
      <c r="J90" s="84"/>
      <c r="K90" s="84"/>
      <c r="L90" s="83" t="str">
        <f t="shared" si="25"/>
        <v/>
      </c>
      <c r="M90" s="83" t="str">
        <f t="shared" si="26"/>
        <v/>
      </c>
    </row>
    <row r="91" spans="1:13" hidden="1" x14ac:dyDescent="0.3">
      <c r="A91" s="210" t="str">
        <f t="shared" si="18"/>
        <v>2022-IC-L1</v>
      </c>
      <c r="B91" s="199">
        <f t="shared" si="19"/>
        <v>44618</v>
      </c>
      <c r="C91" s="210" t="str">
        <f t="shared" si="20"/>
        <v>Zone 3 - Mile68</v>
      </c>
      <c r="D91" s="84" t="s">
        <v>1404</v>
      </c>
      <c r="E91" s="51" t="str">
        <f t="shared" si="21"/>
        <v>Barren</v>
      </c>
      <c r="F91" s="51" t="str">
        <f t="shared" si="22"/>
        <v>Van Es</v>
      </c>
      <c r="G91" s="51" t="str">
        <f t="shared" si="23"/>
        <v>Men Senior</v>
      </c>
      <c r="H91" s="51" t="str">
        <f t="shared" si="24"/>
        <v>Penguin</v>
      </c>
      <c r="I91" s="84"/>
      <c r="J91" s="84" t="s">
        <v>1279</v>
      </c>
      <c r="K91" s="84">
        <v>94</v>
      </c>
      <c r="L91" s="83">
        <f t="shared" si="25"/>
        <v>3.5</v>
      </c>
      <c r="M91" s="83">
        <f t="shared" si="26"/>
        <v>3.5</v>
      </c>
    </row>
    <row r="92" spans="1:13" hidden="1" x14ac:dyDescent="0.3">
      <c r="A92" s="210" t="str">
        <f t="shared" si="18"/>
        <v>2022-IC-L1</v>
      </c>
      <c r="B92" s="199">
        <f t="shared" si="19"/>
        <v>44618</v>
      </c>
      <c r="C92" s="210" t="str">
        <f t="shared" si="20"/>
        <v>Zone 3 - Mile68</v>
      </c>
      <c r="D92" s="84" t="s">
        <v>1404</v>
      </c>
      <c r="E92" s="51" t="str">
        <f t="shared" si="21"/>
        <v>Barren</v>
      </c>
      <c r="F92" s="51" t="str">
        <f t="shared" si="22"/>
        <v>Van Es</v>
      </c>
      <c r="G92" s="51" t="str">
        <f t="shared" si="23"/>
        <v>Men Senior</v>
      </c>
      <c r="H92" s="51" t="str">
        <f t="shared" si="24"/>
        <v>Penguin</v>
      </c>
      <c r="I92" s="84"/>
      <c r="J92" s="84" t="s">
        <v>1279</v>
      </c>
      <c r="K92" s="84">
        <v>152</v>
      </c>
      <c r="L92" s="83">
        <f t="shared" si="25"/>
        <v>18.2</v>
      </c>
      <c r="M92" s="83">
        <f t="shared" si="26"/>
        <v>18.2</v>
      </c>
    </row>
    <row r="93" spans="1:13" hidden="1" x14ac:dyDescent="0.3">
      <c r="A93" s="210" t="str">
        <f t="shared" si="18"/>
        <v>2022-IC-L1</v>
      </c>
      <c r="B93" s="199">
        <f t="shared" si="19"/>
        <v>44618</v>
      </c>
      <c r="C93" s="210" t="str">
        <f t="shared" si="20"/>
        <v>Zone 3 - Mile68</v>
      </c>
      <c r="D93" s="84" t="s">
        <v>1404</v>
      </c>
      <c r="E93" s="51" t="str">
        <f t="shared" si="21"/>
        <v>Barren</v>
      </c>
      <c r="F93" s="51" t="str">
        <f t="shared" si="22"/>
        <v>Van Es</v>
      </c>
      <c r="G93" s="51" t="str">
        <f t="shared" si="23"/>
        <v>Men Senior</v>
      </c>
      <c r="H93" s="51" t="str">
        <f t="shared" si="24"/>
        <v>Penguin</v>
      </c>
      <c r="I93" s="84"/>
      <c r="J93" s="84" t="s">
        <v>1279</v>
      </c>
      <c r="K93" s="84">
        <v>151</v>
      </c>
      <c r="L93" s="83">
        <f t="shared" si="25"/>
        <v>17.8</v>
      </c>
      <c r="M93" s="83">
        <f t="shared" si="26"/>
        <v>17.8</v>
      </c>
    </row>
    <row r="94" spans="1:13" hidden="1" x14ac:dyDescent="0.3">
      <c r="A94" s="210" t="str">
        <f t="shared" si="18"/>
        <v>2022-IC-L1</v>
      </c>
      <c r="B94" s="199">
        <f t="shared" si="19"/>
        <v>44618</v>
      </c>
      <c r="C94" s="210" t="str">
        <f t="shared" si="20"/>
        <v>Zone 3 - Mile68</v>
      </c>
      <c r="D94" s="84" t="s">
        <v>1404</v>
      </c>
      <c r="E94" s="51" t="str">
        <f t="shared" si="21"/>
        <v>Barren</v>
      </c>
      <c r="F94" s="51" t="str">
        <f t="shared" si="22"/>
        <v>Van Es</v>
      </c>
      <c r="G94" s="51" t="str">
        <f t="shared" si="23"/>
        <v>Men Senior</v>
      </c>
      <c r="H94" s="51" t="str">
        <f t="shared" si="24"/>
        <v>Penguin</v>
      </c>
      <c r="I94" s="84"/>
      <c r="J94" s="84" t="s">
        <v>1279</v>
      </c>
      <c r="K94" s="84">
        <v>151</v>
      </c>
      <c r="L94" s="83">
        <f t="shared" si="25"/>
        <v>17.8</v>
      </c>
      <c r="M94" s="83">
        <f t="shared" si="26"/>
        <v>17.8</v>
      </c>
    </row>
    <row r="95" spans="1:13" hidden="1" x14ac:dyDescent="0.3">
      <c r="A95" s="210" t="str">
        <f t="shared" si="18"/>
        <v>2022-IC-L1</v>
      </c>
      <c r="B95" s="199">
        <f t="shared" si="19"/>
        <v>44618</v>
      </c>
      <c r="C95" s="210" t="str">
        <f t="shared" si="20"/>
        <v>Zone 3 - Mile68</v>
      </c>
      <c r="D95" s="84" t="s">
        <v>1404</v>
      </c>
      <c r="E95" s="51" t="str">
        <f t="shared" si="21"/>
        <v>Barren</v>
      </c>
      <c r="F95" s="51" t="str">
        <f t="shared" si="22"/>
        <v>Van Es</v>
      </c>
      <c r="G95" s="51" t="str">
        <f t="shared" si="23"/>
        <v>Men Senior</v>
      </c>
      <c r="H95" s="51" t="str">
        <f t="shared" si="24"/>
        <v>Penguin</v>
      </c>
      <c r="I95" s="84"/>
      <c r="J95" s="84" t="s">
        <v>1279</v>
      </c>
      <c r="K95" s="84">
        <v>130</v>
      </c>
      <c r="L95" s="83">
        <f t="shared" si="25"/>
        <v>10.7</v>
      </c>
      <c r="M95" s="83">
        <f t="shared" si="26"/>
        <v>10.7</v>
      </c>
    </row>
    <row r="96" spans="1:13" hidden="1" x14ac:dyDescent="0.3">
      <c r="A96" s="210" t="str">
        <f t="shared" si="18"/>
        <v>2022-IC-L1</v>
      </c>
      <c r="B96" s="199">
        <f t="shared" si="19"/>
        <v>44618</v>
      </c>
      <c r="C96" s="210" t="str">
        <f t="shared" si="20"/>
        <v>Zone 3 - Mile68</v>
      </c>
      <c r="D96" s="84" t="s">
        <v>627</v>
      </c>
      <c r="E96" s="51" t="str">
        <f t="shared" si="21"/>
        <v>Devon</v>
      </c>
      <c r="F96" s="51" t="str">
        <f t="shared" si="22"/>
        <v>Burger</v>
      </c>
      <c r="G96" s="51" t="str">
        <f t="shared" si="23"/>
        <v>Men U/21</v>
      </c>
      <c r="H96" s="51" t="str">
        <f t="shared" si="24"/>
        <v>Penguin</v>
      </c>
      <c r="I96" s="84"/>
      <c r="J96" s="84" t="s">
        <v>1279</v>
      </c>
      <c r="K96" s="84">
        <v>128</v>
      </c>
      <c r="L96" s="83">
        <f t="shared" si="25"/>
        <v>10.1</v>
      </c>
      <c r="M96" s="83">
        <f t="shared" si="26"/>
        <v>10.1</v>
      </c>
    </row>
    <row r="97" spans="1:13" hidden="1" x14ac:dyDescent="0.3">
      <c r="A97" s="210" t="str">
        <f t="shared" si="18"/>
        <v>2022-IC-L1</v>
      </c>
      <c r="B97" s="199">
        <f t="shared" si="19"/>
        <v>44618</v>
      </c>
      <c r="C97" s="210" t="str">
        <f t="shared" si="20"/>
        <v>Zone 3 - Mile68</v>
      </c>
      <c r="D97" s="84" t="s">
        <v>454</v>
      </c>
      <c r="E97" s="51" t="str">
        <f t="shared" si="21"/>
        <v>Lesley</v>
      </c>
      <c r="F97" s="51" t="str">
        <f t="shared" si="22"/>
        <v>Page</v>
      </c>
      <c r="G97" s="51" t="str">
        <f t="shared" si="23"/>
        <v>Men Master</v>
      </c>
      <c r="H97" s="51" t="str">
        <f t="shared" si="24"/>
        <v>Penguin</v>
      </c>
      <c r="I97" s="84"/>
      <c r="J97" s="84" t="s">
        <v>10</v>
      </c>
      <c r="K97" s="84">
        <v>40</v>
      </c>
      <c r="L97" s="83">
        <f t="shared" si="25"/>
        <v>1</v>
      </c>
      <c r="M97" s="83">
        <f t="shared" si="26"/>
        <v>1</v>
      </c>
    </row>
    <row r="98" spans="1:13" hidden="1" x14ac:dyDescent="0.3">
      <c r="A98" s="210" t="str">
        <f t="shared" si="18"/>
        <v>2022-IC-L1</v>
      </c>
      <c r="B98" s="199">
        <f t="shared" si="19"/>
        <v>44618</v>
      </c>
      <c r="C98" s="210" t="str">
        <f t="shared" si="20"/>
        <v>Zone 3 - Mile68</v>
      </c>
      <c r="D98" s="84" t="s">
        <v>454</v>
      </c>
      <c r="E98" s="51" t="str">
        <f t="shared" si="21"/>
        <v>Lesley</v>
      </c>
      <c r="F98" s="51" t="str">
        <f t="shared" si="22"/>
        <v>Page</v>
      </c>
      <c r="G98" s="51" t="str">
        <f t="shared" si="23"/>
        <v>Men Master</v>
      </c>
      <c r="H98" s="51" t="str">
        <f t="shared" si="24"/>
        <v>Penguin</v>
      </c>
      <c r="I98" s="84"/>
      <c r="J98" s="84" t="s">
        <v>1279</v>
      </c>
      <c r="K98" s="84">
        <v>102</v>
      </c>
      <c r="L98" s="83">
        <f t="shared" si="25"/>
        <v>4.5999999999999996</v>
      </c>
      <c r="M98" s="83">
        <f t="shared" si="26"/>
        <v>4.5999999999999996</v>
      </c>
    </row>
    <row r="99" spans="1:13" hidden="1" x14ac:dyDescent="0.3">
      <c r="A99" s="210" t="str">
        <f t="shared" si="18"/>
        <v>2022-IC-L1</v>
      </c>
      <c r="B99" s="199">
        <f t="shared" si="19"/>
        <v>44618</v>
      </c>
      <c r="C99" s="210" t="str">
        <f t="shared" si="20"/>
        <v>Zone 3 - Mile68</v>
      </c>
      <c r="D99" s="84" t="s">
        <v>454</v>
      </c>
      <c r="E99" s="51" t="str">
        <f t="shared" si="21"/>
        <v>Lesley</v>
      </c>
      <c r="F99" s="51" t="str">
        <f t="shared" si="22"/>
        <v>Page</v>
      </c>
      <c r="G99" s="51" t="str">
        <f t="shared" si="23"/>
        <v>Men Master</v>
      </c>
      <c r="H99" s="51" t="str">
        <f t="shared" si="24"/>
        <v>Penguin</v>
      </c>
      <c r="I99" s="84"/>
      <c r="J99" s="84" t="s">
        <v>1279</v>
      </c>
      <c r="K99" s="84">
        <v>127</v>
      </c>
      <c r="L99" s="83">
        <f t="shared" si="25"/>
        <v>9.8000000000000007</v>
      </c>
      <c r="M99" s="83">
        <f t="shared" si="26"/>
        <v>9.8000000000000007</v>
      </c>
    </row>
    <row r="100" spans="1:13" hidden="1" x14ac:dyDescent="0.3">
      <c r="A100" s="210" t="str">
        <f t="shared" si="18"/>
        <v>2022-IC-L1</v>
      </c>
      <c r="B100" s="199">
        <f t="shared" si="19"/>
        <v>44618</v>
      </c>
      <c r="C100" s="210" t="str">
        <f t="shared" si="20"/>
        <v>Zone 3 - Mile68</v>
      </c>
      <c r="D100" s="84" t="s">
        <v>626</v>
      </c>
      <c r="E100" s="51" t="str">
        <f t="shared" si="21"/>
        <v>Corne</v>
      </c>
      <c r="F100" s="51" t="str">
        <f t="shared" si="22"/>
        <v>Burger</v>
      </c>
      <c r="G100" s="51" t="str">
        <f t="shared" si="23"/>
        <v>Men U/21</v>
      </c>
      <c r="H100" s="51" t="str">
        <f t="shared" si="24"/>
        <v>Penguin</v>
      </c>
      <c r="I100" s="84"/>
      <c r="J100" s="84"/>
      <c r="K100" s="84"/>
      <c r="L100" s="83" t="str">
        <f t="shared" si="25"/>
        <v/>
      </c>
      <c r="M100" s="83" t="str">
        <f t="shared" si="26"/>
        <v/>
      </c>
    </row>
    <row r="101" spans="1:13" hidden="1" x14ac:dyDescent="0.3">
      <c r="A101" s="210" t="str">
        <f t="shared" si="18"/>
        <v>2022-IC-L1</v>
      </c>
      <c r="B101" s="199">
        <f t="shared" si="19"/>
        <v>44618</v>
      </c>
      <c r="C101" s="210" t="str">
        <f t="shared" si="20"/>
        <v>Zone 3 - Mile68</v>
      </c>
      <c r="D101" s="84" t="s">
        <v>1431</v>
      </c>
      <c r="E101" s="51" t="str">
        <f t="shared" si="21"/>
        <v>Phillip</v>
      </c>
      <c r="F101" s="51" t="str">
        <f t="shared" si="22"/>
        <v>Coetzee</v>
      </c>
      <c r="G101" s="51" t="str">
        <f t="shared" si="23"/>
        <v>Men Senior</v>
      </c>
      <c r="H101" s="51" t="str">
        <f t="shared" si="24"/>
        <v>Penguin</v>
      </c>
      <c r="I101" s="84"/>
      <c r="J101" s="84"/>
      <c r="K101" s="84"/>
      <c r="L101" s="83" t="str">
        <f t="shared" si="25"/>
        <v/>
      </c>
      <c r="M101" s="83" t="str">
        <f t="shared" si="26"/>
        <v/>
      </c>
    </row>
    <row r="102" spans="1:13" hidden="1" x14ac:dyDescent="0.3">
      <c r="A102" s="210" t="str">
        <f t="shared" si="18"/>
        <v>2022-IC-L1</v>
      </c>
      <c r="B102" s="199">
        <f t="shared" si="19"/>
        <v>44618</v>
      </c>
      <c r="C102" s="210" t="str">
        <f t="shared" si="20"/>
        <v>Zone 3 - Mile68</v>
      </c>
      <c r="D102" s="84" t="s">
        <v>1360</v>
      </c>
      <c r="E102" s="51" t="str">
        <f t="shared" si="21"/>
        <v>Allan</v>
      </c>
      <c r="F102" s="51" t="str">
        <f t="shared" si="22"/>
        <v>Langenstrassen</v>
      </c>
      <c r="G102" s="51" t="str">
        <f t="shared" si="23"/>
        <v>Men Veteran</v>
      </c>
      <c r="H102" s="51" t="str">
        <f t="shared" si="24"/>
        <v>Penguin</v>
      </c>
      <c r="I102" s="84"/>
      <c r="J102" s="84" t="s">
        <v>1279</v>
      </c>
      <c r="K102" s="84">
        <v>83</v>
      </c>
      <c r="L102" s="83">
        <f t="shared" si="25"/>
        <v>2.2999999999999998</v>
      </c>
      <c r="M102" s="83">
        <f t="shared" si="26"/>
        <v>2.2999999999999998</v>
      </c>
    </row>
    <row r="103" spans="1:13" hidden="1" x14ac:dyDescent="0.3">
      <c r="A103" s="210" t="str">
        <f t="shared" si="18"/>
        <v>2022-IC-L1</v>
      </c>
      <c r="B103" s="199">
        <f t="shared" si="19"/>
        <v>44618</v>
      </c>
      <c r="C103" s="210" t="str">
        <f t="shared" si="20"/>
        <v>Zone 3 - Mile68</v>
      </c>
      <c r="D103" s="84" t="s">
        <v>1360</v>
      </c>
      <c r="E103" s="51" t="str">
        <f t="shared" si="21"/>
        <v>Allan</v>
      </c>
      <c r="F103" s="51" t="str">
        <f t="shared" si="22"/>
        <v>Langenstrassen</v>
      </c>
      <c r="G103" s="51" t="str">
        <f t="shared" si="23"/>
        <v>Men Veteran</v>
      </c>
      <c r="H103" s="51" t="str">
        <f t="shared" si="24"/>
        <v>Penguin</v>
      </c>
      <c r="I103" s="84"/>
      <c r="J103" s="84" t="s">
        <v>1279</v>
      </c>
      <c r="K103" s="84">
        <v>148</v>
      </c>
      <c r="L103" s="83">
        <f t="shared" si="25"/>
        <v>16.600000000000001</v>
      </c>
      <c r="M103" s="83">
        <f t="shared" si="26"/>
        <v>16.600000000000001</v>
      </c>
    </row>
    <row r="104" spans="1:13" hidden="1" x14ac:dyDescent="0.3">
      <c r="A104" s="210" t="str">
        <f t="shared" si="18"/>
        <v>2022-IC-L1</v>
      </c>
      <c r="B104" s="199">
        <f t="shared" si="19"/>
        <v>44618</v>
      </c>
      <c r="C104" s="210" t="str">
        <f t="shared" si="20"/>
        <v>Zone 3 - Mile68</v>
      </c>
      <c r="D104" s="84" t="s">
        <v>1360</v>
      </c>
      <c r="E104" s="51" t="str">
        <f t="shared" si="21"/>
        <v>Allan</v>
      </c>
      <c r="F104" s="51" t="str">
        <f t="shared" si="22"/>
        <v>Langenstrassen</v>
      </c>
      <c r="G104" s="51" t="str">
        <f t="shared" si="23"/>
        <v>Men Veteran</v>
      </c>
      <c r="H104" s="51" t="str">
        <f t="shared" si="24"/>
        <v>Penguin</v>
      </c>
      <c r="I104" s="84"/>
      <c r="J104" s="84" t="s">
        <v>20</v>
      </c>
      <c r="K104" s="84">
        <v>87</v>
      </c>
      <c r="L104" s="83">
        <f t="shared" si="25"/>
        <v>2.4</v>
      </c>
      <c r="M104" s="83">
        <f t="shared" si="26"/>
        <v>2.4</v>
      </c>
    </row>
    <row r="105" spans="1:13" hidden="1" x14ac:dyDescent="0.3">
      <c r="A105" s="210" t="str">
        <f t="shared" si="18"/>
        <v>2022-IC-L1</v>
      </c>
      <c r="B105" s="199">
        <f t="shared" si="19"/>
        <v>44618</v>
      </c>
      <c r="C105" s="210" t="str">
        <f t="shared" si="20"/>
        <v>Zone 3 - Mile68</v>
      </c>
      <c r="D105" s="84" t="s">
        <v>1423</v>
      </c>
      <c r="E105" s="51" t="str">
        <f t="shared" si="21"/>
        <v>Annelien</v>
      </c>
      <c r="F105" s="51" t="str">
        <f t="shared" si="22"/>
        <v>Langenstrassen</v>
      </c>
      <c r="G105" s="51" t="str">
        <f t="shared" si="23"/>
        <v>Ladies Veteran</v>
      </c>
      <c r="H105" s="51" t="str">
        <f t="shared" si="24"/>
        <v>Penguin</v>
      </c>
      <c r="I105" s="84"/>
      <c r="J105" s="84" t="s">
        <v>1279</v>
      </c>
      <c r="K105" s="84">
        <v>146</v>
      </c>
      <c r="L105" s="83">
        <f t="shared" si="25"/>
        <v>15.9</v>
      </c>
      <c r="M105" s="83">
        <f t="shared" si="26"/>
        <v>15.9</v>
      </c>
    </row>
    <row r="106" spans="1:13" hidden="1" x14ac:dyDescent="0.3">
      <c r="A106" s="210" t="str">
        <f t="shared" si="18"/>
        <v>2022-IC-L1</v>
      </c>
      <c r="B106" s="199">
        <f t="shared" si="19"/>
        <v>44618</v>
      </c>
      <c r="C106" s="210" t="str">
        <f t="shared" si="20"/>
        <v>Zone 3 - Mile68</v>
      </c>
      <c r="D106" s="84" t="s">
        <v>1423</v>
      </c>
      <c r="E106" s="51" t="str">
        <f t="shared" si="21"/>
        <v>Annelien</v>
      </c>
      <c r="F106" s="51" t="str">
        <f t="shared" si="22"/>
        <v>Langenstrassen</v>
      </c>
      <c r="G106" s="51" t="str">
        <f t="shared" si="23"/>
        <v>Ladies Veteran</v>
      </c>
      <c r="H106" s="51" t="str">
        <f t="shared" si="24"/>
        <v>Penguin</v>
      </c>
      <c r="I106" s="84"/>
      <c r="J106" s="84" t="s">
        <v>1279</v>
      </c>
      <c r="K106" s="84">
        <v>108</v>
      </c>
      <c r="L106" s="83">
        <f t="shared" si="25"/>
        <v>5.6</v>
      </c>
      <c r="M106" s="83">
        <f t="shared" si="26"/>
        <v>5.6</v>
      </c>
    </row>
    <row r="107" spans="1:13" hidden="1" x14ac:dyDescent="0.3">
      <c r="A107" s="210" t="str">
        <f t="shared" si="18"/>
        <v>2022-IC-L1</v>
      </c>
      <c r="B107" s="199">
        <f t="shared" si="19"/>
        <v>44618</v>
      </c>
      <c r="C107" s="210" t="str">
        <f t="shared" si="20"/>
        <v>Zone 3 - Mile68</v>
      </c>
      <c r="D107" s="84" t="s">
        <v>716</v>
      </c>
      <c r="E107" s="51" t="str">
        <f t="shared" si="21"/>
        <v>Andre</v>
      </c>
      <c r="F107" s="51" t="str">
        <f t="shared" si="22"/>
        <v>Nel</v>
      </c>
      <c r="G107" s="51" t="str">
        <f t="shared" si="23"/>
        <v>Men Veteran</v>
      </c>
      <c r="H107" s="51" t="str">
        <f t="shared" si="24"/>
        <v>Seagull Angling Club</v>
      </c>
      <c r="I107" s="84"/>
      <c r="J107" s="84" t="s">
        <v>1279</v>
      </c>
      <c r="K107" s="84">
        <v>130</v>
      </c>
      <c r="L107" s="83">
        <f t="shared" si="25"/>
        <v>10.7</v>
      </c>
      <c r="M107" s="83">
        <f t="shared" si="26"/>
        <v>10.7</v>
      </c>
    </row>
    <row r="108" spans="1:13" hidden="1" x14ac:dyDescent="0.3">
      <c r="A108" s="210" t="str">
        <f t="shared" si="18"/>
        <v>2022-IC-L1</v>
      </c>
      <c r="B108" s="199">
        <f t="shared" si="19"/>
        <v>44618</v>
      </c>
      <c r="C108" s="210" t="str">
        <f t="shared" si="20"/>
        <v>Zone 3 - Mile68</v>
      </c>
      <c r="D108" s="84" t="s">
        <v>932</v>
      </c>
      <c r="E108" s="51" t="str">
        <f t="shared" si="21"/>
        <v>Hannes</v>
      </c>
      <c r="F108" s="51" t="str">
        <f t="shared" si="22"/>
        <v>Swartz</v>
      </c>
      <c r="G108" s="51" t="str">
        <f t="shared" si="23"/>
        <v>Men Veteran</v>
      </c>
      <c r="H108" s="51" t="str">
        <f t="shared" si="24"/>
        <v>xSeagull Angling Club</v>
      </c>
      <c r="I108" s="84" t="s">
        <v>19</v>
      </c>
      <c r="J108" s="84"/>
      <c r="K108" s="84">
        <v>42</v>
      </c>
      <c r="L108" s="83">
        <f t="shared" si="25"/>
        <v>0.8</v>
      </c>
      <c r="M108" s="83">
        <f t="shared" si="26"/>
        <v>0.8</v>
      </c>
    </row>
    <row r="109" spans="1:13" hidden="1" x14ac:dyDescent="0.3">
      <c r="A109" s="210" t="str">
        <f t="shared" si="18"/>
        <v>2022-IC-L1</v>
      </c>
      <c r="B109" s="199">
        <f t="shared" si="19"/>
        <v>44618</v>
      </c>
      <c r="C109" s="210" t="str">
        <f t="shared" si="20"/>
        <v>Zone 3 - Mile68</v>
      </c>
      <c r="D109" s="84" t="s">
        <v>527</v>
      </c>
      <c r="E109" s="51" t="str">
        <f t="shared" si="21"/>
        <v>Richard</v>
      </c>
      <c r="F109" s="51" t="str">
        <f t="shared" si="22"/>
        <v>Kotze</v>
      </c>
      <c r="G109" s="51" t="str">
        <f t="shared" si="23"/>
        <v>Men Grand Masters</v>
      </c>
      <c r="H109" s="51" t="str">
        <f t="shared" si="24"/>
        <v>Seagull Angling Club</v>
      </c>
      <c r="I109" s="84" t="s">
        <v>9</v>
      </c>
      <c r="J109" s="84"/>
      <c r="K109" s="84">
        <v>32</v>
      </c>
      <c r="L109" s="83">
        <f t="shared" si="25"/>
        <v>0.6</v>
      </c>
      <c r="M109" s="83">
        <f t="shared" si="26"/>
        <v>0.6</v>
      </c>
    </row>
    <row r="110" spans="1:13" hidden="1" x14ac:dyDescent="0.3">
      <c r="A110" s="210" t="str">
        <f t="shared" si="18"/>
        <v>2022-IC-L1</v>
      </c>
      <c r="B110" s="199">
        <f t="shared" si="19"/>
        <v>44618</v>
      </c>
      <c r="C110" s="210" t="str">
        <f t="shared" si="20"/>
        <v>Zone 3 - Mile68</v>
      </c>
      <c r="D110" s="84" t="s">
        <v>527</v>
      </c>
      <c r="E110" s="51" t="str">
        <f t="shared" si="21"/>
        <v>Richard</v>
      </c>
      <c r="F110" s="51" t="str">
        <f t="shared" si="22"/>
        <v>Kotze</v>
      </c>
      <c r="G110" s="51" t="str">
        <f t="shared" si="23"/>
        <v>Men Grand Masters</v>
      </c>
      <c r="H110" s="51" t="str">
        <f t="shared" si="24"/>
        <v>Seagull Angling Club</v>
      </c>
      <c r="I110" s="84" t="s">
        <v>9</v>
      </c>
      <c r="J110" s="84"/>
      <c r="K110" s="84">
        <v>32</v>
      </c>
      <c r="L110" s="83">
        <f t="shared" si="25"/>
        <v>0.6</v>
      </c>
      <c r="M110" s="83">
        <f t="shared" si="26"/>
        <v>0.6</v>
      </c>
    </row>
    <row r="111" spans="1:13" hidden="1" x14ac:dyDescent="0.3">
      <c r="A111" s="210" t="str">
        <f t="shared" si="18"/>
        <v>2022-IC-L1</v>
      </c>
      <c r="B111" s="199">
        <f t="shared" si="19"/>
        <v>44618</v>
      </c>
      <c r="C111" s="210" t="str">
        <f t="shared" si="20"/>
        <v>Zone 3 - Mile68</v>
      </c>
      <c r="D111" s="84" t="s">
        <v>499</v>
      </c>
      <c r="E111" s="51" t="str">
        <f t="shared" si="21"/>
        <v>Sean</v>
      </c>
      <c r="F111" s="51" t="str">
        <f t="shared" si="22"/>
        <v>Van Den Heuvel</v>
      </c>
      <c r="G111" s="51" t="str">
        <f t="shared" si="23"/>
        <v>Men Veteran</v>
      </c>
      <c r="H111" s="51" t="str">
        <f t="shared" si="24"/>
        <v>Seagull Angling Club</v>
      </c>
      <c r="I111" s="84" t="s">
        <v>9</v>
      </c>
      <c r="J111" s="84"/>
      <c r="K111" s="84">
        <v>31</v>
      </c>
      <c r="L111" s="83">
        <f t="shared" si="25"/>
        <v>0.5</v>
      </c>
      <c r="M111" s="83">
        <f t="shared" si="26"/>
        <v>0.5</v>
      </c>
    </row>
    <row r="112" spans="1:13" hidden="1" x14ac:dyDescent="0.3">
      <c r="A112" s="210" t="str">
        <f t="shared" si="18"/>
        <v>2022-IC-L1</v>
      </c>
      <c r="B112" s="199">
        <f t="shared" si="19"/>
        <v>44618</v>
      </c>
      <c r="C112" s="210" t="str">
        <f t="shared" si="20"/>
        <v>Zone 3 - Mile68</v>
      </c>
      <c r="D112" s="84" t="s">
        <v>600</v>
      </c>
      <c r="E112" s="51" t="str">
        <f t="shared" si="21"/>
        <v>Japie</v>
      </c>
      <c r="F112" s="51" t="str">
        <f t="shared" si="22"/>
        <v>Jacobs</v>
      </c>
      <c r="G112" s="51" t="str">
        <f t="shared" si="23"/>
        <v>Men Master</v>
      </c>
      <c r="H112" s="51" t="str">
        <f t="shared" si="24"/>
        <v>Seagull Angling Club</v>
      </c>
      <c r="I112" s="84"/>
      <c r="J112" s="84"/>
      <c r="K112" s="84"/>
      <c r="L112" s="83" t="str">
        <f t="shared" si="25"/>
        <v/>
      </c>
      <c r="M112" s="83" t="str">
        <f t="shared" si="26"/>
        <v/>
      </c>
    </row>
    <row r="113" spans="1:13" hidden="1" x14ac:dyDescent="0.3">
      <c r="A113" s="210" t="str">
        <f t="shared" si="18"/>
        <v>2022-IC-L1</v>
      </c>
      <c r="B113" s="199">
        <f t="shared" si="19"/>
        <v>44618</v>
      </c>
      <c r="C113" s="210" t="str">
        <f t="shared" si="20"/>
        <v>Zone 3 - Mile68</v>
      </c>
      <c r="D113" s="84" t="s">
        <v>580</v>
      </c>
      <c r="E113" s="51" t="str">
        <f t="shared" si="21"/>
        <v>Pierre</v>
      </c>
      <c r="F113" s="51" t="str">
        <f t="shared" si="22"/>
        <v>Wagner</v>
      </c>
      <c r="G113" s="51" t="str">
        <f t="shared" si="23"/>
        <v>Men Master</v>
      </c>
      <c r="H113" s="51" t="str">
        <f t="shared" si="24"/>
        <v>Seagull Angling Club</v>
      </c>
      <c r="I113" s="84"/>
      <c r="J113" s="84"/>
      <c r="K113" s="84"/>
      <c r="L113" s="83" t="str">
        <f t="shared" si="25"/>
        <v/>
      </c>
      <c r="M113" s="83" t="str">
        <f t="shared" si="26"/>
        <v/>
      </c>
    </row>
    <row r="114" spans="1:13" hidden="1" x14ac:dyDescent="0.3">
      <c r="A114" s="210" t="str">
        <f t="shared" si="18"/>
        <v>2022-IC-L1</v>
      </c>
      <c r="B114" s="199">
        <f t="shared" si="19"/>
        <v>44618</v>
      </c>
      <c r="C114" s="210" t="str">
        <f t="shared" si="20"/>
        <v>Zone 3 - Mile68</v>
      </c>
      <c r="D114" s="84" t="s">
        <v>519</v>
      </c>
      <c r="E114" s="51" t="str">
        <f t="shared" si="21"/>
        <v>Herbert</v>
      </c>
      <c r="F114" s="51" t="str">
        <f t="shared" si="22"/>
        <v>Van Niekerk</v>
      </c>
      <c r="G114" s="51" t="str">
        <f t="shared" si="23"/>
        <v>Men Master</v>
      </c>
      <c r="H114" s="51" t="str">
        <f t="shared" si="24"/>
        <v>Seagull Angling Club</v>
      </c>
      <c r="I114" s="84"/>
      <c r="J114" s="84"/>
      <c r="K114" s="84"/>
      <c r="L114" s="83" t="str">
        <f t="shared" si="25"/>
        <v/>
      </c>
      <c r="M114" s="83" t="str">
        <f t="shared" si="26"/>
        <v/>
      </c>
    </row>
    <row r="115" spans="1:13" hidden="1" x14ac:dyDescent="0.3">
      <c r="A115" s="210" t="str">
        <f t="shared" si="18"/>
        <v>2022-IC-L1</v>
      </c>
      <c r="B115" s="199">
        <f t="shared" si="19"/>
        <v>44618</v>
      </c>
      <c r="C115" s="210" t="str">
        <f t="shared" si="20"/>
        <v>Zone 3 - Mile68</v>
      </c>
      <c r="D115" s="84" t="s">
        <v>596</v>
      </c>
      <c r="E115" s="51" t="str">
        <f t="shared" si="21"/>
        <v>Alex</v>
      </c>
      <c r="F115" s="51" t="str">
        <f t="shared" si="22"/>
        <v>Thompson</v>
      </c>
      <c r="G115" s="51" t="str">
        <f t="shared" si="23"/>
        <v>Men Master</v>
      </c>
      <c r="H115" s="51" t="str">
        <f t="shared" si="24"/>
        <v>Seagull Angling Club</v>
      </c>
      <c r="I115" s="84"/>
      <c r="J115" s="84"/>
      <c r="K115" s="84"/>
      <c r="L115" s="83" t="str">
        <f t="shared" si="25"/>
        <v/>
      </c>
      <c r="M115" s="83" t="str">
        <f t="shared" si="26"/>
        <v/>
      </c>
    </row>
    <row r="116" spans="1:13" hidden="1" x14ac:dyDescent="0.3">
      <c r="A116" s="210" t="str">
        <f t="shared" si="18"/>
        <v>2022-IC-L1</v>
      </c>
      <c r="B116" s="199">
        <f t="shared" si="19"/>
        <v>44618</v>
      </c>
      <c r="C116" s="210" t="str">
        <f t="shared" si="20"/>
        <v>Zone 3 - Mile68</v>
      </c>
      <c r="D116" s="84" t="s">
        <v>826</v>
      </c>
      <c r="E116" s="51" t="str">
        <f t="shared" si="21"/>
        <v>Lorette</v>
      </c>
      <c r="F116" s="51" t="str">
        <f t="shared" si="22"/>
        <v>Koen</v>
      </c>
      <c r="G116" s="51" t="str">
        <f t="shared" si="23"/>
        <v>Ladies Senior</v>
      </c>
      <c r="H116" s="51" t="str">
        <f t="shared" si="24"/>
        <v>Seagull Angling Club</v>
      </c>
      <c r="I116" s="84"/>
      <c r="J116" s="84"/>
      <c r="K116" s="84"/>
      <c r="L116" s="83" t="str">
        <f t="shared" si="25"/>
        <v/>
      </c>
      <c r="M116" s="83" t="str">
        <f t="shared" si="26"/>
        <v/>
      </c>
    </row>
    <row r="117" spans="1:13" hidden="1" x14ac:dyDescent="0.3">
      <c r="A117" s="210" t="str">
        <f t="shared" si="18"/>
        <v>2022-IC-L1</v>
      </c>
      <c r="B117" s="199">
        <f t="shared" si="19"/>
        <v>44618</v>
      </c>
      <c r="C117" s="210" t="str">
        <f t="shared" si="20"/>
        <v>Zone 3 - Mile68</v>
      </c>
      <c r="D117" s="84" t="s">
        <v>589</v>
      </c>
      <c r="E117" s="51" t="str">
        <f t="shared" si="21"/>
        <v>Jan</v>
      </c>
      <c r="F117" s="51" t="str">
        <f t="shared" si="22"/>
        <v>Potgieter</v>
      </c>
      <c r="G117" s="51" t="str">
        <f t="shared" si="23"/>
        <v>Men Veteran</v>
      </c>
      <c r="H117" s="51" t="str">
        <f t="shared" si="24"/>
        <v>Seagull Angling Club</v>
      </c>
      <c r="I117" s="84"/>
      <c r="J117" s="84"/>
      <c r="K117" s="84"/>
      <c r="L117" s="83" t="str">
        <f t="shared" si="25"/>
        <v/>
      </c>
      <c r="M117" s="83" t="str">
        <f t="shared" si="26"/>
        <v/>
      </c>
    </row>
    <row r="118" spans="1:13" hidden="1" x14ac:dyDescent="0.3">
      <c r="A118" s="210" t="str">
        <f t="shared" si="18"/>
        <v>2022-IC-L1</v>
      </c>
      <c r="B118" s="199">
        <f t="shared" si="19"/>
        <v>44618</v>
      </c>
      <c r="C118" s="210" t="str">
        <f t="shared" si="20"/>
        <v>Zone 3 - Mile68</v>
      </c>
      <c r="D118" s="84" t="s">
        <v>569</v>
      </c>
      <c r="E118" s="51" t="str">
        <f t="shared" si="21"/>
        <v>Rene</v>
      </c>
      <c r="F118" s="51" t="str">
        <f t="shared" si="22"/>
        <v>Mertens</v>
      </c>
      <c r="G118" s="51" t="str">
        <f t="shared" si="23"/>
        <v>Men Senior</v>
      </c>
      <c r="H118" s="51" t="str">
        <f t="shared" si="24"/>
        <v>xSeagull Angling Club</v>
      </c>
      <c r="I118" s="84"/>
      <c r="J118" s="84"/>
      <c r="K118" s="84"/>
      <c r="L118" s="83" t="str">
        <f t="shared" si="25"/>
        <v/>
      </c>
      <c r="M118" s="83" t="str">
        <f t="shared" si="26"/>
        <v/>
      </c>
    </row>
    <row r="119" spans="1:13" hidden="1" x14ac:dyDescent="0.3">
      <c r="A119" s="210" t="str">
        <f t="shared" si="18"/>
        <v>2022-IC-L1</v>
      </c>
      <c r="B119" s="199">
        <f t="shared" si="19"/>
        <v>44618</v>
      </c>
      <c r="C119" s="210" t="str">
        <f t="shared" si="20"/>
        <v>Zone 3 - Mile68</v>
      </c>
      <c r="D119" s="84" t="s">
        <v>875</v>
      </c>
      <c r="E119" s="51" t="str">
        <f t="shared" si="21"/>
        <v>Wessel</v>
      </c>
      <c r="F119" s="51" t="str">
        <f t="shared" si="22"/>
        <v>Swart</v>
      </c>
      <c r="G119" s="51" t="str">
        <f t="shared" si="23"/>
        <v>Men Master</v>
      </c>
      <c r="H119" s="51" t="str">
        <f t="shared" si="24"/>
        <v>Seagull Angling Club</v>
      </c>
      <c r="I119" s="84"/>
      <c r="J119" s="84"/>
      <c r="K119" s="84"/>
      <c r="L119" s="83" t="str">
        <f t="shared" si="25"/>
        <v/>
      </c>
      <c r="M119" s="83" t="str">
        <f t="shared" si="26"/>
        <v/>
      </c>
    </row>
    <row r="120" spans="1:13" hidden="1" x14ac:dyDescent="0.3">
      <c r="A120" s="210" t="str">
        <f t="shared" si="18"/>
        <v>2022-IC-L1</v>
      </c>
      <c r="B120" s="199">
        <f t="shared" si="19"/>
        <v>44618</v>
      </c>
      <c r="C120" s="210" t="str">
        <f t="shared" si="20"/>
        <v>Zone 3 - Mile68</v>
      </c>
      <c r="D120" s="84" t="s">
        <v>884</v>
      </c>
      <c r="E120" s="51" t="str">
        <f t="shared" si="21"/>
        <v>Martin</v>
      </c>
      <c r="F120" s="51" t="str">
        <f t="shared" si="22"/>
        <v>Gouws</v>
      </c>
      <c r="G120" s="51" t="str">
        <f t="shared" si="23"/>
        <v>Men Senior</v>
      </c>
      <c r="H120" s="51" t="str">
        <f t="shared" si="24"/>
        <v>Seagull Angling Club</v>
      </c>
      <c r="I120" s="84"/>
      <c r="J120" s="84"/>
      <c r="K120" s="84"/>
      <c r="L120" s="83" t="str">
        <f t="shared" si="25"/>
        <v/>
      </c>
      <c r="M120" s="83" t="str">
        <f t="shared" si="26"/>
        <v/>
      </c>
    </row>
    <row r="121" spans="1:13" hidden="1" x14ac:dyDescent="0.3">
      <c r="A121" s="210" t="str">
        <f t="shared" si="18"/>
        <v>2022-IC-L1</v>
      </c>
      <c r="B121" s="199">
        <f t="shared" si="19"/>
        <v>44618</v>
      </c>
      <c r="C121" s="210" t="str">
        <f t="shared" si="20"/>
        <v>Zone 3 - Mile68</v>
      </c>
      <c r="D121" s="84" t="s">
        <v>825</v>
      </c>
      <c r="E121" s="51" t="str">
        <f t="shared" si="21"/>
        <v>Riaan</v>
      </c>
      <c r="F121" s="51" t="str">
        <f t="shared" si="22"/>
        <v>Pelcher</v>
      </c>
      <c r="G121" s="51" t="str">
        <f t="shared" si="23"/>
        <v>Men Master</v>
      </c>
      <c r="H121" s="51" t="str">
        <f t="shared" si="24"/>
        <v>Namib Park</v>
      </c>
      <c r="I121" s="84"/>
      <c r="J121" s="84"/>
      <c r="K121" s="84"/>
      <c r="L121" s="83" t="str">
        <f t="shared" si="25"/>
        <v/>
      </c>
      <c r="M121" s="83" t="str">
        <f t="shared" si="26"/>
        <v/>
      </c>
    </row>
    <row r="122" spans="1:13" hidden="1" x14ac:dyDescent="0.3">
      <c r="A122" s="210" t="str">
        <f t="shared" si="18"/>
        <v>2022-IC-L1</v>
      </c>
      <c r="B122" s="199">
        <f t="shared" si="19"/>
        <v>44618</v>
      </c>
      <c r="C122" s="210" t="str">
        <f t="shared" si="20"/>
        <v>Zone 3 - Mile68</v>
      </c>
      <c r="D122" s="84" t="s">
        <v>782</v>
      </c>
      <c r="E122" s="51" t="str">
        <f t="shared" si="21"/>
        <v>Pieter</v>
      </c>
      <c r="F122" s="51" t="str">
        <f t="shared" si="22"/>
        <v>Du Preez</v>
      </c>
      <c r="G122" s="51" t="str">
        <f t="shared" si="23"/>
        <v>Men Master</v>
      </c>
      <c r="H122" s="51" t="str">
        <f t="shared" si="24"/>
        <v>Seagull Angling Club</v>
      </c>
      <c r="I122" s="84"/>
      <c r="J122" s="84"/>
      <c r="K122" s="84"/>
      <c r="L122" s="83" t="str">
        <f t="shared" si="25"/>
        <v/>
      </c>
      <c r="M122" s="83" t="str">
        <f t="shared" si="26"/>
        <v/>
      </c>
    </row>
    <row r="123" spans="1:13" hidden="1" x14ac:dyDescent="0.3">
      <c r="A123" s="210" t="str">
        <f t="shared" si="18"/>
        <v>2022-IC-L1</v>
      </c>
      <c r="B123" s="199">
        <f t="shared" si="19"/>
        <v>44618</v>
      </c>
      <c r="C123" s="210" t="str">
        <f t="shared" si="20"/>
        <v>Zone 3 - Mile68</v>
      </c>
      <c r="D123" s="84" t="s">
        <v>827</v>
      </c>
      <c r="E123" s="51" t="str">
        <f t="shared" si="21"/>
        <v>Manfred</v>
      </c>
      <c r="F123" s="51" t="str">
        <f t="shared" si="22"/>
        <v>Weise</v>
      </c>
      <c r="G123" s="51" t="str">
        <f t="shared" si="23"/>
        <v>Men Master</v>
      </c>
      <c r="H123" s="51" t="str">
        <f t="shared" si="24"/>
        <v>Seagull Angling Club</v>
      </c>
      <c r="I123" s="84"/>
      <c r="J123" s="84"/>
      <c r="K123" s="84"/>
      <c r="L123" s="83" t="str">
        <f t="shared" si="25"/>
        <v/>
      </c>
      <c r="M123" s="83" t="str">
        <f t="shared" si="26"/>
        <v/>
      </c>
    </row>
    <row r="124" spans="1:13" hidden="1" x14ac:dyDescent="0.3">
      <c r="A124" s="210" t="str">
        <f t="shared" si="18"/>
        <v>2022-IC-L1</v>
      </c>
      <c r="B124" s="199">
        <f t="shared" si="19"/>
        <v>44618</v>
      </c>
      <c r="C124" s="210" t="str">
        <f t="shared" si="20"/>
        <v>Zone 3 - Mile68</v>
      </c>
      <c r="D124" s="84" t="s">
        <v>494</v>
      </c>
      <c r="E124" s="51" t="str">
        <f t="shared" si="21"/>
        <v>Chrisjan</v>
      </c>
      <c r="F124" s="51" t="str">
        <f t="shared" si="22"/>
        <v>Potgieter</v>
      </c>
      <c r="G124" s="51" t="str">
        <f t="shared" si="23"/>
        <v>Men Veteran</v>
      </c>
      <c r="H124" s="51" t="str">
        <f t="shared" si="24"/>
        <v>Seagull Angling Club</v>
      </c>
      <c r="I124" s="84"/>
      <c r="J124" s="84" t="s">
        <v>1279</v>
      </c>
      <c r="K124" s="84">
        <v>152</v>
      </c>
      <c r="L124" s="83">
        <f t="shared" si="25"/>
        <v>18.2</v>
      </c>
      <c r="M124" s="83">
        <f t="shared" si="26"/>
        <v>18.2</v>
      </c>
    </row>
    <row r="125" spans="1:13" hidden="1" x14ac:dyDescent="0.3">
      <c r="A125" s="210" t="str">
        <f t="shared" si="18"/>
        <v>2022-IC-L1</v>
      </c>
      <c r="B125" s="199">
        <f t="shared" si="19"/>
        <v>44618</v>
      </c>
      <c r="C125" s="210" t="str">
        <f t="shared" si="20"/>
        <v>Zone 3 - Mile68</v>
      </c>
      <c r="D125" s="84" t="s">
        <v>494</v>
      </c>
      <c r="E125" s="51" t="str">
        <f t="shared" si="21"/>
        <v>Chrisjan</v>
      </c>
      <c r="F125" s="51" t="str">
        <f t="shared" si="22"/>
        <v>Potgieter</v>
      </c>
      <c r="G125" s="51" t="str">
        <f t="shared" si="23"/>
        <v>Men Veteran</v>
      </c>
      <c r="H125" s="51" t="str">
        <f t="shared" si="24"/>
        <v>Seagull Angling Club</v>
      </c>
      <c r="I125" s="84"/>
      <c r="J125" s="84" t="s">
        <v>1279</v>
      </c>
      <c r="K125" s="84">
        <v>162</v>
      </c>
      <c r="L125" s="83">
        <f t="shared" si="25"/>
        <v>22.7</v>
      </c>
      <c r="M125" s="83">
        <f t="shared" si="26"/>
        <v>22.7</v>
      </c>
    </row>
    <row r="126" spans="1:13" hidden="1" x14ac:dyDescent="0.3">
      <c r="A126" s="210" t="str">
        <f t="shared" si="18"/>
        <v>2022-IC-L1</v>
      </c>
      <c r="B126" s="199">
        <f t="shared" si="19"/>
        <v>44618</v>
      </c>
      <c r="C126" s="210" t="str">
        <f t="shared" si="20"/>
        <v>Zone 3 - Mile68</v>
      </c>
      <c r="D126" s="84" t="s">
        <v>1600</v>
      </c>
      <c r="E126" s="51" t="str">
        <f t="shared" si="21"/>
        <v>Iwan</v>
      </c>
      <c r="F126" s="51" t="str">
        <f t="shared" si="22"/>
        <v>Kotze</v>
      </c>
      <c r="G126" s="51" t="str">
        <f t="shared" si="23"/>
        <v>Men Senior</v>
      </c>
      <c r="H126" s="51" t="str">
        <f t="shared" si="24"/>
        <v>Seagull Angling Club</v>
      </c>
      <c r="I126" s="84"/>
      <c r="J126" s="84" t="s">
        <v>1279</v>
      </c>
      <c r="K126" s="84">
        <v>127</v>
      </c>
      <c r="L126" s="83">
        <f t="shared" si="25"/>
        <v>9.8000000000000007</v>
      </c>
      <c r="M126" s="83">
        <f t="shared" si="26"/>
        <v>9.8000000000000007</v>
      </c>
    </row>
    <row r="127" spans="1:13" hidden="1" x14ac:dyDescent="0.3">
      <c r="A127" s="210" t="str">
        <f t="shared" si="18"/>
        <v>2022-IC-L1</v>
      </c>
      <c r="B127" s="199">
        <f t="shared" si="19"/>
        <v>44618</v>
      </c>
      <c r="C127" s="210" t="str">
        <f t="shared" si="20"/>
        <v>Zone 3 - Mile68</v>
      </c>
      <c r="D127" s="84" t="s">
        <v>1600</v>
      </c>
      <c r="E127" s="51" t="str">
        <f t="shared" si="21"/>
        <v>Iwan</v>
      </c>
      <c r="F127" s="51" t="str">
        <f t="shared" si="22"/>
        <v>Kotze</v>
      </c>
      <c r="G127" s="51" t="str">
        <f t="shared" si="23"/>
        <v>Men Senior</v>
      </c>
      <c r="H127" s="51" t="str">
        <f t="shared" si="24"/>
        <v>Seagull Angling Club</v>
      </c>
      <c r="I127" s="84"/>
      <c r="J127" s="84" t="s">
        <v>1279</v>
      </c>
      <c r="K127" s="84">
        <v>158</v>
      </c>
      <c r="L127" s="83">
        <f t="shared" si="25"/>
        <v>20.8</v>
      </c>
      <c r="M127" s="83">
        <f t="shared" si="26"/>
        <v>20.8</v>
      </c>
    </row>
    <row r="128" spans="1:13" hidden="1" x14ac:dyDescent="0.3">
      <c r="A128" s="210" t="str">
        <f t="shared" si="18"/>
        <v>2022-IC-L1</v>
      </c>
      <c r="B128" s="199">
        <f t="shared" si="19"/>
        <v>44618</v>
      </c>
      <c r="C128" s="210" t="str">
        <f t="shared" si="20"/>
        <v>Zone 3 - Mile68</v>
      </c>
      <c r="D128" s="84" t="s">
        <v>1600</v>
      </c>
      <c r="E128" s="51" t="str">
        <f t="shared" si="21"/>
        <v>Iwan</v>
      </c>
      <c r="F128" s="51" t="str">
        <f t="shared" si="22"/>
        <v>Kotze</v>
      </c>
      <c r="G128" s="51" t="str">
        <f t="shared" si="23"/>
        <v>Men Senior</v>
      </c>
      <c r="H128" s="51" t="str">
        <f t="shared" si="24"/>
        <v>Seagull Angling Club</v>
      </c>
      <c r="I128" s="84"/>
      <c r="J128" s="84" t="s">
        <v>1280</v>
      </c>
      <c r="K128" s="84">
        <v>97</v>
      </c>
      <c r="L128" s="83">
        <f t="shared" si="25"/>
        <v>3.3</v>
      </c>
      <c r="M128" s="83">
        <f t="shared" si="26"/>
        <v>3.3</v>
      </c>
    </row>
    <row r="129" spans="1:13" hidden="1" x14ac:dyDescent="0.3">
      <c r="A129" s="210" t="str">
        <f t="shared" si="18"/>
        <v>2022-IC-L1</v>
      </c>
      <c r="B129" s="199">
        <f t="shared" si="19"/>
        <v>44618</v>
      </c>
      <c r="C129" s="210" t="str">
        <f t="shared" si="20"/>
        <v>Zone 3 - Mile68</v>
      </c>
      <c r="D129" s="84" t="s">
        <v>578</v>
      </c>
      <c r="E129" s="51" t="str">
        <f t="shared" si="21"/>
        <v>Pieter</v>
      </c>
      <c r="F129" s="51" t="str">
        <f t="shared" si="22"/>
        <v>Van Aarde</v>
      </c>
      <c r="G129" s="51" t="str">
        <f t="shared" si="23"/>
        <v>Men Senior</v>
      </c>
      <c r="H129" s="51" t="str">
        <f t="shared" si="24"/>
        <v>Seagull Angling Club</v>
      </c>
      <c r="I129" s="84"/>
      <c r="J129" s="84" t="s">
        <v>20</v>
      </c>
      <c r="K129" s="84">
        <v>82</v>
      </c>
      <c r="L129" s="83">
        <f t="shared" si="25"/>
        <v>2</v>
      </c>
      <c r="M129" s="83">
        <f t="shared" si="26"/>
        <v>2</v>
      </c>
    </row>
    <row r="130" spans="1:13" hidden="1" x14ac:dyDescent="0.3">
      <c r="A130" s="210" t="str">
        <f t="shared" si="18"/>
        <v>2022-IC-L1</v>
      </c>
      <c r="B130" s="199">
        <f t="shared" si="19"/>
        <v>44618</v>
      </c>
      <c r="C130" s="210" t="str">
        <f t="shared" si="20"/>
        <v>Zone 3 - Mile68</v>
      </c>
      <c r="D130" s="84" t="s">
        <v>578</v>
      </c>
      <c r="E130" s="51" t="str">
        <f t="shared" si="21"/>
        <v>Pieter</v>
      </c>
      <c r="F130" s="51" t="str">
        <f t="shared" si="22"/>
        <v>Van Aarde</v>
      </c>
      <c r="G130" s="51" t="str">
        <f t="shared" si="23"/>
        <v>Men Senior</v>
      </c>
      <c r="H130" s="51" t="str">
        <f t="shared" si="24"/>
        <v>Seagull Angling Club</v>
      </c>
      <c r="I130" s="84"/>
      <c r="J130" s="84" t="s">
        <v>1279</v>
      </c>
      <c r="K130" s="84">
        <v>151</v>
      </c>
      <c r="L130" s="83">
        <f t="shared" si="25"/>
        <v>17.8</v>
      </c>
      <c r="M130" s="83">
        <f t="shared" si="26"/>
        <v>17.8</v>
      </c>
    </row>
    <row r="131" spans="1:13" hidden="1" x14ac:dyDescent="0.3">
      <c r="A131" s="210" t="str">
        <f t="shared" si="18"/>
        <v>2022-IC-L1</v>
      </c>
      <c r="B131" s="199">
        <f t="shared" si="19"/>
        <v>44618</v>
      </c>
      <c r="C131" s="210" t="str">
        <f t="shared" si="20"/>
        <v>Zone 3 - Mile68</v>
      </c>
      <c r="D131" s="84" t="s">
        <v>481</v>
      </c>
      <c r="E131" s="51" t="str">
        <f t="shared" si="21"/>
        <v>Jaco</v>
      </c>
      <c r="F131" s="51" t="str">
        <f t="shared" si="22"/>
        <v>Mertens</v>
      </c>
      <c r="G131" s="51" t="str">
        <f t="shared" si="23"/>
        <v>Men Senior</v>
      </c>
      <c r="H131" s="51" t="str">
        <f t="shared" si="24"/>
        <v>Seagull Angling Club</v>
      </c>
      <c r="I131" s="84"/>
      <c r="J131" s="84" t="s">
        <v>1279</v>
      </c>
      <c r="K131" s="84">
        <v>149</v>
      </c>
      <c r="L131" s="83">
        <f t="shared" si="25"/>
        <v>17</v>
      </c>
      <c r="M131" s="83">
        <f t="shared" si="26"/>
        <v>17</v>
      </c>
    </row>
    <row r="132" spans="1:13" hidden="1" x14ac:dyDescent="0.3">
      <c r="A132" s="210" t="str">
        <f t="shared" ref="A132:A195" si="27">IF(D132="","",A131)</f>
        <v>2022-IC-L1</v>
      </c>
      <c r="B132" s="199">
        <f t="shared" ref="B132:B195" si="28">IF(D132="","",B131)</f>
        <v>44618</v>
      </c>
      <c r="C132" s="210" t="str">
        <f t="shared" ref="C132:C195" si="29">IF(D132="","",C131)</f>
        <v>Zone 3 - Mile68</v>
      </c>
      <c r="D132" s="84" t="s">
        <v>481</v>
      </c>
      <c r="E132" s="51" t="str">
        <f t="shared" ref="E132:E195" si="30">IF(D132="","",VLOOKUP(D132,Master,3,FALSE))</f>
        <v>Jaco</v>
      </c>
      <c r="F132" s="51" t="str">
        <f t="shared" ref="F132:F195" si="31">IF(D132="","",VLOOKUP(D132,Master,4,FALSE))</f>
        <v>Mertens</v>
      </c>
      <c r="G132" s="51" t="str">
        <f t="shared" ref="G132:G195" si="32">IF(D132="","",VLOOKUP(D132,Master,5,FALSE))</f>
        <v>Men Senior</v>
      </c>
      <c r="H132" s="51" t="str">
        <f t="shared" ref="H132:H195" si="33">IF(D132="","",VLOOKUP(D132,Master,2,FALSE))</f>
        <v>Seagull Angling Club</v>
      </c>
      <c r="I132" s="84"/>
      <c r="J132" s="84" t="s">
        <v>1279</v>
      </c>
      <c r="K132" s="84">
        <v>152</v>
      </c>
      <c r="L132" s="83">
        <f t="shared" si="25"/>
        <v>18.2</v>
      </c>
      <c r="M132" s="83">
        <f t="shared" si="26"/>
        <v>18.2</v>
      </c>
    </row>
    <row r="133" spans="1:13" hidden="1" x14ac:dyDescent="0.3">
      <c r="A133" s="210" t="str">
        <f t="shared" si="27"/>
        <v>2022-IC-L1</v>
      </c>
      <c r="B133" s="199">
        <f t="shared" si="28"/>
        <v>44618</v>
      </c>
      <c r="C133" s="210" t="str">
        <f t="shared" si="29"/>
        <v>Zone 3 - Mile68</v>
      </c>
      <c r="D133" s="84" t="s">
        <v>481</v>
      </c>
      <c r="E133" s="51" t="str">
        <f t="shared" si="30"/>
        <v>Jaco</v>
      </c>
      <c r="F133" s="51" t="str">
        <f t="shared" si="31"/>
        <v>Mertens</v>
      </c>
      <c r="G133" s="51" t="str">
        <f t="shared" si="32"/>
        <v>Men Senior</v>
      </c>
      <c r="H133" s="51" t="str">
        <f t="shared" si="33"/>
        <v>Seagull Angling Club</v>
      </c>
      <c r="I133" s="84"/>
      <c r="J133" s="84" t="s">
        <v>1280</v>
      </c>
      <c r="K133" s="84">
        <v>104</v>
      </c>
      <c r="L133" s="83">
        <f t="shared" si="25"/>
        <v>4.2</v>
      </c>
      <c r="M133" s="83">
        <f t="shared" si="26"/>
        <v>4.2</v>
      </c>
    </row>
    <row r="134" spans="1:13" hidden="1" x14ac:dyDescent="0.3">
      <c r="A134" s="210" t="str">
        <f t="shared" si="27"/>
        <v>2022-IC-L1</v>
      </c>
      <c r="B134" s="199">
        <f t="shared" si="28"/>
        <v>44618</v>
      </c>
      <c r="C134" s="210" t="str">
        <f t="shared" si="29"/>
        <v>Zone 3 - Mile68</v>
      </c>
      <c r="D134" s="84" t="s">
        <v>643</v>
      </c>
      <c r="E134" s="51" t="str">
        <f t="shared" si="30"/>
        <v>Cecilia</v>
      </c>
      <c r="F134" s="51" t="str">
        <f t="shared" si="31"/>
        <v>Brandt</v>
      </c>
      <c r="G134" s="51" t="str">
        <f t="shared" si="32"/>
        <v>Ladies Senior</v>
      </c>
      <c r="H134" s="51" t="str">
        <f t="shared" si="33"/>
        <v>Seagull Angling Club</v>
      </c>
      <c r="I134" s="84"/>
      <c r="J134" s="84" t="s">
        <v>1279</v>
      </c>
      <c r="K134" s="84">
        <v>131</v>
      </c>
      <c r="L134" s="83">
        <f t="shared" si="25"/>
        <v>10.9</v>
      </c>
      <c r="M134" s="83">
        <f t="shared" si="26"/>
        <v>10.9</v>
      </c>
    </row>
    <row r="135" spans="1:13" hidden="1" x14ac:dyDescent="0.3">
      <c r="A135" s="210" t="str">
        <f t="shared" si="27"/>
        <v>2022-IC-L1</v>
      </c>
      <c r="B135" s="199">
        <f t="shared" si="28"/>
        <v>44618</v>
      </c>
      <c r="C135" s="210" t="str">
        <f t="shared" si="29"/>
        <v>Zone 3 - Mile68</v>
      </c>
      <c r="D135" s="84" t="s">
        <v>643</v>
      </c>
      <c r="E135" s="51" t="str">
        <f t="shared" si="30"/>
        <v>Cecilia</v>
      </c>
      <c r="F135" s="51" t="str">
        <f t="shared" si="31"/>
        <v>Brandt</v>
      </c>
      <c r="G135" s="51" t="str">
        <f t="shared" si="32"/>
        <v>Ladies Senior</v>
      </c>
      <c r="H135" s="51" t="str">
        <f t="shared" si="33"/>
        <v>Seagull Angling Club</v>
      </c>
      <c r="I135" s="84"/>
      <c r="J135" s="84" t="s">
        <v>1280</v>
      </c>
      <c r="K135" s="84">
        <v>111</v>
      </c>
      <c r="L135" s="83">
        <f t="shared" si="25"/>
        <v>5.3</v>
      </c>
      <c r="M135" s="83">
        <f t="shared" si="26"/>
        <v>5.3</v>
      </c>
    </row>
    <row r="136" spans="1:13" hidden="1" x14ac:dyDescent="0.3">
      <c r="A136" s="210" t="str">
        <f t="shared" si="27"/>
        <v>2022-IC-L1</v>
      </c>
      <c r="B136" s="199">
        <f t="shared" si="28"/>
        <v>44618</v>
      </c>
      <c r="C136" s="210" t="str">
        <f t="shared" si="29"/>
        <v>Zone 3 - Mile68</v>
      </c>
      <c r="D136" s="84" t="s">
        <v>1461</v>
      </c>
      <c r="E136" s="51" t="str">
        <f t="shared" si="30"/>
        <v>Gerhard</v>
      </c>
      <c r="F136" s="51" t="str">
        <f t="shared" si="31"/>
        <v>Van Niekerk</v>
      </c>
      <c r="G136" s="51" t="str">
        <f t="shared" si="32"/>
        <v>Men Senior</v>
      </c>
      <c r="H136" s="51" t="str">
        <f t="shared" si="33"/>
        <v>Seagull Angling Club</v>
      </c>
      <c r="I136" s="84"/>
      <c r="J136" s="84" t="s">
        <v>20</v>
      </c>
      <c r="K136" s="84">
        <v>89</v>
      </c>
      <c r="L136" s="83">
        <f t="shared" ref="L136:L199" si="34">IF(K136="","",IF(I136="",ROUND(HLOOKUP(J136,kgList,K136,FALSE),1),ROUND(HLOOKUP(I136,kgList,K136,FALSE),1)))</f>
        <v>2.6</v>
      </c>
      <c r="M136" s="83">
        <f t="shared" ref="M136:M199" si="35">IF(L136="","",IF(COUNTA(I136:J136)&gt;1,"Edible or Inedible",IF(COUNTA(I136)=1,L136*1,IF(COUNTA(J136)=1,L136*1,"ERROR"))))</f>
        <v>2.6</v>
      </c>
    </row>
    <row r="137" spans="1:13" hidden="1" x14ac:dyDescent="0.3">
      <c r="A137" s="210" t="str">
        <f t="shared" si="27"/>
        <v>2022-IC-L1</v>
      </c>
      <c r="B137" s="199">
        <f t="shared" si="28"/>
        <v>44618</v>
      </c>
      <c r="C137" s="210" t="str">
        <f t="shared" si="29"/>
        <v>Zone 3 - Mile68</v>
      </c>
      <c r="D137" s="84" t="s">
        <v>1461</v>
      </c>
      <c r="E137" s="51" t="str">
        <f t="shared" si="30"/>
        <v>Gerhard</v>
      </c>
      <c r="F137" s="51" t="str">
        <f t="shared" si="31"/>
        <v>Van Niekerk</v>
      </c>
      <c r="G137" s="51" t="str">
        <f t="shared" si="32"/>
        <v>Men Senior</v>
      </c>
      <c r="H137" s="51" t="str">
        <f t="shared" si="33"/>
        <v>Seagull Angling Club</v>
      </c>
      <c r="I137" s="84"/>
      <c r="J137" s="84" t="s">
        <v>1280</v>
      </c>
      <c r="K137" s="84">
        <v>84</v>
      </c>
      <c r="L137" s="83">
        <f t="shared" si="34"/>
        <v>2</v>
      </c>
      <c r="M137" s="83">
        <f t="shared" si="35"/>
        <v>2</v>
      </c>
    </row>
    <row r="138" spans="1:13" hidden="1" x14ac:dyDescent="0.3">
      <c r="A138" s="210" t="str">
        <f t="shared" si="27"/>
        <v>2022-IC-L1</v>
      </c>
      <c r="B138" s="199">
        <f t="shared" si="28"/>
        <v>44618</v>
      </c>
      <c r="C138" s="210" t="str">
        <f t="shared" si="29"/>
        <v>Zone 3 - Mile68</v>
      </c>
      <c r="D138" s="84" t="s">
        <v>718</v>
      </c>
      <c r="E138" s="51" t="str">
        <f t="shared" si="30"/>
        <v>Christiaan</v>
      </c>
      <c r="F138" s="51" t="str">
        <f t="shared" si="31"/>
        <v>Potgieter</v>
      </c>
      <c r="G138" s="51" t="str">
        <f t="shared" si="32"/>
        <v>Men U/16</v>
      </c>
      <c r="H138" s="51" t="str">
        <f t="shared" si="33"/>
        <v>Seagull Angling Club</v>
      </c>
      <c r="I138" s="84" t="s">
        <v>19</v>
      </c>
      <c r="J138" s="84"/>
      <c r="K138" s="84">
        <v>42</v>
      </c>
      <c r="L138" s="83">
        <f t="shared" si="34"/>
        <v>0.8</v>
      </c>
      <c r="M138" s="83">
        <f t="shared" si="35"/>
        <v>0.8</v>
      </c>
    </row>
    <row r="139" spans="1:13" hidden="1" x14ac:dyDescent="0.3">
      <c r="A139" s="210" t="str">
        <f t="shared" si="27"/>
        <v>2022-IC-L1</v>
      </c>
      <c r="B139" s="199">
        <f t="shared" si="28"/>
        <v>44618</v>
      </c>
      <c r="C139" s="210" t="str">
        <f t="shared" si="29"/>
        <v>Zone 3 - Mile68</v>
      </c>
      <c r="D139" s="84" t="s">
        <v>550</v>
      </c>
      <c r="E139" s="51" t="str">
        <f t="shared" si="30"/>
        <v>Tertius</v>
      </c>
      <c r="F139" s="51" t="str">
        <f t="shared" si="31"/>
        <v>Potgieter</v>
      </c>
      <c r="G139" s="51" t="str">
        <f t="shared" si="32"/>
        <v>Men Senior</v>
      </c>
      <c r="H139" s="51" t="str">
        <f t="shared" si="33"/>
        <v>Seagull Angling Club</v>
      </c>
      <c r="I139" s="84"/>
      <c r="J139" s="84" t="s">
        <v>1280</v>
      </c>
      <c r="K139" s="84">
        <v>80</v>
      </c>
      <c r="L139" s="83">
        <f t="shared" si="34"/>
        <v>1.7</v>
      </c>
      <c r="M139" s="83">
        <f t="shared" si="35"/>
        <v>1.7</v>
      </c>
    </row>
    <row r="140" spans="1:13" hidden="1" x14ac:dyDescent="0.3">
      <c r="A140" s="210" t="str">
        <f t="shared" si="27"/>
        <v>2022-IC-L1</v>
      </c>
      <c r="B140" s="199">
        <f t="shared" si="28"/>
        <v>44618</v>
      </c>
      <c r="C140" s="210" t="str">
        <f t="shared" si="29"/>
        <v>Zone 3 - Mile68</v>
      </c>
      <c r="D140" s="84" t="s">
        <v>1112</v>
      </c>
      <c r="E140" s="51" t="str">
        <f t="shared" si="30"/>
        <v>De Wet</v>
      </c>
      <c r="F140" s="51" t="str">
        <f t="shared" si="31"/>
        <v>Vorster</v>
      </c>
      <c r="G140" s="51" t="str">
        <f t="shared" si="32"/>
        <v>Men Veteran</v>
      </c>
      <c r="H140" s="51" t="str">
        <f t="shared" si="33"/>
        <v>Seagull Angling Club</v>
      </c>
      <c r="I140" s="84" t="s">
        <v>9</v>
      </c>
      <c r="J140" s="84"/>
      <c r="K140" s="84">
        <v>36</v>
      </c>
      <c r="L140" s="83">
        <f t="shared" si="34"/>
        <v>0.9</v>
      </c>
      <c r="M140" s="83">
        <f t="shared" si="35"/>
        <v>0.9</v>
      </c>
    </row>
    <row r="141" spans="1:13" hidden="1" x14ac:dyDescent="0.3">
      <c r="A141" s="210" t="str">
        <f t="shared" si="27"/>
        <v>2022-IC-L1</v>
      </c>
      <c r="B141" s="199">
        <f t="shared" si="28"/>
        <v>44618</v>
      </c>
      <c r="C141" s="210" t="str">
        <f t="shared" si="29"/>
        <v>Zone 3 - Mile68</v>
      </c>
      <c r="D141" s="84" t="s">
        <v>1112</v>
      </c>
      <c r="E141" s="51" t="str">
        <f t="shared" si="30"/>
        <v>De Wet</v>
      </c>
      <c r="F141" s="51" t="str">
        <f t="shared" si="31"/>
        <v>Vorster</v>
      </c>
      <c r="G141" s="51" t="str">
        <f t="shared" si="32"/>
        <v>Men Veteran</v>
      </c>
      <c r="H141" s="51" t="str">
        <f t="shared" si="33"/>
        <v>Seagull Angling Club</v>
      </c>
      <c r="I141" s="84" t="s">
        <v>9</v>
      </c>
      <c r="J141" s="84"/>
      <c r="K141" s="84">
        <v>32</v>
      </c>
      <c r="L141" s="83">
        <f t="shared" si="34"/>
        <v>0.6</v>
      </c>
      <c r="M141" s="83">
        <f t="shared" si="35"/>
        <v>0.6</v>
      </c>
    </row>
    <row r="142" spans="1:13" hidden="1" x14ac:dyDescent="0.3">
      <c r="A142" s="210" t="str">
        <f t="shared" si="27"/>
        <v>2022-IC-L1</v>
      </c>
      <c r="B142" s="199">
        <f t="shared" si="28"/>
        <v>44618</v>
      </c>
      <c r="C142" s="210" t="str">
        <f t="shared" si="29"/>
        <v>Zone 3 - Mile68</v>
      </c>
      <c r="D142" s="84" t="s">
        <v>1112</v>
      </c>
      <c r="E142" s="51" t="str">
        <f t="shared" si="30"/>
        <v>De Wet</v>
      </c>
      <c r="F142" s="51" t="str">
        <f t="shared" si="31"/>
        <v>Vorster</v>
      </c>
      <c r="G142" s="51" t="str">
        <f t="shared" si="32"/>
        <v>Men Veteran</v>
      </c>
      <c r="H142" s="51" t="str">
        <f t="shared" si="33"/>
        <v>Seagull Angling Club</v>
      </c>
      <c r="I142" s="84" t="s">
        <v>9</v>
      </c>
      <c r="J142" s="84"/>
      <c r="K142" s="84">
        <v>37</v>
      </c>
      <c r="L142" s="83">
        <f t="shared" si="34"/>
        <v>0.9</v>
      </c>
      <c r="M142" s="83">
        <f t="shared" si="35"/>
        <v>0.9</v>
      </c>
    </row>
    <row r="143" spans="1:13" hidden="1" x14ac:dyDescent="0.3">
      <c r="A143" s="210" t="str">
        <f t="shared" si="27"/>
        <v>2022-IC-L1</v>
      </c>
      <c r="B143" s="199">
        <f t="shared" si="28"/>
        <v>44618</v>
      </c>
      <c r="C143" s="210" t="str">
        <f t="shared" si="29"/>
        <v>Zone 3 - Mile68</v>
      </c>
      <c r="D143" s="84" t="s">
        <v>628</v>
      </c>
      <c r="E143" s="51" t="str">
        <f t="shared" si="30"/>
        <v>Andre</v>
      </c>
      <c r="F143" s="51" t="str">
        <f t="shared" si="31"/>
        <v>Strydom</v>
      </c>
      <c r="G143" s="51" t="str">
        <f t="shared" si="32"/>
        <v>Men Senior</v>
      </c>
      <c r="H143" s="51" t="str">
        <f t="shared" si="33"/>
        <v>Seagull Angling Club</v>
      </c>
      <c r="I143" s="84"/>
      <c r="J143" s="84" t="s">
        <v>1280</v>
      </c>
      <c r="K143" s="84">
        <v>85</v>
      </c>
      <c r="L143" s="83">
        <f t="shared" si="34"/>
        <v>2.1</v>
      </c>
      <c r="M143" s="83">
        <f t="shared" si="35"/>
        <v>2.1</v>
      </c>
    </row>
    <row r="144" spans="1:13" hidden="1" x14ac:dyDescent="0.3">
      <c r="A144" s="210" t="str">
        <f t="shared" si="27"/>
        <v>2022-IC-L1</v>
      </c>
      <c r="B144" s="199">
        <f t="shared" si="28"/>
        <v>44618</v>
      </c>
      <c r="C144" s="210" t="str">
        <f t="shared" si="29"/>
        <v>Zone 3 - Mile68</v>
      </c>
      <c r="D144" s="84" t="s">
        <v>1462</v>
      </c>
      <c r="E144" s="51" t="str">
        <f t="shared" si="30"/>
        <v>Jaco</v>
      </c>
      <c r="F144" s="51" t="str">
        <f t="shared" si="31"/>
        <v>Wiese</v>
      </c>
      <c r="G144" s="51" t="str">
        <f t="shared" si="32"/>
        <v>Men Senior</v>
      </c>
      <c r="H144" s="51" t="str">
        <f t="shared" si="33"/>
        <v>Seagull Angling Club</v>
      </c>
      <c r="I144" s="84"/>
      <c r="J144" s="84" t="s">
        <v>1279</v>
      </c>
      <c r="K144" s="84">
        <v>129</v>
      </c>
      <c r="L144" s="83">
        <f t="shared" si="34"/>
        <v>10.4</v>
      </c>
      <c r="M144" s="83">
        <f t="shared" si="35"/>
        <v>10.4</v>
      </c>
    </row>
    <row r="145" spans="1:13" hidden="1" x14ac:dyDescent="0.3">
      <c r="A145" s="210" t="str">
        <f t="shared" si="27"/>
        <v>2022-IC-L1</v>
      </c>
      <c r="B145" s="199">
        <f t="shared" si="28"/>
        <v>44618</v>
      </c>
      <c r="C145" s="210" t="str">
        <f t="shared" si="29"/>
        <v>Zone 3 - Mile68</v>
      </c>
      <c r="D145" s="84" t="s">
        <v>705</v>
      </c>
      <c r="E145" s="51" t="str">
        <f t="shared" si="30"/>
        <v>Lu-Andre</v>
      </c>
      <c r="F145" s="51" t="str">
        <f t="shared" si="31"/>
        <v>Duvenhage</v>
      </c>
      <c r="G145" s="51" t="str">
        <f t="shared" si="32"/>
        <v>Men Senior</v>
      </c>
      <c r="H145" s="51" t="str">
        <f t="shared" si="33"/>
        <v>Seagull Angling Club</v>
      </c>
      <c r="I145" s="84"/>
      <c r="J145" s="84" t="s">
        <v>1279</v>
      </c>
      <c r="K145" s="84">
        <v>86</v>
      </c>
      <c r="L145" s="83">
        <f t="shared" si="34"/>
        <v>2.6</v>
      </c>
      <c r="M145" s="83">
        <f t="shared" si="35"/>
        <v>2.6</v>
      </c>
    </row>
    <row r="146" spans="1:13" hidden="1" x14ac:dyDescent="0.3">
      <c r="A146" s="210" t="str">
        <f t="shared" si="27"/>
        <v>2022-IC-L1</v>
      </c>
      <c r="B146" s="199">
        <f t="shared" si="28"/>
        <v>44618</v>
      </c>
      <c r="C146" s="210" t="str">
        <f t="shared" si="29"/>
        <v>Zone 3 - Mile68</v>
      </c>
      <c r="D146" s="84" t="s">
        <v>746</v>
      </c>
      <c r="E146" s="51" t="str">
        <f t="shared" si="30"/>
        <v>Danie</v>
      </c>
      <c r="F146" s="51" t="str">
        <f t="shared" si="31"/>
        <v>Smith</v>
      </c>
      <c r="G146" s="51" t="str">
        <f t="shared" si="32"/>
        <v>Men Veteran</v>
      </c>
      <c r="H146" s="51" t="str">
        <f t="shared" si="33"/>
        <v>Seagull Angling Club</v>
      </c>
      <c r="I146" s="84"/>
      <c r="J146" s="84" t="s">
        <v>1279</v>
      </c>
      <c r="K146" s="84">
        <v>81</v>
      </c>
      <c r="L146" s="83">
        <f t="shared" si="34"/>
        <v>2.1</v>
      </c>
      <c r="M146" s="83">
        <f t="shared" si="35"/>
        <v>2.1</v>
      </c>
    </row>
    <row r="147" spans="1:13" hidden="1" x14ac:dyDescent="0.3">
      <c r="A147" s="210" t="str">
        <f t="shared" si="27"/>
        <v>2022-IC-L1</v>
      </c>
      <c r="B147" s="199">
        <f t="shared" si="28"/>
        <v>44618</v>
      </c>
      <c r="C147" s="210" t="str">
        <f t="shared" si="29"/>
        <v>Zone 3 - Mile68</v>
      </c>
      <c r="D147" s="84" t="s">
        <v>530</v>
      </c>
      <c r="E147" s="51" t="str">
        <f t="shared" si="30"/>
        <v>John-John</v>
      </c>
      <c r="F147" s="51" t="str">
        <f t="shared" si="31"/>
        <v>Warrington</v>
      </c>
      <c r="G147" s="51" t="str">
        <f t="shared" si="32"/>
        <v>Men Veteran</v>
      </c>
      <c r="H147" s="51" t="str">
        <f t="shared" si="33"/>
        <v>Mako</v>
      </c>
      <c r="I147" s="84"/>
      <c r="J147" s="84"/>
      <c r="K147" s="84"/>
      <c r="L147" s="83" t="str">
        <f t="shared" si="34"/>
        <v/>
      </c>
      <c r="M147" s="83" t="str">
        <f t="shared" si="35"/>
        <v/>
      </c>
    </row>
    <row r="148" spans="1:13" hidden="1" x14ac:dyDescent="0.3">
      <c r="A148" s="210" t="str">
        <f t="shared" si="27"/>
        <v>2022-IC-L1</v>
      </c>
      <c r="B148" s="199">
        <f t="shared" si="28"/>
        <v>44618</v>
      </c>
      <c r="C148" s="210" t="str">
        <f t="shared" si="29"/>
        <v>Zone 3 - Mile68</v>
      </c>
      <c r="D148" s="84" t="s">
        <v>535</v>
      </c>
      <c r="E148" s="51" t="str">
        <f t="shared" si="30"/>
        <v>Hendrik</v>
      </c>
      <c r="F148" s="51" t="str">
        <f t="shared" si="31"/>
        <v>Dry</v>
      </c>
      <c r="G148" s="51" t="str">
        <f t="shared" si="32"/>
        <v>Men Veteran</v>
      </c>
      <c r="H148" s="51" t="str">
        <f t="shared" si="33"/>
        <v>Mako</v>
      </c>
      <c r="I148" s="84"/>
      <c r="J148" s="84"/>
      <c r="K148" s="84"/>
      <c r="L148" s="83" t="str">
        <f t="shared" si="34"/>
        <v/>
      </c>
      <c r="M148" s="83" t="str">
        <f t="shared" si="35"/>
        <v/>
      </c>
    </row>
    <row r="149" spans="1:13" hidden="1" x14ac:dyDescent="0.3">
      <c r="A149" s="210" t="str">
        <f t="shared" si="27"/>
        <v>2022-IC-L1</v>
      </c>
      <c r="B149" s="199">
        <f t="shared" si="28"/>
        <v>44618</v>
      </c>
      <c r="C149" s="210" t="str">
        <f t="shared" si="29"/>
        <v>Zone 3 - Mile68</v>
      </c>
      <c r="D149" s="84" t="s">
        <v>576</v>
      </c>
      <c r="E149" s="51" t="str">
        <f t="shared" si="30"/>
        <v>Kiepie</v>
      </c>
      <c r="F149" s="51" t="str">
        <f t="shared" si="31"/>
        <v>Burger</v>
      </c>
      <c r="G149" s="51" t="str">
        <f t="shared" si="32"/>
        <v>Men Veteran</v>
      </c>
      <c r="H149" s="51" t="str">
        <f t="shared" si="33"/>
        <v>Mako</v>
      </c>
      <c r="I149" s="84"/>
      <c r="J149" s="84" t="s">
        <v>1279</v>
      </c>
      <c r="K149" s="84">
        <v>114</v>
      </c>
      <c r="L149" s="83">
        <f t="shared" si="34"/>
        <v>6.8</v>
      </c>
      <c r="M149" s="83">
        <f t="shared" si="35"/>
        <v>6.8</v>
      </c>
    </row>
    <row r="150" spans="1:13" hidden="1" x14ac:dyDescent="0.3">
      <c r="A150" s="210" t="str">
        <f t="shared" si="27"/>
        <v>2022-IC-L1</v>
      </c>
      <c r="B150" s="199">
        <f t="shared" si="28"/>
        <v>44618</v>
      </c>
      <c r="C150" s="210" t="str">
        <f t="shared" si="29"/>
        <v>Zone 3 - Mile68</v>
      </c>
      <c r="D150" s="84" t="s">
        <v>484</v>
      </c>
      <c r="E150" s="51" t="str">
        <f t="shared" si="30"/>
        <v>Johan</v>
      </c>
      <c r="F150" s="51" t="str">
        <f t="shared" si="31"/>
        <v>Van Wyk</v>
      </c>
      <c r="G150" s="51" t="str">
        <f t="shared" si="32"/>
        <v>Men Veteran</v>
      </c>
      <c r="H150" s="51" t="str">
        <f t="shared" si="33"/>
        <v>Mako</v>
      </c>
      <c r="I150" s="84"/>
      <c r="J150" s="84" t="s">
        <v>1279</v>
      </c>
      <c r="K150" s="84">
        <v>142</v>
      </c>
      <c r="L150" s="83">
        <f t="shared" si="34"/>
        <v>14.4</v>
      </c>
      <c r="M150" s="83">
        <f t="shared" si="35"/>
        <v>14.4</v>
      </c>
    </row>
    <row r="151" spans="1:13" hidden="1" x14ac:dyDescent="0.3">
      <c r="A151" s="210" t="str">
        <f t="shared" si="27"/>
        <v>2022-IC-L1</v>
      </c>
      <c r="B151" s="199">
        <f t="shared" si="28"/>
        <v>44618</v>
      </c>
      <c r="C151" s="210" t="str">
        <f t="shared" si="29"/>
        <v>Zone 3 - Mile68</v>
      </c>
      <c r="D151" s="84" t="s">
        <v>484</v>
      </c>
      <c r="E151" s="51" t="str">
        <f t="shared" si="30"/>
        <v>Johan</v>
      </c>
      <c r="F151" s="51" t="str">
        <f t="shared" si="31"/>
        <v>Van Wyk</v>
      </c>
      <c r="G151" s="51" t="str">
        <f t="shared" si="32"/>
        <v>Men Veteran</v>
      </c>
      <c r="H151" s="51" t="str">
        <f t="shared" si="33"/>
        <v>Mako</v>
      </c>
      <c r="I151" s="84"/>
      <c r="J151" s="84" t="s">
        <v>1279</v>
      </c>
      <c r="K151" s="84">
        <v>112</v>
      </c>
      <c r="L151" s="83">
        <f t="shared" si="34"/>
        <v>6.4</v>
      </c>
      <c r="M151" s="83">
        <f t="shared" si="35"/>
        <v>6.4</v>
      </c>
    </row>
    <row r="152" spans="1:13" hidden="1" x14ac:dyDescent="0.3">
      <c r="A152" s="210" t="str">
        <f t="shared" si="27"/>
        <v>2022-IC-L1</v>
      </c>
      <c r="B152" s="199">
        <f t="shared" si="28"/>
        <v>44618</v>
      </c>
      <c r="C152" s="210" t="str">
        <f t="shared" si="29"/>
        <v>Zone 3 - Mile68</v>
      </c>
      <c r="D152" s="84" t="s">
        <v>484</v>
      </c>
      <c r="E152" s="51" t="str">
        <f t="shared" si="30"/>
        <v>Johan</v>
      </c>
      <c r="F152" s="51" t="str">
        <f t="shared" si="31"/>
        <v>Van Wyk</v>
      </c>
      <c r="G152" s="51" t="str">
        <f t="shared" si="32"/>
        <v>Men Veteran</v>
      </c>
      <c r="H152" s="51" t="str">
        <f t="shared" si="33"/>
        <v>Mako</v>
      </c>
      <c r="I152" s="84"/>
      <c r="J152" s="84" t="s">
        <v>1279</v>
      </c>
      <c r="K152" s="84">
        <v>126</v>
      </c>
      <c r="L152" s="83">
        <f t="shared" si="34"/>
        <v>9.6</v>
      </c>
      <c r="M152" s="83">
        <f t="shared" si="35"/>
        <v>9.6</v>
      </c>
    </row>
    <row r="153" spans="1:13" hidden="1" x14ac:dyDescent="0.3">
      <c r="A153" s="210" t="str">
        <f t="shared" si="27"/>
        <v>2022-IC-L1</v>
      </c>
      <c r="B153" s="199">
        <f t="shared" si="28"/>
        <v>44618</v>
      </c>
      <c r="C153" s="210" t="str">
        <f t="shared" si="29"/>
        <v>Zone 3 - Mile68</v>
      </c>
      <c r="D153" s="84" t="s">
        <v>484</v>
      </c>
      <c r="E153" s="51" t="str">
        <f t="shared" si="30"/>
        <v>Johan</v>
      </c>
      <c r="F153" s="51" t="str">
        <f t="shared" si="31"/>
        <v>Van Wyk</v>
      </c>
      <c r="G153" s="51" t="str">
        <f t="shared" si="32"/>
        <v>Men Veteran</v>
      </c>
      <c r="H153" s="51" t="str">
        <f t="shared" si="33"/>
        <v>Mako</v>
      </c>
      <c r="I153" s="84"/>
      <c r="J153" s="84" t="s">
        <v>1279</v>
      </c>
      <c r="K153" s="84">
        <v>105</v>
      </c>
      <c r="L153" s="83">
        <f t="shared" si="34"/>
        <v>5.0999999999999996</v>
      </c>
      <c r="M153" s="83">
        <f t="shared" si="35"/>
        <v>5.0999999999999996</v>
      </c>
    </row>
    <row r="154" spans="1:13" hidden="1" x14ac:dyDescent="0.3">
      <c r="A154" s="210" t="str">
        <f t="shared" si="27"/>
        <v>2022-IC-L1</v>
      </c>
      <c r="B154" s="199">
        <f t="shared" si="28"/>
        <v>44618</v>
      </c>
      <c r="C154" s="210" t="str">
        <f t="shared" si="29"/>
        <v>Zone 3 - Mile68</v>
      </c>
      <c r="D154" s="84" t="s">
        <v>484</v>
      </c>
      <c r="E154" s="51" t="str">
        <f t="shared" si="30"/>
        <v>Johan</v>
      </c>
      <c r="F154" s="51" t="str">
        <f t="shared" si="31"/>
        <v>Van Wyk</v>
      </c>
      <c r="G154" s="51" t="str">
        <f t="shared" si="32"/>
        <v>Men Veteran</v>
      </c>
      <c r="H154" s="51" t="str">
        <f t="shared" si="33"/>
        <v>Mako</v>
      </c>
      <c r="I154" s="84"/>
      <c r="J154" s="84" t="s">
        <v>1280</v>
      </c>
      <c r="K154" s="84">
        <v>96</v>
      </c>
      <c r="L154" s="83">
        <f t="shared" si="34"/>
        <v>3.2</v>
      </c>
      <c r="M154" s="83">
        <f t="shared" si="35"/>
        <v>3.2</v>
      </c>
    </row>
    <row r="155" spans="1:13" hidden="1" x14ac:dyDescent="0.3">
      <c r="A155" s="210" t="str">
        <f t="shared" si="27"/>
        <v>2022-IC-L1</v>
      </c>
      <c r="B155" s="199">
        <f t="shared" si="28"/>
        <v>44618</v>
      </c>
      <c r="C155" s="210" t="str">
        <f t="shared" si="29"/>
        <v>Zone 3 - Mile68</v>
      </c>
      <c r="D155" s="84" t="s">
        <v>466</v>
      </c>
      <c r="E155" s="51" t="str">
        <f t="shared" si="30"/>
        <v>Riaan</v>
      </c>
      <c r="F155" s="51" t="str">
        <f t="shared" si="31"/>
        <v>Tap</v>
      </c>
      <c r="G155" s="51" t="str">
        <f t="shared" si="32"/>
        <v>Men Veteran</v>
      </c>
      <c r="H155" s="51" t="str">
        <f t="shared" si="33"/>
        <v>Mako</v>
      </c>
      <c r="I155" s="84"/>
      <c r="J155" s="84" t="s">
        <v>1279</v>
      </c>
      <c r="K155" s="84">
        <v>132</v>
      </c>
      <c r="L155" s="83">
        <f t="shared" si="34"/>
        <v>11.2</v>
      </c>
      <c r="M155" s="83">
        <f t="shared" si="35"/>
        <v>11.2</v>
      </c>
    </row>
    <row r="156" spans="1:13" hidden="1" x14ac:dyDescent="0.3">
      <c r="A156" s="210" t="str">
        <f t="shared" si="27"/>
        <v>2022-IC-L1</v>
      </c>
      <c r="B156" s="199">
        <f t="shared" si="28"/>
        <v>44618</v>
      </c>
      <c r="C156" s="210" t="str">
        <f t="shared" si="29"/>
        <v>Zone 3 - Mile68</v>
      </c>
      <c r="D156" s="84" t="s">
        <v>466</v>
      </c>
      <c r="E156" s="51" t="str">
        <f t="shared" si="30"/>
        <v>Riaan</v>
      </c>
      <c r="F156" s="51" t="str">
        <f t="shared" si="31"/>
        <v>Tap</v>
      </c>
      <c r="G156" s="51" t="str">
        <f t="shared" si="32"/>
        <v>Men Veteran</v>
      </c>
      <c r="H156" s="51" t="str">
        <f t="shared" si="33"/>
        <v>Mako</v>
      </c>
      <c r="I156" s="84"/>
      <c r="J156" s="84" t="s">
        <v>1279</v>
      </c>
      <c r="K156" s="84">
        <v>109</v>
      </c>
      <c r="L156" s="83">
        <f t="shared" si="34"/>
        <v>5.8</v>
      </c>
      <c r="M156" s="83">
        <f t="shared" si="35"/>
        <v>5.8</v>
      </c>
    </row>
    <row r="157" spans="1:13" hidden="1" x14ac:dyDescent="0.3">
      <c r="A157" s="210" t="str">
        <f t="shared" si="27"/>
        <v>2022-IC-L1</v>
      </c>
      <c r="B157" s="199">
        <f t="shared" si="28"/>
        <v>44618</v>
      </c>
      <c r="C157" s="210" t="str">
        <f t="shared" si="29"/>
        <v>Zone 3 - Mile68</v>
      </c>
      <c r="D157" s="84" t="s">
        <v>466</v>
      </c>
      <c r="E157" s="51" t="str">
        <f t="shared" si="30"/>
        <v>Riaan</v>
      </c>
      <c r="F157" s="51" t="str">
        <f t="shared" si="31"/>
        <v>Tap</v>
      </c>
      <c r="G157" s="51" t="str">
        <f t="shared" si="32"/>
        <v>Men Veteran</v>
      </c>
      <c r="H157" s="51" t="str">
        <f t="shared" si="33"/>
        <v>Mako</v>
      </c>
      <c r="I157" s="84"/>
      <c r="J157" s="84" t="s">
        <v>1279</v>
      </c>
      <c r="K157" s="84">
        <v>154</v>
      </c>
      <c r="L157" s="83">
        <f t="shared" si="34"/>
        <v>19.100000000000001</v>
      </c>
      <c r="M157" s="83">
        <f t="shared" si="35"/>
        <v>19.100000000000001</v>
      </c>
    </row>
    <row r="158" spans="1:13" hidden="1" x14ac:dyDescent="0.3">
      <c r="A158" s="210" t="str">
        <f t="shared" si="27"/>
        <v>2022-IC-L1</v>
      </c>
      <c r="B158" s="199">
        <f t="shared" si="28"/>
        <v>44618</v>
      </c>
      <c r="C158" s="210" t="str">
        <f t="shared" si="29"/>
        <v>Zone 3 - Mile68</v>
      </c>
      <c r="D158" s="84" t="s">
        <v>1546</v>
      </c>
      <c r="E158" s="51" t="str">
        <f t="shared" si="30"/>
        <v>Pierre</v>
      </c>
      <c r="F158" s="51" t="str">
        <f t="shared" si="31"/>
        <v>Nel</v>
      </c>
      <c r="G158" s="51" t="str">
        <f t="shared" si="32"/>
        <v>Men Senior</v>
      </c>
      <c r="H158" s="51" t="str">
        <f t="shared" si="33"/>
        <v>xMako</v>
      </c>
      <c r="I158" s="84"/>
      <c r="J158" s="84" t="s">
        <v>1279</v>
      </c>
      <c r="K158" s="84">
        <v>96</v>
      </c>
      <c r="L158" s="83">
        <f t="shared" si="34"/>
        <v>3.8</v>
      </c>
      <c r="M158" s="83">
        <f t="shared" si="35"/>
        <v>3.8</v>
      </c>
    </row>
    <row r="159" spans="1:13" hidden="1" x14ac:dyDescent="0.3">
      <c r="A159" s="210" t="str">
        <f t="shared" si="27"/>
        <v>2022-IC-L1</v>
      </c>
      <c r="B159" s="199">
        <f t="shared" si="28"/>
        <v>44618</v>
      </c>
      <c r="C159" s="210" t="str">
        <f t="shared" si="29"/>
        <v>Zone 3 - Mile68</v>
      </c>
      <c r="D159" s="84" t="s">
        <v>1546</v>
      </c>
      <c r="E159" s="51" t="str">
        <f t="shared" si="30"/>
        <v>Pierre</v>
      </c>
      <c r="F159" s="51" t="str">
        <f t="shared" si="31"/>
        <v>Nel</v>
      </c>
      <c r="G159" s="51" t="str">
        <f t="shared" si="32"/>
        <v>Men Senior</v>
      </c>
      <c r="H159" s="51" t="str">
        <f t="shared" si="33"/>
        <v>xMako</v>
      </c>
      <c r="I159" s="84"/>
      <c r="J159" s="84" t="s">
        <v>1279</v>
      </c>
      <c r="K159" s="84">
        <v>146</v>
      </c>
      <c r="L159" s="83">
        <f t="shared" si="34"/>
        <v>15.9</v>
      </c>
      <c r="M159" s="83">
        <f t="shared" si="35"/>
        <v>15.9</v>
      </c>
    </row>
    <row r="160" spans="1:13" hidden="1" x14ac:dyDescent="0.3">
      <c r="A160" s="210" t="str">
        <f t="shared" si="27"/>
        <v>2022-IC-L1</v>
      </c>
      <c r="B160" s="199">
        <f t="shared" si="28"/>
        <v>44618</v>
      </c>
      <c r="C160" s="210" t="str">
        <f t="shared" si="29"/>
        <v>Zone 3 - Mile68</v>
      </c>
      <c r="D160" s="84" t="s">
        <v>634</v>
      </c>
      <c r="E160" s="51" t="str">
        <f t="shared" si="30"/>
        <v>Sue</v>
      </c>
      <c r="F160" s="51" t="str">
        <f t="shared" si="31"/>
        <v>Drake</v>
      </c>
      <c r="G160" s="51" t="str">
        <f t="shared" si="32"/>
        <v>Ladies Grand Masters</v>
      </c>
      <c r="H160" s="51" t="str">
        <f t="shared" si="33"/>
        <v>Mako</v>
      </c>
      <c r="I160" s="84"/>
      <c r="J160" s="84" t="s">
        <v>1279</v>
      </c>
      <c r="K160" s="84">
        <v>156</v>
      </c>
      <c r="L160" s="83">
        <f t="shared" si="34"/>
        <v>19.899999999999999</v>
      </c>
      <c r="M160" s="83">
        <f t="shared" si="35"/>
        <v>19.899999999999999</v>
      </c>
    </row>
    <row r="161" spans="1:13" hidden="1" x14ac:dyDescent="0.3">
      <c r="A161" s="210" t="str">
        <f t="shared" si="27"/>
        <v>2022-IC-L1</v>
      </c>
      <c r="B161" s="199">
        <f t="shared" si="28"/>
        <v>44618</v>
      </c>
      <c r="C161" s="210" t="str">
        <f t="shared" si="29"/>
        <v>Zone 3 - Mile68</v>
      </c>
      <c r="D161" s="84" t="s">
        <v>506</v>
      </c>
      <c r="E161" s="51" t="str">
        <f t="shared" si="30"/>
        <v>Jeri</v>
      </c>
      <c r="F161" s="51" t="str">
        <f t="shared" si="31"/>
        <v>Drake</v>
      </c>
      <c r="G161" s="51" t="str">
        <f t="shared" si="32"/>
        <v>Men Grand Masters</v>
      </c>
      <c r="H161" s="51" t="str">
        <f t="shared" si="33"/>
        <v>xMako</v>
      </c>
      <c r="I161" s="84"/>
      <c r="J161" s="84" t="s">
        <v>1279</v>
      </c>
      <c r="K161" s="84">
        <v>150</v>
      </c>
      <c r="L161" s="83">
        <f t="shared" si="34"/>
        <v>17.399999999999999</v>
      </c>
      <c r="M161" s="83">
        <f t="shared" si="35"/>
        <v>17.399999999999999</v>
      </c>
    </row>
    <row r="162" spans="1:13" hidden="1" x14ac:dyDescent="0.3">
      <c r="A162" s="210" t="str">
        <f t="shared" si="27"/>
        <v>2022-IC-L1</v>
      </c>
      <c r="B162" s="199">
        <f t="shared" si="28"/>
        <v>44618</v>
      </c>
      <c r="C162" s="210" t="str">
        <f t="shared" si="29"/>
        <v>Zone 3 - Mile68</v>
      </c>
      <c r="D162" s="84" t="s">
        <v>967</v>
      </c>
      <c r="E162" s="51" t="str">
        <f t="shared" si="30"/>
        <v>Rudi</v>
      </c>
      <c r="F162" s="51" t="str">
        <f t="shared" si="31"/>
        <v>Swartz</v>
      </c>
      <c r="G162" s="51" t="str">
        <f t="shared" si="32"/>
        <v>Men Veteran</v>
      </c>
      <c r="H162" s="51" t="str">
        <f t="shared" si="33"/>
        <v>Mako</v>
      </c>
      <c r="I162" s="84"/>
      <c r="J162" s="84" t="s">
        <v>1279</v>
      </c>
      <c r="K162" s="84">
        <v>141</v>
      </c>
      <c r="L162" s="83">
        <f t="shared" si="34"/>
        <v>14.1</v>
      </c>
      <c r="M162" s="83">
        <f t="shared" si="35"/>
        <v>14.1</v>
      </c>
    </row>
    <row r="163" spans="1:13" hidden="1" x14ac:dyDescent="0.3">
      <c r="A163" s="210" t="str">
        <f t="shared" si="27"/>
        <v>2022-IC-L1</v>
      </c>
      <c r="B163" s="199">
        <f t="shared" si="28"/>
        <v>44618</v>
      </c>
      <c r="C163" s="210" t="str">
        <f t="shared" si="29"/>
        <v>Zone 3 - Mile68</v>
      </c>
      <c r="D163" s="84" t="s">
        <v>967</v>
      </c>
      <c r="E163" s="51" t="str">
        <f t="shared" si="30"/>
        <v>Rudi</v>
      </c>
      <c r="F163" s="51" t="str">
        <f t="shared" si="31"/>
        <v>Swartz</v>
      </c>
      <c r="G163" s="51" t="str">
        <f t="shared" si="32"/>
        <v>Men Veteran</v>
      </c>
      <c r="H163" s="51" t="str">
        <f t="shared" si="33"/>
        <v>Mako</v>
      </c>
      <c r="I163" s="84"/>
      <c r="J163" s="84" t="s">
        <v>1279</v>
      </c>
      <c r="K163" s="84">
        <v>117</v>
      </c>
      <c r="L163" s="83">
        <f t="shared" si="34"/>
        <v>7.4</v>
      </c>
      <c r="M163" s="83">
        <f t="shared" si="35"/>
        <v>7.4</v>
      </c>
    </row>
    <row r="164" spans="1:13" hidden="1" x14ac:dyDescent="0.3">
      <c r="A164" s="210" t="str">
        <f t="shared" si="27"/>
        <v>2022-IC-L1</v>
      </c>
      <c r="B164" s="199">
        <f t="shared" si="28"/>
        <v>44618</v>
      </c>
      <c r="C164" s="210" t="str">
        <f t="shared" si="29"/>
        <v>Zone 3 - Mile68</v>
      </c>
      <c r="D164" s="84" t="s">
        <v>450</v>
      </c>
      <c r="E164" s="51" t="str">
        <f t="shared" si="30"/>
        <v>Philip</v>
      </c>
      <c r="F164" s="51" t="str">
        <f t="shared" si="31"/>
        <v>Swartz</v>
      </c>
      <c r="G164" s="51" t="str">
        <f t="shared" si="32"/>
        <v>Men U/16</v>
      </c>
      <c r="H164" s="51" t="str">
        <f t="shared" si="33"/>
        <v>Mako</v>
      </c>
      <c r="I164" s="84"/>
      <c r="J164" s="84"/>
      <c r="K164" s="84"/>
      <c r="L164" s="83" t="str">
        <f t="shared" si="34"/>
        <v/>
      </c>
      <c r="M164" s="83" t="str">
        <f t="shared" si="35"/>
        <v/>
      </c>
    </row>
    <row r="165" spans="1:13" hidden="1" x14ac:dyDescent="0.3">
      <c r="A165" s="210" t="str">
        <f t="shared" si="27"/>
        <v>2022-IC-L1</v>
      </c>
      <c r="B165" s="199">
        <f t="shared" si="28"/>
        <v>44618</v>
      </c>
      <c r="C165" s="210" t="str">
        <f t="shared" si="29"/>
        <v>Zone 3 - Mile68</v>
      </c>
      <c r="D165" s="84" t="s">
        <v>1054</v>
      </c>
      <c r="E165" s="51" t="str">
        <f t="shared" si="30"/>
        <v>Rudi(Jnr.)</v>
      </c>
      <c r="F165" s="51" t="str">
        <f t="shared" si="31"/>
        <v>Swartz</v>
      </c>
      <c r="G165" s="51" t="str">
        <f t="shared" si="32"/>
        <v>Men U/21</v>
      </c>
      <c r="H165" s="51" t="str">
        <f t="shared" si="33"/>
        <v>Mako</v>
      </c>
      <c r="I165" s="84"/>
      <c r="J165" s="84" t="s">
        <v>1279</v>
      </c>
      <c r="K165" s="84">
        <v>139</v>
      </c>
      <c r="L165" s="83">
        <f t="shared" si="34"/>
        <v>13.4</v>
      </c>
      <c r="M165" s="83">
        <f t="shared" si="35"/>
        <v>13.4</v>
      </c>
    </row>
    <row r="166" spans="1:13" hidden="1" x14ac:dyDescent="0.3">
      <c r="A166" s="210" t="str">
        <f t="shared" si="27"/>
        <v>2022-IC-L1</v>
      </c>
      <c r="B166" s="199">
        <f t="shared" si="28"/>
        <v>44618</v>
      </c>
      <c r="C166" s="210" t="str">
        <f t="shared" si="29"/>
        <v>Zone 3 - Mile68</v>
      </c>
      <c r="D166" s="84" t="s">
        <v>683</v>
      </c>
      <c r="E166" s="51" t="str">
        <f t="shared" si="30"/>
        <v>Herbert</v>
      </c>
      <c r="F166" s="51" t="str">
        <f t="shared" si="31"/>
        <v>Schmidlin</v>
      </c>
      <c r="G166" s="51" t="str">
        <f t="shared" si="32"/>
        <v>Men Master</v>
      </c>
      <c r="H166" s="51" t="str">
        <f t="shared" si="33"/>
        <v>Mako</v>
      </c>
      <c r="I166" s="84"/>
      <c r="J166" s="84"/>
      <c r="K166" s="84"/>
      <c r="L166" s="83" t="str">
        <f t="shared" si="34"/>
        <v/>
      </c>
      <c r="M166" s="83" t="str">
        <f t="shared" si="35"/>
        <v/>
      </c>
    </row>
    <row r="167" spans="1:13" hidden="1" x14ac:dyDescent="0.3">
      <c r="A167" s="210" t="str">
        <f t="shared" si="27"/>
        <v>2022-IC-L1</v>
      </c>
      <c r="B167" s="199">
        <f t="shared" si="28"/>
        <v>44618</v>
      </c>
      <c r="C167" s="210" t="str">
        <f t="shared" si="29"/>
        <v>Zone 3 - Mile68</v>
      </c>
      <c r="D167" s="84" t="s">
        <v>1003</v>
      </c>
      <c r="E167" s="51" t="str">
        <f t="shared" si="30"/>
        <v>Jorg</v>
      </c>
      <c r="F167" s="51" t="str">
        <f t="shared" si="31"/>
        <v>Walder</v>
      </c>
      <c r="G167" s="51" t="str">
        <f t="shared" si="32"/>
        <v>Men Master</v>
      </c>
      <c r="H167" s="51" t="str">
        <f t="shared" si="33"/>
        <v>Mako</v>
      </c>
      <c r="I167" s="84"/>
      <c r="J167" s="84"/>
      <c r="K167" s="84"/>
      <c r="L167" s="83" t="str">
        <f t="shared" si="34"/>
        <v/>
      </c>
      <c r="M167" s="83" t="str">
        <f t="shared" si="35"/>
        <v/>
      </c>
    </row>
    <row r="168" spans="1:13" hidden="1" x14ac:dyDescent="0.3">
      <c r="A168" s="210" t="str">
        <f t="shared" si="27"/>
        <v>2022-IC-L1</v>
      </c>
      <c r="B168" s="199">
        <f t="shared" si="28"/>
        <v>44618</v>
      </c>
      <c r="C168" s="210" t="str">
        <f t="shared" si="29"/>
        <v>Zone 3 - Mile68</v>
      </c>
      <c r="D168" s="84" t="s">
        <v>1005</v>
      </c>
      <c r="E168" s="51" t="str">
        <f t="shared" si="30"/>
        <v>Theo</v>
      </c>
      <c r="F168" s="51" t="str">
        <f t="shared" si="31"/>
        <v>Wormsbaecher</v>
      </c>
      <c r="G168" s="51" t="str">
        <f t="shared" si="32"/>
        <v>Men Senior</v>
      </c>
      <c r="H168" s="51" t="str">
        <f t="shared" si="33"/>
        <v>Mako</v>
      </c>
      <c r="I168" s="84"/>
      <c r="J168" s="84"/>
      <c r="K168" s="84"/>
      <c r="L168" s="83" t="str">
        <f t="shared" si="34"/>
        <v/>
      </c>
      <c r="M168" s="83" t="str">
        <f t="shared" si="35"/>
        <v/>
      </c>
    </row>
    <row r="169" spans="1:13" hidden="1" x14ac:dyDescent="0.3">
      <c r="A169" s="210" t="str">
        <f t="shared" si="27"/>
        <v>2022-IC-L1</v>
      </c>
      <c r="B169" s="199">
        <f t="shared" si="28"/>
        <v>44618</v>
      </c>
      <c r="C169" s="210" t="str">
        <f t="shared" si="29"/>
        <v>Zone 3 - Mile68</v>
      </c>
      <c r="D169" s="84" t="s">
        <v>1076</v>
      </c>
      <c r="E169" s="51" t="str">
        <f t="shared" si="30"/>
        <v>Murray</v>
      </c>
      <c r="F169" s="51" t="str">
        <f t="shared" si="31"/>
        <v>Lewis</v>
      </c>
      <c r="G169" s="51" t="str">
        <f t="shared" si="32"/>
        <v>Men Veteran</v>
      </c>
      <c r="H169" s="51" t="str">
        <f t="shared" si="33"/>
        <v>Mako</v>
      </c>
      <c r="I169" s="84"/>
      <c r="J169" s="84" t="s">
        <v>1279</v>
      </c>
      <c r="K169" s="84">
        <v>107</v>
      </c>
      <c r="L169" s="83">
        <f t="shared" si="34"/>
        <v>5.5</v>
      </c>
      <c r="M169" s="83">
        <f t="shared" si="35"/>
        <v>5.5</v>
      </c>
    </row>
    <row r="170" spans="1:13" hidden="1" x14ac:dyDescent="0.3">
      <c r="A170" s="210" t="str">
        <f t="shared" si="27"/>
        <v>2022-IC-L1</v>
      </c>
      <c r="B170" s="199">
        <f t="shared" si="28"/>
        <v>44618</v>
      </c>
      <c r="C170" s="210" t="str">
        <f t="shared" si="29"/>
        <v>Zone 3 - Mile68</v>
      </c>
      <c r="D170" s="84" t="s">
        <v>1076</v>
      </c>
      <c r="E170" s="51" t="str">
        <f t="shared" si="30"/>
        <v>Murray</v>
      </c>
      <c r="F170" s="51" t="str">
        <f t="shared" si="31"/>
        <v>Lewis</v>
      </c>
      <c r="G170" s="51" t="str">
        <f t="shared" si="32"/>
        <v>Men Veteran</v>
      </c>
      <c r="H170" s="51" t="str">
        <f t="shared" si="33"/>
        <v>Mako</v>
      </c>
      <c r="I170" s="84"/>
      <c r="J170" s="84" t="s">
        <v>1279</v>
      </c>
      <c r="K170" s="84">
        <v>159</v>
      </c>
      <c r="L170" s="83">
        <f t="shared" si="34"/>
        <v>21.3</v>
      </c>
      <c r="M170" s="83">
        <f t="shared" si="35"/>
        <v>21.3</v>
      </c>
    </row>
    <row r="171" spans="1:13" hidden="1" x14ac:dyDescent="0.3">
      <c r="A171" s="210" t="str">
        <f t="shared" si="27"/>
        <v>2022-IC-L1</v>
      </c>
      <c r="B171" s="199">
        <f t="shared" si="28"/>
        <v>44618</v>
      </c>
      <c r="C171" s="210" t="str">
        <f t="shared" si="29"/>
        <v>Zone 3 - Mile68</v>
      </c>
      <c r="D171" s="84" t="s">
        <v>1076</v>
      </c>
      <c r="E171" s="51" t="str">
        <f t="shared" si="30"/>
        <v>Murray</v>
      </c>
      <c r="F171" s="51" t="str">
        <f t="shared" si="31"/>
        <v>Lewis</v>
      </c>
      <c r="G171" s="51" t="str">
        <f t="shared" si="32"/>
        <v>Men Veteran</v>
      </c>
      <c r="H171" s="51" t="str">
        <f t="shared" si="33"/>
        <v>Mako</v>
      </c>
      <c r="I171" s="84"/>
      <c r="J171" s="84" t="s">
        <v>1279</v>
      </c>
      <c r="K171" s="84">
        <v>108</v>
      </c>
      <c r="L171" s="83">
        <f t="shared" si="34"/>
        <v>5.6</v>
      </c>
      <c r="M171" s="83">
        <f t="shared" si="35"/>
        <v>5.6</v>
      </c>
    </row>
    <row r="172" spans="1:13" hidden="1" x14ac:dyDescent="0.3">
      <c r="A172" s="210" t="str">
        <f t="shared" si="27"/>
        <v>2022-IC-L1</v>
      </c>
      <c r="B172" s="199">
        <f t="shared" si="28"/>
        <v>44618</v>
      </c>
      <c r="C172" s="210" t="str">
        <f t="shared" si="29"/>
        <v>Zone 3 - Mile68</v>
      </c>
      <c r="D172" s="84" t="s">
        <v>451</v>
      </c>
      <c r="E172" s="51" t="str">
        <f t="shared" si="30"/>
        <v>Marco</v>
      </c>
      <c r="F172" s="51" t="str">
        <f t="shared" si="31"/>
        <v>Klein</v>
      </c>
      <c r="G172" s="51" t="str">
        <f t="shared" si="32"/>
        <v>Men Veteran</v>
      </c>
      <c r="H172" s="51" t="str">
        <f t="shared" si="33"/>
        <v>Mako</v>
      </c>
      <c r="I172" s="84"/>
      <c r="J172" s="84" t="s">
        <v>1279</v>
      </c>
      <c r="K172" s="84">
        <v>158</v>
      </c>
      <c r="L172" s="83">
        <f t="shared" si="34"/>
        <v>20.8</v>
      </c>
      <c r="M172" s="83">
        <f t="shared" si="35"/>
        <v>20.8</v>
      </c>
    </row>
    <row r="173" spans="1:13" hidden="1" x14ac:dyDescent="0.3">
      <c r="A173" s="210" t="str">
        <f t="shared" si="27"/>
        <v>2022-IC-L1</v>
      </c>
      <c r="B173" s="199">
        <f t="shared" si="28"/>
        <v>44618</v>
      </c>
      <c r="C173" s="210" t="str">
        <f t="shared" si="29"/>
        <v>Zone 3 - Mile68</v>
      </c>
      <c r="D173" s="84" t="s">
        <v>451</v>
      </c>
      <c r="E173" s="51" t="str">
        <f t="shared" si="30"/>
        <v>Marco</v>
      </c>
      <c r="F173" s="51" t="str">
        <f t="shared" si="31"/>
        <v>Klein</v>
      </c>
      <c r="G173" s="51" t="str">
        <f t="shared" si="32"/>
        <v>Men Veteran</v>
      </c>
      <c r="H173" s="51" t="str">
        <f t="shared" si="33"/>
        <v>Mako</v>
      </c>
      <c r="I173" s="84"/>
      <c r="J173" s="84" t="s">
        <v>1279</v>
      </c>
      <c r="K173" s="84">
        <v>159</v>
      </c>
      <c r="L173" s="83">
        <f t="shared" si="34"/>
        <v>21.3</v>
      </c>
      <c r="M173" s="83">
        <f t="shared" si="35"/>
        <v>21.3</v>
      </c>
    </row>
    <row r="174" spans="1:13" hidden="1" x14ac:dyDescent="0.3">
      <c r="A174" s="210" t="str">
        <f t="shared" si="27"/>
        <v>2022-IC-L1</v>
      </c>
      <c r="B174" s="199">
        <f t="shared" si="28"/>
        <v>44618</v>
      </c>
      <c r="C174" s="210" t="str">
        <f t="shared" si="29"/>
        <v>Zone 3 - Mile68</v>
      </c>
      <c r="D174" s="84" t="s">
        <v>572</v>
      </c>
      <c r="E174" s="51" t="str">
        <f t="shared" si="30"/>
        <v>Veronica</v>
      </c>
      <c r="F174" s="51" t="str">
        <f t="shared" si="31"/>
        <v>Nel</v>
      </c>
      <c r="G174" s="51" t="str">
        <f t="shared" si="32"/>
        <v>Ladies Master</v>
      </c>
      <c r="H174" s="51" t="str">
        <f t="shared" si="33"/>
        <v>Henties Bay</v>
      </c>
      <c r="I174" s="84"/>
      <c r="J174" s="84" t="s">
        <v>20</v>
      </c>
      <c r="K174" s="84">
        <v>79</v>
      </c>
      <c r="L174" s="83">
        <f t="shared" si="34"/>
        <v>1.8</v>
      </c>
      <c r="M174" s="83">
        <f t="shared" si="35"/>
        <v>1.8</v>
      </c>
    </row>
    <row r="175" spans="1:13" hidden="1" x14ac:dyDescent="0.3">
      <c r="A175" s="210" t="str">
        <f t="shared" si="27"/>
        <v>2022-IC-L1</v>
      </c>
      <c r="B175" s="199">
        <f t="shared" si="28"/>
        <v>44618</v>
      </c>
      <c r="C175" s="210" t="str">
        <f t="shared" si="29"/>
        <v>Zone 3 - Mile68</v>
      </c>
      <c r="D175" s="84" t="s">
        <v>572</v>
      </c>
      <c r="E175" s="51" t="str">
        <f t="shared" si="30"/>
        <v>Veronica</v>
      </c>
      <c r="F175" s="51" t="str">
        <f t="shared" si="31"/>
        <v>Nel</v>
      </c>
      <c r="G175" s="51" t="str">
        <f t="shared" si="32"/>
        <v>Ladies Master</v>
      </c>
      <c r="H175" s="51" t="str">
        <f t="shared" si="33"/>
        <v>Henties Bay</v>
      </c>
      <c r="I175" s="84" t="s">
        <v>19</v>
      </c>
      <c r="J175" s="84"/>
      <c r="K175" s="84">
        <v>42</v>
      </c>
      <c r="L175" s="83">
        <f t="shared" si="34"/>
        <v>0.8</v>
      </c>
      <c r="M175" s="83">
        <f t="shared" si="35"/>
        <v>0.8</v>
      </c>
    </row>
    <row r="176" spans="1:13" hidden="1" x14ac:dyDescent="0.3">
      <c r="A176" s="210" t="str">
        <f t="shared" si="27"/>
        <v>2022-IC-L1</v>
      </c>
      <c r="B176" s="199">
        <f t="shared" si="28"/>
        <v>44618</v>
      </c>
      <c r="C176" s="210" t="str">
        <f t="shared" si="29"/>
        <v>Zone 3 - Mile68</v>
      </c>
      <c r="D176" s="84" t="s">
        <v>572</v>
      </c>
      <c r="E176" s="51" t="str">
        <f t="shared" si="30"/>
        <v>Veronica</v>
      </c>
      <c r="F176" s="51" t="str">
        <f t="shared" si="31"/>
        <v>Nel</v>
      </c>
      <c r="G176" s="51" t="str">
        <f t="shared" si="32"/>
        <v>Ladies Master</v>
      </c>
      <c r="H176" s="51" t="str">
        <f t="shared" si="33"/>
        <v>Henties Bay</v>
      </c>
      <c r="I176" s="84" t="s">
        <v>19</v>
      </c>
      <c r="J176" s="84"/>
      <c r="K176" s="84">
        <v>43</v>
      </c>
      <c r="L176" s="83">
        <f t="shared" si="34"/>
        <v>0.8</v>
      </c>
      <c r="M176" s="83">
        <f t="shared" si="35"/>
        <v>0.8</v>
      </c>
    </row>
    <row r="177" spans="1:13" hidden="1" x14ac:dyDescent="0.3">
      <c r="A177" s="210" t="str">
        <f t="shared" si="27"/>
        <v>2022-IC-L1</v>
      </c>
      <c r="B177" s="199">
        <f t="shared" si="28"/>
        <v>44618</v>
      </c>
      <c r="C177" s="210" t="str">
        <f t="shared" si="29"/>
        <v>Zone 3 - Mile68</v>
      </c>
      <c r="D177" s="84" t="s">
        <v>572</v>
      </c>
      <c r="E177" s="51" t="str">
        <f t="shared" si="30"/>
        <v>Veronica</v>
      </c>
      <c r="F177" s="51" t="str">
        <f t="shared" si="31"/>
        <v>Nel</v>
      </c>
      <c r="G177" s="51" t="str">
        <f t="shared" si="32"/>
        <v>Ladies Master</v>
      </c>
      <c r="H177" s="51" t="str">
        <f t="shared" si="33"/>
        <v>Henties Bay</v>
      </c>
      <c r="I177" s="84" t="s">
        <v>19</v>
      </c>
      <c r="J177" s="84"/>
      <c r="K177" s="84">
        <v>57</v>
      </c>
      <c r="L177" s="83">
        <f t="shared" si="34"/>
        <v>1.9</v>
      </c>
      <c r="M177" s="83">
        <f t="shared" si="35"/>
        <v>1.9</v>
      </c>
    </row>
    <row r="178" spans="1:13" hidden="1" x14ac:dyDescent="0.3">
      <c r="A178" s="210" t="str">
        <f t="shared" si="27"/>
        <v>2022-IC-L1</v>
      </c>
      <c r="B178" s="199">
        <f t="shared" si="28"/>
        <v>44618</v>
      </c>
      <c r="C178" s="210" t="str">
        <f t="shared" si="29"/>
        <v>Zone 3 - Mile68</v>
      </c>
      <c r="D178" s="84" t="s">
        <v>482</v>
      </c>
      <c r="E178" s="51" t="str">
        <f t="shared" si="30"/>
        <v>Kobus</v>
      </c>
      <c r="F178" s="51" t="str">
        <f t="shared" si="31"/>
        <v>Nel</v>
      </c>
      <c r="G178" s="51" t="str">
        <f t="shared" si="32"/>
        <v>Men Master</v>
      </c>
      <c r="H178" s="51" t="str">
        <f t="shared" si="33"/>
        <v>Henties Bay</v>
      </c>
      <c r="I178" s="84"/>
      <c r="J178" s="84" t="s">
        <v>1279</v>
      </c>
      <c r="K178" s="84">
        <v>133</v>
      </c>
      <c r="L178" s="83">
        <f t="shared" si="34"/>
        <v>11.5</v>
      </c>
      <c r="M178" s="83">
        <f t="shared" si="35"/>
        <v>11.5</v>
      </c>
    </row>
    <row r="179" spans="1:13" hidden="1" x14ac:dyDescent="0.3">
      <c r="A179" s="210" t="str">
        <f t="shared" si="27"/>
        <v>2022-IC-L1</v>
      </c>
      <c r="B179" s="199">
        <f t="shared" si="28"/>
        <v>44618</v>
      </c>
      <c r="C179" s="210" t="str">
        <f t="shared" si="29"/>
        <v>Zone 3 - Mile68</v>
      </c>
      <c r="D179" s="84" t="s">
        <v>1201</v>
      </c>
      <c r="E179" s="51" t="str">
        <f t="shared" si="30"/>
        <v>Nedjilka</v>
      </c>
      <c r="F179" s="51" t="str">
        <f t="shared" si="31"/>
        <v>Kohler</v>
      </c>
      <c r="G179" s="51" t="str">
        <f t="shared" si="32"/>
        <v>Ladies Master</v>
      </c>
      <c r="H179" s="51" t="str">
        <f t="shared" si="33"/>
        <v>xHenties Bay</v>
      </c>
      <c r="I179" s="84"/>
      <c r="J179" s="84"/>
      <c r="K179" s="84"/>
      <c r="L179" s="83" t="str">
        <f t="shared" si="34"/>
        <v/>
      </c>
      <c r="M179" s="83" t="str">
        <f t="shared" si="35"/>
        <v/>
      </c>
    </row>
    <row r="180" spans="1:13" hidden="1" x14ac:dyDescent="0.3">
      <c r="A180" s="210" t="str">
        <f t="shared" si="27"/>
        <v>2022-IC-L1</v>
      </c>
      <c r="B180" s="199">
        <f t="shared" si="28"/>
        <v>44618</v>
      </c>
      <c r="C180" s="210" t="str">
        <f t="shared" si="29"/>
        <v>Zone 3 - Mile68</v>
      </c>
      <c r="D180" s="84" t="s">
        <v>563</v>
      </c>
      <c r="E180" s="51" t="str">
        <f t="shared" si="30"/>
        <v>Michele</v>
      </c>
      <c r="F180" s="51" t="str">
        <f t="shared" si="31"/>
        <v>Andersen</v>
      </c>
      <c r="G180" s="51" t="str">
        <f t="shared" si="32"/>
        <v>Ladies Grand Masters</v>
      </c>
      <c r="H180" s="51" t="str">
        <f t="shared" si="33"/>
        <v>Henties Bay</v>
      </c>
      <c r="I180" s="84"/>
      <c r="J180" s="84"/>
      <c r="K180" s="84"/>
      <c r="L180" s="83" t="str">
        <f t="shared" si="34"/>
        <v/>
      </c>
      <c r="M180" s="83" t="str">
        <f t="shared" si="35"/>
        <v/>
      </c>
    </row>
    <row r="181" spans="1:13" hidden="1" x14ac:dyDescent="0.3">
      <c r="A181" s="210" t="str">
        <f t="shared" si="27"/>
        <v>2022-IC-L1</v>
      </c>
      <c r="B181" s="199">
        <f t="shared" si="28"/>
        <v>44618</v>
      </c>
      <c r="C181" s="210" t="str">
        <f t="shared" si="29"/>
        <v>Zone 3 - Mile68</v>
      </c>
      <c r="D181" s="84" t="s">
        <v>544</v>
      </c>
      <c r="E181" s="51" t="str">
        <f t="shared" si="30"/>
        <v>Simen</v>
      </c>
      <c r="F181" s="51" t="str">
        <f t="shared" si="31"/>
        <v>Andersen</v>
      </c>
      <c r="G181" s="51" t="str">
        <f t="shared" si="32"/>
        <v>Men Grand Masters</v>
      </c>
      <c r="H181" s="51" t="str">
        <f t="shared" si="33"/>
        <v>Henties Bay</v>
      </c>
      <c r="I181" s="84"/>
      <c r="J181" s="84" t="s">
        <v>1279</v>
      </c>
      <c r="K181" s="84">
        <v>122</v>
      </c>
      <c r="L181" s="83">
        <f t="shared" si="34"/>
        <v>8.6</v>
      </c>
      <c r="M181" s="83">
        <f t="shared" si="35"/>
        <v>8.6</v>
      </c>
    </row>
    <row r="182" spans="1:13" hidden="1" x14ac:dyDescent="0.3">
      <c r="A182" s="210" t="str">
        <f t="shared" si="27"/>
        <v>2022-IC-L1</v>
      </c>
      <c r="B182" s="199">
        <f t="shared" si="28"/>
        <v>44618</v>
      </c>
      <c r="C182" s="210" t="str">
        <f t="shared" si="29"/>
        <v>Zone 3 - Mile68</v>
      </c>
      <c r="D182" s="84" t="s">
        <v>544</v>
      </c>
      <c r="E182" s="51" t="str">
        <f t="shared" si="30"/>
        <v>Simen</v>
      </c>
      <c r="F182" s="51" t="str">
        <f t="shared" si="31"/>
        <v>Andersen</v>
      </c>
      <c r="G182" s="51" t="str">
        <f t="shared" si="32"/>
        <v>Men Grand Masters</v>
      </c>
      <c r="H182" s="51" t="str">
        <f t="shared" si="33"/>
        <v>Henties Bay</v>
      </c>
      <c r="I182" s="84"/>
      <c r="J182" s="84" t="s">
        <v>1279</v>
      </c>
      <c r="K182" s="84">
        <v>121</v>
      </c>
      <c r="L182" s="83">
        <f t="shared" si="34"/>
        <v>8.3000000000000007</v>
      </c>
      <c r="M182" s="83">
        <f t="shared" si="35"/>
        <v>8.3000000000000007</v>
      </c>
    </row>
    <row r="183" spans="1:13" hidden="1" x14ac:dyDescent="0.3">
      <c r="A183" s="210" t="str">
        <f t="shared" si="27"/>
        <v>2022-IC-L1</v>
      </c>
      <c r="B183" s="199">
        <f t="shared" si="28"/>
        <v>44618</v>
      </c>
      <c r="C183" s="210" t="str">
        <f t="shared" si="29"/>
        <v>Zone 3 - Mile68</v>
      </c>
      <c r="D183" s="84" t="s">
        <v>644</v>
      </c>
      <c r="E183" s="51" t="str">
        <f t="shared" si="30"/>
        <v>Louis</v>
      </c>
      <c r="F183" s="51" t="str">
        <f t="shared" si="31"/>
        <v>Fenaux</v>
      </c>
      <c r="G183" s="51" t="str">
        <f t="shared" si="32"/>
        <v>Men Veteran</v>
      </c>
      <c r="H183" s="51" t="str">
        <f t="shared" si="33"/>
        <v>Orca Angling Club</v>
      </c>
      <c r="I183" s="84"/>
      <c r="J183" s="84" t="s">
        <v>1279</v>
      </c>
      <c r="K183" s="84">
        <v>149</v>
      </c>
      <c r="L183" s="83">
        <f t="shared" si="34"/>
        <v>17</v>
      </c>
      <c r="M183" s="83">
        <f t="shared" si="35"/>
        <v>17</v>
      </c>
    </row>
    <row r="184" spans="1:13" hidden="1" x14ac:dyDescent="0.3">
      <c r="A184" s="210" t="str">
        <f t="shared" si="27"/>
        <v>2022-IC-L1</v>
      </c>
      <c r="B184" s="199">
        <f t="shared" si="28"/>
        <v>44618</v>
      </c>
      <c r="C184" s="210" t="str">
        <f t="shared" si="29"/>
        <v>Zone 3 - Mile68</v>
      </c>
      <c r="D184" s="84" t="s">
        <v>644</v>
      </c>
      <c r="E184" s="51" t="str">
        <f t="shared" si="30"/>
        <v>Louis</v>
      </c>
      <c r="F184" s="51" t="str">
        <f t="shared" si="31"/>
        <v>Fenaux</v>
      </c>
      <c r="G184" s="51" t="str">
        <f t="shared" si="32"/>
        <v>Men Veteran</v>
      </c>
      <c r="H184" s="51" t="str">
        <f t="shared" si="33"/>
        <v>Orca Angling Club</v>
      </c>
      <c r="I184" s="84"/>
      <c r="J184" s="84" t="s">
        <v>1257</v>
      </c>
      <c r="K184" s="84">
        <v>83</v>
      </c>
      <c r="L184" s="83">
        <f t="shared" si="34"/>
        <v>10.5</v>
      </c>
      <c r="M184" s="83">
        <f t="shared" si="35"/>
        <v>10.5</v>
      </c>
    </row>
    <row r="185" spans="1:13" hidden="1" x14ac:dyDescent="0.3">
      <c r="A185" s="210" t="str">
        <f t="shared" si="27"/>
        <v>2022-IC-L1</v>
      </c>
      <c r="B185" s="199">
        <f t="shared" si="28"/>
        <v>44618</v>
      </c>
      <c r="C185" s="210" t="str">
        <f t="shared" si="29"/>
        <v>Zone 3 - Mile68</v>
      </c>
      <c r="D185" s="84" t="s">
        <v>644</v>
      </c>
      <c r="E185" s="51" t="str">
        <f t="shared" si="30"/>
        <v>Louis</v>
      </c>
      <c r="F185" s="51" t="str">
        <f t="shared" si="31"/>
        <v>Fenaux</v>
      </c>
      <c r="G185" s="51" t="str">
        <f t="shared" si="32"/>
        <v>Men Veteran</v>
      </c>
      <c r="H185" s="51" t="str">
        <f t="shared" si="33"/>
        <v>Orca Angling Club</v>
      </c>
      <c r="I185" s="84"/>
      <c r="J185" s="84" t="s">
        <v>20</v>
      </c>
      <c r="K185" s="84">
        <v>83</v>
      </c>
      <c r="L185" s="83">
        <f t="shared" si="34"/>
        <v>2.1</v>
      </c>
      <c r="M185" s="83">
        <f t="shared" si="35"/>
        <v>2.1</v>
      </c>
    </row>
    <row r="186" spans="1:13" hidden="1" x14ac:dyDescent="0.3">
      <c r="A186" s="210" t="str">
        <f t="shared" si="27"/>
        <v>2022-IC-L1</v>
      </c>
      <c r="B186" s="199">
        <f t="shared" si="28"/>
        <v>44618</v>
      </c>
      <c r="C186" s="210" t="str">
        <f t="shared" si="29"/>
        <v>Zone 3 - Mile68</v>
      </c>
      <c r="D186" s="84" t="s">
        <v>1390</v>
      </c>
      <c r="E186" s="51" t="str">
        <f t="shared" si="30"/>
        <v>Jacomine</v>
      </c>
      <c r="F186" s="51" t="str">
        <f t="shared" si="31"/>
        <v>Heath</v>
      </c>
      <c r="G186" s="51" t="str">
        <f t="shared" si="32"/>
        <v>Ladies Senior</v>
      </c>
      <c r="H186" s="51" t="str">
        <f t="shared" si="33"/>
        <v>Steenbras</v>
      </c>
      <c r="I186" s="84"/>
      <c r="J186" s="84"/>
      <c r="K186" s="84"/>
      <c r="L186" s="83" t="str">
        <f t="shared" si="34"/>
        <v/>
      </c>
      <c r="M186" s="83" t="str">
        <f t="shared" si="35"/>
        <v/>
      </c>
    </row>
    <row r="187" spans="1:13" hidden="1" x14ac:dyDescent="0.3">
      <c r="A187" s="210" t="str">
        <f t="shared" si="27"/>
        <v>2022-IC-L1</v>
      </c>
      <c r="B187" s="199">
        <f t="shared" si="28"/>
        <v>44618</v>
      </c>
      <c r="C187" s="210" t="str">
        <f t="shared" si="29"/>
        <v>Zone 3 - Mile68</v>
      </c>
      <c r="D187" s="84" t="s">
        <v>1418</v>
      </c>
      <c r="E187" s="51" t="str">
        <f t="shared" si="30"/>
        <v>Jacob</v>
      </c>
      <c r="F187" s="51" t="str">
        <f t="shared" si="31"/>
        <v>Wasserfall</v>
      </c>
      <c r="G187" s="51" t="str">
        <f t="shared" si="32"/>
        <v>Men Senior</v>
      </c>
      <c r="H187" s="51" t="str">
        <f t="shared" si="33"/>
        <v>Henties Bay</v>
      </c>
      <c r="I187" s="84"/>
      <c r="J187" s="84" t="s">
        <v>1279</v>
      </c>
      <c r="K187" s="84">
        <v>123</v>
      </c>
      <c r="L187" s="83">
        <f t="shared" si="34"/>
        <v>8.8000000000000007</v>
      </c>
      <c r="M187" s="83">
        <f t="shared" si="35"/>
        <v>8.8000000000000007</v>
      </c>
    </row>
    <row r="188" spans="1:13" hidden="1" x14ac:dyDescent="0.3">
      <c r="A188" s="210" t="str">
        <f t="shared" si="27"/>
        <v>2022-IC-L1</v>
      </c>
      <c r="B188" s="199">
        <f t="shared" si="28"/>
        <v>44618</v>
      </c>
      <c r="C188" s="210" t="str">
        <f t="shared" si="29"/>
        <v>Zone 3 - Mile68</v>
      </c>
      <c r="D188" s="84" t="s">
        <v>1418</v>
      </c>
      <c r="E188" s="51" t="str">
        <f t="shared" si="30"/>
        <v>Jacob</v>
      </c>
      <c r="F188" s="51" t="str">
        <f t="shared" si="31"/>
        <v>Wasserfall</v>
      </c>
      <c r="G188" s="51" t="str">
        <f t="shared" si="32"/>
        <v>Men Senior</v>
      </c>
      <c r="H188" s="51" t="str">
        <f t="shared" si="33"/>
        <v>Henties Bay</v>
      </c>
      <c r="I188" s="84"/>
      <c r="J188" s="84" t="s">
        <v>1279</v>
      </c>
      <c r="K188" s="84">
        <v>91</v>
      </c>
      <c r="L188" s="83">
        <f t="shared" si="34"/>
        <v>3.1</v>
      </c>
      <c r="M188" s="83">
        <f t="shared" si="35"/>
        <v>3.1</v>
      </c>
    </row>
    <row r="189" spans="1:13" hidden="1" x14ac:dyDescent="0.3">
      <c r="A189" s="210" t="str">
        <f t="shared" si="27"/>
        <v>2022-IC-L1</v>
      </c>
      <c r="B189" s="199">
        <f t="shared" si="28"/>
        <v>44618</v>
      </c>
      <c r="C189" s="210" t="str">
        <f t="shared" si="29"/>
        <v>Zone 3 - Mile68</v>
      </c>
      <c r="D189" s="84" t="s">
        <v>1418</v>
      </c>
      <c r="E189" s="51" t="str">
        <f t="shared" si="30"/>
        <v>Jacob</v>
      </c>
      <c r="F189" s="51" t="str">
        <f t="shared" si="31"/>
        <v>Wasserfall</v>
      </c>
      <c r="G189" s="51" t="str">
        <f t="shared" si="32"/>
        <v>Men Senior</v>
      </c>
      <c r="H189" s="51" t="str">
        <f t="shared" si="33"/>
        <v>Henties Bay</v>
      </c>
      <c r="I189" s="84"/>
      <c r="J189" s="84" t="s">
        <v>1279</v>
      </c>
      <c r="K189" s="84">
        <v>102</v>
      </c>
      <c r="L189" s="83">
        <f t="shared" si="34"/>
        <v>4.5999999999999996</v>
      </c>
      <c r="M189" s="83">
        <f t="shared" si="35"/>
        <v>4.5999999999999996</v>
      </c>
    </row>
    <row r="190" spans="1:13" hidden="1" x14ac:dyDescent="0.3">
      <c r="A190" s="210" t="str">
        <f t="shared" si="27"/>
        <v>2022-IC-L1</v>
      </c>
      <c r="B190" s="199">
        <f t="shared" si="28"/>
        <v>44618</v>
      </c>
      <c r="C190" s="210" t="str">
        <f t="shared" si="29"/>
        <v>Zone 3 - Mile68</v>
      </c>
      <c r="D190" s="84" t="s">
        <v>475</v>
      </c>
      <c r="E190" s="51" t="str">
        <f t="shared" si="30"/>
        <v>Johan</v>
      </c>
      <c r="F190" s="51" t="str">
        <f t="shared" si="31"/>
        <v>Agenbag</v>
      </c>
      <c r="G190" s="51" t="str">
        <f t="shared" si="32"/>
        <v>Men Master</v>
      </c>
      <c r="H190" s="51" t="str">
        <f t="shared" si="33"/>
        <v>Henties Bay</v>
      </c>
      <c r="I190" s="84"/>
      <c r="J190" s="84" t="s">
        <v>1279</v>
      </c>
      <c r="K190" s="84">
        <v>114</v>
      </c>
      <c r="L190" s="83">
        <f t="shared" si="34"/>
        <v>6.8</v>
      </c>
      <c r="M190" s="83">
        <f t="shared" si="35"/>
        <v>6.8</v>
      </c>
    </row>
    <row r="191" spans="1:13" hidden="1" x14ac:dyDescent="0.3">
      <c r="A191" s="210" t="str">
        <f t="shared" si="27"/>
        <v>2022-IC-L1</v>
      </c>
      <c r="B191" s="199">
        <f t="shared" si="28"/>
        <v>44618</v>
      </c>
      <c r="C191" s="210" t="str">
        <f t="shared" si="29"/>
        <v>Zone 3 - Mile68</v>
      </c>
      <c r="D191" s="84" t="s">
        <v>475</v>
      </c>
      <c r="E191" s="51" t="str">
        <f t="shared" si="30"/>
        <v>Johan</v>
      </c>
      <c r="F191" s="51" t="str">
        <f t="shared" si="31"/>
        <v>Agenbag</v>
      </c>
      <c r="G191" s="51" t="str">
        <f t="shared" si="32"/>
        <v>Men Master</v>
      </c>
      <c r="H191" s="51" t="str">
        <f t="shared" si="33"/>
        <v>Henties Bay</v>
      </c>
      <c r="I191" s="84"/>
      <c r="J191" s="84" t="s">
        <v>1279</v>
      </c>
      <c r="K191" s="84">
        <v>102</v>
      </c>
      <c r="L191" s="83">
        <f t="shared" si="34"/>
        <v>4.5999999999999996</v>
      </c>
      <c r="M191" s="83">
        <f t="shared" si="35"/>
        <v>4.5999999999999996</v>
      </c>
    </row>
    <row r="192" spans="1:13" hidden="1" x14ac:dyDescent="0.3">
      <c r="A192" s="210" t="str">
        <f t="shared" si="27"/>
        <v>2022-IC-L1</v>
      </c>
      <c r="B192" s="199">
        <f t="shared" si="28"/>
        <v>44618</v>
      </c>
      <c r="C192" s="210" t="str">
        <f t="shared" si="29"/>
        <v>Zone 3 - Mile68</v>
      </c>
      <c r="D192" s="84" t="s">
        <v>622</v>
      </c>
      <c r="E192" s="51" t="str">
        <f t="shared" si="30"/>
        <v>Karel</v>
      </c>
      <c r="F192" s="51" t="str">
        <f t="shared" si="31"/>
        <v>Agenbag</v>
      </c>
      <c r="G192" s="51" t="str">
        <f t="shared" si="32"/>
        <v>Men Senior</v>
      </c>
      <c r="H192" s="51" t="str">
        <f t="shared" si="33"/>
        <v>Henties Bay</v>
      </c>
      <c r="I192" s="84"/>
      <c r="J192" s="84" t="s">
        <v>1279</v>
      </c>
      <c r="K192" s="84">
        <v>110</v>
      </c>
      <c r="L192" s="83">
        <f t="shared" si="34"/>
        <v>6</v>
      </c>
      <c r="M192" s="83">
        <f t="shared" si="35"/>
        <v>6</v>
      </c>
    </row>
    <row r="193" spans="1:13" hidden="1" x14ac:dyDescent="0.3">
      <c r="A193" s="210" t="str">
        <f t="shared" si="27"/>
        <v>2022-IC-L1</v>
      </c>
      <c r="B193" s="199">
        <f t="shared" si="28"/>
        <v>44618</v>
      </c>
      <c r="C193" s="210" t="str">
        <f t="shared" si="29"/>
        <v>Zone 3 - Mile68</v>
      </c>
      <c r="D193" s="84" t="s">
        <v>622</v>
      </c>
      <c r="E193" s="51" t="str">
        <f t="shared" si="30"/>
        <v>Karel</v>
      </c>
      <c r="F193" s="51" t="str">
        <f t="shared" si="31"/>
        <v>Agenbag</v>
      </c>
      <c r="G193" s="51" t="str">
        <f t="shared" si="32"/>
        <v>Men Senior</v>
      </c>
      <c r="H193" s="51" t="str">
        <f t="shared" si="33"/>
        <v>Henties Bay</v>
      </c>
      <c r="I193" s="84"/>
      <c r="J193" s="84" t="s">
        <v>1279</v>
      </c>
      <c r="K193" s="84">
        <v>97</v>
      </c>
      <c r="L193" s="83">
        <f t="shared" si="34"/>
        <v>3.9</v>
      </c>
      <c r="M193" s="83">
        <f t="shared" si="35"/>
        <v>3.9</v>
      </c>
    </row>
    <row r="194" spans="1:13" hidden="1" x14ac:dyDescent="0.3">
      <c r="A194" s="210" t="str">
        <f t="shared" si="27"/>
        <v>2022-IC-L1</v>
      </c>
      <c r="B194" s="199">
        <f t="shared" si="28"/>
        <v>44618</v>
      </c>
      <c r="C194" s="210" t="str">
        <f t="shared" si="29"/>
        <v>Zone 3 - Mile68</v>
      </c>
      <c r="D194" s="84" t="s">
        <v>1367</v>
      </c>
      <c r="E194" s="51" t="str">
        <f t="shared" si="30"/>
        <v>Nadine</v>
      </c>
      <c r="F194" s="51" t="str">
        <f t="shared" si="31"/>
        <v>Downing</v>
      </c>
      <c r="G194" s="51" t="str">
        <f t="shared" si="32"/>
        <v>Ladies Master</v>
      </c>
      <c r="H194" s="51" t="str">
        <f t="shared" si="33"/>
        <v>Henties Bay</v>
      </c>
      <c r="I194" s="84"/>
      <c r="J194" s="84"/>
      <c r="K194" s="84"/>
      <c r="L194" s="83" t="str">
        <f t="shared" si="34"/>
        <v/>
      </c>
      <c r="M194" s="83" t="str">
        <f t="shared" si="35"/>
        <v/>
      </c>
    </row>
    <row r="195" spans="1:13" hidden="1" x14ac:dyDescent="0.3">
      <c r="A195" s="210" t="str">
        <f t="shared" si="27"/>
        <v>2022-IC-L1</v>
      </c>
      <c r="B195" s="199">
        <f t="shared" si="28"/>
        <v>44618</v>
      </c>
      <c r="C195" s="210" t="str">
        <f t="shared" si="29"/>
        <v>Zone 3 - Mile68</v>
      </c>
      <c r="D195" s="84" t="s">
        <v>1762</v>
      </c>
      <c r="E195" s="51" t="str">
        <f t="shared" si="30"/>
        <v>Steve</v>
      </c>
      <c r="F195" s="51" t="str">
        <f t="shared" si="31"/>
        <v>Alexander</v>
      </c>
      <c r="G195" s="51" t="str">
        <f t="shared" si="32"/>
        <v>Men Master</v>
      </c>
      <c r="H195" s="51" t="str">
        <f t="shared" si="33"/>
        <v>xHenties Bay</v>
      </c>
      <c r="I195" s="84"/>
      <c r="J195" s="84"/>
      <c r="K195" s="84"/>
      <c r="L195" s="83" t="str">
        <f t="shared" si="34"/>
        <v/>
      </c>
      <c r="M195" s="83" t="str">
        <f t="shared" si="35"/>
        <v/>
      </c>
    </row>
    <row r="196" spans="1:13" hidden="1" x14ac:dyDescent="0.3">
      <c r="A196" s="210" t="str">
        <f t="shared" ref="A196:A259" si="36">IF(D196="","",A195)</f>
        <v>2022-IC-L1</v>
      </c>
      <c r="B196" s="199">
        <f t="shared" ref="B196:B259" si="37">IF(D196="","",B195)</f>
        <v>44618</v>
      </c>
      <c r="C196" s="210" t="str">
        <f t="shared" ref="C196:C259" si="38">IF(D196="","",C195)</f>
        <v>Zone 3 - Mile68</v>
      </c>
      <c r="D196" s="84" t="s">
        <v>717</v>
      </c>
      <c r="E196" s="51" t="str">
        <f t="shared" ref="E196:E259" si="39">IF(D196="","",VLOOKUP(D196,Master,3,FALSE))</f>
        <v>Heinz</v>
      </c>
      <c r="F196" s="51" t="str">
        <f t="shared" ref="F196:F259" si="40">IF(D196="","",VLOOKUP(D196,Master,4,FALSE))</f>
        <v>Bresele</v>
      </c>
      <c r="G196" s="51" t="str">
        <f t="shared" ref="G196:G259" si="41">IF(D196="","",VLOOKUP(D196,Master,5,FALSE))</f>
        <v>Men Grand Masters</v>
      </c>
      <c r="H196" s="51" t="str">
        <f t="shared" ref="H196:H259" si="42">IF(D196="","",VLOOKUP(D196,Master,2,FALSE))</f>
        <v>Atlantic Angling Club</v>
      </c>
      <c r="I196" s="84"/>
      <c r="J196" s="84"/>
      <c r="K196" s="84"/>
      <c r="L196" s="83" t="str">
        <f t="shared" si="34"/>
        <v/>
      </c>
      <c r="M196" s="83" t="str">
        <f t="shared" si="35"/>
        <v/>
      </c>
    </row>
    <row r="197" spans="1:13" hidden="1" x14ac:dyDescent="0.3">
      <c r="A197" s="210" t="str">
        <f t="shared" si="36"/>
        <v>2022-IC-L1</v>
      </c>
      <c r="B197" s="199">
        <f t="shared" si="37"/>
        <v>44618</v>
      </c>
      <c r="C197" s="210" t="str">
        <f t="shared" si="38"/>
        <v>Zone 3 - Mile68</v>
      </c>
      <c r="D197" s="84" t="s">
        <v>1435</v>
      </c>
      <c r="E197" s="51" t="str">
        <f t="shared" si="39"/>
        <v>Tiaan</v>
      </c>
      <c r="F197" s="51" t="str">
        <f t="shared" si="40"/>
        <v>Fourie</v>
      </c>
      <c r="G197" s="51" t="str">
        <f t="shared" si="41"/>
        <v>Men Senior</v>
      </c>
      <c r="H197" s="51" t="str">
        <f t="shared" si="42"/>
        <v>Penguin</v>
      </c>
      <c r="I197" s="84"/>
      <c r="J197" s="84" t="s">
        <v>1279</v>
      </c>
      <c r="K197" s="84">
        <v>155</v>
      </c>
      <c r="L197" s="83">
        <f t="shared" si="34"/>
        <v>19.5</v>
      </c>
      <c r="M197" s="83">
        <f t="shared" si="35"/>
        <v>19.5</v>
      </c>
    </row>
    <row r="198" spans="1:13" hidden="1" x14ac:dyDescent="0.3">
      <c r="A198" s="210" t="str">
        <f t="shared" si="36"/>
        <v>2022-IC-L1</v>
      </c>
      <c r="B198" s="199">
        <f t="shared" si="37"/>
        <v>44618</v>
      </c>
      <c r="C198" s="210" t="str">
        <f t="shared" si="38"/>
        <v>Zone 3 - Mile68</v>
      </c>
      <c r="D198" s="84" t="s">
        <v>1435</v>
      </c>
      <c r="E198" s="51" t="str">
        <f t="shared" si="39"/>
        <v>Tiaan</v>
      </c>
      <c r="F198" s="51" t="str">
        <f t="shared" si="40"/>
        <v>Fourie</v>
      </c>
      <c r="G198" s="51" t="str">
        <f t="shared" si="41"/>
        <v>Men Senior</v>
      </c>
      <c r="H198" s="51" t="str">
        <f t="shared" si="42"/>
        <v>Penguin</v>
      </c>
      <c r="I198" s="84"/>
      <c r="J198" s="84" t="s">
        <v>1279</v>
      </c>
      <c r="K198" s="84">
        <v>162</v>
      </c>
      <c r="L198" s="83">
        <f t="shared" si="34"/>
        <v>22.7</v>
      </c>
      <c r="M198" s="83">
        <f t="shared" si="35"/>
        <v>22.7</v>
      </c>
    </row>
    <row r="199" spans="1:13" hidden="1" x14ac:dyDescent="0.3">
      <c r="A199" s="210" t="str">
        <f t="shared" si="36"/>
        <v>2022-IC-L1</v>
      </c>
      <c r="B199" s="199">
        <f t="shared" si="37"/>
        <v>44618</v>
      </c>
      <c r="C199" s="210" t="str">
        <f t="shared" si="38"/>
        <v>Zone 3 - Mile68</v>
      </c>
      <c r="D199" s="84" t="s">
        <v>1435</v>
      </c>
      <c r="E199" s="51" t="str">
        <f t="shared" si="39"/>
        <v>Tiaan</v>
      </c>
      <c r="F199" s="51" t="str">
        <f t="shared" si="40"/>
        <v>Fourie</v>
      </c>
      <c r="G199" s="51" t="str">
        <f t="shared" si="41"/>
        <v>Men Senior</v>
      </c>
      <c r="H199" s="51" t="str">
        <f t="shared" si="42"/>
        <v>Penguin</v>
      </c>
      <c r="I199" s="84"/>
      <c r="J199" s="84" t="s">
        <v>1279</v>
      </c>
      <c r="K199" s="84">
        <v>159</v>
      </c>
      <c r="L199" s="83">
        <f t="shared" si="34"/>
        <v>21.3</v>
      </c>
      <c r="M199" s="83">
        <f t="shared" si="35"/>
        <v>21.3</v>
      </c>
    </row>
    <row r="200" spans="1:13" hidden="1" x14ac:dyDescent="0.3">
      <c r="A200" s="210" t="str">
        <f t="shared" si="36"/>
        <v>2022-IC-L1</v>
      </c>
      <c r="B200" s="199">
        <f t="shared" si="37"/>
        <v>44618</v>
      </c>
      <c r="C200" s="210" t="str">
        <f t="shared" si="38"/>
        <v>Zone 3 - Mile68</v>
      </c>
      <c r="D200" s="84" t="s">
        <v>1435</v>
      </c>
      <c r="E200" s="51" t="str">
        <f t="shared" si="39"/>
        <v>Tiaan</v>
      </c>
      <c r="F200" s="51" t="str">
        <f t="shared" si="40"/>
        <v>Fourie</v>
      </c>
      <c r="G200" s="51" t="str">
        <f t="shared" si="41"/>
        <v>Men Senior</v>
      </c>
      <c r="H200" s="51" t="str">
        <f t="shared" si="42"/>
        <v>Penguin</v>
      </c>
      <c r="I200" s="84"/>
      <c r="J200" s="84" t="s">
        <v>1279</v>
      </c>
      <c r="K200" s="84">
        <v>109</v>
      </c>
      <c r="L200" s="83">
        <f t="shared" ref="L200:L263" si="43">IF(K200="","",IF(I200="",ROUND(HLOOKUP(J200,kgList,K200,FALSE),1),ROUND(HLOOKUP(I200,kgList,K200,FALSE),1)))</f>
        <v>5.8</v>
      </c>
      <c r="M200" s="83">
        <f t="shared" ref="M200:M263" si="44">IF(L200="","",IF(COUNTA(I200:J200)&gt;1,"Edible or Inedible",IF(COUNTA(I200)=1,L200*1,IF(COUNTA(J200)=1,L200*1,"ERROR"))))</f>
        <v>5.8</v>
      </c>
    </row>
    <row r="201" spans="1:13" hidden="1" x14ac:dyDescent="0.3">
      <c r="A201" s="210" t="str">
        <f t="shared" si="36"/>
        <v>2022-IC-L1</v>
      </c>
      <c r="B201" s="199">
        <f t="shared" si="37"/>
        <v>44618</v>
      </c>
      <c r="C201" s="210" t="str">
        <f t="shared" si="38"/>
        <v>Zone 3 - Mile68</v>
      </c>
      <c r="D201" s="84" t="s">
        <v>1157</v>
      </c>
      <c r="E201" s="51" t="str">
        <f t="shared" si="39"/>
        <v>Lourens</v>
      </c>
      <c r="F201" s="51" t="str">
        <f t="shared" si="40"/>
        <v>Fourie</v>
      </c>
      <c r="G201" s="51" t="str">
        <f t="shared" si="41"/>
        <v>Men Master</v>
      </c>
      <c r="H201" s="51" t="str">
        <f t="shared" si="42"/>
        <v>Penguin</v>
      </c>
      <c r="I201" s="84"/>
      <c r="J201" s="84" t="s">
        <v>1279</v>
      </c>
      <c r="K201" s="84">
        <v>128</v>
      </c>
      <c r="L201" s="83">
        <f t="shared" si="43"/>
        <v>10.1</v>
      </c>
      <c r="M201" s="83">
        <f t="shared" si="44"/>
        <v>10.1</v>
      </c>
    </row>
    <row r="202" spans="1:13" hidden="1" x14ac:dyDescent="0.3">
      <c r="A202" s="210" t="str">
        <f t="shared" si="36"/>
        <v>2022-IC-L1</v>
      </c>
      <c r="B202" s="199">
        <f t="shared" si="37"/>
        <v>44618</v>
      </c>
      <c r="C202" s="210" t="str">
        <f t="shared" si="38"/>
        <v>Zone 3 - Mile68</v>
      </c>
      <c r="D202" s="84" t="s">
        <v>1157</v>
      </c>
      <c r="E202" s="51" t="str">
        <f t="shared" si="39"/>
        <v>Lourens</v>
      </c>
      <c r="F202" s="51" t="str">
        <f t="shared" si="40"/>
        <v>Fourie</v>
      </c>
      <c r="G202" s="51" t="str">
        <f t="shared" si="41"/>
        <v>Men Master</v>
      </c>
      <c r="H202" s="51" t="str">
        <f t="shared" si="42"/>
        <v>Penguin</v>
      </c>
      <c r="I202" s="84"/>
      <c r="J202" s="84" t="s">
        <v>1279</v>
      </c>
      <c r="K202" s="84">
        <v>154</v>
      </c>
      <c r="L202" s="83">
        <f t="shared" si="43"/>
        <v>19.100000000000001</v>
      </c>
      <c r="M202" s="83">
        <f t="shared" si="44"/>
        <v>19.100000000000001</v>
      </c>
    </row>
    <row r="203" spans="1:13" hidden="1" x14ac:dyDescent="0.3">
      <c r="A203" s="210" t="str">
        <f t="shared" si="36"/>
        <v>2022-IC-L1</v>
      </c>
      <c r="B203" s="199">
        <f t="shared" si="37"/>
        <v>44618</v>
      </c>
      <c r="C203" s="210" t="str">
        <f t="shared" si="38"/>
        <v>Zone 3 - Mile68</v>
      </c>
      <c r="D203" s="84" t="s">
        <v>1157</v>
      </c>
      <c r="E203" s="51" t="str">
        <f t="shared" si="39"/>
        <v>Lourens</v>
      </c>
      <c r="F203" s="51" t="str">
        <f t="shared" si="40"/>
        <v>Fourie</v>
      </c>
      <c r="G203" s="51" t="str">
        <f t="shared" si="41"/>
        <v>Men Master</v>
      </c>
      <c r="H203" s="51" t="str">
        <f t="shared" si="42"/>
        <v>Penguin</v>
      </c>
      <c r="I203" s="84"/>
      <c r="J203" s="84" t="s">
        <v>1279</v>
      </c>
      <c r="K203" s="84">
        <v>144</v>
      </c>
      <c r="L203" s="83">
        <f t="shared" si="43"/>
        <v>15.1</v>
      </c>
      <c r="M203" s="83">
        <f t="shared" si="44"/>
        <v>15.1</v>
      </c>
    </row>
    <row r="204" spans="1:13" hidden="1" x14ac:dyDescent="0.3">
      <c r="A204" s="210" t="str">
        <f t="shared" si="36"/>
        <v>2022-IC-L1</v>
      </c>
      <c r="B204" s="199">
        <f t="shared" si="37"/>
        <v>44618</v>
      </c>
      <c r="C204" s="210" t="str">
        <f t="shared" si="38"/>
        <v>Zone 3 - Mile68</v>
      </c>
      <c r="D204" s="84" t="s">
        <v>758</v>
      </c>
      <c r="E204" s="51" t="str">
        <f t="shared" si="39"/>
        <v>Kobus</v>
      </c>
      <c r="F204" s="51" t="str">
        <f t="shared" si="40"/>
        <v>Mostert</v>
      </c>
      <c r="G204" s="51" t="str">
        <f t="shared" si="41"/>
        <v>Men Senior</v>
      </c>
      <c r="H204" s="51" t="str">
        <f t="shared" si="42"/>
        <v>xHenties Bay</v>
      </c>
      <c r="I204" s="84"/>
      <c r="J204" s="84"/>
      <c r="K204" s="84"/>
      <c r="L204" s="83" t="str">
        <f t="shared" si="43"/>
        <v/>
      </c>
      <c r="M204" s="83" t="str">
        <f t="shared" si="44"/>
        <v/>
      </c>
    </row>
    <row r="205" spans="1:13" hidden="1" x14ac:dyDescent="0.3">
      <c r="A205" s="210" t="str">
        <f t="shared" si="36"/>
        <v>2022-IC-L1</v>
      </c>
      <c r="B205" s="199">
        <f t="shared" si="37"/>
        <v>44618</v>
      </c>
      <c r="C205" s="210" t="str">
        <f t="shared" si="38"/>
        <v>Zone 3 - Mile68</v>
      </c>
      <c r="D205" s="84" t="s">
        <v>462</v>
      </c>
      <c r="E205" s="51" t="str">
        <f t="shared" si="39"/>
        <v>Rodger</v>
      </c>
      <c r="F205" s="51" t="str">
        <f t="shared" si="40"/>
        <v>Boon</v>
      </c>
      <c r="G205" s="51" t="str">
        <f t="shared" si="41"/>
        <v>Men Master</v>
      </c>
      <c r="H205" s="51" t="str">
        <f t="shared" si="42"/>
        <v>Namib Park</v>
      </c>
      <c r="I205" s="84"/>
      <c r="J205" s="84" t="s">
        <v>1279</v>
      </c>
      <c r="K205" s="84">
        <v>107</v>
      </c>
      <c r="L205" s="83">
        <f t="shared" si="43"/>
        <v>5.5</v>
      </c>
      <c r="M205" s="83">
        <f t="shared" si="44"/>
        <v>5.5</v>
      </c>
    </row>
    <row r="206" spans="1:13" hidden="1" x14ac:dyDescent="0.3">
      <c r="A206" s="210" t="str">
        <f t="shared" si="36"/>
        <v>2022-IC-L1</v>
      </c>
      <c r="B206" s="199">
        <f t="shared" si="37"/>
        <v>44618</v>
      </c>
      <c r="C206" s="210" t="str">
        <f t="shared" si="38"/>
        <v>Zone 3 - Mile68</v>
      </c>
      <c r="D206" s="84" t="s">
        <v>649</v>
      </c>
      <c r="E206" s="51" t="str">
        <f t="shared" si="39"/>
        <v>Abriana</v>
      </c>
      <c r="F206" s="51" t="str">
        <f t="shared" si="40"/>
        <v>Koberzig</v>
      </c>
      <c r="G206" s="51" t="str">
        <f t="shared" si="41"/>
        <v>Ladies Senior</v>
      </c>
      <c r="H206" s="51" t="str">
        <f t="shared" si="42"/>
        <v>Steenbras</v>
      </c>
      <c r="I206" s="84" t="s">
        <v>19</v>
      </c>
      <c r="J206" s="84"/>
      <c r="K206" s="84">
        <v>42</v>
      </c>
      <c r="L206" s="83">
        <f t="shared" si="43"/>
        <v>0.8</v>
      </c>
      <c r="M206" s="83">
        <f t="shared" si="44"/>
        <v>0.8</v>
      </c>
    </row>
    <row r="207" spans="1:13" hidden="1" x14ac:dyDescent="0.3">
      <c r="A207" s="210" t="str">
        <f t="shared" si="36"/>
        <v>2022-IC-L1</v>
      </c>
      <c r="B207" s="199">
        <f t="shared" si="37"/>
        <v>44618</v>
      </c>
      <c r="C207" s="210" t="str">
        <f t="shared" si="38"/>
        <v>Zone 3 - Mile68</v>
      </c>
      <c r="D207" s="84" t="s">
        <v>649</v>
      </c>
      <c r="E207" s="51" t="str">
        <f t="shared" si="39"/>
        <v>Abriana</v>
      </c>
      <c r="F207" s="51" t="str">
        <f t="shared" si="40"/>
        <v>Koberzig</v>
      </c>
      <c r="G207" s="51" t="str">
        <f t="shared" si="41"/>
        <v>Ladies Senior</v>
      </c>
      <c r="H207" s="51" t="str">
        <f t="shared" si="42"/>
        <v>Steenbras</v>
      </c>
      <c r="I207" s="84" t="s">
        <v>19</v>
      </c>
      <c r="J207" s="84"/>
      <c r="K207" s="84">
        <v>51</v>
      </c>
      <c r="L207" s="83">
        <f t="shared" si="43"/>
        <v>1.4</v>
      </c>
      <c r="M207" s="83">
        <f t="shared" si="44"/>
        <v>1.4</v>
      </c>
    </row>
    <row r="208" spans="1:13" hidden="1" x14ac:dyDescent="0.3">
      <c r="A208" s="210" t="str">
        <f t="shared" si="36"/>
        <v>2022-IC-L1</v>
      </c>
      <c r="B208" s="199">
        <f t="shared" si="37"/>
        <v>44618</v>
      </c>
      <c r="C208" s="210" t="str">
        <f t="shared" si="38"/>
        <v>Zone 3 - Mile68</v>
      </c>
      <c r="D208" s="84" t="s">
        <v>556</v>
      </c>
      <c r="E208" s="51" t="str">
        <f t="shared" si="39"/>
        <v>Lance</v>
      </c>
      <c r="F208" s="51" t="str">
        <f t="shared" si="40"/>
        <v>Mills</v>
      </c>
      <c r="G208" s="51" t="str">
        <f t="shared" si="41"/>
        <v>Men Master</v>
      </c>
      <c r="H208" s="51" t="str">
        <f t="shared" si="42"/>
        <v>Henties Bay</v>
      </c>
      <c r="I208" s="84"/>
      <c r="J208" s="84" t="s">
        <v>1280</v>
      </c>
      <c r="K208" s="84">
        <v>117</v>
      </c>
      <c r="L208" s="83">
        <f t="shared" si="43"/>
        <v>6.4</v>
      </c>
      <c r="M208" s="83">
        <f t="shared" si="44"/>
        <v>6.4</v>
      </c>
    </row>
    <row r="209" spans="1:13" hidden="1" x14ac:dyDescent="0.3">
      <c r="A209" s="210" t="str">
        <f t="shared" si="36"/>
        <v>2022-IC-L1</v>
      </c>
      <c r="B209" s="199">
        <f t="shared" si="37"/>
        <v>44618</v>
      </c>
      <c r="C209" s="210" t="str">
        <f t="shared" si="38"/>
        <v>Zone 3 - Mile68</v>
      </c>
      <c r="D209" s="84" t="s">
        <v>567</v>
      </c>
      <c r="E209" s="51" t="str">
        <f t="shared" si="39"/>
        <v>Olaf</v>
      </c>
      <c r="F209" s="51" t="str">
        <f t="shared" si="40"/>
        <v>Coetzee</v>
      </c>
      <c r="G209" s="51" t="str">
        <f t="shared" si="41"/>
        <v>Men Senior</v>
      </c>
      <c r="H209" s="51" t="str">
        <f t="shared" si="42"/>
        <v>xNamib Park</v>
      </c>
      <c r="I209" s="84"/>
      <c r="J209" s="84" t="s">
        <v>1279</v>
      </c>
      <c r="K209" s="84">
        <v>98</v>
      </c>
      <c r="L209" s="83">
        <f t="shared" si="43"/>
        <v>4</v>
      </c>
      <c r="M209" s="83">
        <f t="shared" si="44"/>
        <v>4</v>
      </c>
    </row>
    <row r="210" spans="1:13" hidden="1" x14ac:dyDescent="0.3">
      <c r="A210" s="210" t="str">
        <f t="shared" si="36"/>
        <v>2022-IC-L1</v>
      </c>
      <c r="B210" s="199">
        <f t="shared" si="37"/>
        <v>44618</v>
      </c>
      <c r="C210" s="210" t="str">
        <f t="shared" si="38"/>
        <v>Zone 3 - Mile68</v>
      </c>
      <c r="D210" s="84" t="s">
        <v>567</v>
      </c>
      <c r="E210" s="51" t="str">
        <f t="shared" si="39"/>
        <v>Olaf</v>
      </c>
      <c r="F210" s="51" t="str">
        <f t="shared" si="40"/>
        <v>Coetzee</v>
      </c>
      <c r="G210" s="51" t="str">
        <f t="shared" si="41"/>
        <v>Men Senior</v>
      </c>
      <c r="H210" s="51" t="str">
        <f t="shared" si="42"/>
        <v>xNamib Park</v>
      </c>
      <c r="I210" s="84"/>
      <c r="J210" s="84" t="s">
        <v>1279</v>
      </c>
      <c r="K210" s="84">
        <v>105</v>
      </c>
      <c r="L210" s="83">
        <f t="shared" si="43"/>
        <v>5.0999999999999996</v>
      </c>
      <c r="M210" s="83">
        <f t="shared" si="44"/>
        <v>5.0999999999999996</v>
      </c>
    </row>
    <row r="211" spans="1:13" hidden="1" x14ac:dyDescent="0.3">
      <c r="A211" s="210" t="str">
        <f t="shared" si="36"/>
        <v>2022-IC-L1</v>
      </c>
      <c r="B211" s="199">
        <f t="shared" si="37"/>
        <v>44618</v>
      </c>
      <c r="C211" s="210" t="str">
        <f t="shared" si="38"/>
        <v>Zone 3 - Mile68</v>
      </c>
      <c r="D211" s="84" t="s">
        <v>567</v>
      </c>
      <c r="E211" s="51" t="str">
        <f t="shared" si="39"/>
        <v>Olaf</v>
      </c>
      <c r="F211" s="51" t="str">
        <f t="shared" si="40"/>
        <v>Coetzee</v>
      </c>
      <c r="G211" s="51" t="str">
        <f t="shared" si="41"/>
        <v>Men Senior</v>
      </c>
      <c r="H211" s="51" t="str">
        <f t="shared" si="42"/>
        <v>xNamib Park</v>
      </c>
      <c r="I211" s="84" t="s">
        <v>19</v>
      </c>
      <c r="J211" s="84"/>
      <c r="K211" s="84">
        <v>48</v>
      </c>
      <c r="L211" s="83">
        <f t="shared" si="43"/>
        <v>1.1000000000000001</v>
      </c>
      <c r="M211" s="83">
        <f t="shared" si="44"/>
        <v>1.1000000000000001</v>
      </c>
    </row>
    <row r="212" spans="1:13" hidden="1" x14ac:dyDescent="0.3">
      <c r="A212" s="210" t="str">
        <f t="shared" si="36"/>
        <v>2022-IC-L1</v>
      </c>
      <c r="B212" s="199">
        <f t="shared" si="37"/>
        <v>44618</v>
      </c>
      <c r="C212" s="210" t="str">
        <f t="shared" si="38"/>
        <v>Zone 3 - Mile68</v>
      </c>
      <c r="D212" s="84" t="s">
        <v>607</v>
      </c>
      <c r="E212" s="51" t="str">
        <f t="shared" si="39"/>
        <v>Stephan</v>
      </c>
      <c r="F212" s="51" t="str">
        <f t="shared" si="40"/>
        <v>Swanepoel</v>
      </c>
      <c r="G212" s="51" t="str">
        <f t="shared" si="41"/>
        <v>Men Veteran</v>
      </c>
      <c r="H212" s="51" t="str">
        <f t="shared" si="42"/>
        <v>Namib Park</v>
      </c>
      <c r="I212" s="84"/>
      <c r="J212" s="84" t="s">
        <v>1280</v>
      </c>
      <c r="K212" s="84">
        <v>97</v>
      </c>
      <c r="L212" s="83">
        <f t="shared" si="43"/>
        <v>3.3</v>
      </c>
      <c r="M212" s="83">
        <f t="shared" si="44"/>
        <v>3.3</v>
      </c>
    </row>
    <row r="213" spans="1:13" hidden="1" x14ac:dyDescent="0.3">
      <c r="A213" s="210" t="str">
        <f t="shared" si="36"/>
        <v>2022-IC-L1</v>
      </c>
      <c r="B213" s="199">
        <f t="shared" si="37"/>
        <v>44618</v>
      </c>
      <c r="C213" s="210" t="str">
        <f t="shared" si="38"/>
        <v>Zone 3 - Mile68</v>
      </c>
      <c r="D213" s="84" t="s">
        <v>1327</v>
      </c>
      <c r="E213" s="51" t="str">
        <f t="shared" si="39"/>
        <v>Mark</v>
      </c>
      <c r="F213" s="51" t="str">
        <f t="shared" si="40"/>
        <v>Van Der Merwe</v>
      </c>
      <c r="G213" s="51" t="str">
        <f t="shared" si="41"/>
        <v>Men U/21</v>
      </c>
      <c r="H213" s="51" t="str">
        <f t="shared" si="42"/>
        <v>Namib Park</v>
      </c>
      <c r="I213" s="84" t="s">
        <v>19</v>
      </c>
      <c r="J213" s="84"/>
      <c r="K213" s="84">
        <v>46</v>
      </c>
      <c r="L213" s="83">
        <f t="shared" si="43"/>
        <v>1</v>
      </c>
      <c r="M213" s="83">
        <f t="shared" si="44"/>
        <v>1</v>
      </c>
    </row>
    <row r="214" spans="1:13" hidden="1" x14ac:dyDescent="0.3">
      <c r="A214" s="210" t="str">
        <f t="shared" si="36"/>
        <v>2022-IC-L1</v>
      </c>
      <c r="B214" s="199">
        <f t="shared" si="37"/>
        <v>44618</v>
      </c>
      <c r="C214" s="210" t="str">
        <f t="shared" si="38"/>
        <v>Zone 3 - Mile68</v>
      </c>
      <c r="D214" s="84" t="s">
        <v>805</v>
      </c>
      <c r="E214" s="51" t="str">
        <f t="shared" si="39"/>
        <v>Uwe</v>
      </c>
      <c r="F214" s="51" t="str">
        <f t="shared" si="40"/>
        <v>Hanssen</v>
      </c>
      <c r="G214" s="51" t="str">
        <f t="shared" si="41"/>
        <v>Men Senior</v>
      </c>
      <c r="H214" s="51" t="str">
        <f t="shared" si="42"/>
        <v>Namib Park</v>
      </c>
      <c r="I214" s="84"/>
      <c r="J214" s="84"/>
      <c r="K214" s="84"/>
      <c r="L214" s="83" t="str">
        <f t="shared" si="43"/>
        <v/>
      </c>
      <c r="M214" s="83" t="str">
        <f t="shared" si="44"/>
        <v/>
      </c>
    </row>
    <row r="215" spans="1:13" hidden="1" x14ac:dyDescent="0.3">
      <c r="A215" s="210" t="str">
        <f t="shared" si="36"/>
        <v>2022-IC-L1</v>
      </c>
      <c r="B215" s="199">
        <f t="shared" si="37"/>
        <v>44618</v>
      </c>
      <c r="C215" s="210" t="str">
        <f t="shared" si="38"/>
        <v>Zone 3 - Mile68</v>
      </c>
      <c r="D215" s="84" t="s">
        <v>1593</v>
      </c>
      <c r="E215" s="51" t="str">
        <f t="shared" si="39"/>
        <v>Johan</v>
      </c>
      <c r="F215" s="51" t="str">
        <f t="shared" si="40"/>
        <v>Van Niekerk</v>
      </c>
      <c r="G215" s="51" t="str">
        <f t="shared" si="41"/>
        <v>Men Veteran</v>
      </c>
      <c r="H215" s="51" t="str">
        <f t="shared" si="42"/>
        <v>Namib Park</v>
      </c>
      <c r="I215" s="84"/>
      <c r="J215" s="84"/>
      <c r="K215" s="84"/>
      <c r="L215" s="83" t="str">
        <f t="shared" si="43"/>
        <v/>
      </c>
      <c r="M215" s="83" t="str">
        <f t="shared" si="44"/>
        <v/>
      </c>
    </row>
    <row r="216" spans="1:13" hidden="1" x14ac:dyDescent="0.3">
      <c r="A216" s="210" t="str">
        <f t="shared" si="36"/>
        <v>2022-IC-L1</v>
      </c>
      <c r="B216" s="199">
        <f t="shared" si="37"/>
        <v>44618</v>
      </c>
      <c r="C216" s="210" t="str">
        <f t="shared" si="38"/>
        <v>Zone 3 - Mile68</v>
      </c>
      <c r="D216" s="84" t="s">
        <v>1700</v>
      </c>
      <c r="E216" s="51" t="str">
        <f t="shared" si="39"/>
        <v>Wanda</v>
      </c>
      <c r="F216" s="51" t="str">
        <f t="shared" si="40"/>
        <v>Enslin</v>
      </c>
      <c r="G216" s="51" t="str">
        <f t="shared" si="41"/>
        <v>Ladies Senior</v>
      </c>
      <c r="H216" s="51" t="str">
        <f t="shared" si="42"/>
        <v>Namib Park</v>
      </c>
      <c r="I216" s="84"/>
      <c r="J216" s="84"/>
      <c r="K216" s="84"/>
      <c r="L216" s="83" t="str">
        <f t="shared" si="43"/>
        <v/>
      </c>
      <c r="M216" s="83" t="str">
        <f t="shared" si="44"/>
        <v/>
      </c>
    </row>
    <row r="217" spans="1:13" hidden="1" x14ac:dyDescent="0.3">
      <c r="A217" s="210" t="str">
        <f t="shared" si="36"/>
        <v>2022-IC-L1</v>
      </c>
      <c r="B217" s="199">
        <f t="shared" si="37"/>
        <v>44618</v>
      </c>
      <c r="C217" s="210" t="str">
        <f t="shared" si="38"/>
        <v>Zone 3 - Mile68</v>
      </c>
      <c r="D217" s="84" t="s">
        <v>533</v>
      </c>
      <c r="E217" s="51" t="str">
        <f t="shared" si="39"/>
        <v>Sarah-Ann</v>
      </c>
      <c r="F217" s="51" t="str">
        <f t="shared" si="40"/>
        <v>Mills</v>
      </c>
      <c r="G217" s="51" t="str">
        <f t="shared" si="41"/>
        <v>Ladies Master</v>
      </c>
      <c r="H217" s="51" t="str">
        <f t="shared" si="42"/>
        <v>Walvis Bay</v>
      </c>
      <c r="I217" s="84"/>
      <c r="J217" s="84"/>
      <c r="K217" s="84"/>
      <c r="L217" s="83" t="str">
        <f t="shared" si="43"/>
        <v/>
      </c>
      <c r="M217" s="83" t="str">
        <f t="shared" si="44"/>
        <v/>
      </c>
    </row>
    <row r="218" spans="1:13" hidden="1" x14ac:dyDescent="0.3">
      <c r="A218" s="210" t="str">
        <f t="shared" si="36"/>
        <v>2022-IC-L1</v>
      </c>
      <c r="B218" s="199">
        <f t="shared" si="37"/>
        <v>44618</v>
      </c>
      <c r="C218" s="210" t="str">
        <f t="shared" si="38"/>
        <v>Zone 3 - Mile68</v>
      </c>
      <c r="D218" s="84" t="s">
        <v>1006</v>
      </c>
      <c r="E218" s="51" t="str">
        <f t="shared" si="39"/>
        <v>Andre</v>
      </c>
      <c r="F218" s="51" t="str">
        <f t="shared" si="40"/>
        <v>Vermaak</v>
      </c>
      <c r="G218" s="51" t="str">
        <f t="shared" si="41"/>
        <v>Men Senior</v>
      </c>
      <c r="H218" s="51" t="str">
        <f t="shared" si="42"/>
        <v>Namib Park</v>
      </c>
      <c r="I218" s="84"/>
      <c r="J218" s="84"/>
      <c r="K218" s="84"/>
      <c r="L218" s="83" t="str">
        <f t="shared" si="43"/>
        <v/>
      </c>
      <c r="M218" s="83" t="str">
        <f t="shared" si="44"/>
        <v/>
      </c>
    </row>
    <row r="219" spans="1:13" hidden="1" x14ac:dyDescent="0.3">
      <c r="A219" s="210" t="str">
        <f t="shared" si="36"/>
        <v>2022-IC-L1</v>
      </c>
      <c r="B219" s="199">
        <f t="shared" si="37"/>
        <v>44618</v>
      </c>
      <c r="C219" s="210" t="str">
        <f t="shared" si="38"/>
        <v>Zone 3 - Mile68</v>
      </c>
      <c r="D219" s="84" t="s">
        <v>457</v>
      </c>
      <c r="E219" s="51" t="str">
        <f t="shared" si="39"/>
        <v>Andre</v>
      </c>
      <c r="F219" s="51" t="str">
        <f t="shared" si="40"/>
        <v>Coetzee</v>
      </c>
      <c r="G219" s="51" t="str">
        <f t="shared" si="41"/>
        <v>Men Grand Masters</v>
      </c>
      <c r="H219" s="51" t="str">
        <f t="shared" si="42"/>
        <v>Namib Park</v>
      </c>
      <c r="I219" s="84"/>
      <c r="J219" s="84" t="s">
        <v>1279</v>
      </c>
      <c r="K219" s="84">
        <v>102</v>
      </c>
      <c r="L219" s="83">
        <f t="shared" si="43"/>
        <v>4.5999999999999996</v>
      </c>
      <c r="M219" s="83">
        <f t="shared" si="44"/>
        <v>4.5999999999999996</v>
      </c>
    </row>
    <row r="220" spans="1:13" hidden="1" x14ac:dyDescent="0.3">
      <c r="A220" s="210" t="str">
        <f t="shared" si="36"/>
        <v>2022-IC-L1</v>
      </c>
      <c r="B220" s="199">
        <f t="shared" si="37"/>
        <v>44618</v>
      </c>
      <c r="C220" s="210" t="str">
        <f t="shared" si="38"/>
        <v>Zone 3 - Mile68</v>
      </c>
      <c r="D220" s="84" t="s">
        <v>611</v>
      </c>
      <c r="E220" s="51" t="str">
        <f t="shared" si="39"/>
        <v>Coennie</v>
      </c>
      <c r="F220" s="51" t="str">
        <f t="shared" si="40"/>
        <v>Steyn</v>
      </c>
      <c r="G220" s="51" t="str">
        <f t="shared" si="41"/>
        <v>Men Grand Masters</v>
      </c>
      <c r="H220" s="51" t="str">
        <f t="shared" si="42"/>
        <v>Namib Park</v>
      </c>
      <c r="I220" s="84"/>
      <c r="J220" s="84"/>
      <c r="K220" s="84"/>
      <c r="L220" s="83" t="str">
        <f t="shared" si="43"/>
        <v/>
      </c>
      <c r="M220" s="83" t="str">
        <f t="shared" si="44"/>
        <v/>
      </c>
    </row>
    <row r="221" spans="1:13" hidden="1" x14ac:dyDescent="0.3">
      <c r="A221" s="210" t="str">
        <f t="shared" si="36"/>
        <v>2022-IC-L1</v>
      </c>
      <c r="B221" s="199">
        <f t="shared" si="37"/>
        <v>44618</v>
      </c>
      <c r="C221" s="210" t="str">
        <f t="shared" si="38"/>
        <v>Zone 3 - Mile68</v>
      </c>
      <c r="D221" s="84" t="s">
        <v>695</v>
      </c>
      <c r="E221" s="51" t="str">
        <f t="shared" si="39"/>
        <v>Rhyno</v>
      </c>
      <c r="F221" s="51" t="str">
        <f t="shared" si="40"/>
        <v>Koberzig</v>
      </c>
      <c r="G221" s="51" t="str">
        <f t="shared" si="41"/>
        <v>Men Senior</v>
      </c>
      <c r="H221" s="51" t="str">
        <f t="shared" si="42"/>
        <v>Steenbras</v>
      </c>
      <c r="I221" s="84"/>
      <c r="J221" s="84"/>
      <c r="K221" s="84"/>
      <c r="L221" s="83" t="str">
        <f t="shared" si="43"/>
        <v/>
      </c>
      <c r="M221" s="83" t="str">
        <f t="shared" si="44"/>
        <v/>
      </c>
    </row>
    <row r="222" spans="1:13" hidden="1" x14ac:dyDescent="0.3">
      <c r="A222" s="210" t="str">
        <f t="shared" si="36"/>
        <v>2022-IC-L1</v>
      </c>
      <c r="B222" s="199">
        <f t="shared" si="37"/>
        <v>44618</v>
      </c>
      <c r="C222" s="210" t="str">
        <f t="shared" si="38"/>
        <v>Zone 3 - Mile68</v>
      </c>
      <c r="D222" s="84" t="s">
        <v>486</v>
      </c>
      <c r="E222" s="51" t="str">
        <f t="shared" si="39"/>
        <v>Johan</v>
      </c>
      <c r="F222" s="51" t="str">
        <f t="shared" si="40"/>
        <v>Bruwer</v>
      </c>
      <c r="G222" s="51" t="str">
        <f t="shared" si="41"/>
        <v>Men Senior</v>
      </c>
      <c r="H222" s="51" t="str">
        <f t="shared" si="42"/>
        <v>Namib Park</v>
      </c>
      <c r="I222" s="84"/>
      <c r="J222" s="84" t="s">
        <v>1279</v>
      </c>
      <c r="K222" s="84">
        <v>142</v>
      </c>
      <c r="L222" s="83">
        <f t="shared" si="43"/>
        <v>14.4</v>
      </c>
      <c r="M222" s="83">
        <f t="shared" si="44"/>
        <v>14.4</v>
      </c>
    </row>
    <row r="223" spans="1:13" hidden="1" x14ac:dyDescent="0.3">
      <c r="A223" s="210" t="str">
        <f t="shared" si="36"/>
        <v>2022-IC-L1</v>
      </c>
      <c r="B223" s="199">
        <f t="shared" si="37"/>
        <v>44618</v>
      </c>
      <c r="C223" s="210" t="str">
        <f t="shared" si="38"/>
        <v>Zone 3 - Mile68</v>
      </c>
      <c r="D223" s="84" t="s">
        <v>486</v>
      </c>
      <c r="E223" s="51" t="str">
        <f t="shared" si="39"/>
        <v>Johan</v>
      </c>
      <c r="F223" s="51" t="str">
        <f t="shared" si="40"/>
        <v>Bruwer</v>
      </c>
      <c r="G223" s="51" t="str">
        <f t="shared" si="41"/>
        <v>Men Senior</v>
      </c>
      <c r="H223" s="51" t="str">
        <f t="shared" si="42"/>
        <v>Namib Park</v>
      </c>
      <c r="I223" s="84"/>
      <c r="J223" s="84" t="s">
        <v>1279</v>
      </c>
      <c r="K223" s="84">
        <v>133</v>
      </c>
      <c r="L223" s="83">
        <f t="shared" si="43"/>
        <v>11.5</v>
      </c>
      <c r="M223" s="83">
        <f t="shared" si="44"/>
        <v>11.5</v>
      </c>
    </row>
    <row r="224" spans="1:13" hidden="1" x14ac:dyDescent="0.3">
      <c r="A224" s="210" t="str">
        <f t="shared" si="36"/>
        <v>2022-IC-L1</v>
      </c>
      <c r="B224" s="199">
        <f t="shared" si="37"/>
        <v>44618</v>
      </c>
      <c r="C224" s="210" t="str">
        <f t="shared" si="38"/>
        <v>Zone 3 - Mile68</v>
      </c>
      <c r="D224" s="84" t="s">
        <v>591</v>
      </c>
      <c r="E224" s="51" t="str">
        <f t="shared" si="39"/>
        <v>Robert</v>
      </c>
      <c r="F224" s="51" t="str">
        <f t="shared" si="40"/>
        <v>Moyce</v>
      </c>
      <c r="G224" s="51" t="str">
        <f t="shared" si="41"/>
        <v>Men Grand Masters</v>
      </c>
      <c r="H224" s="51" t="str">
        <f t="shared" si="42"/>
        <v>Namib Park</v>
      </c>
      <c r="I224" s="84"/>
      <c r="J224" s="84"/>
      <c r="K224" s="84"/>
      <c r="L224" s="83" t="str">
        <f t="shared" si="43"/>
        <v/>
      </c>
      <c r="M224" s="83" t="str">
        <f t="shared" si="44"/>
        <v/>
      </c>
    </row>
    <row r="225" spans="1:13" hidden="1" x14ac:dyDescent="0.3">
      <c r="A225" s="210" t="str">
        <f t="shared" si="36"/>
        <v>2022-IC-L1</v>
      </c>
      <c r="B225" s="199">
        <f t="shared" si="37"/>
        <v>44618</v>
      </c>
      <c r="C225" s="210" t="str">
        <f t="shared" si="38"/>
        <v>Zone 3 - Mile68</v>
      </c>
      <c r="D225" s="84" t="s">
        <v>1494</v>
      </c>
      <c r="E225" s="51" t="str">
        <f t="shared" si="39"/>
        <v>Wikus</v>
      </c>
      <c r="F225" s="51" t="str">
        <f t="shared" si="40"/>
        <v>Viljoen</v>
      </c>
      <c r="G225" s="51" t="str">
        <f t="shared" si="41"/>
        <v>Men Veteran</v>
      </c>
      <c r="H225" s="51" t="str">
        <f t="shared" si="42"/>
        <v>Steenbras</v>
      </c>
      <c r="I225" s="84"/>
      <c r="J225" s="84" t="s">
        <v>1279</v>
      </c>
      <c r="K225" s="84">
        <v>124</v>
      </c>
      <c r="L225" s="83">
        <f t="shared" si="43"/>
        <v>9.1</v>
      </c>
      <c r="M225" s="83">
        <f t="shared" si="44"/>
        <v>9.1</v>
      </c>
    </row>
    <row r="226" spans="1:13" hidden="1" x14ac:dyDescent="0.3">
      <c r="A226" s="210" t="str">
        <f t="shared" si="36"/>
        <v>2022-IC-L1</v>
      </c>
      <c r="B226" s="199">
        <f t="shared" si="37"/>
        <v>44618</v>
      </c>
      <c r="C226" s="210" t="str">
        <f t="shared" si="38"/>
        <v>Zone 3 - Mile68</v>
      </c>
      <c r="D226" s="84" t="s">
        <v>1562</v>
      </c>
      <c r="E226" s="51" t="str">
        <f t="shared" si="39"/>
        <v>Frank</v>
      </c>
      <c r="F226" s="51" t="str">
        <f t="shared" si="40"/>
        <v>Oberholster</v>
      </c>
      <c r="G226" s="51" t="str">
        <f t="shared" si="41"/>
        <v>Men Senior</v>
      </c>
      <c r="H226" s="51" t="str">
        <f t="shared" si="42"/>
        <v>Steenbras</v>
      </c>
      <c r="I226" s="84"/>
      <c r="J226" s="84"/>
      <c r="K226" s="84"/>
      <c r="L226" s="83" t="str">
        <f t="shared" si="43"/>
        <v/>
      </c>
      <c r="M226" s="83" t="str">
        <f t="shared" si="44"/>
        <v/>
      </c>
    </row>
    <row r="227" spans="1:13" hidden="1" x14ac:dyDescent="0.3">
      <c r="A227" s="210" t="str">
        <f t="shared" si="36"/>
        <v>2022-IC-L1</v>
      </c>
      <c r="B227" s="199">
        <f t="shared" si="37"/>
        <v>44618</v>
      </c>
      <c r="C227" s="210" t="str">
        <f t="shared" si="38"/>
        <v>Zone 3 - Mile68</v>
      </c>
      <c r="D227" s="84" t="s">
        <v>1185</v>
      </c>
      <c r="E227" s="51" t="str">
        <f t="shared" si="39"/>
        <v>Louwrens</v>
      </c>
      <c r="F227" s="51" t="str">
        <f t="shared" si="40"/>
        <v>Knouwds</v>
      </c>
      <c r="G227" s="51" t="str">
        <f t="shared" si="41"/>
        <v>Men Master</v>
      </c>
      <c r="H227" s="51" t="str">
        <f t="shared" si="42"/>
        <v>Steenbras</v>
      </c>
      <c r="I227" s="84" t="s">
        <v>19</v>
      </c>
      <c r="J227" s="84"/>
      <c r="K227" s="84">
        <v>41</v>
      </c>
      <c r="L227" s="83">
        <f t="shared" si="43"/>
        <v>0.7</v>
      </c>
      <c r="M227" s="83">
        <f t="shared" si="44"/>
        <v>0.7</v>
      </c>
    </row>
    <row r="228" spans="1:13" hidden="1" x14ac:dyDescent="0.3">
      <c r="A228" s="210" t="str">
        <f t="shared" si="36"/>
        <v>2022-IC-L1</v>
      </c>
      <c r="B228" s="199">
        <f t="shared" si="37"/>
        <v>44618</v>
      </c>
      <c r="C228" s="210" t="str">
        <f t="shared" si="38"/>
        <v>Zone 3 - Mile68</v>
      </c>
      <c r="D228" s="84" t="s">
        <v>955</v>
      </c>
      <c r="E228" s="51" t="str">
        <f t="shared" si="39"/>
        <v>Dewald</v>
      </c>
      <c r="F228" s="51" t="str">
        <f t="shared" si="40"/>
        <v>Van Der Merwe</v>
      </c>
      <c r="G228" s="51" t="str">
        <f t="shared" si="41"/>
        <v>Men Grand Masters</v>
      </c>
      <c r="H228" s="51" t="str">
        <f t="shared" si="42"/>
        <v>Steenbras</v>
      </c>
      <c r="I228" s="84" t="s">
        <v>9</v>
      </c>
      <c r="J228" s="84"/>
      <c r="K228" s="84">
        <v>31</v>
      </c>
      <c r="L228" s="83">
        <f t="shared" si="43"/>
        <v>0.5</v>
      </c>
      <c r="M228" s="83">
        <f t="shared" si="44"/>
        <v>0.5</v>
      </c>
    </row>
    <row r="229" spans="1:13" hidden="1" x14ac:dyDescent="0.3">
      <c r="A229" s="210" t="str">
        <f t="shared" si="36"/>
        <v>2022-IC-L1</v>
      </c>
      <c r="B229" s="199">
        <f t="shared" si="37"/>
        <v>44618</v>
      </c>
      <c r="C229" s="210" t="str">
        <f t="shared" si="38"/>
        <v>Zone 3 - Mile68</v>
      </c>
      <c r="D229" s="84" t="s">
        <v>641</v>
      </c>
      <c r="E229" s="51" t="str">
        <f t="shared" si="39"/>
        <v>Jan</v>
      </c>
      <c r="F229" s="51" t="str">
        <f t="shared" si="40"/>
        <v>Heath</v>
      </c>
      <c r="G229" s="51" t="str">
        <f t="shared" si="41"/>
        <v>Men Grand Masters</v>
      </c>
      <c r="H229" s="51" t="str">
        <f t="shared" si="42"/>
        <v>Steenbras</v>
      </c>
      <c r="I229" s="84"/>
      <c r="J229" s="84"/>
      <c r="K229" s="84"/>
      <c r="L229" s="83" t="str">
        <f t="shared" si="43"/>
        <v/>
      </c>
      <c r="M229" s="83" t="str">
        <f t="shared" si="44"/>
        <v/>
      </c>
    </row>
    <row r="230" spans="1:13" hidden="1" x14ac:dyDescent="0.3">
      <c r="A230" s="210" t="str">
        <f t="shared" si="36"/>
        <v>2022-IC-L1</v>
      </c>
      <c r="B230" s="199">
        <f t="shared" si="37"/>
        <v>44618</v>
      </c>
      <c r="C230" s="210" t="str">
        <f t="shared" si="38"/>
        <v>Zone 3 - Mile68</v>
      </c>
      <c r="D230" s="84" t="s">
        <v>691</v>
      </c>
      <c r="E230" s="51" t="str">
        <f t="shared" si="39"/>
        <v>Dirk</v>
      </c>
      <c r="F230" s="51" t="str">
        <f t="shared" si="40"/>
        <v>Hansen</v>
      </c>
      <c r="G230" s="51" t="str">
        <f t="shared" si="41"/>
        <v>Men Veteran</v>
      </c>
      <c r="H230" s="51" t="str">
        <f t="shared" si="42"/>
        <v>Steenbras</v>
      </c>
      <c r="I230" s="84"/>
      <c r="J230" s="84" t="s">
        <v>1279</v>
      </c>
      <c r="K230" s="84">
        <v>118</v>
      </c>
      <c r="L230" s="83">
        <f t="shared" si="43"/>
        <v>7.6</v>
      </c>
      <c r="M230" s="83">
        <f t="shared" si="44"/>
        <v>7.6</v>
      </c>
    </row>
    <row r="231" spans="1:13" hidden="1" x14ac:dyDescent="0.3">
      <c r="A231" s="210" t="str">
        <f t="shared" si="36"/>
        <v>2022-IC-L1</v>
      </c>
      <c r="B231" s="199">
        <f t="shared" si="37"/>
        <v>44618</v>
      </c>
      <c r="C231" s="210" t="str">
        <f t="shared" si="38"/>
        <v>Zone 3 - Mile68</v>
      </c>
      <c r="D231" s="84" t="s">
        <v>743</v>
      </c>
      <c r="E231" s="51" t="str">
        <f t="shared" si="39"/>
        <v>David</v>
      </c>
      <c r="F231" s="51" t="str">
        <f t="shared" si="40"/>
        <v>Smith</v>
      </c>
      <c r="G231" s="51" t="str">
        <f t="shared" si="41"/>
        <v>Men Veteran</v>
      </c>
      <c r="H231" s="51" t="str">
        <f t="shared" si="42"/>
        <v>Steenbras</v>
      </c>
      <c r="I231" s="84"/>
      <c r="J231" s="84"/>
      <c r="K231" s="84"/>
      <c r="L231" s="83" t="str">
        <f t="shared" si="43"/>
        <v/>
      </c>
      <c r="M231" s="83" t="str">
        <f t="shared" si="44"/>
        <v/>
      </c>
    </row>
    <row r="232" spans="1:13" hidden="1" x14ac:dyDescent="0.3">
      <c r="A232" s="210" t="str">
        <f t="shared" si="36"/>
        <v>2022-IC-L1</v>
      </c>
      <c r="B232" s="199">
        <f t="shared" si="37"/>
        <v>44618</v>
      </c>
      <c r="C232" s="210" t="str">
        <f t="shared" si="38"/>
        <v>Zone 3 - Mile68</v>
      </c>
      <c r="D232" s="84" t="s">
        <v>542</v>
      </c>
      <c r="E232" s="51" t="str">
        <f t="shared" si="39"/>
        <v>Burger</v>
      </c>
      <c r="F232" s="51" t="str">
        <f t="shared" si="40"/>
        <v>Van Taak</v>
      </c>
      <c r="G232" s="51" t="str">
        <f t="shared" si="41"/>
        <v>Men Senior</v>
      </c>
      <c r="H232" s="51" t="str">
        <f t="shared" si="42"/>
        <v>Steenbras</v>
      </c>
      <c r="I232" s="84"/>
      <c r="J232" s="84" t="s">
        <v>1279</v>
      </c>
      <c r="K232" s="84">
        <v>81</v>
      </c>
      <c r="L232" s="83">
        <f t="shared" si="43"/>
        <v>2.1</v>
      </c>
      <c r="M232" s="83">
        <f t="shared" si="44"/>
        <v>2.1</v>
      </c>
    </row>
    <row r="233" spans="1:13" hidden="1" x14ac:dyDescent="0.3">
      <c r="A233" s="210" t="str">
        <f t="shared" si="36"/>
        <v>2022-IC-L1</v>
      </c>
      <c r="B233" s="199">
        <f t="shared" si="37"/>
        <v>44618</v>
      </c>
      <c r="C233" s="210" t="str">
        <f t="shared" si="38"/>
        <v>Zone 3 - Mile68</v>
      </c>
      <c r="D233" s="84" t="s">
        <v>542</v>
      </c>
      <c r="E233" s="51" t="str">
        <f t="shared" si="39"/>
        <v>Burger</v>
      </c>
      <c r="F233" s="51" t="str">
        <f t="shared" si="40"/>
        <v>Van Taak</v>
      </c>
      <c r="G233" s="51" t="str">
        <f t="shared" si="41"/>
        <v>Men Senior</v>
      </c>
      <c r="H233" s="51" t="str">
        <f t="shared" si="42"/>
        <v>Steenbras</v>
      </c>
      <c r="I233" s="84"/>
      <c r="J233" s="84" t="s">
        <v>1279</v>
      </c>
      <c r="K233" s="84">
        <v>74</v>
      </c>
      <c r="L233" s="83">
        <f t="shared" si="43"/>
        <v>1.5</v>
      </c>
      <c r="M233" s="83">
        <f t="shared" si="44"/>
        <v>1.5</v>
      </c>
    </row>
    <row r="234" spans="1:13" hidden="1" x14ac:dyDescent="0.3">
      <c r="A234" s="210" t="str">
        <f t="shared" si="36"/>
        <v>2022-IC-L1</v>
      </c>
      <c r="B234" s="199">
        <f t="shared" si="37"/>
        <v>44618</v>
      </c>
      <c r="C234" s="210" t="str">
        <f t="shared" si="38"/>
        <v>Zone 3 - Mile68</v>
      </c>
      <c r="D234" s="84" t="s">
        <v>542</v>
      </c>
      <c r="E234" s="51" t="str">
        <f t="shared" si="39"/>
        <v>Burger</v>
      </c>
      <c r="F234" s="51" t="str">
        <f t="shared" si="40"/>
        <v>Van Taak</v>
      </c>
      <c r="G234" s="51" t="str">
        <f t="shared" si="41"/>
        <v>Men Senior</v>
      </c>
      <c r="H234" s="51" t="str">
        <f t="shared" si="42"/>
        <v>Steenbras</v>
      </c>
      <c r="I234" s="84"/>
      <c r="J234" s="84" t="s">
        <v>1280</v>
      </c>
      <c r="K234" s="84">
        <v>109</v>
      </c>
      <c r="L234" s="83">
        <f t="shared" si="43"/>
        <v>5</v>
      </c>
      <c r="M234" s="83">
        <f t="shared" si="44"/>
        <v>5</v>
      </c>
    </row>
    <row r="235" spans="1:13" hidden="1" x14ac:dyDescent="0.3">
      <c r="A235" s="210" t="str">
        <f t="shared" si="36"/>
        <v>2022-IC-L1</v>
      </c>
      <c r="B235" s="199">
        <f t="shared" si="37"/>
        <v>44618</v>
      </c>
      <c r="C235" s="210" t="str">
        <f t="shared" si="38"/>
        <v>Zone 3 - Mile68</v>
      </c>
      <c r="D235" s="84" t="s">
        <v>542</v>
      </c>
      <c r="E235" s="51" t="str">
        <f t="shared" si="39"/>
        <v>Burger</v>
      </c>
      <c r="F235" s="51" t="str">
        <f t="shared" si="40"/>
        <v>Van Taak</v>
      </c>
      <c r="G235" s="51" t="str">
        <f t="shared" si="41"/>
        <v>Men Senior</v>
      </c>
      <c r="H235" s="51" t="str">
        <f t="shared" si="42"/>
        <v>Steenbras</v>
      </c>
      <c r="I235" s="84"/>
      <c r="J235" s="84" t="s">
        <v>1280</v>
      </c>
      <c r="K235" s="84">
        <v>69</v>
      </c>
      <c r="L235" s="83">
        <f t="shared" si="43"/>
        <v>1</v>
      </c>
      <c r="M235" s="83">
        <f t="shared" si="44"/>
        <v>1</v>
      </c>
    </row>
    <row r="236" spans="1:13" hidden="1" x14ac:dyDescent="0.3">
      <c r="A236" s="210" t="str">
        <f t="shared" si="36"/>
        <v>2022-IC-L1</v>
      </c>
      <c r="B236" s="199">
        <f t="shared" si="37"/>
        <v>44618</v>
      </c>
      <c r="C236" s="210" t="str">
        <f t="shared" si="38"/>
        <v>Zone 3 - Mile68</v>
      </c>
      <c r="D236" s="84" t="s">
        <v>1626</v>
      </c>
      <c r="E236" s="51" t="str">
        <f t="shared" si="39"/>
        <v>Herman</v>
      </c>
      <c r="F236" s="51" t="str">
        <f t="shared" si="40"/>
        <v>Swanepoel</v>
      </c>
      <c r="G236" s="51" t="str">
        <f t="shared" si="41"/>
        <v>Men Veteran</v>
      </c>
      <c r="H236" s="51" t="str">
        <f t="shared" si="42"/>
        <v>Steenbras</v>
      </c>
      <c r="I236" s="84"/>
      <c r="J236" s="84" t="s">
        <v>1280</v>
      </c>
      <c r="K236" s="84">
        <v>87</v>
      </c>
      <c r="L236" s="83">
        <f t="shared" si="43"/>
        <v>2.2999999999999998</v>
      </c>
      <c r="M236" s="83">
        <f t="shared" si="44"/>
        <v>2.2999999999999998</v>
      </c>
    </row>
    <row r="237" spans="1:13" hidden="1" x14ac:dyDescent="0.3">
      <c r="A237" s="210" t="str">
        <f t="shared" si="36"/>
        <v>2022-IC-L1</v>
      </c>
      <c r="B237" s="199">
        <f t="shared" si="37"/>
        <v>44618</v>
      </c>
      <c r="C237" s="210" t="str">
        <f t="shared" si="38"/>
        <v>Zone 3 - Mile68</v>
      </c>
      <c r="D237" s="84" t="s">
        <v>1158</v>
      </c>
      <c r="E237" s="51" t="str">
        <f t="shared" si="39"/>
        <v>Luan</v>
      </c>
      <c r="F237" s="51" t="str">
        <f t="shared" si="40"/>
        <v>Hansen</v>
      </c>
      <c r="G237" s="51" t="str">
        <f t="shared" si="41"/>
        <v>Men U/16</v>
      </c>
      <c r="H237" s="51" t="str">
        <f t="shared" si="42"/>
        <v>Steenbras</v>
      </c>
      <c r="I237" s="84" t="s">
        <v>19</v>
      </c>
      <c r="J237" s="84"/>
      <c r="K237" s="84">
        <v>40</v>
      </c>
      <c r="L237" s="83">
        <f t="shared" si="43"/>
        <v>0.7</v>
      </c>
      <c r="M237" s="83">
        <f t="shared" si="44"/>
        <v>0.7</v>
      </c>
    </row>
    <row r="238" spans="1:13" hidden="1" x14ac:dyDescent="0.3">
      <c r="A238" s="210" t="str">
        <f t="shared" si="36"/>
        <v>2022-IC-L1</v>
      </c>
      <c r="B238" s="199">
        <f t="shared" si="37"/>
        <v>44618</v>
      </c>
      <c r="C238" s="210" t="str">
        <f t="shared" si="38"/>
        <v>Zone 3 - Mile68</v>
      </c>
      <c r="D238" s="84" t="s">
        <v>767</v>
      </c>
      <c r="E238" s="51" t="str">
        <f t="shared" si="39"/>
        <v>Johnny</v>
      </c>
      <c r="F238" s="51" t="str">
        <f t="shared" si="40"/>
        <v>Van Der Westhuizen</v>
      </c>
      <c r="G238" s="51" t="str">
        <f t="shared" si="41"/>
        <v>Men Veteran</v>
      </c>
      <c r="H238" s="51" t="str">
        <f t="shared" si="42"/>
        <v>xSteenbras</v>
      </c>
      <c r="I238" s="84"/>
      <c r="J238" s="84" t="s">
        <v>1279</v>
      </c>
      <c r="K238" s="84">
        <v>83</v>
      </c>
      <c r="L238" s="83">
        <f t="shared" si="43"/>
        <v>2.2999999999999998</v>
      </c>
      <c r="M238" s="83">
        <f t="shared" si="44"/>
        <v>2.2999999999999998</v>
      </c>
    </row>
    <row r="239" spans="1:13" hidden="1" x14ac:dyDescent="0.3">
      <c r="A239" s="210" t="str">
        <f t="shared" si="36"/>
        <v>2022-IC-L1</v>
      </c>
      <c r="B239" s="199">
        <f t="shared" si="37"/>
        <v>44618</v>
      </c>
      <c r="C239" s="210" t="str">
        <f t="shared" si="38"/>
        <v>Zone 3 - Mile68</v>
      </c>
      <c r="D239" s="84" t="s">
        <v>503</v>
      </c>
      <c r="E239" s="51" t="str">
        <f t="shared" si="39"/>
        <v>Danie</v>
      </c>
      <c r="F239" s="51" t="str">
        <f t="shared" si="40"/>
        <v>Klopper</v>
      </c>
      <c r="G239" s="51" t="str">
        <f t="shared" si="41"/>
        <v>Men Senior</v>
      </c>
      <c r="H239" s="51" t="str">
        <f t="shared" si="42"/>
        <v>Steenbras</v>
      </c>
      <c r="I239" s="84"/>
      <c r="J239" s="84"/>
      <c r="K239" s="84"/>
      <c r="L239" s="83" t="str">
        <f t="shared" si="43"/>
        <v/>
      </c>
      <c r="M239" s="83" t="str">
        <f t="shared" si="44"/>
        <v/>
      </c>
    </row>
    <row r="240" spans="1:13" hidden="1" x14ac:dyDescent="0.3">
      <c r="A240" s="210" t="str">
        <f t="shared" si="36"/>
        <v>2022-IC-L1</v>
      </c>
      <c r="B240" s="199">
        <f t="shared" si="37"/>
        <v>44618</v>
      </c>
      <c r="C240" s="210" t="str">
        <f t="shared" si="38"/>
        <v>Zone 3 - Mile68</v>
      </c>
      <c r="D240" s="84" t="s">
        <v>521</v>
      </c>
      <c r="E240" s="51" t="str">
        <f t="shared" si="39"/>
        <v>Louis</v>
      </c>
      <c r="F240" s="51" t="str">
        <f t="shared" si="40"/>
        <v>Heath</v>
      </c>
      <c r="G240" s="51" t="str">
        <f t="shared" si="41"/>
        <v>Men Grand Masters</v>
      </c>
      <c r="H240" s="51" t="str">
        <f t="shared" si="42"/>
        <v>Steenbras</v>
      </c>
      <c r="I240" s="84"/>
      <c r="J240" s="84"/>
      <c r="K240" s="84"/>
      <c r="L240" s="83" t="str">
        <f t="shared" si="43"/>
        <v/>
      </c>
      <c r="M240" s="83" t="str">
        <f t="shared" si="44"/>
        <v/>
      </c>
    </row>
    <row r="241" spans="1:13" hidden="1" x14ac:dyDescent="0.3">
      <c r="A241" s="210" t="str">
        <f t="shared" si="36"/>
        <v>2022-IC-L1</v>
      </c>
      <c r="B241" s="199">
        <f t="shared" si="37"/>
        <v>44618</v>
      </c>
      <c r="C241" s="210" t="str">
        <f t="shared" si="38"/>
        <v>Zone 3 - Mile68</v>
      </c>
      <c r="D241" s="84" t="s">
        <v>642</v>
      </c>
      <c r="E241" s="51" t="str">
        <f t="shared" si="39"/>
        <v>Michael</v>
      </c>
      <c r="F241" s="51" t="str">
        <f t="shared" si="40"/>
        <v>Durant</v>
      </c>
      <c r="G241" s="51" t="str">
        <f t="shared" si="41"/>
        <v>Men Veteran</v>
      </c>
      <c r="H241" s="51" t="str">
        <f t="shared" si="42"/>
        <v>Steenbras</v>
      </c>
      <c r="I241" s="84"/>
      <c r="J241" s="84" t="s">
        <v>1280</v>
      </c>
      <c r="K241" s="84">
        <v>89</v>
      </c>
      <c r="L241" s="83">
        <f t="shared" si="43"/>
        <v>2.5</v>
      </c>
      <c r="M241" s="83">
        <f t="shared" si="44"/>
        <v>2.5</v>
      </c>
    </row>
    <row r="242" spans="1:13" hidden="1" x14ac:dyDescent="0.3">
      <c r="A242" s="210" t="str">
        <f t="shared" si="36"/>
        <v>2022-IC-L1</v>
      </c>
      <c r="B242" s="199">
        <f t="shared" si="37"/>
        <v>44618</v>
      </c>
      <c r="C242" s="210" t="str">
        <f t="shared" si="38"/>
        <v>Zone 3 - Mile68</v>
      </c>
      <c r="D242" s="84" t="s">
        <v>1564</v>
      </c>
      <c r="E242" s="51" t="str">
        <f t="shared" si="39"/>
        <v>Wallace</v>
      </c>
      <c r="F242" s="51" t="str">
        <f t="shared" si="40"/>
        <v>Shepperson</v>
      </c>
      <c r="G242" s="51" t="str">
        <f t="shared" si="41"/>
        <v>Men Senior</v>
      </c>
      <c r="H242" s="51" t="str">
        <f t="shared" si="42"/>
        <v>Steenbras</v>
      </c>
      <c r="I242" s="84"/>
      <c r="J242" s="84" t="s">
        <v>1279</v>
      </c>
      <c r="K242" s="84">
        <v>146</v>
      </c>
      <c r="L242" s="83">
        <f t="shared" si="43"/>
        <v>15.9</v>
      </c>
      <c r="M242" s="83">
        <f t="shared" si="44"/>
        <v>15.9</v>
      </c>
    </row>
    <row r="243" spans="1:13" hidden="1" x14ac:dyDescent="0.3">
      <c r="A243" s="210" t="str">
        <f t="shared" si="36"/>
        <v>2022-IC-L1</v>
      </c>
      <c r="B243" s="199">
        <f t="shared" si="37"/>
        <v>44618</v>
      </c>
      <c r="C243" s="210" t="str">
        <f t="shared" si="38"/>
        <v>Zone 3 - Mile68</v>
      </c>
      <c r="D243" s="84" t="s">
        <v>1133</v>
      </c>
      <c r="E243" s="51" t="str">
        <f t="shared" si="39"/>
        <v>Rinus</v>
      </c>
      <c r="F243" s="51" t="str">
        <f t="shared" si="40"/>
        <v>Van Der Westhuizen</v>
      </c>
      <c r="G243" s="51" t="str">
        <f t="shared" si="41"/>
        <v>Men Veteran</v>
      </c>
      <c r="H243" s="51" t="str">
        <f t="shared" si="42"/>
        <v>Otjiwarongo</v>
      </c>
      <c r="I243" s="84"/>
      <c r="J243" s="84" t="s">
        <v>1279</v>
      </c>
      <c r="K243" s="84">
        <v>136</v>
      </c>
      <c r="L243" s="83">
        <f t="shared" si="43"/>
        <v>12.4</v>
      </c>
      <c r="M243" s="83">
        <f t="shared" si="44"/>
        <v>12.4</v>
      </c>
    </row>
    <row r="244" spans="1:13" hidden="1" x14ac:dyDescent="0.3">
      <c r="A244" s="210" t="str">
        <f t="shared" si="36"/>
        <v>2022-IC-L1</v>
      </c>
      <c r="B244" s="199">
        <f t="shared" si="37"/>
        <v>44618</v>
      </c>
      <c r="C244" s="210" t="str">
        <f t="shared" si="38"/>
        <v>Zone 3 - Mile68</v>
      </c>
      <c r="D244" s="84" t="s">
        <v>1133</v>
      </c>
      <c r="E244" s="51" t="str">
        <f t="shared" si="39"/>
        <v>Rinus</v>
      </c>
      <c r="F244" s="51" t="str">
        <f t="shared" si="40"/>
        <v>Van Der Westhuizen</v>
      </c>
      <c r="G244" s="51" t="str">
        <f t="shared" si="41"/>
        <v>Men Veteran</v>
      </c>
      <c r="H244" s="51" t="str">
        <f t="shared" si="42"/>
        <v>Otjiwarongo</v>
      </c>
      <c r="I244" s="84"/>
      <c r="J244" s="84" t="s">
        <v>1279</v>
      </c>
      <c r="K244" s="84">
        <v>150</v>
      </c>
      <c r="L244" s="83">
        <f t="shared" si="43"/>
        <v>17.399999999999999</v>
      </c>
      <c r="M244" s="83">
        <f t="shared" si="44"/>
        <v>17.399999999999999</v>
      </c>
    </row>
    <row r="245" spans="1:13" hidden="1" x14ac:dyDescent="0.3">
      <c r="A245" s="210" t="str">
        <f t="shared" si="36"/>
        <v>2022-IC-L1</v>
      </c>
      <c r="B245" s="199">
        <f t="shared" si="37"/>
        <v>44618</v>
      </c>
      <c r="C245" s="210" t="str">
        <f t="shared" si="38"/>
        <v>Zone 3 - Mile68</v>
      </c>
      <c r="D245" s="84" t="s">
        <v>1133</v>
      </c>
      <c r="E245" s="51" t="str">
        <f t="shared" si="39"/>
        <v>Rinus</v>
      </c>
      <c r="F245" s="51" t="str">
        <f t="shared" si="40"/>
        <v>Van Der Westhuizen</v>
      </c>
      <c r="G245" s="51" t="str">
        <f t="shared" si="41"/>
        <v>Men Veteran</v>
      </c>
      <c r="H245" s="51" t="str">
        <f t="shared" si="42"/>
        <v>Otjiwarongo</v>
      </c>
      <c r="I245" s="84"/>
      <c r="J245" s="84" t="s">
        <v>1279</v>
      </c>
      <c r="K245" s="84">
        <v>123</v>
      </c>
      <c r="L245" s="83">
        <f t="shared" si="43"/>
        <v>8.8000000000000007</v>
      </c>
      <c r="M245" s="83">
        <f t="shared" si="44"/>
        <v>8.8000000000000007</v>
      </c>
    </row>
    <row r="246" spans="1:13" hidden="1" x14ac:dyDescent="0.3">
      <c r="A246" s="210" t="str">
        <f t="shared" si="36"/>
        <v>2022-IC-L1</v>
      </c>
      <c r="B246" s="199">
        <f t="shared" si="37"/>
        <v>44618</v>
      </c>
      <c r="C246" s="210" t="str">
        <f t="shared" si="38"/>
        <v>Zone 3 - Mile68</v>
      </c>
      <c r="D246" s="84" t="s">
        <v>1133</v>
      </c>
      <c r="E246" s="51" t="str">
        <f t="shared" si="39"/>
        <v>Rinus</v>
      </c>
      <c r="F246" s="51" t="str">
        <f t="shared" si="40"/>
        <v>Van Der Westhuizen</v>
      </c>
      <c r="G246" s="51" t="str">
        <f t="shared" si="41"/>
        <v>Men Veteran</v>
      </c>
      <c r="H246" s="51" t="str">
        <f t="shared" si="42"/>
        <v>Otjiwarongo</v>
      </c>
      <c r="I246" s="84"/>
      <c r="J246" s="84" t="s">
        <v>1279</v>
      </c>
      <c r="K246" s="84">
        <v>127</v>
      </c>
      <c r="L246" s="83">
        <f t="shared" si="43"/>
        <v>9.8000000000000007</v>
      </c>
      <c r="M246" s="83">
        <f t="shared" si="44"/>
        <v>9.8000000000000007</v>
      </c>
    </row>
    <row r="247" spans="1:13" hidden="1" x14ac:dyDescent="0.3">
      <c r="A247" s="210" t="str">
        <f t="shared" si="36"/>
        <v>2022-IC-L1</v>
      </c>
      <c r="B247" s="199">
        <f t="shared" si="37"/>
        <v>44618</v>
      </c>
      <c r="C247" s="210" t="str">
        <f t="shared" si="38"/>
        <v>Zone 3 - Mile68</v>
      </c>
      <c r="D247" s="84" t="s">
        <v>541</v>
      </c>
      <c r="E247" s="51" t="str">
        <f t="shared" si="39"/>
        <v>Joseph</v>
      </c>
      <c r="F247" s="51" t="str">
        <f t="shared" si="40"/>
        <v>Payne</v>
      </c>
      <c r="G247" s="51" t="str">
        <f t="shared" si="41"/>
        <v>Men Veteran</v>
      </c>
      <c r="H247" s="51" t="str">
        <f t="shared" si="42"/>
        <v>xOtjiwarongo</v>
      </c>
      <c r="I247" s="84"/>
      <c r="J247" s="84" t="s">
        <v>1279</v>
      </c>
      <c r="K247" s="84">
        <v>146</v>
      </c>
      <c r="L247" s="83">
        <f t="shared" si="43"/>
        <v>15.9</v>
      </c>
      <c r="M247" s="83">
        <f t="shared" si="44"/>
        <v>15.9</v>
      </c>
    </row>
    <row r="248" spans="1:13" hidden="1" x14ac:dyDescent="0.3">
      <c r="A248" s="210" t="str">
        <f t="shared" si="36"/>
        <v>2022-IC-L1</v>
      </c>
      <c r="B248" s="199">
        <f t="shared" si="37"/>
        <v>44618</v>
      </c>
      <c r="C248" s="210" t="str">
        <f t="shared" si="38"/>
        <v>Zone 3 - Mile68</v>
      </c>
      <c r="D248" s="84" t="s">
        <v>541</v>
      </c>
      <c r="E248" s="51" t="str">
        <f t="shared" si="39"/>
        <v>Joseph</v>
      </c>
      <c r="F248" s="51" t="str">
        <f t="shared" si="40"/>
        <v>Payne</v>
      </c>
      <c r="G248" s="51" t="str">
        <f t="shared" si="41"/>
        <v>Men Veteran</v>
      </c>
      <c r="H248" s="51" t="str">
        <f t="shared" si="42"/>
        <v>xOtjiwarongo</v>
      </c>
      <c r="I248" s="84"/>
      <c r="J248" s="84" t="s">
        <v>1279</v>
      </c>
      <c r="K248" s="84">
        <v>145</v>
      </c>
      <c r="L248" s="83">
        <f t="shared" si="43"/>
        <v>15.5</v>
      </c>
      <c r="M248" s="83">
        <f t="shared" si="44"/>
        <v>15.5</v>
      </c>
    </row>
    <row r="249" spans="1:13" hidden="1" x14ac:dyDescent="0.3">
      <c r="A249" s="210" t="str">
        <f t="shared" si="36"/>
        <v>2022-IC-L1</v>
      </c>
      <c r="B249" s="199">
        <f t="shared" si="37"/>
        <v>44618</v>
      </c>
      <c r="C249" s="210" t="str">
        <f t="shared" si="38"/>
        <v>Zone 3 - Mile68</v>
      </c>
      <c r="D249" s="84" t="s">
        <v>1189</v>
      </c>
      <c r="E249" s="51" t="str">
        <f t="shared" si="39"/>
        <v>Martinus</v>
      </c>
      <c r="F249" s="51" t="str">
        <f t="shared" si="40"/>
        <v>Venter</v>
      </c>
      <c r="G249" s="51" t="str">
        <f t="shared" si="41"/>
        <v>Men Veteran</v>
      </c>
      <c r="H249" s="51" t="str">
        <f t="shared" si="42"/>
        <v>Otjiwarongo</v>
      </c>
      <c r="I249" s="84"/>
      <c r="J249" s="84" t="s">
        <v>1279</v>
      </c>
      <c r="K249" s="84">
        <v>112</v>
      </c>
      <c r="L249" s="83">
        <f t="shared" si="43"/>
        <v>6.4</v>
      </c>
      <c r="M249" s="83">
        <f t="shared" si="44"/>
        <v>6.4</v>
      </c>
    </row>
    <row r="250" spans="1:13" hidden="1" x14ac:dyDescent="0.3">
      <c r="A250" s="210" t="str">
        <f t="shared" si="36"/>
        <v>2022-IC-L1</v>
      </c>
      <c r="B250" s="199">
        <f t="shared" si="37"/>
        <v>44618</v>
      </c>
      <c r="C250" s="210" t="str">
        <f t="shared" si="38"/>
        <v>Zone 3 - Mile68</v>
      </c>
      <c r="D250" s="84" t="s">
        <v>1189</v>
      </c>
      <c r="E250" s="51" t="str">
        <f t="shared" si="39"/>
        <v>Martinus</v>
      </c>
      <c r="F250" s="51" t="str">
        <f t="shared" si="40"/>
        <v>Venter</v>
      </c>
      <c r="G250" s="51" t="str">
        <f t="shared" si="41"/>
        <v>Men Veteran</v>
      </c>
      <c r="H250" s="51" t="str">
        <f t="shared" si="42"/>
        <v>Otjiwarongo</v>
      </c>
      <c r="I250" s="84"/>
      <c r="J250" s="84" t="s">
        <v>1279</v>
      </c>
      <c r="K250" s="84">
        <v>150</v>
      </c>
      <c r="L250" s="83">
        <f t="shared" si="43"/>
        <v>17.399999999999999</v>
      </c>
      <c r="M250" s="83">
        <f t="shared" si="44"/>
        <v>17.399999999999999</v>
      </c>
    </row>
    <row r="251" spans="1:13" hidden="1" x14ac:dyDescent="0.3">
      <c r="A251" s="210" t="str">
        <f t="shared" si="36"/>
        <v>2022-IC-L1</v>
      </c>
      <c r="B251" s="199">
        <f t="shared" si="37"/>
        <v>44618</v>
      </c>
      <c r="C251" s="210" t="str">
        <f t="shared" si="38"/>
        <v>Zone 3 - Mile68</v>
      </c>
      <c r="D251" s="84" t="s">
        <v>1189</v>
      </c>
      <c r="E251" s="51" t="str">
        <f t="shared" si="39"/>
        <v>Martinus</v>
      </c>
      <c r="F251" s="51" t="str">
        <f t="shared" si="40"/>
        <v>Venter</v>
      </c>
      <c r="G251" s="51" t="str">
        <f t="shared" si="41"/>
        <v>Men Veteran</v>
      </c>
      <c r="H251" s="51" t="str">
        <f t="shared" si="42"/>
        <v>Otjiwarongo</v>
      </c>
      <c r="I251" s="84"/>
      <c r="J251" s="84" t="s">
        <v>1279</v>
      </c>
      <c r="K251" s="84">
        <v>103</v>
      </c>
      <c r="L251" s="83">
        <f t="shared" si="43"/>
        <v>4.8</v>
      </c>
      <c r="M251" s="83">
        <f t="shared" si="44"/>
        <v>4.8</v>
      </c>
    </row>
    <row r="252" spans="1:13" hidden="1" x14ac:dyDescent="0.3">
      <c r="A252" s="210" t="str">
        <f t="shared" si="36"/>
        <v>2022-IC-L1</v>
      </c>
      <c r="B252" s="199">
        <f t="shared" si="37"/>
        <v>44618</v>
      </c>
      <c r="C252" s="210" t="str">
        <f t="shared" si="38"/>
        <v>Zone 3 - Mile68</v>
      </c>
      <c r="D252" s="84" t="s">
        <v>1189</v>
      </c>
      <c r="E252" s="51" t="str">
        <f t="shared" si="39"/>
        <v>Martinus</v>
      </c>
      <c r="F252" s="51" t="str">
        <f t="shared" si="40"/>
        <v>Venter</v>
      </c>
      <c r="G252" s="51" t="str">
        <f t="shared" si="41"/>
        <v>Men Veteran</v>
      </c>
      <c r="H252" s="51" t="str">
        <f t="shared" si="42"/>
        <v>Otjiwarongo</v>
      </c>
      <c r="I252" s="84"/>
      <c r="J252" s="84" t="s">
        <v>10</v>
      </c>
      <c r="K252" s="84">
        <v>41</v>
      </c>
      <c r="L252" s="83">
        <f t="shared" si="43"/>
        <v>1.1000000000000001</v>
      </c>
      <c r="M252" s="83">
        <f t="shared" si="44"/>
        <v>1.1000000000000001</v>
      </c>
    </row>
    <row r="253" spans="1:13" hidden="1" x14ac:dyDescent="0.3">
      <c r="A253" s="210" t="str">
        <f t="shared" si="36"/>
        <v>2022-IC-L1</v>
      </c>
      <c r="B253" s="199">
        <f t="shared" si="37"/>
        <v>44618</v>
      </c>
      <c r="C253" s="210" t="str">
        <f t="shared" si="38"/>
        <v>Zone 3 - Mile68</v>
      </c>
      <c r="D253" s="84" t="s">
        <v>660</v>
      </c>
      <c r="E253" s="51" t="str">
        <f t="shared" si="39"/>
        <v>Stephan</v>
      </c>
      <c r="F253" s="51" t="str">
        <f t="shared" si="40"/>
        <v>Hauptfleisch</v>
      </c>
      <c r="G253" s="51" t="str">
        <f t="shared" si="41"/>
        <v>Men Senior</v>
      </c>
      <c r="H253" s="51" t="str">
        <f t="shared" si="42"/>
        <v>Otjiwarongo</v>
      </c>
      <c r="I253" s="84"/>
      <c r="J253" s="84" t="s">
        <v>1279</v>
      </c>
      <c r="K253" s="84">
        <v>92</v>
      </c>
      <c r="L253" s="83">
        <f t="shared" si="43"/>
        <v>3.3</v>
      </c>
      <c r="M253" s="83">
        <f t="shared" si="44"/>
        <v>3.3</v>
      </c>
    </row>
    <row r="254" spans="1:13" hidden="1" x14ac:dyDescent="0.3">
      <c r="A254" s="210" t="str">
        <f t="shared" si="36"/>
        <v>2022-IC-L1</v>
      </c>
      <c r="B254" s="199">
        <f t="shared" si="37"/>
        <v>44618</v>
      </c>
      <c r="C254" s="210" t="str">
        <f t="shared" si="38"/>
        <v>Zone 3 - Mile68</v>
      </c>
      <c r="D254" s="84" t="s">
        <v>660</v>
      </c>
      <c r="E254" s="51" t="str">
        <f t="shared" si="39"/>
        <v>Stephan</v>
      </c>
      <c r="F254" s="51" t="str">
        <f t="shared" si="40"/>
        <v>Hauptfleisch</v>
      </c>
      <c r="G254" s="51" t="str">
        <f t="shared" si="41"/>
        <v>Men Senior</v>
      </c>
      <c r="H254" s="51" t="str">
        <f t="shared" si="42"/>
        <v>Otjiwarongo</v>
      </c>
      <c r="I254" s="84"/>
      <c r="J254" s="84" t="s">
        <v>1280</v>
      </c>
      <c r="K254" s="84">
        <v>84</v>
      </c>
      <c r="L254" s="83">
        <f t="shared" si="43"/>
        <v>2</v>
      </c>
      <c r="M254" s="83">
        <f t="shared" si="44"/>
        <v>2</v>
      </c>
    </row>
    <row r="255" spans="1:13" hidden="1" x14ac:dyDescent="0.3">
      <c r="A255" s="210" t="str">
        <f t="shared" si="36"/>
        <v>2022-IC-L1</v>
      </c>
      <c r="B255" s="199">
        <f t="shared" si="37"/>
        <v>44618</v>
      </c>
      <c r="C255" s="210" t="str">
        <f t="shared" si="38"/>
        <v>Zone 3 - Mile68</v>
      </c>
      <c r="D255" s="84" t="s">
        <v>1348</v>
      </c>
      <c r="E255" s="51" t="str">
        <f t="shared" si="39"/>
        <v>Hannes</v>
      </c>
      <c r="F255" s="51" t="str">
        <f t="shared" si="40"/>
        <v>DeHaast</v>
      </c>
      <c r="G255" s="51" t="str">
        <f t="shared" si="41"/>
        <v>Men Veteran</v>
      </c>
      <c r="H255" s="51" t="str">
        <f t="shared" si="42"/>
        <v>Otjiwarongo</v>
      </c>
      <c r="I255" s="84"/>
      <c r="J255" s="84" t="s">
        <v>1279</v>
      </c>
      <c r="K255" s="84">
        <v>119</v>
      </c>
      <c r="L255" s="83">
        <f t="shared" si="43"/>
        <v>7.9</v>
      </c>
      <c r="M255" s="83">
        <f t="shared" si="44"/>
        <v>7.9</v>
      </c>
    </row>
    <row r="256" spans="1:13" hidden="1" x14ac:dyDescent="0.3">
      <c r="A256" s="210" t="str">
        <f t="shared" si="36"/>
        <v>2022-IC-L1</v>
      </c>
      <c r="B256" s="199">
        <f t="shared" si="37"/>
        <v>44618</v>
      </c>
      <c r="C256" s="210" t="str">
        <f t="shared" si="38"/>
        <v>Zone 3 - Mile68</v>
      </c>
      <c r="D256" s="84" t="s">
        <v>1661</v>
      </c>
      <c r="E256" s="51" t="str">
        <f t="shared" si="39"/>
        <v>Willem Louis</v>
      </c>
      <c r="F256" s="51" t="str">
        <f t="shared" si="40"/>
        <v>Klazinga</v>
      </c>
      <c r="G256" s="51" t="str">
        <f t="shared" si="41"/>
        <v>Men Grand Masters</v>
      </c>
      <c r="H256" s="51" t="str">
        <f t="shared" si="42"/>
        <v>xOtjiwarongo</v>
      </c>
      <c r="I256" s="84" t="s">
        <v>19</v>
      </c>
      <c r="J256" s="84"/>
      <c r="K256" s="84">
        <v>41</v>
      </c>
      <c r="L256" s="83">
        <f t="shared" si="43"/>
        <v>0.7</v>
      </c>
      <c r="M256" s="83">
        <f t="shared" si="44"/>
        <v>0.7</v>
      </c>
    </row>
    <row r="257" spans="1:13" hidden="1" x14ac:dyDescent="0.3">
      <c r="A257" s="210" t="str">
        <f t="shared" si="36"/>
        <v>2022-IC-L1</v>
      </c>
      <c r="B257" s="199">
        <f t="shared" si="37"/>
        <v>44618</v>
      </c>
      <c r="C257" s="210" t="str">
        <f t="shared" si="38"/>
        <v>Zone 3 - Mile68</v>
      </c>
      <c r="D257" s="84" t="s">
        <v>972</v>
      </c>
      <c r="E257" s="51" t="str">
        <f t="shared" si="39"/>
        <v>Otto</v>
      </c>
      <c r="F257" s="51" t="str">
        <f t="shared" si="40"/>
        <v>Feyerabend</v>
      </c>
      <c r="G257" s="51" t="str">
        <f t="shared" si="41"/>
        <v>Men U/21</v>
      </c>
      <c r="H257" s="51" t="str">
        <f t="shared" si="42"/>
        <v>Otjiwarongo</v>
      </c>
      <c r="I257" s="84"/>
      <c r="J257" s="84"/>
      <c r="K257" s="84"/>
      <c r="L257" s="83" t="str">
        <f t="shared" si="43"/>
        <v/>
      </c>
      <c r="M257" s="83" t="str">
        <f t="shared" si="44"/>
        <v/>
      </c>
    </row>
    <row r="258" spans="1:13" hidden="1" x14ac:dyDescent="0.3">
      <c r="A258" s="210" t="str">
        <f t="shared" si="36"/>
        <v>2022-IC-L1</v>
      </c>
      <c r="B258" s="199">
        <f t="shared" si="37"/>
        <v>44618</v>
      </c>
      <c r="C258" s="210" t="str">
        <f t="shared" si="38"/>
        <v>Zone 3 - Mile68</v>
      </c>
      <c r="D258" s="84" t="s">
        <v>517</v>
      </c>
      <c r="E258" s="51" t="str">
        <f t="shared" si="39"/>
        <v>Chris</v>
      </c>
      <c r="F258" s="51" t="str">
        <f t="shared" si="40"/>
        <v>Feyerabend</v>
      </c>
      <c r="G258" s="51" t="str">
        <f t="shared" si="41"/>
        <v>Men Veteran</v>
      </c>
      <c r="H258" s="51" t="str">
        <f t="shared" si="42"/>
        <v>Otjiwarongo</v>
      </c>
      <c r="I258" s="84"/>
      <c r="J258" s="84"/>
      <c r="K258" s="84"/>
      <c r="L258" s="83" t="str">
        <f t="shared" si="43"/>
        <v/>
      </c>
      <c r="M258" s="83" t="str">
        <f t="shared" si="44"/>
        <v/>
      </c>
    </row>
    <row r="259" spans="1:13" hidden="1" x14ac:dyDescent="0.3">
      <c r="A259" s="210" t="str">
        <f t="shared" si="36"/>
        <v>2022-IC-L1</v>
      </c>
      <c r="B259" s="199">
        <f t="shared" si="37"/>
        <v>44618</v>
      </c>
      <c r="C259" s="210" t="str">
        <f t="shared" si="38"/>
        <v>Zone 3 - Mile68</v>
      </c>
      <c r="D259" s="84" t="s">
        <v>1351</v>
      </c>
      <c r="E259" s="51" t="str">
        <f t="shared" si="39"/>
        <v>Franco</v>
      </c>
      <c r="F259" s="51" t="str">
        <f t="shared" si="40"/>
        <v>Feyerabend</v>
      </c>
      <c r="G259" s="51" t="str">
        <f t="shared" si="41"/>
        <v>Men U/16</v>
      </c>
      <c r="H259" s="51" t="str">
        <f t="shared" si="42"/>
        <v>Otjiwarongo</v>
      </c>
      <c r="I259" s="84"/>
      <c r="J259" s="84"/>
      <c r="K259" s="84"/>
      <c r="L259" s="83" t="str">
        <f t="shared" si="43"/>
        <v/>
      </c>
      <c r="M259" s="83" t="str">
        <f t="shared" si="44"/>
        <v/>
      </c>
    </row>
    <row r="260" spans="1:13" hidden="1" x14ac:dyDescent="0.3">
      <c r="A260" s="210" t="str">
        <f t="shared" ref="A260:A323" si="45">IF(D260="","",A259)</f>
        <v>2022-IC-L1</v>
      </c>
      <c r="B260" s="199">
        <f t="shared" ref="B260:B323" si="46">IF(D260="","",B259)</f>
        <v>44618</v>
      </c>
      <c r="C260" s="210" t="str">
        <f t="shared" ref="C260:C323" si="47">IF(D260="","",C259)</f>
        <v>Zone 3 - Mile68</v>
      </c>
      <c r="D260" s="84" t="s">
        <v>666</v>
      </c>
      <c r="E260" s="51" t="str">
        <f t="shared" ref="E260:E323" si="48">IF(D260="","",VLOOKUP(D260,Master,3,FALSE))</f>
        <v>Chris</v>
      </c>
      <c r="F260" s="51" t="str">
        <f t="shared" ref="F260:F323" si="49">IF(D260="","",VLOOKUP(D260,Master,4,FALSE))</f>
        <v>Labuschagne</v>
      </c>
      <c r="G260" s="51" t="str">
        <f t="shared" ref="G260:G323" si="50">IF(D260="","",VLOOKUP(D260,Master,5,FALSE))</f>
        <v>Men Senior</v>
      </c>
      <c r="H260" s="51" t="str">
        <f t="shared" ref="H260:H323" si="51">IF(D260="","",VLOOKUP(D260,Master,2,FALSE))</f>
        <v>Otjiwarongo</v>
      </c>
      <c r="I260" s="84"/>
      <c r="J260" s="84"/>
      <c r="K260" s="84"/>
      <c r="L260" s="83" t="str">
        <f t="shared" si="43"/>
        <v/>
      </c>
      <c r="M260" s="83" t="str">
        <f t="shared" si="44"/>
        <v/>
      </c>
    </row>
    <row r="261" spans="1:13" hidden="1" x14ac:dyDescent="0.3">
      <c r="A261" s="210" t="str">
        <f t="shared" si="45"/>
        <v>2022-IC-L1</v>
      </c>
      <c r="B261" s="199">
        <f t="shared" si="46"/>
        <v>44618</v>
      </c>
      <c r="C261" s="210" t="str">
        <f t="shared" si="47"/>
        <v>Zone 3 - Mile68</v>
      </c>
      <c r="D261" s="84" t="s">
        <v>1664</v>
      </c>
      <c r="E261" s="51" t="str">
        <f t="shared" si="48"/>
        <v>Franco</v>
      </c>
      <c r="F261" s="51" t="str">
        <f t="shared" si="49"/>
        <v>Kuhn</v>
      </c>
      <c r="G261" s="51" t="str">
        <f t="shared" si="50"/>
        <v>Men Senior</v>
      </c>
      <c r="H261" s="51" t="str">
        <f t="shared" si="51"/>
        <v>xOtjiwarongo</v>
      </c>
      <c r="I261" s="84"/>
      <c r="J261" s="84"/>
      <c r="K261" s="84"/>
      <c r="L261" s="83" t="str">
        <f t="shared" si="43"/>
        <v/>
      </c>
      <c r="M261" s="83" t="str">
        <f t="shared" si="44"/>
        <v/>
      </c>
    </row>
    <row r="262" spans="1:13" hidden="1" x14ac:dyDescent="0.3">
      <c r="A262" s="210" t="str">
        <f t="shared" si="45"/>
        <v>2022-IC-L1</v>
      </c>
      <c r="B262" s="199">
        <f t="shared" si="46"/>
        <v>44618</v>
      </c>
      <c r="C262" s="210" t="str">
        <f t="shared" si="47"/>
        <v>Zone 3 - Mile68</v>
      </c>
      <c r="D262" s="84" t="s">
        <v>1599</v>
      </c>
      <c r="E262" s="51" t="str">
        <f t="shared" si="48"/>
        <v>Ferdie</v>
      </c>
      <c r="F262" s="51" t="str">
        <f t="shared" si="49"/>
        <v>Kuhn</v>
      </c>
      <c r="G262" s="51" t="str">
        <f t="shared" si="50"/>
        <v>Men Master</v>
      </c>
      <c r="H262" s="51" t="str">
        <f t="shared" si="51"/>
        <v>xOtjiwarongo</v>
      </c>
      <c r="I262" s="84"/>
      <c r="J262" s="84"/>
      <c r="K262" s="84"/>
      <c r="L262" s="83" t="str">
        <f t="shared" si="43"/>
        <v/>
      </c>
      <c r="M262" s="83" t="str">
        <f t="shared" si="44"/>
        <v/>
      </c>
    </row>
    <row r="263" spans="1:13" hidden="1" x14ac:dyDescent="0.3">
      <c r="A263" s="210" t="str">
        <f t="shared" si="45"/>
        <v>2022-IC-L1</v>
      </c>
      <c r="B263" s="199">
        <f t="shared" si="46"/>
        <v>44618</v>
      </c>
      <c r="C263" s="210" t="str">
        <f t="shared" si="47"/>
        <v>Zone 3 - Mile68</v>
      </c>
      <c r="D263" s="84" t="s">
        <v>1697</v>
      </c>
      <c r="E263" s="51" t="str">
        <f t="shared" si="48"/>
        <v>Maritz JNR</v>
      </c>
      <c r="F263" s="51" t="str">
        <f t="shared" si="49"/>
        <v>Jansen Van Vuuren</v>
      </c>
      <c r="G263" s="51" t="str">
        <f t="shared" si="50"/>
        <v>Men U/16</v>
      </c>
      <c r="H263" s="51" t="str">
        <f t="shared" si="51"/>
        <v>Otjiwarongo</v>
      </c>
      <c r="I263" s="84"/>
      <c r="J263" s="84"/>
      <c r="K263" s="84"/>
      <c r="L263" s="83" t="str">
        <f t="shared" si="43"/>
        <v/>
      </c>
      <c r="M263" s="83" t="str">
        <f t="shared" si="44"/>
        <v/>
      </c>
    </row>
    <row r="264" spans="1:13" hidden="1" x14ac:dyDescent="0.3">
      <c r="A264" s="210" t="str">
        <f t="shared" si="45"/>
        <v>2022-IC-L1</v>
      </c>
      <c r="B264" s="199">
        <f t="shared" si="46"/>
        <v>44618</v>
      </c>
      <c r="C264" s="210" t="str">
        <f t="shared" si="47"/>
        <v>Zone 3 - Mile68</v>
      </c>
      <c r="D264" s="84" t="s">
        <v>836</v>
      </c>
      <c r="E264" s="51" t="str">
        <f t="shared" si="48"/>
        <v>Org</v>
      </c>
      <c r="F264" s="51" t="str">
        <f t="shared" si="49"/>
        <v>Van Rensburg</v>
      </c>
      <c r="G264" s="51" t="str">
        <f t="shared" si="50"/>
        <v>Men Veteran</v>
      </c>
      <c r="H264" s="51" t="str">
        <f t="shared" si="51"/>
        <v>Mako</v>
      </c>
      <c r="I264" s="84"/>
      <c r="J264" s="84"/>
      <c r="K264" s="84"/>
      <c r="L264" s="83" t="str">
        <f t="shared" ref="L264:L327" si="52">IF(K264="","",IF(I264="",ROUND(HLOOKUP(J264,kgList,K264,FALSE),1),ROUND(HLOOKUP(I264,kgList,K264,FALSE),1)))</f>
        <v/>
      </c>
      <c r="M264" s="83" t="str">
        <f t="shared" ref="M264:M327" si="53">IF(L264="","",IF(COUNTA(I264:J264)&gt;1,"Edible or Inedible",IF(COUNTA(I264)=1,L264*1,IF(COUNTA(J264)=1,L264*1,"ERROR"))))</f>
        <v/>
      </c>
    </row>
    <row r="265" spans="1:13" hidden="1" x14ac:dyDescent="0.3">
      <c r="A265" s="210" t="str">
        <f t="shared" si="45"/>
        <v>2022-IC-L1</v>
      </c>
      <c r="B265" s="199">
        <f t="shared" si="46"/>
        <v>44618</v>
      </c>
      <c r="C265" s="210" t="str">
        <f t="shared" si="47"/>
        <v>Zone 3 - Mile68</v>
      </c>
      <c r="D265" s="84" t="s">
        <v>559</v>
      </c>
      <c r="E265" s="51" t="str">
        <f t="shared" si="48"/>
        <v>Bijorn</v>
      </c>
      <c r="F265" s="51" t="str">
        <f t="shared" si="49"/>
        <v>Le Roux</v>
      </c>
      <c r="G265" s="51" t="str">
        <f t="shared" si="50"/>
        <v>Men Veteran</v>
      </c>
      <c r="H265" s="51" t="str">
        <f t="shared" si="51"/>
        <v>xOtjiwarongo</v>
      </c>
      <c r="I265" s="84"/>
      <c r="J265" s="84"/>
      <c r="K265" s="84"/>
      <c r="L265" s="83" t="str">
        <f t="shared" si="52"/>
        <v/>
      </c>
      <c r="M265" s="83" t="str">
        <f t="shared" si="53"/>
        <v/>
      </c>
    </row>
    <row r="266" spans="1:13" hidden="1" x14ac:dyDescent="0.3">
      <c r="A266" s="210" t="str">
        <f t="shared" si="45"/>
        <v>2022-IC-L1</v>
      </c>
      <c r="B266" s="199">
        <f t="shared" si="46"/>
        <v>44618</v>
      </c>
      <c r="C266" s="210" t="str">
        <f t="shared" si="47"/>
        <v>Zone 3 - Mile68</v>
      </c>
      <c r="D266" s="84" t="s">
        <v>518</v>
      </c>
      <c r="E266" s="51" t="str">
        <f t="shared" si="48"/>
        <v>Maritz</v>
      </c>
      <c r="F266" s="51" t="str">
        <f t="shared" si="49"/>
        <v>Jansen van Vuuren</v>
      </c>
      <c r="G266" s="51" t="str">
        <f t="shared" si="50"/>
        <v>Men Veteran</v>
      </c>
      <c r="H266" s="51" t="str">
        <f t="shared" si="51"/>
        <v>Otjiwarongo</v>
      </c>
      <c r="I266" s="84"/>
      <c r="J266" s="84"/>
      <c r="K266" s="84"/>
      <c r="L266" s="83" t="str">
        <f t="shared" si="52"/>
        <v/>
      </c>
      <c r="M266" s="83" t="str">
        <f t="shared" si="53"/>
        <v/>
      </c>
    </row>
    <row r="267" spans="1:13" hidden="1" x14ac:dyDescent="0.3">
      <c r="A267" s="210" t="str">
        <f t="shared" si="45"/>
        <v>2022-IC-L1</v>
      </c>
      <c r="B267" s="199">
        <f t="shared" si="46"/>
        <v>44618</v>
      </c>
      <c r="C267" s="210" t="str">
        <f t="shared" si="47"/>
        <v>Zone 3 - Mile68</v>
      </c>
      <c r="D267" s="84" t="s">
        <v>682</v>
      </c>
      <c r="E267" s="51" t="str">
        <f t="shared" si="48"/>
        <v>Henning</v>
      </c>
      <c r="F267" s="51" t="str">
        <f t="shared" si="49"/>
        <v>Du Plessis</v>
      </c>
      <c r="G267" s="51" t="str">
        <f t="shared" si="50"/>
        <v>Men Master</v>
      </c>
      <c r="H267" s="51" t="str">
        <f t="shared" si="51"/>
        <v>Atlantic Angling Club</v>
      </c>
      <c r="I267" s="84"/>
      <c r="J267" s="84" t="s">
        <v>1279</v>
      </c>
      <c r="K267" s="84">
        <v>141</v>
      </c>
      <c r="L267" s="83">
        <f t="shared" si="52"/>
        <v>14.1</v>
      </c>
      <c r="M267" s="83">
        <f t="shared" si="53"/>
        <v>14.1</v>
      </c>
    </row>
    <row r="268" spans="1:13" hidden="1" x14ac:dyDescent="0.3">
      <c r="A268" s="210" t="str">
        <f t="shared" si="45"/>
        <v>2022-IC-L1</v>
      </c>
      <c r="B268" s="199">
        <f t="shared" si="46"/>
        <v>44618</v>
      </c>
      <c r="C268" s="210" t="str">
        <f t="shared" si="47"/>
        <v>Zone 3 - Mile68</v>
      </c>
      <c r="D268" s="84" t="s">
        <v>682</v>
      </c>
      <c r="E268" s="51" t="str">
        <f t="shared" si="48"/>
        <v>Henning</v>
      </c>
      <c r="F268" s="51" t="str">
        <f t="shared" si="49"/>
        <v>Du Plessis</v>
      </c>
      <c r="G268" s="51" t="str">
        <f t="shared" si="50"/>
        <v>Men Master</v>
      </c>
      <c r="H268" s="51" t="str">
        <f t="shared" si="51"/>
        <v>Atlantic Angling Club</v>
      </c>
      <c r="I268" s="84"/>
      <c r="J268" s="84" t="s">
        <v>1279</v>
      </c>
      <c r="K268" s="84">
        <v>90</v>
      </c>
      <c r="L268" s="83">
        <f t="shared" si="52"/>
        <v>3</v>
      </c>
      <c r="M268" s="83">
        <f t="shared" si="53"/>
        <v>3</v>
      </c>
    </row>
    <row r="269" spans="1:13" hidden="1" x14ac:dyDescent="0.3">
      <c r="A269" s="210" t="str">
        <f t="shared" si="45"/>
        <v>2022-IC-L1</v>
      </c>
      <c r="B269" s="199">
        <f t="shared" si="46"/>
        <v>44618</v>
      </c>
      <c r="C269" s="210" t="str">
        <f t="shared" si="47"/>
        <v>Zone 3 - Mile68</v>
      </c>
      <c r="D269" s="84" t="s">
        <v>682</v>
      </c>
      <c r="E269" s="51" t="str">
        <f t="shared" si="48"/>
        <v>Henning</v>
      </c>
      <c r="F269" s="51" t="str">
        <f t="shared" si="49"/>
        <v>Du Plessis</v>
      </c>
      <c r="G269" s="51" t="str">
        <f t="shared" si="50"/>
        <v>Men Master</v>
      </c>
      <c r="H269" s="51" t="str">
        <f t="shared" si="51"/>
        <v>Atlantic Angling Club</v>
      </c>
      <c r="I269" s="84"/>
      <c r="J269" s="84" t="s">
        <v>1279</v>
      </c>
      <c r="K269" s="84">
        <v>144</v>
      </c>
      <c r="L269" s="83">
        <f t="shared" si="52"/>
        <v>15.1</v>
      </c>
      <c r="M269" s="83">
        <f t="shared" si="53"/>
        <v>15.1</v>
      </c>
    </row>
    <row r="270" spans="1:13" hidden="1" x14ac:dyDescent="0.3">
      <c r="A270" s="210" t="str">
        <f t="shared" si="45"/>
        <v>2022-IC-L1</v>
      </c>
      <c r="B270" s="199">
        <f t="shared" si="46"/>
        <v>44618</v>
      </c>
      <c r="C270" s="210" t="str">
        <f t="shared" si="47"/>
        <v>Zone 3 - Mile68</v>
      </c>
      <c r="D270" s="84" t="s">
        <v>682</v>
      </c>
      <c r="E270" s="51" t="str">
        <f t="shared" si="48"/>
        <v>Henning</v>
      </c>
      <c r="F270" s="51" t="str">
        <f t="shared" si="49"/>
        <v>Du Plessis</v>
      </c>
      <c r="G270" s="51" t="str">
        <f t="shared" si="50"/>
        <v>Men Master</v>
      </c>
      <c r="H270" s="51" t="str">
        <f t="shared" si="51"/>
        <v>Atlantic Angling Club</v>
      </c>
      <c r="I270" s="84" t="s">
        <v>19</v>
      </c>
      <c r="J270" s="84"/>
      <c r="K270" s="84">
        <v>63</v>
      </c>
      <c r="L270" s="83">
        <f t="shared" si="52"/>
        <v>2.6</v>
      </c>
      <c r="M270" s="83">
        <f t="shared" si="53"/>
        <v>2.6</v>
      </c>
    </row>
    <row r="271" spans="1:13" hidden="1" x14ac:dyDescent="0.3">
      <c r="A271" s="210" t="str">
        <f t="shared" si="45"/>
        <v>2022-IC-L1</v>
      </c>
      <c r="B271" s="199">
        <f t="shared" si="46"/>
        <v>44618</v>
      </c>
      <c r="C271" s="210" t="str">
        <f t="shared" si="47"/>
        <v>Zone 3 - Mile68</v>
      </c>
      <c r="D271" s="84" t="s">
        <v>657</v>
      </c>
      <c r="E271" s="51" t="str">
        <f t="shared" si="48"/>
        <v>Adri</v>
      </c>
      <c r="F271" s="51" t="str">
        <f t="shared" si="49"/>
        <v>Roets</v>
      </c>
      <c r="G271" s="51" t="str">
        <f t="shared" si="50"/>
        <v>Men Master</v>
      </c>
      <c r="H271" s="51" t="str">
        <f t="shared" si="51"/>
        <v>Atlantic Angling Club</v>
      </c>
      <c r="I271" s="84"/>
      <c r="J271" s="84" t="s">
        <v>1279</v>
      </c>
      <c r="K271" s="84">
        <v>137</v>
      </c>
      <c r="L271" s="83">
        <f t="shared" si="52"/>
        <v>12.8</v>
      </c>
      <c r="M271" s="83">
        <f t="shared" si="53"/>
        <v>12.8</v>
      </c>
    </row>
    <row r="272" spans="1:13" hidden="1" x14ac:dyDescent="0.3">
      <c r="A272" s="210" t="str">
        <f t="shared" si="45"/>
        <v>2022-IC-L1</v>
      </c>
      <c r="B272" s="199">
        <f t="shared" si="46"/>
        <v>44618</v>
      </c>
      <c r="C272" s="210" t="str">
        <f t="shared" si="47"/>
        <v>Zone 3 - Mile68</v>
      </c>
      <c r="D272" s="84" t="s">
        <v>1545</v>
      </c>
      <c r="E272" s="51" t="str">
        <f t="shared" si="48"/>
        <v>Stefano</v>
      </c>
      <c r="F272" s="51" t="str">
        <f t="shared" si="49"/>
        <v>Strappazzon</v>
      </c>
      <c r="G272" s="51" t="str">
        <f t="shared" si="50"/>
        <v>Men Veteran</v>
      </c>
      <c r="H272" s="51" t="str">
        <f t="shared" si="51"/>
        <v>Atlantic Angling Club</v>
      </c>
      <c r="I272" s="84"/>
      <c r="J272" s="84" t="s">
        <v>1279</v>
      </c>
      <c r="K272" s="84">
        <v>101</v>
      </c>
      <c r="L272" s="83">
        <f t="shared" si="52"/>
        <v>4.5</v>
      </c>
      <c r="M272" s="83">
        <f t="shared" si="53"/>
        <v>4.5</v>
      </c>
    </row>
    <row r="273" spans="1:13" hidden="1" x14ac:dyDescent="0.3">
      <c r="A273" s="210" t="str">
        <f t="shared" si="45"/>
        <v>2022-IC-L1</v>
      </c>
      <c r="B273" s="199">
        <f t="shared" si="46"/>
        <v>44618</v>
      </c>
      <c r="C273" s="210" t="str">
        <f t="shared" si="47"/>
        <v>Zone 3 - Mile68</v>
      </c>
      <c r="D273" s="84" t="s">
        <v>1029</v>
      </c>
      <c r="E273" s="51" t="str">
        <f t="shared" si="48"/>
        <v>Luigi</v>
      </c>
      <c r="F273" s="51" t="str">
        <f t="shared" si="49"/>
        <v>Strappazzon</v>
      </c>
      <c r="G273" s="51" t="str">
        <f t="shared" si="50"/>
        <v>Men U/16</v>
      </c>
      <c r="H273" s="51" t="str">
        <f t="shared" si="51"/>
        <v>Atlantic Angling Club</v>
      </c>
      <c r="I273" s="84" t="s">
        <v>19</v>
      </c>
      <c r="J273" s="84"/>
      <c r="K273" s="84">
        <v>43</v>
      </c>
      <c r="L273" s="83">
        <f t="shared" si="52"/>
        <v>0.8</v>
      </c>
      <c r="M273" s="83">
        <f t="shared" si="53"/>
        <v>0.8</v>
      </c>
    </row>
    <row r="274" spans="1:13" hidden="1" x14ac:dyDescent="0.3">
      <c r="A274" s="210" t="str">
        <f t="shared" si="45"/>
        <v>2022-IC-L1</v>
      </c>
      <c r="B274" s="199">
        <f t="shared" si="46"/>
        <v>44618</v>
      </c>
      <c r="C274" s="210" t="str">
        <f t="shared" si="47"/>
        <v>Zone 3 - Mile68</v>
      </c>
      <c r="D274" s="84" t="s">
        <v>1029</v>
      </c>
      <c r="E274" s="51" t="str">
        <f t="shared" si="48"/>
        <v>Luigi</v>
      </c>
      <c r="F274" s="51" t="str">
        <f t="shared" si="49"/>
        <v>Strappazzon</v>
      </c>
      <c r="G274" s="51" t="str">
        <f t="shared" si="50"/>
        <v>Men U/16</v>
      </c>
      <c r="H274" s="51" t="str">
        <f t="shared" si="51"/>
        <v>Atlantic Angling Club</v>
      </c>
      <c r="I274" s="84" t="s">
        <v>19</v>
      </c>
      <c r="J274" s="84"/>
      <c r="K274" s="84">
        <v>42</v>
      </c>
      <c r="L274" s="83">
        <f t="shared" si="52"/>
        <v>0.8</v>
      </c>
      <c r="M274" s="83">
        <f t="shared" si="53"/>
        <v>0.8</v>
      </c>
    </row>
    <row r="275" spans="1:13" hidden="1" x14ac:dyDescent="0.3">
      <c r="A275" s="210" t="str">
        <f t="shared" si="45"/>
        <v>2022-IC-L1</v>
      </c>
      <c r="B275" s="199">
        <f t="shared" si="46"/>
        <v>44618</v>
      </c>
      <c r="C275" s="210" t="str">
        <f t="shared" si="47"/>
        <v>Zone 3 - Mile68</v>
      </c>
      <c r="D275" s="84" t="s">
        <v>1029</v>
      </c>
      <c r="E275" s="51" t="str">
        <f t="shared" si="48"/>
        <v>Luigi</v>
      </c>
      <c r="F275" s="51" t="str">
        <f t="shared" si="49"/>
        <v>Strappazzon</v>
      </c>
      <c r="G275" s="51" t="str">
        <f t="shared" si="50"/>
        <v>Men U/16</v>
      </c>
      <c r="H275" s="51" t="str">
        <f t="shared" si="51"/>
        <v>Atlantic Angling Club</v>
      </c>
      <c r="I275" s="84" t="s">
        <v>19</v>
      </c>
      <c r="J275" s="84"/>
      <c r="K275" s="84">
        <v>43</v>
      </c>
      <c r="L275" s="83">
        <f t="shared" si="52"/>
        <v>0.8</v>
      </c>
      <c r="M275" s="83">
        <f t="shared" si="53"/>
        <v>0.8</v>
      </c>
    </row>
    <row r="276" spans="1:13" hidden="1" x14ac:dyDescent="0.3">
      <c r="A276" s="210" t="str">
        <f t="shared" si="45"/>
        <v>2022-IC-L1</v>
      </c>
      <c r="B276" s="199">
        <f t="shared" si="46"/>
        <v>44618</v>
      </c>
      <c r="C276" s="210" t="str">
        <f t="shared" si="47"/>
        <v>Zone 3 - Mile68</v>
      </c>
      <c r="D276" s="84" t="s">
        <v>1029</v>
      </c>
      <c r="E276" s="51" t="str">
        <f t="shared" si="48"/>
        <v>Luigi</v>
      </c>
      <c r="F276" s="51" t="str">
        <f t="shared" si="49"/>
        <v>Strappazzon</v>
      </c>
      <c r="G276" s="51" t="str">
        <f t="shared" si="50"/>
        <v>Men U/16</v>
      </c>
      <c r="H276" s="51" t="str">
        <f t="shared" si="51"/>
        <v>Atlantic Angling Club</v>
      </c>
      <c r="I276" s="84" t="s">
        <v>19</v>
      </c>
      <c r="J276" s="84"/>
      <c r="K276" s="84">
        <v>40</v>
      </c>
      <c r="L276" s="83">
        <f t="shared" si="52"/>
        <v>0.7</v>
      </c>
      <c r="M276" s="83">
        <f t="shared" si="53"/>
        <v>0.7</v>
      </c>
    </row>
    <row r="277" spans="1:13" hidden="1" x14ac:dyDescent="0.3">
      <c r="A277" s="210" t="str">
        <f t="shared" si="45"/>
        <v>2022-IC-L1</v>
      </c>
      <c r="B277" s="199">
        <f t="shared" si="46"/>
        <v>44618</v>
      </c>
      <c r="C277" s="210" t="str">
        <f t="shared" si="47"/>
        <v>Zone 3 - Mile68</v>
      </c>
      <c r="D277" s="84" t="s">
        <v>1029</v>
      </c>
      <c r="E277" s="51" t="str">
        <f t="shared" si="48"/>
        <v>Luigi</v>
      </c>
      <c r="F277" s="51" t="str">
        <f t="shared" si="49"/>
        <v>Strappazzon</v>
      </c>
      <c r="G277" s="51" t="str">
        <f t="shared" si="50"/>
        <v>Men U/16</v>
      </c>
      <c r="H277" s="51" t="str">
        <f t="shared" si="51"/>
        <v>Atlantic Angling Club</v>
      </c>
      <c r="I277" s="84" t="s">
        <v>19</v>
      </c>
      <c r="J277" s="84"/>
      <c r="K277" s="84">
        <v>41</v>
      </c>
      <c r="L277" s="83">
        <f t="shared" si="52"/>
        <v>0.7</v>
      </c>
      <c r="M277" s="83">
        <f t="shared" si="53"/>
        <v>0.7</v>
      </c>
    </row>
    <row r="278" spans="1:13" hidden="1" x14ac:dyDescent="0.3">
      <c r="A278" s="210" t="str">
        <f t="shared" si="45"/>
        <v>2022-IC-L1</v>
      </c>
      <c r="B278" s="199">
        <f t="shared" si="46"/>
        <v>44618</v>
      </c>
      <c r="C278" s="210" t="str">
        <f t="shared" si="47"/>
        <v>Zone 3 - Mile68</v>
      </c>
      <c r="D278" s="84" t="s">
        <v>1231</v>
      </c>
      <c r="E278" s="51" t="str">
        <f t="shared" si="48"/>
        <v>Wessel</v>
      </c>
      <c r="F278" s="51" t="str">
        <f t="shared" si="49"/>
        <v>Oosthuysen</v>
      </c>
      <c r="G278" s="51" t="str">
        <f t="shared" si="50"/>
        <v>Men Senior</v>
      </c>
      <c r="H278" s="51" t="str">
        <f t="shared" si="51"/>
        <v>xAtlantic Angling Club</v>
      </c>
      <c r="I278" s="84"/>
      <c r="J278" s="84"/>
      <c r="K278" s="84"/>
      <c r="L278" s="83" t="str">
        <f t="shared" si="52"/>
        <v/>
      </c>
      <c r="M278" s="83" t="str">
        <f t="shared" si="53"/>
        <v/>
      </c>
    </row>
    <row r="279" spans="1:13" hidden="1" x14ac:dyDescent="0.3">
      <c r="A279" s="210" t="str">
        <f t="shared" si="45"/>
        <v>2022-IC-L1</v>
      </c>
      <c r="B279" s="199">
        <f t="shared" si="46"/>
        <v>44618</v>
      </c>
      <c r="C279" s="210" t="str">
        <f t="shared" si="47"/>
        <v>Zone 3 - Mile68</v>
      </c>
      <c r="D279" s="84" t="s">
        <v>905</v>
      </c>
      <c r="E279" s="51" t="str">
        <f t="shared" si="48"/>
        <v>Jaco</v>
      </c>
      <c r="F279" s="51" t="str">
        <f t="shared" si="49"/>
        <v>Venter</v>
      </c>
      <c r="G279" s="51" t="str">
        <f t="shared" si="50"/>
        <v>Men Master</v>
      </c>
      <c r="H279" s="51" t="str">
        <f t="shared" si="51"/>
        <v>Atlantic Angling Club</v>
      </c>
      <c r="I279" s="84"/>
      <c r="J279" s="84" t="s">
        <v>1279</v>
      </c>
      <c r="K279" s="84">
        <v>99</v>
      </c>
      <c r="L279" s="83">
        <f t="shared" si="52"/>
        <v>4.2</v>
      </c>
      <c r="M279" s="83">
        <f t="shared" si="53"/>
        <v>4.2</v>
      </c>
    </row>
    <row r="280" spans="1:13" hidden="1" x14ac:dyDescent="0.3">
      <c r="A280" s="210" t="str">
        <f t="shared" si="45"/>
        <v>2022-IC-L1</v>
      </c>
      <c r="B280" s="199">
        <f t="shared" si="46"/>
        <v>44618</v>
      </c>
      <c r="C280" s="210" t="str">
        <f t="shared" si="47"/>
        <v>Zone 3 - Mile68</v>
      </c>
      <c r="D280" s="84" t="s">
        <v>593</v>
      </c>
      <c r="E280" s="51" t="str">
        <f t="shared" si="48"/>
        <v>Sarah</v>
      </c>
      <c r="F280" s="51" t="str">
        <f t="shared" si="49"/>
        <v>Coetzee</v>
      </c>
      <c r="G280" s="51" t="str">
        <f t="shared" si="50"/>
        <v>Ladies Grand Masters</v>
      </c>
      <c r="H280" s="51" t="str">
        <f t="shared" si="51"/>
        <v>Atlantic Angling Club</v>
      </c>
      <c r="I280" s="84"/>
      <c r="J280" s="84" t="s">
        <v>20</v>
      </c>
      <c r="K280" s="84">
        <v>74</v>
      </c>
      <c r="L280" s="83">
        <f t="shared" si="52"/>
        <v>1.5</v>
      </c>
      <c r="M280" s="83">
        <f t="shared" si="53"/>
        <v>1.5</v>
      </c>
    </row>
    <row r="281" spans="1:13" hidden="1" x14ac:dyDescent="0.3">
      <c r="A281" s="210" t="str">
        <f t="shared" si="45"/>
        <v>2022-IC-L1</v>
      </c>
      <c r="B281" s="199">
        <f t="shared" si="46"/>
        <v>44618</v>
      </c>
      <c r="C281" s="210" t="str">
        <f t="shared" si="47"/>
        <v>Zone 3 - Mile68</v>
      </c>
      <c r="D281" s="84" t="s">
        <v>593</v>
      </c>
      <c r="E281" s="51" t="str">
        <f t="shared" si="48"/>
        <v>Sarah</v>
      </c>
      <c r="F281" s="51" t="str">
        <f t="shared" si="49"/>
        <v>Coetzee</v>
      </c>
      <c r="G281" s="51" t="str">
        <f t="shared" si="50"/>
        <v>Ladies Grand Masters</v>
      </c>
      <c r="H281" s="51" t="str">
        <f t="shared" si="51"/>
        <v>Atlantic Angling Club</v>
      </c>
      <c r="I281" s="84"/>
      <c r="J281" s="84" t="s">
        <v>20</v>
      </c>
      <c r="K281" s="84">
        <v>89</v>
      </c>
      <c r="L281" s="83">
        <f t="shared" si="52"/>
        <v>2.6</v>
      </c>
      <c r="M281" s="83">
        <f t="shared" si="53"/>
        <v>2.6</v>
      </c>
    </row>
    <row r="282" spans="1:13" hidden="1" x14ac:dyDescent="0.3">
      <c r="A282" s="210" t="str">
        <f t="shared" si="45"/>
        <v>2022-IC-L1</v>
      </c>
      <c r="B282" s="199">
        <f t="shared" si="46"/>
        <v>44618</v>
      </c>
      <c r="C282" s="210" t="str">
        <f t="shared" si="47"/>
        <v>Zone 3 - Mile68</v>
      </c>
      <c r="D282" s="84" t="s">
        <v>593</v>
      </c>
      <c r="E282" s="51" t="str">
        <f t="shared" si="48"/>
        <v>Sarah</v>
      </c>
      <c r="F282" s="51" t="str">
        <f t="shared" si="49"/>
        <v>Coetzee</v>
      </c>
      <c r="G282" s="51" t="str">
        <f t="shared" si="50"/>
        <v>Ladies Grand Masters</v>
      </c>
      <c r="H282" s="51" t="str">
        <f t="shared" si="51"/>
        <v>Atlantic Angling Club</v>
      </c>
      <c r="I282" s="84"/>
      <c r="J282" s="84" t="s">
        <v>20</v>
      </c>
      <c r="K282" s="84">
        <v>85</v>
      </c>
      <c r="L282" s="83">
        <f t="shared" si="52"/>
        <v>2.2000000000000002</v>
      </c>
      <c r="M282" s="83">
        <f t="shared" si="53"/>
        <v>2.2000000000000002</v>
      </c>
    </row>
    <row r="283" spans="1:13" hidden="1" x14ac:dyDescent="0.3">
      <c r="A283" s="210" t="str">
        <f t="shared" si="45"/>
        <v>2022-IC-L1</v>
      </c>
      <c r="B283" s="199">
        <f t="shared" si="46"/>
        <v>44618</v>
      </c>
      <c r="C283" s="210" t="str">
        <f t="shared" si="47"/>
        <v>Zone 3 - Mile68</v>
      </c>
      <c r="D283" s="84" t="s">
        <v>593</v>
      </c>
      <c r="E283" s="51" t="str">
        <f t="shared" si="48"/>
        <v>Sarah</v>
      </c>
      <c r="F283" s="51" t="str">
        <f t="shared" si="49"/>
        <v>Coetzee</v>
      </c>
      <c r="G283" s="51" t="str">
        <f t="shared" si="50"/>
        <v>Ladies Grand Masters</v>
      </c>
      <c r="H283" s="51" t="str">
        <f t="shared" si="51"/>
        <v>Atlantic Angling Club</v>
      </c>
      <c r="I283" s="84"/>
      <c r="J283" s="84" t="s">
        <v>1279</v>
      </c>
      <c r="K283" s="84">
        <v>105</v>
      </c>
      <c r="L283" s="83">
        <f t="shared" si="52"/>
        <v>5.0999999999999996</v>
      </c>
      <c r="M283" s="83">
        <f t="shared" si="53"/>
        <v>5.0999999999999996</v>
      </c>
    </row>
    <row r="284" spans="1:13" hidden="1" x14ac:dyDescent="0.3">
      <c r="A284" s="210" t="str">
        <f t="shared" si="45"/>
        <v>2022-IC-L1</v>
      </c>
      <c r="B284" s="199">
        <f t="shared" si="46"/>
        <v>44618</v>
      </c>
      <c r="C284" s="210" t="str">
        <f t="shared" si="47"/>
        <v>Zone 3 - Mile68</v>
      </c>
      <c r="D284" s="84" t="s">
        <v>1150</v>
      </c>
      <c r="E284" s="51" t="str">
        <f t="shared" si="48"/>
        <v>Jolene</v>
      </c>
      <c r="F284" s="51" t="str">
        <f t="shared" si="49"/>
        <v>Coetzee</v>
      </c>
      <c r="G284" s="51" t="str">
        <f t="shared" si="50"/>
        <v>Ladies U/21</v>
      </c>
      <c r="H284" s="51" t="str">
        <f t="shared" si="51"/>
        <v>xAtlantic Angling Club</v>
      </c>
      <c r="I284" s="84"/>
      <c r="J284" s="84" t="s">
        <v>1258</v>
      </c>
      <c r="K284" s="84">
        <v>49</v>
      </c>
      <c r="L284" s="83">
        <f t="shared" si="52"/>
        <v>3.7</v>
      </c>
      <c r="M284" s="83">
        <f t="shared" si="53"/>
        <v>3.7</v>
      </c>
    </row>
    <row r="285" spans="1:13" hidden="1" x14ac:dyDescent="0.3">
      <c r="A285" s="210" t="str">
        <f t="shared" si="45"/>
        <v>2022-IC-L1</v>
      </c>
      <c r="B285" s="199">
        <f t="shared" si="46"/>
        <v>44618</v>
      </c>
      <c r="C285" s="210" t="str">
        <f t="shared" si="47"/>
        <v>Zone 3 - Mile68</v>
      </c>
      <c r="D285" s="84" t="s">
        <v>1150</v>
      </c>
      <c r="E285" s="51" t="str">
        <f t="shared" si="48"/>
        <v>Jolene</v>
      </c>
      <c r="F285" s="51" t="str">
        <f t="shared" si="49"/>
        <v>Coetzee</v>
      </c>
      <c r="G285" s="51" t="str">
        <f t="shared" si="50"/>
        <v>Ladies U/21</v>
      </c>
      <c r="H285" s="51" t="str">
        <f t="shared" si="51"/>
        <v>xAtlantic Angling Club</v>
      </c>
      <c r="I285" s="84"/>
      <c r="J285" s="84" t="s">
        <v>1258</v>
      </c>
      <c r="K285" s="84">
        <v>56</v>
      </c>
      <c r="L285" s="83">
        <f t="shared" si="52"/>
        <v>5.7</v>
      </c>
      <c r="M285" s="83">
        <f t="shared" si="53"/>
        <v>5.7</v>
      </c>
    </row>
    <row r="286" spans="1:13" hidden="1" x14ac:dyDescent="0.3">
      <c r="A286" s="210" t="str">
        <f t="shared" si="45"/>
        <v>2022-IC-L1</v>
      </c>
      <c r="B286" s="199">
        <f t="shared" si="46"/>
        <v>44618</v>
      </c>
      <c r="C286" s="210" t="str">
        <f t="shared" si="47"/>
        <v>Zone 3 - Mile68</v>
      </c>
      <c r="D286" s="84" t="s">
        <v>1150</v>
      </c>
      <c r="E286" s="51" t="str">
        <f t="shared" si="48"/>
        <v>Jolene</v>
      </c>
      <c r="F286" s="51" t="str">
        <f t="shared" si="49"/>
        <v>Coetzee</v>
      </c>
      <c r="G286" s="51" t="str">
        <f t="shared" si="50"/>
        <v>Ladies U/21</v>
      </c>
      <c r="H286" s="51" t="str">
        <f t="shared" si="51"/>
        <v>xAtlantic Angling Club</v>
      </c>
      <c r="I286" s="84"/>
      <c r="J286" s="84" t="s">
        <v>20</v>
      </c>
      <c r="K286" s="84">
        <v>72</v>
      </c>
      <c r="L286" s="83">
        <f t="shared" si="52"/>
        <v>1.3</v>
      </c>
      <c r="M286" s="83">
        <f t="shared" si="53"/>
        <v>1.3</v>
      </c>
    </row>
    <row r="287" spans="1:13" hidden="1" x14ac:dyDescent="0.3">
      <c r="A287" s="210" t="str">
        <f t="shared" si="45"/>
        <v>2022-IC-L1</v>
      </c>
      <c r="B287" s="199">
        <f t="shared" si="46"/>
        <v>44618</v>
      </c>
      <c r="C287" s="210" t="str">
        <f t="shared" si="47"/>
        <v>Zone 3 - Mile68</v>
      </c>
      <c r="D287" s="84" t="s">
        <v>1150</v>
      </c>
      <c r="E287" s="51" t="str">
        <f t="shared" si="48"/>
        <v>Jolene</v>
      </c>
      <c r="F287" s="51" t="str">
        <f t="shared" si="49"/>
        <v>Coetzee</v>
      </c>
      <c r="G287" s="51" t="str">
        <f t="shared" si="50"/>
        <v>Ladies U/21</v>
      </c>
      <c r="H287" s="51" t="str">
        <f t="shared" si="51"/>
        <v>xAtlantic Angling Club</v>
      </c>
      <c r="I287" s="84" t="s">
        <v>19</v>
      </c>
      <c r="J287" s="84"/>
      <c r="K287" s="84">
        <v>58</v>
      </c>
      <c r="L287" s="83">
        <f t="shared" si="52"/>
        <v>2</v>
      </c>
      <c r="M287" s="83">
        <f t="shared" si="53"/>
        <v>2</v>
      </c>
    </row>
    <row r="288" spans="1:13" hidden="1" x14ac:dyDescent="0.3">
      <c r="A288" s="210" t="str">
        <f t="shared" si="45"/>
        <v>2022-IC-L1</v>
      </c>
      <c r="B288" s="199">
        <f t="shared" si="46"/>
        <v>44618</v>
      </c>
      <c r="C288" s="210" t="str">
        <f t="shared" si="47"/>
        <v>Zone 3 - Mile68</v>
      </c>
      <c r="D288" s="84" t="s">
        <v>472</v>
      </c>
      <c r="E288" s="51" t="str">
        <f t="shared" si="48"/>
        <v>Jörg</v>
      </c>
      <c r="F288" s="51" t="str">
        <f t="shared" si="49"/>
        <v>Walter</v>
      </c>
      <c r="G288" s="51" t="str">
        <f t="shared" si="50"/>
        <v>Men Grand Masters</v>
      </c>
      <c r="H288" s="51" t="str">
        <f t="shared" si="51"/>
        <v>Atlantic Angling Club</v>
      </c>
      <c r="I288" s="84"/>
      <c r="J288" s="84"/>
      <c r="K288" s="84"/>
      <c r="L288" s="83" t="str">
        <f t="shared" si="52"/>
        <v/>
      </c>
      <c r="M288" s="83" t="str">
        <f t="shared" si="53"/>
        <v/>
      </c>
    </row>
    <row r="289" spans="1:13" hidden="1" x14ac:dyDescent="0.3">
      <c r="A289" s="210" t="str">
        <f t="shared" si="45"/>
        <v>2022-IC-L1</v>
      </c>
      <c r="B289" s="199">
        <f t="shared" si="46"/>
        <v>44618</v>
      </c>
      <c r="C289" s="210" t="str">
        <f t="shared" si="47"/>
        <v>Zone 3 - Mile68</v>
      </c>
      <c r="D289" s="84" t="s">
        <v>909</v>
      </c>
      <c r="E289" s="51" t="str">
        <f t="shared" si="48"/>
        <v>Sarel</v>
      </c>
      <c r="F289" s="51" t="str">
        <f t="shared" si="49"/>
        <v>Mynhardt</v>
      </c>
      <c r="G289" s="51" t="str">
        <f t="shared" si="50"/>
        <v>Men Master</v>
      </c>
      <c r="H289" s="51" t="str">
        <f t="shared" si="51"/>
        <v>Atlantic Angling Club</v>
      </c>
      <c r="I289" s="84"/>
      <c r="J289" s="84"/>
      <c r="K289" s="84"/>
      <c r="L289" s="83" t="str">
        <f t="shared" si="52"/>
        <v/>
      </c>
      <c r="M289" s="83" t="str">
        <f t="shared" si="53"/>
        <v/>
      </c>
    </row>
    <row r="290" spans="1:13" hidden="1" x14ac:dyDescent="0.3">
      <c r="A290" s="210" t="str">
        <f t="shared" si="45"/>
        <v>2022-IC-L1</v>
      </c>
      <c r="B290" s="199">
        <f t="shared" si="46"/>
        <v>44618</v>
      </c>
      <c r="C290" s="210" t="str">
        <f t="shared" si="47"/>
        <v>Zone 3 - Mile68</v>
      </c>
      <c r="D290" s="84" t="s">
        <v>1149</v>
      </c>
      <c r="E290" s="51" t="str">
        <f t="shared" si="48"/>
        <v>Karmen</v>
      </c>
      <c r="F290" s="51" t="str">
        <f t="shared" si="49"/>
        <v>Mynhardt</v>
      </c>
      <c r="G290" s="51" t="str">
        <f t="shared" si="50"/>
        <v>Ladies Master</v>
      </c>
      <c r="H290" s="51" t="str">
        <f t="shared" si="51"/>
        <v>Atlantic Angling Club</v>
      </c>
      <c r="I290" s="84"/>
      <c r="J290" s="84"/>
      <c r="K290" s="84"/>
      <c r="L290" s="83" t="str">
        <f t="shared" si="52"/>
        <v/>
      </c>
      <c r="M290" s="83" t="str">
        <f t="shared" si="53"/>
        <v/>
      </c>
    </row>
    <row r="291" spans="1:13" hidden="1" x14ac:dyDescent="0.3">
      <c r="A291" s="210" t="str">
        <f t="shared" si="45"/>
        <v>2022-IC-L1</v>
      </c>
      <c r="B291" s="199">
        <f t="shared" si="46"/>
        <v>44618</v>
      </c>
      <c r="C291" s="210" t="str">
        <f t="shared" si="47"/>
        <v>Zone 3 - Mile68</v>
      </c>
      <c r="D291" s="84" t="s">
        <v>1429</v>
      </c>
      <c r="E291" s="51" t="str">
        <f t="shared" si="48"/>
        <v>Andi</v>
      </c>
      <c r="F291" s="51" t="str">
        <f t="shared" si="49"/>
        <v>Bachran</v>
      </c>
      <c r="G291" s="51" t="str">
        <f t="shared" si="50"/>
        <v>Men Master</v>
      </c>
      <c r="H291" s="51" t="str">
        <f t="shared" si="51"/>
        <v>Atlantic Angling Club</v>
      </c>
      <c r="I291" s="84"/>
      <c r="J291" s="84" t="s">
        <v>1279</v>
      </c>
      <c r="K291" s="84">
        <v>69</v>
      </c>
      <c r="L291" s="83">
        <f t="shared" si="52"/>
        <v>1.2</v>
      </c>
      <c r="M291" s="83">
        <f t="shared" si="53"/>
        <v>1.2</v>
      </c>
    </row>
    <row r="292" spans="1:13" hidden="1" x14ac:dyDescent="0.3">
      <c r="A292" s="210" t="str">
        <f t="shared" si="45"/>
        <v>2022-IC-L1</v>
      </c>
      <c r="B292" s="199">
        <f t="shared" si="46"/>
        <v>44618</v>
      </c>
      <c r="C292" s="210" t="str">
        <f t="shared" si="47"/>
        <v>Zone 3 - Mile68</v>
      </c>
      <c r="D292" s="84" t="s">
        <v>1429</v>
      </c>
      <c r="E292" s="51" t="str">
        <f t="shared" si="48"/>
        <v>Andi</v>
      </c>
      <c r="F292" s="51" t="str">
        <f t="shared" si="49"/>
        <v>Bachran</v>
      </c>
      <c r="G292" s="51" t="str">
        <f t="shared" si="50"/>
        <v>Men Master</v>
      </c>
      <c r="H292" s="51" t="str">
        <f t="shared" si="51"/>
        <v>Atlantic Angling Club</v>
      </c>
      <c r="I292" s="84" t="s">
        <v>19</v>
      </c>
      <c r="J292" s="84"/>
      <c r="K292" s="84">
        <v>50</v>
      </c>
      <c r="L292" s="83">
        <f t="shared" si="52"/>
        <v>1.3</v>
      </c>
      <c r="M292" s="83">
        <f t="shared" si="53"/>
        <v>1.3</v>
      </c>
    </row>
    <row r="293" spans="1:13" hidden="1" x14ac:dyDescent="0.3">
      <c r="A293" s="210" t="str">
        <f t="shared" si="45"/>
        <v>2022-IC-L1</v>
      </c>
      <c r="B293" s="199">
        <f t="shared" si="46"/>
        <v>44618</v>
      </c>
      <c r="C293" s="210" t="str">
        <f t="shared" si="47"/>
        <v>Zone 3 - Mile68</v>
      </c>
      <c r="D293" s="84" t="s">
        <v>594</v>
      </c>
      <c r="E293" s="51" t="str">
        <f t="shared" si="48"/>
        <v>Hennie</v>
      </c>
      <c r="F293" s="51" t="str">
        <f t="shared" si="49"/>
        <v>Roets</v>
      </c>
      <c r="G293" s="51" t="str">
        <f t="shared" si="50"/>
        <v>Men Veteran</v>
      </c>
      <c r="H293" s="51" t="str">
        <f t="shared" si="51"/>
        <v>Atlantic Angling Club</v>
      </c>
      <c r="I293" s="84"/>
      <c r="J293" s="84" t="s">
        <v>1279</v>
      </c>
      <c r="K293" s="84">
        <v>74</v>
      </c>
      <c r="L293" s="83">
        <f t="shared" si="52"/>
        <v>1.5</v>
      </c>
      <c r="M293" s="83">
        <f t="shared" si="53"/>
        <v>1.5</v>
      </c>
    </row>
    <row r="294" spans="1:13" hidden="1" x14ac:dyDescent="0.3">
      <c r="A294" s="210" t="str">
        <f t="shared" si="45"/>
        <v>2022-IC-L1</v>
      </c>
      <c r="B294" s="199">
        <f t="shared" si="46"/>
        <v>44618</v>
      </c>
      <c r="C294" s="210" t="str">
        <f t="shared" si="47"/>
        <v>Zone 3 - Mile68</v>
      </c>
      <c r="D294" s="84" t="s">
        <v>594</v>
      </c>
      <c r="E294" s="51" t="str">
        <f t="shared" si="48"/>
        <v>Hennie</v>
      </c>
      <c r="F294" s="51" t="str">
        <f t="shared" si="49"/>
        <v>Roets</v>
      </c>
      <c r="G294" s="51" t="str">
        <f t="shared" si="50"/>
        <v>Men Veteran</v>
      </c>
      <c r="H294" s="51" t="str">
        <f t="shared" si="51"/>
        <v>Atlantic Angling Club</v>
      </c>
      <c r="I294" s="84"/>
      <c r="J294" s="84" t="s">
        <v>1279</v>
      </c>
      <c r="K294" s="84">
        <v>134</v>
      </c>
      <c r="L294" s="83">
        <f t="shared" si="52"/>
        <v>11.8</v>
      </c>
      <c r="M294" s="83">
        <f t="shared" si="53"/>
        <v>11.8</v>
      </c>
    </row>
    <row r="295" spans="1:13" hidden="1" x14ac:dyDescent="0.3">
      <c r="A295" s="210" t="str">
        <f t="shared" si="45"/>
        <v>2022-IC-L1</v>
      </c>
      <c r="B295" s="199">
        <f t="shared" si="46"/>
        <v>44618</v>
      </c>
      <c r="C295" s="210" t="str">
        <f t="shared" si="47"/>
        <v>Zone 3 - Mile68</v>
      </c>
      <c r="D295" s="84" t="s">
        <v>594</v>
      </c>
      <c r="E295" s="51" t="str">
        <f t="shared" si="48"/>
        <v>Hennie</v>
      </c>
      <c r="F295" s="51" t="str">
        <f t="shared" si="49"/>
        <v>Roets</v>
      </c>
      <c r="G295" s="51" t="str">
        <f t="shared" si="50"/>
        <v>Men Veteran</v>
      </c>
      <c r="H295" s="51" t="str">
        <f t="shared" si="51"/>
        <v>Atlantic Angling Club</v>
      </c>
      <c r="I295" s="84"/>
      <c r="J295" s="84" t="s">
        <v>1279</v>
      </c>
      <c r="K295" s="84">
        <v>117</v>
      </c>
      <c r="L295" s="83">
        <f t="shared" si="52"/>
        <v>7.4</v>
      </c>
      <c r="M295" s="83">
        <f t="shared" si="53"/>
        <v>7.4</v>
      </c>
    </row>
    <row r="296" spans="1:13" hidden="1" x14ac:dyDescent="0.3">
      <c r="A296" s="210" t="str">
        <f t="shared" si="45"/>
        <v>2022-IC-L1</v>
      </c>
      <c r="B296" s="199">
        <f t="shared" si="46"/>
        <v>44618</v>
      </c>
      <c r="C296" s="210" t="str">
        <f t="shared" si="47"/>
        <v>Zone 3 - Mile68</v>
      </c>
      <c r="D296" s="84" t="s">
        <v>594</v>
      </c>
      <c r="E296" s="51" t="str">
        <f t="shared" si="48"/>
        <v>Hennie</v>
      </c>
      <c r="F296" s="51" t="str">
        <f t="shared" si="49"/>
        <v>Roets</v>
      </c>
      <c r="G296" s="51" t="str">
        <f t="shared" si="50"/>
        <v>Men Veteran</v>
      </c>
      <c r="H296" s="51" t="str">
        <f t="shared" si="51"/>
        <v>Atlantic Angling Club</v>
      </c>
      <c r="I296" s="84"/>
      <c r="J296" s="84" t="s">
        <v>1279</v>
      </c>
      <c r="K296" s="84">
        <v>125</v>
      </c>
      <c r="L296" s="83">
        <f t="shared" si="52"/>
        <v>9.3000000000000007</v>
      </c>
      <c r="M296" s="83">
        <f t="shared" si="53"/>
        <v>9.3000000000000007</v>
      </c>
    </row>
    <row r="297" spans="1:13" hidden="1" x14ac:dyDescent="0.3">
      <c r="A297" s="210" t="str">
        <f t="shared" si="45"/>
        <v>2022-IC-L1</v>
      </c>
      <c r="B297" s="199">
        <f t="shared" si="46"/>
        <v>44618</v>
      </c>
      <c r="C297" s="210" t="str">
        <f t="shared" si="47"/>
        <v>Zone 3 - Mile68</v>
      </c>
      <c r="D297" s="84" t="s">
        <v>1430</v>
      </c>
      <c r="E297" s="51" t="str">
        <f t="shared" si="48"/>
        <v>Kay</v>
      </c>
      <c r="F297" s="51" t="str">
        <f t="shared" si="49"/>
        <v>Bachran</v>
      </c>
      <c r="G297" s="51" t="str">
        <f t="shared" si="50"/>
        <v>Men Senior</v>
      </c>
      <c r="H297" s="51" t="str">
        <f t="shared" si="51"/>
        <v>Mako</v>
      </c>
      <c r="I297" s="84"/>
      <c r="J297" s="84"/>
      <c r="K297" s="84"/>
      <c r="L297" s="83" t="str">
        <f t="shared" si="52"/>
        <v/>
      </c>
      <c r="M297" s="83" t="str">
        <f t="shared" si="53"/>
        <v/>
      </c>
    </row>
    <row r="298" spans="1:13" hidden="1" x14ac:dyDescent="0.3">
      <c r="A298" s="210" t="str">
        <f t="shared" si="45"/>
        <v>2022-IC-L1</v>
      </c>
      <c r="B298" s="199">
        <f t="shared" si="46"/>
        <v>44618</v>
      </c>
      <c r="C298" s="210" t="str">
        <f t="shared" si="47"/>
        <v>Zone 3 - Mile68</v>
      </c>
      <c r="D298" s="84" t="s">
        <v>906</v>
      </c>
      <c r="E298" s="51" t="str">
        <f t="shared" si="48"/>
        <v>Andries</v>
      </c>
      <c r="F298" s="51" t="str">
        <f t="shared" si="49"/>
        <v>Burger</v>
      </c>
      <c r="G298" s="51" t="str">
        <f t="shared" si="50"/>
        <v>Men Master</v>
      </c>
      <c r="H298" s="51" t="str">
        <f t="shared" si="51"/>
        <v>Atlantic Angling Club</v>
      </c>
      <c r="I298" s="84"/>
      <c r="J298" s="84" t="s">
        <v>1279</v>
      </c>
      <c r="K298" s="84">
        <v>122</v>
      </c>
      <c r="L298" s="83">
        <f t="shared" si="52"/>
        <v>8.6</v>
      </c>
      <c r="M298" s="83">
        <f t="shared" si="53"/>
        <v>8.6</v>
      </c>
    </row>
    <row r="299" spans="1:13" hidden="1" x14ac:dyDescent="0.3">
      <c r="A299" s="210" t="str">
        <f t="shared" si="45"/>
        <v>2022-IC-L1</v>
      </c>
      <c r="B299" s="199">
        <f t="shared" si="46"/>
        <v>44618</v>
      </c>
      <c r="C299" s="210" t="str">
        <f t="shared" si="47"/>
        <v>Zone 3 - Mile68</v>
      </c>
      <c r="D299" s="84" t="s">
        <v>906</v>
      </c>
      <c r="E299" s="51" t="str">
        <f t="shared" si="48"/>
        <v>Andries</v>
      </c>
      <c r="F299" s="51" t="str">
        <f t="shared" si="49"/>
        <v>Burger</v>
      </c>
      <c r="G299" s="51" t="str">
        <f t="shared" si="50"/>
        <v>Men Master</v>
      </c>
      <c r="H299" s="51" t="str">
        <f t="shared" si="51"/>
        <v>Atlantic Angling Club</v>
      </c>
      <c r="I299" s="84"/>
      <c r="J299" s="84" t="s">
        <v>1279</v>
      </c>
      <c r="K299" s="84">
        <v>154</v>
      </c>
      <c r="L299" s="83">
        <f t="shared" si="52"/>
        <v>19.100000000000001</v>
      </c>
      <c r="M299" s="83">
        <f t="shared" si="53"/>
        <v>19.100000000000001</v>
      </c>
    </row>
    <row r="300" spans="1:13" hidden="1" x14ac:dyDescent="0.3">
      <c r="A300" s="210" t="str">
        <f t="shared" si="45"/>
        <v>2022-IC-L1</v>
      </c>
      <c r="B300" s="199">
        <f t="shared" si="46"/>
        <v>44618</v>
      </c>
      <c r="C300" s="210" t="str">
        <f t="shared" si="47"/>
        <v>Zone 3 - Mile68</v>
      </c>
      <c r="D300" s="84" t="s">
        <v>906</v>
      </c>
      <c r="E300" s="51" t="str">
        <f t="shared" si="48"/>
        <v>Andries</v>
      </c>
      <c r="F300" s="51" t="str">
        <f t="shared" si="49"/>
        <v>Burger</v>
      </c>
      <c r="G300" s="51" t="str">
        <f t="shared" si="50"/>
        <v>Men Master</v>
      </c>
      <c r="H300" s="51" t="str">
        <f t="shared" si="51"/>
        <v>Atlantic Angling Club</v>
      </c>
      <c r="I300" s="84"/>
      <c r="J300" s="84" t="s">
        <v>1279</v>
      </c>
      <c r="K300" s="84">
        <v>151</v>
      </c>
      <c r="L300" s="83">
        <f t="shared" si="52"/>
        <v>17.8</v>
      </c>
      <c r="M300" s="83">
        <f t="shared" si="53"/>
        <v>17.8</v>
      </c>
    </row>
    <row r="301" spans="1:13" hidden="1" x14ac:dyDescent="0.3">
      <c r="A301" s="210" t="str">
        <f t="shared" si="45"/>
        <v>2022-IC-L1</v>
      </c>
      <c r="B301" s="199">
        <f t="shared" si="46"/>
        <v>44618</v>
      </c>
      <c r="C301" s="210" t="str">
        <f t="shared" si="47"/>
        <v>Zone 3 - Mile68</v>
      </c>
      <c r="D301" s="84" t="s">
        <v>1554</v>
      </c>
      <c r="E301" s="51" t="str">
        <f t="shared" si="48"/>
        <v>Sven</v>
      </c>
      <c r="F301" s="51" t="str">
        <f t="shared" si="49"/>
        <v>Welzig</v>
      </c>
      <c r="G301" s="51" t="str">
        <f t="shared" si="50"/>
        <v>Men U/21</v>
      </c>
      <c r="H301" s="51" t="str">
        <f t="shared" si="51"/>
        <v>Mako</v>
      </c>
      <c r="I301" s="84"/>
      <c r="J301" s="84" t="s">
        <v>1279</v>
      </c>
      <c r="K301" s="84">
        <v>160</v>
      </c>
      <c r="L301" s="83">
        <f t="shared" si="52"/>
        <v>21.7</v>
      </c>
      <c r="M301" s="83">
        <f t="shared" si="53"/>
        <v>21.7</v>
      </c>
    </row>
    <row r="302" spans="1:13" hidden="1" x14ac:dyDescent="0.3">
      <c r="A302" s="210" t="str">
        <f t="shared" si="45"/>
        <v>2022-IC-L1</v>
      </c>
      <c r="B302" s="199">
        <f t="shared" si="46"/>
        <v>44618</v>
      </c>
      <c r="C302" s="210" t="str">
        <f t="shared" si="47"/>
        <v>Zone 3 - Mile68</v>
      </c>
      <c r="D302" s="84" t="s">
        <v>1554</v>
      </c>
      <c r="E302" s="51" t="str">
        <f t="shared" si="48"/>
        <v>Sven</v>
      </c>
      <c r="F302" s="51" t="str">
        <f t="shared" si="49"/>
        <v>Welzig</v>
      </c>
      <c r="G302" s="51" t="str">
        <f t="shared" si="50"/>
        <v>Men U/21</v>
      </c>
      <c r="H302" s="51" t="str">
        <f t="shared" si="51"/>
        <v>Mako</v>
      </c>
      <c r="I302" s="84"/>
      <c r="J302" s="84" t="s">
        <v>1279</v>
      </c>
      <c r="K302" s="84">
        <v>155</v>
      </c>
      <c r="L302" s="83">
        <f t="shared" si="52"/>
        <v>19.5</v>
      </c>
      <c r="M302" s="83">
        <f t="shared" si="53"/>
        <v>19.5</v>
      </c>
    </row>
    <row r="303" spans="1:13" hidden="1" x14ac:dyDescent="0.3">
      <c r="A303" s="210" t="str">
        <f t="shared" si="45"/>
        <v>2022-IC-L1</v>
      </c>
      <c r="B303" s="199">
        <f t="shared" si="46"/>
        <v>44618</v>
      </c>
      <c r="C303" s="210" t="str">
        <f t="shared" si="47"/>
        <v>Zone 3 - Mile68</v>
      </c>
      <c r="D303" s="84" t="s">
        <v>1554</v>
      </c>
      <c r="E303" s="51" t="str">
        <f t="shared" si="48"/>
        <v>Sven</v>
      </c>
      <c r="F303" s="51" t="str">
        <f t="shared" si="49"/>
        <v>Welzig</v>
      </c>
      <c r="G303" s="51" t="str">
        <f t="shared" si="50"/>
        <v>Men U/21</v>
      </c>
      <c r="H303" s="51" t="str">
        <f t="shared" si="51"/>
        <v>Mako</v>
      </c>
      <c r="I303" s="84"/>
      <c r="J303" s="84" t="s">
        <v>1279</v>
      </c>
      <c r="K303" s="84">
        <v>121</v>
      </c>
      <c r="L303" s="83">
        <f t="shared" si="52"/>
        <v>8.3000000000000007</v>
      </c>
      <c r="M303" s="83">
        <f t="shared" si="53"/>
        <v>8.3000000000000007</v>
      </c>
    </row>
    <row r="304" spans="1:13" hidden="1" x14ac:dyDescent="0.3">
      <c r="A304" s="210" t="str">
        <f t="shared" si="45"/>
        <v>2022-IC-L1</v>
      </c>
      <c r="B304" s="199">
        <f t="shared" si="46"/>
        <v>44618</v>
      </c>
      <c r="C304" s="210" t="str">
        <f t="shared" si="47"/>
        <v>Zone 3 - Mile68</v>
      </c>
      <c r="D304" s="84" t="s">
        <v>1554</v>
      </c>
      <c r="E304" s="51" t="str">
        <f t="shared" si="48"/>
        <v>Sven</v>
      </c>
      <c r="F304" s="51" t="str">
        <f t="shared" si="49"/>
        <v>Welzig</v>
      </c>
      <c r="G304" s="51" t="str">
        <f t="shared" si="50"/>
        <v>Men U/21</v>
      </c>
      <c r="H304" s="51" t="str">
        <f t="shared" si="51"/>
        <v>Mako</v>
      </c>
      <c r="I304" s="84"/>
      <c r="J304" s="84" t="s">
        <v>1279</v>
      </c>
      <c r="K304" s="84">
        <v>128</v>
      </c>
      <c r="L304" s="83">
        <f t="shared" si="52"/>
        <v>10.1</v>
      </c>
      <c r="M304" s="83">
        <f t="shared" si="53"/>
        <v>10.1</v>
      </c>
    </row>
    <row r="305" spans="1:13" hidden="1" x14ac:dyDescent="0.3">
      <c r="A305" s="210" t="str">
        <f t="shared" si="45"/>
        <v>2022-IC-L1</v>
      </c>
      <c r="B305" s="199">
        <f t="shared" si="46"/>
        <v>44618</v>
      </c>
      <c r="C305" s="210" t="str">
        <f t="shared" si="47"/>
        <v>Zone 3 - Mile68</v>
      </c>
      <c r="D305" s="84" t="s">
        <v>840</v>
      </c>
      <c r="E305" s="51" t="str">
        <f t="shared" si="48"/>
        <v>Jan Tommy</v>
      </c>
      <c r="F305" s="51" t="str">
        <f t="shared" si="49"/>
        <v>Thomson</v>
      </c>
      <c r="G305" s="51" t="str">
        <f t="shared" si="50"/>
        <v>Men Grand Masters</v>
      </c>
      <c r="H305" s="51" t="str">
        <f t="shared" si="51"/>
        <v>Atlantic Angling Club</v>
      </c>
      <c r="I305" s="84"/>
      <c r="J305" s="84" t="s">
        <v>1257</v>
      </c>
      <c r="K305" s="84">
        <v>63</v>
      </c>
      <c r="L305" s="83">
        <f t="shared" si="52"/>
        <v>4.5</v>
      </c>
      <c r="M305" s="83">
        <f t="shared" si="53"/>
        <v>4.5</v>
      </c>
    </row>
    <row r="306" spans="1:13" hidden="1" x14ac:dyDescent="0.3">
      <c r="A306" s="210" t="str">
        <f t="shared" si="45"/>
        <v>2022-IC-L1</v>
      </c>
      <c r="B306" s="199">
        <f t="shared" si="46"/>
        <v>44618</v>
      </c>
      <c r="C306" s="210" t="str">
        <f t="shared" si="47"/>
        <v>Zone 3 - Mile68</v>
      </c>
      <c r="D306" s="84" t="s">
        <v>1685</v>
      </c>
      <c r="E306" s="51" t="str">
        <f t="shared" si="48"/>
        <v>Jacobus</v>
      </c>
      <c r="F306" s="51" t="str">
        <f t="shared" si="49"/>
        <v>Steyl</v>
      </c>
      <c r="G306" s="51" t="str">
        <f t="shared" si="50"/>
        <v>Men Grand Masters</v>
      </c>
      <c r="H306" s="51" t="str">
        <f t="shared" si="51"/>
        <v>Atlantic Angling Club</v>
      </c>
      <c r="I306" s="84"/>
      <c r="J306" s="84"/>
      <c r="K306" s="84"/>
      <c r="L306" s="83" t="str">
        <f t="shared" si="52"/>
        <v/>
      </c>
      <c r="M306" s="83" t="str">
        <f t="shared" si="53"/>
        <v/>
      </c>
    </row>
    <row r="307" spans="1:13" hidden="1" x14ac:dyDescent="0.3">
      <c r="A307" s="210" t="str">
        <f t="shared" si="45"/>
        <v>2022-IC-L1</v>
      </c>
      <c r="B307" s="199">
        <f t="shared" si="46"/>
        <v>44618</v>
      </c>
      <c r="C307" s="210" t="str">
        <f t="shared" si="47"/>
        <v>Zone 3 - Mile68</v>
      </c>
      <c r="D307" s="84" t="s">
        <v>1227</v>
      </c>
      <c r="E307" s="51" t="str">
        <f t="shared" si="48"/>
        <v>Ryan</v>
      </c>
      <c r="F307" s="51" t="str">
        <f t="shared" si="49"/>
        <v>Wolmarans</v>
      </c>
      <c r="G307" s="51" t="str">
        <f t="shared" si="50"/>
        <v>Men Senior</v>
      </c>
      <c r="H307" s="51" t="str">
        <f t="shared" si="51"/>
        <v>Walvis Bay</v>
      </c>
      <c r="I307" s="84"/>
      <c r="J307" s="84"/>
      <c r="K307" s="84"/>
      <c r="L307" s="83" t="str">
        <f t="shared" si="52"/>
        <v/>
      </c>
      <c r="M307" s="83" t="str">
        <f t="shared" si="53"/>
        <v/>
      </c>
    </row>
    <row r="308" spans="1:13" hidden="1" x14ac:dyDescent="0.3">
      <c r="A308" s="210" t="str">
        <f t="shared" si="45"/>
        <v>2022-IC-L1</v>
      </c>
      <c r="B308" s="199">
        <f t="shared" si="46"/>
        <v>44618</v>
      </c>
      <c r="C308" s="210" t="str">
        <f t="shared" si="47"/>
        <v>Zone 3 - Mile68</v>
      </c>
      <c r="D308" s="84" t="s">
        <v>1670</v>
      </c>
      <c r="E308" s="51" t="str">
        <f t="shared" si="48"/>
        <v>Andy</v>
      </c>
      <c r="F308" s="51" t="str">
        <f t="shared" si="49"/>
        <v>Welzig</v>
      </c>
      <c r="G308" s="51" t="str">
        <f t="shared" si="50"/>
        <v>Men Grand Masters</v>
      </c>
      <c r="H308" s="51" t="str">
        <f t="shared" si="51"/>
        <v>Atlantic Angling Club</v>
      </c>
      <c r="I308" s="84"/>
      <c r="J308" s="84" t="s">
        <v>1257</v>
      </c>
      <c r="K308" s="84">
        <v>79</v>
      </c>
      <c r="L308" s="83">
        <f t="shared" si="52"/>
        <v>9</v>
      </c>
      <c r="M308" s="83">
        <f t="shared" si="53"/>
        <v>9</v>
      </c>
    </row>
    <row r="309" spans="1:13" hidden="1" x14ac:dyDescent="0.3">
      <c r="A309" s="210" t="str">
        <f t="shared" si="45"/>
        <v>2022-IC-L1</v>
      </c>
      <c r="B309" s="199">
        <f t="shared" si="46"/>
        <v>44618</v>
      </c>
      <c r="C309" s="210" t="str">
        <f t="shared" si="47"/>
        <v>Zone 3 - Mile68</v>
      </c>
      <c r="D309" s="84" t="s">
        <v>668</v>
      </c>
      <c r="E309" s="51" t="str">
        <f t="shared" si="48"/>
        <v>Nadia</v>
      </c>
      <c r="F309" s="51" t="str">
        <f t="shared" si="49"/>
        <v>Steenkamp</v>
      </c>
      <c r="G309" s="51" t="str">
        <f t="shared" si="50"/>
        <v>Ladies Master</v>
      </c>
      <c r="H309" s="51" t="str">
        <f t="shared" si="51"/>
        <v>Benguella</v>
      </c>
      <c r="I309" s="84"/>
      <c r="J309" s="84" t="s">
        <v>1259</v>
      </c>
      <c r="K309" s="84">
        <v>61</v>
      </c>
      <c r="L309" s="83">
        <f t="shared" si="52"/>
        <v>10.199999999999999</v>
      </c>
      <c r="M309" s="83">
        <f t="shared" si="53"/>
        <v>10.199999999999999</v>
      </c>
    </row>
    <row r="310" spans="1:13" hidden="1" x14ac:dyDescent="0.3">
      <c r="A310" s="210" t="str">
        <f t="shared" si="45"/>
        <v>2022-IC-L1</v>
      </c>
      <c r="B310" s="199">
        <f t="shared" si="46"/>
        <v>44618</v>
      </c>
      <c r="C310" s="210" t="str">
        <f t="shared" si="47"/>
        <v>Zone 3 - Mile68</v>
      </c>
      <c r="D310" s="84" t="s">
        <v>664</v>
      </c>
      <c r="E310" s="51" t="str">
        <f t="shared" si="48"/>
        <v>Loandro</v>
      </c>
      <c r="F310" s="51" t="str">
        <f t="shared" si="49"/>
        <v>Steenkamp</v>
      </c>
      <c r="G310" s="51" t="str">
        <f t="shared" si="50"/>
        <v>Men Master</v>
      </c>
      <c r="H310" s="51" t="str">
        <f t="shared" si="51"/>
        <v>Benguella</v>
      </c>
      <c r="I310" s="84"/>
      <c r="J310" s="84" t="s">
        <v>1279</v>
      </c>
      <c r="K310" s="84">
        <v>122</v>
      </c>
      <c r="L310" s="83">
        <f t="shared" si="52"/>
        <v>8.6</v>
      </c>
      <c r="M310" s="83">
        <f t="shared" si="53"/>
        <v>8.6</v>
      </c>
    </row>
    <row r="311" spans="1:13" hidden="1" x14ac:dyDescent="0.3">
      <c r="A311" s="210" t="str">
        <f t="shared" si="45"/>
        <v>2022-IC-L1</v>
      </c>
      <c r="B311" s="199">
        <f t="shared" si="46"/>
        <v>44618</v>
      </c>
      <c r="C311" s="210" t="str">
        <f t="shared" si="47"/>
        <v>Zone 3 - Mile68</v>
      </c>
      <c r="D311" s="84" t="s">
        <v>1710</v>
      </c>
      <c r="E311" s="51" t="str">
        <f t="shared" si="48"/>
        <v>Adrian</v>
      </c>
      <c r="F311" s="51" t="str">
        <f t="shared" si="49"/>
        <v>Steenkamp</v>
      </c>
      <c r="G311" s="51" t="str">
        <f t="shared" si="50"/>
        <v>Men U/21</v>
      </c>
      <c r="H311" s="51" t="str">
        <f t="shared" si="51"/>
        <v>Benguella</v>
      </c>
      <c r="I311" s="84"/>
      <c r="J311" s="84" t="s">
        <v>1279</v>
      </c>
      <c r="K311" s="84">
        <v>136</v>
      </c>
      <c r="L311" s="83">
        <f t="shared" si="52"/>
        <v>12.4</v>
      </c>
      <c r="M311" s="83">
        <f t="shared" si="53"/>
        <v>12.4</v>
      </c>
    </row>
    <row r="312" spans="1:13" hidden="1" x14ac:dyDescent="0.3">
      <c r="A312" s="210" t="str">
        <f t="shared" si="45"/>
        <v>2022-IC-L1</v>
      </c>
      <c r="B312" s="199">
        <f t="shared" si="46"/>
        <v>44618</v>
      </c>
      <c r="C312" s="210" t="str">
        <f t="shared" si="47"/>
        <v>Zone 3 - Mile68</v>
      </c>
      <c r="D312" s="84" t="s">
        <v>1710</v>
      </c>
      <c r="E312" s="51" t="str">
        <f t="shared" si="48"/>
        <v>Adrian</v>
      </c>
      <c r="F312" s="51" t="str">
        <f t="shared" si="49"/>
        <v>Steenkamp</v>
      </c>
      <c r="G312" s="51" t="str">
        <f t="shared" si="50"/>
        <v>Men U/21</v>
      </c>
      <c r="H312" s="51" t="str">
        <f t="shared" si="51"/>
        <v>Benguella</v>
      </c>
      <c r="I312" s="84"/>
      <c r="J312" s="84" t="s">
        <v>1279</v>
      </c>
      <c r="K312" s="84">
        <v>111</v>
      </c>
      <c r="L312" s="83">
        <f t="shared" si="52"/>
        <v>6.2</v>
      </c>
      <c r="M312" s="83">
        <f t="shared" si="53"/>
        <v>6.2</v>
      </c>
    </row>
    <row r="313" spans="1:13" hidden="1" x14ac:dyDescent="0.3">
      <c r="A313" s="210" t="str">
        <f t="shared" si="45"/>
        <v>2022-IC-L1</v>
      </c>
      <c r="B313" s="199">
        <f t="shared" si="46"/>
        <v>44618</v>
      </c>
      <c r="C313" s="210" t="str">
        <f t="shared" si="47"/>
        <v>Zone 3 - Mile68</v>
      </c>
      <c r="D313" s="84" t="s">
        <v>562</v>
      </c>
      <c r="E313" s="51" t="str">
        <f t="shared" si="48"/>
        <v>Shaun</v>
      </c>
      <c r="F313" s="51" t="str">
        <f t="shared" si="49"/>
        <v>Bothma</v>
      </c>
      <c r="G313" s="51" t="str">
        <f t="shared" si="50"/>
        <v>Men Veteran</v>
      </c>
      <c r="H313" s="51" t="str">
        <f t="shared" si="51"/>
        <v>xBenguella</v>
      </c>
      <c r="I313" s="84"/>
      <c r="J313" s="84" t="s">
        <v>1279</v>
      </c>
      <c r="K313" s="84">
        <v>130</v>
      </c>
      <c r="L313" s="83">
        <f t="shared" si="52"/>
        <v>10.7</v>
      </c>
      <c r="M313" s="83">
        <f t="shared" si="53"/>
        <v>10.7</v>
      </c>
    </row>
    <row r="314" spans="1:13" hidden="1" x14ac:dyDescent="0.3">
      <c r="A314" s="210" t="str">
        <f t="shared" si="45"/>
        <v>2022-IC-L1</v>
      </c>
      <c r="B314" s="199">
        <f t="shared" si="46"/>
        <v>44618</v>
      </c>
      <c r="C314" s="210" t="str">
        <f t="shared" si="47"/>
        <v>Zone 3 - Mile68</v>
      </c>
      <c r="D314" s="84" t="s">
        <v>665</v>
      </c>
      <c r="E314" s="51" t="str">
        <f t="shared" si="48"/>
        <v>Paul</v>
      </c>
      <c r="F314" s="51" t="str">
        <f t="shared" si="49"/>
        <v>Smit</v>
      </c>
      <c r="G314" s="51" t="str">
        <f t="shared" si="50"/>
        <v>Men Grand Masters</v>
      </c>
      <c r="H314" s="51" t="str">
        <f t="shared" si="51"/>
        <v>xBenguella</v>
      </c>
      <c r="I314" s="84" t="s">
        <v>19</v>
      </c>
      <c r="J314" s="84"/>
      <c r="K314" s="84">
        <v>44</v>
      </c>
      <c r="L314" s="83">
        <f t="shared" si="52"/>
        <v>0.9</v>
      </c>
      <c r="M314" s="83">
        <f t="shared" si="53"/>
        <v>0.9</v>
      </c>
    </row>
    <row r="315" spans="1:13" hidden="1" x14ac:dyDescent="0.3">
      <c r="A315" s="210" t="str">
        <f t="shared" si="45"/>
        <v>2022-IC-L1</v>
      </c>
      <c r="B315" s="199">
        <f t="shared" si="46"/>
        <v>44618</v>
      </c>
      <c r="C315" s="210" t="str">
        <f t="shared" si="47"/>
        <v>Zone 3 - Mile68</v>
      </c>
      <c r="D315" s="84" t="s">
        <v>479</v>
      </c>
      <c r="E315" s="51" t="str">
        <f t="shared" si="48"/>
        <v>Etienne</v>
      </c>
      <c r="F315" s="51" t="str">
        <f t="shared" si="49"/>
        <v>Stipp</v>
      </c>
      <c r="G315" s="51" t="str">
        <f t="shared" si="50"/>
        <v>Men Grand Masters</v>
      </c>
      <c r="H315" s="51" t="str">
        <f t="shared" si="51"/>
        <v>Benguella</v>
      </c>
      <c r="I315" s="84"/>
      <c r="J315" s="84" t="s">
        <v>1279</v>
      </c>
      <c r="K315" s="84">
        <v>74</v>
      </c>
      <c r="L315" s="83">
        <f t="shared" si="52"/>
        <v>1.5</v>
      </c>
      <c r="M315" s="83">
        <f t="shared" si="53"/>
        <v>1.5</v>
      </c>
    </row>
    <row r="316" spans="1:13" hidden="1" x14ac:dyDescent="0.3">
      <c r="A316" s="210" t="str">
        <f t="shared" si="45"/>
        <v>2022-IC-L1</v>
      </c>
      <c r="B316" s="199">
        <f t="shared" si="46"/>
        <v>44618</v>
      </c>
      <c r="C316" s="210" t="str">
        <f t="shared" si="47"/>
        <v>Zone 3 - Mile68</v>
      </c>
      <c r="D316" s="84" t="s">
        <v>772</v>
      </c>
      <c r="E316" s="51" t="str">
        <f t="shared" si="48"/>
        <v>George</v>
      </c>
      <c r="F316" s="51" t="str">
        <f t="shared" si="49"/>
        <v>Cowley</v>
      </c>
      <c r="G316" s="51" t="str">
        <f t="shared" si="50"/>
        <v>Men Veteran</v>
      </c>
      <c r="H316" s="51" t="str">
        <f t="shared" si="51"/>
        <v>Benguella</v>
      </c>
      <c r="I316" s="84" t="s">
        <v>19</v>
      </c>
      <c r="J316" s="84"/>
      <c r="K316" s="84">
        <v>43</v>
      </c>
      <c r="L316" s="83">
        <f t="shared" si="52"/>
        <v>0.8</v>
      </c>
      <c r="M316" s="83">
        <f t="shared" si="53"/>
        <v>0.8</v>
      </c>
    </row>
    <row r="317" spans="1:13" hidden="1" x14ac:dyDescent="0.3">
      <c r="A317" s="210" t="str">
        <f t="shared" si="45"/>
        <v>2022-IC-L1</v>
      </c>
      <c r="B317" s="199">
        <f t="shared" si="46"/>
        <v>44618</v>
      </c>
      <c r="C317" s="210" t="str">
        <f t="shared" si="47"/>
        <v>Zone 3 - Mile68</v>
      </c>
      <c r="D317" s="84" t="s">
        <v>511</v>
      </c>
      <c r="E317" s="51" t="str">
        <f t="shared" si="48"/>
        <v>Piet</v>
      </c>
      <c r="F317" s="51" t="str">
        <f t="shared" si="49"/>
        <v>Weitz</v>
      </c>
      <c r="G317" s="51" t="str">
        <f t="shared" si="50"/>
        <v>Men Grand Masters</v>
      </c>
      <c r="H317" s="51" t="str">
        <f t="shared" si="51"/>
        <v>Benguella</v>
      </c>
      <c r="I317" s="84"/>
      <c r="J317" s="84" t="s">
        <v>1279</v>
      </c>
      <c r="K317" s="84">
        <v>122</v>
      </c>
      <c r="L317" s="83">
        <f t="shared" si="52"/>
        <v>8.6</v>
      </c>
      <c r="M317" s="83">
        <f t="shared" si="53"/>
        <v>8.6</v>
      </c>
    </row>
    <row r="318" spans="1:13" hidden="1" x14ac:dyDescent="0.3">
      <c r="A318" s="210" t="str">
        <f t="shared" si="45"/>
        <v>2022-IC-L1</v>
      </c>
      <c r="B318" s="199">
        <f t="shared" si="46"/>
        <v>44618</v>
      </c>
      <c r="C318" s="210" t="str">
        <f t="shared" si="47"/>
        <v>Zone 3 - Mile68</v>
      </c>
      <c r="D318" s="84" t="s">
        <v>570</v>
      </c>
      <c r="E318" s="51" t="str">
        <f t="shared" si="48"/>
        <v>Lezelle</v>
      </c>
      <c r="F318" s="51" t="str">
        <f t="shared" si="49"/>
        <v xml:space="preserve">Smit </v>
      </c>
      <c r="G318" s="51" t="str">
        <f t="shared" si="50"/>
        <v>Ladies Veteran</v>
      </c>
      <c r="H318" s="51" t="str">
        <f t="shared" si="51"/>
        <v>Benguella</v>
      </c>
      <c r="I318" s="84" t="s">
        <v>19</v>
      </c>
      <c r="J318" s="84"/>
      <c r="K318" s="84">
        <v>40</v>
      </c>
      <c r="L318" s="83">
        <f t="shared" si="52"/>
        <v>0.7</v>
      </c>
      <c r="M318" s="83">
        <f t="shared" si="53"/>
        <v>0.7</v>
      </c>
    </row>
    <row r="319" spans="1:13" hidden="1" x14ac:dyDescent="0.3">
      <c r="A319" s="210" t="str">
        <f t="shared" si="45"/>
        <v>2022-IC-L1</v>
      </c>
      <c r="B319" s="199">
        <f t="shared" si="46"/>
        <v>44618</v>
      </c>
      <c r="C319" s="210" t="str">
        <f t="shared" si="47"/>
        <v>Zone 3 - Mile68</v>
      </c>
      <c r="D319" s="84" t="s">
        <v>1030</v>
      </c>
      <c r="E319" s="51" t="str">
        <f t="shared" si="48"/>
        <v>Harald</v>
      </c>
      <c r="F319" s="51" t="str">
        <f t="shared" si="49"/>
        <v>Piek</v>
      </c>
      <c r="G319" s="51" t="str">
        <f t="shared" si="50"/>
        <v>Men Master</v>
      </c>
      <c r="H319" s="51" t="str">
        <f t="shared" si="51"/>
        <v>Benguella</v>
      </c>
      <c r="I319" s="84"/>
      <c r="J319" s="84" t="s">
        <v>1280</v>
      </c>
      <c r="K319" s="84">
        <v>77</v>
      </c>
      <c r="L319" s="83">
        <f t="shared" si="52"/>
        <v>1.5</v>
      </c>
      <c r="M319" s="83">
        <f t="shared" si="53"/>
        <v>1.5</v>
      </c>
    </row>
    <row r="320" spans="1:13" hidden="1" x14ac:dyDescent="0.3">
      <c r="A320" s="210" t="str">
        <f t="shared" si="45"/>
        <v>2022-IC-L1</v>
      </c>
      <c r="B320" s="199">
        <f t="shared" si="46"/>
        <v>44618</v>
      </c>
      <c r="C320" s="210" t="str">
        <f t="shared" si="47"/>
        <v>Zone 3 - Mile68</v>
      </c>
      <c r="D320" s="84" t="s">
        <v>1686</v>
      </c>
      <c r="E320" s="51" t="str">
        <f t="shared" si="48"/>
        <v>Hendrik JNR</v>
      </c>
      <c r="F320" s="51" t="str">
        <f t="shared" si="49"/>
        <v>Cloete</v>
      </c>
      <c r="G320" s="51" t="str">
        <f t="shared" si="50"/>
        <v>Men Senior</v>
      </c>
      <c r="H320" s="51" t="str">
        <f t="shared" si="51"/>
        <v>xBenguella</v>
      </c>
      <c r="I320" s="84"/>
      <c r="J320" s="84" t="s">
        <v>20</v>
      </c>
      <c r="K320" s="84">
        <v>67</v>
      </c>
      <c r="L320" s="83">
        <f t="shared" si="52"/>
        <v>1.1000000000000001</v>
      </c>
      <c r="M320" s="83">
        <f t="shared" si="53"/>
        <v>1.1000000000000001</v>
      </c>
    </row>
    <row r="321" spans="1:13" hidden="1" x14ac:dyDescent="0.3">
      <c r="A321" s="210" t="str">
        <f t="shared" si="45"/>
        <v>2022-IC-L1</v>
      </c>
      <c r="B321" s="199">
        <f t="shared" si="46"/>
        <v>44618</v>
      </c>
      <c r="C321" s="210" t="str">
        <f t="shared" si="47"/>
        <v>Zone 3 - Mile68</v>
      </c>
      <c r="D321" s="84" t="s">
        <v>1686</v>
      </c>
      <c r="E321" s="51" t="str">
        <f t="shared" si="48"/>
        <v>Hendrik JNR</v>
      </c>
      <c r="F321" s="51" t="str">
        <f t="shared" si="49"/>
        <v>Cloete</v>
      </c>
      <c r="G321" s="51" t="str">
        <f t="shared" si="50"/>
        <v>Men Senior</v>
      </c>
      <c r="H321" s="51" t="str">
        <f t="shared" si="51"/>
        <v>xBenguella</v>
      </c>
      <c r="I321" s="84"/>
      <c r="J321" s="84" t="s">
        <v>20</v>
      </c>
      <c r="K321" s="84">
        <v>82</v>
      </c>
      <c r="L321" s="83">
        <f t="shared" si="52"/>
        <v>2</v>
      </c>
      <c r="M321" s="83">
        <f t="shared" si="53"/>
        <v>2</v>
      </c>
    </row>
    <row r="322" spans="1:13" hidden="1" x14ac:dyDescent="0.3">
      <c r="A322" s="210" t="str">
        <f t="shared" si="45"/>
        <v>2022-IC-L1</v>
      </c>
      <c r="B322" s="199">
        <f t="shared" si="46"/>
        <v>44618</v>
      </c>
      <c r="C322" s="210" t="str">
        <f t="shared" si="47"/>
        <v>Zone 3 - Mile68</v>
      </c>
      <c r="D322" s="84" t="s">
        <v>1409</v>
      </c>
      <c r="E322" s="51" t="str">
        <f t="shared" si="48"/>
        <v>Stanley</v>
      </c>
      <c r="F322" s="51" t="str">
        <f t="shared" si="49"/>
        <v>Van Zyl</v>
      </c>
      <c r="G322" s="51" t="str">
        <f t="shared" si="50"/>
        <v>Men Grand Masters</v>
      </c>
      <c r="H322" s="51" t="str">
        <f t="shared" si="51"/>
        <v>Okahandja</v>
      </c>
      <c r="I322" s="84" t="s">
        <v>19</v>
      </c>
      <c r="J322" s="84"/>
      <c r="K322" s="84">
        <v>45</v>
      </c>
      <c r="L322" s="83">
        <f t="shared" si="52"/>
        <v>0.9</v>
      </c>
      <c r="M322" s="83">
        <f t="shared" si="53"/>
        <v>0.9</v>
      </c>
    </row>
    <row r="323" spans="1:13" hidden="1" x14ac:dyDescent="0.3">
      <c r="A323" s="210" t="str">
        <f t="shared" si="45"/>
        <v>2022-IC-L1</v>
      </c>
      <c r="B323" s="199">
        <f t="shared" si="46"/>
        <v>44618</v>
      </c>
      <c r="C323" s="210" t="str">
        <f t="shared" si="47"/>
        <v>Zone 3 - Mile68</v>
      </c>
      <c r="D323" s="84" t="s">
        <v>1409</v>
      </c>
      <c r="E323" s="51" t="str">
        <f t="shared" si="48"/>
        <v>Stanley</v>
      </c>
      <c r="F323" s="51" t="str">
        <f t="shared" si="49"/>
        <v>Van Zyl</v>
      </c>
      <c r="G323" s="51" t="str">
        <f t="shared" si="50"/>
        <v>Men Grand Masters</v>
      </c>
      <c r="H323" s="51" t="str">
        <f t="shared" si="51"/>
        <v>Okahandja</v>
      </c>
      <c r="I323" s="84" t="s">
        <v>19</v>
      </c>
      <c r="J323" s="84"/>
      <c r="K323" s="84">
        <v>43</v>
      </c>
      <c r="L323" s="83">
        <f t="shared" si="52"/>
        <v>0.8</v>
      </c>
      <c r="M323" s="83">
        <f t="shared" si="53"/>
        <v>0.8</v>
      </c>
    </row>
    <row r="324" spans="1:13" hidden="1" x14ac:dyDescent="0.3">
      <c r="A324" s="210" t="str">
        <f t="shared" ref="A324:A387" si="54">IF(D324="","",A323)</f>
        <v>2022-IC-L1</v>
      </c>
      <c r="B324" s="199">
        <f t="shared" ref="B324:B387" si="55">IF(D324="","",B323)</f>
        <v>44618</v>
      </c>
      <c r="C324" s="210" t="str">
        <f t="shared" ref="C324:C387" si="56">IF(D324="","",C323)</f>
        <v>Zone 3 - Mile68</v>
      </c>
      <c r="D324" s="84" t="s">
        <v>1409</v>
      </c>
      <c r="E324" s="51" t="str">
        <f t="shared" ref="E324:E387" si="57">IF(D324="","",VLOOKUP(D324,Master,3,FALSE))</f>
        <v>Stanley</v>
      </c>
      <c r="F324" s="51" t="str">
        <f t="shared" ref="F324:F387" si="58">IF(D324="","",VLOOKUP(D324,Master,4,FALSE))</f>
        <v>Van Zyl</v>
      </c>
      <c r="G324" s="51" t="str">
        <f t="shared" ref="G324:G387" si="59">IF(D324="","",VLOOKUP(D324,Master,5,FALSE))</f>
        <v>Men Grand Masters</v>
      </c>
      <c r="H324" s="51" t="str">
        <f t="shared" ref="H324:H387" si="60">IF(D324="","",VLOOKUP(D324,Master,2,FALSE))</f>
        <v>Okahandja</v>
      </c>
      <c r="I324" s="84" t="s">
        <v>19</v>
      </c>
      <c r="J324" s="84"/>
      <c r="K324" s="84">
        <v>52</v>
      </c>
      <c r="L324" s="83">
        <f t="shared" si="52"/>
        <v>1.4</v>
      </c>
      <c r="M324" s="83">
        <f t="shared" si="53"/>
        <v>1.4</v>
      </c>
    </row>
    <row r="325" spans="1:13" hidden="1" x14ac:dyDescent="0.3">
      <c r="A325" s="210" t="str">
        <f t="shared" si="54"/>
        <v>2022-IC-L1</v>
      </c>
      <c r="B325" s="199">
        <f t="shared" si="55"/>
        <v>44618</v>
      </c>
      <c r="C325" s="210" t="str">
        <f t="shared" si="56"/>
        <v>Zone 3 - Mile68</v>
      </c>
      <c r="D325" s="84" t="s">
        <v>1409</v>
      </c>
      <c r="E325" s="51" t="str">
        <f t="shared" si="57"/>
        <v>Stanley</v>
      </c>
      <c r="F325" s="51" t="str">
        <f t="shared" si="58"/>
        <v>Van Zyl</v>
      </c>
      <c r="G325" s="51" t="str">
        <f t="shared" si="59"/>
        <v>Men Grand Masters</v>
      </c>
      <c r="H325" s="51" t="str">
        <f t="shared" si="60"/>
        <v>Okahandja</v>
      </c>
      <c r="I325" s="84" t="s">
        <v>19</v>
      </c>
      <c r="J325" s="84"/>
      <c r="K325" s="84">
        <v>43</v>
      </c>
      <c r="L325" s="83">
        <f t="shared" si="52"/>
        <v>0.8</v>
      </c>
      <c r="M325" s="83">
        <f t="shared" si="53"/>
        <v>0.8</v>
      </c>
    </row>
    <row r="326" spans="1:13" hidden="1" x14ac:dyDescent="0.3">
      <c r="A326" s="210" t="str">
        <f t="shared" si="54"/>
        <v>2022-IC-L1</v>
      </c>
      <c r="B326" s="199">
        <f t="shared" si="55"/>
        <v>44618</v>
      </c>
      <c r="C326" s="210" t="str">
        <f t="shared" si="56"/>
        <v>Zone 3 - Mile68</v>
      </c>
      <c r="D326" s="84" t="s">
        <v>1409</v>
      </c>
      <c r="E326" s="51" t="str">
        <f t="shared" si="57"/>
        <v>Stanley</v>
      </c>
      <c r="F326" s="51" t="str">
        <f t="shared" si="58"/>
        <v>Van Zyl</v>
      </c>
      <c r="G326" s="51" t="str">
        <f t="shared" si="59"/>
        <v>Men Grand Masters</v>
      </c>
      <c r="H326" s="51" t="str">
        <f t="shared" si="60"/>
        <v>Okahandja</v>
      </c>
      <c r="I326" s="84" t="s">
        <v>19</v>
      </c>
      <c r="J326" s="84"/>
      <c r="K326" s="84">
        <v>45</v>
      </c>
      <c r="L326" s="83">
        <f t="shared" si="52"/>
        <v>0.9</v>
      </c>
      <c r="M326" s="83">
        <f t="shared" si="53"/>
        <v>0.9</v>
      </c>
    </row>
    <row r="327" spans="1:13" hidden="1" x14ac:dyDescent="0.3">
      <c r="A327" s="210" t="str">
        <f t="shared" si="54"/>
        <v>2022-IC-L1</v>
      </c>
      <c r="B327" s="199">
        <f t="shared" si="55"/>
        <v>44618</v>
      </c>
      <c r="C327" s="210" t="str">
        <f t="shared" si="56"/>
        <v>Zone 3 - Mile68</v>
      </c>
      <c r="D327" s="84" t="s">
        <v>1409</v>
      </c>
      <c r="E327" s="51" t="str">
        <f t="shared" si="57"/>
        <v>Stanley</v>
      </c>
      <c r="F327" s="51" t="str">
        <f t="shared" si="58"/>
        <v>Van Zyl</v>
      </c>
      <c r="G327" s="51" t="str">
        <f t="shared" si="59"/>
        <v>Men Grand Masters</v>
      </c>
      <c r="H327" s="51" t="str">
        <f t="shared" si="60"/>
        <v>Okahandja</v>
      </c>
      <c r="I327" s="84" t="s">
        <v>19</v>
      </c>
      <c r="J327" s="84"/>
      <c r="K327" s="84">
        <v>40</v>
      </c>
      <c r="L327" s="83">
        <f t="shared" si="52"/>
        <v>0.7</v>
      </c>
      <c r="M327" s="83">
        <f t="shared" si="53"/>
        <v>0.7</v>
      </c>
    </row>
    <row r="328" spans="1:13" hidden="1" x14ac:dyDescent="0.3">
      <c r="A328" s="210" t="str">
        <f t="shared" si="54"/>
        <v>2022-IC-L1</v>
      </c>
      <c r="B328" s="199">
        <f t="shared" si="55"/>
        <v>44618</v>
      </c>
      <c r="C328" s="210" t="str">
        <f t="shared" si="56"/>
        <v>Zone 3 - Mile68</v>
      </c>
      <c r="D328" s="84" t="s">
        <v>1409</v>
      </c>
      <c r="E328" s="51" t="str">
        <f t="shared" si="57"/>
        <v>Stanley</v>
      </c>
      <c r="F328" s="51" t="str">
        <f t="shared" si="58"/>
        <v>Van Zyl</v>
      </c>
      <c r="G328" s="51" t="str">
        <f t="shared" si="59"/>
        <v>Men Grand Masters</v>
      </c>
      <c r="H328" s="51" t="str">
        <f t="shared" si="60"/>
        <v>Okahandja</v>
      </c>
      <c r="I328" s="84" t="s">
        <v>7</v>
      </c>
      <c r="J328" s="84"/>
      <c r="K328" s="84">
        <v>38</v>
      </c>
      <c r="L328" s="83">
        <f t="shared" ref="L328:L391" si="61">IF(K328="","",IF(I328="",ROUND(HLOOKUP(J328,kgList,K328,FALSE),1),ROUND(HLOOKUP(I328,kgList,K328,FALSE),1)))</f>
        <v>1.7</v>
      </c>
      <c r="M328" s="83">
        <f t="shared" ref="M328:M391" si="62">IF(L328="","",IF(COUNTA(I328:J328)&gt;1,"Edible or Inedible",IF(COUNTA(I328)=1,L328*1,IF(COUNTA(J328)=1,L328*1,"ERROR"))))</f>
        <v>1.7</v>
      </c>
    </row>
    <row r="329" spans="1:13" hidden="1" x14ac:dyDescent="0.3">
      <c r="A329" s="210" t="str">
        <f t="shared" si="54"/>
        <v>2022-IC-L1</v>
      </c>
      <c r="B329" s="199">
        <f t="shared" si="55"/>
        <v>44618</v>
      </c>
      <c r="C329" s="210" t="str">
        <f t="shared" si="56"/>
        <v>Zone 3 - Mile68</v>
      </c>
      <c r="D329" s="84" t="s">
        <v>679</v>
      </c>
      <c r="E329" s="51" t="str">
        <f t="shared" si="57"/>
        <v>Bennie</v>
      </c>
      <c r="F329" s="51" t="str">
        <f t="shared" si="58"/>
        <v>Gabrielsen</v>
      </c>
      <c r="G329" s="51" t="str">
        <f t="shared" si="59"/>
        <v>Men Senior</v>
      </c>
      <c r="H329" s="51" t="str">
        <f t="shared" si="60"/>
        <v>Penguin</v>
      </c>
      <c r="I329" s="84"/>
      <c r="J329" s="84"/>
      <c r="K329" s="84"/>
      <c r="L329" s="83" t="str">
        <f t="shared" si="61"/>
        <v/>
      </c>
      <c r="M329" s="83" t="str">
        <f t="shared" si="62"/>
        <v/>
      </c>
    </row>
    <row r="330" spans="1:13" hidden="1" x14ac:dyDescent="0.3">
      <c r="A330" s="210" t="str">
        <f t="shared" si="54"/>
        <v>2022-IC-L1</v>
      </c>
      <c r="B330" s="199">
        <f t="shared" si="55"/>
        <v>44618</v>
      </c>
      <c r="C330" s="210" t="str">
        <f t="shared" si="56"/>
        <v>Zone 3 - Mile68</v>
      </c>
      <c r="D330" s="84" t="s">
        <v>1459</v>
      </c>
      <c r="E330" s="51" t="str">
        <f t="shared" si="57"/>
        <v>Luan</v>
      </c>
      <c r="F330" s="51" t="str">
        <f t="shared" si="58"/>
        <v>Karstens</v>
      </c>
      <c r="G330" s="51" t="str">
        <f t="shared" si="59"/>
        <v>Men U/16</v>
      </c>
      <c r="H330" s="51" t="str">
        <f t="shared" si="60"/>
        <v>Benguella</v>
      </c>
      <c r="I330" s="84"/>
      <c r="J330" s="84"/>
      <c r="K330" s="84"/>
      <c r="L330" s="83" t="str">
        <f t="shared" si="61"/>
        <v/>
      </c>
      <c r="M330" s="83" t="str">
        <f t="shared" si="62"/>
        <v/>
      </c>
    </row>
    <row r="331" spans="1:13" hidden="1" x14ac:dyDescent="0.3">
      <c r="A331" s="210" t="str">
        <f t="shared" si="54"/>
        <v>2022-IC-L1</v>
      </c>
      <c r="B331" s="199">
        <f t="shared" si="55"/>
        <v>44618</v>
      </c>
      <c r="C331" s="210" t="str">
        <f t="shared" si="56"/>
        <v>Zone 3 - Mile68</v>
      </c>
      <c r="D331" s="84" t="s">
        <v>830</v>
      </c>
      <c r="E331" s="51" t="str">
        <f t="shared" si="57"/>
        <v>Estian</v>
      </c>
      <c r="F331" s="51" t="str">
        <f t="shared" si="58"/>
        <v>Jacobs</v>
      </c>
      <c r="G331" s="51" t="str">
        <f t="shared" si="59"/>
        <v>Men Senior</v>
      </c>
      <c r="H331" s="51" t="str">
        <f t="shared" si="60"/>
        <v>Benguella</v>
      </c>
      <c r="I331" s="84"/>
      <c r="J331" s="84"/>
      <c r="K331" s="84"/>
      <c r="L331" s="83" t="str">
        <f t="shared" si="61"/>
        <v/>
      </c>
      <c r="M331" s="83" t="str">
        <f t="shared" si="62"/>
        <v/>
      </c>
    </row>
    <row r="332" spans="1:13" hidden="1" x14ac:dyDescent="0.3">
      <c r="A332" s="210" t="str">
        <f t="shared" si="54"/>
        <v>2022-IC-L1</v>
      </c>
      <c r="B332" s="199">
        <f t="shared" si="55"/>
        <v>44618</v>
      </c>
      <c r="C332" s="210" t="str">
        <f t="shared" si="56"/>
        <v>Zone 3 - Mile68</v>
      </c>
      <c r="D332" s="84" t="s">
        <v>540</v>
      </c>
      <c r="E332" s="51" t="str">
        <f t="shared" si="57"/>
        <v>Deon</v>
      </c>
      <c r="F332" s="51" t="str">
        <f t="shared" si="58"/>
        <v>Jacobs</v>
      </c>
      <c r="G332" s="51" t="str">
        <f t="shared" si="59"/>
        <v>Men Grand Masters</v>
      </c>
      <c r="H332" s="51" t="str">
        <f t="shared" si="60"/>
        <v>Benguella</v>
      </c>
      <c r="I332" s="84"/>
      <c r="J332" s="84"/>
      <c r="K332" s="84"/>
      <c r="L332" s="83" t="str">
        <f t="shared" si="61"/>
        <v/>
      </c>
      <c r="M332" s="83" t="str">
        <f t="shared" si="62"/>
        <v/>
      </c>
    </row>
    <row r="333" spans="1:13" hidden="1" x14ac:dyDescent="0.3">
      <c r="A333" s="210" t="str">
        <f t="shared" si="54"/>
        <v>2022-IC-L1</v>
      </c>
      <c r="B333" s="199">
        <f t="shared" si="55"/>
        <v>44618</v>
      </c>
      <c r="C333" s="210" t="str">
        <f t="shared" si="56"/>
        <v>Zone 3 - Mile68</v>
      </c>
      <c r="D333" s="84" t="s">
        <v>774</v>
      </c>
      <c r="E333" s="51" t="str">
        <f t="shared" si="57"/>
        <v>Chris</v>
      </c>
      <c r="F333" s="51" t="str">
        <f t="shared" si="58"/>
        <v>Coetzee</v>
      </c>
      <c r="G333" s="51" t="str">
        <f t="shared" si="59"/>
        <v>Men Grand Masters</v>
      </c>
      <c r="H333" s="51" t="str">
        <f t="shared" si="60"/>
        <v>xBenguella</v>
      </c>
      <c r="I333" s="84"/>
      <c r="J333" s="84"/>
      <c r="K333" s="84"/>
      <c r="L333" s="83" t="str">
        <f t="shared" si="61"/>
        <v/>
      </c>
      <c r="M333" s="83" t="str">
        <f t="shared" si="62"/>
        <v/>
      </c>
    </row>
    <row r="334" spans="1:13" hidden="1" x14ac:dyDescent="0.3">
      <c r="A334" s="210" t="str">
        <f t="shared" si="54"/>
        <v>2022-IC-L1</v>
      </c>
      <c r="B334" s="199">
        <f t="shared" si="55"/>
        <v>44618</v>
      </c>
      <c r="C334" s="210" t="str">
        <f t="shared" si="56"/>
        <v>Zone 3 - Mile68</v>
      </c>
      <c r="D334" s="84" t="s">
        <v>1001</v>
      </c>
      <c r="E334" s="51" t="str">
        <f t="shared" si="57"/>
        <v>Graham</v>
      </c>
      <c r="F334" s="51" t="str">
        <f t="shared" si="58"/>
        <v>Gramovsky</v>
      </c>
      <c r="G334" s="51" t="str">
        <f t="shared" si="59"/>
        <v>Men Veteran</v>
      </c>
      <c r="H334" s="51" t="str">
        <f t="shared" si="60"/>
        <v>Benguella</v>
      </c>
      <c r="I334" s="84"/>
      <c r="J334" s="84"/>
      <c r="K334" s="84"/>
      <c r="L334" s="83" t="str">
        <f t="shared" si="61"/>
        <v/>
      </c>
      <c r="M334" s="83" t="str">
        <f t="shared" si="62"/>
        <v/>
      </c>
    </row>
    <row r="335" spans="1:13" hidden="1" x14ac:dyDescent="0.3">
      <c r="A335" s="210" t="str">
        <f t="shared" si="54"/>
        <v>2022-IC-L1</v>
      </c>
      <c r="B335" s="199">
        <f t="shared" si="55"/>
        <v>44618</v>
      </c>
      <c r="C335" s="210" t="str">
        <f t="shared" si="56"/>
        <v>Zone 3 - Mile68</v>
      </c>
      <c r="D335" s="84" t="s">
        <v>1553</v>
      </c>
      <c r="E335" s="51" t="str">
        <f t="shared" si="57"/>
        <v>Daniela</v>
      </c>
      <c r="F335" s="51" t="str">
        <f t="shared" si="58"/>
        <v>Schmalzriedt</v>
      </c>
      <c r="G335" s="51" t="str">
        <f t="shared" si="59"/>
        <v>Ladies Veteran</v>
      </c>
      <c r="H335" s="51" t="str">
        <f t="shared" si="60"/>
        <v>Benguella</v>
      </c>
      <c r="I335" s="84"/>
      <c r="J335" s="84"/>
      <c r="K335" s="84"/>
      <c r="L335" s="83" t="str">
        <f t="shared" si="61"/>
        <v/>
      </c>
      <c r="M335" s="83" t="str">
        <f t="shared" si="62"/>
        <v/>
      </c>
    </row>
    <row r="336" spans="1:13" hidden="1" x14ac:dyDescent="0.3">
      <c r="A336" s="210" t="str">
        <f t="shared" si="54"/>
        <v>2022-IC-L1</v>
      </c>
      <c r="B336" s="199">
        <f t="shared" si="55"/>
        <v>44618</v>
      </c>
      <c r="C336" s="210" t="str">
        <f t="shared" si="56"/>
        <v>Zone 3 - Mile68</v>
      </c>
      <c r="D336" s="84" t="s">
        <v>583</v>
      </c>
      <c r="E336" s="51" t="str">
        <f t="shared" si="57"/>
        <v>Hennie</v>
      </c>
      <c r="F336" s="51" t="str">
        <f t="shared" si="58"/>
        <v>Cloete</v>
      </c>
      <c r="G336" s="51" t="str">
        <f t="shared" si="59"/>
        <v>Men Grand Masters</v>
      </c>
      <c r="H336" s="51" t="str">
        <f t="shared" si="60"/>
        <v>xBenguella</v>
      </c>
      <c r="I336" s="84"/>
      <c r="J336" s="84"/>
      <c r="K336" s="84"/>
      <c r="L336" s="83" t="str">
        <f t="shared" si="61"/>
        <v/>
      </c>
      <c r="M336" s="83" t="str">
        <f t="shared" si="62"/>
        <v/>
      </c>
    </row>
    <row r="337" spans="1:13" hidden="1" x14ac:dyDescent="0.3">
      <c r="A337" s="210" t="str">
        <f t="shared" si="54"/>
        <v>2022-IC-L1</v>
      </c>
      <c r="B337" s="199">
        <f t="shared" si="55"/>
        <v>44618</v>
      </c>
      <c r="C337" s="210" t="str">
        <f t="shared" si="56"/>
        <v>Zone 3 - Mile68</v>
      </c>
      <c r="D337" s="84" t="s">
        <v>844</v>
      </c>
      <c r="E337" s="51" t="str">
        <f t="shared" si="57"/>
        <v>Renier</v>
      </c>
      <c r="F337" s="51" t="str">
        <f t="shared" si="58"/>
        <v>Van Zyl</v>
      </c>
      <c r="G337" s="51" t="str">
        <f t="shared" si="59"/>
        <v>Men Veteran</v>
      </c>
      <c r="H337" s="51" t="str">
        <f t="shared" si="60"/>
        <v>Okahandja</v>
      </c>
      <c r="I337" s="84"/>
      <c r="J337" s="84"/>
      <c r="K337" s="84"/>
      <c r="L337" s="83" t="str">
        <f t="shared" si="61"/>
        <v/>
      </c>
      <c r="M337" s="83" t="str">
        <f t="shared" si="62"/>
        <v/>
      </c>
    </row>
    <row r="338" spans="1:13" hidden="1" x14ac:dyDescent="0.3">
      <c r="A338" s="210" t="str">
        <f t="shared" si="54"/>
        <v>2022-IC-L1</v>
      </c>
      <c r="B338" s="199">
        <f t="shared" si="55"/>
        <v>44618</v>
      </c>
      <c r="C338" s="210" t="str">
        <f t="shared" si="56"/>
        <v>Zone 3 - Mile68</v>
      </c>
      <c r="D338" s="84" t="s">
        <v>854</v>
      </c>
      <c r="E338" s="51" t="str">
        <f t="shared" si="57"/>
        <v>Francois</v>
      </c>
      <c r="F338" s="51" t="str">
        <f t="shared" si="58"/>
        <v>Marais</v>
      </c>
      <c r="G338" s="51" t="str">
        <f t="shared" si="59"/>
        <v>Men Senior</v>
      </c>
      <c r="H338" s="51" t="str">
        <f t="shared" si="60"/>
        <v>Benguella</v>
      </c>
      <c r="I338" s="84"/>
      <c r="J338" s="84"/>
      <c r="K338" s="84"/>
      <c r="L338" s="83" t="str">
        <f t="shared" si="61"/>
        <v/>
      </c>
      <c r="M338" s="83" t="str">
        <f t="shared" si="62"/>
        <v/>
      </c>
    </row>
    <row r="339" spans="1:13" hidden="1" x14ac:dyDescent="0.3">
      <c r="A339" s="210" t="str">
        <f t="shared" si="54"/>
        <v>2022-IC-L1</v>
      </c>
      <c r="B339" s="199">
        <f t="shared" si="55"/>
        <v>44618</v>
      </c>
      <c r="C339" s="210" t="str">
        <f t="shared" si="56"/>
        <v>Zone 3 - Mile68</v>
      </c>
      <c r="D339" s="84" t="s">
        <v>1317</v>
      </c>
      <c r="E339" s="51" t="str">
        <f t="shared" si="57"/>
        <v>Helmut</v>
      </c>
      <c r="F339" s="51" t="str">
        <f t="shared" si="58"/>
        <v>Dobberstein</v>
      </c>
      <c r="G339" s="51" t="str">
        <f t="shared" si="59"/>
        <v>Men U/21</v>
      </c>
      <c r="H339" s="51" t="str">
        <f t="shared" si="60"/>
        <v>Benguella</v>
      </c>
      <c r="I339" s="84"/>
      <c r="J339" s="84"/>
      <c r="K339" s="84"/>
      <c r="L339" s="83" t="str">
        <f t="shared" si="61"/>
        <v/>
      </c>
      <c r="M339" s="83" t="str">
        <f t="shared" si="62"/>
        <v/>
      </c>
    </row>
    <row r="340" spans="1:13" hidden="1" x14ac:dyDescent="0.3">
      <c r="A340" s="210" t="str">
        <f t="shared" si="54"/>
        <v>2022-IC-L1</v>
      </c>
      <c r="B340" s="199">
        <f t="shared" si="55"/>
        <v>44618</v>
      </c>
      <c r="C340" s="210" t="str">
        <f t="shared" si="56"/>
        <v>Zone 3 - Mile68</v>
      </c>
      <c r="D340" s="84" t="s">
        <v>1318</v>
      </c>
      <c r="E340" s="51" t="str">
        <f t="shared" si="57"/>
        <v>Kurt</v>
      </c>
      <c r="F340" s="51" t="str">
        <f t="shared" si="58"/>
        <v>Dobberstein</v>
      </c>
      <c r="G340" s="51" t="str">
        <f t="shared" si="59"/>
        <v>Men Veteran</v>
      </c>
      <c r="H340" s="51" t="str">
        <f t="shared" si="60"/>
        <v>Benguella</v>
      </c>
      <c r="I340" s="84"/>
      <c r="J340" s="84"/>
      <c r="K340" s="84"/>
      <c r="L340" s="83" t="str">
        <f t="shared" si="61"/>
        <v/>
      </c>
      <c r="M340" s="83" t="str">
        <f t="shared" si="62"/>
        <v/>
      </c>
    </row>
    <row r="341" spans="1:13" hidden="1" x14ac:dyDescent="0.3">
      <c r="A341" s="210" t="str">
        <f t="shared" si="54"/>
        <v>2022-IC-L1</v>
      </c>
      <c r="B341" s="199">
        <f t="shared" si="55"/>
        <v>44618</v>
      </c>
      <c r="C341" s="210" t="str">
        <f t="shared" si="56"/>
        <v>Zone 3 - Mile68</v>
      </c>
      <c r="D341" s="84" t="s">
        <v>831</v>
      </c>
      <c r="E341" s="51" t="str">
        <f t="shared" si="57"/>
        <v>Taryn</v>
      </c>
      <c r="F341" s="51" t="str">
        <f t="shared" si="58"/>
        <v>Van Zyl</v>
      </c>
      <c r="G341" s="51" t="str">
        <f t="shared" si="59"/>
        <v>Ladies Veteran</v>
      </c>
      <c r="H341" s="51" t="str">
        <f t="shared" si="60"/>
        <v>Benguella</v>
      </c>
      <c r="I341" s="84"/>
      <c r="J341" s="84"/>
      <c r="K341" s="84"/>
      <c r="L341" s="83" t="str">
        <f t="shared" si="61"/>
        <v/>
      </c>
      <c r="M341" s="83" t="str">
        <f t="shared" si="62"/>
        <v/>
      </c>
    </row>
    <row r="342" spans="1:13" hidden="1" x14ac:dyDescent="0.3">
      <c r="A342" s="210" t="str">
        <f t="shared" si="54"/>
        <v>2022-IC-L1</v>
      </c>
      <c r="B342" s="199">
        <f t="shared" si="55"/>
        <v>44618</v>
      </c>
      <c r="C342" s="210" t="str">
        <f t="shared" si="56"/>
        <v>Zone 3 - Mile68</v>
      </c>
      <c r="D342" s="84" t="s">
        <v>1606</v>
      </c>
      <c r="E342" s="51" t="str">
        <f t="shared" si="57"/>
        <v>Dries</v>
      </c>
      <c r="F342" s="51" t="str">
        <f t="shared" si="58"/>
        <v>Van Zyl</v>
      </c>
      <c r="G342" s="51" t="str">
        <f t="shared" si="59"/>
        <v>Men Veteran</v>
      </c>
      <c r="H342" s="51" t="str">
        <f t="shared" si="60"/>
        <v>Benguella</v>
      </c>
      <c r="I342" s="84"/>
      <c r="J342" s="84"/>
      <c r="K342" s="84"/>
      <c r="L342" s="83" t="str">
        <f t="shared" si="61"/>
        <v/>
      </c>
      <c r="M342" s="83" t="str">
        <f t="shared" si="62"/>
        <v/>
      </c>
    </row>
    <row r="343" spans="1:13" hidden="1" x14ac:dyDescent="0.3">
      <c r="A343" s="210" t="str">
        <f t="shared" si="54"/>
        <v>2022-IC-L1</v>
      </c>
      <c r="B343" s="199">
        <f t="shared" si="55"/>
        <v>44618</v>
      </c>
      <c r="C343" s="210" t="str">
        <f t="shared" si="56"/>
        <v>Zone 3 - Mile68</v>
      </c>
      <c r="D343" s="84" t="s">
        <v>1052</v>
      </c>
      <c r="E343" s="51" t="str">
        <f t="shared" si="57"/>
        <v>Anthony</v>
      </c>
      <c r="F343" s="51" t="str">
        <f t="shared" si="58"/>
        <v>Botha</v>
      </c>
      <c r="G343" s="51" t="str">
        <f t="shared" si="59"/>
        <v>Men Senior</v>
      </c>
      <c r="H343" s="51" t="str">
        <f t="shared" si="60"/>
        <v>Okahandja</v>
      </c>
      <c r="I343" s="84"/>
      <c r="J343" s="84"/>
      <c r="K343" s="84"/>
      <c r="L343" s="83" t="str">
        <f t="shared" si="61"/>
        <v/>
      </c>
      <c r="M343" s="83" t="str">
        <f t="shared" si="62"/>
        <v/>
      </c>
    </row>
    <row r="344" spans="1:13" hidden="1" x14ac:dyDescent="0.3">
      <c r="A344" s="210" t="str">
        <f t="shared" si="54"/>
        <v>2022-IC-L1</v>
      </c>
      <c r="B344" s="199">
        <f t="shared" si="55"/>
        <v>44618</v>
      </c>
      <c r="C344" s="210" t="str">
        <f t="shared" si="56"/>
        <v>Zone 3 - Mile68</v>
      </c>
      <c r="D344" s="84" t="s">
        <v>1693</v>
      </c>
      <c r="E344" s="51" t="str">
        <f t="shared" si="57"/>
        <v>Eugene</v>
      </c>
      <c r="F344" s="51" t="str">
        <f t="shared" si="58"/>
        <v>Rautenbach</v>
      </c>
      <c r="G344" s="51" t="str">
        <f t="shared" si="59"/>
        <v>Men Senior</v>
      </c>
      <c r="H344" s="51" t="str">
        <f t="shared" si="60"/>
        <v>Okahandja</v>
      </c>
      <c r="I344" s="84"/>
      <c r="J344" s="84" t="s">
        <v>1279</v>
      </c>
      <c r="K344" s="84">
        <v>120</v>
      </c>
      <c r="L344" s="83">
        <f t="shared" si="61"/>
        <v>8.1</v>
      </c>
      <c r="M344" s="83">
        <f t="shared" si="62"/>
        <v>8.1</v>
      </c>
    </row>
    <row r="345" spans="1:13" hidden="1" x14ac:dyDescent="0.3">
      <c r="A345" s="210" t="str">
        <f t="shared" si="54"/>
        <v>2022-IC-L1</v>
      </c>
      <c r="B345" s="199">
        <f t="shared" si="55"/>
        <v>44618</v>
      </c>
      <c r="C345" s="210" t="str">
        <f t="shared" si="56"/>
        <v>Zone 3 - Mile68</v>
      </c>
      <c r="D345" s="84" t="s">
        <v>1610</v>
      </c>
      <c r="E345" s="51" t="str">
        <f t="shared" si="57"/>
        <v>Danie</v>
      </c>
      <c r="F345" s="51" t="str">
        <f t="shared" si="58"/>
        <v>Van Wyk</v>
      </c>
      <c r="G345" s="51" t="str">
        <f t="shared" si="59"/>
        <v>Men Senior</v>
      </c>
      <c r="H345" s="51" t="str">
        <f t="shared" si="60"/>
        <v>Okahandja</v>
      </c>
      <c r="I345" s="84"/>
      <c r="J345" s="84" t="s">
        <v>1279</v>
      </c>
      <c r="K345" s="84">
        <v>106</v>
      </c>
      <c r="L345" s="83">
        <f t="shared" si="61"/>
        <v>5.3</v>
      </c>
      <c r="M345" s="83">
        <f t="shared" si="62"/>
        <v>5.3</v>
      </c>
    </row>
    <row r="346" spans="1:13" hidden="1" x14ac:dyDescent="0.3">
      <c r="A346" s="210" t="str">
        <f t="shared" si="54"/>
        <v>2022-IC-L1</v>
      </c>
      <c r="B346" s="199">
        <f t="shared" si="55"/>
        <v>44618</v>
      </c>
      <c r="C346" s="210" t="str">
        <f t="shared" si="56"/>
        <v>Zone 3 - Mile68</v>
      </c>
      <c r="D346" s="84" t="s">
        <v>1350</v>
      </c>
      <c r="E346" s="51" t="str">
        <f t="shared" si="57"/>
        <v>Johan Spyker</v>
      </c>
      <c r="F346" s="51" t="str">
        <f t="shared" si="58"/>
        <v>Kotze</v>
      </c>
      <c r="G346" s="51" t="str">
        <f t="shared" si="59"/>
        <v>Men Veteran</v>
      </c>
      <c r="H346" s="51" t="str">
        <f t="shared" si="60"/>
        <v>Okahandja</v>
      </c>
      <c r="I346" s="84"/>
      <c r="J346" s="84" t="s">
        <v>1279</v>
      </c>
      <c r="K346" s="84">
        <v>140</v>
      </c>
      <c r="L346" s="83">
        <f t="shared" si="61"/>
        <v>13.7</v>
      </c>
      <c r="M346" s="83">
        <f t="shared" si="62"/>
        <v>13.7</v>
      </c>
    </row>
    <row r="347" spans="1:13" hidden="1" x14ac:dyDescent="0.3">
      <c r="A347" s="210" t="str">
        <f t="shared" si="54"/>
        <v>2022-IC-L1</v>
      </c>
      <c r="B347" s="199">
        <f t="shared" si="55"/>
        <v>44618</v>
      </c>
      <c r="C347" s="210" t="str">
        <f t="shared" si="56"/>
        <v>Zone 3 - Mile68</v>
      </c>
      <c r="D347" s="84" t="s">
        <v>1508</v>
      </c>
      <c r="E347" s="51" t="str">
        <f t="shared" si="57"/>
        <v>Tinus</v>
      </c>
      <c r="F347" s="51" t="str">
        <f t="shared" si="58"/>
        <v>Du Plessis</v>
      </c>
      <c r="G347" s="51" t="str">
        <f t="shared" si="59"/>
        <v>Men Veteran</v>
      </c>
      <c r="H347" s="51" t="str">
        <f t="shared" si="60"/>
        <v>Okahandja</v>
      </c>
      <c r="I347" s="84"/>
      <c r="J347" s="84" t="s">
        <v>1279</v>
      </c>
      <c r="K347" s="84">
        <v>96</v>
      </c>
      <c r="L347" s="83">
        <f t="shared" si="61"/>
        <v>3.8</v>
      </c>
      <c r="M347" s="83">
        <f t="shared" si="62"/>
        <v>3.8</v>
      </c>
    </row>
    <row r="348" spans="1:13" hidden="1" x14ac:dyDescent="0.3">
      <c r="A348" s="210" t="str">
        <f t="shared" si="54"/>
        <v>2022-IC-L1</v>
      </c>
      <c r="B348" s="199">
        <f t="shared" si="55"/>
        <v>44618</v>
      </c>
      <c r="C348" s="210" t="str">
        <f t="shared" si="56"/>
        <v>Zone 3 - Mile68</v>
      </c>
      <c r="D348" s="84" t="s">
        <v>1508</v>
      </c>
      <c r="E348" s="51" t="str">
        <f t="shared" si="57"/>
        <v>Tinus</v>
      </c>
      <c r="F348" s="51" t="str">
        <f t="shared" si="58"/>
        <v>Du Plessis</v>
      </c>
      <c r="G348" s="51" t="str">
        <f t="shared" si="59"/>
        <v>Men Veteran</v>
      </c>
      <c r="H348" s="51" t="str">
        <f t="shared" si="60"/>
        <v>Okahandja</v>
      </c>
      <c r="I348" s="84"/>
      <c r="J348" s="84" t="s">
        <v>1279</v>
      </c>
      <c r="K348" s="84">
        <v>98</v>
      </c>
      <c r="L348" s="83">
        <f t="shared" si="61"/>
        <v>4</v>
      </c>
      <c r="M348" s="83">
        <f t="shared" si="62"/>
        <v>4</v>
      </c>
    </row>
    <row r="349" spans="1:13" hidden="1" x14ac:dyDescent="0.3">
      <c r="A349" s="210" t="str">
        <f t="shared" si="54"/>
        <v>2022-IC-L1</v>
      </c>
      <c r="B349" s="199">
        <f t="shared" si="55"/>
        <v>44618</v>
      </c>
      <c r="C349" s="210" t="str">
        <f t="shared" si="56"/>
        <v>Zone 3 - Mile68</v>
      </c>
      <c r="D349" s="84" t="s">
        <v>841</v>
      </c>
      <c r="E349" s="51" t="str">
        <f t="shared" si="57"/>
        <v>Renate</v>
      </c>
      <c r="F349" s="51" t="str">
        <f t="shared" si="58"/>
        <v>Gruttemeyer</v>
      </c>
      <c r="G349" s="51" t="str">
        <f t="shared" si="59"/>
        <v>Ladies Grand Masters</v>
      </c>
      <c r="H349" s="51" t="str">
        <f t="shared" si="60"/>
        <v>Mako</v>
      </c>
      <c r="I349" s="84" t="s">
        <v>19</v>
      </c>
      <c r="J349" s="84"/>
      <c r="K349" s="84">
        <v>42</v>
      </c>
      <c r="L349" s="83">
        <f t="shared" si="61"/>
        <v>0.8</v>
      </c>
      <c r="M349" s="83">
        <f t="shared" si="62"/>
        <v>0.8</v>
      </c>
    </row>
    <row r="350" spans="1:13" hidden="1" x14ac:dyDescent="0.3">
      <c r="A350" s="210" t="str">
        <f t="shared" si="54"/>
        <v>2022-IC-L1</v>
      </c>
      <c r="B350" s="199">
        <f t="shared" si="55"/>
        <v>44618</v>
      </c>
      <c r="C350" s="210" t="str">
        <f t="shared" si="56"/>
        <v>Zone 3 - Mile68</v>
      </c>
      <c r="D350" s="84" t="s">
        <v>749</v>
      </c>
      <c r="E350" s="51" t="str">
        <f t="shared" si="57"/>
        <v>Jani-Mari</v>
      </c>
      <c r="F350" s="51" t="str">
        <f t="shared" si="58"/>
        <v>Van Heerden</v>
      </c>
      <c r="G350" s="51" t="str">
        <f t="shared" si="59"/>
        <v>Ladies U/16</v>
      </c>
      <c r="H350" s="51" t="str">
        <f t="shared" si="60"/>
        <v>xOkahandja</v>
      </c>
      <c r="I350" s="84"/>
      <c r="J350" s="84"/>
      <c r="K350" s="84"/>
      <c r="L350" s="83" t="str">
        <f t="shared" si="61"/>
        <v/>
      </c>
      <c r="M350" s="83" t="str">
        <f t="shared" si="62"/>
        <v/>
      </c>
    </row>
    <row r="351" spans="1:13" hidden="1" x14ac:dyDescent="0.3">
      <c r="A351" s="210" t="str">
        <f t="shared" si="54"/>
        <v>2022-IC-L1</v>
      </c>
      <c r="B351" s="199">
        <f t="shared" si="55"/>
        <v>44618</v>
      </c>
      <c r="C351" s="210" t="str">
        <f t="shared" si="56"/>
        <v>Zone 3 - Mile68</v>
      </c>
      <c r="D351" s="84" t="s">
        <v>800</v>
      </c>
      <c r="E351" s="51" t="str">
        <f t="shared" si="57"/>
        <v>Maree</v>
      </c>
      <c r="F351" s="51" t="str">
        <f t="shared" si="58"/>
        <v>Van Heerden</v>
      </c>
      <c r="G351" s="51" t="str">
        <f t="shared" si="59"/>
        <v>Men Veteran</v>
      </c>
      <c r="H351" s="51" t="str">
        <f t="shared" si="60"/>
        <v>xOkahandja</v>
      </c>
      <c r="I351" s="84"/>
      <c r="J351" s="84"/>
      <c r="K351" s="84"/>
      <c r="L351" s="83" t="str">
        <f t="shared" si="61"/>
        <v/>
      </c>
      <c r="M351" s="83" t="str">
        <f t="shared" si="62"/>
        <v/>
      </c>
    </row>
    <row r="352" spans="1:13" hidden="1" x14ac:dyDescent="0.3">
      <c r="A352" s="210" t="str">
        <f t="shared" si="54"/>
        <v>2022-IC-L1</v>
      </c>
      <c r="B352" s="199">
        <f t="shared" si="55"/>
        <v>44618</v>
      </c>
      <c r="C352" s="210" t="str">
        <f t="shared" si="56"/>
        <v>Zone 3 - Mile68</v>
      </c>
      <c r="D352" s="84" t="s">
        <v>1694</v>
      </c>
      <c r="E352" s="51" t="str">
        <f t="shared" si="57"/>
        <v>Heiko Jnr</v>
      </c>
      <c r="F352" s="51" t="str">
        <f t="shared" si="58"/>
        <v>Doll</v>
      </c>
      <c r="G352" s="51" t="str">
        <f t="shared" si="59"/>
        <v>Men U/16</v>
      </c>
      <c r="H352" s="51" t="str">
        <f t="shared" si="60"/>
        <v>Seagull Angling Club</v>
      </c>
      <c r="I352" s="84"/>
      <c r="J352" s="84"/>
      <c r="K352" s="84"/>
      <c r="L352" s="83" t="str">
        <f t="shared" si="61"/>
        <v/>
      </c>
      <c r="M352" s="83" t="str">
        <f t="shared" si="62"/>
        <v/>
      </c>
    </row>
    <row r="353" spans="1:13" hidden="1" x14ac:dyDescent="0.3">
      <c r="A353" s="210" t="str">
        <f t="shared" si="54"/>
        <v>2022-IC-L1</v>
      </c>
      <c r="B353" s="199">
        <f t="shared" si="55"/>
        <v>44618</v>
      </c>
      <c r="C353" s="210" t="str">
        <f t="shared" si="56"/>
        <v>Zone 3 - Mile68</v>
      </c>
      <c r="D353" s="84" t="s">
        <v>703</v>
      </c>
      <c r="E353" s="51" t="str">
        <f t="shared" si="57"/>
        <v>Heiko</v>
      </c>
      <c r="F353" s="51" t="str">
        <f t="shared" si="58"/>
        <v>Doll</v>
      </c>
      <c r="G353" s="51" t="str">
        <f t="shared" si="59"/>
        <v>Men Veteran</v>
      </c>
      <c r="H353" s="51" t="str">
        <f t="shared" si="60"/>
        <v>Seagull Angling Club</v>
      </c>
      <c r="I353" s="84"/>
      <c r="J353" s="84"/>
      <c r="K353" s="84"/>
      <c r="L353" s="83" t="str">
        <f t="shared" si="61"/>
        <v/>
      </c>
      <c r="M353" s="83" t="str">
        <f t="shared" si="62"/>
        <v/>
      </c>
    </row>
    <row r="354" spans="1:13" hidden="1" x14ac:dyDescent="0.3">
      <c r="A354" s="210" t="str">
        <f t="shared" si="54"/>
        <v>2022-IC-L1</v>
      </c>
      <c r="B354" s="199">
        <f t="shared" si="55"/>
        <v>44618</v>
      </c>
      <c r="C354" s="210" t="str">
        <f t="shared" si="56"/>
        <v>Zone 3 - Mile68</v>
      </c>
      <c r="D354" s="84" t="s">
        <v>1612</v>
      </c>
      <c r="E354" s="51" t="str">
        <f t="shared" si="57"/>
        <v>Duan</v>
      </c>
      <c r="F354" s="51" t="str">
        <f t="shared" si="58"/>
        <v>Kotze</v>
      </c>
      <c r="G354" s="51" t="str">
        <f t="shared" si="59"/>
        <v>Men Veteran</v>
      </c>
      <c r="H354" s="51" t="str">
        <f t="shared" si="60"/>
        <v>Okahandja</v>
      </c>
      <c r="I354" s="84"/>
      <c r="J354" s="84"/>
      <c r="K354" s="84"/>
      <c r="L354" s="83" t="str">
        <f t="shared" si="61"/>
        <v/>
      </c>
      <c r="M354" s="83" t="str">
        <f t="shared" si="62"/>
        <v/>
      </c>
    </row>
    <row r="355" spans="1:13" hidden="1" x14ac:dyDescent="0.3">
      <c r="A355" s="210" t="str">
        <f t="shared" si="54"/>
        <v>2022-IC-L1</v>
      </c>
      <c r="B355" s="199">
        <f t="shared" si="55"/>
        <v>44618</v>
      </c>
      <c r="C355" s="210" t="str">
        <f t="shared" si="56"/>
        <v>Zone 3 - Mile68</v>
      </c>
      <c r="D355" s="84" t="s">
        <v>1192</v>
      </c>
      <c r="E355" s="51" t="str">
        <f t="shared" si="57"/>
        <v>Armand</v>
      </c>
      <c r="F355" s="51" t="str">
        <f t="shared" si="58"/>
        <v>Fourie</v>
      </c>
      <c r="G355" s="51" t="str">
        <f t="shared" si="59"/>
        <v>Men Senior</v>
      </c>
      <c r="H355" s="51" t="str">
        <f t="shared" si="60"/>
        <v>Okahandja</v>
      </c>
      <c r="I355" s="84"/>
      <c r="J355" s="84"/>
      <c r="K355" s="84"/>
      <c r="L355" s="83" t="str">
        <f t="shared" si="61"/>
        <v/>
      </c>
      <c r="M355" s="83" t="str">
        <f t="shared" si="62"/>
        <v/>
      </c>
    </row>
    <row r="356" spans="1:13" hidden="1" x14ac:dyDescent="0.3">
      <c r="A356" s="210" t="str">
        <f t="shared" si="54"/>
        <v>2022-IC-L1</v>
      </c>
      <c r="B356" s="199">
        <f t="shared" si="55"/>
        <v>44618</v>
      </c>
      <c r="C356" s="210" t="str">
        <f t="shared" si="56"/>
        <v>Zone 3 - Mile68</v>
      </c>
      <c r="D356" s="84" t="s">
        <v>606</v>
      </c>
      <c r="E356" s="51" t="str">
        <f t="shared" si="57"/>
        <v>Gerrit</v>
      </c>
      <c r="F356" s="51" t="str">
        <f t="shared" si="58"/>
        <v>Viljoen</v>
      </c>
      <c r="G356" s="51" t="str">
        <f t="shared" si="59"/>
        <v>Men Grand Masters</v>
      </c>
      <c r="H356" s="51" t="str">
        <f t="shared" si="60"/>
        <v>Okahandja</v>
      </c>
      <c r="I356" s="84"/>
      <c r="J356" s="84"/>
      <c r="K356" s="84"/>
      <c r="L356" s="83" t="str">
        <f t="shared" si="61"/>
        <v/>
      </c>
      <c r="M356" s="83" t="str">
        <f t="shared" si="62"/>
        <v/>
      </c>
    </row>
    <row r="357" spans="1:13" hidden="1" x14ac:dyDescent="0.3">
      <c r="A357" s="210" t="str">
        <f t="shared" si="54"/>
        <v>2022-IC-L1</v>
      </c>
      <c r="B357" s="199">
        <f t="shared" si="55"/>
        <v>44618</v>
      </c>
      <c r="C357" s="210" t="str">
        <f t="shared" si="56"/>
        <v>Zone 3 - Mile68</v>
      </c>
      <c r="D357" s="84" t="s">
        <v>1322</v>
      </c>
      <c r="E357" s="51" t="str">
        <f t="shared" si="57"/>
        <v>Kiaan</v>
      </c>
      <c r="F357" s="51" t="str">
        <f t="shared" si="58"/>
        <v>Fourie</v>
      </c>
      <c r="G357" s="51" t="str">
        <f t="shared" si="59"/>
        <v>Men Senior</v>
      </c>
      <c r="H357" s="51" t="str">
        <f t="shared" si="60"/>
        <v>Okahandja</v>
      </c>
      <c r="I357" s="84"/>
      <c r="J357" s="84"/>
      <c r="K357" s="84"/>
      <c r="L357" s="83" t="str">
        <f t="shared" si="61"/>
        <v/>
      </c>
      <c r="M357" s="83" t="str">
        <f t="shared" si="62"/>
        <v/>
      </c>
    </row>
    <row r="358" spans="1:13" hidden="1" x14ac:dyDescent="0.3">
      <c r="A358" s="210" t="str">
        <f t="shared" si="54"/>
        <v>2022-IC-L1</v>
      </c>
      <c r="B358" s="199">
        <f t="shared" si="55"/>
        <v>44618</v>
      </c>
      <c r="C358" s="210" t="str">
        <f t="shared" si="56"/>
        <v>Zone 3 - Mile68</v>
      </c>
      <c r="D358" s="84" t="s">
        <v>464</v>
      </c>
      <c r="E358" s="51" t="str">
        <f t="shared" si="57"/>
        <v>Herman</v>
      </c>
      <c r="F358" s="51" t="str">
        <f t="shared" si="58"/>
        <v>Fourie</v>
      </c>
      <c r="G358" s="51" t="str">
        <f t="shared" si="59"/>
        <v>Men Grand Masters</v>
      </c>
      <c r="H358" s="51" t="str">
        <f t="shared" si="60"/>
        <v>Okahandja</v>
      </c>
      <c r="I358" s="84"/>
      <c r="J358" s="84" t="s">
        <v>1279</v>
      </c>
      <c r="K358" s="84">
        <v>150</v>
      </c>
      <c r="L358" s="83">
        <f t="shared" si="61"/>
        <v>17.399999999999999</v>
      </c>
      <c r="M358" s="83">
        <f t="shared" si="62"/>
        <v>17.399999999999999</v>
      </c>
    </row>
    <row r="359" spans="1:13" hidden="1" x14ac:dyDescent="0.3">
      <c r="A359" s="210" t="str">
        <f t="shared" si="54"/>
        <v>2022-IC-L1</v>
      </c>
      <c r="B359" s="199">
        <f t="shared" si="55"/>
        <v>44618</v>
      </c>
      <c r="C359" s="210" t="str">
        <f t="shared" si="56"/>
        <v>Zone 3 - Mile68</v>
      </c>
      <c r="D359" s="84" t="s">
        <v>1053</v>
      </c>
      <c r="E359" s="51" t="str">
        <f t="shared" si="57"/>
        <v>Fanie</v>
      </c>
      <c r="F359" s="51" t="str">
        <f t="shared" si="58"/>
        <v>Van Vuuren</v>
      </c>
      <c r="G359" s="51" t="str">
        <f t="shared" si="59"/>
        <v>Men Grand Masters</v>
      </c>
      <c r="H359" s="51" t="str">
        <f t="shared" si="60"/>
        <v>Okahandja</v>
      </c>
      <c r="I359" s="84"/>
      <c r="J359" s="84"/>
      <c r="K359" s="84"/>
      <c r="L359" s="83" t="str">
        <f t="shared" si="61"/>
        <v/>
      </c>
      <c r="M359" s="83" t="str">
        <f t="shared" si="62"/>
        <v/>
      </c>
    </row>
    <row r="360" spans="1:13" hidden="1" x14ac:dyDescent="0.3">
      <c r="A360" s="210" t="str">
        <f t="shared" si="54"/>
        <v>2022-IC-L1</v>
      </c>
      <c r="B360" s="199">
        <f t="shared" si="55"/>
        <v>44618</v>
      </c>
      <c r="C360" s="210" t="str">
        <f t="shared" si="56"/>
        <v>Zone 3 - Mile68</v>
      </c>
      <c r="D360" s="84" t="s">
        <v>592</v>
      </c>
      <c r="E360" s="51" t="str">
        <f t="shared" si="57"/>
        <v>Andre</v>
      </c>
      <c r="F360" s="51" t="str">
        <f t="shared" si="58"/>
        <v>Aggenbag</v>
      </c>
      <c r="G360" s="51" t="str">
        <f t="shared" si="59"/>
        <v>Men Veteran</v>
      </c>
      <c r="H360" s="51" t="str">
        <f t="shared" si="60"/>
        <v>Mako</v>
      </c>
      <c r="I360" s="84"/>
      <c r="J360" s="84" t="s">
        <v>1279</v>
      </c>
      <c r="K360" s="84">
        <v>118</v>
      </c>
      <c r="L360" s="83">
        <f t="shared" si="61"/>
        <v>7.6</v>
      </c>
      <c r="M360" s="83">
        <f t="shared" si="62"/>
        <v>7.6</v>
      </c>
    </row>
    <row r="361" spans="1:13" hidden="1" x14ac:dyDescent="0.3">
      <c r="A361" s="210" t="str">
        <f t="shared" si="54"/>
        <v>2022-IC-L1</v>
      </c>
      <c r="B361" s="199">
        <f t="shared" si="55"/>
        <v>44618</v>
      </c>
      <c r="C361" s="210" t="str">
        <f t="shared" si="56"/>
        <v>Zone 3 - Mile68</v>
      </c>
      <c r="D361" s="84" t="s">
        <v>908</v>
      </c>
      <c r="E361" s="51" t="str">
        <f t="shared" si="57"/>
        <v>Wilfred</v>
      </c>
      <c r="F361" s="51" t="str">
        <f t="shared" si="58"/>
        <v>Matthys</v>
      </c>
      <c r="G361" s="51" t="str">
        <f t="shared" si="59"/>
        <v>Men Veteran</v>
      </c>
      <c r="H361" s="51" t="str">
        <f t="shared" si="60"/>
        <v>Welwitschia</v>
      </c>
      <c r="I361" s="84" t="s">
        <v>19</v>
      </c>
      <c r="J361" s="84"/>
      <c r="K361" s="84">
        <v>41</v>
      </c>
      <c r="L361" s="83">
        <f t="shared" si="61"/>
        <v>0.7</v>
      </c>
      <c r="M361" s="83">
        <f t="shared" si="62"/>
        <v>0.7</v>
      </c>
    </row>
    <row r="362" spans="1:13" hidden="1" x14ac:dyDescent="0.3">
      <c r="A362" s="210" t="str">
        <f t="shared" si="54"/>
        <v>2022-IC-L1</v>
      </c>
      <c r="B362" s="199">
        <f t="shared" si="55"/>
        <v>44618</v>
      </c>
      <c r="C362" s="210" t="str">
        <f t="shared" si="56"/>
        <v>Zone 3 - Mile68</v>
      </c>
      <c r="D362" s="84" t="s">
        <v>908</v>
      </c>
      <c r="E362" s="51" t="str">
        <f t="shared" si="57"/>
        <v>Wilfred</v>
      </c>
      <c r="F362" s="51" t="str">
        <f t="shared" si="58"/>
        <v>Matthys</v>
      </c>
      <c r="G362" s="51" t="str">
        <f t="shared" si="59"/>
        <v>Men Veteran</v>
      </c>
      <c r="H362" s="51" t="str">
        <f t="shared" si="60"/>
        <v>Welwitschia</v>
      </c>
      <c r="I362" s="84" t="s">
        <v>19</v>
      </c>
      <c r="J362" s="84"/>
      <c r="K362" s="84">
        <v>49</v>
      </c>
      <c r="L362" s="83">
        <f t="shared" si="61"/>
        <v>1.2</v>
      </c>
      <c r="M362" s="83">
        <f t="shared" si="62"/>
        <v>1.2</v>
      </c>
    </row>
    <row r="363" spans="1:13" hidden="1" x14ac:dyDescent="0.3">
      <c r="A363" s="210" t="str">
        <f t="shared" si="54"/>
        <v>2022-IC-L1</v>
      </c>
      <c r="B363" s="199">
        <f t="shared" si="55"/>
        <v>44618</v>
      </c>
      <c r="C363" s="210" t="str">
        <f t="shared" si="56"/>
        <v>Zone 3 - Mile68</v>
      </c>
      <c r="D363" s="84" t="s">
        <v>492</v>
      </c>
      <c r="E363" s="51" t="str">
        <f t="shared" si="57"/>
        <v>Cecil</v>
      </c>
      <c r="F363" s="51" t="str">
        <f t="shared" si="58"/>
        <v>Laubscher</v>
      </c>
      <c r="G363" s="51" t="str">
        <f t="shared" si="59"/>
        <v>Ladies Master</v>
      </c>
      <c r="H363" s="51" t="str">
        <f t="shared" si="60"/>
        <v>xWelwitschia</v>
      </c>
      <c r="I363" s="84" t="s">
        <v>19</v>
      </c>
      <c r="J363" s="84"/>
      <c r="K363" s="84">
        <v>47</v>
      </c>
      <c r="L363" s="83">
        <f t="shared" si="61"/>
        <v>1.1000000000000001</v>
      </c>
      <c r="M363" s="83">
        <f t="shared" si="62"/>
        <v>1.1000000000000001</v>
      </c>
    </row>
    <row r="364" spans="1:13" hidden="1" x14ac:dyDescent="0.3">
      <c r="A364" s="210" t="str">
        <f t="shared" si="54"/>
        <v>2022-IC-L1</v>
      </c>
      <c r="B364" s="199">
        <f t="shared" si="55"/>
        <v>44618</v>
      </c>
      <c r="C364" s="210" t="str">
        <f t="shared" si="56"/>
        <v>Zone 3 - Mile68</v>
      </c>
      <c r="D364" s="84" t="s">
        <v>492</v>
      </c>
      <c r="E364" s="51" t="str">
        <f t="shared" si="57"/>
        <v>Cecil</v>
      </c>
      <c r="F364" s="51" t="str">
        <f t="shared" si="58"/>
        <v>Laubscher</v>
      </c>
      <c r="G364" s="51" t="str">
        <f t="shared" si="59"/>
        <v>Ladies Master</v>
      </c>
      <c r="H364" s="51" t="str">
        <f t="shared" si="60"/>
        <v>xWelwitschia</v>
      </c>
      <c r="I364" s="84" t="s">
        <v>19</v>
      </c>
      <c r="J364" s="84"/>
      <c r="K364" s="84">
        <v>57</v>
      </c>
      <c r="L364" s="83">
        <f t="shared" si="61"/>
        <v>1.9</v>
      </c>
      <c r="M364" s="83">
        <f t="shared" si="62"/>
        <v>1.9</v>
      </c>
    </row>
    <row r="365" spans="1:13" hidden="1" x14ac:dyDescent="0.3">
      <c r="A365" s="210" t="str">
        <f t="shared" si="54"/>
        <v>2022-IC-L1</v>
      </c>
      <c r="B365" s="199">
        <f t="shared" si="55"/>
        <v>44618</v>
      </c>
      <c r="C365" s="210" t="str">
        <f t="shared" si="56"/>
        <v>Zone 3 - Mile68</v>
      </c>
      <c r="D365" s="84" t="s">
        <v>492</v>
      </c>
      <c r="E365" s="51" t="str">
        <f t="shared" si="57"/>
        <v>Cecil</v>
      </c>
      <c r="F365" s="51" t="str">
        <f t="shared" si="58"/>
        <v>Laubscher</v>
      </c>
      <c r="G365" s="51" t="str">
        <f t="shared" si="59"/>
        <v>Ladies Master</v>
      </c>
      <c r="H365" s="51" t="str">
        <f t="shared" si="60"/>
        <v>xWelwitschia</v>
      </c>
      <c r="I365" s="84"/>
      <c r="J365" s="84" t="s">
        <v>10</v>
      </c>
      <c r="K365" s="84">
        <v>40</v>
      </c>
      <c r="L365" s="83">
        <f t="shared" si="61"/>
        <v>1</v>
      </c>
      <c r="M365" s="83">
        <f t="shared" si="62"/>
        <v>1</v>
      </c>
    </row>
    <row r="366" spans="1:13" hidden="1" x14ac:dyDescent="0.3">
      <c r="A366" s="210" t="str">
        <f t="shared" si="54"/>
        <v>2022-IC-L1</v>
      </c>
      <c r="B366" s="199">
        <f t="shared" si="55"/>
        <v>44618</v>
      </c>
      <c r="C366" s="210" t="str">
        <f t="shared" si="56"/>
        <v>Zone 3 - Mile68</v>
      </c>
      <c r="D366" s="84" t="s">
        <v>1620</v>
      </c>
      <c r="E366" s="51" t="str">
        <f t="shared" si="57"/>
        <v>Riaan</v>
      </c>
      <c r="F366" s="51" t="str">
        <f t="shared" si="58"/>
        <v>Van Rhyn</v>
      </c>
      <c r="G366" s="51" t="str">
        <f t="shared" si="59"/>
        <v>Men Senior</v>
      </c>
      <c r="H366" s="51" t="str">
        <f t="shared" si="60"/>
        <v>Welwitschia</v>
      </c>
      <c r="I366" s="84"/>
      <c r="J366" s="84" t="s">
        <v>1279</v>
      </c>
      <c r="K366" s="84">
        <v>131</v>
      </c>
      <c r="L366" s="83">
        <f t="shared" si="61"/>
        <v>10.9</v>
      </c>
      <c r="M366" s="83">
        <f t="shared" si="62"/>
        <v>10.9</v>
      </c>
    </row>
    <row r="367" spans="1:13" hidden="1" x14ac:dyDescent="0.3">
      <c r="A367" s="210" t="str">
        <f t="shared" si="54"/>
        <v>2022-IC-L1</v>
      </c>
      <c r="B367" s="199">
        <f t="shared" si="55"/>
        <v>44618</v>
      </c>
      <c r="C367" s="210" t="str">
        <f t="shared" si="56"/>
        <v>Zone 3 - Mile68</v>
      </c>
      <c r="D367" s="84" t="s">
        <v>463</v>
      </c>
      <c r="E367" s="51" t="str">
        <f t="shared" si="57"/>
        <v>Willem</v>
      </c>
      <c r="F367" s="51" t="str">
        <f t="shared" si="58"/>
        <v>Steyn</v>
      </c>
      <c r="G367" s="51" t="str">
        <f t="shared" si="59"/>
        <v>Men Veteran</v>
      </c>
      <c r="H367" s="51" t="str">
        <f t="shared" si="60"/>
        <v>Welwitschia</v>
      </c>
      <c r="I367" s="84"/>
      <c r="J367" s="84" t="s">
        <v>1279</v>
      </c>
      <c r="K367" s="84">
        <v>154</v>
      </c>
      <c r="L367" s="83">
        <f t="shared" si="61"/>
        <v>19.100000000000001</v>
      </c>
      <c r="M367" s="83">
        <f t="shared" si="62"/>
        <v>19.100000000000001</v>
      </c>
    </row>
    <row r="368" spans="1:13" hidden="1" x14ac:dyDescent="0.3">
      <c r="A368" s="210" t="str">
        <f t="shared" si="54"/>
        <v>2022-IC-L1</v>
      </c>
      <c r="B368" s="199">
        <f t="shared" si="55"/>
        <v>44618</v>
      </c>
      <c r="C368" s="210" t="str">
        <f t="shared" si="56"/>
        <v>Zone 3 - Mile68</v>
      </c>
      <c r="D368" s="84" t="s">
        <v>520</v>
      </c>
      <c r="E368" s="51" t="str">
        <f t="shared" si="57"/>
        <v>Carlien</v>
      </c>
      <c r="F368" s="51" t="str">
        <f t="shared" si="58"/>
        <v>Steyn</v>
      </c>
      <c r="G368" s="51" t="str">
        <f t="shared" si="59"/>
        <v>Ladies Veteran</v>
      </c>
      <c r="H368" s="51" t="str">
        <f t="shared" si="60"/>
        <v>Welwitschia</v>
      </c>
      <c r="I368" s="84"/>
      <c r="J368" s="84" t="s">
        <v>1279</v>
      </c>
      <c r="K368" s="84">
        <v>116</v>
      </c>
      <c r="L368" s="83">
        <f t="shared" si="61"/>
        <v>7.2</v>
      </c>
      <c r="M368" s="83">
        <f t="shared" si="62"/>
        <v>7.2</v>
      </c>
    </row>
    <row r="369" spans="1:13" hidden="1" x14ac:dyDescent="0.3">
      <c r="A369" s="210" t="str">
        <f t="shared" si="54"/>
        <v>2022-IC-L1</v>
      </c>
      <c r="B369" s="199">
        <f t="shared" si="55"/>
        <v>44618</v>
      </c>
      <c r="C369" s="210" t="str">
        <f t="shared" si="56"/>
        <v>Zone 3 - Mile68</v>
      </c>
      <c r="D369" s="84" t="s">
        <v>452</v>
      </c>
      <c r="E369" s="51" t="str">
        <f t="shared" si="57"/>
        <v>Bertie</v>
      </c>
      <c r="F369" s="51" t="str">
        <f t="shared" si="58"/>
        <v>Diedericks</v>
      </c>
      <c r="G369" s="51" t="str">
        <f t="shared" si="59"/>
        <v>Men Grand Masters</v>
      </c>
      <c r="H369" s="51" t="str">
        <f t="shared" si="60"/>
        <v>Welwitschia</v>
      </c>
      <c r="I369" s="84" t="s">
        <v>19</v>
      </c>
      <c r="J369" s="84"/>
      <c r="K369" s="84">
        <v>54</v>
      </c>
      <c r="L369" s="83">
        <f t="shared" si="61"/>
        <v>1.6</v>
      </c>
      <c r="M369" s="83">
        <f t="shared" si="62"/>
        <v>1.6</v>
      </c>
    </row>
    <row r="370" spans="1:13" hidden="1" x14ac:dyDescent="0.3">
      <c r="A370" s="210" t="str">
        <f t="shared" si="54"/>
        <v>2022-IC-L1</v>
      </c>
      <c r="B370" s="199">
        <f t="shared" si="55"/>
        <v>44618</v>
      </c>
      <c r="C370" s="210" t="str">
        <f t="shared" si="56"/>
        <v>Zone 3 - Mile68</v>
      </c>
      <c r="D370" s="84" t="s">
        <v>741</v>
      </c>
      <c r="E370" s="51" t="str">
        <f t="shared" si="57"/>
        <v>Bradd</v>
      </c>
      <c r="F370" s="51" t="str">
        <f t="shared" si="58"/>
        <v>Biller</v>
      </c>
      <c r="G370" s="51" t="str">
        <f t="shared" si="59"/>
        <v>Men Senior</v>
      </c>
      <c r="H370" s="51" t="str">
        <f t="shared" si="60"/>
        <v>Welwitschia</v>
      </c>
      <c r="I370" s="84" t="s">
        <v>19</v>
      </c>
      <c r="J370" s="84"/>
      <c r="K370" s="84">
        <v>48</v>
      </c>
      <c r="L370" s="83">
        <f t="shared" si="61"/>
        <v>1.1000000000000001</v>
      </c>
      <c r="M370" s="83">
        <f t="shared" si="62"/>
        <v>1.1000000000000001</v>
      </c>
    </row>
    <row r="371" spans="1:13" hidden="1" x14ac:dyDescent="0.3">
      <c r="A371" s="210" t="str">
        <f t="shared" si="54"/>
        <v>2022-IC-L1</v>
      </c>
      <c r="B371" s="199">
        <f t="shared" si="55"/>
        <v>44618</v>
      </c>
      <c r="C371" s="210" t="str">
        <f t="shared" si="56"/>
        <v>Zone 3 - Mile68</v>
      </c>
      <c r="D371" s="84" t="s">
        <v>1705</v>
      </c>
      <c r="E371" s="51" t="str">
        <f t="shared" si="57"/>
        <v>Wentzel</v>
      </c>
      <c r="F371" s="51" t="str">
        <f t="shared" si="58"/>
        <v>Smal</v>
      </c>
      <c r="G371" s="51" t="str">
        <f t="shared" si="59"/>
        <v>Men Senior</v>
      </c>
      <c r="H371" s="51" t="str">
        <f t="shared" si="60"/>
        <v>Okahandja</v>
      </c>
      <c r="I371" s="84"/>
      <c r="J371" s="84" t="s">
        <v>1279</v>
      </c>
      <c r="K371" s="84">
        <v>111</v>
      </c>
      <c r="L371" s="83">
        <f t="shared" si="61"/>
        <v>6.2</v>
      </c>
      <c r="M371" s="83">
        <f t="shared" si="62"/>
        <v>6.2</v>
      </c>
    </row>
    <row r="372" spans="1:13" hidden="1" x14ac:dyDescent="0.3">
      <c r="A372" s="210" t="str">
        <f t="shared" si="54"/>
        <v>2022-IC-L1</v>
      </c>
      <c r="B372" s="199">
        <f t="shared" si="55"/>
        <v>44618</v>
      </c>
      <c r="C372" s="210" t="str">
        <f t="shared" si="56"/>
        <v>Zone 3 - Mile68</v>
      </c>
      <c r="D372" s="84" t="s">
        <v>1705</v>
      </c>
      <c r="E372" s="51" t="str">
        <f t="shared" si="57"/>
        <v>Wentzel</v>
      </c>
      <c r="F372" s="51" t="str">
        <f t="shared" si="58"/>
        <v>Smal</v>
      </c>
      <c r="G372" s="51" t="str">
        <f t="shared" si="59"/>
        <v>Men Senior</v>
      </c>
      <c r="H372" s="51" t="str">
        <f t="shared" si="60"/>
        <v>Okahandja</v>
      </c>
      <c r="I372" s="84"/>
      <c r="J372" s="84" t="s">
        <v>1279</v>
      </c>
      <c r="K372" s="84">
        <v>100</v>
      </c>
      <c r="L372" s="83">
        <f t="shared" si="61"/>
        <v>4.3</v>
      </c>
      <c r="M372" s="83">
        <f t="shared" si="62"/>
        <v>4.3</v>
      </c>
    </row>
    <row r="373" spans="1:13" hidden="1" x14ac:dyDescent="0.3">
      <c r="A373" s="210" t="str">
        <f t="shared" si="54"/>
        <v>2022-IC-L1</v>
      </c>
      <c r="B373" s="199">
        <f t="shared" si="55"/>
        <v>44618</v>
      </c>
      <c r="C373" s="210" t="str">
        <f t="shared" si="56"/>
        <v>Zone 3 - Mile68</v>
      </c>
      <c r="D373" s="84" t="s">
        <v>1705</v>
      </c>
      <c r="E373" s="51" t="str">
        <f t="shared" si="57"/>
        <v>Wentzel</v>
      </c>
      <c r="F373" s="51" t="str">
        <f t="shared" si="58"/>
        <v>Smal</v>
      </c>
      <c r="G373" s="51" t="str">
        <f t="shared" si="59"/>
        <v>Men Senior</v>
      </c>
      <c r="H373" s="51" t="str">
        <f t="shared" si="60"/>
        <v>Okahandja</v>
      </c>
      <c r="I373" s="84"/>
      <c r="J373" s="84" t="s">
        <v>1279</v>
      </c>
      <c r="K373" s="84">
        <v>105</v>
      </c>
      <c r="L373" s="83">
        <f t="shared" si="61"/>
        <v>5.0999999999999996</v>
      </c>
      <c r="M373" s="83">
        <f t="shared" si="62"/>
        <v>5.0999999999999996</v>
      </c>
    </row>
    <row r="374" spans="1:13" hidden="1" x14ac:dyDescent="0.3">
      <c r="A374" s="210" t="str">
        <f t="shared" si="54"/>
        <v>2022-IC-L1</v>
      </c>
      <c r="B374" s="199">
        <f t="shared" si="55"/>
        <v>44618</v>
      </c>
      <c r="C374" s="210" t="str">
        <f t="shared" si="56"/>
        <v>Zone 3 - Mile68</v>
      </c>
      <c r="D374" s="84" t="s">
        <v>1705</v>
      </c>
      <c r="E374" s="51" t="str">
        <f t="shared" si="57"/>
        <v>Wentzel</v>
      </c>
      <c r="F374" s="51" t="str">
        <f t="shared" si="58"/>
        <v>Smal</v>
      </c>
      <c r="G374" s="51" t="str">
        <f t="shared" si="59"/>
        <v>Men Senior</v>
      </c>
      <c r="H374" s="51" t="str">
        <f t="shared" si="60"/>
        <v>Okahandja</v>
      </c>
      <c r="I374" s="84"/>
      <c r="J374" s="84" t="s">
        <v>1279</v>
      </c>
      <c r="K374" s="84">
        <v>148</v>
      </c>
      <c r="L374" s="83">
        <f t="shared" si="61"/>
        <v>16.600000000000001</v>
      </c>
      <c r="M374" s="83">
        <f t="shared" si="62"/>
        <v>16.600000000000001</v>
      </c>
    </row>
    <row r="375" spans="1:13" hidden="1" x14ac:dyDescent="0.3">
      <c r="A375" s="210" t="str">
        <f t="shared" si="54"/>
        <v>2022-IC-L1</v>
      </c>
      <c r="B375" s="199">
        <f t="shared" si="55"/>
        <v>44618</v>
      </c>
      <c r="C375" s="210" t="str">
        <f t="shared" si="56"/>
        <v>Zone 3 - Mile68</v>
      </c>
      <c r="D375" s="84" t="s">
        <v>1705</v>
      </c>
      <c r="E375" s="51" t="str">
        <f t="shared" si="57"/>
        <v>Wentzel</v>
      </c>
      <c r="F375" s="51" t="str">
        <f t="shared" si="58"/>
        <v>Smal</v>
      </c>
      <c r="G375" s="51" t="str">
        <f t="shared" si="59"/>
        <v>Men Senior</v>
      </c>
      <c r="H375" s="51" t="str">
        <f t="shared" si="60"/>
        <v>Okahandja</v>
      </c>
      <c r="I375" s="84" t="s">
        <v>19</v>
      </c>
      <c r="J375" s="84"/>
      <c r="K375" s="84">
        <v>58</v>
      </c>
      <c r="L375" s="83">
        <f t="shared" si="61"/>
        <v>2</v>
      </c>
      <c r="M375" s="83">
        <f t="shared" si="62"/>
        <v>2</v>
      </c>
    </row>
    <row r="376" spans="1:13" hidden="1" x14ac:dyDescent="0.3">
      <c r="A376" s="210" t="str">
        <f t="shared" si="54"/>
        <v>2022-IC-L1</v>
      </c>
      <c r="B376" s="199">
        <f t="shared" si="55"/>
        <v>44618</v>
      </c>
      <c r="C376" s="210" t="str">
        <f t="shared" si="56"/>
        <v>Zone 3 - Mile68</v>
      </c>
      <c r="D376" s="84" t="s">
        <v>1187</v>
      </c>
      <c r="E376" s="51" t="str">
        <f t="shared" si="57"/>
        <v>Daniel</v>
      </c>
      <c r="F376" s="51" t="str">
        <f t="shared" si="58"/>
        <v>Biller</v>
      </c>
      <c r="G376" s="51" t="str">
        <f t="shared" si="59"/>
        <v>Men Senior</v>
      </c>
      <c r="H376" s="51" t="str">
        <f t="shared" si="60"/>
        <v>xWelwitschia</v>
      </c>
      <c r="I376" s="84"/>
      <c r="J376" s="84" t="s">
        <v>1279</v>
      </c>
      <c r="K376" s="84">
        <v>100</v>
      </c>
      <c r="L376" s="83">
        <f t="shared" si="61"/>
        <v>4.3</v>
      </c>
      <c r="M376" s="83">
        <f t="shared" si="62"/>
        <v>4.3</v>
      </c>
    </row>
    <row r="377" spans="1:13" hidden="1" x14ac:dyDescent="0.3">
      <c r="A377" s="210" t="str">
        <f t="shared" si="54"/>
        <v>2022-IC-L1</v>
      </c>
      <c r="B377" s="199">
        <f t="shared" si="55"/>
        <v>44618</v>
      </c>
      <c r="C377" s="210" t="str">
        <f t="shared" si="56"/>
        <v>Zone 3 - Mile68</v>
      </c>
      <c r="D377" s="84" t="s">
        <v>1517</v>
      </c>
      <c r="E377" s="51" t="str">
        <f t="shared" si="57"/>
        <v>GJ</v>
      </c>
      <c r="F377" s="51" t="str">
        <f t="shared" si="58"/>
        <v>Oosthuizen</v>
      </c>
      <c r="G377" s="51" t="str">
        <f t="shared" si="59"/>
        <v>Men Senior</v>
      </c>
      <c r="H377" s="51" t="str">
        <f t="shared" si="60"/>
        <v>Welwitschia</v>
      </c>
      <c r="I377" s="84"/>
      <c r="J377" s="84"/>
      <c r="K377" s="84"/>
      <c r="L377" s="83" t="str">
        <f t="shared" si="61"/>
        <v/>
      </c>
      <c r="M377" s="83" t="str">
        <f t="shared" si="62"/>
        <v/>
      </c>
    </row>
    <row r="378" spans="1:13" hidden="1" x14ac:dyDescent="0.3">
      <c r="A378" s="210" t="str">
        <f t="shared" si="54"/>
        <v>2022-IC-L1</v>
      </c>
      <c r="B378" s="199">
        <f t="shared" si="55"/>
        <v>44618</v>
      </c>
      <c r="C378" s="210" t="str">
        <f t="shared" si="56"/>
        <v>Zone 3 - Mile68</v>
      </c>
      <c r="D378" s="84" t="s">
        <v>727</v>
      </c>
      <c r="E378" s="51" t="str">
        <f t="shared" si="57"/>
        <v>Ras</v>
      </c>
      <c r="F378" s="51" t="str">
        <f t="shared" si="58"/>
        <v>Van Der Westhuizen</v>
      </c>
      <c r="G378" s="51" t="str">
        <f t="shared" si="59"/>
        <v>Men Senior</v>
      </c>
      <c r="H378" s="51" t="str">
        <f t="shared" si="60"/>
        <v>Welwitschia</v>
      </c>
      <c r="I378" s="84"/>
      <c r="J378" s="84" t="s">
        <v>1279</v>
      </c>
      <c r="K378" s="84">
        <v>111</v>
      </c>
      <c r="L378" s="83">
        <f t="shared" si="61"/>
        <v>6.2</v>
      </c>
      <c r="M378" s="83">
        <f t="shared" si="62"/>
        <v>6.2</v>
      </c>
    </row>
    <row r="379" spans="1:13" hidden="1" x14ac:dyDescent="0.3">
      <c r="A379" s="210" t="str">
        <f t="shared" si="54"/>
        <v>2022-IC-L1</v>
      </c>
      <c r="B379" s="199">
        <f t="shared" si="55"/>
        <v>44618</v>
      </c>
      <c r="C379" s="210" t="str">
        <f t="shared" si="56"/>
        <v>Zone 3 - Mile68</v>
      </c>
      <c r="D379" s="84" t="s">
        <v>727</v>
      </c>
      <c r="E379" s="51" t="str">
        <f t="shared" si="57"/>
        <v>Ras</v>
      </c>
      <c r="F379" s="51" t="str">
        <f t="shared" si="58"/>
        <v>Van Der Westhuizen</v>
      </c>
      <c r="G379" s="51" t="str">
        <f t="shared" si="59"/>
        <v>Men Senior</v>
      </c>
      <c r="H379" s="51" t="str">
        <f t="shared" si="60"/>
        <v>Welwitschia</v>
      </c>
      <c r="I379" s="84"/>
      <c r="J379" s="84" t="s">
        <v>1279</v>
      </c>
      <c r="K379" s="84">
        <v>131</v>
      </c>
      <c r="L379" s="83">
        <f t="shared" si="61"/>
        <v>10.9</v>
      </c>
      <c r="M379" s="83">
        <f t="shared" si="62"/>
        <v>10.9</v>
      </c>
    </row>
    <row r="380" spans="1:13" hidden="1" x14ac:dyDescent="0.3">
      <c r="A380" s="210" t="str">
        <f t="shared" si="54"/>
        <v>2022-IC-L1</v>
      </c>
      <c r="B380" s="199">
        <f t="shared" si="55"/>
        <v>44618</v>
      </c>
      <c r="C380" s="210" t="str">
        <f t="shared" si="56"/>
        <v>Zone 3 - Mile68</v>
      </c>
      <c r="D380" s="84" t="s">
        <v>1011</v>
      </c>
      <c r="E380" s="51" t="str">
        <f t="shared" si="57"/>
        <v>Dean</v>
      </c>
      <c r="F380" s="51" t="str">
        <f t="shared" si="58"/>
        <v>Biller</v>
      </c>
      <c r="G380" s="51" t="str">
        <f t="shared" si="59"/>
        <v>Men Senior</v>
      </c>
      <c r="H380" s="51" t="str">
        <f t="shared" si="60"/>
        <v>Welwitschia</v>
      </c>
      <c r="I380" s="84"/>
      <c r="J380" s="84"/>
      <c r="K380" s="84"/>
      <c r="L380" s="83" t="str">
        <f t="shared" si="61"/>
        <v/>
      </c>
      <c r="M380" s="83" t="str">
        <f t="shared" si="62"/>
        <v/>
      </c>
    </row>
    <row r="381" spans="1:13" hidden="1" x14ac:dyDescent="0.3">
      <c r="A381" s="210" t="str">
        <f t="shared" si="54"/>
        <v>2022-IC-L1</v>
      </c>
      <c r="B381" s="199">
        <f t="shared" si="55"/>
        <v>44618</v>
      </c>
      <c r="C381" s="210" t="str">
        <f t="shared" si="56"/>
        <v>Zone 3 - Mile68</v>
      </c>
      <c r="D381" s="84" t="s">
        <v>1706</v>
      </c>
      <c r="E381" s="51" t="str">
        <f t="shared" si="57"/>
        <v>Franco</v>
      </c>
      <c r="F381" s="51" t="str">
        <f t="shared" si="58"/>
        <v>Horn</v>
      </c>
      <c r="G381" s="51" t="str">
        <f t="shared" si="59"/>
        <v>Men Senior</v>
      </c>
      <c r="H381" s="51" t="str">
        <f t="shared" si="60"/>
        <v>Orca Angling Club</v>
      </c>
      <c r="I381" s="84"/>
      <c r="J381" s="84" t="s">
        <v>1279</v>
      </c>
      <c r="K381" s="84">
        <v>137</v>
      </c>
      <c r="L381" s="83">
        <f t="shared" si="61"/>
        <v>12.8</v>
      </c>
      <c r="M381" s="83">
        <f t="shared" si="62"/>
        <v>12.8</v>
      </c>
    </row>
    <row r="382" spans="1:13" hidden="1" x14ac:dyDescent="0.3">
      <c r="A382" s="210" t="str">
        <f t="shared" si="54"/>
        <v>2022-IC-L1</v>
      </c>
      <c r="B382" s="199">
        <f t="shared" si="55"/>
        <v>44618</v>
      </c>
      <c r="C382" s="210" t="str">
        <f t="shared" si="56"/>
        <v>Zone 3 - Mile68</v>
      </c>
      <c r="D382" s="84" t="s">
        <v>711</v>
      </c>
      <c r="E382" s="51" t="str">
        <f t="shared" si="57"/>
        <v>Morne</v>
      </c>
      <c r="F382" s="51" t="str">
        <f t="shared" si="58"/>
        <v>Human</v>
      </c>
      <c r="G382" s="51" t="str">
        <f t="shared" si="59"/>
        <v>Men Veteran</v>
      </c>
      <c r="H382" s="51" t="str">
        <f t="shared" si="60"/>
        <v>Orca Angling Club</v>
      </c>
      <c r="I382" s="84"/>
      <c r="J382" s="84" t="s">
        <v>1279</v>
      </c>
      <c r="K382" s="84">
        <v>95</v>
      </c>
      <c r="L382" s="83">
        <f t="shared" si="61"/>
        <v>3.6</v>
      </c>
      <c r="M382" s="83">
        <f t="shared" si="62"/>
        <v>3.6</v>
      </c>
    </row>
    <row r="383" spans="1:13" hidden="1" x14ac:dyDescent="0.3">
      <c r="A383" s="210" t="str">
        <f t="shared" si="54"/>
        <v>2022-IC-L1</v>
      </c>
      <c r="B383" s="199">
        <f t="shared" si="55"/>
        <v>44618</v>
      </c>
      <c r="C383" s="210" t="str">
        <f t="shared" si="56"/>
        <v>Zone 3 - Mile68</v>
      </c>
      <c r="D383" s="84" t="s">
        <v>711</v>
      </c>
      <c r="E383" s="51" t="str">
        <f t="shared" si="57"/>
        <v>Morne</v>
      </c>
      <c r="F383" s="51" t="str">
        <f t="shared" si="58"/>
        <v>Human</v>
      </c>
      <c r="G383" s="51" t="str">
        <f t="shared" si="59"/>
        <v>Men Veteran</v>
      </c>
      <c r="H383" s="51" t="str">
        <f t="shared" si="60"/>
        <v>Orca Angling Club</v>
      </c>
      <c r="I383" s="84"/>
      <c r="J383" s="84" t="s">
        <v>1279</v>
      </c>
      <c r="K383" s="84">
        <v>158</v>
      </c>
      <c r="L383" s="83">
        <f t="shared" si="61"/>
        <v>20.8</v>
      </c>
      <c r="M383" s="83">
        <f t="shared" si="62"/>
        <v>20.8</v>
      </c>
    </row>
    <row r="384" spans="1:13" hidden="1" x14ac:dyDescent="0.3">
      <c r="A384" s="210" t="str">
        <f t="shared" si="54"/>
        <v>2022-IC-L1</v>
      </c>
      <c r="B384" s="199">
        <f t="shared" si="55"/>
        <v>44618</v>
      </c>
      <c r="C384" s="210" t="str">
        <f t="shared" si="56"/>
        <v>Zone 3 - Mile68</v>
      </c>
      <c r="D384" s="84" t="s">
        <v>1602</v>
      </c>
      <c r="E384" s="51" t="str">
        <f t="shared" si="57"/>
        <v>William</v>
      </c>
      <c r="F384" s="51" t="str">
        <f t="shared" si="58"/>
        <v>Schickerling</v>
      </c>
      <c r="G384" s="51" t="str">
        <f t="shared" si="59"/>
        <v>Men Senior</v>
      </c>
      <c r="H384" s="51" t="str">
        <f t="shared" si="60"/>
        <v>Orca Angling Club</v>
      </c>
      <c r="I384" s="84"/>
      <c r="J384" s="84" t="s">
        <v>1279</v>
      </c>
      <c r="K384" s="84">
        <v>115</v>
      </c>
      <c r="L384" s="83">
        <f t="shared" si="61"/>
        <v>7</v>
      </c>
      <c r="M384" s="83">
        <f t="shared" si="62"/>
        <v>7</v>
      </c>
    </row>
    <row r="385" spans="1:13" hidden="1" x14ac:dyDescent="0.3">
      <c r="A385" s="210" t="str">
        <f t="shared" si="54"/>
        <v>2022-IC-L1</v>
      </c>
      <c r="B385" s="199">
        <f t="shared" si="55"/>
        <v>44618</v>
      </c>
      <c r="C385" s="210" t="str">
        <f t="shared" si="56"/>
        <v>Zone 3 - Mile68</v>
      </c>
      <c r="D385" s="84" t="s">
        <v>456</v>
      </c>
      <c r="E385" s="51" t="str">
        <f t="shared" si="57"/>
        <v>Brian</v>
      </c>
      <c r="F385" s="51" t="str">
        <f t="shared" si="58"/>
        <v>Curtis</v>
      </c>
      <c r="G385" s="51" t="str">
        <f t="shared" si="59"/>
        <v>Men Senior</v>
      </c>
      <c r="H385" s="51" t="str">
        <f t="shared" si="60"/>
        <v>Orca Angling Club</v>
      </c>
      <c r="I385" s="84"/>
      <c r="J385" s="84" t="s">
        <v>1279</v>
      </c>
      <c r="K385" s="84">
        <v>123</v>
      </c>
      <c r="L385" s="83">
        <f t="shared" si="61"/>
        <v>8.8000000000000007</v>
      </c>
      <c r="M385" s="83">
        <f t="shared" si="62"/>
        <v>8.8000000000000007</v>
      </c>
    </row>
    <row r="386" spans="1:13" hidden="1" x14ac:dyDescent="0.3">
      <c r="A386" s="210" t="str">
        <f t="shared" si="54"/>
        <v>2022-IC-L1</v>
      </c>
      <c r="B386" s="199">
        <f t="shared" si="55"/>
        <v>44618</v>
      </c>
      <c r="C386" s="210" t="str">
        <f t="shared" si="56"/>
        <v>Zone 3 - Mile68</v>
      </c>
      <c r="D386" s="84" t="s">
        <v>456</v>
      </c>
      <c r="E386" s="51" t="str">
        <f t="shared" si="57"/>
        <v>Brian</v>
      </c>
      <c r="F386" s="51" t="str">
        <f t="shared" si="58"/>
        <v>Curtis</v>
      </c>
      <c r="G386" s="51" t="str">
        <f t="shared" si="59"/>
        <v>Men Senior</v>
      </c>
      <c r="H386" s="51" t="str">
        <f t="shared" si="60"/>
        <v>Orca Angling Club</v>
      </c>
      <c r="I386" s="84"/>
      <c r="J386" s="84" t="s">
        <v>1279</v>
      </c>
      <c r="K386" s="84">
        <v>154</v>
      </c>
      <c r="L386" s="83">
        <f t="shared" si="61"/>
        <v>19.100000000000001</v>
      </c>
      <c r="M386" s="83">
        <f t="shared" si="62"/>
        <v>19.100000000000001</v>
      </c>
    </row>
    <row r="387" spans="1:13" hidden="1" x14ac:dyDescent="0.3">
      <c r="A387" s="210" t="str">
        <f t="shared" si="54"/>
        <v>2022-IC-L1</v>
      </c>
      <c r="B387" s="199">
        <f t="shared" si="55"/>
        <v>44618</v>
      </c>
      <c r="C387" s="210" t="str">
        <f t="shared" si="56"/>
        <v>Zone 3 - Mile68</v>
      </c>
      <c r="D387" s="84" t="s">
        <v>456</v>
      </c>
      <c r="E387" s="51" t="str">
        <f t="shared" si="57"/>
        <v>Brian</v>
      </c>
      <c r="F387" s="51" t="str">
        <f t="shared" si="58"/>
        <v>Curtis</v>
      </c>
      <c r="G387" s="51" t="str">
        <f t="shared" si="59"/>
        <v>Men Senior</v>
      </c>
      <c r="H387" s="51" t="str">
        <f t="shared" si="60"/>
        <v>Orca Angling Club</v>
      </c>
      <c r="I387" s="84"/>
      <c r="J387" s="84" t="s">
        <v>1279</v>
      </c>
      <c r="K387" s="84">
        <v>152</v>
      </c>
      <c r="L387" s="83">
        <f t="shared" si="61"/>
        <v>18.2</v>
      </c>
      <c r="M387" s="83">
        <f t="shared" si="62"/>
        <v>18.2</v>
      </c>
    </row>
    <row r="388" spans="1:13" hidden="1" x14ac:dyDescent="0.3">
      <c r="A388" s="210" t="str">
        <f t="shared" ref="A388:A419" si="63">IF(D388="","",A387)</f>
        <v>2022-IC-L1</v>
      </c>
      <c r="B388" s="199">
        <f t="shared" ref="B388:B419" si="64">IF(D388="","",B387)</f>
        <v>44618</v>
      </c>
      <c r="C388" s="210" t="str">
        <f t="shared" ref="C388:C419" si="65">IF(D388="","",C387)</f>
        <v>Zone 3 - Mile68</v>
      </c>
      <c r="D388" s="84" t="s">
        <v>456</v>
      </c>
      <c r="E388" s="51" t="str">
        <f t="shared" ref="E388:E419" si="66">IF(D388="","",VLOOKUP(D388,Master,3,FALSE))</f>
        <v>Brian</v>
      </c>
      <c r="F388" s="51" t="str">
        <f t="shared" ref="F388:F419" si="67">IF(D388="","",VLOOKUP(D388,Master,4,FALSE))</f>
        <v>Curtis</v>
      </c>
      <c r="G388" s="51" t="str">
        <f t="shared" ref="G388:G419" si="68">IF(D388="","",VLOOKUP(D388,Master,5,FALSE))</f>
        <v>Men Senior</v>
      </c>
      <c r="H388" s="51" t="str">
        <f t="shared" ref="H388:H419" si="69">IF(D388="","",VLOOKUP(D388,Master,2,FALSE))</f>
        <v>Orca Angling Club</v>
      </c>
      <c r="I388" s="84"/>
      <c r="J388" s="84" t="s">
        <v>1279</v>
      </c>
      <c r="K388" s="84">
        <v>157</v>
      </c>
      <c r="L388" s="83">
        <f t="shared" si="61"/>
        <v>20.399999999999999</v>
      </c>
      <c r="M388" s="83">
        <f t="shared" si="62"/>
        <v>20.399999999999999</v>
      </c>
    </row>
    <row r="389" spans="1:13" hidden="1" x14ac:dyDescent="0.3">
      <c r="A389" s="210" t="str">
        <f t="shared" si="63"/>
        <v>2022-IC-L1</v>
      </c>
      <c r="B389" s="199">
        <f t="shared" si="64"/>
        <v>44618</v>
      </c>
      <c r="C389" s="210" t="str">
        <f t="shared" si="65"/>
        <v>Zone 3 - Mile68</v>
      </c>
      <c r="D389" s="84" t="s">
        <v>456</v>
      </c>
      <c r="E389" s="51" t="str">
        <f t="shared" si="66"/>
        <v>Brian</v>
      </c>
      <c r="F389" s="51" t="str">
        <f t="shared" si="67"/>
        <v>Curtis</v>
      </c>
      <c r="G389" s="51" t="str">
        <f t="shared" si="68"/>
        <v>Men Senior</v>
      </c>
      <c r="H389" s="51" t="str">
        <f t="shared" si="69"/>
        <v>Orca Angling Club</v>
      </c>
      <c r="I389" s="84"/>
      <c r="J389" s="84" t="s">
        <v>1279</v>
      </c>
      <c r="K389" s="84">
        <v>151</v>
      </c>
      <c r="L389" s="83">
        <f t="shared" si="61"/>
        <v>17.8</v>
      </c>
      <c r="M389" s="83">
        <f t="shared" si="62"/>
        <v>17.8</v>
      </c>
    </row>
    <row r="390" spans="1:13" hidden="1" x14ac:dyDescent="0.3">
      <c r="A390" s="210" t="str">
        <f t="shared" si="63"/>
        <v>2022-IC-L1</v>
      </c>
      <c r="B390" s="199">
        <f t="shared" si="64"/>
        <v>44618</v>
      </c>
      <c r="C390" s="210" t="str">
        <f t="shared" si="65"/>
        <v>Zone 3 - Mile68</v>
      </c>
      <c r="D390" s="84" t="s">
        <v>752</v>
      </c>
      <c r="E390" s="51" t="str">
        <f t="shared" si="66"/>
        <v>Herman</v>
      </c>
      <c r="F390" s="51" t="str">
        <f t="shared" si="67"/>
        <v>Krauze</v>
      </c>
      <c r="G390" s="51" t="str">
        <f t="shared" si="68"/>
        <v>Men U/21</v>
      </c>
      <c r="H390" s="51" t="str">
        <f t="shared" si="69"/>
        <v>Orca Angling Club</v>
      </c>
      <c r="I390" s="84"/>
      <c r="J390" s="84" t="s">
        <v>1279</v>
      </c>
      <c r="K390" s="84">
        <v>93</v>
      </c>
      <c r="L390" s="83">
        <f t="shared" si="61"/>
        <v>3.4</v>
      </c>
      <c r="M390" s="83">
        <f t="shared" si="62"/>
        <v>3.4</v>
      </c>
    </row>
    <row r="391" spans="1:13" hidden="1" x14ac:dyDescent="0.3">
      <c r="A391" s="210" t="str">
        <f t="shared" si="63"/>
        <v>2022-IC-L1</v>
      </c>
      <c r="B391" s="199">
        <f t="shared" si="64"/>
        <v>44618</v>
      </c>
      <c r="C391" s="210" t="str">
        <f t="shared" si="65"/>
        <v>Zone 3 - Mile68</v>
      </c>
      <c r="D391" s="84" t="s">
        <v>986</v>
      </c>
      <c r="E391" s="51" t="str">
        <f t="shared" si="66"/>
        <v>Herman</v>
      </c>
      <c r="F391" s="51" t="str">
        <f t="shared" si="67"/>
        <v>Klem</v>
      </c>
      <c r="G391" s="51" t="str">
        <f t="shared" si="68"/>
        <v>Men Senior</v>
      </c>
      <c r="H391" s="51" t="str">
        <f t="shared" si="69"/>
        <v>xOrca Angling Club</v>
      </c>
      <c r="I391" s="84"/>
      <c r="J391" s="84" t="s">
        <v>1279</v>
      </c>
      <c r="K391" s="84">
        <v>159</v>
      </c>
      <c r="L391" s="83">
        <f t="shared" si="61"/>
        <v>21.3</v>
      </c>
      <c r="M391" s="83">
        <f t="shared" si="62"/>
        <v>21.3</v>
      </c>
    </row>
    <row r="392" spans="1:13" hidden="1" x14ac:dyDescent="0.3">
      <c r="A392" s="210" t="str">
        <f t="shared" si="63"/>
        <v>2022-IC-L1</v>
      </c>
      <c r="B392" s="199">
        <f t="shared" si="64"/>
        <v>44618</v>
      </c>
      <c r="C392" s="210" t="str">
        <f t="shared" si="65"/>
        <v>Zone 3 - Mile68</v>
      </c>
      <c r="D392" s="84" t="s">
        <v>1102</v>
      </c>
      <c r="E392" s="51" t="str">
        <f t="shared" si="66"/>
        <v>Quintin</v>
      </c>
      <c r="F392" s="51" t="str">
        <f t="shared" si="67"/>
        <v>Klem</v>
      </c>
      <c r="G392" s="51" t="str">
        <f t="shared" si="68"/>
        <v>Men Senior</v>
      </c>
      <c r="H392" s="51" t="str">
        <f t="shared" si="69"/>
        <v>xOrca Angling Club</v>
      </c>
      <c r="I392" s="84"/>
      <c r="J392" s="84"/>
      <c r="K392" s="84"/>
      <c r="L392" s="83" t="str">
        <f t="shared" ref="L392:L455" si="70">IF(K392="","",IF(I392="",ROUND(HLOOKUP(J392,kgList,K392,FALSE),1),ROUND(HLOOKUP(I392,kgList,K392,FALSE),1)))</f>
        <v/>
      </c>
      <c r="M392" s="83" t="str">
        <f t="shared" ref="M392:M455" si="71">IF(L392="","",IF(COUNTA(I392:J392)&gt;1,"Edible or Inedible",IF(COUNTA(I392)=1,L392*1,IF(COUNTA(J392)=1,L392*1,"ERROR"))))</f>
        <v/>
      </c>
    </row>
    <row r="393" spans="1:13" hidden="1" x14ac:dyDescent="0.3">
      <c r="A393" s="210" t="str">
        <f t="shared" si="63"/>
        <v>2022-IC-L1</v>
      </c>
      <c r="B393" s="199">
        <f t="shared" si="64"/>
        <v>44618</v>
      </c>
      <c r="C393" s="210" t="str">
        <f t="shared" si="65"/>
        <v>Zone 3 - Mile68</v>
      </c>
      <c r="D393" s="84" t="s">
        <v>1766</v>
      </c>
      <c r="E393" s="51" t="str">
        <f t="shared" si="66"/>
        <v>Terence</v>
      </c>
      <c r="F393" s="51" t="str">
        <f t="shared" si="67"/>
        <v>Knowles</v>
      </c>
      <c r="G393" s="51" t="str">
        <f t="shared" si="68"/>
        <v>Men Senior</v>
      </c>
      <c r="H393" s="51" t="str">
        <f t="shared" si="69"/>
        <v>Orca Angling Club</v>
      </c>
      <c r="I393" s="84"/>
      <c r="J393" s="84" t="s">
        <v>1279</v>
      </c>
      <c r="K393" s="84">
        <v>118</v>
      </c>
      <c r="L393" s="83">
        <f t="shared" si="70"/>
        <v>7.6</v>
      </c>
      <c r="M393" s="83">
        <f t="shared" si="71"/>
        <v>7.6</v>
      </c>
    </row>
    <row r="394" spans="1:13" hidden="1" x14ac:dyDescent="0.3">
      <c r="A394" s="210" t="str">
        <f t="shared" si="63"/>
        <v>2022-IC-L1</v>
      </c>
      <c r="B394" s="199">
        <f t="shared" si="64"/>
        <v>44618</v>
      </c>
      <c r="C394" s="210" t="str">
        <f t="shared" si="65"/>
        <v>Zone 3 - Mile68</v>
      </c>
      <c r="D394" s="84" t="s">
        <v>1328</v>
      </c>
      <c r="E394" s="51" t="str">
        <f t="shared" si="66"/>
        <v>Ferdi</v>
      </c>
      <c r="F394" s="51" t="str">
        <f t="shared" si="67"/>
        <v>Roetz</v>
      </c>
      <c r="G394" s="51" t="str">
        <f t="shared" si="68"/>
        <v>Men Senior</v>
      </c>
      <c r="H394" s="51" t="str">
        <f t="shared" si="69"/>
        <v>Orca Angling Club</v>
      </c>
      <c r="I394" s="84"/>
      <c r="J394" s="84" t="s">
        <v>1279</v>
      </c>
      <c r="K394" s="84">
        <v>152</v>
      </c>
      <c r="L394" s="83">
        <f t="shared" si="70"/>
        <v>18.2</v>
      </c>
      <c r="M394" s="83">
        <f t="shared" si="71"/>
        <v>18.2</v>
      </c>
    </row>
    <row r="395" spans="1:13" hidden="1" x14ac:dyDescent="0.3">
      <c r="A395" s="210" t="str">
        <f t="shared" si="63"/>
        <v>2022-IC-L1</v>
      </c>
      <c r="B395" s="199">
        <f t="shared" si="64"/>
        <v>44618</v>
      </c>
      <c r="C395" s="210" t="str">
        <f t="shared" si="65"/>
        <v>Zone 3 - Mile68</v>
      </c>
      <c r="D395" s="84" t="s">
        <v>474</v>
      </c>
      <c r="E395" s="51" t="str">
        <f t="shared" si="66"/>
        <v>Heini</v>
      </c>
      <c r="F395" s="51" t="str">
        <f t="shared" si="67"/>
        <v>Zahrt</v>
      </c>
      <c r="G395" s="51" t="str">
        <f t="shared" si="68"/>
        <v>Men Senior</v>
      </c>
      <c r="H395" s="51" t="str">
        <f t="shared" si="69"/>
        <v>Orca Angling Club</v>
      </c>
      <c r="I395" s="84"/>
      <c r="J395" s="84" t="s">
        <v>1279</v>
      </c>
      <c r="K395" s="84">
        <v>137</v>
      </c>
      <c r="L395" s="83">
        <f t="shared" si="70"/>
        <v>12.8</v>
      </c>
      <c r="M395" s="83">
        <f t="shared" si="71"/>
        <v>12.8</v>
      </c>
    </row>
    <row r="396" spans="1:13" hidden="1" x14ac:dyDescent="0.3">
      <c r="A396" s="210" t="str">
        <f t="shared" si="63"/>
        <v>2022-IC-L1</v>
      </c>
      <c r="B396" s="199">
        <f t="shared" si="64"/>
        <v>44618</v>
      </c>
      <c r="C396" s="210" t="str">
        <f t="shared" si="65"/>
        <v>Zone 3 - Mile68</v>
      </c>
      <c r="D396" s="84" t="s">
        <v>474</v>
      </c>
      <c r="E396" s="51" t="str">
        <f t="shared" si="66"/>
        <v>Heini</v>
      </c>
      <c r="F396" s="51" t="str">
        <f t="shared" si="67"/>
        <v>Zahrt</v>
      </c>
      <c r="G396" s="51" t="str">
        <f t="shared" si="68"/>
        <v>Men Senior</v>
      </c>
      <c r="H396" s="51" t="str">
        <f t="shared" si="69"/>
        <v>Orca Angling Club</v>
      </c>
      <c r="I396" s="84"/>
      <c r="J396" s="84" t="s">
        <v>1279</v>
      </c>
      <c r="K396" s="84">
        <v>148</v>
      </c>
      <c r="L396" s="83">
        <f t="shared" si="70"/>
        <v>16.600000000000001</v>
      </c>
      <c r="M396" s="83">
        <f t="shared" si="71"/>
        <v>16.600000000000001</v>
      </c>
    </row>
    <row r="397" spans="1:13" hidden="1" x14ac:dyDescent="0.3">
      <c r="A397" s="210" t="str">
        <f t="shared" si="63"/>
        <v>2022-IC-L1</v>
      </c>
      <c r="B397" s="199">
        <f t="shared" si="64"/>
        <v>44618</v>
      </c>
      <c r="C397" s="210" t="str">
        <f t="shared" si="65"/>
        <v>Zone 3 - Mile68</v>
      </c>
      <c r="D397" s="84" t="s">
        <v>1603</v>
      </c>
      <c r="E397" s="51" t="str">
        <f t="shared" si="66"/>
        <v>Juanne-Louis</v>
      </c>
      <c r="F397" s="51" t="str">
        <f t="shared" si="67"/>
        <v>Grobler</v>
      </c>
      <c r="G397" s="51" t="str">
        <f t="shared" si="68"/>
        <v>Men Senior</v>
      </c>
      <c r="H397" s="51" t="str">
        <f t="shared" si="69"/>
        <v>Orca Angling Club</v>
      </c>
      <c r="I397" s="84"/>
      <c r="J397" s="84"/>
      <c r="K397" s="84"/>
      <c r="L397" s="83" t="str">
        <f t="shared" si="70"/>
        <v/>
      </c>
      <c r="M397" s="83" t="str">
        <f t="shared" si="71"/>
        <v/>
      </c>
    </row>
    <row r="398" spans="1:13" hidden="1" x14ac:dyDescent="0.3">
      <c r="A398" s="210" t="str">
        <f t="shared" si="63"/>
        <v>2022-IC-L1</v>
      </c>
      <c r="B398" s="199">
        <f t="shared" si="64"/>
        <v>44618</v>
      </c>
      <c r="C398" s="210" t="str">
        <f t="shared" si="65"/>
        <v>Zone 3 - Mile68</v>
      </c>
      <c r="D398" s="84" t="s">
        <v>910</v>
      </c>
      <c r="E398" s="51" t="str">
        <f t="shared" si="66"/>
        <v>Jan-Hendrik</v>
      </c>
      <c r="F398" s="51" t="str">
        <f t="shared" si="67"/>
        <v>Jacobs</v>
      </c>
      <c r="G398" s="51" t="str">
        <f t="shared" si="68"/>
        <v>Men Senior</v>
      </c>
      <c r="H398" s="51" t="str">
        <f t="shared" si="69"/>
        <v>Orca Angling Club</v>
      </c>
      <c r="I398" s="84"/>
      <c r="J398" s="84" t="s">
        <v>1279</v>
      </c>
      <c r="K398" s="84">
        <v>105</v>
      </c>
      <c r="L398" s="83">
        <f t="shared" si="70"/>
        <v>5.0999999999999996</v>
      </c>
      <c r="M398" s="83">
        <f t="shared" si="71"/>
        <v>5.0999999999999996</v>
      </c>
    </row>
    <row r="399" spans="1:13" hidden="1" x14ac:dyDescent="0.3">
      <c r="A399" s="210" t="str">
        <f t="shared" si="63"/>
        <v>2022-IC-L1</v>
      </c>
      <c r="B399" s="199">
        <f t="shared" si="64"/>
        <v>44618</v>
      </c>
      <c r="C399" s="210" t="str">
        <f t="shared" si="65"/>
        <v>Zone 3 - Mile68</v>
      </c>
      <c r="D399" s="84" t="s">
        <v>910</v>
      </c>
      <c r="E399" s="51" t="str">
        <f t="shared" si="66"/>
        <v>Jan-Hendrik</v>
      </c>
      <c r="F399" s="51" t="str">
        <f t="shared" si="67"/>
        <v>Jacobs</v>
      </c>
      <c r="G399" s="51" t="str">
        <f t="shared" si="68"/>
        <v>Men Senior</v>
      </c>
      <c r="H399" s="51" t="str">
        <f t="shared" si="69"/>
        <v>Orca Angling Club</v>
      </c>
      <c r="I399" s="84"/>
      <c r="J399" s="84" t="s">
        <v>1279</v>
      </c>
      <c r="K399" s="84">
        <v>112</v>
      </c>
      <c r="L399" s="83">
        <f t="shared" si="70"/>
        <v>6.4</v>
      </c>
      <c r="M399" s="83">
        <f t="shared" si="71"/>
        <v>6.4</v>
      </c>
    </row>
    <row r="400" spans="1:13" hidden="1" x14ac:dyDescent="0.3">
      <c r="A400" s="210" t="str">
        <f t="shared" si="63"/>
        <v>2022-IC-L1</v>
      </c>
      <c r="B400" s="199">
        <f t="shared" si="64"/>
        <v>44618</v>
      </c>
      <c r="C400" s="210" t="str">
        <f t="shared" si="65"/>
        <v>Zone 3 - Mile68</v>
      </c>
      <c r="D400" s="84" t="s">
        <v>1007</v>
      </c>
      <c r="E400" s="51" t="str">
        <f t="shared" si="66"/>
        <v>Boytjie</v>
      </c>
      <c r="F400" s="51" t="str">
        <f t="shared" si="67"/>
        <v>Schikerling</v>
      </c>
      <c r="G400" s="51" t="str">
        <f t="shared" si="68"/>
        <v>Men Master</v>
      </c>
      <c r="H400" s="51" t="str">
        <f t="shared" si="69"/>
        <v>Orca Angling Club</v>
      </c>
      <c r="I400" s="84"/>
      <c r="J400" s="84"/>
      <c r="K400" s="84"/>
      <c r="L400" s="83" t="str">
        <f t="shared" si="70"/>
        <v/>
      </c>
      <c r="M400" s="83" t="str">
        <f t="shared" si="71"/>
        <v/>
      </c>
    </row>
    <row r="401" spans="1:13" hidden="1" x14ac:dyDescent="0.3">
      <c r="A401" s="210" t="str">
        <f t="shared" si="63"/>
        <v>2022-IC-L1</v>
      </c>
      <c r="B401" s="199">
        <f t="shared" si="64"/>
        <v>44618</v>
      </c>
      <c r="C401" s="210" t="str">
        <f t="shared" si="65"/>
        <v>Zone 3 - Mile68</v>
      </c>
      <c r="D401" s="84" t="s">
        <v>545</v>
      </c>
      <c r="E401" s="51" t="str">
        <f t="shared" si="66"/>
        <v>Christiaan</v>
      </c>
      <c r="F401" s="51" t="str">
        <f t="shared" si="67"/>
        <v>Rossouw</v>
      </c>
      <c r="G401" s="51" t="str">
        <f t="shared" si="68"/>
        <v>Men Senior</v>
      </c>
      <c r="H401" s="51" t="str">
        <f t="shared" si="69"/>
        <v>xOrca Angling Club</v>
      </c>
      <c r="I401" s="84"/>
      <c r="J401" s="84" t="s">
        <v>1279</v>
      </c>
      <c r="K401" s="84">
        <v>76</v>
      </c>
      <c r="L401" s="83">
        <f t="shared" si="70"/>
        <v>1.7</v>
      </c>
      <c r="M401" s="83">
        <f t="shared" si="71"/>
        <v>1.7</v>
      </c>
    </row>
    <row r="402" spans="1:13" hidden="1" x14ac:dyDescent="0.3">
      <c r="A402" s="210" t="str">
        <f t="shared" si="63"/>
        <v>2022-IC-L1</v>
      </c>
      <c r="B402" s="199">
        <f t="shared" si="64"/>
        <v>44618</v>
      </c>
      <c r="C402" s="210" t="str">
        <f t="shared" si="65"/>
        <v>Zone 3 - Mile68</v>
      </c>
      <c r="D402" s="84" t="s">
        <v>776</v>
      </c>
      <c r="E402" s="51" t="str">
        <f t="shared" si="66"/>
        <v>Gelhar</v>
      </c>
      <c r="F402" s="51" t="str">
        <f t="shared" si="67"/>
        <v>Slabbert</v>
      </c>
      <c r="G402" s="51" t="str">
        <f t="shared" si="68"/>
        <v>Men Senior</v>
      </c>
      <c r="H402" s="51" t="str">
        <f t="shared" si="69"/>
        <v>Orca Angling Club</v>
      </c>
      <c r="I402" s="84"/>
      <c r="J402" s="84" t="s">
        <v>1279</v>
      </c>
      <c r="K402" s="84">
        <v>152</v>
      </c>
      <c r="L402" s="83">
        <f t="shared" si="70"/>
        <v>18.2</v>
      </c>
      <c r="M402" s="83">
        <f t="shared" si="71"/>
        <v>18.2</v>
      </c>
    </row>
    <row r="403" spans="1:13" hidden="1" x14ac:dyDescent="0.3">
      <c r="A403" s="210" t="str">
        <f t="shared" si="63"/>
        <v>2022-IC-L1</v>
      </c>
      <c r="B403" s="199">
        <f t="shared" si="64"/>
        <v>44618</v>
      </c>
      <c r="C403" s="210" t="str">
        <f t="shared" si="65"/>
        <v>Zone 3 - Mile68</v>
      </c>
      <c r="D403" s="84" t="s">
        <v>776</v>
      </c>
      <c r="E403" s="51" t="str">
        <f t="shared" si="66"/>
        <v>Gelhar</v>
      </c>
      <c r="F403" s="51" t="str">
        <f t="shared" si="67"/>
        <v>Slabbert</v>
      </c>
      <c r="G403" s="51" t="str">
        <f t="shared" si="68"/>
        <v>Men Senior</v>
      </c>
      <c r="H403" s="51" t="str">
        <f t="shared" si="69"/>
        <v>Orca Angling Club</v>
      </c>
      <c r="I403" s="84"/>
      <c r="J403" s="84" t="s">
        <v>20</v>
      </c>
      <c r="K403" s="84">
        <v>77</v>
      </c>
      <c r="L403" s="83">
        <f t="shared" si="70"/>
        <v>1.6</v>
      </c>
      <c r="M403" s="83">
        <f t="shared" si="71"/>
        <v>1.6</v>
      </c>
    </row>
    <row r="404" spans="1:13" hidden="1" x14ac:dyDescent="0.3">
      <c r="A404" s="210" t="str">
        <f t="shared" si="63"/>
        <v>2022-IC-L1</v>
      </c>
      <c r="B404" s="199">
        <f t="shared" si="64"/>
        <v>44618</v>
      </c>
      <c r="C404" s="210" t="str">
        <f t="shared" si="65"/>
        <v>Zone 3 - Mile68</v>
      </c>
      <c r="D404" s="84" t="s">
        <v>754</v>
      </c>
      <c r="E404" s="51" t="str">
        <f t="shared" si="66"/>
        <v>Dania</v>
      </c>
      <c r="F404" s="51" t="str">
        <f t="shared" si="67"/>
        <v>Maas</v>
      </c>
      <c r="G404" s="51" t="str">
        <f t="shared" si="68"/>
        <v>Ladies U/16</v>
      </c>
      <c r="H404" s="51" t="str">
        <f t="shared" si="69"/>
        <v>xOrca Angling Club</v>
      </c>
      <c r="I404" s="84"/>
      <c r="J404" s="84" t="s">
        <v>1279</v>
      </c>
      <c r="K404" s="84">
        <v>165</v>
      </c>
      <c r="L404" s="83">
        <f t="shared" si="70"/>
        <v>24.1</v>
      </c>
      <c r="M404" s="83">
        <f t="shared" si="71"/>
        <v>24.1</v>
      </c>
    </row>
    <row r="405" spans="1:13" hidden="1" x14ac:dyDescent="0.3">
      <c r="A405" s="210" t="str">
        <f t="shared" si="63"/>
        <v>2022-IC-L1</v>
      </c>
      <c r="B405" s="199">
        <f t="shared" si="64"/>
        <v>44618</v>
      </c>
      <c r="C405" s="210" t="str">
        <f t="shared" si="65"/>
        <v>Zone 3 - Mile68</v>
      </c>
      <c r="D405" s="84" t="s">
        <v>629</v>
      </c>
      <c r="E405" s="51" t="str">
        <f t="shared" si="66"/>
        <v>Elaine</v>
      </c>
      <c r="F405" s="51" t="str">
        <f t="shared" si="67"/>
        <v>Vorster</v>
      </c>
      <c r="G405" s="51" t="str">
        <f t="shared" si="68"/>
        <v>Ladies Veteran</v>
      </c>
      <c r="H405" s="51" t="str">
        <f t="shared" si="69"/>
        <v>Orca Angling Club</v>
      </c>
      <c r="I405" s="84"/>
      <c r="J405" s="84"/>
      <c r="K405" s="84"/>
      <c r="L405" s="83" t="str">
        <f t="shared" si="70"/>
        <v/>
      </c>
      <c r="M405" s="83" t="str">
        <f t="shared" si="71"/>
        <v/>
      </c>
    </row>
    <row r="406" spans="1:13" hidden="1" x14ac:dyDescent="0.3">
      <c r="A406" s="210" t="str">
        <f t="shared" si="63"/>
        <v>2022-IC-L1</v>
      </c>
      <c r="B406" s="199">
        <f t="shared" si="64"/>
        <v>44618</v>
      </c>
      <c r="C406" s="210" t="str">
        <f t="shared" si="65"/>
        <v>Zone 3 - Mile68</v>
      </c>
      <c r="D406" s="84" t="s">
        <v>599</v>
      </c>
      <c r="E406" s="51" t="str">
        <f t="shared" si="66"/>
        <v>Lindie</v>
      </c>
      <c r="F406" s="51" t="str">
        <f t="shared" si="67"/>
        <v>Krauze</v>
      </c>
      <c r="G406" s="51" t="str">
        <f t="shared" si="68"/>
        <v>Ladies Veteran</v>
      </c>
      <c r="H406" s="51" t="str">
        <f t="shared" si="69"/>
        <v>Orca Angling Club</v>
      </c>
      <c r="I406" s="84"/>
      <c r="J406" s="84" t="s">
        <v>1279</v>
      </c>
      <c r="K406" s="84">
        <v>98</v>
      </c>
      <c r="L406" s="83">
        <f t="shared" si="70"/>
        <v>4</v>
      </c>
      <c r="M406" s="83">
        <f t="shared" si="71"/>
        <v>4</v>
      </c>
    </row>
    <row r="407" spans="1:13" hidden="1" x14ac:dyDescent="0.3">
      <c r="A407" s="210" t="str">
        <f t="shared" si="63"/>
        <v>2022-IC-L1</v>
      </c>
      <c r="B407" s="199">
        <f t="shared" si="64"/>
        <v>44618</v>
      </c>
      <c r="C407" s="210" t="str">
        <f t="shared" si="65"/>
        <v>Zone 3 - Mile68</v>
      </c>
      <c r="D407" s="84" t="s">
        <v>505</v>
      </c>
      <c r="E407" s="51" t="str">
        <f t="shared" si="66"/>
        <v>Alec</v>
      </c>
      <c r="F407" s="51" t="str">
        <f t="shared" si="67"/>
        <v>Landers</v>
      </c>
      <c r="G407" s="51" t="str">
        <f t="shared" si="68"/>
        <v>Men Senior</v>
      </c>
      <c r="H407" s="51" t="str">
        <f t="shared" si="69"/>
        <v>Orca Angling Club</v>
      </c>
      <c r="I407" s="84"/>
      <c r="J407" s="84" t="s">
        <v>1279</v>
      </c>
      <c r="K407" s="84">
        <v>157</v>
      </c>
      <c r="L407" s="83">
        <f t="shared" si="70"/>
        <v>20.399999999999999</v>
      </c>
      <c r="M407" s="83">
        <f t="shared" si="71"/>
        <v>20.399999999999999</v>
      </c>
    </row>
    <row r="408" spans="1:13" hidden="1" x14ac:dyDescent="0.3">
      <c r="A408" s="210" t="str">
        <f t="shared" si="63"/>
        <v>2022-IC-L1</v>
      </c>
      <c r="B408" s="199">
        <f t="shared" si="64"/>
        <v>44618</v>
      </c>
      <c r="C408" s="210" t="str">
        <f t="shared" si="65"/>
        <v>Zone 3 - Mile68</v>
      </c>
      <c r="D408" s="84" t="s">
        <v>505</v>
      </c>
      <c r="E408" s="51" t="str">
        <f t="shared" si="66"/>
        <v>Alec</v>
      </c>
      <c r="F408" s="51" t="str">
        <f t="shared" si="67"/>
        <v>Landers</v>
      </c>
      <c r="G408" s="51" t="str">
        <f t="shared" si="68"/>
        <v>Men Senior</v>
      </c>
      <c r="H408" s="51" t="str">
        <f t="shared" si="69"/>
        <v>Orca Angling Club</v>
      </c>
      <c r="I408" s="84"/>
      <c r="J408" s="84" t="s">
        <v>1279</v>
      </c>
      <c r="K408" s="84">
        <v>151</v>
      </c>
      <c r="L408" s="83">
        <f t="shared" si="70"/>
        <v>17.8</v>
      </c>
      <c r="M408" s="83">
        <f t="shared" si="71"/>
        <v>17.8</v>
      </c>
    </row>
    <row r="409" spans="1:13" hidden="1" x14ac:dyDescent="0.3">
      <c r="A409" s="210" t="str">
        <f t="shared" si="63"/>
        <v>2022-IC-L1</v>
      </c>
      <c r="B409" s="199">
        <f t="shared" si="64"/>
        <v>44618</v>
      </c>
      <c r="C409" s="210" t="str">
        <f t="shared" si="65"/>
        <v>Zone 3 - Mile68</v>
      </c>
      <c r="D409" s="84" t="s">
        <v>505</v>
      </c>
      <c r="E409" s="51" t="str">
        <f t="shared" si="66"/>
        <v>Alec</v>
      </c>
      <c r="F409" s="51" t="str">
        <f t="shared" si="67"/>
        <v>Landers</v>
      </c>
      <c r="G409" s="51" t="str">
        <f t="shared" si="68"/>
        <v>Men Senior</v>
      </c>
      <c r="H409" s="51" t="str">
        <f t="shared" si="69"/>
        <v>Orca Angling Club</v>
      </c>
      <c r="I409" s="84"/>
      <c r="J409" s="84" t="s">
        <v>1279</v>
      </c>
      <c r="K409" s="84">
        <v>95</v>
      </c>
      <c r="L409" s="83">
        <f t="shared" si="70"/>
        <v>3.6</v>
      </c>
      <c r="M409" s="83">
        <f t="shared" si="71"/>
        <v>3.6</v>
      </c>
    </row>
    <row r="410" spans="1:13" hidden="1" x14ac:dyDescent="0.3">
      <c r="A410" s="210" t="str">
        <f t="shared" si="63"/>
        <v>2022-IC-L1</v>
      </c>
      <c r="B410" s="199">
        <f t="shared" si="64"/>
        <v>44618</v>
      </c>
      <c r="C410" s="210" t="str">
        <f t="shared" si="65"/>
        <v>Zone 3 - Mile68</v>
      </c>
      <c r="D410" s="84" t="s">
        <v>864</v>
      </c>
      <c r="E410" s="51" t="str">
        <f t="shared" si="66"/>
        <v>Richard</v>
      </c>
      <c r="F410" s="51" t="str">
        <f t="shared" si="67"/>
        <v>Punzul</v>
      </c>
      <c r="G410" s="51" t="str">
        <f t="shared" si="68"/>
        <v>Men Senior</v>
      </c>
      <c r="H410" s="51" t="str">
        <f t="shared" si="69"/>
        <v>Orca Angling Club</v>
      </c>
      <c r="I410" s="84"/>
      <c r="J410" s="84" t="s">
        <v>1279</v>
      </c>
      <c r="K410" s="84">
        <v>114</v>
      </c>
      <c r="L410" s="83">
        <f t="shared" si="70"/>
        <v>6.8</v>
      </c>
      <c r="M410" s="83">
        <f t="shared" si="71"/>
        <v>6.8</v>
      </c>
    </row>
    <row r="411" spans="1:13" hidden="1" x14ac:dyDescent="0.3">
      <c r="A411" s="210" t="str">
        <f t="shared" si="63"/>
        <v>2022-IC-L1</v>
      </c>
      <c r="B411" s="199">
        <f t="shared" si="64"/>
        <v>44618</v>
      </c>
      <c r="C411" s="210" t="str">
        <f t="shared" si="65"/>
        <v>Zone 3 - Mile68</v>
      </c>
      <c r="D411" s="84" t="s">
        <v>864</v>
      </c>
      <c r="E411" s="51" t="str">
        <f t="shared" si="66"/>
        <v>Richard</v>
      </c>
      <c r="F411" s="51" t="str">
        <f t="shared" si="67"/>
        <v>Punzul</v>
      </c>
      <c r="G411" s="51" t="str">
        <f t="shared" si="68"/>
        <v>Men Senior</v>
      </c>
      <c r="H411" s="51" t="str">
        <f t="shared" si="69"/>
        <v>Orca Angling Club</v>
      </c>
      <c r="I411" s="84"/>
      <c r="J411" s="84" t="s">
        <v>1279</v>
      </c>
      <c r="K411" s="84">
        <v>105</v>
      </c>
      <c r="L411" s="83">
        <f t="shared" si="70"/>
        <v>5.0999999999999996</v>
      </c>
      <c r="M411" s="83">
        <f t="shared" si="71"/>
        <v>5.0999999999999996</v>
      </c>
    </row>
    <row r="412" spans="1:13" hidden="1" x14ac:dyDescent="0.3">
      <c r="A412" s="210" t="str">
        <f t="shared" si="63"/>
        <v>2022-IC-L1</v>
      </c>
      <c r="B412" s="199">
        <f t="shared" si="64"/>
        <v>44618</v>
      </c>
      <c r="C412" s="210" t="str">
        <f t="shared" si="65"/>
        <v>Zone 3 - Mile68</v>
      </c>
      <c r="D412" s="84" t="s">
        <v>864</v>
      </c>
      <c r="E412" s="51" t="str">
        <f t="shared" si="66"/>
        <v>Richard</v>
      </c>
      <c r="F412" s="51" t="str">
        <f t="shared" si="67"/>
        <v>Punzul</v>
      </c>
      <c r="G412" s="51" t="str">
        <f t="shared" si="68"/>
        <v>Men Senior</v>
      </c>
      <c r="H412" s="51" t="str">
        <f t="shared" si="69"/>
        <v>Orca Angling Club</v>
      </c>
      <c r="I412" s="84"/>
      <c r="J412" s="84" t="s">
        <v>1279</v>
      </c>
      <c r="K412" s="84">
        <v>83</v>
      </c>
      <c r="L412" s="83">
        <f t="shared" si="70"/>
        <v>2.2999999999999998</v>
      </c>
      <c r="M412" s="83">
        <f t="shared" si="71"/>
        <v>2.2999999999999998</v>
      </c>
    </row>
    <row r="413" spans="1:13" hidden="1" x14ac:dyDescent="0.3">
      <c r="A413" s="210" t="str">
        <f t="shared" si="63"/>
        <v>2022-IC-L1</v>
      </c>
      <c r="B413" s="199">
        <f t="shared" si="64"/>
        <v>44618</v>
      </c>
      <c r="C413" s="210" t="str">
        <f t="shared" si="65"/>
        <v>Zone 3 - Mile68</v>
      </c>
      <c r="D413" s="84" t="s">
        <v>676</v>
      </c>
      <c r="E413" s="51" t="str">
        <f t="shared" si="66"/>
        <v>Corne</v>
      </c>
      <c r="F413" s="51" t="str">
        <f t="shared" si="67"/>
        <v>Kruger</v>
      </c>
      <c r="G413" s="51" t="str">
        <f t="shared" si="68"/>
        <v>Men Senior</v>
      </c>
      <c r="H413" s="51" t="str">
        <f t="shared" si="69"/>
        <v>Orca Angling Club</v>
      </c>
      <c r="I413" s="84"/>
      <c r="J413" s="84" t="s">
        <v>1279</v>
      </c>
      <c r="K413" s="84">
        <v>106</v>
      </c>
      <c r="L413" s="83">
        <f t="shared" si="70"/>
        <v>5.3</v>
      </c>
      <c r="M413" s="83">
        <f t="shared" si="71"/>
        <v>5.3</v>
      </c>
    </row>
    <row r="414" spans="1:13" hidden="1" x14ac:dyDescent="0.3">
      <c r="A414" s="210" t="str">
        <f t="shared" si="63"/>
        <v>2022-IC-L1</v>
      </c>
      <c r="B414" s="199">
        <f t="shared" si="64"/>
        <v>44618</v>
      </c>
      <c r="C414" s="210" t="str">
        <f t="shared" si="65"/>
        <v>Zone 3 - Mile68</v>
      </c>
      <c r="D414" s="84" t="s">
        <v>571</v>
      </c>
      <c r="E414" s="51" t="str">
        <f t="shared" si="66"/>
        <v>Immo</v>
      </c>
      <c r="F414" s="51" t="str">
        <f t="shared" si="67"/>
        <v>Dresselhaus</v>
      </c>
      <c r="G414" s="51" t="str">
        <f t="shared" si="68"/>
        <v>Men Senior</v>
      </c>
      <c r="H414" s="51" t="str">
        <f t="shared" si="69"/>
        <v>Orca Angling Club</v>
      </c>
      <c r="I414" s="84"/>
      <c r="J414" s="84" t="s">
        <v>1279</v>
      </c>
      <c r="K414" s="84">
        <v>100</v>
      </c>
      <c r="L414" s="83">
        <f t="shared" si="70"/>
        <v>4.3</v>
      </c>
      <c r="M414" s="83">
        <f t="shared" si="71"/>
        <v>4.3</v>
      </c>
    </row>
    <row r="415" spans="1:13" hidden="1" x14ac:dyDescent="0.3">
      <c r="A415" s="210" t="str">
        <f t="shared" si="63"/>
        <v>2022-IC-L1</v>
      </c>
      <c r="B415" s="199">
        <f t="shared" si="64"/>
        <v>44618</v>
      </c>
      <c r="C415" s="210" t="str">
        <f t="shared" si="65"/>
        <v>Zone 3 - Mile68</v>
      </c>
      <c r="D415" s="84" t="s">
        <v>571</v>
      </c>
      <c r="E415" s="51" t="str">
        <f t="shared" si="66"/>
        <v>Immo</v>
      </c>
      <c r="F415" s="51" t="str">
        <f t="shared" si="67"/>
        <v>Dresselhaus</v>
      </c>
      <c r="G415" s="51" t="str">
        <f t="shared" si="68"/>
        <v>Men Senior</v>
      </c>
      <c r="H415" s="51" t="str">
        <f t="shared" si="69"/>
        <v>Orca Angling Club</v>
      </c>
      <c r="I415" s="84"/>
      <c r="J415" s="84" t="s">
        <v>1279</v>
      </c>
      <c r="K415" s="84">
        <v>114</v>
      </c>
      <c r="L415" s="83">
        <f t="shared" si="70"/>
        <v>6.8</v>
      </c>
      <c r="M415" s="83">
        <f t="shared" si="71"/>
        <v>6.8</v>
      </c>
    </row>
    <row r="416" spans="1:13" hidden="1" x14ac:dyDescent="0.3">
      <c r="A416" s="210" t="str">
        <f t="shared" si="63"/>
        <v>2022-IC-L1</v>
      </c>
      <c r="B416" s="199">
        <f t="shared" si="64"/>
        <v>44618</v>
      </c>
      <c r="C416" s="210" t="str">
        <f t="shared" si="65"/>
        <v>Zone 3 - Mile68</v>
      </c>
      <c r="D416" s="84" t="s">
        <v>568</v>
      </c>
      <c r="E416" s="51" t="str">
        <f t="shared" si="66"/>
        <v xml:space="preserve">Joe </v>
      </c>
      <c r="F416" s="51" t="str">
        <f t="shared" si="67"/>
        <v>Herman</v>
      </c>
      <c r="G416" s="51" t="str">
        <f t="shared" si="68"/>
        <v>Men Senior</v>
      </c>
      <c r="H416" s="51" t="str">
        <f t="shared" si="69"/>
        <v>Orca Angling Club</v>
      </c>
      <c r="I416" s="84"/>
      <c r="J416" s="84" t="s">
        <v>1279</v>
      </c>
      <c r="K416" s="84">
        <v>101</v>
      </c>
      <c r="L416" s="83">
        <f t="shared" si="70"/>
        <v>4.5</v>
      </c>
      <c r="M416" s="83">
        <f t="shared" si="71"/>
        <v>4.5</v>
      </c>
    </row>
    <row r="417" spans="1:13" hidden="1" x14ac:dyDescent="0.3">
      <c r="A417" s="210" t="str">
        <f t="shared" si="63"/>
        <v>2022-IC-L1</v>
      </c>
      <c r="B417" s="199">
        <f t="shared" si="64"/>
        <v>44618</v>
      </c>
      <c r="C417" s="210" t="str">
        <f t="shared" si="65"/>
        <v>Zone 3 - Mile68</v>
      </c>
      <c r="D417" s="84" t="s">
        <v>568</v>
      </c>
      <c r="E417" s="51" t="str">
        <f t="shared" si="66"/>
        <v xml:space="preserve">Joe </v>
      </c>
      <c r="F417" s="51" t="str">
        <f t="shared" si="67"/>
        <v>Herman</v>
      </c>
      <c r="G417" s="51" t="str">
        <f t="shared" si="68"/>
        <v>Men Senior</v>
      </c>
      <c r="H417" s="51" t="str">
        <f t="shared" si="69"/>
        <v>Orca Angling Club</v>
      </c>
      <c r="I417" s="84"/>
      <c r="J417" s="84" t="s">
        <v>1279</v>
      </c>
      <c r="K417" s="84">
        <v>125</v>
      </c>
      <c r="L417" s="83">
        <f t="shared" si="70"/>
        <v>9.3000000000000007</v>
      </c>
      <c r="M417" s="83">
        <f t="shared" si="71"/>
        <v>9.3000000000000007</v>
      </c>
    </row>
    <row r="418" spans="1:13" hidden="1" x14ac:dyDescent="0.3">
      <c r="A418" s="210" t="str">
        <f t="shared" si="63"/>
        <v>2022-IC-L1</v>
      </c>
      <c r="B418" s="199">
        <f t="shared" si="64"/>
        <v>44618</v>
      </c>
      <c r="C418" s="210" t="str">
        <f t="shared" si="65"/>
        <v>Zone 3 - Mile68</v>
      </c>
      <c r="D418" s="84" t="s">
        <v>568</v>
      </c>
      <c r="E418" s="51" t="str">
        <f t="shared" si="66"/>
        <v xml:space="preserve">Joe </v>
      </c>
      <c r="F418" s="51" t="str">
        <f t="shared" si="67"/>
        <v>Herman</v>
      </c>
      <c r="G418" s="51" t="str">
        <f t="shared" si="68"/>
        <v>Men Senior</v>
      </c>
      <c r="H418" s="51" t="str">
        <f t="shared" si="69"/>
        <v>Orca Angling Club</v>
      </c>
      <c r="I418" s="84"/>
      <c r="J418" s="84" t="s">
        <v>1279</v>
      </c>
      <c r="K418" s="84">
        <v>100</v>
      </c>
      <c r="L418" s="83">
        <f t="shared" si="70"/>
        <v>4.3</v>
      </c>
      <c r="M418" s="83">
        <f t="shared" si="71"/>
        <v>4.3</v>
      </c>
    </row>
    <row r="419" spans="1:13" ht="13.8" hidden="1" thickBot="1" x14ac:dyDescent="0.35">
      <c r="A419" s="210" t="str">
        <f t="shared" si="63"/>
        <v>2022-IC-L1</v>
      </c>
      <c r="B419" s="199">
        <f t="shared" si="64"/>
        <v>44618</v>
      </c>
      <c r="C419" s="210" t="str">
        <f t="shared" si="65"/>
        <v>Zone 3 - Mile68</v>
      </c>
      <c r="D419" s="84" t="s">
        <v>709</v>
      </c>
      <c r="E419" s="202" t="str">
        <f t="shared" si="66"/>
        <v>Hennies</v>
      </c>
      <c r="F419" s="202" t="str">
        <f t="shared" si="67"/>
        <v>Van Der Westhuizen</v>
      </c>
      <c r="G419" s="202" t="str">
        <f t="shared" si="68"/>
        <v>Men Veteran</v>
      </c>
      <c r="H419" s="202" t="str">
        <f t="shared" si="69"/>
        <v>Orca Angling Club</v>
      </c>
      <c r="I419" s="201"/>
      <c r="J419" s="201" t="s">
        <v>1279</v>
      </c>
      <c r="K419" s="201">
        <v>88</v>
      </c>
      <c r="L419" s="203">
        <f t="shared" si="70"/>
        <v>2.8</v>
      </c>
      <c r="M419" s="203">
        <f t="shared" si="71"/>
        <v>2.8</v>
      </c>
    </row>
    <row r="420" spans="1:13" hidden="1" x14ac:dyDescent="0.3">
      <c r="A420" s="210" t="s">
        <v>1961</v>
      </c>
      <c r="B420" s="199">
        <v>44674</v>
      </c>
      <c r="C420" s="210" t="s">
        <v>1886</v>
      </c>
      <c r="D420" s="84" t="s">
        <v>572</v>
      </c>
      <c r="E420" s="51" t="str">
        <f t="shared" ref="E420:E459" si="72">IF(D420="","",VLOOKUP(D420,Master,3,FALSE))</f>
        <v>Veronica</v>
      </c>
      <c r="F420" s="51" t="str">
        <f t="shared" ref="F420:F459" si="73">IF(D420="","",VLOOKUP(D420,Master,4,FALSE))</f>
        <v>Nel</v>
      </c>
      <c r="G420" s="51" t="str">
        <f t="shared" ref="G420:G459" si="74">IF(D420="","",VLOOKUP(D420,Master,5,FALSE))</f>
        <v>Ladies Master</v>
      </c>
      <c r="H420" s="51" t="str">
        <f t="shared" ref="H420:H459" si="75">IF(D420="","",VLOOKUP(D420,Master,2,FALSE))</f>
        <v>Henties Bay</v>
      </c>
      <c r="I420" s="82"/>
      <c r="J420" s="84" t="s">
        <v>1279</v>
      </c>
      <c r="K420" s="82">
        <v>150</v>
      </c>
      <c r="L420" s="83">
        <f t="shared" si="70"/>
        <v>17.399999999999999</v>
      </c>
      <c r="M420" s="83">
        <f t="shared" si="71"/>
        <v>17.399999999999999</v>
      </c>
    </row>
    <row r="421" spans="1:13" hidden="1" x14ac:dyDescent="0.3">
      <c r="A421" s="210" t="str">
        <f t="shared" ref="A421" si="76">IF(D421="","",A420)</f>
        <v>2022-IC-L2</v>
      </c>
      <c r="B421" s="199">
        <f t="shared" ref="B421" si="77">IF(D421="","",B420)</f>
        <v>44674</v>
      </c>
      <c r="C421" s="210" t="str">
        <f t="shared" ref="C421" si="78">IF(D421="","",C420)</f>
        <v>Zone 4 - Horingbaai</v>
      </c>
      <c r="D421" s="84" t="s">
        <v>572</v>
      </c>
      <c r="E421" s="51" t="str">
        <f t="shared" si="72"/>
        <v>Veronica</v>
      </c>
      <c r="F421" s="51" t="str">
        <f t="shared" si="73"/>
        <v>Nel</v>
      </c>
      <c r="G421" s="51" t="str">
        <f t="shared" si="74"/>
        <v>Ladies Master</v>
      </c>
      <c r="H421" s="51" t="str">
        <f t="shared" si="75"/>
        <v>Henties Bay</v>
      </c>
      <c r="I421" s="84"/>
      <c r="J421" s="84" t="s">
        <v>1259</v>
      </c>
      <c r="K421" s="84">
        <v>65</v>
      </c>
      <c r="L421" s="83">
        <f t="shared" si="70"/>
        <v>12.6</v>
      </c>
      <c r="M421" s="83">
        <f t="shared" si="71"/>
        <v>12.6</v>
      </c>
    </row>
    <row r="422" spans="1:13" hidden="1" x14ac:dyDescent="0.3">
      <c r="A422" s="210" t="str">
        <f t="shared" ref="A422:A441" si="79">IF(D422="","",A421)</f>
        <v>2022-IC-L2</v>
      </c>
      <c r="B422" s="199">
        <f t="shared" ref="B422:B441" si="80">IF(D422="","",B421)</f>
        <v>44674</v>
      </c>
      <c r="C422" s="210" t="str">
        <f t="shared" ref="C422:C441" si="81">IF(D422="","",C421)</f>
        <v>Zone 4 - Horingbaai</v>
      </c>
      <c r="D422" s="84" t="s">
        <v>544</v>
      </c>
      <c r="E422" s="51" t="str">
        <f t="shared" si="72"/>
        <v>Simen</v>
      </c>
      <c r="F422" s="51" t="str">
        <f t="shared" si="73"/>
        <v>Andersen</v>
      </c>
      <c r="G422" s="51" t="str">
        <f t="shared" si="74"/>
        <v>Men Grand Masters</v>
      </c>
      <c r="H422" s="51" t="str">
        <f t="shared" si="75"/>
        <v>Henties Bay</v>
      </c>
      <c r="I422" s="84"/>
      <c r="J422" s="84" t="s">
        <v>1279</v>
      </c>
      <c r="K422" s="84">
        <v>152</v>
      </c>
      <c r="L422" s="83">
        <f t="shared" si="70"/>
        <v>18.2</v>
      </c>
      <c r="M422" s="83">
        <f t="shared" si="71"/>
        <v>18.2</v>
      </c>
    </row>
    <row r="423" spans="1:13" hidden="1" x14ac:dyDescent="0.3">
      <c r="A423" s="210" t="str">
        <f t="shared" si="79"/>
        <v>2022-IC-L2</v>
      </c>
      <c r="B423" s="199">
        <f t="shared" si="80"/>
        <v>44674</v>
      </c>
      <c r="C423" s="210" t="str">
        <f t="shared" si="81"/>
        <v>Zone 4 - Horingbaai</v>
      </c>
      <c r="D423" s="84" t="s">
        <v>544</v>
      </c>
      <c r="E423" s="51" t="str">
        <f t="shared" si="72"/>
        <v>Simen</v>
      </c>
      <c r="F423" s="51" t="str">
        <f t="shared" si="73"/>
        <v>Andersen</v>
      </c>
      <c r="G423" s="51" t="str">
        <f t="shared" si="74"/>
        <v>Men Grand Masters</v>
      </c>
      <c r="H423" s="51" t="str">
        <f t="shared" si="75"/>
        <v>Henties Bay</v>
      </c>
      <c r="I423" s="84"/>
      <c r="J423" s="84" t="s">
        <v>1279</v>
      </c>
      <c r="K423" s="84">
        <v>157</v>
      </c>
      <c r="L423" s="83">
        <f t="shared" si="70"/>
        <v>20.399999999999999</v>
      </c>
      <c r="M423" s="83">
        <f t="shared" si="71"/>
        <v>20.399999999999999</v>
      </c>
    </row>
    <row r="424" spans="1:13" hidden="1" x14ac:dyDescent="0.3">
      <c r="A424" s="210" t="str">
        <f t="shared" si="79"/>
        <v>2022-IC-L2</v>
      </c>
      <c r="B424" s="199">
        <f t="shared" si="80"/>
        <v>44674</v>
      </c>
      <c r="C424" s="210" t="str">
        <f t="shared" si="81"/>
        <v>Zone 4 - Horingbaai</v>
      </c>
      <c r="D424" s="84" t="s">
        <v>544</v>
      </c>
      <c r="E424" s="51" t="str">
        <f t="shared" si="72"/>
        <v>Simen</v>
      </c>
      <c r="F424" s="51" t="str">
        <f t="shared" si="73"/>
        <v>Andersen</v>
      </c>
      <c r="G424" s="51" t="str">
        <f t="shared" si="74"/>
        <v>Men Grand Masters</v>
      </c>
      <c r="H424" s="51" t="str">
        <f t="shared" si="75"/>
        <v>Henties Bay</v>
      </c>
      <c r="I424" s="84"/>
      <c r="J424" s="84" t="s">
        <v>1279</v>
      </c>
      <c r="K424" s="84">
        <v>105</v>
      </c>
      <c r="L424" s="83">
        <f t="shared" si="70"/>
        <v>5.0999999999999996</v>
      </c>
      <c r="M424" s="83">
        <f t="shared" si="71"/>
        <v>5.0999999999999996</v>
      </c>
    </row>
    <row r="425" spans="1:13" hidden="1" x14ac:dyDescent="0.3">
      <c r="A425" s="210" t="str">
        <f t="shared" si="79"/>
        <v>2022-IC-L2</v>
      </c>
      <c r="B425" s="199">
        <f t="shared" si="80"/>
        <v>44674</v>
      </c>
      <c r="C425" s="210" t="str">
        <f t="shared" si="81"/>
        <v>Zone 4 - Horingbaai</v>
      </c>
      <c r="D425" s="84" t="s">
        <v>644</v>
      </c>
      <c r="E425" s="51" t="str">
        <f t="shared" si="72"/>
        <v>Louis</v>
      </c>
      <c r="F425" s="51" t="str">
        <f t="shared" si="73"/>
        <v>Fenaux</v>
      </c>
      <c r="G425" s="51" t="str">
        <f t="shared" si="74"/>
        <v>Men Veteran</v>
      </c>
      <c r="H425" s="51" t="str">
        <f t="shared" si="75"/>
        <v>Orca Angling Club</v>
      </c>
      <c r="I425" s="84"/>
      <c r="J425" s="84" t="s">
        <v>1279</v>
      </c>
      <c r="K425" s="84">
        <v>70</v>
      </c>
      <c r="L425" s="83">
        <f t="shared" si="70"/>
        <v>1.3</v>
      </c>
      <c r="M425" s="83">
        <f t="shared" si="71"/>
        <v>1.3</v>
      </c>
    </row>
    <row r="426" spans="1:13" hidden="1" x14ac:dyDescent="0.3">
      <c r="A426" s="210" t="str">
        <f t="shared" si="79"/>
        <v>2022-IC-L2</v>
      </c>
      <c r="B426" s="199">
        <f t="shared" si="80"/>
        <v>44674</v>
      </c>
      <c r="C426" s="210" t="str">
        <f t="shared" si="81"/>
        <v>Zone 4 - Horingbaai</v>
      </c>
      <c r="D426" s="84" t="s">
        <v>644</v>
      </c>
      <c r="E426" s="51" t="str">
        <f t="shared" si="72"/>
        <v>Louis</v>
      </c>
      <c r="F426" s="51" t="str">
        <f t="shared" si="73"/>
        <v>Fenaux</v>
      </c>
      <c r="G426" s="51" t="str">
        <f t="shared" si="74"/>
        <v>Men Veteran</v>
      </c>
      <c r="H426" s="51" t="str">
        <f t="shared" si="75"/>
        <v>Orca Angling Club</v>
      </c>
      <c r="I426" s="84"/>
      <c r="J426" s="84" t="s">
        <v>1279</v>
      </c>
      <c r="K426" s="84">
        <v>112</v>
      </c>
      <c r="L426" s="83">
        <f t="shared" si="70"/>
        <v>6.4</v>
      </c>
      <c r="M426" s="83">
        <f t="shared" si="71"/>
        <v>6.4</v>
      </c>
    </row>
    <row r="427" spans="1:13" hidden="1" x14ac:dyDescent="0.3">
      <c r="A427" s="210" t="str">
        <f t="shared" si="79"/>
        <v>2022-IC-L2</v>
      </c>
      <c r="B427" s="199">
        <f t="shared" si="80"/>
        <v>44674</v>
      </c>
      <c r="C427" s="210" t="str">
        <f t="shared" si="81"/>
        <v>Zone 4 - Horingbaai</v>
      </c>
      <c r="D427" s="84" t="s">
        <v>480</v>
      </c>
      <c r="E427" s="51" t="str">
        <f t="shared" si="72"/>
        <v>Emil</v>
      </c>
      <c r="F427" s="51" t="str">
        <f t="shared" si="73"/>
        <v>Prinsloo</v>
      </c>
      <c r="G427" s="51" t="str">
        <f t="shared" si="74"/>
        <v>Men Veteran</v>
      </c>
      <c r="H427" s="51" t="str">
        <f t="shared" si="75"/>
        <v>Okahandja</v>
      </c>
      <c r="I427" s="84"/>
      <c r="J427" s="84" t="s">
        <v>1279</v>
      </c>
      <c r="K427" s="84">
        <v>105</v>
      </c>
      <c r="L427" s="83">
        <f t="shared" si="70"/>
        <v>5.0999999999999996</v>
      </c>
      <c r="M427" s="83">
        <f t="shared" si="71"/>
        <v>5.0999999999999996</v>
      </c>
    </row>
    <row r="428" spans="1:13" hidden="1" x14ac:dyDescent="0.3">
      <c r="A428" s="210" t="str">
        <f t="shared" si="79"/>
        <v>2022-IC-L2</v>
      </c>
      <c r="B428" s="199">
        <f t="shared" si="80"/>
        <v>44674</v>
      </c>
      <c r="C428" s="210" t="str">
        <f t="shared" si="81"/>
        <v>Zone 4 - Horingbaai</v>
      </c>
      <c r="D428" s="84" t="s">
        <v>480</v>
      </c>
      <c r="E428" s="51" t="str">
        <f t="shared" si="72"/>
        <v>Emil</v>
      </c>
      <c r="F428" s="51" t="str">
        <f t="shared" si="73"/>
        <v>Prinsloo</v>
      </c>
      <c r="G428" s="51" t="str">
        <f t="shared" si="74"/>
        <v>Men Veteran</v>
      </c>
      <c r="H428" s="51" t="str">
        <f t="shared" si="75"/>
        <v>Okahandja</v>
      </c>
      <c r="I428" s="84"/>
      <c r="J428" s="84" t="s">
        <v>1279</v>
      </c>
      <c r="K428" s="84">
        <v>132</v>
      </c>
      <c r="L428" s="83">
        <f t="shared" si="70"/>
        <v>11.2</v>
      </c>
      <c r="M428" s="83">
        <f t="shared" si="71"/>
        <v>11.2</v>
      </c>
    </row>
    <row r="429" spans="1:13" hidden="1" x14ac:dyDescent="0.3">
      <c r="A429" s="210" t="str">
        <f t="shared" si="79"/>
        <v>2022-IC-L2</v>
      </c>
      <c r="B429" s="199">
        <f t="shared" si="80"/>
        <v>44674</v>
      </c>
      <c r="C429" s="210" t="str">
        <f t="shared" si="81"/>
        <v>Zone 4 - Horingbaai</v>
      </c>
      <c r="D429" s="84" t="s">
        <v>1435</v>
      </c>
      <c r="E429" s="51" t="str">
        <f t="shared" si="72"/>
        <v>Tiaan</v>
      </c>
      <c r="F429" s="51" t="str">
        <f t="shared" si="73"/>
        <v>Fourie</v>
      </c>
      <c r="G429" s="51" t="str">
        <f t="shared" si="74"/>
        <v>Men Senior</v>
      </c>
      <c r="H429" s="51" t="str">
        <f t="shared" si="75"/>
        <v>Penguin</v>
      </c>
      <c r="I429" s="84"/>
      <c r="J429" s="84" t="s">
        <v>20</v>
      </c>
      <c r="K429" s="84">
        <v>73</v>
      </c>
      <c r="L429" s="83">
        <f t="shared" si="70"/>
        <v>1.4</v>
      </c>
      <c r="M429" s="83">
        <f t="shared" si="71"/>
        <v>1.4</v>
      </c>
    </row>
    <row r="430" spans="1:13" hidden="1" x14ac:dyDescent="0.3">
      <c r="A430" s="210" t="str">
        <f t="shared" si="79"/>
        <v>2022-IC-L2</v>
      </c>
      <c r="B430" s="199">
        <f t="shared" si="80"/>
        <v>44674</v>
      </c>
      <c r="C430" s="210" t="str">
        <f t="shared" si="81"/>
        <v>Zone 4 - Horingbaai</v>
      </c>
      <c r="D430" s="84" t="s">
        <v>1665</v>
      </c>
      <c r="E430" s="51" t="str">
        <f t="shared" si="72"/>
        <v>Steyn</v>
      </c>
      <c r="F430" s="51" t="str">
        <f t="shared" si="73"/>
        <v>Fourie</v>
      </c>
      <c r="G430" s="51" t="str">
        <f t="shared" si="74"/>
        <v>Men Senior</v>
      </c>
      <c r="H430" s="51" t="str">
        <f t="shared" si="75"/>
        <v>xHenties Bay</v>
      </c>
      <c r="I430" s="84"/>
      <c r="J430" s="84" t="s">
        <v>1279</v>
      </c>
      <c r="K430" s="84">
        <v>92</v>
      </c>
      <c r="L430" s="83">
        <f t="shared" si="70"/>
        <v>3.3</v>
      </c>
      <c r="M430" s="83">
        <f t="shared" si="71"/>
        <v>3.3</v>
      </c>
    </row>
    <row r="431" spans="1:13" hidden="1" x14ac:dyDescent="0.3">
      <c r="A431" s="210" t="str">
        <f t="shared" si="79"/>
        <v>2022-IC-L2</v>
      </c>
      <c r="B431" s="199">
        <f t="shared" si="80"/>
        <v>44674</v>
      </c>
      <c r="C431" s="210" t="str">
        <f t="shared" si="81"/>
        <v>Zone 4 - Horingbaai</v>
      </c>
      <c r="D431" s="84" t="s">
        <v>1665</v>
      </c>
      <c r="E431" s="51" t="str">
        <f t="shared" si="72"/>
        <v>Steyn</v>
      </c>
      <c r="F431" s="51" t="str">
        <f t="shared" si="73"/>
        <v>Fourie</v>
      </c>
      <c r="G431" s="51" t="str">
        <f t="shared" si="74"/>
        <v>Men Senior</v>
      </c>
      <c r="H431" s="51" t="str">
        <f t="shared" si="75"/>
        <v>xHenties Bay</v>
      </c>
      <c r="I431" s="84"/>
      <c r="J431" s="84" t="s">
        <v>1279</v>
      </c>
      <c r="K431" s="84">
        <v>119</v>
      </c>
      <c r="L431" s="83">
        <f t="shared" si="70"/>
        <v>7.9</v>
      </c>
      <c r="M431" s="83">
        <f t="shared" si="71"/>
        <v>7.9</v>
      </c>
    </row>
    <row r="432" spans="1:13" hidden="1" x14ac:dyDescent="0.3">
      <c r="A432" s="210" t="str">
        <f t="shared" si="79"/>
        <v>2022-IC-L2</v>
      </c>
      <c r="B432" s="199">
        <f t="shared" si="80"/>
        <v>44674</v>
      </c>
      <c r="C432" s="210" t="str">
        <f t="shared" si="81"/>
        <v>Zone 4 - Horingbaai</v>
      </c>
      <c r="D432" s="84" t="s">
        <v>1665</v>
      </c>
      <c r="E432" s="51" t="str">
        <f t="shared" si="72"/>
        <v>Steyn</v>
      </c>
      <c r="F432" s="51" t="str">
        <f t="shared" si="73"/>
        <v>Fourie</v>
      </c>
      <c r="G432" s="51" t="str">
        <f t="shared" si="74"/>
        <v>Men Senior</v>
      </c>
      <c r="H432" s="51" t="str">
        <f t="shared" si="75"/>
        <v>xHenties Bay</v>
      </c>
      <c r="I432" s="84"/>
      <c r="J432" s="84" t="s">
        <v>1279</v>
      </c>
      <c r="K432" s="84">
        <v>112</v>
      </c>
      <c r="L432" s="83">
        <f t="shared" si="70"/>
        <v>6.4</v>
      </c>
      <c r="M432" s="83">
        <f t="shared" si="71"/>
        <v>6.4</v>
      </c>
    </row>
    <row r="433" spans="1:13" hidden="1" x14ac:dyDescent="0.3">
      <c r="A433" s="210" t="str">
        <f t="shared" si="79"/>
        <v>2022-IC-L2</v>
      </c>
      <c r="B433" s="199">
        <f t="shared" si="80"/>
        <v>44674</v>
      </c>
      <c r="C433" s="210" t="str">
        <f t="shared" si="81"/>
        <v>Zone 4 - Horingbaai</v>
      </c>
      <c r="D433" s="84" t="s">
        <v>1665</v>
      </c>
      <c r="E433" s="51" t="str">
        <f t="shared" si="72"/>
        <v>Steyn</v>
      </c>
      <c r="F433" s="51" t="str">
        <f t="shared" si="73"/>
        <v>Fourie</v>
      </c>
      <c r="G433" s="51" t="str">
        <f t="shared" si="74"/>
        <v>Men Senior</v>
      </c>
      <c r="H433" s="51" t="str">
        <f t="shared" si="75"/>
        <v>xHenties Bay</v>
      </c>
      <c r="I433" s="84"/>
      <c r="J433" s="84" t="s">
        <v>1279</v>
      </c>
      <c r="K433" s="84">
        <v>107</v>
      </c>
      <c r="L433" s="83">
        <f t="shared" si="70"/>
        <v>5.5</v>
      </c>
      <c r="M433" s="83">
        <f t="shared" si="71"/>
        <v>5.5</v>
      </c>
    </row>
    <row r="434" spans="1:13" hidden="1" x14ac:dyDescent="0.3">
      <c r="A434" s="210" t="str">
        <f t="shared" si="79"/>
        <v>2022-IC-L2</v>
      </c>
      <c r="B434" s="199">
        <f t="shared" si="80"/>
        <v>44674</v>
      </c>
      <c r="C434" s="210" t="str">
        <f t="shared" si="81"/>
        <v>Zone 4 - Horingbaai</v>
      </c>
      <c r="D434" s="84" t="s">
        <v>1665</v>
      </c>
      <c r="E434" s="51" t="str">
        <f t="shared" si="72"/>
        <v>Steyn</v>
      </c>
      <c r="F434" s="51" t="str">
        <f t="shared" si="73"/>
        <v>Fourie</v>
      </c>
      <c r="G434" s="51" t="str">
        <f t="shared" si="74"/>
        <v>Men Senior</v>
      </c>
      <c r="H434" s="51" t="str">
        <f t="shared" si="75"/>
        <v>xHenties Bay</v>
      </c>
      <c r="I434" s="84"/>
      <c r="J434" s="84" t="s">
        <v>1279</v>
      </c>
      <c r="K434" s="84">
        <v>95</v>
      </c>
      <c r="L434" s="83">
        <f t="shared" si="70"/>
        <v>3.6</v>
      </c>
      <c r="M434" s="83">
        <f t="shared" si="71"/>
        <v>3.6</v>
      </c>
    </row>
    <row r="435" spans="1:13" hidden="1" x14ac:dyDescent="0.3">
      <c r="A435" s="210" t="str">
        <f t="shared" si="79"/>
        <v>2022-IC-L2</v>
      </c>
      <c r="B435" s="199">
        <f t="shared" si="80"/>
        <v>44674</v>
      </c>
      <c r="C435" s="210" t="str">
        <f t="shared" si="81"/>
        <v>Zone 4 - Horingbaai</v>
      </c>
      <c r="D435" s="84" t="s">
        <v>1157</v>
      </c>
      <c r="E435" s="51" t="str">
        <f t="shared" si="72"/>
        <v>Lourens</v>
      </c>
      <c r="F435" s="51" t="str">
        <f t="shared" si="73"/>
        <v>Fourie</v>
      </c>
      <c r="G435" s="51" t="str">
        <f t="shared" si="74"/>
        <v>Men Master</v>
      </c>
      <c r="H435" s="51" t="str">
        <f t="shared" si="75"/>
        <v>Penguin</v>
      </c>
      <c r="I435" s="84"/>
      <c r="J435" s="84" t="s">
        <v>1279</v>
      </c>
      <c r="K435" s="84">
        <v>104</v>
      </c>
      <c r="L435" s="83">
        <f t="shared" si="70"/>
        <v>5</v>
      </c>
      <c r="M435" s="83">
        <f t="shared" si="71"/>
        <v>5</v>
      </c>
    </row>
    <row r="436" spans="1:13" hidden="1" x14ac:dyDescent="0.3">
      <c r="A436" s="210" t="str">
        <f t="shared" si="79"/>
        <v>2022-IC-L2</v>
      </c>
      <c r="B436" s="199">
        <f t="shared" si="80"/>
        <v>44674</v>
      </c>
      <c r="C436" s="210" t="str">
        <f t="shared" si="81"/>
        <v>Zone 4 - Horingbaai</v>
      </c>
      <c r="D436" s="84" t="s">
        <v>1157</v>
      </c>
      <c r="E436" s="51" t="str">
        <f t="shared" si="72"/>
        <v>Lourens</v>
      </c>
      <c r="F436" s="51" t="str">
        <f t="shared" si="73"/>
        <v>Fourie</v>
      </c>
      <c r="G436" s="51" t="str">
        <f t="shared" si="74"/>
        <v>Men Master</v>
      </c>
      <c r="H436" s="51" t="str">
        <f t="shared" si="75"/>
        <v>Penguin</v>
      </c>
      <c r="I436" s="84"/>
      <c r="J436" s="84" t="s">
        <v>1279</v>
      </c>
      <c r="K436" s="84">
        <v>139</v>
      </c>
      <c r="L436" s="83">
        <f t="shared" si="70"/>
        <v>13.4</v>
      </c>
      <c r="M436" s="83">
        <f t="shared" si="71"/>
        <v>13.4</v>
      </c>
    </row>
    <row r="437" spans="1:13" hidden="1" x14ac:dyDescent="0.3">
      <c r="A437" s="210" t="str">
        <f t="shared" si="79"/>
        <v>2022-IC-L2</v>
      </c>
      <c r="B437" s="199">
        <f t="shared" si="80"/>
        <v>44674</v>
      </c>
      <c r="C437" s="210" t="str">
        <f t="shared" si="81"/>
        <v>Zone 4 - Horingbaai</v>
      </c>
      <c r="D437" s="84" t="s">
        <v>1157</v>
      </c>
      <c r="E437" s="51" t="str">
        <f t="shared" si="72"/>
        <v>Lourens</v>
      </c>
      <c r="F437" s="51" t="str">
        <f t="shared" si="73"/>
        <v>Fourie</v>
      </c>
      <c r="G437" s="51" t="str">
        <f t="shared" si="74"/>
        <v>Men Master</v>
      </c>
      <c r="H437" s="51" t="str">
        <f t="shared" si="75"/>
        <v>Penguin</v>
      </c>
      <c r="I437" s="84"/>
      <c r="J437" s="84" t="s">
        <v>1279</v>
      </c>
      <c r="K437" s="84">
        <v>147</v>
      </c>
      <c r="L437" s="83">
        <f t="shared" si="70"/>
        <v>16.2</v>
      </c>
      <c r="M437" s="83">
        <f t="shared" si="71"/>
        <v>16.2</v>
      </c>
    </row>
    <row r="438" spans="1:13" hidden="1" x14ac:dyDescent="0.3">
      <c r="A438" s="210" t="str">
        <f t="shared" si="79"/>
        <v>2022-IC-L2</v>
      </c>
      <c r="B438" s="199">
        <f t="shared" si="80"/>
        <v>44674</v>
      </c>
      <c r="C438" s="210" t="str">
        <f t="shared" si="81"/>
        <v>Zone 4 - Horingbaai</v>
      </c>
      <c r="D438" s="84" t="s">
        <v>523</v>
      </c>
      <c r="E438" s="51" t="str">
        <f t="shared" si="72"/>
        <v>Corne</v>
      </c>
      <c r="F438" s="51" t="str">
        <f t="shared" si="73"/>
        <v>Agenbag</v>
      </c>
      <c r="G438" s="51" t="str">
        <f t="shared" si="74"/>
        <v>Men Senior</v>
      </c>
      <c r="H438" s="51" t="str">
        <f t="shared" si="75"/>
        <v>xHenties Bay</v>
      </c>
      <c r="I438" s="84"/>
      <c r="J438" s="84"/>
      <c r="K438" s="84"/>
      <c r="L438" s="83" t="str">
        <f t="shared" si="70"/>
        <v/>
      </c>
      <c r="M438" s="83" t="str">
        <f t="shared" si="71"/>
        <v/>
      </c>
    </row>
    <row r="439" spans="1:13" hidden="1" x14ac:dyDescent="0.3">
      <c r="A439" s="210" t="str">
        <f t="shared" si="79"/>
        <v>2022-IC-L2</v>
      </c>
      <c r="B439" s="199">
        <f t="shared" si="80"/>
        <v>44674</v>
      </c>
      <c r="C439" s="210" t="str">
        <f t="shared" si="81"/>
        <v>Zone 4 - Horingbaai</v>
      </c>
      <c r="D439" s="84" t="s">
        <v>482</v>
      </c>
      <c r="E439" s="51" t="str">
        <f t="shared" si="72"/>
        <v>Kobus</v>
      </c>
      <c r="F439" s="51" t="str">
        <f t="shared" si="73"/>
        <v>Nel</v>
      </c>
      <c r="G439" s="51" t="str">
        <f t="shared" si="74"/>
        <v>Men Master</v>
      </c>
      <c r="H439" s="51" t="str">
        <f t="shared" si="75"/>
        <v>Henties Bay</v>
      </c>
      <c r="I439" s="84"/>
      <c r="J439" s="84"/>
      <c r="K439" s="84"/>
      <c r="L439" s="83" t="str">
        <f t="shared" si="70"/>
        <v/>
      </c>
      <c r="M439" s="83" t="str">
        <f t="shared" si="71"/>
        <v/>
      </c>
    </row>
    <row r="440" spans="1:13" hidden="1" x14ac:dyDescent="0.3">
      <c r="A440" s="210" t="str">
        <f t="shared" si="79"/>
        <v>2022-IC-L2</v>
      </c>
      <c r="B440" s="199">
        <f t="shared" si="80"/>
        <v>44674</v>
      </c>
      <c r="C440" s="210" t="str">
        <f t="shared" si="81"/>
        <v>Zone 4 - Horingbaai</v>
      </c>
      <c r="D440" s="84" t="s">
        <v>1625</v>
      </c>
      <c r="E440" s="51" t="str">
        <f t="shared" si="72"/>
        <v>Lindie</v>
      </c>
      <c r="F440" s="51" t="str">
        <f t="shared" si="73"/>
        <v>Barnhard</v>
      </c>
      <c r="G440" s="51" t="str">
        <f t="shared" si="74"/>
        <v>Ladies Veteran</v>
      </c>
      <c r="H440" s="51" t="str">
        <f t="shared" si="75"/>
        <v>xHenties Bay</v>
      </c>
      <c r="I440" s="84"/>
      <c r="J440" s="84"/>
      <c r="K440" s="84"/>
      <c r="L440" s="83" t="str">
        <f t="shared" si="70"/>
        <v/>
      </c>
      <c r="M440" s="83" t="str">
        <f t="shared" si="71"/>
        <v/>
      </c>
    </row>
    <row r="441" spans="1:13" hidden="1" x14ac:dyDescent="0.3">
      <c r="A441" s="210" t="str">
        <f t="shared" si="79"/>
        <v>2022-IC-L2</v>
      </c>
      <c r="B441" s="199">
        <f t="shared" si="80"/>
        <v>44674</v>
      </c>
      <c r="C441" s="210" t="str">
        <f t="shared" si="81"/>
        <v>Zone 4 - Horingbaai</v>
      </c>
      <c r="D441" s="84" t="s">
        <v>1624</v>
      </c>
      <c r="E441" s="51" t="str">
        <f t="shared" si="72"/>
        <v>Clinton</v>
      </c>
      <c r="F441" s="51" t="str">
        <f t="shared" si="73"/>
        <v>Barnard</v>
      </c>
      <c r="G441" s="51" t="str">
        <f t="shared" si="74"/>
        <v>Men Senior</v>
      </c>
      <c r="H441" s="51" t="str">
        <f t="shared" si="75"/>
        <v>xHenties Bay</v>
      </c>
      <c r="I441" s="84"/>
      <c r="J441" s="84"/>
      <c r="K441" s="84"/>
      <c r="L441" s="83" t="str">
        <f t="shared" si="70"/>
        <v/>
      </c>
      <c r="M441" s="83" t="str">
        <f t="shared" si="71"/>
        <v/>
      </c>
    </row>
    <row r="442" spans="1:13" hidden="1" x14ac:dyDescent="0.3">
      <c r="A442" s="210" t="str">
        <f t="shared" ref="A442:A502" si="82">IF(D442="","",A441)</f>
        <v>2022-IC-L2</v>
      </c>
      <c r="B442" s="199">
        <f t="shared" ref="B442:B502" si="83">IF(D442="","",B441)</f>
        <v>44674</v>
      </c>
      <c r="C442" s="210" t="str">
        <f t="shared" ref="C442:C502" si="84">IF(D442="","",C441)</f>
        <v>Zone 4 - Horingbaai</v>
      </c>
      <c r="D442" s="84" t="s">
        <v>475</v>
      </c>
      <c r="E442" s="51" t="str">
        <f t="shared" si="72"/>
        <v>Johan</v>
      </c>
      <c r="F442" s="51" t="str">
        <f t="shared" si="73"/>
        <v>Agenbag</v>
      </c>
      <c r="G442" s="51" t="str">
        <f t="shared" si="74"/>
        <v>Men Master</v>
      </c>
      <c r="H442" s="51" t="str">
        <f t="shared" si="75"/>
        <v>Henties Bay</v>
      </c>
      <c r="I442" s="84"/>
      <c r="J442" s="84"/>
      <c r="K442" s="84"/>
      <c r="L442" s="83" t="str">
        <f t="shared" si="70"/>
        <v/>
      </c>
      <c r="M442" s="83" t="str">
        <f t="shared" si="71"/>
        <v/>
      </c>
    </row>
    <row r="443" spans="1:13" hidden="1" x14ac:dyDescent="0.3">
      <c r="A443" s="210" t="str">
        <f t="shared" si="82"/>
        <v>2022-IC-L2</v>
      </c>
      <c r="B443" s="199">
        <f t="shared" si="83"/>
        <v>44674</v>
      </c>
      <c r="C443" s="210" t="str">
        <f t="shared" si="84"/>
        <v>Zone 4 - Horingbaai</v>
      </c>
      <c r="D443" s="84" t="s">
        <v>1701</v>
      </c>
      <c r="E443" s="51" t="str">
        <f t="shared" si="72"/>
        <v>Ricku</v>
      </c>
      <c r="F443" s="51" t="str">
        <f t="shared" si="73"/>
        <v>Mans</v>
      </c>
      <c r="G443" s="51" t="str">
        <f t="shared" si="74"/>
        <v>Men Senior</v>
      </c>
      <c r="H443" s="51" t="str">
        <f t="shared" si="75"/>
        <v>Henties Bay</v>
      </c>
      <c r="I443" s="84"/>
      <c r="J443" s="84"/>
      <c r="K443" s="84"/>
      <c r="L443" s="83" t="str">
        <f t="shared" si="70"/>
        <v/>
      </c>
      <c r="M443" s="83" t="str">
        <f t="shared" si="71"/>
        <v/>
      </c>
    </row>
    <row r="444" spans="1:13" hidden="1" x14ac:dyDescent="0.3">
      <c r="A444" s="210" t="str">
        <f t="shared" si="82"/>
        <v>2022-IC-L2</v>
      </c>
      <c r="B444" s="199">
        <f t="shared" si="83"/>
        <v>44674</v>
      </c>
      <c r="C444" s="210" t="str">
        <f t="shared" si="84"/>
        <v>Zone 4 - Horingbaai</v>
      </c>
      <c r="D444" s="84" t="s">
        <v>563</v>
      </c>
      <c r="E444" s="51" t="str">
        <f t="shared" si="72"/>
        <v>Michele</v>
      </c>
      <c r="F444" s="51" t="str">
        <f t="shared" si="73"/>
        <v>Andersen</v>
      </c>
      <c r="G444" s="51" t="str">
        <f t="shared" si="74"/>
        <v>Ladies Grand Masters</v>
      </c>
      <c r="H444" s="51" t="str">
        <f t="shared" si="75"/>
        <v>Henties Bay</v>
      </c>
      <c r="I444" s="84"/>
      <c r="J444" s="84"/>
      <c r="K444" s="84"/>
      <c r="L444" s="83" t="str">
        <f t="shared" si="70"/>
        <v/>
      </c>
      <c r="M444" s="83" t="str">
        <f t="shared" si="71"/>
        <v/>
      </c>
    </row>
    <row r="445" spans="1:13" hidden="1" x14ac:dyDescent="0.3">
      <c r="A445" s="210" t="str">
        <f t="shared" si="82"/>
        <v>2022-IC-L2</v>
      </c>
      <c r="B445" s="199">
        <f t="shared" si="83"/>
        <v>44674</v>
      </c>
      <c r="C445" s="210" t="str">
        <f t="shared" si="84"/>
        <v>Zone 4 - Horingbaai</v>
      </c>
      <c r="D445" s="84" t="s">
        <v>1367</v>
      </c>
      <c r="E445" s="51" t="str">
        <f t="shared" si="72"/>
        <v>Nadine</v>
      </c>
      <c r="F445" s="51" t="str">
        <f t="shared" si="73"/>
        <v>Downing</v>
      </c>
      <c r="G445" s="51" t="str">
        <f t="shared" si="74"/>
        <v>Ladies Master</v>
      </c>
      <c r="H445" s="51" t="str">
        <f t="shared" si="75"/>
        <v>Henties Bay</v>
      </c>
      <c r="I445" s="84"/>
      <c r="J445" s="84"/>
      <c r="K445" s="84"/>
      <c r="L445" s="83" t="str">
        <f t="shared" si="70"/>
        <v/>
      </c>
      <c r="M445" s="83" t="str">
        <f t="shared" si="71"/>
        <v/>
      </c>
    </row>
    <row r="446" spans="1:13" hidden="1" x14ac:dyDescent="0.3">
      <c r="A446" s="210" t="str">
        <f t="shared" si="82"/>
        <v>2022-IC-L2</v>
      </c>
      <c r="B446" s="199">
        <f t="shared" si="83"/>
        <v>44674</v>
      </c>
      <c r="C446" s="210" t="str">
        <f t="shared" si="84"/>
        <v>Zone 4 - Horingbaai</v>
      </c>
      <c r="D446" s="84" t="s">
        <v>1390</v>
      </c>
      <c r="E446" s="51" t="str">
        <f t="shared" si="72"/>
        <v>Jacomine</v>
      </c>
      <c r="F446" s="51" t="str">
        <f t="shared" si="73"/>
        <v>Heath</v>
      </c>
      <c r="G446" s="51" t="str">
        <f t="shared" si="74"/>
        <v>Ladies Senior</v>
      </c>
      <c r="H446" s="51" t="str">
        <f t="shared" si="75"/>
        <v>Steenbras</v>
      </c>
      <c r="I446" s="84"/>
      <c r="J446" s="84"/>
      <c r="K446" s="84"/>
      <c r="L446" s="83" t="str">
        <f t="shared" si="70"/>
        <v/>
      </c>
      <c r="M446" s="83" t="str">
        <f t="shared" si="71"/>
        <v/>
      </c>
    </row>
    <row r="447" spans="1:13" hidden="1" x14ac:dyDescent="0.3">
      <c r="A447" s="210" t="str">
        <f t="shared" si="82"/>
        <v>2022-IC-L2</v>
      </c>
      <c r="B447" s="199">
        <f t="shared" si="83"/>
        <v>44674</v>
      </c>
      <c r="C447" s="210" t="str">
        <f t="shared" si="84"/>
        <v>Zone 4 - Horingbaai</v>
      </c>
      <c r="D447" s="84" t="s">
        <v>581</v>
      </c>
      <c r="E447" s="51" t="str">
        <f t="shared" si="72"/>
        <v>Chris</v>
      </c>
      <c r="F447" s="51" t="str">
        <f t="shared" si="73"/>
        <v>Scholtz</v>
      </c>
      <c r="G447" s="51" t="str">
        <f t="shared" si="74"/>
        <v>Men Veteran</v>
      </c>
      <c r="H447" s="51" t="str">
        <f t="shared" si="75"/>
        <v>Henties Bay</v>
      </c>
      <c r="I447" s="84"/>
      <c r="J447" s="84"/>
      <c r="K447" s="84"/>
      <c r="L447" s="83" t="str">
        <f t="shared" si="70"/>
        <v/>
      </c>
      <c r="M447" s="83" t="str">
        <f t="shared" si="71"/>
        <v/>
      </c>
    </row>
    <row r="448" spans="1:13" hidden="1" x14ac:dyDescent="0.3">
      <c r="A448" s="210" t="str">
        <f t="shared" si="82"/>
        <v>2022-IC-L2</v>
      </c>
      <c r="B448" s="199">
        <f t="shared" si="83"/>
        <v>44674</v>
      </c>
      <c r="C448" s="210" t="str">
        <f t="shared" si="84"/>
        <v>Zone 4 - Horingbaai</v>
      </c>
      <c r="D448" s="84" t="s">
        <v>622</v>
      </c>
      <c r="E448" s="51" t="str">
        <f t="shared" si="72"/>
        <v>Karel</v>
      </c>
      <c r="F448" s="51" t="str">
        <f t="shared" si="73"/>
        <v>Agenbag</v>
      </c>
      <c r="G448" s="51" t="str">
        <f t="shared" si="74"/>
        <v>Men Senior</v>
      </c>
      <c r="H448" s="51" t="str">
        <f t="shared" si="75"/>
        <v>Henties Bay</v>
      </c>
      <c r="I448" s="84"/>
      <c r="J448" s="84"/>
      <c r="K448" s="84"/>
      <c r="L448" s="83" t="str">
        <f t="shared" si="70"/>
        <v/>
      </c>
      <c r="M448" s="83" t="str">
        <f t="shared" si="71"/>
        <v/>
      </c>
    </row>
    <row r="449" spans="1:13" hidden="1" x14ac:dyDescent="0.3">
      <c r="A449" s="210" t="str">
        <f t="shared" si="82"/>
        <v>2022-IC-L2</v>
      </c>
      <c r="B449" s="199">
        <f t="shared" si="83"/>
        <v>44674</v>
      </c>
      <c r="C449" s="210" t="str">
        <f t="shared" si="84"/>
        <v>Zone 4 - Horingbaai</v>
      </c>
      <c r="D449" s="84" t="s">
        <v>494</v>
      </c>
      <c r="E449" s="51" t="str">
        <f t="shared" si="72"/>
        <v>Chrisjan</v>
      </c>
      <c r="F449" s="51" t="str">
        <f t="shared" si="73"/>
        <v>Potgieter</v>
      </c>
      <c r="G449" s="51" t="str">
        <f t="shared" si="74"/>
        <v>Men Veteran</v>
      </c>
      <c r="H449" s="51" t="str">
        <f t="shared" si="75"/>
        <v>Seagull Angling Club</v>
      </c>
      <c r="I449" s="84"/>
      <c r="J449" s="84" t="s">
        <v>1279</v>
      </c>
      <c r="K449" s="84">
        <v>125</v>
      </c>
      <c r="L449" s="83">
        <f t="shared" si="70"/>
        <v>9.3000000000000007</v>
      </c>
      <c r="M449" s="83">
        <f t="shared" si="71"/>
        <v>9.3000000000000007</v>
      </c>
    </row>
    <row r="450" spans="1:13" hidden="1" x14ac:dyDescent="0.3">
      <c r="A450" s="210" t="str">
        <f t="shared" si="82"/>
        <v>2022-IC-L2</v>
      </c>
      <c r="B450" s="199">
        <f t="shared" si="83"/>
        <v>44674</v>
      </c>
      <c r="C450" s="210" t="str">
        <f t="shared" si="84"/>
        <v>Zone 4 - Horingbaai</v>
      </c>
      <c r="D450" s="84" t="s">
        <v>494</v>
      </c>
      <c r="E450" s="51" t="str">
        <f t="shared" si="72"/>
        <v>Chrisjan</v>
      </c>
      <c r="F450" s="51" t="str">
        <f t="shared" si="73"/>
        <v>Potgieter</v>
      </c>
      <c r="G450" s="51" t="str">
        <f t="shared" si="74"/>
        <v>Men Veteran</v>
      </c>
      <c r="H450" s="51" t="str">
        <f t="shared" si="75"/>
        <v>Seagull Angling Club</v>
      </c>
      <c r="I450" s="84"/>
      <c r="J450" s="84" t="s">
        <v>1279</v>
      </c>
      <c r="K450" s="84">
        <v>103</v>
      </c>
      <c r="L450" s="83">
        <f t="shared" si="70"/>
        <v>4.8</v>
      </c>
      <c r="M450" s="83">
        <f t="shared" si="71"/>
        <v>4.8</v>
      </c>
    </row>
    <row r="451" spans="1:13" hidden="1" x14ac:dyDescent="0.3">
      <c r="A451" s="210" t="str">
        <f t="shared" si="82"/>
        <v>2022-IC-L2</v>
      </c>
      <c r="B451" s="199">
        <f t="shared" si="83"/>
        <v>44674</v>
      </c>
      <c r="C451" s="210" t="str">
        <f t="shared" si="84"/>
        <v>Zone 4 - Horingbaai</v>
      </c>
      <c r="D451" s="84" t="s">
        <v>494</v>
      </c>
      <c r="E451" s="51" t="str">
        <f t="shared" si="72"/>
        <v>Chrisjan</v>
      </c>
      <c r="F451" s="51" t="str">
        <f t="shared" si="73"/>
        <v>Potgieter</v>
      </c>
      <c r="G451" s="51" t="str">
        <f t="shared" si="74"/>
        <v>Men Veteran</v>
      </c>
      <c r="H451" s="51" t="str">
        <f t="shared" si="75"/>
        <v>Seagull Angling Club</v>
      </c>
      <c r="I451" s="84"/>
      <c r="J451" s="84" t="s">
        <v>1279</v>
      </c>
      <c r="K451" s="84">
        <v>132</v>
      </c>
      <c r="L451" s="83">
        <f t="shared" si="70"/>
        <v>11.2</v>
      </c>
      <c r="M451" s="83">
        <f t="shared" si="71"/>
        <v>11.2</v>
      </c>
    </row>
    <row r="452" spans="1:13" hidden="1" x14ac:dyDescent="0.3">
      <c r="A452" s="210" t="str">
        <f t="shared" si="82"/>
        <v>2022-IC-L2</v>
      </c>
      <c r="B452" s="199">
        <f t="shared" si="83"/>
        <v>44674</v>
      </c>
      <c r="C452" s="210" t="str">
        <f t="shared" si="84"/>
        <v>Zone 4 - Horingbaai</v>
      </c>
      <c r="D452" s="84" t="s">
        <v>550</v>
      </c>
      <c r="E452" s="51" t="str">
        <f t="shared" si="72"/>
        <v>Tertius</v>
      </c>
      <c r="F452" s="51" t="str">
        <f t="shared" si="73"/>
        <v>Potgieter</v>
      </c>
      <c r="G452" s="51" t="str">
        <f t="shared" si="74"/>
        <v>Men Senior</v>
      </c>
      <c r="H452" s="51" t="str">
        <f t="shared" si="75"/>
        <v>Seagull Angling Club</v>
      </c>
      <c r="I452" s="84"/>
      <c r="J452" s="84" t="s">
        <v>1279</v>
      </c>
      <c r="K452" s="84">
        <v>150</v>
      </c>
      <c r="L452" s="83">
        <f t="shared" si="70"/>
        <v>17.399999999999999</v>
      </c>
      <c r="M452" s="83">
        <f t="shared" si="71"/>
        <v>17.399999999999999</v>
      </c>
    </row>
    <row r="453" spans="1:13" hidden="1" x14ac:dyDescent="0.3">
      <c r="A453" s="210" t="str">
        <f t="shared" si="82"/>
        <v>2022-IC-L2</v>
      </c>
      <c r="B453" s="199">
        <f t="shared" si="83"/>
        <v>44674</v>
      </c>
      <c r="C453" s="210" t="str">
        <f t="shared" si="84"/>
        <v>Zone 4 - Horingbaai</v>
      </c>
      <c r="D453" s="84" t="s">
        <v>578</v>
      </c>
      <c r="E453" s="51" t="str">
        <f t="shared" si="72"/>
        <v>Pieter</v>
      </c>
      <c r="F453" s="51" t="str">
        <f t="shared" si="73"/>
        <v>Van Aarde</v>
      </c>
      <c r="G453" s="51" t="str">
        <f t="shared" si="74"/>
        <v>Men Senior</v>
      </c>
      <c r="H453" s="51" t="str">
        <f t="shared" si="75"/>
        <v>Seagull Angling Club</v>
      </c>
      <c r="I453" s="84"/>
      <c r="J453" s="84" t="s">
        <v>1279</v>
      </c>
      <c r="K453" s="84">
        <v>146</v>
      </c>
      <c r="L453" s="83">
        <f t="shared" si="70"/>
        <v>15.9</v>
      </c>
      <c r="M453" s="83">
        <f t="shared" si="71"/>
        <v>15.9</v>
      </c>
    </row>
    <row r="454" spans="1:13" hidden="1" x14ac:dyDescent="0.3">
      <c r="A454" s="210" t="str">
        <f t="shared" si="82"/>
        <v>2022-IC-L2</v>
      </c>
      <c r="B454" s="199">
        <f t="shared" si="83"/>
        <v>44674</v>
      </c>
      <c r="C454" s="210" t="str">
        <f t="shared" si="84"/>
        <v>Zone 4 - Horingbaai</v>
      </c>
      <c r="D454" s="84" t="s">
        <v>578</v>
      </c>
      <c r="E454" s="51" t="str">
        <f t="shared" si="72"/>
        <v>Pieter</v>
      </c>
      <c r="F454" s="51" t="str">
        <f t="shared" si="73"/>
        <v>Van Aarde</v>
      </c>
      <c r="G454" s="51" t="str">
        <f t="shared" si="74"/>
        <v>Men Senior</v>
      </c>
      <c r="H454" s="51" t="str">
        <f t="shared" si="75"/>
        <v>Seagull Angling Club</v>
      </c>
      <c r="I454" s="84"/>
      <c r="J454" s="84" t="s">
        <v>1279</v>
      </c>
      <c r="K454" s="84">
        <v>124</v>
      </c>
      <c r="L454" s="83">
        <f t="shared" si="70"/>
        <v>9.1</v>
      </c>
      <c r="M454" s="83">
        <f t="shared" si="71"/>
        <v>9.1</v>
      </c>
    </row>
    <row r="455" spans="1:13" hidden="1" x14ac:dyDescent="0.3">
      <c r="A455" s="210" t="str">
        <f t="shared" si="82"/>
        <v>2022-IC-L2</v>
      </c>
      <c r="B455" s="199">
        <f t="shared" si="83"/>
        <v>44674</v>
      </c>
      <c r="C455" s="210" t="str">
        <f t="shared" si="84"/>
        <v>Zone 4 - Horingbaai</v>
      </c>
      <c r="D455" s="84" t="s">
        <v>705</v>
      </c>
      <c r="E455" s="51" t="str">
        <f t="shared" si="72"/>
        <v>Lu-Andre</v>
      </c>
      <c r="F455" s="51" t="str">
        <f t="shared" si="73"/>
        <v>Duvenhage</v>
      </c>
      <c r="G455" s="51" t="str">
        <f t="shared" si="74"/>
        <v>Men Senior</v>
      </c>
      <c r="H455" s="51" t="str">
        <f t="shared" si="75"/>
        <v>Seagull Angling Club</v>
      </c>
      <c r="I455" s="84"/>
      <c r="J455" s="84" t="s">
        <v>1279</v>
      </c>
      <c r="K455" s="84">
        <v>134</v>
      </c>
      <c r="L455" s="83">
        <f t="shared" si="70"/>
        <v>11.8</v>
      </c>
      <c r="M455" s="83">
        <f t="shared" si="71"/>
        <v>11.8</v>
      </c>
    </row>
    <row r="456" spans="1:13" hidden="1" x14ac:dyDescent="0.3">
      <c r="A456" s="210" t="str">
        <f t="shared" si="82"/>
        <v>2022-IC-L2</v>
      </c>
      <c r="B456" s="199">
        <f t="shared" si="83"/>
        <v>44674</v>
      </c>
      <c r="C456" s="210" t="str">
        <f t="shared" si="84"/>
        <v>Zone 4 - Horingbaai</v>
      </c>
      <c r="D456" s="84" t="s">
        <v>1461</v>
      </c>
      <c r="E456" s="51" t="str">
        <f t="shared" si="72"/>
        <v>Gerhard</v>
      </c>
      <c r="F456" s="51" t="str">
        <f t="shared" si="73"/>
        <v>Van Niekerk</v>
      </c>
      <c r="G456" s="51" t="str">
        <f t="shared" si="74"/>
        <v>Men Senior</v>
      </c>
      <c r="H456" s="51" t="str">
        <f t="shared" si="75"/>
        <v>Seagull Angling Club</v>
      </c>
      <c r="I456" s="84"/>
      <c r="J456" s="84" t="s">
        <v>1279</v>
      </c>
      <c r="K456" s="84">
        <v>105</v>
      </c>
      <c r="L456" s="83">
        <f t="shared" ref="L456:L502" si="85">IF(K456="","",IF(I456="",ROUND(HLOOKUP(J456,kgList,K456,FALSE),1),ROUND(HLOOKUP(I456,kgList,K456,FALSE),1)))</f>
        <v>5.0999999999999996</v>
      </c>
      <c r="M456" s="83">
        <f t="shared" ref="M456:M502" si="86">IF(L456="","",IF(COUNTA(I456:J456)&gt;1,"Edible or Inedible",IF(COUNTA(I456)=1,L456*1,IF(COUNTA(J456)=1,L456*1,"ERROR"))))</f>
        <v>5.0999999999999996</v>
      </c>
    </row>
    <row r="457" spans="1:13" hidden="1" x14ac:dyDescent="0.3">
      <c r="A457" s="210" t="str">
        <f t="shared" si="82"/>
        <v>2022-IC-L2</v>
      </c>
      <c r="B457" s="199">
        <f t="shared" si="83"/>
        <v>44674</v>
      </c>
      <c r="C457" s="210" t="str">
        <f t="shared" si="84"/>
        <v>Zone 4 - Horingbaai</v>
      </c>
      <c r="D457" s="84" t="s">
        <v>746</v>
      </c>
      <c r="E457" s="51" t="str">
        <f t="shared" si="72"/>
        <v>Danie</v>
      </c>
      <c r="F457" s="51" t="str">
        <f t="shared" si="73"/>
        <v>Smith</v>
      </c>
      <c r="G457" s="51" t="str">
        <f t="shared" si="74"/>
        <v>Men Veteran</v>
      </c>
      <c r="H457" s="51" t="str">
        <f t="shared" si="75"/>
        <v>Seagull Angling Club</v>
      </c>
      <c r="I457" s="84" t="s">
        <v>1862</v>
      </c>
      <c r="J457" s="84"/>
      <c r="K457" s="84">
        <v>40</v>
      </c>
      <c r="L457" s="83">
        <f t="shared" si="85"/>
        <v>0.7</v>
      </c>
      <c r="M457" s="83">
        <f t="shared" si="86"/>
        <v>0.7</v>
      </c>
    </row>
    <row r="458" spans="1:13" hidden="1" x14ac:dyDescent="0.3">
      <c r="A458" s="210" t="str">
        <f t="shared" si="82"/>
        <v>2022-IC-L2</v>
      </c>
      <c r="B458" s="199">
        <f t="shared" si="83"/>
        <v>44674</v>
      </c>
      <c r="C458" s="210" t="str">
        <f t="shared" si="84"/>
        <v>Zone 4 - Horingbaai</v>
      </c>
      <c r="D458" s="84" t="s">
        <v>499</v>
      </c>
      <c r="E458" s="51" t="str">
        <f t="shared" si="72"/>
        <v>Sean</v>
      </c>
      <c r="F458" s="51" t="str">
        <f t="shared" si="73"/>
        <v>Van Den Heuvel</v>
      </c>
      <c r="G458" s="51" t="str">
        <f t="shared" si="74"/>
        <v>Men Veteran</v>
      </c>
      <c r="H458" s="51" t="str">
        <f t="shared" si="75"/>
        <v>Seagull Angling Club</v>
      </c>
      <c r="I458" s="84"/>
      <c r="J458" s="84" t="s">
        <v>1280</v>
      </c>
      <c r="K458" s="84">
        <v>113</v>
      </c>
      <c r="L458" s="83">
        <f t="shared" si="85"/>
        <v>5.7</v>
      </c>
      <c r="M458" s="83">
        <f t="shared" si="86"/>
        <v>5.7</v>
      </c>
    </row>
    <row r="459" spans="1:13" hidden="1" x14ac:dyDescent="0.3">
      <c r="A459" s="210" t="str">
        <f t="shared" si="82"/>
        <v>2022-IC-L2</v>
      </c>
      <c r="B459" s="199">
        <f t="shared" si="83"/>
        <v>44674</v>
      </c>
      <c r="C459" s="210" t="str">
        <f t="shared" si="84"/>
        <v>Zone 4 - Horingbaai</v>
      </c>
      <c r="D459" s="84" t="s">
        <v>499</v>
      </c>
      <c r="E459" s="51" t="str">
        <f t="shared" si="72"/>
        <v>Sean</v>
      </c>
      <c r="F459" s="51" t="str">
        <f t="shared" si="73"/>
        <v>Van Den Heuvel</v>
      </c>
      <c r="G459" s="51" t="str">
        <f t="shared" si="74"/>
        <v>Men Veteran</v>
      </c>
      <c r="H459" s="51" t="str">
        <f t="shared" si="75"/>
        <v>Seagull Angling Club</v>
      </c>
      <c r="I459" s="84"/>
      <c r="J459" s="84" t="s">
        <v>1279</v>
      </c>
      <c r="K459" s="84">
        <v>113</v>
      </c>
      <c r="L459" s="83">
        <f t="shared" si="85"/>
        <v>6.6</v>
      </c>
      <c r="M459" s="83">
        <f t="shared" si="86"/>
        <v>6.6</v>
      </c>
    </row>
    <row r="460" spans="1:13" hidden="1" x14ac:dyDescent="0.3">
      <c r="A460" s="210" t="str">
        <f t="shared" si="82"/>
        <v>2022-IC-L2</v>
      </c>
      <c r="B460" s="199">
        <f t="shared" si="83"/>
        <v>44674</v>
      </c>
      <c r="C460" s="210" t="str">
        <f t="shared" si="84"/>
        <v>Zone 4 - Horingbaai</v>
      </c>
      <c r="D460" s="84" t="s">
        <v>1003</v>
      </c>
      <c r="E460" s="51" t="str">
        <f t="shared" ref="E460:E502" si="87">IF(D460="","",VLOOKUP(D460,Master,3,FALSE))</f>
        <v>Jorg</v>
      </c>
      <c r="F460" s="51" t="str">
        <f t="shared" ref="F460:F502" si="88">IF(D460="","",VLOOKUP(D460,Master,4,FALSE))</f>
        <v>Walder</v>
      </c>
      <c r="G460" s="51" t="str">
        <f t="shared" ref="G460:G502" si="89">IF(D460="","",VLOOKUP(D460,Master,5,FALSE))</f>
        <v>Men Master</v>
      </c>
      <c r="H460" s="51" t="str">
        <f t="shared" ref="H460:H502" si="90">IF(D460="","",VLOOKUP(D460,Master,2,FALSE))</f>
        <v>Mako</v>
      </c>
      <c r="I460" s="84"/>
      <c r="J460" s="84"/>
      <c r="K460" s="84"/>
      <c r="L460" s="83" t="str">
        <f t="shared" si="85"/>
        <v/>
      </c>
      <c r="M460" s="83" t="str">
        <f t="shared" si="86"/>
        <v/>
      </c>
    </row>
    <row r="461" spans="1:13" hidden="1" x14ac:dyDescent="0.3">
      <c r="A461" s="210" t="str">
        <f t="shared" si="82"/>
        <v>2022-IC-L2</v>
      </c>
      <c r="B461" s="199">
        <f t="shared" si="83"/>
        <v>44674</v>
      </c>
      <c r="C461" s="210" t="str">
        <f t="shared" si="84"/>
        <v>Zone 4 - Horingbaai</v>
      </c>
      <c r="D461" s="84" t="s">
        <v>683</v>
      </c>
      <c r="E461" s="51" t="str">
        <f t="shared" si="87"/>
        <v>Herbert</v>
      </c>
      <c r="F461" s="51" t="str">
        <f t="shared" si="88"/>
        <v>Schmidlin</v>
      </c>
      <c r="G461" s="51" t="str">
        <f t="shared" si="89"/>
        <v>Men Master</v>
      </c>
      <c r="H461" s="51" t="str">
        <f t="shared" si="90"/>
        <v>Mako</v>
      </c>
      <c r="I461" s="84"/>
      <c r="J461" s="84"/>
      <c r="K461" s="84"/>
      <c r="L461" s="83" t="str">
        <f t="shared" si="85"/>
        <v/>
      </c>
      <c r="M461" s="83" t="str">
        <f t="shared" si="86"/>
        <v/>
      </c>
    </row>
    <row r="462" spans="1:13" hidden="1" x14ac:dyDescent="0.3">
      <c r="A462" s="210" t="str">
        <f t="shared" si="82"/>
        <v>2022-IC-L2</v>
      </c>
      <c r="B462" s="199">
        <f t="shared" si="83"/>
        <v>44674</v>
      </c>
      <c r="C462" s="210" t="str">
        <f t="shared" si="84"/>
        <v>Zone 4 - Horingbaai</v>
      </c>
      <c r="D462" s="84" t="s">
        <v>513</v>
      </c>
      <c r="E462" s="51" t="str">
        <f t="shared" si="87"/>
        <v>Gerrie</v>
      </c>
      <c r="F462" s="51" t="str">
        <f t="shared" si="88"/>
        <v>Hough</v>
      </c>
      <c r="G462" s="51" t="str">
        <f t="shared" si="89"/>
        <v>Men Master</v>
      </c>
      <c r="H462" s="51" t="str">
        <f t="shared" si="90"/>
        <v>Mako</v>
      </c>
      <c r="I462" s="84"/>
      <c r="J462" s="84"/>
      <c r="K462" s="84"/>
      <c r="L462" s="83" t="str">
        <f t="shared" si="85"/>
        <v/>
      </c>
      <c r="M462" s="83" t="str">
        <f t="shared" si="86"/>
        <v/>
      </c>
    </row>
    <row r="463" spans="1:13" hidden="1" x14ac:dyDescent="0.3">
      <c r="A463" s="210" t="str">
        <f t="shared" si="82"/>
        <v>2022-IC-L2</v>
      </c>
      <c r="B463" s="199">
        <f t="shared" si="83"/>
        <v>44674</v>
      </c>
      <c r="C463" s="210" t="str">
        <f t="shared" si="84"/>
        <v>Zone 4 - Horingbaai</v>
      </c>
      <c r="D463" s="84" t="s">
        <v>535</v>
      </c>
      <c r="E463" s="51" t="str">
        <f t="shared" si="87"/>
        <v>Hendrik</v>
      </c>
      <c r="F463" s="51" t="str">
        <f t="shared" si="88"/>
        <v>Dry</v>
      </c>
      <c r="G463" s="51" t="str">
        <f t="shared" si="89"/>
        <v>Men Veteran</v>
      </c>
      <c r="H463" s="51" t="str">
        <f t="shared" si="90"/>
        <v>Mako</v>
      </c>
      <c r="I463" s="84"/>
      <c r="J463" s="84"/>
      <c r="K463" s="84"/>
      <c r="L463" s="83" t="str">
        <f t="shared" si="85"/>
        <v/>
      </c>
      <c r="M463" s="83" t="str">
        <f t="shared" si="86"/>
        <v/>
      </c>
    </row>
    <row r="464" spans="1:13" hidden="1" x14ac:dyDescent="0.3">
      <c r="A464" s="210" t="str">
        <f t="shared" si="82"/>
        <v>2022-IC-L2</v>
      </c>
      <c r="B464" s="199">
        <f t="shared" si="83"/>
        <v>44674</v>
      </c>
      <c r="C464" s="210" t="str">
        <f t="shared" si="84"/>
        <v>Zone 4 - Horingbaai</v>
      </c>
      <c r="D464" s="84" t="s">
        <v>1600</v>
      </c>
      <c r="E464" s="51" t="str">
        <f t="shared" si="87"/>
        <v>Iwan</v>
      </c>
      <c r="F464" s="51" t="str">
        <f t="shared" si="88"/>
        <v>Kotze</v>
      </c>
      <c r="G464" s="51" t="str">
        <f t="shared" si="89"/>
        <v>Men Senior</v>
      </c>
      <c r="H464" s="51" t="str">
        <f t="shared" si="90"/>
        <v>Seagull Angling Club</v>
      </c>
      <c r="I464" s="84"/>
      <c r="J464" s="84" t="s">
        <v>1279</v>
      </c>
      <c r="K464" s="84">
        <v>133</v>
      </c>
      <c r="L464" s="83">
        <f t="shared" si="85"/>
        <v>11.5</v>
      </c>
      <c r="M464" s="83">
        <f t="shared" si="86"/>
        <v>11.5</v>
      </c>
    </row>
    <row r="465" spans="1:13" hidden="1" x14ac:dyDescent="0.3">
      <c r="A465" s="210" t="str">
        <f t="shared" si="82"/>
        <v>2022-IC-L2</v>
      </c>
      <c r="B465" s="199">
        <f t="shared" si="83"/>
        <v>44674</v>
      </c>
      <c r="C465" s="210" t="str">
        <f t="shared" si="84"/>
        <v>Zone 4 - Horingbaai</v>
      </c>
      <c r="D465" s="84" t="s">
        <v>1600</v>
      </c>
      <c r="E465" s="51" t="str">
        <f t="shared" si="87"/>
        <v>Iwan</v>
      </c>
      <c r="F465" s="51" t="str">
        <f t="shared" si="88"/>
        <v>Kotze</v>
      </c>
      <c r="G465" s="51" t="str">
        <f t="shared" si="89"/>
        <v>Men Senior</v>
      </c>
      <c r="H465" s="51" t="str">
        <f t="shared" si="90"/>
        <v>Seagull Angling Club</v>
      </c>
      <c r="I465" s="84"/>
      <c r="J465" s="84" t="s">
        <v>1279</v>
      </c>
      <c r="K465" s="84">
        <v>108</v>
      </c>
      <c r="L465" s="83">
        <f t="shared" si="85"/>
        <v>5.6</v>
      </c>
      <c r="M465" s="83">
        <f t="shared" si="86"/>
        <v>5.6</v>
      </c>
    </row>
    <row r="466" spans="1:13" hidden="1" x14ac:dyDescent="0.3">
      <c r="A466" s="210" t="str">
        <f t="shared" si="82"/>
        <v>2022-IC-L2</v>
      </c>
      <c r="B466" s="199">
        <f t="shared" si="83"/>
        <v>44674</v>
      </c>
      <c r="C466" s="210" t="str">
        <f t="shared" si="84"/>
        <v>Zone 4 - Horingbaai</v>
      </c>
      <c r="D466" s="84" t="s">
        <v>827</v>
      </c>
      <c r="E466" s="51" t="str">
        <f t="shared" si="87"/>
        <v>Manfred</v>
      </c>
      <c r="F466" s="51" t="str">
        <f t="shared" si="88"/>
        <v>Weise</v>
      </c>
      <c r="G466" s="51" t="str">
        <f t="shared" si="89"/>
        <v>Men Master</v>
      </c>
      <c r="H466" s="51" t="str">
        <f t="shared" si="90"/>
        <v>Seagull Angling Club</v>
      </c>
      <c r="I466" s="84" t="s">
        <v>1862</v>
      </c>
      <c r="J466" s="84"/>
      <c r="K466" s="84">
        <v>56</v>
      </c>
      <c r="L466" s="83">
        <f t="shared" si="85"/>
        <v>1.8</v>
      </c>
      <c r="M466" s="83">
        <f t="shared" si="86"/>
        <v>1.8</v>
      </c>
    </row>
    <row r="467" spans="1:13" hidden="1" x14ac:dyDescent="0.3">
      <c r="A467" s="210" t="str">
        <f t="shared" si="82"/>
        <v>2022-IC-L2</v>
      </c>
      <c r="B467" s="199">
        <f t="shared" si="83"/>
        <v>44674</v>
      </c>
      <c r="C467" s="210" t="str">
        <f t="shared" si="84"/>
        <v>Zone 4 - Horingbaai</v>
      </c>
      <c r="D467" s="84" t="s">
        <v>643</v>
      </c>
      <c r="E467" s="51" t="str">
        <f t="shared" si="87"/>
        <v>Cecilia</v>
      </c>
      <c r="F467" s="51" t="str">
        <f t="shared" si="88"/>
        <v>Brandt</v>
      </c>
      <c r="G467" s="51" t="str">
        <f t="shared" si="89"/>
        <v>Ladies Senior</v>
      </c>
      <c r="H467" s="51" t="str">
        <f t="shared" si="90"/>
        <v>Seagull Angling Club</v>
      </c>
      <c r="I467" s="84" t="s">
        <v>9</v>
      </c>
      <c r="J467" s="84"/>
      <c r="K467" s="84">
        <v>31</v>
      </c>
      <c r="L467" s="83">
        <f t="shared" si="85"/>
        <v>0.5</v>
      </c>
      <c r="M467" s="83">
        <f t="shared" si="86"/>
        <v>0.5</v>
      </c>
    </row>
    <row r="468" spans="1:13" hidden="1" x14ac:dyDescent="0.3">
      <c r="A468" s="210" t="str">
        <f t="shared" si="82"/>
        <v>2022-IC-L2</v>
      </c>
      <c r="B468" s="199">
        <f t="shared" si="83"/>
        <v>44674</v>
      </c>
      <c r="C468" s="210" t="str">
        <f t="shared" si="84"/>
        <v>Zone 4 - Horingbaai</v>
      </c>
      <c r="D468" s="84" t="s">
        <v>481</v>
      </c>
      <c r="E468" s="51" t="str">
        <f t="shared" si="87"/>
        <v>Jaco</v>
      </c>
      <c r="F468" s="51" t="str">
        <f t="shared" si="88"/>
        <v>Mertens</v>
      </c>
      <c r="G468" s="51" t="str">
        <f t="shared" si="89"/>
        <v>Men Senior</v>
      </c>
      <c r="H468" s="51" t="str">
        <f t="shared" si="90"/>
        <v>Seagull Angling Club</v>
      </c>
      <c r="I468" s="84"/>
      <c r="J468" s="84"/>
      <c r="K468" s="84"/>
      <c r="L468" s="83" t="str">
        <f t="shared" si="85"/>
        <v/>
      </c>
      <c r="M468" s="83" t="str">
        <f t="shared" si="86"/>
        <v/>
      </c>
    </row>
    <row r="469" spans="1:13" hidden="1" x14ac:dyDescent="0.3">
      <c r="A469" s="210" t="str">
        <f t="shared" si="82"/>
        <v>2022-IC-L2</v>
      </c>
      <c r="B469" s="199">
        <f t="shared" si="83"/>
        <v>44674</v>
      </c>
      <c r="C469" s="210" t="str">
        <f t="shared" si="84"/>
        <v>Zone 4 - Horingbaai</v>
      </c>
      <c r="D469" s="84" t="s">
        <v>519</v>
      </c>
      <c r="E469" s="51" t="str">
        <f t="shared" si="87"/>
        <v>Herbert</v>
      </c>
      <c r="F469" s="51" t="str">
        <f t="shared" si="88"/>
        <v>Van Niekerk</v>
      </c>
      <c r="G469" s="51" t="str">
        <f t="shared" si="89"/>
        <v>Men Master</v>
      </c>
      <c r="H469" s="51" t="str">
        <f t="shared" si="90"/>
        <v>Seagull Angling Club</v>
      </c>
      <c r="I469" s="84"/>
      <c r="J469" s="84"/>
      <c r="K469" s="84"/>
      <c r="L469" s="83" t="str">
        <f t="shared" si="85"/>
        <v/>
      </c>
      <c r="M469" s="83" t="str">
        <f t="shared" si="86"/>
        <v/>
      </c>
    </row>
    <row r="470" spans="1:13" hidden="1" x14ac:dyDescent="0.3">
      <c r="A470" s="210" t="str">
        <f t="shared" si="82"/>
        <v>2022-IC-L2</v>
      </c>
      <c r="B470" s="199">
        <f t="shared" si="83"/>
        <v>44674</v>
      </c>
      <c r="C470" s="210" t="str">
        <f t="shared" si="84"/>
        <v>Zone 4 - Horingbaai</v>
      </c>
      <c r="D470" s="84" t="s">
        <v>527</v>
      </c>
      <c r="E470" s="51" t="str">
        <f t="shared" si="87"/>
        <v>Richard</v>
      </c>
      <c r="F470" s="51" t="str">
        <f t="shared" si="88"/>
        <v>Kotze</v>
      </c>
      <c r="G470" s="51" t="str">
        <f t="shared" si="89"/>
        <v>Men Grand Masters</v>
      </c>
      <c r="H470" s="51" t="str">
        <f t="shared" si="90"/>
        <v>Seagull Angling Club</v>
      </c>
      <c r="I470" s="84"/>
      <c r="J470" s="84"/>
      <c r="K470" s="84"/>
      <c r="L470" s="83" t="str">
        <f t="shared" si="85"/>
        <v/>
      </c>
      <c r="M470" s="83" t="str">
        <f t="shared" si="86"/>
        <v/>
      </c>
    </row>
    <row r="471" spans="1:13" hidden="1" x14ac:dyDescent="0.3">
      <c r="A471" s="210" t="str">
        <f t="shared" si="82"/>
        <v>2022-IC-L2</v>
      </c>
      <c r="B471" s="199">
        <f t="shared" si="83"/>
        <v>44674</v>
      </c>
      <c r="C471" s="210" t="str">
        <f t="shared" si="84"/>
        <v>Zone 4 - Horingbaai</v>
      </c>
      <c r="D471" s="84" t="s">
        <v>884</v>
      </c>
      <c r="E471" s="51" t="str">
        <f t="shared" si="87"/>
        <v>Martin</v>
      </c>
      <c r="F471" s="51" t="str">
        <f t="shared" si="88"/>
        <v>Gouws</v>
      </c>
      <c r="G471" s="51" t="str">
        <f t="shared" si="89"/>
        <v>Men Senior</v>
      </c>
      <c r="H471" s="51" t="str">
        <f t="shared" si="90"/>
        <v>Seagull Angling Club</v>
      </c>
      <c r="I471" s="84"/>
      <c r="J471" s="84"/>
      <c r="K471" s="84"/>
      <c r="L471" s="83" t="str">
        <f t="shared" si="85"/>
        <v/>
      </c>
      <c r="M471" s="83" t="str">
        <f t="shared" si="86"/>
        <v/>
      </c>
    </row>
    <row r="472" spans="1:13" hidden="1" x14ac:dyDescent="0.3">
      <c r="A472" s="210" t="str">
        <f t="shared" si="82"/>
        <v>2022-IC-L2</v>
      </c>
      <c r="B472" s="199">
        <f t="shared" si="83"/>
        <v>44674</v>
      </c>
      <c r="C472" s="210" t="str">
        <f t="shared" si="84"/>
        <v>Zone 4 - Horingbaai</v>
      </c>
      <c r="D472" s="84" t="s">
        <v>874</v>
      </c>
      <c r="E472" s="51" t="str">
        <f t="shared" si="87"/>
        <v>Gerhard</v>
      </c>
      <c r="F472" s="51" t="str">
        <f t="shared" si="88"/>
        <v>De Jager</v>
      </c>
      <c r="G472" s="51" t="str">
        <f t="shared" si="89"/>
        <v>Men Senior</v>
      </c>
      <c r="H472" s="51" t="str">
        <f t="shared" si="90"/>
        <v>Orca Angling Club</v>
      </c>
      <c r="I472" s="84"/>
      <c r="J472" s="84"/>
      <c r="K472" s="84"/>
      <c r="L472" s="83" t="str">
        <f t="shared" si="85"/>
        <v/>
      </c>
      <c r="M472" s="83" t="str">
        <f t="shared" si="86"/>
        <v/>
      </c>
    </row>
    <row r="473" spans="1:13" hidden="1" x14ac:dyDescent="0.3">
      <c r="A473" s="210" t="str">
        <f t="shared" si="82"/>
        <v>2022-IC-L2</v>
      </c>
      <c r="B473" s="199">
        <f t="shared" si="83"/>
        <v>44674</v>
      </c>
      <c r="C473" s="210" t="str">
        <f t="shared" si="84"/>
        <v>Zone 4 - Horingbaai</v>
      </c>
      <c r="D473" s="84" t="s">
        <v>628</v>
      </c>
      <c r="E473" s="51" t="str">
        <f t="shared" si="87"/>
        <v>Andre</v>
      </c>
      <c r="F473" s="51" t="str">
        <f t="shared" si="88"/>
        <v>Strydom</v>
      </c>
      <c r="G473" s="51" t="str">
        <f t="shared" si="89"/>
        <v>Men Senior</v>
      </c>
      <c r="H473" s="51" t="str">
        <f t="shared" si="90"/>
        <v>Seagull Angling Club</v>
      </c>
      <c r="I473" s="84"/>
      <c r="J473" s="84"/>
      <c r="K473" s="84"/>
      <c r="L473" s="83" t="str">
        <f t="shared" si="85"/>
        <v/>
      </c>
      <c r="M473" s="83" t="str">
        <f t="shared" si="86"/>
        <v/>
      </c>
    </row>
    <row r="474" spans="1:13" hidden="1" x14ac:dyDescent="0.3">
      <c r="A474" s="210" t="str">
        <f t="shared" si="82"/>
        <v>2022-IC-L2</v>
      </c>
      <c r="B474" s="199">
        <f t="shared" si="83"/>
        <v>44674</v>
      </c>
      <c r="C474" s="210" t="str">
        <f t="shared" si="84"/>
        <v>Zone 4 - Horingbaai</v>
      </c>
      <c r="D474" s="84" t="s">
        <v>1088</v>
      </c>
      <c r="E474" s="51" t="str">
        <f t="shared" si="87"/>
        <v>Tian</v>
      </c>
      <c r="F474" s="51" t="str">
        <f t="shared" si="88"/>
        <v>Mostert</v>
      </c>
      <c r="G474" s="51" t="str">
        <f t="shared" si="89"/>
        <v>Men Senior</v>
      </c>
      <c r="H474" s="51" t="str">
        <f t="shared" si="90"/>
        <v>Seagull Angling Club</v>
      </c>
      <c r="I474" s="84"/>
      <c r="J474" s="84"/>
      <c r="K474" s="84"/>
      <c r="L474" s="83" t="str">
        <f t="shared" si="85"/>
        <v/>
      </c>
      <c r="M474" s="83" t="str">
        <f t="shared" si="86"/>
        <v/>
      </c>
    </row>
    <row r="475" spans="1:13" hidden="1" x14ac:dyDescent="0.3">
      <c r="A475" s="210" t="str">
        <f t="shared" si="82"/>
        <v>2022-IC-L2</v>
      </c>
      <c r="B475" s="199">
        <f t="shared" si="83"/>
        <v>44674</v>
      </c>
      <c r="C475" s="210" t="str">
        <f t="shared" si="84"/>
        <v>Zone 4 - Horingbaai</v>
      </c>
      <c r="D475" s="84" t="s">
        <v>1228</v>
      </c>
      <c r="E475" s="51" t="str">
        <f t="shared" si="87"/>
        <v>Lian</v>
      </c>
      <c r="F475" s="51" t="str">
        <f t="shared" si="88"/>
        <v>De Jager</v>
      </c>
      <c r="G475" s="51" t="str">
        <f t="shared" si="89"/>
        <v>Men Senior</v>
      </c>
      <c r="H475" s="51" t="str">
        <f t="shared" si="90"/>
        <v>Orca Angling Club</v>
      </c>
      <c r="I475" s="84"/>
      <c r="J475" s="84"/>
      <c r="K475" s="84"/>
      <c r="L475" s="83" t="str">
        <f t="shared" si="85"/>
        <v/>
      </c>
      <c r="M475" s="83" t="str">
        <f t="shared" si="86"/>
        <v/>
      </c>
    </row>
    <row r="476" spans="1:13" hidden="1" x14ac:dyDescent="0.3">
      <c r="A476" s="210" t="str">
        <f t="shared" si="82"/>
        <v>2022-IC-L2</v>
      </c>
      <c r="B476" s="199">
        <f t="shared" si="83"/>
        <v>44674</v>
      </c>
      <c r="C476" s="210" t="str">
        <f t="shared" si="84"/>
        <v>Zone 4 - Horingbaai</v>
      </c>
      <c r="D476" s="84" t="s">
        <v>718</v>
      </c>
      <c r="E476" s="51" t="str">
        <f t="shared" si="87"/>
        <v>Christiaan</v>
      </c>
      <c r="F476" s="51" t="str">
        <f t="shared" si="88"/>
        <v>Potgieter</v>
      </c>
      <c r="G476" s="51" t="str">
        <f t="shared" si="89"/>
        <v>Men U/16</v>
      </c>
      <c r="H476" s="51" t="str">
        <f t="shared" si="90"/>
        <v>Seagull Angling Club</v>
      </c>
      <c r="I476" s="84"/>
      <c r="J476" s="84"/>
      <c r="K476" s="84"/>
      <c r="L476" s="83" t="str">
        <f t="shared" si="85"/>
        <v/>
      </c>
      <c r="M476" s="83" t="str">
        <f t="shared" si="86"/>
        <v/>
      </c>
    </row>
    <row r="477" spans="1:13" hidden="1" x14ac:dyDescent="0.3">
      <c r="A477" s="210" t="str">
        <f t="shared" si="82"/>
        <v>2022-IC-L2</v>
      </c>
      <c r="B477" s="199">
        <f t="shared" si="83"/>
        <v>44674</v>
      </c>
      <c r="C477" s="210" t="str">
        <f t="shared" si="84"/>
        <v>Zone 4 - Horingbaai</v>
      </c>
      <c r="D477" s="84" t="s">
        <v>596</v>
      </c>
      <c r="E477" s="51" t="str">
        <f t="shared" si="87"/>
        <v>Alex</v>
      </c>
      <c r="F477" s="51" t="str">
        <f t="shared" si="88"/>
        <v>Thompson</v>
      </c>
      <c r="G477" s="51" t="str">
        <f t="shared" si="89"/>
        <v>Men Master</v>
      </c>
      <c r="H477" s="51" t="str">
        <f t="shared" si="90"/>
        <v>Seagull Angling Club</v>
      </c>
      <c r="I477" s="84"/>
      <c r="J477" s="84"/>
      <c r="K477" s="84"/>
      <c r="L477" s="83" t="str">
        <f t="shared" si="85"/>
        <v/>
      </c>
      <c r="M477" s="83" t="str">
        <f t="shared" si="86"/>
        <v/>
      </c>
    </row>
    <row r="478" spans="1:13" hidden="1" x14ac:dyDescent="0.3">
      <c r="A478" s="210" t="str">
        <f t="shared" si="82"/>
        <v>2022-IC-L2</v>
      </c>
      <c r="B478" s="199">
        <f t="shared" si="83"/>
        <v>44674</v>
      </c>
      <c r="C478" s="210" t="str">
        <f t="shared" si="84"/>
        <v>Zone 4 - Horingbaai</v>
      </c>
      <c r="D478" s="84" t="s">
        <v>875</v>
      </c>
      <c r="E478" s="51" t="str">
        <f t="shared" si="87"/>
        <v>Wessel</v>
      </c>
      <c r="F478" s="51" t="str">
        <f t="shared" si="88"/>
        <v>Swart</v>
      </c>
      <c r="G478" s="51" t="str">
        <f t="shared" si="89"/>
        <v>Men Master</v>
      </c>
      <c r="H478" s="51" t="str">
        <f t="shared" si="90"/>
        <v>Seagull Angling Club</v>
      </c>
      <c r="I478" s="84"/>
      <c r="J478" s="84"/>
      <c r="K478" s="84"/>
      <c r="L478" s="83" t="str">
        <f t="shared" si="85"/>
        <v/>
      </c>
      <c r="M478" s="83" t="str">
        <f t="shared" si="86"/>
        <v/>
      </c>
    </row>
    <row r="479" spans="1:13" hidden="1" x14ac:dyDescent="0.3">
      <c r="A479" s="210" t="str">
        <f t="shared" si="82"/>
        <v>2022-IC-L2</v>
      </c>
      <c r="B479" s="199">
        <f t="shared" si="83"/>
        <v>44674</v>
      </c>
      <c r="C479" s="210" t="str">
        <f t="shared" si="84"/>
        <v>Zone 4 - Horingbaai</v>
      </c>
      <c r="D479" s="84" t="s">
        <v>469</v>
      </c>
      <c r="E479" s="51" t="str">
        <f t="shared" si="87"/>
        <v>Morne</v>
      </c>
      <c r="F479" s="51" t="str">
        <f t="shared" si="88"/>
        <v>Horn</v>
      </c>
      <c r="G479" s="51" t="str">
        <f t="shared" si="89"/>
        <v>Men Master</v>
      </c>
      <c r="H479" s="51" t="str">
        <f t="shared" si="90"/>
        <v>Mako</v>
      </c>
      <c r="I479" s="84"/>
      <c r="J479" s="84" t="s">
        <v>1279</v>
      </c>
      <c r="K479" s="84">
        <v>120</v>
      </c>
      <c r="L479" s="83">
        <f t="shared" si="85"/>
        <v>8.1</v>
      </c>
      <c r="M479" s="83">
        <f t="shared" si="86"/>
        <v>8.1</v>
      </c>
    </row>
    <row r="480" spans="1:13" hidden="1" x14ac:dyDescent="0.3">
      <c r="A480" s="210" t="str">
        <f t="shared" si="82"/>
        <v>2022-IC-L2</v>
      </c>
      <c r="B480" s="199">
        <f t="shared" si="83"/>
        <v>44674</v>
      </c>
      <c r="C480" s="210" t="str">
        <f t="shared" si="84"/>
        <v>Zone 4 - Horingbaai</v>
      </c>
      <c r="D480" s="84" t="s">
        <v>741</v>
      </c>
      <c r="E480" s="51" t="str">
        <f t="shared" si="87"/>
        <v>Bradd</v>
      </c>
      <c r="F480" s="51" t="str">
        <f t="shared" si="88"/>
        <v>Biller</v>
      </c>
      <c r="G480" s="51" t="str">
        <f t="shared" si="89"/>
        <v>Men Senior</v>
      </c>
      <c r="H480" s="51" t="str">
        <f t="shared" si="90"/>
        <v>Welwitschia</v>
      </c>
      <c r="I480" s="84" t="s">
        <v>9</v>
      </c>
      <c r="J480" s="84"/>
      <c r="K480" s="84">
        <v>30</v>
      </c>
      <c r="L480" s="83">
        <f t="shared" si="85"/>
        <v>0.5</v>
      </c>
      <c r="M480" s="83">
        <f t="shared" si="86"/>
        <v>0.5</v>
      </c>
    </row>
    <row r="481" spans="1:13" hidden="1" x14ac:dyDescent="0.3">
      <c r="A481" s="210" t="str">
        <f t="shared" si="82"/>
        <v>2022-IC-L2</v>
      </c>
      <c r="B481" s="199">
        <f t="shared" si="83"/>
        <v>44674</v>
      </c>
      <c r="C481" s="210" t="str">
        <f t="shared" si="84"/>
        <v>Zone 4 - Horingbaai</v>
      </c>
      <c r="D481" s="84" t="s">
        <v>1705</v>
      </c>
      <c r="E481" s="51" t="str">
        <f t="shared" si="87"/>
        <v>Wentzel</v>
      </c>
      <c r="F481" s="51" t="str">
        <f t="shared" si="88"/>
        <v>Smal</v>
      </c>
      <c r="G481" s="51" t="str">
        <f t="shared" si="89"/>
        <v>Men Senior</v>
      </c>
      <c r="H481" s="51" t="str">
        <f t="shared" si="90"/>
        <v>Okahandja</v>
      </c>
      <c r="I481" s="84"/>
      <c r="J481" s="84" t="s">
        <v>1279</v>
      </c>
      <c r="K481" s="84">
        <v>134</v>
      </c>
      <c r="L481" s="83">
        <f t="shared" si="85"/>
        <v>11.8</v>
      </c>
      <c r="M481" s="83">
        <f t="shared" si="86"/>
        <v>11.8</v>
      </c>
    </row>
    <row r="482" spans="1:13" hidden="1" x14ac:dyDescent="0.3">
      <c r="A482" s="210" t="str">
        <f t="shared" si="82"/>
        <v>2022-IC-L2</v>
      </c>
      <c r="B482" s="199">
        <f t="shared" si="83"/>
        <v>44674</v>
      </c>
      <c r="C482" s="210" t="str">
        <f t="shared" si="84"/>
        <v>Zone 4 - Horingbaai</v>
      </c>
      <c r="D482" s="84" t="s">
        <v>1705</v>
      </c>
      <c r="E482" s="51" t="str">
        <f t="shared" si="87"/>
        <v>Wentzel</v>
      </c>
      <c r="F482" s="51" t="str">
        <f t="shared" si="88"/>
        <v>Smal</v>
      </c>
      <c r="G482" s="51" t="str">
        <f t="shared" si="89"/>
        <v>Men Senior</v>
      </c>
      <c r="H482" s="51" t="str">
        <f t="shared" si="90"/>
        <v>Okahandja</v>
      </c>
      <c r="I482" s="84" t="s">
        <v>7</v>
      </c>
      <c r="J482" s="84"/>
      <c r="K482" s="84">
        <v>34</v>
      </c>
      <c r="L482" s="83">
        <f t="shared" si="85"/>
        <v>1.2</v>
      </c>
      <c r="M482" s="83">
        <f t="shared" si="86"/>
        <v>1.2</v>
      </c>
    </row>
    <row r="483" spans="1:13" hidden="1" x14ac:dyDescent="0.3">
      <c r="A483" s="210" t="str">
        <f t="shared" si="82"/>
        <v>2022-IC-L2</v>
      </c>
      <c r="B483" s="199">
        <f t="shared" si="83"/>
        <v>44674</v>
      </c>
      <c r="C483" s="210" t="str">
        <f t="shared" si="84"/>
        <v>Zone 4 - Horingbaai</v>
      </c>
      <c r="D483" s="84" t="s">
        <v>452</v>
      </c>
      <c r="E483" s="51" t="str">
        <f t="shared" si="87"/>
        <v>Bertie</v>
      </c>
      <c r="F483" s="51" t="str">
        <f t="shared" si="88"/>
        <v>Diedericks</v>
      </c>
      <c r="G483" s="51" t="str">
        <f t="shared" si="89"/>
        <v>Men Grand Masters</v>
      </c>
      <c r="H483" s="51" t="str">
        <f t="shared" si="90"/>
        <v>Welwitschia</v>
      </c>
      <c r="I483" s="84"/>
      <c r="J483" s="84"/>
      <c r="K483" s="84"/>
      <c r="L483" s="83" t="str">
        <f t="shared" si="85"/>
        <v/>
      </c>
      <c r="M483" s="83" t="str">
        <f t="shared" si="86"/>
        <v/>
      </c>
    </row>
    <row r="484" spans="1:13" hidden="1" x14ac:dyDescent="0.3">
      <c r="A484" s="210" t="str">
        <f t="shared" si="82"/>
        <v>2022-IC-L2</v>
      </c>
      <c r="B484" s="199">
        <f t="shared" si="83"/>
        <v>44674</v>
      </c>
      <c r="C484" s="210" t="str">
        <f t="shared" si="84"/>
        <v>Zone 4 - Horingbaai</v>
      </c>
      <c r="D484" s="84" t="s">
        <v>520</v>
      </c>
      <c r="E484" s="51" t="str">
        <f t="shared" si="87"/>
        <v>Carlien</v>
      </c>
      <c r="F484" s="51" t="str">
        <f t="shared" si="88"/>
        <v>Steyn</v>
      </c>
      <c r="G484" s="51" t="str">
        <f t="shared" si="89"/>
        <v>Ladies Veteran</v>
      </c>
      <c r="H484" s="51" t="str">
        <f t="shared" si="90"/>
        <v>Welwitschia</v>
      </c>
      <c r="I484" s="84"/>
      <c r="J484" s="84"/>
      <c r="K484" s="84"/>
      <c r="L484" s="83" t="str">
        <f t="shared" si="85"/>
        <v/>
      </c>
      <c r="M484" s="83" t="str">
        <f t="shared" si="86"/>
        <v/>
      </c>
    </row>
    <row r="485" spans="1:13" hidden="1" x14ac:dyDescent="0.3">
      <c r="A485" s="210" t="str">
        <f t="shared" si="82"/>
        <v>2022-IC-L2</v>
      </c>
      <c r="B485" s="199">
        <f t="shared" si="83"/>
        <v>44674</v>
      </c>
      <c r="C485" s="210" t="str">
        <f t="shared" si="84"/>
        <v>Zone 4 - Horingbaai</v>
      </c>
      <c r="D485" s="84" t="s">
        <v>463</v>
      </c>
      <c r="E485" s="51" t="str">
        <f t="shared" si="87"/>
        <v>Willem</v>
      </c>
      <c r="F485" s="51" t="str">
        <f t="shared" si="88"/>
        <v>Steyn</v>
      </c>
      <c r="G485" s="51" t="str">
        <f t="shared" si="89"/>
        <v>Men Veteran</v>
      </c>
      <c r="H485" s="51" t="str">
        <f t="shared" si="90"/>
        <v>Welwitschia</v>
      </c>
      <c r="I485" s="84"/>
      <c r="J485" s="84"/>
      <c r="K485" s="84"/>
      <c r="L485" s="83" t="str">
        <f t="shared" si="85"/>
        <v/>
      </c>
      <c r="M485" s="83" t="str">
        <f t="shared" si="86"/>
        <v/>
      </c>
    </row>
    <row r="486" spans="1:13" hidden="1" x14ac:dyDescent="0.3">
      <c r="A486" s="210" t="str">
        <f t="shared" si="82"/>
        <v>2022-IC-L2</v>
      </c>
      <c r="B486" s="199">
        <f t="shared" si="83"/>
        <v>44674</v>
      </c>
      <c r="C486" s="210" t="str">
        <f t="shared" si="84"/>
        <v>Zone 4 - Horingbaai</v>
      </c>
      <c r="D486" s="84" t="s">
        <v>493</v>
      </c>
      <c r="E486" s="51" t="str">
        <f t="shared" si="87"/>
        <v>Leon</v>
      </c>
      <c r="F486" s="51" t="str">
        <f t="shared" si="88"/>
        <v>Krauze</v>
      </c>
      <c r="G486" s="51" t="str">
        <f t="shared" si="89"/>
        <v>Men Veteran</v>
      </c>
      <c r="H486" s="51" t="str">
        <f t="shared" si="90"/>
        <v>Orca Angling Club</v>
      </c>
      <c r="I486" s="84"/>
      <c r="J486" s="84" t="s">
        <v>1280</v>
      </c>
      <c r="K486" s="84">
        <v>129</v>
      </c>
      <c r="L486" s="83">
        <f t="shared" si="85"/>
        <v>9</v>
      </c>
      <c r="M486" s="83">
        <f t="shared" si="86"/>
        <v>9</v>
      </c>
    </row>
    <row r="487" spans="1:13" hidden="1" x14ac:dyDescent="0.3">
      <c r="A487" s="210" t="str">
        <f t="shared" si="82"/>
        <v>2022-IC-L2</v>
      </c>
      <c r="B487" s="199">
        <f t="shared" si="83"/>
        <v>44674</v>
      </c>
      <c r="C487" s="210" t="str">
        <f t="shared" si="84"/>
        <v>Zone 4 - Horingbaai</v>
      </c>
      <c r="D487" s="84" t="s">
        <v>493</v>
      </c>
      <c r="E487" s="51" t="str">
        <f t="shared" si="87"/>
        <v>Leon</v>
      </c>
      <c r="F487" s="51" t="str">
        <f t="shared" si="88"/>
        <v>Krauze</v>
      </c>
      <c r="G487" s="51" t="str">
        <f t="shared" si="89"/>
        <v>Men Veteran</v>
      </c>
      <c r="H487" s="51" t="str">
        <f t="shared" si="90"/>
        <v>Orca Angling Club</v>
      </c>
      <c r="I487" s="84"/>
      <c r="J487" s="84" t="s">
        <v>1279</v>
      </c>
      <c r="K487" s="84">
        <v>140</v>
      </c>
      <c r="L487" s="83">
        <f t="shared" si="85"/>
        <v>13.7</v>
      </c>
      <c r="M487" s="83">
        <f t="shared" si="86"/>
        <v>13.7</v>
      </c>
    </row>
    <row r="488" spans="1:13" hidden="1" x14ac:dyDescent="0.3">
      <c r="A488" s="210" t="str">
        <f t="shared" si="82"/>
        <v>2022-IC-L2</v>
      </c>
      <c r="B488" s="199">
        <f t="shared" si="83"/>
        <v>44674</v>
      </c>
      <c r="C488" s="210" t="str">
        <f t="shared" si="84"/>
        <v>Zone 4 - Horingbaai</v>
      </c>
      <c r="D488" s="84" t="s">
        <v>493</v>
      </c>
      <c r="E488" s="51" t="str">
        <f t="shared" si="87"/>
        <v>Leon</v>
      </c>
      <c r="F488" s="51" t="str">
        <f t="shared" si="88"/>
        <v>Krauze</v>
      </c>
      <c r="G488" s="51" t="str">
        <f t="shared" si="89"/>
        <v>Men Veteran</v>
      </c>
      <c r="H488" s="51" t="str">
        <f t="shared" si="90"/>
        <v>Orca Angling Club</v>
      </c>
      <c r="I488" s="84"/>
      <c r="J488" s="84" t="s">
        <v>1279</v>
      </c>
      <c r="K488" s="84">
        <v>115</v>
      </c>
      <c r="L488" s="83">
        <f t="shared" si="85"/>
        <v>7</v>
      </c>
      <c r="M488" s="83">
        <f t="shared" si="86"/>
        <v>7</v>
      </c>
    </row>
    <row r="489" spans="1:13" hidden="1" x14ac:dyDescent="0.3">
      <c r="A489" s="210" t="str">
        <f t="shared" si="82"/>
        <v>2022-IC-L2</v>
      </c>
      <c r="B489" s="199">
        <f t="shared" si="83"/>
        <v>44674</v>
      </c>
      <c r="C489" s="210" t="str">
        <f t="shared" si="84"/>
        <v>Zone 4 - Horingbaai</v>
      </c>
      <c r="D489" s="84" t="s">
        <v>752</v>
      </c>
      <c r="E489" s="51" t="str">
        <f t="shared" si="87"/>
        <v>Herman</v>
      </c>
      <c r="F489" s="51" t="str">
        <f t="shared" si="88"/>
        <v>Krauze</v>
      </c>
      <c r="G489" s="51" t="str">
        <f t="shared" si="89"/>
        <v>Men U/21</v>
      </c>
      <c r="H489" s="51" t="str">
        <f t="shared" si="90"/>
        <v>Orca Angling Club</v>
      </c>
      <c r="I489" s="84" t="s">
        <v>7</v>
      </c>
      <c r="J489" s="84"/>
      <c r="K489" s="84">
        <v>34</v>
      </c>
      <c r="L489" s="83">
        <f t="shared" si="85"/>
        <v>1.2</v>
      </c>
      <c r="M489" s="83">
        <f t="shared" si="86"/>
        <v>1.2</v>
      </c>
    </row>
    <row r="490" spans="1:13" hidden="1" x14ac:dyDescent="0.3">
      <c r="A490" s="210" t="str">
        <f t="shared" si="82"/>
        <v>2022-IC-L2</v>
      </c>
      <c r="B490" s="199">
        <f t="shared" si="83"/>
        <v>44674</v>
      </c>
      <c r="C490" s="210" t="str">
        <f t="shared" si="84"/>
        <v>Zone 4 - Horingbaai</v>
      </c>
      <c r="D490" s="84" t="s">
        <v>599</v>
      </c>
      <c r="E490" s="51" t="str">
        <f t="shared" si="87"/>
        <v>Lindie</v>
      </c>
      <c r="F490" s="51" t="str">
        <f t="shared" si="88"/>
        <v>Krauze</v>
      </c>
      <c r="G490" s="51" t="str">
        <f t="shared" si="89"/>
        <v>Ladies Veteran</v>
      </c>
      <c r="H490" s="51" t="str">
        <f t="shared" si="90"/>
        <v>Orca Angling Club</v>
      </c>
      <c r="I490" s="84"/>
      <c r="J490" s="84" t="s">
        <v>1279</v>
      </c>
      <c r="K490" s="84">
        <v>137</v>
      </c>
      <c r="L490" s="83">
        <f t="shared" si="85"/>
        <v>12.8</v>
      </c>
      <c r="M490" s="83">
        <f t="shared" si="86"/>
        <v>12.8</v>
      </c>
    </row>
    <row r="491" spans="1:13" hidden="1" x14ac:dyDescent="0.3">
      <c r="A491" s="210" t="str">
        <f t="shared" si="82"/>
        <v>2022-IC-L2</v>
      </c>
      <c r="B491" s="199">
        <f t="shared" si="83"/>
        <v>44674</v>
      </c>
      <c r="C491" s="210" t="str">
        <f t="shared" si="84"/>
        <v>Zone 4 - Horingbaai</v>
      </c>
      <c r="D491" s="84" t="s">
        <v>629</v>
      </c>
      <c r="E491" s="51" t="str">
        <f t="shared" si="87"/>
        <v>Elaine</v>
      </c>
      <c r="F491" s="51" t="str">
        <f t="shared" si="88"/>
        <v>Vorster</v>
      </c>
      <c r="G491" s="51" t="str">
        <f t="shared" si="89"/>
        <v>Ladies Veteran</v>
      </c>
      <c r="H491" s="51" t="str">
        <f t="shared" si="90"/>
        <v>Orca Angling Club</v>
      </c>
      <c r="I491" s="84" t="s">
        <v>1862</v>
      </c>
      <c r="J491" s="84"/>
      <c r="K491" s="84">
        <v>40</v>
      </c>
      <c r="L491" s="83">
        <f t="shared" si="85"/>
        <v>0.7</v>
      </c>
      <c r="M491" s="83">
        <f t="shared" si="86"/>
        <v>0.7</v>
      </c>
    </row>
    <row r="492" spans="1:13" hidden="1" x14ac:dyDescent="0.3">
      <c r="A492" s="210" t="str">
        <f t="shared" si="82"/>
        <v>2022-IC-L2</v>
      </c>
      <c r="B492" s="199">
        <f t="shared" si="83"/>
        <v>44674</v>
      </c>
      <c r="C492" s="210" t="str">
        <f t="shared" si="84"/>
        <v>Zone 4 - Horingbaai</v>
      </c>
      <c r="D492" s="84" t="s">
        <v>629</v>
      </c>
      <c r="E492" s="51" t="str">
        <f t="shared" si="87"/>
        <v>Elaine</v>
      </c>
      <c r="F492" s="51" t="str">
        <f t="shared" si="88"/>
        <v>Vorster</v>
      </c>
      <c r="G492" s="51" t="str">
        <f t="shared" si="89"/>
        <v>Ladies Veteran</v>
      </c>
      <c r="H492" s="51" t="str">
        <f t="shared" si="90"/>
        <v>Orca Angling Club</v>
      </c>
      <c r="I492" s="84" t="s">
        <v>1862</v>
      </c>
      <c r="J492" s="84"/>
      <c r="K492" s="84">
        <v>49</v>
      </c>
      <c r="L492" s="83">
        <f t="shared" si="85"/>
        <v>1.2</v>
      </c>
      <c r="M492" s="83">
        <f t="shared" si="86"/>
        <v>1.2</v>
      </c>
    </row>
    <row r="493" spans="1:13" hidden="1" x14ac:dyDescent="0.3">
      <c r="A493" s="210" t="str">
        <f t="shared" si="82"/>
        <v>2022-IC-L2</v>
      </c>
      <c r="B493" s="199">
        <f t="shared" si="83"/>
        <v>44674</v>
      </c>
      <c r="C493" s="210" t="str">
        <f t="shared" si="84"/>
        <v>Zone 4 - Horingbaai</v>
      </c>
      <c r="D493" s="84" t="s">
        <v>650</v>
      </c>
      <c r="E493" s="51" t="str">
        <f t="shared" si="87"/>
        <v>Chris</v>
      </c>
      <c r="F493" s="51" t="str">
        <f t="shared" si="88"/>
        <v>Vorster</v>
      </c>
      <c r="G493" s="51" t="str">
        <f t="shared" si="89"/>
        <v>Men Veteran</v>
      </c>
      <c r="H493" s="51" t="str">
        <f t="shared" si="90"/>
        <v>Orca Angling Club</v>
      </c>
      <c r="I493" s="84" t="s">
        <v>1862</v>
      </c>
      <c r="J493" s="84"/>
      <c r="K493" s="84">
        <v>56</v>
      </c>
      <c r="L493" s="83">
        <f t="shared" si="85"/>
        <v>1.8</v>
      </c>
      <c r="M493" s="83">
        <f t="shared" si="86"/>
        <v>1.8</v>
      </c>
    </row>
    <row r="494" spans="1:13" hidden="1" x14ac:dyDescent="0.3">
      <c r="A494" s="210" t="str">
        <f t="shared" si="82"/>
        <v>2022-IC-L2</v>
      </c>
      <c r="B494" s="199">
        <f t="shared" si="83"/>
        <v>44674</v>
      </c>
      <c r="C494" s="210" t="str">
        <f t="shared" si="84"/>
        <v>Zone 4 - Horingbaai</v>
      </c>
      <c r="D494" s="84" t="s">
        <v>505</v>
      </c>
      <c r="E494" s="51" t="str">
        <f t="shared" si="87"/>
        <v>Alec</v>
      </c>
      <c r="F494" s="51" t="str">
        <f t="shared" si="88"/>
        <v>Landers</v>
      </c>
      <c r="G494" s="51" t="str">
        <f t="shared" si="89"/>
        <v>Men Senior</v>
      </c>
      <c r="H494" s="51" t="str">
        <f t="shared" si="90"/>
        <v>Orca Angling Club</v>
      </c>
      <c r="I494" s="84" t="s">
        <v>9</v>
      </c>
      <c r="J494" s="84"/>
      <c r="K494" s="84">
        <v>38</v>
      </c>
      <c r="L494" s="83">
        <f t="shared" si="85"/>
        <v>1</v>
      </c>
      <c r="M494" s="83">
        <f t="shared" si="86"/>
        <v>1</v>
      </c>
    </row>
    <row r="495" spans="1:13" hidden="1" x14ac:dyDescent="0.3">
      <c r="A495" s="210" t="str">
        <f t="shared" si="82"/>
        <v>2022-IC-L2</v>
      </c>
      <c r="B495" s="199">
        <f t="shared" si="83"/>
        <v>44674</v>
      </c>
      <c r="C495" s="210" t="str">
        <f t="shared" si="84"/>
        <v>Zone 4 - Horingbaai</v>
      </c>
      <c r="D495" s="84" t="s">
        <v>709</v>
      </c>
      <c r="E495" s="51" t="str">
        <f t="shared" si="87"/>
        <v>Hennies</v>
      </c>
      <c r="F495" s="51" t="str">
        <f t="shared" si="88"/>
        <v>Van Der Westhuizen</v>
      </c>
      <c r="G495" s="51" t="str">
        <f t="shared" si="89"/>
        <v>Men Veteran</v>
      </c>
      <c r="H495" s="51" t="str">
        <f t="shared" si="90"/>
        <v>Orca Angling Club</v>
      </c>
      <c r="I495" s="84"/>
      <c r="J495" s="84"/>
      <c r="K495" s="84"/>
      <c r="L495" s="83" t="str">
        <f t="shared" si="85"/>
        <v/>
      </c>
      <c r="M495" s="83" t="str">
        <f t="shared" si="86"/>
        <v/>
      </c>
    </row>
    <row r="496" spans="1:13" hidden="1" x14ac:dyDescent="0.3">
      <c r="A496" s="210" t="str">
        <f t="shared" si="82"/>
        <v>2022-IC-L2</v>
      </c>
      <c r="B496" s="199">
        <f t="shared" si="83"/>
        <v>44674</v>
      </c>
      <c r="C496" s="210" t="str">
        <f t="shared" si="84"/>
        <v>Zone 4 - Horingbaai</v>
      </c>
      <c r="D496" s="84" t="s">
        <v>645</v>
      </c>
      <c r="E496" s="51" t="str">
        <f t="shared" si="87"/>
        <v>Fabio</v>
      </c>
      <c r="F496" s="51" t="str">
        <f t="shared" si="88"/>
        <v>Silheu</v>
      </c>
      <c r="G496" s="51" t="str">
        <f t="shared" si="89"/>
        <v>Men Veteran</v>
      </c>
      <c r="H496" s="51" t="str">
        <f t="shared" si="90"/>
        <v>xOrca Angling Club</v>
      </c>
      <c r="I496" s="84"/>
      <c r="J496" s="84"/>
      <c r="K496" s="84"/>
      <c r="L496" s="83" t="str">
        <f t="shared" si="85"/>
        <v/>
      </c>
      <c r="M496" s="83" t="str">
        <f t="shared" si="86"/>
        <v/>
      </c>
    </row>
    <row r="497" spans="1:13" hidden="1" x14ac:dyDescent="0.3">
      <c r="A497" s="210" t="str">
        <f t="shared" si="82"/>
        <v>2022-IC-L2</v>
      </c>
      <c r="B497" s="199">
        <f t="shared" si="83"/>
        <v>44674</v>
      </c>
      <c r="C497" s="210" t="str">
        <f t="shared" si="84"/>
        <v>Zone 4 - Horingbaai</v>
      </c>
      <c r="D497" s="84" t="s">
        <v>673</v>
      </c>
      <c r="E497" s="51" t="str">
        <f t="shared" si="87"/>
        <v>Morne</v>
      </c>
      <c r="F497" s="51" t="str">
        <f t="shared" si="88"/>
        <v>Du Plessis</v>
      </c>
      <c r="G497" s="51" t="str">
        <f t="shared" si="89"/>
        <v>Men Senior</v>
      </c>
      <c r="H497" s="51" t="str">
        <f t="shared" si="90"/>
        <v>Orca Angling Club</v>
      </c>
      <c r="I497" s="84" t="s">
        <v>7</v>
      </c>
      <c r="J497" s="84"/>
      <c r="K497" s="84">
        <v>34</v>
      </c>
      <c r="L497" s="83">
        <f t="shared" si="85"/>
        <v>1.2</v>
      </c>
      <c r="M497" s="83">
        <f t="shared" si="86"/>
        <v>1.2</v>
      </c>
    </row>
    <row r="498" spans="1:13" hidden="1" x14ac:dyDescent="0.3">
      <c r="A498" s="210" t="str">
        <f t="shared" si="82"/>
        <v>2022-IC-L2</v>
      </c>
      <c r="B498" s="199">
        <f t="shared" si="83"/>
        <v>44674</v>
      </c>
      <c r="C498" s="210" t="str">
        <f t="shared" si="84"/>
        <v>Zone 4 - Horingbaai</v>
      </c>
      <c r="D498" s="84" t="s">
        <v>673</v>
      </c>
      <c r="E498" s="51" t="str">
        <f t="shared" si="87"/>
        <v>Morne</v>
      </c>
      <c r="F498" s="51" t="str">
        <f t="shared" si="88"/>
        <v>Du Plessis</v>
      </c>
      <c r="G498" s="51" t="str">
        <f t="shared" si="89"/>
        <v>Men Senior</v>
      </c>
      <c r="H498" s="51" t="str">
        <f t="shared" si="90"/>
        <v>Orca Angling Club</v>
      </c>
      <c r="I498" s="84" t="s">
        <v>7</v>
      </c>
      <c r="J498" s="84"/>
      <c r="K498" s="84">
        <v>34</v>
      </c>
      <c r="L498" s="83">
        <f t="shared" si="85"/>
        <v>1.2</v>
      </c>
      <c r="M498" s="83">
        <f t="shared" si="86"/>
        <v>1.2</v>
      </c>
    </row>
    <row r="499" spans="1:13" hidden="1" x14ac:dyDescent="0.3">
      <c r="A499" s="210" t="str">
        <f t="shared" si="82"/>
        <v>2022-IC-L2</v>
      </c>
      <c r="B499" s="199">
        <f t="shared" si="83"/>
        <v>44674</v>
      </c>
      <c r="C499" s="210" t="str">
        <f t="shared" si="84"/>
        <v>Zone 4 - Horingbaai</v>
      </c>
      <c r="D499" s="84" t="s">
        <v>986</v>
      </c>
      <c r="E499" s="51" t="str">
        <f t="shared" si="87"/>
        <v>Herman</v>
      </c>
      <c r="F499" s="51" t="str">
        <f t="shared" si="88"/>
        <v>Klem</v>
      </c>
      <c r="G499" s="51" t="str">
        <f t="shared" si="89"/>
        <v>Men Senior</v>
      </c>
      <c r="H499" s="51" t="str">
        <f t="shared" si="90"/>
        <v>xOrca Angling Club</v>
      </c>
      <c r="I499" s="84" t="s">
        <v>7</v>
      </c>
      <c r="J499" s="84"/>
      <c r="K499" s="84">
        <v>36</v>
      </c>
      <c r="L499" s="83">
        <f t="shared" si="85"/>
        <v>1.5</v>
      </c>
      <c r="M499" s="83">
        <f t="shared" si="86"/>
        <v>1.5</v>
      </c>
    </row>
    <row r="500" spans="1:13" hidden="1" x14ac:dyDescent="0.3">
      <c r="A500" s="210" t="str">
        <f t="shared" si="82"/>
        <v>2022-IC-L2</v>
      </c>
      <c r="B500" s="199">
        <f t="shared" si="83"/>
        <v>44674</v>
      </c>
      <c r="C500" s="210" t="str">
        <f t="shared" si="84"/>
        <v>Zone 4 - Horingbaai</v>
      </c>
      <c r="D500" s="84" t="s">
        <v>1602</v>
      </c>
      <c r="E500" s="51" t="str">
        <f t="shared" si="87"/>
        <v>William</v>
      </c>
      <c r="F500" s="51" t="str">
        <f t="shared" si="88"/>
        <v>Schickerling</v>
      </c>
      <c r="G500" s="51" t="str">
        <f t="shared" si="89"/>
        <v>Men Senior</v>
      </c>
      <c r="H500" s="51" t="str">
        <f t="shared" si="90"/>
        <v>Orca Angling Club</v>
      </c>
      <c r="I500" s="84"/>
      <c r="J500" s="84"/>
      <c r="K500" s="84"/>
      <c r="L500" s="83" t="str">
        <f t="shared" si="85"/>
        <v/>
      </c>
      <c r="M500" s="83" t="str">
        <f t="shared" si="86"/>
        <v/>
      </c>
    </row>
    <row r="501" spans="1:13" hidden="1" x14ac:dyDescent="0.3">
      <c r="A501" s="210" t="str">
        <f t="shared" si="82"/>
        <v>2022-IC-L2</v>
      </c>
      <c r="B501" s="199">
        <f t="shared" si="83"/>
        <v>44674</v>
      </c>
      <c r="C501" s="210" t="str">
        <f t="shared" si="84"/>
        <v>Zone 4 - Horingbaai</v>
      </c>
      <c r="D501" s="84" t="s">
        <v>1007</v>
      </c>
      <c r="E501" s="51" t="str">
        <f t="shared" si="87"/>
        <v>Boytjie</v>
      </c>
      <c r="F501" s="51" t="str">
        <f t="shared" si="88"/>
        <v>Schikerling</v>
      </c>
      <c r="G501" s="51" t="str">
        <f t="shared" si="89"/>
        <v>Men Master</v>
      </c>
      <c r="H501" s="51" t="str">
        <f t="shared" si="90"/>
        <v>Orca Angling Club</v>
      </c>
      <c r="I501" s="84"/>
      <c r="J501" s="84"/>
      <c r="K501" s="84"/>
      <c r="L501" s="83" t="str">
        <f t="shared" si="85"/>
        <v/>
      </c>
      <c r="M501" s="83" t="str">
        <f t="shared" si="86"/>
        <v/>
      </c>
    </row>
    <row r="502" spans="1:13" hidden="1" x14ac:dyDescent="0.3">
      <c r="A502" s="210" t="str">
        <f t="shared" si="82"/>
        <v>2022-IC-L2</v>
      </c>
      <c r="B502" s="199">
        <f t="shared" si="83"/>
        <v>44674</v>
      </c>
      <c r="C502" s="210" t="str">
        <f t="shared" si="84"/>
        <v>Zone 4 - Horingbaai</v>
      </c>
      <c r="D502" s="84" t="s">
        <v>474</v>
      </c>
      <c r="E502" s="51" t="str">
        <f t="shared" si="87"/>
        <v>Heini</v>
      </c>
      <c r="F502" s="51" t="str">
        <f t="shared" si="88"/>
        <v>Zahrt</v>
      </c>
      <c r="G502" s="51" t="str">
        <f t="shared" si="89"/>
        <v>Men Senior</v>
      </c>
      <c r="H502" s="51" t="str">
        <f t="shared" si="90"/>
        <v>Orca Angling Club</v>
      </c>
      <c r="I502" s="84"/>
      <c r="J502" s="84"/>
      <c r="K502" s="84"/>
      <c r="L502" s="83" t="str">
        <f t="shared" si="85"/>
        <v/>
      </c>
      <c r="M502" s="83" t="str">
        <f t="shared" si="86"/>
        <v/>
      </c>
    </row>
    <row r="503" spans="1:13" hidden="1" x14ac:dyDescent="0.3">
      <c r="A503" s="210" t="str">
        <f t="shared" ref="A503:A566" si="91">IF(D503="","",A502)</f>
        <v>2022-IC-L2</v>
      </c>
      <c r="B503" s="199">
        <f t="shared" ref="B503:B566" si="92">IF(D503="","",B502)</f>
        <v>44674</v>
      </c>
      <c r="C503" s="210" t="str">
        <f t="shared" ref="C503:C566" si="93">IF(D503="","",C502)</f>
        <v>Zone 4 - Horingbaai</v>
      </c>
      <c r="D503" s="84" t="s">
        <v>910</v>
      </c>
      <c r="E503" s="51" t="str">
        <f t="shared" ref="E503:E566" si="94">IF(D503="","",VLOOKUP(D503,Master,3,FALSE))</f>
        <v>Jan-Hendrik</v>
      </c>
      <c r="F503" s="51" t="str">
        <f t="shared" ref="F503:F566" si="95">IF(D503="","",VLOOKUP(D503,Master,4,FALSE))</f>
        <v>Jacobs</v>
      </c>
      <c r="G503" s="51" t="str">
        <f t="shared" ref="G503:G566" si="96">IF(D503="","",VLOOKUP(D503,Master,5,FALSE))</f>
        <v>Men Senior</v>
      </c>
      <c r="H503" s="51" t="str">
        <f t="shared" ref="H503:H566" si="97">IF(D503="","",VLOOKUP(D503,Master,2,FALSE))</f>
        <v>Orca Angling Club</v>
      </c>
      <c r="I503" s="84"/>
      <c r="J503" s="84"/>
      <c r="K503" s="84"/>
      <c r="L503" s="83" t="str">
        <f t="shared" ref="L503:L566" si="98">IF(K503="","",IF(I503="",ROUND(HLOOKUP(J503,kgList,K503,FALSE),1),ROUND(HLOOKUP(I503,kgList,K503,FALSE),1)))</f>
        <v/>
      </c>
      <c r="M503" s="83" t="str">
        <f t="shared" ref="M503:M566" si="99">IF(L503="","",IF(COUNTA(I503:J503)&gt;1,"Edible or Inedible",IF(COUNTA(I503)=1,L503*1,IF(COUNTA(J503)=1,L503*1,"ERROR"))))</f>
        <v/>
      </c>
    </row>
    <row r="504" spans="1:13" hidden="1" x14ac:dyDescent="0.3">
      <c r="A504" s="210" t="str">
        <f t="shared" si="91"/>
        <v>2022-IC-L2</v>
      </c>
      <c r="B504" s="199">
        <f t="shared" si="92"/>
        <v>44674</v>
      </c>
      <c r="C504" s="210" t="str">
        <f t="shared" si="93"/>
        <v>Zone 4 - Horingbaai</v>
      </c>
      <c r="D504" s="84" t="s">
        <v>456</v>
      </c>
      <c r="E504" s="51" t="str">
        <f t="shared" si="94"/>
        <v>Brian</v>
      </c>
      <c r="F504" s="51" t="str">
        <f t="shared" si="95"/>
        <v>Curtis</v>
      </c>
      <c r="G504" s="51" t="str">
        <f t="shared" si="96"/>
        <v>Men Senior</v>
      </c>
      <c r="H504" s="51" t="str">
        <f t="shared" si="97"/>
        <v>Orca Angling Club</v>
      </c>
      <c r="I504" s="84"/>
      <c r="J504" s="84" t="s">
        <v>1279</v>
      </c>
      <c r="K504" s="84">
        <v>137</v>
      </c>
      <c r="L504" s="83">
        <f t="shared" si="98"/>
        <v>12.8</v>
      </c>
      <c r="M504" s="83">
        <f t="shared" si="99"/>
        <v>12.8</v>
      </c>
    </row>
    <row r="505" spans="1:13" hidden="1" x14ac:dyDescent="0.3">
      <c r="A505" s="210" t="str">
        <f t="shared" si="91"/>
        <v>2022-IC-L2</v>
      </c>
      <c r="B505" s="199">
        <f t="shared" si="92"/>
        <v>44674</v>
      </c>
      <c r="C505" s="210" t="str">
        <f t="shared" si="93"/>
        <v>Zone 4 - Horingbaai</v>
      </c>
      <c r="D505" s="84" t="s">
        <v>456</v>
      </c>
      <c r="E505" s="51" t="str">
        <f t="shared" si="94"/>
        <v>Brian</v>
      </c>
      <c r="F505" s="51" t="str">
        <f t="shared" si="95"/>
        <v>Curtis</v>
      </c>
      <c r="G505" s="51" t="str">
        <f t="shared" si="96"/>
        <v>Men Senior</v>
      </c>
      <c r="H505" s="51" t="str">
        <f t="shared" si="97"/>
        <v>Orca Angling Club</v>
      </c>
      <c r="I505" s="84"/>
      <c r="J505" s="84" t="s">
        <v>1279</v>
      </c>
      <c r="K505" s="84">
        <v>116</v>
      </c>
      <c r="L505" s="83">
        <f t="shared" si="98"/>
        <v>7.2</v>
      </c>
      <c r="M505" s="83">
        <f t="shared" si="99"/>
        <v>7.2</v>
      </c>
    </row>
    <row r="506" spans="1:13" hidden="1" x14ac:dyDescent="0.3">
      <c r="A506" s="210" t="str">
        <f t="shared" si="91"/>
        <v>2022-IC-L2</v>
      </c>
      <c r="B506" s="199">
        <f t="shared" si="92"/>
        <v>44674</v>
      </c>
      <c r="C506" s="210" t="str">
        <f t="shared" si="93"/>
        <v>Zone 4 - Horingbaai</v>
      </c>
      <c r="D506" s="84" t="s">
        <v>456</v>
      </c>
      <c r="E506" s="51" t="str">
        <f t="shared" si="94"/>
        <v>Brian</v>
      </c>
      <c r="F506" s="51" t="str">
        <f t="shared" si="95"/>
        <v>Curtis</v>
      </c>
      <c r="G506" s="51" t="str">
        <f t="shared" si="96"/>
        <v>Men Senior</v>
      </c>
      <c r="H506" s="51" t="str">
        <f t="shared" si="97"/>
        <v>Orca Angling Club</v>
      </c>
      <c r="I506" s="84"/>
      <c r="J506" s="84" t="s">
        <v>1279</v>
      </c>
      <c r="K506" s="84">
        <v>120</v>
      </c>
      <c r="L506" s="83">
        <f t="shared" si="98"/>
        <v>8.1</v>
      </c>
      <c r="M506" s="83">
        <f t="shared" si="99"/>
        <v>8.1</v>
      </c>
    </row>
    <row r="507" spans="1:13" hidden="1" x14ac:dyDescent="0.3">
      <c r="A507" s="210" t="str">
        <f t="shared" si="91"/>
        <v>2022-IC-L2</v>
      </c>
      <c r="B507" s="199">
        <f t="shared" si="92"/>
        <v>44674</v>
      </c>
      <c r="C507" s="210" t="str">
        <f t="shared" si="93"/>
        <v>Zone 4 - Horingbaai</v>
      </c>
      <c r="D507" s="84" t="s">
        <v>571</v>
      </c>
      <c r="E507" s="51" t="str">
        <f t="shared" si="94"/>
        <v>Immo</v>
      </c>
      <c r="F507" s="51" t="str">
        <f t="shared" si="95"/>
        <v>Dresselhaus</v>
      </c>
      <c r="G507" s="51" t="str">
        <f t="shared" si="96"/>
        <v>Men Senior</v>
      </c>
      <c r="H507" s="51" t="str">
        <f t="shared" si="97"/>
        <v>Orca Angling Club</v>
      </c>
      <c r="I507" s="84"/>
      <c r="J507" s="84" t="s">
        <v>1279</v>
      </c>
      <c r="K507" s="84">
        <v>163</v>
      </c>
      <c r="L507" s="83">
        <f t="shared" si="98"/>
        <v>23.1</v>
      </c>
      <c r="M507" s="83">
        <f t="shared" si="99"/>
        <v>23.1</v>
      </c>
    </row>
    <row r="508" spans="1:13" hidden="1" x14ac:dyDescent="0.3">
      <c r="A508" s="210" t="str">
        <f t="shared" si="91"/>
        <v>2022-IC-L2</v>
      </c>
      <c r="B508" s="199">
        <f t="shared" si="92"/>
        <v>44674</v>
      </c>
      <c r="C508" s="210" t="str">
        <f t="shared" si="93"/>
        <v>Zone 4 - Horingbaai</v>
      </c>
      <c r="D508" s="84" t="s">
        <v>571</v>
      </c>
      <c r="E508" s="51" t="str">
        <f t="shared" si="94"/>
        <v>Immo</v>
      </c>
      <c r="F508" s="51" t="str">
        <f t="shared" si="95"/>
        <v>Dresselhaus</v>
      </c>
      <c r="G508" s="51" t="str">
        <f t="shared" si="96"/>
        <v>Men Senior</v>
      </c>
      <c r="H508" s="51" t="str">
        <f t="shared" si="97"/>
        <v>Orca Angling Club</v>
      </c>
      <c r="I508" s="84"/>
      <c r="J508" s="84" t="s">
        <v>1279</v>
      </c>
      <c r="K508" s="84">
        <v>153</v>
      </c>
      <c r="L508" s="83">
        <f t="shared" si="98"/>
        <v>18.600000000000001</v>
      </c>
      <c r="M508" s="83">
        <f t="shared" si="99"/>
        <v>18.600000000000001</v>
      </c>
    </row>
    <row r="509" spans="1:13" hidden="1" x14ac:dyDescent="0.3">
      <c r="A509" s="210" t="str">
        <f t="shared" si="91"/>
        <v>2022-IC-L2</v>
      </c>
      <c r="B509" s="199">
        <f t="shared" si="92"/>
        <v>44674</v>
      </c>
      <c r="C509" s="210" t="str">
        <f t="shared" si="93"/>
        <v>Zone 4 - Horingbaai</v>
      </c>
      <c r="D509" s="84" t="s">
        <v>571</v>
      </c>
      <c r="E509" s="51" t="str">
        <f t="shared" si="94"/>
        <v>Immo</v>
      </c>
      <c r="F509" s="51" t="str">
        <f t="shared" si="95"/>
        <v>Dresselhaus</v>
      </c>
      <c r="G509" s="51" t="str">
        <f t="shared" si="96"/>
        <v>Men Senior</v>
      </c>
      <c r="H509" s="51" t="str">
        <f t="shared" si="97"/>
        <v>Orca Angling Club</v>
      </c>
      <c r="I509" s="84" t="s">
        <v>1862</v>
      </c>
      <c r="J509" s="84"/>
      <c r="K509" s="84">
        <v>58</v>
      </c>
      <c r="L509" s="83">
        <f t="shared" si="98"/>
        <v>2</v>
      </c>
      <c r="M509" s="83">
        <f t="shared" si="99"/>
        <v>2</v>
      </c>
    </row>
    <row r="510" spans="1:13" hidden="1" x14ac:dyDescent="0.3">
      <c r="A510" s="210" t="str">
        <f t="shared" si="91"/>
        <v>2022-IC-L2</v>
      </c>
      <c r="B510" s="199">
        <f t="shared" si="92"/>
        <v>44674</v>
      </c>
      <c r="C510" s="210" t="str">
        <f t="shared" si="93"/>
        <v>Zone 4 - Horingbaai</v>
      </c>
      <c r="D510" s="84" t="s">
        <v>776</v>
      </c>
      <c r="E510" s="51" t="str">
        <f t="shared" si="94"/>
        <v>Gelhar</v>
      </c>
      <c r="F510" s="51" t="str">
        <f t="shared" si="95"/>
        <v>Slabbert</v>
      </c>
      <c r="G510" s="51" t="str">
        <f t="shared" si="96"/>
        <v>Men Senior</v>
      </c>
      <c r="H510" s="51" t="str">
        <f t="shared" si="97"/>
        <v>Orca Angling Club</v>
      </c>
      <c r="I510" s="84" t="s">
        <v>9</v>
      </c>
      <c r="J510" s="84"/>
      <c r="K510" s="84">
        <v>32</v>
      </c>
      <c r="L510" s="83">
        <f t="shared" si="98"/>
        <v>0.6</v>
      </c>
      <c r="M510" s="83">
        <f t="shared" si="99"/>
        <v>0.6</v>
      </c>
    </row>
    <row r="511" spans="1:13" hidden="1" x14ac:dyDescent="0.3">
      <c r="A511" s="210" t="str">
        <f t="shared" si="91"/>
        <v>2022-IC-L2</v>
      </c>
      <c r="B511" s="199">
        <f t="shared" si="92"/>
        <v>44674</v>
      </c>
      <c r="C511" s="210" t="str">
        <f t="shared" si="93"/>
        <v>Zone 4 - Horingbaai</v>
      </c>
      <c r="D511" s="84" t="s">
        <v>754</v>
      </c>
      <c r="E511" s="51" t="str">
        <f t="shared" si="94"/>
        <v>Dania</v>
      </c>
      <c r="F511" s="51" t="str">
        <f t="shared" si="95"/>
        <v>Maas</v>
      </c>
      <c r="G511" s="51" t="str">
        <f t="shared" si="96"/>
        <v>Ladies U/16</v>
      </c>
      <c r="H511" s="51" t="str">
        <f t="shared" si="97"/>
        <v>xOrca Angling Club</v>
      </c>
      <c r="I511" s="84"/>
      <c r="J511" s="84"/>
      <c r="K511" s="84"/>
      <c r="L511" s="83" t="str">
        <f t="shared" si="98"/>
        <v/>
      </c>
      <c r="M511" s="83" t="str">
        <f t="shared" si="99"/>
        <v/>
      </c>
    </row>
    <row r="512" spans="1:13" hidden="1" x14ac:dyDescent="0.3">
      <c r="A512" s="210" t="str">
        <f t="shared" si="91"/>
        <v>2022-IC-L2</v>
      </c>
      <c r="B512" s="199">
        <f t="shared" si="92"/>
        <v>44674</v>
      </c>
      <c r="C512" s="210" t="str">
        <f t="shared" si="93"/>
        <v>Zone 4 - Horingbaai</v>
      </c>
      <c r="D512" s="84" t="s">
        <v>676</v>
      </c>
      <c r="E512" s="51" t="str">
        <f t="shared" si="94"/>
        <v>Corne</v>
      </c>
      <c r="F512" s="51" t="str">
        <f t="shared" si="95"/>
        <v>Kruger</v>
      </c>
      <c r="G512" s="51" t="str">
        <f t="shared" si="96"/>
        <v>Men Senior</v>
      </c>
      <c r="H512" s="51" t="str">
        <f t="shared" si="97"/>
        <v>Orca Angling Club</v>
      </c>
      <c r="I512" s="84" t="s">
        <v>9</v>
      </c>
      <c r="J512" s="84"/>
      <c r="K512" s="84">
        <v>33</v>
      </c>
      <c r="L512" s="83">
        <f t="shared" si="98"/>
        <v>0.7</v>
      </c>
      <c r="M512" s="83">
        <f t="shared" si="99"/>
        <v>0.7</v>
      </c>
    </row>
    <row r="513" spans="1:13" hidden="1" x14ac:dyDescent="0.3">
      <c r="A513" s="210" t="str">
        <f t="shared" si="91"/>
        <v>2022-IC-L2</v>
      </c>
      <c r="B513" s="199">
        <f t="shared" si="92"/>
        <v>44674</v>
      </c>
      <c r="C513" s="210" t="str">
        <f t="shared" si="93"/>
        <v>Zone 4 - Horingbaai</v>
      </c>
      <c r="D513" s="84" t="s">
        <v>711</v>
      </c>
      <c r="E513" s="51" t="str">
        <f t="shared" si="94"/>
        <v>Morne</v>
      </c>
      <c r="F513" s="51" t="str">
        <f t="shared" si="95"/>
        <v>Human</v>
      </c>
      <c r="G513" s="51" t="str">
        <f t="shared" si="96"/>
        <v>Men Veteran</v>
      </c>
      <c r="H513" s="51" t="str">
        <f t="shared" si="97"/>
        <v>Orca Angling Club</v>
      </c>
      <c r="I513" s="84"/>
      <c r="J513" s="84" t="s">
        <v>1279</v>
      </c>
      <c r="K513" s="84">
        <v>140</v>
      </c>
      <c r="L513" s="83">
        <f t="shared" si="98"/>
        <v>13.7</v>
      </c>
      <c r="M513" s="83">
        <f t="shared" si="99"/>
        <v>13.7</v>
      </c>
    </row>
    <row r="514" spans="1:13" hidden="1" x14ac:dyDescent="0.3">
      <c r="A514" s="210" t="str">
        <f t="shared" si="91"/>
        <v>2022-IC-L2</v>
      </c>
      <c r="B514" s="199">
        <f t="shared" si="92"/>
        <v>44674</v>
      </c>
      <c r="C514" s="210" t="str">
        <f t="shared" si="93"/>
        <v>Zone 4 - Horingbaai</v>
      </c>
      <c r="D514" s="84" t="s">
        <v>1766</v>
      </c>
      <c r="E514" s="51" t="str">
        <f t="shared" si="94"/>
        <v>Terence</v>
      </c>
      <c r="F514" s="51" t="str">
        <f t="shared" si="95"/>
        <v>Knowles</v>
      </c>
      <c r="G514" s="51" t="str">
        <f t="shared" si="96"/>
        <v>Men Senior</v>
      </c>
      <c r="H514" s="51" t="str">
        <f t="shared" si="97"/>
        <v>Orca Angling Club</v>
      </c>
      <c r="I514" s="84"/>
      <c r="J514" s="84"/>
      <c r="K514" s="84"/>
      <c r="L514" s="83" t="str">
        <f t="shared" si="98"/>
        <v/>
      </c>
      <c r="M514" s="83" t="str">
        <f t="shared" si="99"/>
        <v/>
      </c>
    </row>
    <row r="515" spans="1:13" hidden="1" x14ac:dyDescent="0.3">
      <c r="A515" s="210" t="str">
        <f t="shared" si="91"/>
        <v>2022-IC-L2</v>
      </c>
      <c r="B515" s="199">
        <f t="shared" si="92"/>
        <v>44674</v>
      </c>
      <c r="C515" s="210" t="str">
        <f t="shared" si="93"/>
        <v>Zone 4 - Horingbaai</v>
      </c>
      <c r="D515" s="84" t="s">
        <v>864</v>
      </c>
      <c r="E515" s="51" t="str">
        <f t="shared" si="94"/>
        <v>Richard</v>
      </c>
      <c r="F515" s="51" t="str">
        <f t="shared" si="95"/>
        <v>Punzul</v>
      </c>
      <c r="G515" s="51" t="str">
        <f t="shared" si="96"/>
        <v>Men Senior</v>
      </c>
      <c r="H515" s="51" t="str">
        <f t="shared" si="97"/>
        <v>Orca Angling Club</v>
      </c>
      <c r="I515" s="84" t="s">
        <v>9</v>
      </c>
      <c r="J515" s="84"/>
      <c r="K515" s="84">
        <v>33</v>
      </c>
      <c r="L515" s="83">
        <f t="shared" si="98"/>
        <v>0.7</v>
      </c>
      <c r="M515" s="83">
        <f t="shared" si="99"/>
        <v>0.7</v>
      </c>
    </row>
    <row r="516" spans="1:13" hidden="1" x14ac:dyDescent="0.3">
      <c r="A516" s="210" t="str">
        <f t="shared" si="91"/>
        <v>2022-IC-L2</v>
      </c>
      <c r="B516" s="199">
        <f t="shared" si="92"/>
        <v>44674</v>
      </c>
      <c r="C516" s="210" t="str">
        <f t="shared" si="93"/>
        <v>Zone 4 - Horingbaai</v>
      </c>
      <c r="D516" s="84" t="s">
        <v>1706</v>
      </c>
      <c r="E516" s="51" t="str">
        <f t="shared" si="94"/>
        <v>Franco</v>
      </c>
      <c r="F516" s="51" t="str">
        <f t="shared" si="95"/>
        <v>Horn</v>
      </c>
      <c r="G516" s="51" t="str">
        <f t="shared" si="96"/>
        <v>Men Senior</v>
      </c>
      <c r="H516" s="51" t="str">
        <f t="shared" si="97"/>
        <v>Orca Angling Club</v>
      </c>
      <c r="I516" s="84"/>
      <c r="J516" s="84"/>
      <c r="K516" s="84"/>
      <c r="L516" s="83" t="str">
        <f t="shared" si="98"/>
        <v/>
      </c>
      <c r="M516" s="83" t="str">
        <f t="shared" si="99"/>
        <v/>
      </c>
    </row>
    <row r="517" spans="1:13" hidden="1" x14ac:dyDescent="0.3">
      <c r="A517" s="210" t="str">
        <f t="shared" si="91"/>
        <v>2022-IC-L2</v>
      </c>
      <c r="B517" s="199">
        <f t="shared" si="92"/>
        <v>44674</v>
      </c>
      <c r="C517" s="210" t="str">
        <f t="shared" si="93"/>
        <v>Zone 4 - Horingbaai</v>
      </c>
      <c r="D517" s="84" t="s">
        <v>1962</v>
      </c>
      <c r="E517" s="51" t="str">
        <f t="shared" si="94"/>
        <v>Rinus</v>
      </c>
      <c r="F517" s="51" t="str">
        <f t="shared" si="95"/>
        <v>Van Der Westhuizen</v>
      </c>
      <c r="G517" s="51" t="str">
        <f t="shared" si="96"/>
        <v>Men Veteran</v>
      </c>
      <c r="H517" s="51" t="str">
        <f t="shared" si="97"/>
        <v>Otjiwarongo</v>
      </c>
      <c r="I517" s="84"/>
      <c r="J517" s="84" t="s">
        <v>1279</v>
      </c>
      <c r="K517" s="84">
        <v>97</v>
      </c>
      <c r="L517" s="83">
        <f t="shared" si="98"/>
        <v>3.9</v>
      </c>
      <c r="M517" s="83">
        <f t="shared" si="99"/>
        <v>3.9</v>
      </c>
    </row>
    <row r="518" spans="1:13" hidden="1" x14ac:dyDescent="0.3">
      <c r="A518" s="210" t="str">
        <f t="shared" si="91"/>
        <v>2022-IC-L2</v>
      </c>
      <c r="B518" s="199">
        <f t="shared" si="92"/>
        <v>44674</v>
      </c>
      <c r="C518" s="210" t="str">
        <f t="shared" si="93"/>
        <v>Zone 4 - Horingbaai</v>
      </c>
      <c r="D518" s="84" t="s">
        <v>1962</v>
      </c>
      <c r="E518" s="51" t="str">
        <f t="shared" si="94"/>
        <v>Rinus</v>
      </c>
      <c r="F518" s="51" t="str">
        <f t="shared" si="95"/>
        <v>Van Der Westhuizen</v>
      </c>
      <c r="G518" s="51" t="str">
        <f t="shared" si="96"/>
        <v>Men Veteran</v>
      </c>
      <c r="H518" s="51" t="str">
        <f t="shared" si="97"/>
        <v>Otjiwarongo</v>
      </c>
      <c r="I518" s="84"/>
      <c r="J518" s="84" t="s">
        <v>1279</v>
      </c>
      <c r="K518" s="84">
        <v>113</v>
      </c>
      <c r="L518" s="83">
        <f t="shared" si="98"/>
        <v>6.6</v>
      </c>
      <c r="M518" s="83">
        <f t="shared" si="99"/>
        <v>6.6</v>
      </c>
    </row>
    <row r="519" spans="1:13" hidden="1" x14ac:dyDescent="0.3">
      <c r="A519" s="210" t="str">
        <f t="shared" si="91"/>
        <v>2022-IC-L2</v>
      </c>
      <c r="B519" s="199">
        <f t="shared" si="92"/>
        <v>44674</v>
      </c>
      <c r="C519" s="210" t="str">
        <f t="shared" si="93"/>
        <v>Zone 4 - Horingbaai</v>
      </c>
      <c r="D519" s="84" t="s">
        <v>1189</v>
      </c>
      <c r="E519" s="51" t="str">
        <f t="shared" si="94"/>
        <v>Martinus</v>
      </c>
      <c r="F519" s="51" t="str">
        <f t="shared" si="95"/>
        <v>Venter</v>
      </c>
      <c r="G519" s="51" t="str">
        <f t="shared" si="96"/>
        <v>Men Veteran</v>
      </c>
      <c r="H519" s="51" t="str">
        <f t="shared" si="97"/>
        <v>Otjiwarongo</v>
      </c>
      <c r="I519" s="84" t="s">
        <v>9</v>
      </c>
      <c r="J519" s="84"/>
      <c r="K519" s="84">
        <v>30</v>
      </c>
      <c r="L519" s="83">
        <f t="shared" si="98"/>
        <v>0.5</v>
      </c>
      <c r="M519" s="83">
        <f t="shared" si="99"/>
        <v>0.5</v>
      </c>
    </row>
    <row r="520" spans="1:13" hidden="1" x14ac:dyDescent="0.3">
      <c r="A520" s="210" t="str">
        <f t="shared" si="91"/>
        <v>2022-IC-L2</v>
      </c>
      <c r="B520" s="199">
        <f t="shared" si="92"/>
        <v>44674</v>
      </c>
      <c r="C520" s="210" t="str">
        <f t="shared" si="93"/>
        <v>Zone 4 - Horingbaai</v>
      </c>
      <c r="D520" s="84" t="s">
        <v>1562</v>
      </c>
      <c r="E520" s="51" t="str">
        <f t="shared" si="94"/>
        <v>Frank</v>
      </c>
      <c r="F520" s="51" t="str">
        <f t="shared" si="95"/>
        <v>Oberholster</v>
      </c>
      <c r="G520" s="51" t="str">
        <f t="shared" si="96"/>
        <v>Men Senior</v>
      </c>
      <c r="H520" s="51" t="str">
        <f t="shared" si="97"/>
        <v>Steenbras</v>
      </c>
      <c r="I520" s="84" t="s">
        <v>9</v>
      </c>
      <c r="J520" s="84"/>
      <c r="K520" s="84">
        <v>30</v>
      </c>
      <c r="L520" s="83">
        <f t="shared" si="98"/>
        <v>0.5</v>
      </c>
      <c r="M520" s="83">
        <f t="shared" si="99"/>
        <v>0.5</v>
      </c>
    </row>
    <row r="521" spans="1:13" hidden="1" x14ac:dyDescent="0.3">
      <c r="A521" s="210" t="str">
        <f t="shared" si="91"/>
        <v>2022-IC-L2</v>
      </c>
      <c r="B521" s="199">
        <f t="shared" si="92"/>
        <v>44674</v>
      </c>
      <c r="C521" s="210" t="str">
        <f t="shared" si="93"/>
        <v>Zone 4 - Horingbaai</v>
      </c>
      <c r="D521" s="84" t="s">
        <v>743</v>
      </c>
      <c r="E521" s="51" t="str">
        <f t="shared" si="94"/>
        <v>David</v>
      </c>
      <c r="F521" s="51" t="str">
        <f t="shared" si="95"/>
        <v>Smith</v>
      </c>
      <c r="G521" s="51" t="str">
        <f t="shared" si="96"/>
        <v>Men Veteran</v>
      </c>
      <c r="H521" s="51" t="str">
        <f t="shared" si="97"/>
        <v>Steenbras</v>
      </c>
      <c r="I521" s="84" t="s">
        <v>7</v>
      </c>
      <c r="J521" s="84"/>
      <c r="K521" s="84">
        <v>35</v>
      </c>
      <c r="L521" s="83">
        <f t="shared" si="98"/>
        <v>1.3</v>
      </c>
      <c r="M521" s="83">
        <f t="shared" si="99"/>
        <v>1.3</v>
      </c>
    </row>
    <row r="522" spans="1:13" hidden="1" x14ac:dyDescent="0.3">
      <c r="A522" s="210" t="str">
        <f t="shared" si="91"/>
        <v>2022-IC-L2</v>
      </c>
      <c r="B522" s="199">
        <f t="shared" si="92"/>
        <v>44674</v>
      </c>
      <c r="C522" s="210" t="str">
        <f t="shared" si="93"/>
        <v>Zone 4 - Horingbaai</v>
      </c>
      <c r="D522" s="84" t="s">
        <v>743</v>
      </c>
      <c r="E522" s="51" t="str">
        <f t="shared" si="94"/>
        <v>David</v>
      </c>
      <c r="F522" s="51" t="str">
        <f t="shared" si="95"/>
        <v>Smith</v>
      </c>
      <c r="G522" s="51" t="str">
        <f t="shared" si="96"/>
        <v>Men Veteran</v>
      </c>
      <c r="H522" s="51" t="str">
        <f t="shared" si="97"/>
        <v>Steenbras</v>
      </c>
      <c r="I522" s="84" t="s">
        <v>1862</v>
      </c>
      <c r="J522" s="84"/>
      <c r="K522" s="84">
        <v>43</v>
      </c>
      <c r="L522" s="83">
        <f t="shared" si="98"/>
        <v>0.8</v>
      </c>
      <c r="M522" s="83">
        <f t="shared" si="99"/>
        <v>0.8</v>
      </c>
    </row>
    <row r="523" spans="1:13" hidden="1" x14ac:dyDescent="0.3">
      <c r="A523" s="210" t="str">
        <f t="shared" si="91"/>
        <v>2022-IC-L2</v>
      </c>
      <c r="B523" s="199">
        <f t="shared" si="92"/>
        <v>44674</v>
      </c>
      <c r="C523" s="210" t="str">
        <f t="shared" si="93"/>
        <v>Zone 4 - Horingbaai</v>
      </c>
      <c r="D523" s="84" t="s">
        <v>1963</v>
      </c>
      <c r="E523" s="51" t="str">
        <f t="shared" si="94"/>
        <v>Burger</v>
      </c>
      <c r="F523" s="51" t="str">
        <f t="shared" si="95"/>
        <v>Van Taak</v>
      </c>
      <c r="G523" s="51" t="str">
        <f t="shared" si="96"/>
        <v>Men Senior</v>
      </c>
      <c r="H523" s="51" t="str">
        <f t="shared" si="97"/>
        <v>Steenbras</v>
      </c>
      <c r="I523" s="84" t="s">
        <v>1862</v>
      </c>
      <c r="J523" s="84"/>
      <c r="K523" s="84">
        <v>52</v>
      </c>
      <c r="L523" s="83">
        <f t="shared" si="98"/>
        <v>1.4</v>
      </c>
      <c r="M523" s="83">
        <f t="shared" si="99"/>
        <v>1.4</v>
      </c>
    </row>
    <row r="524" spans="1:13" hidden="1" x14ac:dyDescent="0.3">
      <c r="A524" s="210" t="str">
        <f t="shared" si="91"/>
        <v>2022-IC-L2</v>
      </c>
      <c r="B524" s="199">
        <f t="shared" si="92"/>
        <v>44674</v>
      </c>
      <c r="C524" s="210" t="str">
        <f t="shared" si="93"/>
        <v>Zone 4 - Horingbaai</v>
      </c>
      <c r="D524" s="84" t="s">
        <v>1494</v>
      </c>
      <c r="E524" s="51" t="str">
        <f t="shared" si="94"/>
        <v>Wikus</v>
      </c>
      <c r="F524" s="51" t="str">
        <f t="shared" si="95"/>
        <v>Viljoen</v>
      </c>
      <c r="G524" s="51" t="str">
        <f t="shared" si="96"/>
        <v>Men Veteran</v>
      </c>
      <c r="H524" s="51" t="str">
        <f t="shared" si="97"/>
        <v>Steenbras</v>
      </c>
      <c r="I524" s="84"/>
      <c r="J524" s="84" t="s">
        <v>1279</v>
      </c>
      <c r="K524" s="84">
        <v>134</v>
      </c>
      <c r="L524" s="83">
        <f t="shared" si="98"/>
        <v>11.8</v>
      </c>
      <c r="M524" s="83">
        <f t="shared" si="99"/>
        <v>11.8</v>
      </c>
    </row>
    <row r="525" spans="1:13" hidden="1" x14ac:dyDescent="0.3">
      <c r="A525" s="210" t="str">
        <f t="shared" si="91"/>
        <v>2022-IC-L2</v>
      </c>
      <c r="B525" s="199">
        <f t="shared" si="92"/>
        <v>44674</v>
      </c>
      <c r="C525" s="210" t="str">
        <f t="shared" si="93"/>
        <v>Zone 4 - Horingbaai</v>
      </c>
      <c r="D525" s="84" t="s">
        <v>994</v>
      </c>
      <c r="E525" s="51" t="str">
        <f t="shared" si="94"/>
        <v>Laurence</v>
      </c>
      <c r="F525" s="51" t="str">
        <f t="shared" si="95"/>
        <v>Durant</v>
      </c>
      <c r="G525" s="51" t="str">
        <f t="shared" si="96"/>
        <v>Men Grand Masters</v>
      </c>
      <c r="H525" s="51" t="str">
        <f t="shared" si="97"/>
        <v>Steenbras</v>
      </c>
      <c r="I525" s="84"/>
      <c r="J525" s="84"/>
      <c r="K525" s="84"/>
      <c r="L525" s="83" t="str">
        <f t="shared" si="98"/>
        <v/>
      </c>
      <c r="M525" s="83" t="str">
        <f t="shared" si="99"/>
        <v/>
      </c>
    </row>
    <row r="526" spans="1:13" hidden="1" x14ac:dyDescent="0.3">
      <c r="A526" s="210" t="str">
        <f t="shared" si="91"/>
        <v>2022-IC-L2</v>
      </c>
      <c r="B526" s="199">
        <f t="shared" si="92"/>
        <v>44674</v>
      </c>
      <c r="C526" s="210" t="str">
        <f t="shared" si="93"/>
        <v>Zone 4 - Horingbaai</v>
      </c>
      <c r="D526" s="84" t="s">
        <v>503</v>
      </c>
      <c r="E526" s="51" t="str">
        <f t="shared" si="94"/>
        <v>Danie</v>
      </c>
      <c r="F526" s="51" t="str">
        <f t="shared" si="95"/>
        <v>Klopper</v>
      </c>
      <c r="G526" s="51" t="str">
        <f t="shared" si="96"/>
        <v>Men Senior</v>
      </c>
      <c r="H526" s="51" t="str">
        <f t="shared" si="97"/>
        <v>Steenbras</v>
      </c>
      <c r="I526" s="84"/>
      <c r="J526" s="84"/>
      <c r="K526" s="84"/>
      <c r="L526" s="83" t="str">
        <f t="shared" si="98"/>
        <v/>
      </c>
      <c r="M526" s="83" t="str">
        <f t="shared" si="99"/>
        <v/>
      </c>
    </row>
    <row r="527" spans="1:13" hidden="1" x14ac:dyDescent="0.3">
      <c r="A527" s="210" t="str">
        <f t="shared" si="91"/>
        <v>2022-IC-L2</v>
      </c>
      <c r="B527" s="199">
        <f t="shared" si="92"/>
        <v>44674</v>
      </c>
      <c r="C527" s="210" t="str">
        <f t="shared" si="93"/>
        <v>Zone 4 - Horingbaai</v>
      </c>
      <c r="D527" s="84" t="s">
        <v>762</v>
      </c>
      <c r="E527" s="51" t="str">
        <f t="shared" si="94"/>
        <v>Christopher</v>
      </c>
      <c r="F527" s="51" t="str">
        <f t="shared" si="95"/>
        <v>Durant</v>
      </c>
      <c r="G527" s="51" t="str">
        <f t="shared" si="96"/>
        <v>Men Senior</v>
      </c>
      <c r="H527" s="51" t="str">
        <f t="shared" si="97"/>
        <v>Steenbras</v>
      </c>
      <c r="I527" s="84"/>
      <c r="J527" s="84"/>
      <c r="K527" s="84"/>
      <c r="L527" s="83" t="str">
        <f t="shared" si="98"/>
        <v/>
      </c>
      <c r="M527" s="83" t="str">
        <f t="shared" si="99"/>
        <v/>
      </c>
    </row>
    <row r="528" spans="1:13" hidden="1" x14ac:dyDescent="0.3">
      <c r="A528" s="210" t="str">
        <f t="shared" si="91"/>
        <v>2022-IC-L2</v>
      </c>
      <c r="B528" s="199">
        <f t="shared" si="92"/>
        <v>44674</v>
      </c>
      <c r="C528" s="210" t="str">
        <f t="shared" si="93"/>
        <v>Zone 4 - Horingbaai</v>
      </c>
      <c r="D528" s="84" t="s">
        <v>767</v>
      </c>
      <c r="E528" s="51" t="str">
        <f t="shared" si="94"/>
        <v>Johnny</v>
      </c>
      <c r="F528" s="51" t="str">
        <f t="shared" si="95"/>
        <v>Van Der Westhuizen</v>
      </c>
      <c r="G528" s="51" t="str">
        <f t="shared" si="96"/>
        <v>Men Veteran</v>
      </c>
      <c r="H528" s="51" t="str">
        <f t="shared" si="97"/>
        <v>xSteenbras</v>
      </c>
      <c r="I528" s="84"/>
      <c r="J528" s="84"/>
      <c r="K528" s="84"/>
      <c r="L528" s="83" t="str">
        <f t="shared" si="98"/>
        <v/>
      </c>
      <c r="M528" s="83" t="str">
        <f t="shared" si="99"/>
        <v/>
      </c>
    </row>
    <row r="529" spans="1:13" hidden="1" x14ac:dyDescent="0.3">
      <c r="A529" s="210" t="str">
        <f t="shared" si="91"/>
        <v>2022-IC-L2</v>
      </c>
      <c r="B529" s="199">
        <f t="shared" si="92"/>
        <v>44674</v>
      </c>
      <c r="C529" s="210" t="str">
        <f t="shared" si="93"/>
        <v>Zone 4 - Horingbaai</v>
      </c>
      <c r="D529" s="84" t="s">
        <v>843</v>
      </c>
      <c r="E529" s="51" t="str">
        <f t="shared" si="94"/>
        <v>Gregory</v>
      </c>
      <c r="F529" s="51" t="str">
        <f t="shared" si="95"/>
        <v>Dickman</v>
      </c>
      <c r="G529" s="51" t="str">
        <f t="shared" si="96"/>
        <v>Men Veteran</v>
      </c>
      <c r="H529" s="51" t="str">
        <f t="shared" si="97"/>
        <v>Steenbras</v>
      </c>
      <c r="I529" s="84"/>
      <c r="J529" s="84"/>
      <c r="K529" s="84"/>
      <c r="L529" s="83" t="str">
        <f t="shared" si="98"/>
        <v/>
      </c>
      <c r="M529" s="83" t="str">
        <f t="shared" si="99"/>
        <v/>
      </c>
    </row>
    <row r="530" spans="1:13" hidden="1" x14ac:dyDescent="0.3">
      <c r="A530" s="210" t="str">
        <f t="shared" si="91"/>
        <v>2022-IC-L2</v>
      </c>
      <c r="B530" s="199">
        <f t="shared" si="92"/>
        <v>44674</v>
      </c>
      <c r="C530" s="210" t="str">
        <f t="shared" si="93"/>
        <v>Zone 4 - Horingbaai</v>
      </c>
      <c r="D530" s="84" t="s">
        <v>576</v>
      </c>
      <c r="E530" s="51" t="str">
        <f t="shared" si="94"/>
        <v>Kiepie</v>
      </c>
      <c r="F530" s="51" t="str">
        <f t="shared" si="95"/>
        <v>Burger</v>
      </c>
      <c r="G530" s="51" t="str">
        <f t="shared" si="96"/>
        <v>Men Veteran</v>
      </c>
      <c r="H530" s="51" t="str">
        <f t="shared" si="97"/>
        <v>Mako</v>
      </c>
      <c r="I530" s="84"/>
      <c r="J530" s="84"/>
      <c r="K530" s="84"/>
      <c r="L530" s="83" t="str">
        <f t="shared" si="98"/>
        <v/>
      </c>
      <c r="M530" s="83" t="str">
        <f t="shared" si="99"/>
        <v/>
      </c>
    </row>
    <row r="531" spans="1:13" hidden="1" x14ac:dyDescent="0.3">
      <c r="A531" s="210" t="str">
        <f t="shared" si="91"/>
        <v>2022-IC-L2</v>
      </c>
      <c r="B531" s="199">
        <f t="shared" si="92"/>
        <v>44674</v>
      </c>
      <c r="C531" s="210" t="str">
        <f t="shared" si="93"/>
        <v>Zone 4 - Horingbaai</v>
      </c>
      <c r="D531" s="84" t="s">
        <v>1546</v>
      </c>
      <c r="E531" s="51" t="str">
        <f t="shared" si="94"/>
        <v>Pierre</v>
      </c>
      <c r="F531" s="51" t="str">
        <f t="shared" si="95"/>
        <v>Nel</v>
      </c>
      <c r="G531" s="51" t="str">
        <f t="shared" si="96"/>
        <v>Men Senior</v>
      </c>
      <c r="H531" s="51" t="str">
        <f t="shared" si="97"/>
        <v>xMako</v>
      </c>
      <c r="I531" s="84"/>
      <c r="J531" s="84"/>
      <c r="K531" s="84"/>
      <c r="L531" s="83" t="str">
        <f t="shared" si="98"/>
        <v/>
      </c>
      <c r="M531" s="83" t="str">
        <f t="shared" si="99"/>
        <v/>
      </c>
    </row>
    <row r="532" spans="1:13" hidden="1" x14ac:dyDescent="0.3">
      <c r="A532" s="210" t="str">
        <f t="shared" si="91"/>
        <v>2022-IC-L2</v>
      </c>
      <c r="B532" s="199">
        <f t="shared" si="92"/>
        <v>44674</v>
      </c>
      <c r="C532" s="210" t="str">
        <f t="shared" si="93"/>
        <v>Zone 4 - Horingbaai</v>
      </c>
      <c r="D532" s="84" t="s">
        <v>451</v>
      </c>
      <c r="E532" s="51" t="str">
        <f t="shared" si="94"/>
        <v>Marco</v>
      </c>
      <c r="F532" s="51" t="str">
        <f t="shared" si="95"/>
        <v>Klein</v>
      </c>
      <c r="G532" s="51" t="str">
        <f t="shared" si="96"/>
        <v>Men Veteran</v>
      </c>
      <c r="H532" s="51" t="str">
        <f t="shared" si="97"/>
        <v>Mako</v>
      </c>
      <c r="I532" s="84"/>
      <c r="J532" s="84"/>
      <c r="K532" s="84"/>
      <c r="L532" s="83" t="str">
        <f t="shared" si="98"/>
        <v/>
      </c>
      <c r="M532" s="83" t="str">
        <f t="shared" si="99"/>
        <v/>
      </c>
    </row>
    <row r="533" spans="1:13" hidden="1" x14ac:dyDescent="0.3">
      <c r="A533" s="210" t="str">
        <f t="shared" si="91"/>
        <v>2022-IC-L2</v>
      </c>
      <c r="B533" s="199">
        <f t="shared" si="92"/>
        <v>44674</v>
      </c>
      <c r="C533" s="210" t="str">
        <f t="shared" si="93"/>
        <v>Zone 4 - Horingbaai</v>
      </c>
      <c r="D533" s="84" t="s">
        <v>836</v>
      </c>
      <c r="E533" s="51" t="str">
        <f t="shared" si="94"/>
        <v>Org</v>
      </c>
      <c r="F533" s="51" t="str">
        <f t="shared" si="95"/>
        <v>Van Rensburg</v>
      </c>
      <c r="G533" s="51" t="str">
        <f t="shared" si="96"/>
        <v>Men Veteran</v>
      </c>
      <c r="H533" s="51" t="str">
        <f t="shared" si="97"/>
        <v>Mako</v>
      </c>
      <c r="I533" s="84"/>
      <c r="J533" s="84" t="s">
        <v>1280</v>
      </c>
      <c r="K533" s="84">
        <v>109</v>
      </c>
      <c r="L533" s="83">
        <f t="shared" si="98"/>
        <v>5</v>
      </c>
      <c r="M533" s="83">
        <f t="shared" si="99"/>
        <v>5</v>
      </c>
    </row>
    <row r="534" spans="1:13" hidden="1" x14ac:dyDescent="0.3">
      <c r="A534" s="210" t="str">
        <f t="shared" si="91"/>
        <v>2022-IC-L2</v>
      </c>
      <c r="B534" s="199">
        <f t="shared" si="92"/>
        <v>44674</v>
      </c>
      <c r="C534" s="210" t="str">
        <f t="shared" si="93"/>
        <v>Zone 4 - Horingbaai</v>
      </c>
      <c r="D534" s="84" t="s">
        <v>1027</v>
      </c>
      <c r="E534" s="51" t="str">
        <f t="shared" si="94"/>
        <v>Johan</v>
      </c>
      <c r="F534" s="51" t="str">
        <f t="shared" si="95"/>
        <v>Burger</v>
      </c>
      <c r="G534" s="51" t="str">
        <f t="shared" si="96"/>
        <v>Men Master</v>
      </c>
      <c r="H534" s="51" t="str">
        <f t="shared" si="97"/>
        <v>Mako</v>
      </c>
      <c r="I534" s="84"/>
      <c r="J534" s="84" t="s">
        <v>1279</v>
      </c>
      <c r="K534" s="84">
        <v>128</v>
      </c>
      <c r="L534" s="83">
        <f t="shared" si="98"/>
        <v>10.1</v>
      </c>
      <c r="M534" s="83">
        <f t="shared" si="99"/>
        <v>10.1</v>
      </c>
    </row>
    <row r="535" spans="1:13" hidden="1" x14ac:dyDescent="0.3">
      <c r="A535" s="210" t="str">
        <f t="shared" si="91"/>
        <v>2022-IC-L2</v>
      </c>
      <c r="B535" s="199">
        <f t="shared" si="92"/>
        <v>44674</v>
      </c>
      <c r="C535" s="210" t="str">
        <f t="shared" si="93"/>
        <v>Zone 4 - Horingbaai</v>
      </c>
      <c r="D535" s="84" t="s">
        <v>1027</v>
      </c>
      <c r="E535" s="51" t="str">
        <f t="shared" si="94"/>
        <v>Johan</v>
      </c>
      <c r="F535" s="51" t="str">
        <f t="shared" si="95"/>
        <v>Burger</v>
      </c>
      <c r="G535" s="51" t="str">
        <f t="shared" si="96"/>
        <v>Men Master</v>
      </c>
      <c r="H535" s="51" t="str">
        <f t="shared" si="97"/>
        <v>Mako</v>
      </c>
      <c r="I535" s="84" t="s">
        <v>1862</v>
      </c>
      <c r="J535" s="84"/>
      <c r="K535" s="84">
        <v>53</v>
      </c>
      <c r="L535" s="83">
        <f t="shared" si="98"/>
        <v>1.5</v>
      </c>
      <c r="M535" s="83">
        <f t="shared" si="99"/>
        <v>1.5</v>
      </c>
    </row>
    <row r="536" spans="1:13" hidden="1" x14ac:dyDescent="0.3">
      <c r="A536" s="210" t="str">
        <f t="shared" si="91"/>
        <v>2022-IC-L2</v>
      </c>
      <c r="B536" s="199">
        <f t="shared" si="92"/>
        <v>44674</v>
      </c>
      <c r="C536" s="210" t="str">
        <f t="shared" si="93"/>
        <v>Zone 4 - Horingbaai</v>
      </c>
      <c r="D536" s="84" t="s">
        <v>1054</v>
      </c>
      <c r="E536" s="51" t="str">
        <f t="shared" si="94"/>
        <v>Rudi(Jnr.)</v>
      </c>
      <c r="F536" s="51" t="str">
        <f t="shared" si="95"/>
        <v>Swartz</v>
      </c>
      <c r="G536" s="51" t="str">
        <f t="shared" si="96"/>
        <v>Men U/21</v>
      </c>
      <c r="H536" s="51" t="str">
        <f t="shared" si="97"/>
        <v>Mako</v>
      </c>
      <c r="I536" s="84" t="s">
        <v>7</v>
      </c>
      <c r="J536" s="84"/>
      <c r="K536" s="84">
        <v>32</v>
      </c>
      <c r="L536" s="83">
        <f t="shared" si="98"/>
        <v>1</v>
      </c>
      <c r="M536" s="83">
        <f t="shared" si="99"/>
        <v>1</v>
      </c>
    </row>
    <row r="537" spans="1:13" hidden="1" x14ac:dyDescent="0.3">
      <c r="A537" s="210" t="str">
        <f t="shared" si="91"/>
        <v>2022-IC-L2</v>
      </c>
      <c r="B537" s="199">
        <f t="shared" si="92"/>
        <v>44674</v>
      </c>
      <c r="C537" s="210" t="str">
        <f t="shared" si="93"/>
        <v>Zone 4 - Horingbaai</v>
      </c>
      <c r="D537" s="84" t="s">
        <v>967</v>
      </c>
      <c r="E537" s="51" t="str">
        <f t="shared" si="94"/>
        <v>Rudi</v>
      </c>
      <c r="F537" s="51" t="str">
        <f t="shared" si="95"/>
        <v>Swartz</v>
      </c>
      <c r="G537" s="51" t="str">
        <f t="shared" si="96"/>
        <v>Men Veteran</v>
      </c>
      <c r="H537" s="51" t="str">
        <f t="shared" si="97"/>
        <v>Mako</v>
      </c>
      <c r="I537" s="84" t="s">
        <v>1862</v>
      </c>
      <c r="J537" s="84"/>
      <c r="K537" s="84">
        <v>40</v>
      </c>
      <c r="L537" s="83">
        <f t="shared" si="98"/>
        <v>0.7</v>
      </c>
      <c r="M537" s="83">
        <f t="shared" si="99"/>
        <v>0.7</v>
      </c>
    </row>
    <row r="538" spans="1:13" hidden="1" x14ac:dyDescent="0.3">
      <c r="A538" s="210" t="str">
        <f t="shared" si="91"/>
        <v>2022-IC-L2</v>
      </c>
      <c r="B538" s="199">
        <f t="shared" si="92"/>
        <v>44674</v>
      </c>
      <c r="C538" s="210" t="str">
        <f t="shared" si="93"/>
        <v>Zone 4 - Horingbaai</v>
      </c>
      <c r="D538" s="84" t="s">
        <v>967</v>
      </c>
      <c r="E538" s="51" t="str">
        <f t="shared" si="94"/>
        <v>Rudi</v>
      </c>
      <c r="F538" s="51" t="str">
        <f t="shared" si="95"/>
        <v>Swartz</v>
      </c>
      <c r="G538" s="51" t="str">
        <f t="shared" si="96"/>
        <v>Men Veteran</v>
      </c>
      <c r="H538" s="51" t="str">
        <f t="shared" si="97"/>
        <v>Mako</v>
      </c>
      <c r="I538" s="84" t="s">
        <v>1862</v>
      </c>
      <c r="J538" s="84"/>
      <c r="K538" s="84">
        <v>49</v>
      </c>
      <c r="L538" s="83">
        <f t="shared" si="98"/>
        <v>1.2</v>
      </c>
      <c r="M538" s="83">
        <f t="shared" si="99"/>
        <v>1.2</v>
      </c>
    </row>
    <row r="539" spans="1:13" hidden="1" x14ac:dyDescent="0.3">
      <c r="A539" s="210" t="str">
        <f t="shared" si="91"/>
        <v>2022-IC-L2</v>
      </c>
      <c r="B539" s="199">
        <f t="shared" si="92"/>
        <v>44674</v>
      </c>
      <c r="C539" s="210" t="str">
        <f t="shared" si="93"/>
        <v>Zone 4 - Horingbaai</v>
      </c>
      <c r="D539" s="84" t="s">
        <v>967</v>
      </c>
      <c r="E539" s="51" t="str">
        <f t="shared" si="94"/>
        <v>Rudi</v>
      </c>
      <c r="F539" s="51" t="str">
        <f t="shared" si="95"/>
        <v>Swartz</v>
      </c>
      <c r="G539" s="51" t="str">
        <f t="shared" si="96"/>
        <v>Men Veteran</v>
      </c>
      <c r="H539" s="51" t="str">
        <f t="shared" si="97"/>
        <v>Mako</v>
      </c>
      <c r="I539" s="84" t="s">
        <v>1862</v>
      </c>
      <c r="J539" s="84"/>
      <c r="K539" s="84">
        <v>48</v>
      </c>
      <c r="L539" s="83">
        <f t="shared" si="98"/>
        <v>1.1000000000000001</v>
      </c>
      <c r="M539" s="83">
        <f t="shared" si="99"/>
        <v>1.1000000000000001</v>
      </c>
    </row>
    <row r="540" spans="1:13" hidden="1" x14ac:dyDescent="0.3">
      <c r="A540" s="210" t="str">
        <f t="shared" si="91"/>
        <v>2022-IC-L2</v>
      </c>
      <c r="B540" s="199">
        <f t="shared" si="92"/>
        <v>44674</v>
      </c>
      <c r="C540" s="210" t="str">
        <f t="shared" si="93"/>
        <v>Zone 4 - Horingbaai</v>
      </c>
      <c r="D540" s="84" t="s">
        <v>967</v>
      </c>
      <c r="E540" s="51" t="str">
        <f t="shared" si="94"/>
        <v>Rudi</v>
      </c>
      <c r="F540" s="51" t="str">
        <f t="shared" si="95"/>
        <v>Swartz</v>
      </c>
      <c r="G540" s="51" t="str">
        <f t="shared" si="96"/>
        <v>Men Veteran</v>
      </c>
      <c r="H540" s="51" t="str">
        <f t="shared" si="97"/>
        <v>Mako</v>
      </c>
      <c r="I540" s="84" t="s">
        <v>1862</v>
      </c>
      <c r="J540" s="84"/>
      <c r="K540" s="84">
        <v>48</v>
      </c>
      <c r="L540" s="83">
        <f t="shared" si="98"/>
        <v>1.1000000000000001</v>
      </c>
      <c r="M540" s="83">
        <f t="shared" si="99"/>
        <v>1.1000000000000001</v>
      </c>
    </row>
    <row r="541" spans="1:13" hidden="1" x14ac:dyDescent="0.3">
      <c r="A541" s="210" t="str">
        <f t="shared" si="91"/>
        <v>2022-IC-L2</v>
      </c>
      <c r="B541" s="199">
        <f t="shared" si="92"/>
        <v>44674</v>
      </c>
      <c r="C541" s="210" t="str">
        <f t="shared" si="93"/>
        <v>Zone 4 - Horingbaai</v>
      </c>
      <c r="D541" s="84" t="s">
        <v>967</v>
      </c>
      <c r="E541" s="51" t="str">
        <f t="shared" si="94"/>
        <v>Rudi</v>
      </c>
      <c r="F541" s="51" t="str">
        <f t="shared" si="95"/>
        <v>Swartz</v>
      </c>
      <c r="G541" s="51" t="str">
        <f t="shared" si="96"/>
        <v>Men Veteran</v>
      </c>
      <c r="H541" s="51" t="str">
        <f t="shared" si="97"/>
        <v>Mako</v>
      </c>
      <c r="I541" s="84" t="s">
        <v>7</v>
      </c>
      <c r="J541" s="84"/>
      <c r="K541" s="84">
        <v>40</v>
      </c>
      <c r="L541" s="83">
        <f t="shared" si="98"/>
        <v>2</v>
      </c>
      <c r="M541" s="83">
        <f t="shared" si="99"/>
        <v>2</v>
      </c>
    </row>
    <row r="542" spans="1:13" hidden="1" x14ac:dyDescent="0.3">
      <c r="A542" s="210" t="str">
        <f t="shared" si="91"/>
        <v>2022-IC-L2</v>
      </c>
      <c r="B542" s="199">
        <f t="shared" si="92"/>
        <v>44674</v>
      </c>
      <c r="C542" s="210" t="str">
        <f t="shared" si="93"/>
        <v>Zone 4 - Horingbaai</v>
      </c>
      <c r="D542" s="84" t="s">
        <v>605</v>
      </c>
      <c r="E542" s="51" t="str">
        <f t="shared" si="94"/>
        <v>Gerard</v>
      </c>
      <c r="F542" s="51" t="str">
        <f t="shared" si="95"/>
        <v>Hough</v>
      </c>
      <c r="G542" s="51" t="str">
        <f t="shared" si="96"/>
        <v>Men Senior</v>
      </c>
      <c r="H542" s="51" t="str">
        <f t="shared" si="97"/>
        <v>Mako</v>
      </c>
      <c r="I542" s="84"/>
      <c r="J542" s="84" t="s">
        <v>1279</v>
      </c>
      <c r="K542" s="84">
        <v>155</v>
      </c>
      <c r="L542" s="83">
        <f t="shared" si="98"/>
        <v>19.5</v>
      </c>
      <c r="M542" s="83">
        <f t="shared" si="99"/>
        <v>19.5</v>
      </c>
    </row>
    <row r="543" spans="1:13" hidden="1" x14ac:dyDescent="0.3">
      <c r="A543" s="210" t="str">
        <f t="shared" si="91"/>
        <v>2022-IC-L2</v>
      </c>
      <c r="B543" s="199">
        <f t="shared" si="92"/>
        <v>44674</v>
      </c>
      <c r="C543" s="210" t="str">
        <f t="shared" si="93"/>
        <v>Zone 4 - Horingbaai</v>
      </c>
      <c r="D543" s="84" t="s">
        <v>1076</v>
      </c>
      <c r="E543" s="51" t="str">
        <f t="shared" si="94"/>
        <v>Murray</v>
      </c>
      <c r="F543" s="51" t="str">
        <f t="shared" si="95"/>
        <v>Lewis</v>
      </c>
      <c r="G543" s="51" t="str">
        <f t="shared" si="96"/>
        <v>Men Veteran</v>
      </c>
      <c r="H543" s="51" t="str">
        <f t="shared" si="97"/>
        <v>Mako</v>
      </c>
      <c r="I543" s="84"/>
      <c r="J543" s="84" t="s">
        <v>1279</v>
      </c>
      <c r="K543" s="84">
        <v>135</v>
      </c>
      <c r="L543" s="83">
        <f t="shared" si="98"/>
        <v>12.1</v>
      </c>
      <c r="M543" s="83">
        <f t="shared" si="99"/>
        <v>12.1</v>
      </c>
    </row>
    <row r="544" spans="1:13" hidden="1" x14ac:dyDescent="0.3">
      <c r="A544" s="210" t="str">
        <f t="shared" si="91"/>
        <v>2022-IC-L2</v>
      </c>
      <c r="B544" s="199">
        <f t="shared" si="92"/>
        <v>44674</v>
      </c>
      <c r="C544" s="210" t="str">
        <f t="shared" si="93"/>
        <v>Zone 4 - Horingbaai</v>
      </c>
      <c r="D544" s="84" t="s">
        <v>1073</v>
      </c>
      <c r="E544" s="51" t="str">
        <f t="shared" si="94"/>
        <v>Kallie</v>
      </c>
      <c r="F544" s="51" t="str">
        <f t="shared" si="95"/>
        <v>Langeveld</v>
      </c>
      <c r="G544" s="51" t="str">
        <f t="shared" si="96"/>
        <v>Men Veteran</v>
      </c>
      <c r="H544" s="51" t="str">
        <f t="shared" si="97"/>
        <v>Mako</v>
      </c>
      <c r="I544" s="84"/>
      <c r="J544" s="84" t="s">
        <v>1279</v>
      </c>
      <c r="K544" s="84">
        <v>98</v>
      </c>
      <c r="L544" s="83">
        <f t="shared" si="98"/>
        <v>4</v>
      </c>
      <c r="M544" s="83">
        <f t="shared" si="99"/>
        <v>4</v>
      </c>
    </row>
    <row r="545" spans="1:13" hidden="1" x14ac:dyDescent="0.3">
      <c r="A545" s="210" t="str">
        <f t="shared" si="91"/>
        <v>2022-IC-L2</v>
      </c>
      <c r="B545" s="199">
        <f t="shared" si="92"/>
        <v>44674</v>
      </c>
      <c r="C545" s="210" t="str">
        <f t="shared" si="93"/>
        <v>Zone 4 - Horingbaai</v>
      </c>
      <c r="D545" s="84" t="s">
        <v>557</v>
      </c>
      <c r="E545" s="51" t="str">
        <f t="shared" si="94"/>
        <v>Dian</v>
      </c>
      <c r="F545" s="51" t="str">
        <f t="shared" si="95"/>
        <v>Neethling</v>
      </c>
      <c r="G545" s="51" t="str">
        <f t="shared" si="96"/>
        <v>Men Senior</v>
      </c>
      <c r="H545" s="51" t="str">
        <f t="shared" si="97"/>
        <v>Welwitschia</v>
      </c>
      <c r="I545" s="84" t="s">
        <v>9</v>
      </c>
      <c r="J545" s="84"/>
      <c r="K545" s="84">
        <v>32</v>
      </c>
      <c r="L545" s="83">
        <f t="shared" si="98"/>
        <v>0.6</v>
      </c>
      <c r="M545" s="83">
        <f t="shared" si="99"/>
        <v>0.6</v>
      </c>
    </row>
    <row r="546" spans="1:13" hidden="1" x14ac:dyDescent="0.3">
      <c r="A546" s="210" t="str">
        <f t="shared" si="91"/>
        <v>2022-IC-L2</v>
      </c>
      <c r="B546" s="199">
        <f t="shared" si="92"/>
        <v>44674</v>
      </c>
      <c r="C546" s="210" t="str">
        <f t="shared" si="93"/>
        <v>Zone 4 - Horingbaai</v>
      </c>
      <c r="D546" s="84" t="s">
        <v>557</v>
      </c>
      <c r="E546" s="51" t="str">
        <f t="shared" si="94"/>
        <v>Dian</v>
      </c>
      <c r="F546" s="51" t="str">
        <f t="shared" si="95"/>
        <v>Neethling</v>
      </c>
      <c r="G546" s="51" t="str">
        <f t="shared" si="96"/>
        <v>Men Senior</v>
      </c>
      <c r="H546" s="51" t="str">
        <f t="shared" si="97"/>
        <v>Welwitschia</v>
      </c>
      <c r="I546" s="84" t="s">
        <v>9</v>
      </c>
      <c r="J546" s="84"/>
      <c r="K546" s="84">
        <v>30</v>
      </c>
      <c r="L546" s="83">
        <f t="shared" si="98"/>
        <v>0.5</v>
      </c>
      <c r="M546" s="83">
        <f t="shared" si="99"/>
        <v>0.5</v>
      </c>
    </row>
    <row r="547" spans="1:13" hidden="1" x14ac:dyDescent="0.3">
      <c r="A547" s="210" t="str">
        <f t="shared" si="91"/>
        <v>2022-IC-L2</v>
      </c>
      <c r="B547" s="199">
        <f t="shared" si="92"/>
        <v>44674</v>
      </c>
      <c r="C547" s="210" t="str">
        <f t="shared" si="93"/>
        <v>Zone 4 - Horingbaai</v>
      </c>
      <c r="D547" s="84" t="s">
        <v>557</v>
      </c>
      <c r="E547" s="51" t="str">
        <f t="shared" si="94"/>
        <v>Dian</v>
      </c>
      <c r="F547" s="51" t="str">
        <f t="shared" si="95"/>
        <v>Neethling</v>
      </c>
      <c r="G547" s="51" t="str">
        <f t="shared" si="96"/>
        <v>Men Senior</v>
      </c>
      <c r="H547" s="51" t="str">
        <f t="shared" si="97"/>
        <v>Welwitschia</v>
      </c>
      <c r="I547" s="84" t="s">
        <v>1862</v>
      </c>
      <c r="J547" s="84"/>
      <c r="K547" s="84">
        <v>51</v>
      </c>
      <c r="L547" s="83">
        <f t="shared" si="98"/>
        <v>1.4</v>
      </c>
      <c r="M547" s="83">
        <f t="shared" si="99"/>
        <v>1.4</v>
      </c>
    </row>
    <row r="548" spans="1:13" hidden="1" x14ac:dyDescent="0.3">
      <c r="A548" s="210" t="str">
        <f t="shared" si="91"/>
        <v>2022-IC-L2</v>
      </c>
      <c r="B548" s="199">
        <f t="shared" si="92"/>
        <v>44674</v>
      </c>
      <c r="C548" s="210" t="str">
        <f t="shared" si="93"/>
        <v>Zone 4 - Horingbaai</v>
      </c>
      <c r="D548" s="84" t="s">
        <v>834</v>
      </c>
      <c r="E548" s="51" t="str">
        <f t="shared" si="94"/>
        <v>Raymond</v>
      </c>
      <c r="F548" s="51" t="str">
        <f t="shared" si="95"/>
        <v>Duvenhage</v>
      </c>
      <c r="G548" s="51" t="str">
        <f t="shared" si="96"/>
        <v>Men Veteran</v>
      </c>
      <c r="H548" s="51" t="str">
        <f t="shared" si="97"/>
        <v>Welwitschia</v>
      </c>
      <c r="I548" s="84"/>
      <c r="J548" s="84" t="s">
        <v>1279</v>
      </c>
      <c r="K548" s="84">
        <v>147</v>
      </c>
      <c r="L548" s="83">
        <f t="shared" si="98"/>
        <v>16.2</v>
      </c>
      <c r="M548" s="83">
        <f t="shared" si="99"/>
        <v>16.2</v>
      </c>
    </row>
    <row r="549" spans="1:13" hidden="1" x14ac:dyDescent="0.3">
      <c r="A549" s="210" t="str">
        <f t="shared" si="91"/>
        <v>2022-IC-L2</v>
      </c>
      <c r="B549" s="199">
        <f t="shared" si="92"/>
        <v>44674</v>
      </c>
      <c r="C549" s="210" t="str">
        <f t="shared" si="93"/>
        <v>Zone 4 - Horingbaai</v>
      </c>
      <c r="D549" s="84" t="s">
        <v>549</v>
      </c>
      <c r="E549" s="51" t="str">
        <f t="shared" si="94"/>
        <v>Werner</v>
      </c>
      <c r="F549" s="51" t="str">
        <f t="shared" si="95"/>
        <v>Van Riet</v>
      </c>
      <c r="G549" s="51" t="str">
        <f t="shared" si="96"/>
        <v>Men Veteran</v>
      </c>
      <c r="H549" s="51" t="str">
        <f t="shared" si="97"/>
        <v>Walvis Bay</v>
      </c>
      <c r="I549" s="84"/>
      <c r="J549" s="84" t="s">
        <v>1279</v>
      </c>
      <c r="K549" s="84">
        <v>148</v>
      </c>
      <c r="L549" s="83">
        <f t="shared" si="98"/>
        <v>16.600000000000001</v>
      </c>
      <c r="M549" s="83">
        <f t="shared" si="99"/>
        <v>16.600000000000001</v>
      </c>
    </row>
    <row r="550" spans="1:13" hidden="1" x14ac:dyDescent="0.3">
      <c r="A550" s="210" t="str">
        <f t="shared" si="91"/>
        <v>2022-IC-L2</v>
      </c>
      <c r="B550" s="199">
        <f t="shared" si="92"/>
        <v>44674</v>
      </c>
      <c r="C550" s="210" t="str">
        <f t="shared" si="93"/>
        <v>Zone 4 - Horingbaai</v>
      </c>
      <c r="D550" s="84" t="s">
        <v>618</v>
      </c>
      <c r="E550" s="51" t="str">
        <f t="shared" si="94"/>
        <v>Morne</v>
      </c>
      <c r="F550" s="51" t="str">
        <f t="shared" si="95"/>
        <v>Janse v Rensburg</v>
      </c>
      <c r="G550" s="51" t="str">
        <f t="shared" si="96"/>
        <v>Men Veteran</v>
      </c>
      <c r="H550" s="51" t="str">
        <f t="shared" si="97"/>
        <v>Walvis Bay</v>
      </c>
      <c r="I550" s="84" t="s">
        <v>7</v>
      </c>
      <c r="J550" s="84"/>
      <c r="K550" s="84">
        <v>33</v>
      </c>
      <c r="L550" s="83">
        <f t="shared" si="98"/>
        <v>1.1000000000000001</v>
      </c>
      <c r="M550" s="83">
        <f t="shared" si="99"/>
        <v>1.1000000000000001</v>
      </c>
    </row>
    <row r="551" spans="1:13" hidden="1" x14ac:dyDescent="0.3">
      <c r="A551" s="210" t="str">
        <f t="shared" si="91"/>
        <v>2022-IC-L2</v>
      </c>
      <c r="B551" s="199">
        <f t="shared" si="92"/>
        <v>44674</v>
      </c>
      <c r="C551" s="210" t="str">
        <f t="shared" si="93"/>
        <v>Zone 4 - Horingbaai</v>
      </c>
      <c r="D551" s="84" t="s">
        <v>1717</v>
      </c>
      <c r="E551" s="51" t="str">
        <f t="shared" si="94"/>
        <v>Andre</v>
      </c>
      <c r="F551" s="51" t="str">
        <f t="shared" si="95"/>
        <v>Bezuidehout</v>
      </c>
      <c r="G551" s="51" t="str">
        <f t="shared" si="96"/>
        <v>Men Master</v>
      </c>
      <c r="H551" s="51" t="str">
        <f t="shared" si="97"/>
        <v>Walvis Bay</v>
      </c>
      <c r="I551" s="84"/>
      <c r="J551" s="84" t="s">
        <v>1279</v>
      </c>
      <c r="K551" s="84">
        <v>132</v>
      </c>
      <c r="L551" s="83">
        <f t="shared" si="98"/>
        <v>11.2</v>
      </c>
      <c r="M551" s="83">
        <f t="shared" si="99"/>
        <v>11.2</v>
      </c>
    </row>
    <row r="552" spans="1:13" hidden="1" x14ac:dyDescent="0.3">
      <c r="A552" s="210" t="str">
        <f t="shared" si="91"/>
        <v>2022-IC-L2</v>
      </c>
      <c r="B552" s="199">
        <f t="shared" si="92"/>
        <v>44674</v>
      </c>
      <c r="C552" s="210" t="str">
        <f t="shared" si="93"/>
        <v>Zone 4 - Horingbaai</v>
      </c>
      <c r="D552" s="84" t="s">
        <v>1717</v>
      </c>
      <c r="E552" s="51" t="str">
        <f t="shared" si="94"/>
        <v>Andre</v>
      </c>
      <c r="F552" s="51" t="str">
        <f t="shared" si="95"/>
        <v>Bezuidehout</v>
      </c>
      <c r="G552" s="51" t="str">
        <f t="shared" si="96"/>
        <v>Men Master</v>
      </c>
      <c r="H552" s="51" t="str">
        <f t="shared" si="97"/>
        <v>Walvis Bay</v>
      </c>
      <c r="I552" s="84" t="s">
        <v>1862</v>
      </c>
      <c r="J552" s="84"/>
      <c r="K552" s="84">
        <v>73</v>
      </c>
      <c r="L552" s="83">
        <f t="shared" si="98"/>
        <v>4.0999999999999996</v>
      </c>
      <c r="M552" s="83">
        <f t="shared" si="99"/>
        <v>4.0999999999999996</v>
      </c>
    </row>
    <row r="553" spans="1:13" hidden="1" x14ac:dyDescent="0.3">
      <c r="A553" s="210" t="str">
        <f t="shared" si="91"/>
        <v>2022-IC-L2</v>
      </c>
      <c r="B553" s="199">
        <f t="shared" si="92"/>
        <v>44674</v>
      </c>
      <c r="C553" s="210" t="str">
        <f t="shared" si="93"/>
        <v>Zone 4 - Horingbaai</v>
      </c>
      <c r="D553" s="84" t="s">
        <v>1357</v>
      </c>
      <c r="E553" s="51" t="str">
        <f t="shared" si="94"/>
        <v>Donavin</v>
      </c>
      <c r="F553" s="51" t="str">
        <f t="shared" si="95"/>
        <v>Bezuidehoudt</v>
      </c>
      <c r="G553" s="51" t="str">
        <f t="shared" si="96"/>
        <v>Men Senior</v>
      </c>
      <c r="H553" s="51" t="str">
        <f t="shared" si="97"/>
        <v>Walvis Bay</v>
      </c>
      <c r="I553" s="84"/>
      <c r="J553" s="84" t="s">
        <v>1279</v>
      </c>
      <c r="K553" s="84">
        <v>117</v>
      </c>
      <c r="L553" s="83">
        <f t="shared" si="98"/>
        <v>7.4</v>
      </c>
      <c r="M553" s="83">
        <f t="shared" si="99"/>
        <v>7.4</v>
      </c>
    </row>
    <row r="554" spans="1:13" hidden="1" x14ac:dyDescent="0.3">
      <c r="A554" s="210" t="str">
        <f t="shared" si="91"/>
        <v>2022-IC-L2</v>
      </c>
      <c r="B554" s="199">
        <f t="shared" si="92"/>
        <v>44674</v>
      </c>
      <c r="C554" s="210" t="str">
        <f t="shared" si="93"/>
        <v>Zone 4 - Horingbaai</v>
      </c>
      <c r="D554" s="84" t="s">
        <v>1146</v>
      </c>
      <c r="E554" s="51" t="str">
        <f t="shared" si="94"/>
        <v>Martin</v>
      </c>
      <c r="F554" s="51" t="str">
        <f t="shared" si="95"/>
        <v>Cordier</v>
      </c>
      <c r="G554" s="51" t="str">
        <f t="shared" si="96"/>
        <v>Men Veteran</v>
      </c>
      <c r="H554" s="51" t="str">
        <f t="shared" si="97"/>
        <v>Okahandja</v>
      </c>
      <c r="I554" s="84"/>
      <c r="J554" s="84" t="s">
        <v>1279</v>
      </c>
      <c r="K554" s="84">
        <v>146</v>
      </c>
      <c r="L554" s="83">
        <f t="shared" si="98"/>
        <v>15.9</v>
      </c>
      <c r="M554" s="83">
        <f t="shared" si="99"/>
        <v>15.9</v>
      </c>
    </row>
    <row r="555" spans="1:13" hidden="1" x14ac:dyDescent="0.3">
      <c r="A555" s="210" t="str">
        <f t="shared" si="91"/>
        <v>2022-IC-L2</v>
      </c>
      <c r="B555" s="199">
        <f t="shared" si="92"/>
        <v>44674</v>
      </c>
      <c r="C555" s="210" t="str">
        <f t="shared" si="93"/>
        <v>Zone 4 - Horingbaai</v>
      </c>
      <c r="D555" s="84" t="s">
        <v>1146</v>
      </c>
      <c r="E555" s="51" t="str">
        <f t="shared" si="94"/>
        <v>Martin</v>
      </c>
      <c r="F555" s="51" t="str">
        <f t="shared" si="95"/>
        <v>Cordier</v>
      </c>
      <c r="G555" s="51" t="str">
        <f t="shared" si="96"/>
        <v>Men Veteran</v>
      </c>
      <c r="H555" s="51" t="str">
        <f t="shared" si="97"/>
        <v>Okahandja</v>
      </c>
      <c r="I555" s="84"/>
      <c r="J555" s="84" t="s">
        <v>1279</v>
      </c>
      <c r="K555" s="84">
        <v>110</v>
      </c>
      <c r="L555" s="83">
        <f t="shared" si="98"/>
        <v>6</v>
      </c>
      <c r="M555" s="83">
        <f t="shared" si="99"/>
        <v>6</v>
      </c>
    </row>
    <row r="556" spans="1:13" hidden="1" x14ac:dyDescent="0.3">
      <c r="A556" s="210" t="str">
        <f t="shared" si="91"/>
        <v>2022-IC-L2</v>
      </c>
      <c r="B556" s="199">
        <f t="shared" si="92"/>
        <v>44674</v>
      </c>
      <c r="C556" s="210" t="str">
        <f t="shared" si="93"/>
        <v>Zone 4 - Horingbaai</v>
      </c>
      <c r="D556" s="84" t="s">
        <v>1202</v>
      </c>
      <c r="E556" s="51" t="str">
        <f t="shared" si="94"/>
        <v>Flippie</v>
      </c>
      <c r="F556" s="51" t="str">
        <f t="shared" si="95"/>
        <v>Scheepers</v>
      </c>
      <c r="G556" s="51" t="str">
        <f t="shared" si="96"/>
        <v>Men Veteran</v>
      </c>
      <c r="H556" s="51" t="str">
        <f t="shared" si="97"/>
        <v>Walvis Bay</v>
      </c>
      <c r="I556" s="84" t="s">
        <v>9</v>
      </c>
      <c r="J556" s="84"/>
      <c r="K556" s="84">
        <v>33</v>
      </c>
      <c r="L556" s="83">
        <f t="shared" si="98"/>
        <v>0.7</v>
      </c>
      <c r="M556" s="83">
        <f t="shared" si="99"/>
        <v>0.7</v>
      </c>
    </row>
    <row r="557" spans="1:13" hidden="1" x14ac:dyDescent="0.3">
      <c r="A557" s="210" t="str">
        <f t="shared" si="91"/>
        <v>2022-IC-L2</v>
      </c>
      <c r="B557" s="199">
        <f t="shared" si="92"/>
        <v>44674</v>
      </c>
      <c r="C557" s="210" t="str">
        <f t="shared" si="93"/>
        <v>Zone 4 - Horingbaai</v>
      </c>
      <c r="D557" s="84" t="s">
        <v>1202</v>
      </c>
      <c r="E557" s="51" t="str">
        <f t="shared" si="94"/>
        <v>Flippie</v>
      </c>
      <c r="F557" s="51" t="str">
        <f t="shared" si="95"/>
        <v>Scheepers</v>
      </c>
      <c r="G557" s="51" t="str">
        <f t="shared" si="96"/>
        <v>Men Veteran</v>
      </c>
      <c r="H557" s="51" t="str">
        <f t="shared" si="97"/>
        <v>Walvis Bay</v>
      </c>
      <c r="I557" s="84"/>
      <c r="J557" s="84" t="s">
        <v>1279</v>
      </c>
      <c r="K557" s="84">
        <v>149</v>
      </c>
      <c r="L557" s="83">
        <f t="shared" si="98"/>
        <v>17</v>
      </c>
      <c r="M557" s="83">
        <f t="shared" si="99"/>
        <v>17</v>
      </c>
    </row>
    <row r="558" spans="1:13" hidden="1" x14ac:dyDescent="0.3">
      <c r="A558" s="210" t="str">
        <f t="shared" si="91"/>
        <v>2022-IC-L2</v>
      </c>
      <c r="B558" s="199">
        <f t="shared" si="92"/>
        <v>44674</v>
      </c>
      <c r="C558" s="210" t="str">
        <f t="shared" si="93"/>
        <v>Zone 4 - Horingbaai</v>
      </c>
      <c r="D558" s="84" t="s">
        <v>1436</v>
      </c>
      <c r="E558" s="51" t="str">
        <f t="shared" si="94"/>
        <v>Fanie</v>
      </c>
      <c r="F558" s="51" t="str">
        <f t="shared" si="95"/>
        <v>Terblanche</v>
      </c>
      <c r="G558" s="51" t="str">
        <f t="shared" si="96"/>
        <v>Men Veteran</v>
      </c>
      <c r="H558" s="51" t="str">
        <f t="shared" si="97"/>
        <v>Walvis Bay</v>
      </c>
      <c r="I558" s="84" t="s">
        <v>7</v>
      </c>
      <c r="J558" s="84"/>
      <c r="K558" s="84">
        <v>33</v>
      </c>
      <c r="L558" s="83">
        <f t="shared" si="98"/>
        <v>1.1000000000000001</v>
      </c>
      <c r="M558" s="83">
        <f t="shared" si="99"/>
        <v>1.1000000000000001</v>
      </c>
    </row>
    <row r="559" spans="1:13" hidden="1" x14ac:dyDescent="0.3">
      <c r="A559" s="210" t="str">
        <f t="shared" si="91"/>
        <v>2022-IC-L2</v>
      </c>
      <c r="B559" s="199">
        <f t="shared" si="92"/>
        <v>44674</v>
      </c>
      <c r="C559" s="210" t="str">
        <f t="shared" si="93"/>
        <v>Zone 4 - Horingbaai</v>
      </c>
      <c r="D559" s="84" t="s">
        <v>1436</v>
      </c>
      <c r="E559" s="51" t="str">
        <f t="shared" si="94"/>
        <v>Fanie</v>
      </c>
      <c r="F559" s="51" t="str">
        <f t="shared" si="95"/>
        <v>Terblanche</v>
      </c>
      <c r="G559" s="51" t="str">
        <f t="shared" si="96"/>
        <v>Men Veteran</v>
      </c>
      <c r="H559" s="51" t="str">
        <f t="shared" si="97"/>
        <v>Walvis Bay</v>
      </c>
      <c r="I559" s="84" t="s">
        <v>9</v>
      </c>
      <c r="J559" s="84"/>
      <c r="K559" s="84">
        <v>30</v>
      </c>
      <c r="L559" s="83">
        <f t="shared" si="98"/>
        <v>0.5</v>
      </c>
      <c r="M559" s="83">
        <f t="shared" si="99"/>
        <v>0.5</v>
      </c>
    </row>
    <row r="560" spans="1:13" hidden="1" x14ac:dyDescent="0.3">
      <c r="A560" s="210" t="str">
        <f t="shared" si="91"/>
        <v>2022-IC-L2</v>
      </c>
      <c r="B560" s="199">
        <f t="shared" si="92"/>
        <v>44674</v>
      </c>
      <c r="C560" s="210" t="str">
        <f t="shared" si="93"/>
        <v>Zone 4 - Horingbaai</v>
      </c>
      <c r="D560" s="84" t="s">
        <v>1381</v>
      </c>
      <c r="E560" s="51" t="str">
        <f t="shared" si="94"/>
        <v>Frank</v>
      </c>
      <c r="F560" s="51" t="str">
        <f t="shared" si="95"/>
        <v>Borruso</v>
      </c>
      <c r="G560" s="51" t="str">
        <f t="shared" si="96"/>
        <v>Men Master</v>
      </c>
      <c r="H560" s="51" t="str">
        <f t="shared" si="97"/>
        <v>Walvis Bay</v>
      </c>
      <c r="I560" s="84" t="s">
        <v>9</v>
      </c>
      <c r="J560" s="84"/>
      <c r="K560" s="84">
        <v>33</v>
      </c>
      <c r="L560" s="83">
        <f t="shared" si="98"/>
        <v>0.7</v>
      </c>
      <c r="M560" s="83">
        <f t="shared" si="99"/>
        <v>0.7</v>
      </c>
    </row>
    <row r="561" spans="1:13" hidden="1" x14ac:dyDescent="0.3">
      <c r="A561" s="210" t="str">
        <f t="shared" si="91"/>
        <v>2022-IC-L2</v>
      </c>
      <c r="B561" s="199">
        <f t="shared" si="92"/>
        <v>44674</v>
      </c>
      <c r="C561" s="210" t="str">
        <f t="shared" si="93"/>
        <v>Zone 4 - Horingbaai</v>
      </c>
      <c r="D561" s="84" t="s">
        <v>1381</v>
      </c>
      <c r="E561" s="51" t="str">
        <f t="shared" si="94"/>
        <v>Frank</v>
      </c>
      <c r="F561" s="51" t="str">
        <f t="shared" si="95"/>
        <v>Borruso</v>
      </c>
      <c r="G561" s="51" t="str">
        <f t="shared" si="96"/>
        <v>Men Master</v>
      </c>
      <c r="H561" s="51" t="str">
        <f t="shared" si="97"/>
        <v>Walvis Bay</v>
      </c>
      <c r="I561" s="84" t="s">
        <v>9</v>
      </c>
      <c r="J561" s="84"/>
      <c r="K561" s="84">
        <v>46</v>
      </c>
      <c r="L561" s="83">
        <f t="shared" si="98"/>
        <v>1.8</v>
      </c>
      <c r="M561" s="83">
        <f t="shared" si="99"/>
        <v>1.8</v>
      </c>
    </row>
    <row r="562" spans="1:13" hidden="1" x14ac:dyDescent="0.3">
      <c r="A562" s="210" t="str">
        <f t="shared" si="91"/>
        <v>2022-IC-L2</v>
      </c>
      <c r="B562" s="199">
        <f t="shared" si="92"/>
        <v>44674</v>
      </c>
      <c r="C562" s="210" t="str">
        <f t="shared" si="93"/>
        <v>Zone 4 - Horingbaai</v>
      </c>
      <c r="D562" s="84" t="s">
        <v>1381</v>
      </c>
      <c r="E562" s="51" t="str">
        <f t="shared" si="94"/>
        <v>Frank</v>
      </c>
      <c r="F562" s="51" t="str">
        <f t="shared" si="95"/>
        <v>Borruso</v>
      </c>
      <c r="G562" s="51" t="str">
        <f t="shared" si="96"/>
        <v>Men Master</v>
      </c>
      <c r="H562" s="51" t="str">
        <f t="shared" si="97"/>
        <v>Walvis Bay</v>
      </c>
      <c r="I562" s="84" t="s">
        <v>9</v>
      </c>
      <c r="J562" s="84"/>
      <c r="K562" s="84">
        <v>32</v>
      </c>
      <c r="L562" s="83">
        <f t="shared" si="98"/>
        <v>0.6</v>
      </c>
      <c r="M562" s="83">
        <f t="shared" si="99"/>
        <v>0.6</v>
      </c>
    </row>
    <row r="563" spans="1:13" hidden="1" x14ac:dyDescent="0.3">
      <c r="A563" s="210" t="str">
        <f t="shared" si="91"/>
        <v>2022-IC-L2</v>
      </c>
      <c r="B563" s="199">
        <f t="shared" si="92"/>
        <v>44674</v>
      </c>
      <c r="C563" s="210" t="str">
        <f t="shared" si="93"/>
        <v>Zone 4 - Horingbaai</v>
      </c>
      <c r="D563" s="84" t="s">
        <v>1048</v>
      </c>
      <c r="E563" s="51" t="str">
        <f t="shared" si="94"/>
        <v>Cornelius</v>
      </c>
      <c r="F563" s="51" t="str">
        <f t="shared" si="95"/>
        <v>Kruger</v>
      </c>
      <c r="G563" s="51" t="str">
        <f t="shared" si="96"/>
        <v>Men Senior</v>
      </c>
      <c r="H563" s="51" t="str">
        <f t="shared" si="97"/>
        <v>Walvis Bay</v>
      </c>
      <c r="I563" s="84" t="s">
        <v>9</v>
      </c>
      <c r="J563" s="84"/>
      <c r="K563" s="84">
        <v>33</v>
      </c>
      <c r="L563" s="83">
        <f t="shared" si="98"/>
        <v>0.7</v>
      </c>
      <c r="M563" s="83">
        <f t="shared" si="99"/>
        <v>0.7</v>
      </c>
    </row>
    <row r="564" spans="1:13" hidden="1" x14ac:dyDescent="0.3">
      <c r="A564" s="210" t="str">
        <f t="shared" si="91"/>
        <v>2022-IC-L2</v>
      </c>
      <c r="B564" s="199">
        <f t="shared" si="92"/>
        <v>44674</v>
      </c>
      <c r="C564" s="210" t="str">
        <f t="shared" si="93"/>
        <v>Zone 4 - Horingbaai</v>
      </c>
      <c r="D564" s="84" t="s">
        <v>1048</v>
      </c>
      <c r="E564" s="51" t="str">
        <f t="shared" si="94"/>
        <v>Cornelius</v>
      </c>
      <c r="F564" s="51" t="str">
        <f t="shared" si="95"/>
        <v>Kruger</v>
      </c>
      <c r="G564" s="51" t="str">
        <f t="shared" si="96"/>
        <v>Men Senior</v>
      </c>
      <c r="H564" s="51" t="str">
        <f t="shared" si="97"/>
        <v>Walvis Bay</v>
      </c>
      <c r="I564" s="84" t="s">
        <v>9</v>
      </c>
      <c r="J564" s="84"/>
      <c r="K564" s="84">
        <v>30</v>
      </c>
      <c r="L564" s="83">
        <f t="shared" si="98"/>
        <v>0.5</v>
      </c>
      <c r="M564" s="83">
        <f t="shared" si="99"/>
        <v>0.5</v>
      </c>
    </row>
    <row r="565" spans="1:13" hidden="1" x14ac:dyDescent="0.3">
      <c r="A565" s="210" t="str">
        <f t="shared" si="91"/>
        <v>2022-IC-L2</v>
      </c>
      <c r="B565" s="199">
        <f t="shared" si="92"/>
        <v>44674</v>
      </c>
      <c r="C565" s="210" t="str">
        <f t="shared" si="93"/>
        <v>Zone 4 - Horingbaai</v>
      </c>
      <c r="D565" s="84" t="s">
        <v>1770</v>
      </c>
      <c r="E565" s="51" t="str">
        <f t="shared" si="94"/>
        <v>Morne</v>
      </c>
      <c r="F565" s="51" t="str">
        <f t="shared" si="95"/>
        <v>Riekert</v>
      </c>
      <c r="G565" s="51" t="str">
        <f t="shared" si="96"/>
        <v>Men U/21</v>
      </c>
      <c r="H565" s="51" t="str">
        <f t="shared" si="97"/>
        <v>Orca Angling Club</v>
      </c>
      <c r="I565" s="84"/>
      <c r="J565" s="84"/>
      <c r="K565" s="84"/>
      <c r="L565" s="83" t="str">
        <f t="shared" si="98"/>
        <v/>
      </c>
      <c r="M565" s="83" t="str">
        <f t="shared" si="99"/>
        <v/>
      </c>
    </row>
    <row r="566" spans="1:13" hidden="1" x14ac:dyDescent="0.3">
      <c r="A566" s="210" t="str">
        <f t="shared" si="91"/>
        <v>2022-IC-L2</v>
      </c>
      <c r="B566" s="199">
        <f t="shared" si="92"/>
        <v>44674</v>
      </c>
      <c r="C566" s="210" t="str">
        <f t="shared" si="93"/>
        <v>Zone 4 - Horingbaai</v>
      </c>
      <c r="D566" s="84" t="s">
        <v>490</v>
      </c>
      <c r="E566" s="51" t="str">
        <f t="shared" si="94"/>
        <v>Terence</v>
      </c>
      <c r="F566" s="51" t="str">
        <f t="shared" si="95"/>
        <v>Clark</v>
      </c>
      <c r="G566" s="51" t="str">
        <f t="shared" si="96"/>
        <v>Men Grand Masters</v>
      </c>
      <c r="H566" s="51" t="str">
        <f t="shared" si="97"/>
        <v>Walvis Bay</v>
      </c>
      <c r="I566" s="84"/>
      <c r="J566" s="84"/>
      <c r="K566" s="84"/>
      <c r="L566" s="83" t="str">
        <f t="shared" si="98"/>
        <v/>
      </c>
      <c r="M566" s="83" t="str">
        <f t="shared" si="99"/>
        <v/>
      </c>
    </row>
    <row r="567" spans="1:13" hidden="1" x14ac:dyDescent="0.3">
      <c r="A567" s="210" t="str">
        <f t="shared" ref="A567:A603" si="100">IF(D567="","",A566)</f>
        <v>2022-IC-L2</v>
      </c>
      <c r="B567" s="199">
        <f t="shared" ref="B567:B603" si="101">IF(D567="","",B566)</f>
        <v>44674</v>
      </c>
      <c r="C567" s="210" t="str">
        <f t="shared" ref="C567:C603" si="102">IF(D567="","",C566)</f>
        <v>Zone 4 - Horingbaai</v>
      </c>
      <c r="D567" s="84" t="s">
        <v>966</v>
      </c>
      <c r="E567" s="51" t="str">
        <f t="shared" ref="E567:E603" si="103">IF(D567="","",VLOOKUP(D567,Master,3,FALSE))</f>
        <v>Eduard</v>
      </c>
      <c r="F567" s="51" t="str">
        <f t="shared" ref="F567:F603" si="104">IF(D567="","",VLOOKUP(D567,Master,4,FALSE))</f>
        <v>Janse v Rensburg</v>
      </c>
      <c r="G567" s="51" t="str">
        <f t="shared" ref="G567:G603" si="105">IF(D567="","",VLOOKUP(D567,Master,5,FALSE))</f>
        <v>Men U/21</v>
      </c>
      <c r="H567" s="51" t="str">
        <f t="shared" ref="H567:H603" si="106">IF(D567="","",VLOOKUP(D567,Master,2,FALSE))</f>
        <v>Walvis Bay</v>
      </c>
      <c r="I567" s="84"/>
      <c r="J567" s="84"/>
      <c r="K567" s="84"/>
      <c r="L567" s="83" t="str">
        <f t="shared" ref="L567:L603" si="107">IF(K567="","",IF(I567="",ROUND(HLOOKUP(J567,kgList,K567,FALSE),1),ROUND(HLOOKUP(I567,kgList,K567,FALSE),1)))</f>
        <v/>
      </c>
      <c r="M567" s="83" t="str">
        <f t="shared" ref="M567:M603" si="108">IF(L567="","",IF(COUNTA(I567:J567)&gt;1,"Edible or Inedible",IF(COUNTA(I567)=1,L567*1,IF(COUNTA(J567)=1,L567*1,"ERROR"))))</f>
        <v/>
      </c>
    </row>
    <row r="568" spans="1:13" hidden="1" x14ac:dyDescent="0.3">
      <c r="A568" s="210" t="str">
        <f t="shared" si="100"/>
        <v>2022-IC-L2</v>
      </c>
      <c r="B568" s="199">
        <f t="shared" si="101"/>
        <v>44674</v>
      </c>
      <c r="C568" s="210" t="str">
        <f t="shared" si="102"/>
        <v>Zone 4 - Horingbaai</v>
      </c>
      <c r="D568" s="84" t="s">
        <v>597</v>
      </c>
      <c r="E568" s="51" t="str">
        <f t="shared" si="103"/>
        <v>Gunther</v>
      </c>
      <c r="F568" s="51" t="str">
        <f t="shared" si="104"/>
        <v>Krauer</v>
      </c>
      <c r="G568" s="51" t="str">
        <f t="shared" si="105"/>
        <v>Men Master</v>
      </c>
      <c r="H568" s="51" t="str">
        <f t="shared" si="106"/>
        <v>Walvis Bay</v>
      </c>
      <c r="I568" s="84"/>
      <c r="J568" s="84"/>
      <c r="K568" s="84"/>
      <c r="L568" s="83" t="str">
        <f t="shared" si="107"/>
        <v/>
      </c>
      <c r="M568" s="83" t="str">
        <f t="shared" si="108"/>
        <v/>
      </c>
    </row>
    <row r="569" spans="1:13" hidden="1" x14ac:dyDescent="0.3">
      <c r="A569" s="210" t="str">
        <f t="shared" si="100"/>
        <v>2022-IC-L2</v>
      </c>
      <c r="B569" s="199">
        <f t="shared" si="101"/>
        <v>44674</v>
      </c>
      <c r="C569" s="210" t="str">
        <f t="shared" si="102"/>
        <v>Zone 4 - Horingbaai</v>
      </c>
      <c r="D569" s="84" t="s">
        <v>467</v>
      </c>
      <c r="E569" s="51" t="str">
        <f t="shared" si="103"/>
        <v>Garreth</v>
      </c>
      <c r="F569" s="51" t="str">
        <f t="shared" si="104"/>
        <v>Wolfaardt</v>
      </c>
      <c r="G569" s="51" t="str">
        <f t="shared" si="105"/>
        <v>Men Veteran</v>
      </c>
      <c r="H569" s="51" t="str">
        <f t="shared" si="106"/>
        <v>Orca Angling Club</v>
      </c>
      <c r="I569" s="84"/>
      <c r="J569" s="84"/>
      <c r="K569" s="84"/>
      <c r="L569" s="83" t="str">
        <f t="shared" si="107"/>
        <v/>
      </c>
      <c r="M569" s="83" t="str">
        <f t="shared" si="108"/>
        <v/>
      </c>
    </row>
    <row r="570" spans="1:13" hidden="1" x14ac:dyDescent="0.3">
      <c r="A570" s="210" t="str">
        <f t="shared" si="100"/>
        <v>2022-IC-L2</v>
      </c>
      <c r="B570" s="199">
        <f t="shared" si="101"/>
        <v>44674</v>
      </c>
      <c r="C570" s="210" t="str">
        <f t="shared" si="102"/>
        <v>Zone 4 - Horingbaai</v>
      </c>
      <c r="D570" s="84" t="s">
        <v>787</v>
      </c>
      <c r="E570" s="51" t="str">
        <f t="shared" si="103"/>
        <v>Morne</v>
      </c>
      <c r="F570" s="51" t="str">
        <f t="shared" si="104"/>
        <v>Hugo</v>
      </c>
      <c r="G570" s="51" t="str">
        <f t="shared" si="105"/>
        <v>Men Veteran</v>
      </c>
      <c r="H570" s="51" t="str">
        <f t="shared" si="106"/>
        <v>Walvis Bay</v>
      </c>
      <c r="I570" s="84"/>
      <c r="J570" s="84"/>
      <c r="K570" s="84"/>
      <c r="L570" s="83" t="str">
        <f t="shared" si="107"/>
        <v/>
      </c>
      <c r="M570" s="83" t="str">
        <f t="shared" si="108"/>
        <v/>
      </c>
    </row>
    <row r="571" spans="1:13" hidden="1" x14ac:dyDescent="0.3">
      <c r="A571" s="210" t="str">
        <f t="shared" si="100"/>
        <v>2022-IC-L2</v>
      </c>
      <c r="B571" s="199">
        <f t="shared" si="101"/>
        <v>44674</v>
      </c>
      <c r="C571" s="210" t="str">
        <f t="shared" si="102"/>
        <v>Zone 4 - Horingbaai</v>
      </c>
      <c r="D571" s="84" t="s">
        <v>1324</v>
      </c>
      <c r="E571" s="51" t="str">
        <f t="shared" si="103"/>
        <v>Frikkie</v>
      </c>
      <c r="F571" s="51" t="str">
        <f t="shared" si="104"/>
        <v>Ferreira</v>
      </c>
      <c r="G571" s="51" t="str">
        <f t="shared" si="105"/>
        <v>Men Master</v>
      </c>
      <c r="H571" s="51" t="str">
        <f t="shared" si="106"/>
        <v>Walvis Bay</v>
      </c>
      <c r="I571" s="84"/>
      <c r="J571" s="84"/>
      <c r="K571" s="84"/>
      <c r="L571" s="83" t="str">
        <f t="shared" si="107"/>
        <v/>
      </c>
      <c r="M571" s="83" t="str">
        <f t="shared" si="108"/>
        <v/>
      </c>
    </row>
    <row r="572" spans="1:13" hidden="1" x14ac:dyDescent="0.3">
      <c r="A572" s="210" t="str">
        <f t="shared" si="100"/>
        <v>2022-IC-L2</v>
      </c>
      <c r="B572" s="199">
        <f t="shared" si="101"/>
        <v>44674</v>
      </c>
      <c r="C572" s="210" t="str">
        <f t="shared" si="102"/>
        <v>Zone 4 - Horingbaai</v>
      </c>
      <c r="D572" s="84" t="s">
        <v>636</v>
      </c>
      <c r="E572" s="51" t="str">
        <f t="shared" si="103"/>
        <v>Alessandro</v>
      </c>
      <c r="F572" s="51" t="str">
        <f t="shared" si="104"/>
        <v>Engelbrecht</v>
      </c>
      <c r="G572" s="51" t="str">
        <f t="shared" si="105"/>
        <v>Men Senior</v>
      </c>
      <c r="H572" s="51" t="str">
        <f t="shared" si="106"/>
        <v>Walvis Bay</v>
      </c>
      <c r="I572" s="84"/>
      <c r="J572" s="84"/>
      <c r="K572" s="84"/>
      <c r="L572" s="83" t="str">
        <f t="shared" si="107"/>
        <v/>
      </c>
      <c r="M572" s="83" t="str">
        <f t="shared" si="108"/>
        <v/>
      </c>
    </row>
    <row r="573" spans="1:13" hidden="1" x14ac:dyDescent="0.3">
      <c r="A573" s="210" t="str">
        <f t="shared" si="100"/>
        <v>2022-IC-L2</v>
      </c>
      <c r="B573" s="199">
        <f t="shared" si="101"/>
        <v>44674</v>
      </c>
      <c r="C573" s="210" t="str">
        <f t="shared" si="102"/>
        <v>Zone 4 - Horingbaai</v>
      </c>
      <c r="D573" s="84" t="s">
        <v>1764</v>
      </c>
      <c r="E573" s="51" t="str">
        <f t="shared" si="103"/>
        <v>Nicolette</v>
      </c>
      <c r="F573" s="51" t="str">
        <f t="shared" si="104"/>
        <v>Schreuder</v>
      </c>
      <c r="G573" s="51" t="str">
        <f t="shared" si="105"/>
        <v>Ladies Veteran</v>
      </c>
      <c r="H573" s="51" t="str">
        <f t="shared" si="106"/>
        <v>Walvis Bay</v>
      </c>
      <c r="I573" s="84"/>
      <c r="J573" s="84"/>
      <c r="K573" s="84"/>
      <c r="L573" s="83" t="str">
        <f t="shared" si="107"/>
        <v/>
      </c>
      <c r="M573" s="83" t="str">
        <f t="shared" si="108"/>
        <v/>
      </c>
    </row>
    <row r="574" spans="1:13" hidden="1" x14ac:dyDescent="0.3">
      <c r="A574" s="210" t="str">
        <f t="shared" si="100"/>
        <v>2022-IC-L2</v>
      </c>
      <c r="B574" s="199">
        <f t="shared" si="101"/>
        <v>44674</v>
      </c>
      <c r="C574" s="210" t="str">
        <f t="shared" si="102"/>
        <v>Zone 4 - Horingbaai</v>
      </c>
      <c r="D574" s="84" t="s">
        <v>1558</v>
      </c>
      <c r="E574" s="51" t="str">
        <f t="shared" si="103"/>
        <v>Breggie</v>
      </c>
      <c r="F574" s="51" t="str">
        <f t="shared" si="104"/>
        <v>Ferreira</v>
      </c>
      <c r="G574" s="51" t="str">
        <f t="shared" si="105"/>
        <v>Ladies Master</v>
      </c>
      <c r="H574" s="51" t="str">
        <f t="shared" si="106"/>
        <v>Walvis Bay</v>
      </c>
      <c r="I574" s="84"/>
      <c r="J574" s="84"/>
      <c r="K574" s="84"/>
      <c r="L574" s="83" t="str">
        <f t="shared" si="107"/>
        <v/>
      </c>
      <c r="M574" s="83" t="str">
        <f t="shared" si="108"/>
        <v/>
      </c>
    </row>
    <row r="575" spans="1:13" hidden="1" x14ac:dyDescent="0.3">
      <c r="A575" s="210" t="str">
        <f t="shared" si="100"/>
        <v>2022-IC-L2</v>
      </c>
      <c r="B575" s="199">
        <f t="shared" si="101"/>
        <v>44674</v>
      </c>
      <c r="C575" s="210" t="str">
        <f t="shared" si="102"/>
        <v>Zone 4 - Horingbaai</v>
      </c>
      <c r="D575" s="84" t="s">
        <v>639</v>
      </c>
      <c r="E575" s="51" t="str">
        <f t="shared" si="103"/>
        <v>Chris Junior</v>
      </c>
      <c r="F575" s="51" t="str">
        <f t="shared" si="104"/>
        <v>Orffer</v>
      </c>
      <c r="G575" s="51" t="str">
        <f t="shared" si="105"/>
        <v>Men Senior</v>
      </c>
      <c r="H575" s="51" t="str">
        <f t="shared" si="106"/>
        <v>Penguin</v>
      </c>
      <c r="I575" s="84"/>
      <c r="J575" s="84" t="s">
        <v>1279</v>
      </c>
      <c r="K575" s="84">
        <v>130</v>
      </c>
      <c r="L575" s="83">
        <f t="shared" si="107"/>
        <v>10.7</v>
      </c>
      <c r="M575" s="83">
        <f t="shared" si="108"/>
        <v>10.7</v>
      </c>
    </row>
    <row r="576" spans="1:13" hidden="1" x14ac:dyDescent="0.3">
      <c r="A576" s="210" t="str">
        <f t="shared" si="100"/>
        <v>2022-IC-L2</v>
      </c>
      <c r="B576" s="199">
        <f t="shared" si="101"/>
        <v>44674</v>
      </c>
      <c r="C576" s="210" t="str">
        <f t="shared" si="102"/>
        <v>Zone 4 - Horingbaai</v>
      </c>
      <c r="D576" s="84" t="s">
        <v>639</v>
      </c>
      <c r="E576" s="51" t="str">
        <f t="shared" si="103"/>
        <v>Chris Junior</v>
      </c>
      <c r="F576" s="51" t="str">
        <f t="shared" si="104"/>
        <v>Orffer</v>
      </c>
      <c r="G576" s="51" t="str">
        <f t="shared" si="105"/>
        <v>Men Senior</v>
      </c>
      <c r="H576" s="51" t="str">
        <f t="shared" si="106"/>
        <v>Penguin</v>
      </c>
      <c r="I576" s="84"/>
      <c r="J576" s="84" t="s">
        <v>1279</v>
      </c>
      <c r="K576" s="84">
        <v>123</v>
      </c>
      <c r="L576" s="83">
        <f t="shared" si="107"/>
        <v>8.8000000000000007</v>
      </c>
      <c r="M576" s="83">
        <f t="shared" si="108"/>
        <v>8.8000000000000007</v>
      </c>
    </row>
    <row r="577" spans="1:13" hidden="1" x14ac:dyDescent="0.3">
      <c r="A577" s="210" t="str">
        <f t="shared" si="100"/>
        <v>2022-IC-L2</v>
      </c>
      <c r="B577" s="199">
        <f t="shared" si="101"/>
        <v>44674</v>
      </c>
      <c r="C577" s="210" t="str">
        <f t="shared" si="102"/>
        <v>Zone 4 - Horingbaai</v>
      </c>
      <c r="D577" s="84" t="s">
        <v>639</v>
      </c>
      <c r="E577" s="51" t="str">
        <f t="shared" si="103"/>
        <v>Chris Junior</v>
      </c>
      <c r="F577" s="51" t="str">
        <f t="shared" si="104"/>
        <v>Orffer</v>
      </c>
      <c r="G577" s="51" t="str">
        <f t="shared" si="105"/>
        <v>Men Senior</v>
      </c>
      <c r="H577" s="51" t="str">
        <f t="shared" si="106"/>
        <v>Penguin</v>
      </c>
      <c r="I577" s="84"/>
      <c r="J577" s="84" t="s">
        <v>1279</v>
      </c>
      <c r="K577" s="84">
        <v>123</v>
      </c>
      <c r="L577" s="83">
        <f t="shared" si="107"/>
        <v>8.8000000000000007</v>
      </c>
      <c r="M577" s="83">
        <f t="shared" si="108"/>
        <v>8.8000000000000007</v>
      </c>
    </row>
    <row r="578" spans="1:13" hidden="1" x14ac:dyDescent="0.3">
      <c r="A578" s="210" t="str">
        <f t="shared" si="100"/>
        <v>2022-IC-L2</v>
      </c>
      <c r="B578" s="199">
        <f t="shared" si="101"/>
        <v>44674</v>
      </c>
      <c r="C578" s="210" t="str">
        <f t="shared" si="102"/>
        <v>Zone 4 - Horingbaai</v>
      </c>
      <c r="D578" s="84" t="s">
        <v>838</v>
      </c>
      <c r="E578" s="51" t="str">
        <f t="shared" si="103"/>
        <v>Henco</v>
      </c>
      <c r="F578" s="51" t="str">
        <f t="shared" si="104"/>
        <v>Snyman</v>
      </c>
      <c r="G578" s="51" t="str">
        <f t="shared" si="105"/>
        <v>Men Senior</v>
      </c>
      <c r="H578" s="51" t="str">
        <f t="shared" si="106"/>
        <v>Penguin</v>
      </c>
      <c r="I578" s="84"/>
      <c r="J578" s="84" t="s">
        <v>1279</v>
      </c>
      <c r="K578" s="84">
        <v>142</v>
      </c>
      <c r="L578" s="83">
        <f t="shared" si="107"/>
        <v>14.4</v>
      </c>
      <c r="M578" s="83">
        <f t="shared" si="108"/>
        <v>14.4</v>
      </c>
    </row>
    <row r="579" spans="1:13" hidden="1" x14ac:dyDescent="0.3">
      <c r="A579" s="210" t="str">
        <f t="shared" si="100"/>
        <v>2022-IC-L2</v>
      </c>
      <c r="B579" s="199">
        <f t="shared" si="101"/>
        <v>44674</v>
      </c>
      <c r="C579" s="210" t="str">
        <f t="shared" si="102"/>
        <v>Zone 4 - Horingbaai</v>
      </c>
      <c r="D579" s="84" t="s">
        <v>838</v>
      </c>
      <c r="E579" s="51" t="str">
        <f t="shared" si="103"/>
        <v>Henco</v>
      </c>
      <c r="F579" s="51" t="str">
        <f t="shared" si="104"/>
        <v>Snyman</v>
      </c>
      <c r="G579" s="51" t="str">
        <f t="shared" si="105"/>
        <v>Men Senior</v>
      </c>
      <c r="H579" s="51" t="str">
        <f t="shared" si="106"/>
        <v>Penguin</v>
      </c>
      <c r="I579" s="84"/>
      <c r="J579" s="84" t="s">
        <v>1279</v>
      </c>
      <c r="K579" s="84">
        <v>148</v>
      </c>
      <c r="L579" s="83">
        <f t="shared" si="107"/>
        <v>16.600000000000001</v>
      </c>
      <c r="M579" s="83">
        <f t="shared" si="108"/>
        <v>16.600000000000001</v>
      </c>
    </row>
    <row r="580" spans="1:13" hidden="1" x14ac:dyDescent="0.3">
      <c r="A580" s="210" t="str">
        <f t="shared" si="100"/>
        <v>2022-IC-L2</v>
      </c>
      <c r="B580" s="199">
        <f t="shared" si="101"/>
        <v>44674</v>
      </c>
      <c r="C580" s="210" t="str">
        <f t="shared" si="102"/>
        <v>Zone 4 - Horingbaai</v>
      </c>
      <c r="D580" s="84" t="s">
        <v>730</v>
      </c>
      <c r="E580" s="51" t="str">
        <f t="shared" si="103"/>
        <v>Kevin</v>
      </c>
      <c r="F580" s="51" t="str">
        <f t="shared" si="104"/>
        <v>Page</v>
      </c>
      <c r="G580" s="51" t="str">
        <f t="shared" si="105"/>
        <v>Men Senior</v>
      </c>
      <c r="H580" s="51" t="str">
        <f t="shared" si="106"/>
        <v>Penguin</v>
      </c>
      <c r="I580" s="84"/>
      <c r="J580" s="84" t="s">
        <v>1279</v>
      </c>
      <c r="K580" s="84">
        <v>104</v>
      </c>
      <c r="L580" s="83">
        <f t="shared" si="107"/>
        <v>5</v>
      </c>
      <c r="M580" s="83">
        <f t="shared" si="108"/>
        <v>5</v>
      </c>
    </row>
    <row r="581" spans="1:13" hidden="1" x14ac:dyDescent="0.3">
      <c r="A581" s="210" t="str">
        <f t="shared" si="100"/>
        <v>2022-IC-L2</v>
      </c>
      <c r="B581" s="199">
        <f t="shared" si="101"/>
        <v>44674</v>
      </c>
      <c r="C581" s="210" t="str">
        <f t="shared" si="102"/>
        <v>Zone 4 - Horingbaai</v>
      </c>
      <c r="D581" s="84" t="s">
        <v>1360</v>
      </c>
      <c r="E581" s="51" t="str">
        <f t="shared" si="103"/>
        <v>Allan</v>
      </c>
      <c r="F581" s="51" t="str">
        <f t="shared" si="104"/>
        <v>Langenstrassen</v>
      </c>
      <c r="G581" s="51" t="str">
        <f t="shared" si="105"/>
        <v>Men Veteran</v>
      </c>
      <c r="H581" s="51" t="str">
        <f t="shared" si="106"/>
        <v>Penguin</v>
      </c>
      <c r="I581" s="84"/>
      <c r="J581" s="84" t="s">
        <v>1279</v>
      </c>
      <c r="K581" s="84">
        <v>141</v>
      </c>
      <c r="L581" s="83">
        <f t="shared" si="107"/>
        <v>14.1</v>
      </c>
      <c r="M581" s="83">
        <f t="shared" si="108"/>
        <v>14.1</v>
      </c>
    </row>
    <row r="582" spans="1:13" hidden="1" x14ac:dyDescent="0.3">
      <c r="A582" s="210" t="str">
        <f t="shared" si="100"/>
        <v>2022-IC-L2</v>
      </c>
      <c r="B582" s="199">
        <f t="shared" si="101"/>
        <v>44674</v>
      </c>
      <c r="C582" s="210" t="str">
        <f t="shared" si="102"/>
        <v>Zone 4 - Horingbaai</v>
      </c>
      <c r="D582" s="84" t="s">
        <v>1360</v>
      </c>
      <c r="E582" s="51" t="str">
        <f t="shared" si="103"/>
        <v>Allan</v>
      </c>
      <c r="F582" s="51" t="str">
        <f t="shared" si="104"/>
        <v>Langenstrassen</v>
      </c>
      <c r="G582" s="51" t="str">
        <f t="shared" si="105"/>
        <v>Men Veteran</v>
      </c>
      <c r="H582" s="51" t="str">
        <f t="shared" si="106"/>
        <v>Penguin</v>
      </c>
      <c r="I582" s="84"/>
      <c r="J582" s="84" t="s">
        <v>1279</v>
      </c>
      <c r="K582" s="84">
        <v>102</v>
      </c>
      <c r="L582" s="83">
        <f t="shared" si="107"/>
        <v>4.5999999999999996</v>
      </c>
      <c r="M582" s="83">
        <f t="shared" si="108"/>
        <v>4.5999999999999996</v>
      </c>
    </row>
    <row r="583" spans="1:13" hidden="1" x14ac:dyDescent="0.3">
      <c r="A583" s="210" t="str">
        <f t="shared" si="100"/>
        <v>2022-IC-L2</v>
      </c>
      <c r="B583" s="199">
        <f t="shared" si="101"/>
        <v>44674</v>
      </c>
      <c r="C583" s="210" t="str">
        <f t="shared" si="102"/>
        <v>Zone 4 - Horingbaai</v>
      </c>
      <c r="D583" s="84" t="s">
        <v>495</v>
      </c>
      <c r="E583" s="51" t="str">
        <f t="shared" si="103"/>
        <v>Marius</v>
      </c>
      <c r="F583" s="51" t="str">
        <f t="shared" si="104"/>
        <v>Kruger</v>
      </c>
      <c r="G583" s="51" t="str">
        <f t="shared" si="105"/>
        <v>Men Veteran</v>
      </c>
      <c r="H583" s="51" t="str">
        <f t="shared" si="106"/>
        <v>xPenguin</v>
      </c>
      <c r="I583" s="84" t="s">
        <v>1862</v>
      </c>
      <c r="J583" s="84"/>
      <c r="K583" s="84">
        <v>59</v>
      </c>
      <c r="L583" s="83">
        <f t="shared" si="107"/>
        <v>2.1</v>
      </c>
      <c r="M583" s="83">
        <f t="shared" si="108"/>
        <v>2.1</v>
      </c>
    </row>
    <row r="584" spans="1:13" hidden="1" x14ac:dyDescent="0.3">
      <c r="A584" s="210" t="str">
        <f t="shared" si="100"/>
        <v>2022-IC-L2</v>
      </c>
      <c r="B584" s="199">
        <f t="shared" si="101"/>
        <v>44674</v>
      </c>
      <c r="C584" s="210" t="str">
        <f t="shared" si="102"/>
        <v>Zone 4 - Horingbaai</v>
      </c>
      <c r="D584" s="84" t="s">
        <v>546</v>
      </c>
      <c r="E584" s="51" t="str">
        <f t="shared" si="103"/>
        <v>Christo</v>
      </c>
      <c r="F584" s="51" t="str">
        <f t="shared" si="104"/>
        <v>Lensing</v>
      </c>
      <c r="G584" s="51" t="str">
        <f t="shared" si="105"/>
        <v>Men Veteran</v>
      </c>
      <c r="H584" s="51" t="str">
        <f t="shared" si="106"/>
        <v>xPenguin</v>
      </c>
      <c r="I584" s="84"/>
      <c r="J584" s="84" t="s">
        <v>1279</v>
      </c>
      <c r="K584" s="84">
        <v>151</v>
      </c>
      <c r="L584" s="83">
        <f t="shared" si="107"/>
        <v>17.8</v>
      </c>
      <c r="M584" s="83">
        <f t="shared" si="108"/>
        <v>17.8</v>
      </c>
    </row>
    <row r="585" spans="1:13" hidden="1" x14ac:dyDescent="0.3">
      <c r="A585" s="210" t="str">
        <f t="shared" si="100"/>
        <v>2022-IC-L2</v>
      </c>
      <c r="B585" s="199">
        <f t="shared" si="101"/>
        <v>44674</v>
      </c>
      <c r="C585" s="210" t="str">
        <f t="shared" si="102"/>
        <v>Zone 4 - Horingbaai</v>
      </c>
      <c r="D585" s="84" t="s">
        <v>546</v>
      </c>
      <c r="E585" s="51" t="str">
        <f t="shared" si="103"/>
        <v>Christo</v>
      </c>
      <c r="F585" s="51" t="str">
        <f t="shared" si="104"/>
        <v>Lensing</v>
      </c>
      <c r="G585" s="51" t="str">
        <f t="shared" si="105"/>
        <v>Men Veteran</v>
      </c>
      <c r="H585" s="51" t="str">
        <f t="shared" si="106"/>
        <v>xPenguin</v>
      </c>
      <c r="I585" s="84"/>
      <c r="J585" s="84" t="s">
        <v>1279</v>
      </c>
      <c r="K585" s="84">
        <v>129</v>
      </c>
      <c r="L585" s="83">
        <f t="shared" si="107"/>
        <v>10.4</v>
      </c>
      <c r="M585" s="83">
        <f t="shared" si="108"/>
        <v>10.4</v>
      </c>
    </row>
    <row r="586" spans="1:13" hidden="1" x14ac:dyDescent="0.3">
      <c r="A586" s="210" t="str">
        <f t="shared" si="100"/>
        <v>2022-IC-L2</v>
      </c>
      <c r="B586" s="199">
        <f t="shared" si="101"/>
        <v>44674</v>
      </c>
      <c r="C586" s="210" t="str">
        <f t="shared" si="102"/>
        <v>Zone 4 - Horingbaai</v>
      </c>
      <c r="D586" s="84" t="s">
        <v>546</v>
      </c>
      <c r="E586" s="51" t="str">
        <f t="shared" si="103"/>
        <v>Christo</v>
      </c>
      <c r="F586" s="51" t="str">
        <f t="shared" si="104"/>
        <v>Lensing</v>
      </c>
      <c r="G586" s="51" t="str">
        <f t="shared" si="105"/>
        <v>Men Veteran</v>
      </c>
      <c r="H586" s="51" t="str">
        <f t="shared" si="106"/>
        <v>xPenguin</v>
      </c>
      <c r="I586" s="84"/>
      <c r="J586" s="84" t="s">
        <v>1279</v>
      </c>
      <c r="K586" s="84">
        <v>137</v>
      </c>
      <c r="L586" s="83">
        <f t="shared" si="107"/>
        <v>12.8</v>
      </c>
      <c r="M586" s="83">
        <f t="shared" si="108"/>
        <v>12.8</v>
      </c>
    </row>
    <row r="587" spans="1:13" hidden="1" x14ac:dyDescent="0.3">
      <c r="A587" s="210" t="str">
        <f t="shared" si="100"/>
        <v>2022-IC-L2</v>
      </c>
      <c r="B587" s="199">
        <f t="shared" si="101"/>
        <v>44674</v>
      </c>
      <c r="C587" s="210" t="str">
        <f t="shared" si="102"/>
        <v>Zone 4 - Horingbaai</v>
      </c>
      <c r="D587" s="84" t="s">
        <v>1422</v>
      </c>
      <c r="E587" s="51" t="str">
        <f t="shared" si="103"/>
        <v>Stefan</v>
      </c>
      <c r="F587" s="51" t="str">
        <f t="shared" si="104"/>
        <v>Snyman</v>
      </c>
      <c r="G587" s="51" t="str">
        <f t="shared" si="105"/>
        <v>Men U/21</v>
      </c>
      <c r="H587" s="51" t="str">
        <f t="shared" si="106"/>
        <v>Penguin</v>
      </c>
      <c r="I587" s="84"/>
      <c r="J587" s="84" t="s">
        <v>1279</v>
      </c>
      <c r="K587" s="84">
        <v>168</v>
      </c>
      <c r="L587" s="83">
        <f t="shared" si="107"/>
        <v>25.7</v>
      </c>
      <c r="M587" s="83">
        <f t="shared" si="108"/>
        <v>25.7</v>
      </c>
    </row>
    <row r="588" spans="1:13" hidden="1" x14ac:dyDescent="0.3">
      <c r="A588" s="210" t="str">
        <f t="shared" si="100"/>
        <v>2022-IC-L2</v>
      </c>
      <c r="B588" s="199">
        <f t="shared" si="101"/>
        <v>44674</v>
      </c>
      <c r="C588" s="210" t="str">
        <f t="shared" si="102"/>
        <v>Zone 4 - Horingbaai</v>
      </c>
      <c r="D588" s="84" t="s">
        <v>707</v>
      </c>
      <c r="E588" s="51" t="str">
        <f t="shared" si="103"/>
        <v>Henri</v>
      </c>
      <c r="F588" s="51" t="str">
        <f t="shared" si="104"/>
        <v>Snyman</v>
      </c>
      <c r="G588" s="51" t="str">
        <f t="shared" si="105"/>
        <v>Men Master</v>
      </c>
      <c r="H588" s="51" t="str">
        <f t="shared" si="106"/>
        <v>Penguin</v>
      </c>
      <c r="I588" s="84"/>
      <c r="J588" s="84" t="s">
        <v>1279</v>
      </c>
      <c r="K588" s="84">
        <v>120</v>
      </c>
      <c r="L588" s="83">
        <f t="shared" si="107"/>
        <v>8.1</v>
      </c>
      <c r="M588" s="83">
        <f t="shared" si="108"/>
        <v>8.1</v>
      </c>
    </row>
    <row r="589" spans="1:13" hidden="1" x14ac:dyDescent="0.3">
      <c r="A589" s="210" t="str">
        <f t="shared" si="100"/>
        <v>2022-IC-L2</v>
      </c>
      <c r="B589" s="199">
        <f t="shared" si="101"/>
        <v>44674</v>
      </c>
      <c r="C589" s="210" t="str">
        <f t="shared" si="102"/>
        <v>Zone 4 - Horingbaai</v>
      </c>
      <c r="D589" s="84" t="s">
        <v>707</v>
      </c>
      <c r="E589" s="51" t="str">
        <f t="shared" si="103"/>
        <v>Henri</v>
      </c>
      <c r="F589" s="51" t="str">
        <f t="shared" si="104"/>
        <v>Snyman</v>
      </c>
      <c r="G589" s="51" t="str">
        <f t="shared" si="105"/>
        <v>Men Master</v>
      </c>
      <c r="H589" s="51" t="str">
        <f t="shared" si="106"/>
        <v>Penguin</v>
      </c>
      <c r="I589" s="84"/>
      <c r="J589" s="84" t="s">
        <v>1279</v>
      </c>
      <c r="K589" s="84">
        <v>115</v>
      </c>
      <c r="L589" s="83">
        <f t="shared" si="107"/>
        <v>7</v>
      </c>
      <c r="M589" s="83">
        <f t="shared" si="108"/>
        <v>7</v>
      </c>
    </row>
    <row r="590" spans="1:13" hidden="1" x14ac:dyDescent="0.3">
      <c r="A590" s="210" t="str">
        <f t="shared" si="100"/>
        <v>2022-IC-L2</v>
      </c>
      <c r="B590" s="199">
        <f t="shared" si="101"/>
        <v>44674</v>
      </c>
      <c r="C590" s="210" t="str">
        <f t="shared" si="102"/>
        <v>Zone 4 - Horingbaai</v>
      </c>
      <c r="D590" s="84" t="s">
        <v>455</v>
      </c>
      <c r="E590" s="51" t="str">
        <f t="shared" si="103"/>
        <v>Nico</v>
      </c>
      <c r="F590" s="51" t="str">
        <f t="shared" si="104"/>
        <v>Kotze</v>
      </c>
      <c r="G590" s="51" t="str">
        <f t="shared" si="105"/>
        <v>Men Veteran</v>
      </c>
      <c r="H590" s="51" t="str">
        <f t="shared" si="106"/>
        <v>Penguin</v>
      </c>
      <c r="I590" s="84" t="s">
        <v>9</v>
      </c>
      <c r="J590" s="84"/>
      <c r="K590" s="84">
        <v>33</v>
      </c>
      <c r="L590" s="83">
        <f t="shared" si="107"/>
        <v>0.7</v>
      </c>
      <c r="M590" s="83">
        <f t="shared" si="108"/>
        <v>0.7</v>
      </c>
    </row>
    <row r="591" spans="1:13" hidden="1" x14ac:dyDescent="0.3">
      <c r="A591" s="210" t="str">
        <f t="shared" si="100"/>
        <v>2022-IC-L2</v>
      </c>
      <c r="B591" s="199">
        <f t="shared" si="101"/>
        <v>44674</v>
      </c>
      <c r="C591" s="210" t="str">
        <f t="shared" si="102"/>
        <v>Zone 4 - Horingbaai</v>
      </c>
      <c r="D591" s="84" t="s">
        <v>458</v>
      </c>
      <c r="E591" s="51" t="str">
        <f t="shared" si="103"/>
        <v>Henry</v>
      </c>
      <c r="F591" s="51" t="str">
        <f t="shared" si="104"/>
        <v>Loubser</v>
      </c>
      <c r="G591" s="51" t="str">
        <f t="shared" si="105"/>
        <v>Men Grand Masters</v>
      </c>
      <c r="H591" s="51" t="str">
        <f t="shared" si="106"/>
        <v>Penguin</v>
      </c>
      <c r="I591" s="84"/>
      <c r="J591" s="84" t="s">
        <v>1279</v>
      </c>
      <c r="K591" s="84">
        <v>158</v>
      </c>
      <c r="L591" s="83">
        <f t="shared" si="107"/>
        <v>20.8</v>
      </c>
      <c r="M591" s="83">
        <f t="shared" si="108"/>
        <v>20.8</v>
      </c>
    </row>
    <row r="592" spans="1:13" hidden="1" x14ac:dyDescent="0.3">
      <c r="A592" s="210" t="str">
        <f t="shared" si="100"/>
        <v>2022-IC-L2</v>
      </c>
      <c r="B592" s="199">
        <f t="shared" si="101"/>
        <v>44674</v>
      </c>
      <c r="C592" s="210" t="str">
        <f t="shared" si="102"/>
        <v>Zone 4 - Horingbaai</v>
      </c>
      <c r="D592" s="84" t="s">
        <v>510</v>
      </c>
      <c r="E592" s="51" t="str">
        <f t="shared" si="103"/>
        <v>Frans</v>
      </c>
      <c r="F592" s="51" t="str">
        <f t="shared" si="104"/>
        <v>Klimas</v>
      </c>
      <c r="G592" s="51" t="str">
        <f t="shared" si="105"/>
        <v>Men Grand Masters</v>
      </c>
      <c r="H592" s="51" t="str">
        <f t="shared" si="106"/>
        <v>Penguin</v>
      </c>
      <c r="I592" s="84"/>
      <c r="J592" s="84"/>
      <c r="K592" s="84"/>
      <c r="L592" s="83" t="str">
        <f t="shared" si="107"/>
        <v/>
      </c>
      <c r="M592" s="83" t="str">
        <f t="shared" si="108"/>
        <v/>
      </c>
    </row>
    <row r="593" spans="1:13" hidden="1" x14ac:dyDescent="0.3">
      <c r="A593" s="210" t="str">
        <f t="shared" si="100"/>
        <v>2022-IC-L2</v>
      </c>
      <c r="B593" s="199">
        <f t="shared" si="101"/>
        <v>44674</v>
      </c>
      <c r="C593" s="210" t="str">
        <f t="shared" si="102"/>
        <v>Zone 4 - Horingbaai</v>
      </c>
      <c r="D593" s="84" t="s">
        <v>454</v>
      </c>
      <c r="E593" s="51" t="str">
        <f t="shared" si="103"/>
        <v>Lesley</v>
      </c>
      <c r="F593" s="51" t="str">
        <f t="shared" si="104"/>
        <v>Page</v>
      </c>
      <c r="G593" s="51" t="str">
        <f t="shared" si="105"/>
        <v>Men Master</v>
      </c>
      <c r="H593" s="51" t="str">
        <f t="shared" si="106"/>
        <v>Penguin</v>
      </c>
      <c r="I593" s="84"/>
      <c r="J593" s="84"/>
      <c r="K593" s="84"/>
      <c r="L593" s="83" t="str">
        <f t="shared" si="107"/>
        <v/>
      </c>
      <c r="M593" s="83" t="str">
        <f t="shared" si="108"/>
        <v/>
      </c>
    </row>
    <row r="594" spans="1:13" hidden="1" x14ac:dyDescent="0.3">
      <c r="A594" s="210" t="str">
        <f t="shared" si="100"/>
        <v>2022-IC-L2</v>
      </c>
      <c r="B594" s="199">
        <f t="shared" si="101"/>
        <v>44674</v>
      </c>
      <c r="C594" s="210" t="str">
        <f t="shared" si="102"/>
        <v>Zone 4 - Horingbaai</v>
      </c>
      <c r="D594" s="84" t="s">
        <v>1423</v>
      </c>
      <c r="E594" s="51" t="str">
        <f t="shared" si="103"/>
        <v>Annelien</v>
      </c>
      <c r="F594" s="51" t="str">
        <f t="shared" si="104"/>
        <v>Langenstrassen</v>
      </c>
      <c r="G594" s="51" t="str">
        <f t="shared" si="105"/>
        <v>Ladies Veteran</v>
      </c>
      <c r="H594" s="51" t="str">
        <f t="shared" si="106"/>
        <v>Penguin</v>
      </c>
      <c r="I594" s="84"/>
      <c r="J594" s="84"/>
      <c r="K594" s="84"/>
      <c r="L594" s="83" t="str">
        <f t="shared" si="107"/>
        <v/>
      </c>
      <c r="M594" s="83" t="str">
        <f t="shared" si="108"/>
        <v/>
      </c>
    </row>
    <row r="595" spans="1:13" hidden="1" x14ac:dyDescent="0.3">
      <c r="A595" s="210" t="str">
        <f t="shared" si="100"/>
        <v>2022-IC-L2</v>
      </c>
      <c r="B595" s="199">
        <f t="shared" si="101"/>
        <v>44674</v>
      </c>
      <c r="C595" s="210" t="str">
        <f t="shared" si="102"/>
        <v>Zone 4 - Horingbaai</v>
      </c>
      <c r="D595" s="84" t="s">
        <v>1545</v>
      </c>
      <c r="E595" s="51" t="str">
        <f t="shared" si="103"/>
        <v>Stefano</v>
      </c>
      <c r="F595" s="51" t="str">
        <f t="shared" si="104"/>
        <v>Strappazzon</v>
      </c>
      <c r="G595" s="51" t="str">
        <f t="shared" si="105"/>
        <v>Men Veteran</v>
      </c>
      <c r="H595" s="51" t="str">
        <f t="shared" si="106"/>
        <v>Atlantic Angling Club</v>
      </c>
      <c r="I595" s="84" t="s">
        <v>9</v>
      </c>
      <c r="J595" s="84"/>
      <c r="K595" s="84">
        <v>32</v>
      </c>
      <c r="L595" s="83">
        <f t="shared" si="107"/>
        <v>0.6</v>
      </c>
      <c r="M595" s="83">
        <f t="shared" si="108"/>
        <v>0.6</v>
      </c>
    </row>
    <row r="596" spans="1:13" hidden="1" x14ac:dyDescent="0.3">
      <c r="A596" s="210" t="str">
        <f t="shared" si="100"/>
        <v>2022-IC-L2</v>
      </c>
      <c r="B596" s="199">
        <f t="shared" si="101"/>
        <v>44674</v>
      </c>
      <c r="C596" s="210" t="str">
        <f t="shared" si="102"/>
        <v>Zone 4 - Horingbaai</v>
      </c>
      <c r="D596" s="84" t="s">
        <v>1554</v>
      </c>
      <c r="E596" s="51" t="str">
        <f t="shared" si="103"/>
        <v>Sven</v>
      </c>
      <c r="F596" s="51" t="str">
        <f t="shared" si="104"/>
        <v>Welzig</v>
      </c>
      <c r="G596" s="51" t="str">
        <f t="shared" si="105"/>
        <v>Men U/21</v>
      </c>
      <c r="H596" s="51" t="str">
        <f t="shared" si="106"/>
        <v>Mako</v>
      </c>
      <c r="I596" s="84" t="s">
        <v>9</v>
      </c>
      <c r="J596" s="84"/>
      <c r="K596" s="84">
        <v>32</v>
      </c>
      <c r="L596" s="83">
        <f t="shared" si="107"/>
        <v>0.6</v>
      </c>
      <c r="M596" s="83">
        <f t="shared" si="108"/>
        <v>0.6</v>
      </c>
    </row>
    <row r="597" spans="1:13" hidden="1" x14ac:dyDescent="0.3">
      <c r="A597" s="210" t="str">
        <f t="shared" si="100"/>
        <v>2022-IC-L2</v>
      </c>
      <c r="B597" s="199">
        <f t="shared" si="101"/>
        <v>44674</v>
      </c>
      <c r="C597" s="210" t="str">
        <f t="shared" si="102"/>
        <v>Zone 4 - Horingbaai</v>
      </c>
      <c r="D597" s="84" t="s">
        <v>828</v>
      </c>
      <c r="E597" s="51" t="str">
        <f t="shared" si="103"/>
        <v>Wikus</v>
      </c>
      <c r="F597" s="51" t="str">
        <f t="shared" si="104"/>
        <v>Pinaar</v>
      </c>
      <c r="G597" s="51" t="str">
        <f t="shared" si="105"/>
        <v>Men Veteran</v>
      </c>
      <c r="H597" s="51" t="str">
        <f t="shared" si="106"/>
        <v>Atlantic Angling Club</v>
      </c>
      <c r="I597" s="84" t="s">
        <v>1862</v>
      </c>
      <c r="J597" s="84"/>
      <c r="K597" s="84">
        <v>51</v>
      </c>
      <c r="L597" s="83">
        <f t="shared" si="107"/>
        <v>1.4</v>
      </c>
      <c r="M597" s="83">
        <f t="shared" si="108"/>
        <v>1.4</v>
      </c>
    </row>
    <row r="598" spans="1:13" hidden="1" x14ac:dyDescent="0.3">
      <c r="A598" s="210" t="str">
        <f t="shared" si="100"/>
        <v>2022-IC-L2</v>
      </c>
      <c r="B598" s="199">
        <f t="shared" si="101"/>
        <v>44674</v>
      </c>
      <c r="C598" s="210" t="str">
        <f t="shared" si="102"/>
        <v>Zone 4 - Horingbaai</v>
      </c>
      <c r="D598" s="84" t="s">
        <v>593</v>
      </c>
      <c r="E598" s="51" t="str">
        <f t="shared" si="103"/>
        <v>Sarah</v>
      </c>
      <c r="F598" s="51" t="str">
        <f t="shared" si="104"/>
        <v>Coetzee</v>
      </c>
      <c r="G598" s="51" t="str">
        <f t="shared" si="105"/>
        <v>Ladies Grand Masters</v>
      </c>
      <c r="H598" s="51" t="str">
        <f t="shared" si="106"/>
        <v>Atlantic Angling Club</v>
      </c>
      <c r="I598" s="84" t="s">
        <v>9</v>
      </c>
      <c r="J598" s="84"/>
      <c r="K598" s="84">
        <v>31</v>
      </c>
      <c r="L598" s="83">
        <f t="shared" si="107"/>
        <v>0.5</v>
      </c>
      <c r="M598" s="83">
        <f t="shared" si="108"/>
        <v>0.5</v>
      </c>
    </row>
    <row r="599" spans="1:13" hidden="1" x14ac:dyDescent="0.3">
      <c r="A599" s="210" t="str">
        <f t="shared" si="100"/>
        <v>2022-IC-L2</v>
      </c>
      <c r="B599" s="199">
        <f t="shared" si="101"/>
        <v>44674</v>
      </c>
      <c r="C599" s="210" t="str">
        <f t="shared" si="102"/>
        <v>Zone 4 - Horingbaai</v>
      </c>
      <c r="D599" s="84" t="s">
        <v>593</v>
      </c>
      <c r="E599" s="51" t="str">
        <f t="shared" si="103"/>
        <v>Sarah</v>
      </c>
      <c r="F599" s="51" t="str">
        <f t="shared" si="104"/>
        <v>Coetzee</v>
      </c>
      <c r="G599" s="51" t="str">
        <f t="shared" si="105"/>
        <v>Ladies Grand Masters</v>
      </c>
      <c r="H599" s="51" t="str">
        <f t="shared" si="106"/>
        <v>Atlantic Angling Club</v>
      </c>
      <c r="I599" s="84" t="s">
        <v>9</v>
      </c>
      <c r="J599" s="84"/>
      <c r="K599" s="84">
        <v>34</v>
      </c>
      <c r="L599" s="83">
        <f t="shared" si="107"/>
        <v>0.7</v>
      </c>
      <c r="M599" s="83">
        <f t="shared" si="108"/>
        <v>0.7</v>
      </c>
    </row>
    <row r="600" spans="1:13" hidden="1" x14ac:dyDescent="0.3">
      <c r="A600" s="210" t="str">
        <f t="shared" si="100"/>
        <v>2022-IC-L2</v>
      </c>
      <c r="B600" s="199">
        <f t="shared" si="101"/>
        <v>44674</v>
      </c>
      <c r="C600" s="210" t="str">
        <f t="shared" si="102"/>
        <v>Zone 4 - Horingbaai</v>
      </c>
      <c r="D600" s="84" t="s">
        <v>472</v>
      </c>
      <c r="E600" s="51" t="str">
        <f t="shared" si="103"/>
        <v>Jörg</v>
      </c>
      <c r="F600" s="51" t="str">
        <f t="shared" si="104"/>
        <v>Walter</v>
      </c>
      <c r="G600" s="51" t="str">
        <f t="shared" si="105"/>
        <v>Men Grand Masters</v>
      </c>
      <c r="H600" s="51" t="str">
        <f t="shared" si="106"/>
        <v>Atlantic Angling Club</v>
      </c>
      <c r="I600" s="84" t="s">
        <v>1862</v>
      </c>
      <c r="J600" s="84"/>
      <c r="K600" s="84">
        <v>49</v>
      </c>
      <c r="L600" s="83">
        <f t="shared" si="107"/>
        <v>1.2</v>
      </c>
      <c r="M600" s="83">
        <f t="shared" si="108"/>
        <v>1.2</v>
      </c>
    </row>
    <row r="601" spans="1:13" hidden="1" x14ac:dyDescent="0.3">
      <c r="A601" s="210" t="str">
        <f t="shared" si="100"/>
        <v>2022-IC-L2</v>
      </c>
      <c r="B601" s="199">
        <f t="shared" si="101"/>
        <v>44674</v>
      </c>
      <c r="C601" s="210" t="str">
        <f t="shared" si="102"/>
        <v>Zone 4 - Horingbaai</v>
      </c>
      <c r="D601" s="84" t="s">
        <v>1029</v>
      </c>
      <c r="E601" s="51" t="str">
        <f t="shared" si="103"/>
        <v>Luigi</v>
      </c>
      <c r="F601" s="51" t="str">
        <f t="shared" si="104"/>
        <v>Strappazzon</v>
      </c>
      <c r="G601" s="51" t="str">
        <f t="shared" si="105"/>
        <v>Men U/16</v>
      </c>
      <c r="H601" s="51" t="str">
        <f t="shared" si="106"/>
        <v>Atlantic Angling Club</v>
      </c>
      <c r="I601" s="84"/>
      <c r="J601" s="84"/>
      <c r="K601" s="84"/>
      <c r="L601" s="83" t="str">
        <f t="shared" si="107"/>
        <v/>
      </c>
      <c r="M601" s="83" t="str">
        <f t="shared" si="108"/>
        <v/>
      </c>
    </row>
    <row r="602" spans="1:13" hidden="1" x14ac:dyDescent="0.3">
      <c r="A602" s="210" t="str">
        <f t="shared" si="100"/>
        <v>2022-IC-L2</v>
      </c>
      <c r="B602" s="199">
        <f t="shared" si="101"/>
        <v>44674</v>
      </c>
      <c r="C602" s="210" t="str">
        <f t="shared" si="102"/>
        <v>Zone 4 - Horingbaai</v>
      </c>
      <c r="D602" s="84" t="s">
        <v>1227</v>
      </c>
      <c r="E602" s="51" t="str">
        <f t="shared" si="103"/>
        <v>Ryan</v>
      </c>
      <c r="F602" s="51" t="str">
        <f t="shared" si="104"/>
        <v>Wolmarans</v>
      </c>
      <c r="G602" s="51" t="str">
        <f t="shared" si="105"/>
        <v>Men Senior</v>
      </c>
      <c r="H602" s="51" t="str">
        <f t="shared" si="106"/>
        <v>Walvis Bay</v>
      </c>
      <c r="I602" s="84"/>
      <c r="J602" s="84"/>
      <c r="K602" s="84"/>
      <c r="L602" s="83" t="str">
        <f t="shared" si="107"/>
        <v/>
      </c>
      <c r="M602" s="83" t="str">
        <f t="shared" si="108"/>
        <v/>
      </c>
    </row>
    <row r="603" spans="1:13" hidden="1" x14ac:dyDescent="0.3">
      <c r="A603" s="210" t="str">
        <f t="shared" si="100"/>
        <v>2022-IC-L2</v>
      </c>
      <c r="B603" s="199">
        <f t="shared" si="101"/>
        <v>44674</v>
      </c>
      <c r="C603" s="210" t="str">
        <f t="shared" si="102"/>
        <v>Zone 4 - Horingbaai</v>
      </c>
      <c r="D603" s="84" t="s">
        <v>906</v>
      </c>
      <c r="E603" s="51" t="str">
        <f t="shared" si="103"/>
        <v>Andries</v>
      </c>
      <c r="F603" s="51" t="str">
        <f t="shared" si="104"/>
        <v>Burger</v>
      </c>
      <c r="G603" s="51" t="str">
        <f t="shared" si="105"/>
        <v>Men Master</v>
      </c>
      <c r="H603" s="51" t="str">
        <f t="shared" si="106"/>
        <v>Atlantic Angling Club</v>
      </c>
      <c r="I603" s="84"/>
      <c r="J603" s="84"/>
      <c r="K603" s="84"/>
      <c r="L603" s="83" t="str">
        <f t="shared" si="107"/>
        <v/>
      </c>
      <c r="M603" s="83" t="str">
        <f t="shared" si="108"/>
        <v/>
      </c>
    </row>
    <row r="604" spans="1:13" hidden="1" x14ac:dyDescent="0.3">
      <c r="A604" s="210" t="str">
        <f t="shared" ref="A604:A667" si="109">IF(D604="","",A603)</f>
        <v>2022-IC-L2</v>
      </c>
      <c r="B604" s="199">
        <f t="shared" ref="B604:B667" si="110">IF(D604="","",B603)</f>
        <v>44674</v>
      </c>
      <c r="C604" s="210" t="str">
        <f t="shared" ref="C604:C667" si="111">IF(D604="","",C603)</f>
        <v>Zone 4 - Horingbaai</v>
      </c>
      <c r="D604" s="84" t="s">
        <v>682</v>
      </c>
      <c r="E604" s="51" t="str">
        <f t="shared" ref="E604:E667" si="112">IF(D604="","",VLOOKUP(D604,Master,3,FALSE))</f>
        <v>Henning</v>
      </c>
      <c r="F604" s="51" t="str">
        <f t="shared" ref="F604:F667" si="113">IF(D604="","",VLOOKUP(D604,Master,4,FALSE))</f>
        <v>Du Plessis</v>
      </c>
      <c r="G604" s="51" t="str">
        <f t="shared" ref="G604:G667" si="114">IF(D604="","",VLOOKUP(D604,Master,5,FALSE))</f>
        <v>Men Master</v>
      </c>
      <c r="H604" s="51" t="str">
        <f t="shared" ref="H604:H667" si="115">IF(D604="","",VLOOKUP(D604,Master,2,FALSE))</f>
        <v>Atlantic Angling Club</v>
      </c>
      <c r="I604" s="84"/>
      <c r="J604" s="84"/>
      <c r="K604" s="84"/>
      <c r="L604" s="83" t="str">
        <f t="shared" ref="L604:L667" si="116">IF(K604="","",IF(I604="",ROUND(HLOOKUP(J604,kgList,K604,FALSE),1),ROUND(HLOOKUP(I604,kgList,K604,FALSE),1)))</f>
        <v/>
      </c>
      <c r="M604" s="83" t="str">
        <f t="shared" ref="M604:M667" si="117">IF(L604="","",IF(COUNTA(I604:J604)&gt;1,"Edible or Inedible",IF(COUNTA(I604)=1,L604*1,IF(COUNTA(J604)=1,L604*1,"ERROR"))))</f>
        <v/>
      </c>
    </row>
    <row r="605" spans="1:13" hidden="1" x14ac:dyDescent="0.3">
      <c r="A605" s="210" t="str">
        <f t="shared" si="109"/>
        <v>2022-IC-L2</v>
      </c>
      <c r="B605" s="199">
        <f t="shared" si="110"/>
        <v>44674</v>
      </c>
      <c r="C605" s="210" t="str">
        <f t="shared" si="111"/>
        <v>Zone 4 - Horingbaai</v>
      </c>
      <c r="D605" s="84" t="s">
        <v>1670</v>
      </c>
      <c r="E605" s="51" t="str">
        <f t="shared" si="112"/>
        <v>Andy</v>
      </c>
      <c r="F605" s="51" t="str">
        <f t="shared" si="113"/>
        <v>Welzig</v>
      </c>
      <c r="G605" s="51" t="str">
        <f t="shared" si="114"/>
        <v>Men Grand Masters</v>
      </c>
      <c r="H605" s="51" t="str">
        <f t="shared" si="115"/>
        <v>Atlantic Angling Club</v>
      </c>
      <c r="I605" s="84"/>
      <c r="J605" s="84"/>
      <c r="K605" s="84"/>
      <c r="L605" s="83" t="str">
        <f t="shared" si="116"/>
        <v/>
      </c>
      <c r="M605" s="83" t="str">
        <f t="shared" si="117"/>
        <v/>
      </c>
    </row>
    <row r="606" spans="1:13" hidden="1" x14ac:dyDescent="0.3">
      <c r="A606" s="210" t="str">
        <f t="shared" si="109"/>
        <v>2022-IC-L2</v>
      </c>
      <c r="B606" s="199">
        <f t="shared" si="110"/>
        <v>44674</v>
      </c>
      <c r="C606" s="210" t="str">
        <f t="shared" si="111"/>
        <v>Zone 4 - Horingbaai</v>
      </c>
      <c r="D606" s="84" t="s">
        <v>1429</v>
      </c>
      <c r="E606" s="51" t="str">
        <f t="shared" si="112"/>
        <v>Andi</v>
      </c>
      <c r="F606" s="51" t="str">
        <f t="shared" si="113"/>
        <v>Bachran</v>
      </c>
      <c r="G606" s="51" t="str">
        <f t="shared" si="114"/>
        <v>Men Master</v>
      </c>
      <c r="H606" s="51" t="str">
        <f t="shared" si="115"/>
        <v>Atlantic Angling Club</v>
      </c>
      <c r="I606" s="84"/>
      <c r="J606" s="84"/>
      <c r="K606" s="84"/>
      <c r="L606" s="83" t="str">
        <f t="shared" si="116"/>
        <v/>
      </c>
      <c r="M606" s="83" t="str">
        <f t="shared" si="117"/>
        <v/>
      </c>
    </row>
    <row r="607" spans="1:13" hidden="1" x14ac:dyDescent="0.3">
      <c r="A607" s="210" t="str">
        <f t="shared" si="109"/>
        <v>2022-IC-L2</v>
      </c>
      <c r="B607" s="199">
        <f t="shared" si="110"/>
        <v>44674</v>
      </c>
      <c r="C607" s="210" t="str">
        <f t="shared" si="111"/>
        <v>Zone 4 - Horingbaai</v>
      </c>
      <c r="D607" s="84" t="s">
        <v>657</v>
      </c>
      <c r="E607" s="51" t="str">
        <f t="shared" si="112"/>
        <v>Adri</v>
      </c>
      <c r="F607" s="51" t="str">
        <f t="shared" si="113"/>
        <v>Roets</v>
      </c>
      <c r="G607" s="51" t="str">
        <f t="shared" si="114"/>
        <v>Men Master</v>
      </c>
      <c r="H607" s="51" t="str">
        <f t="shared" si="115"/>
        <v>Atlantic Angling Club</v>
      </c>
      <c r="I607" s="84"/>
      <c r="J607" s="84"/>
      <c r="K607" s="84"/>
      <c r="L607" s="83" t="str">
        <f t="shared" si="116"/>
        <v/>
      </c>
      <c r="M607" s="83" t="str">
        <f t="shared" si="117"/>
        <v/>
      </c>
    </row>
    <row r="608" spans="1:13" hidden="1" x14ac:dyDescent="0.3">
      <c r="A608" s="210" t="str">
        <f t="shared" si="109"/>
        <v>2022-IC-L2</v>
      </c>
      <c r="B608" s="199">
        <f t="shared" si="110"/>
        <v>44674</v>
      </c>
      <c r="C608" s="210" t="str">
        <f t="shared" si="111"/>
        <v>Zone 4 - Horingbaai</v>
      </c>
      <c r="D608" s="84" t="s">
        <v>1948</v>
      </c>
      <c r="E608" s="51" t="str">
        <f t="shared" si="112"/>
        <v>Johan</v>
      </c>
      <c r="F608" s="51" t="str">
        <f t="shared" si="113"/>
        <v>Loubser</v>
      </c>
      <c r="G608" s="51" t="str">
        <f t="shared" si="114"/>
        <v>Men Grand Masters</v>
      </c>
      <c r="H608" s="51" t="str">
        <f t="shared" si="115"/>
        <v>xAtlantic Angling Club</v>
      </c>
      <c r="I608" s="84"/>
      <c r="J608" s="84"/>
      <c r="K608" s="84"/>
      <c r="L608" s="83" t="str">
        <f t="shared" si="116"/>
        <v/>
      </c>
      <c r="M608" s="83" t="str">
        <f t="shared" si="117"/>
        <v/>
      </c>
    </row>
    <row r="609" spans="1:13" hidden="1" x14ac:dyDescent="0.3">
      <c r="A609" s="210" t="str">
        <f t="shared" si="109"/>
        <v>2022-IC-L2</v>
      </c>
      <c r="B609" s="199">
        <f t="shared" si="110"/>
        <v>44674</v>
      </c>
      <c r="C609" s="210" t="str">
        <f t="shared" si="111"/>
        <v>Zone 4 - Horingbaai</v>
      </c>
      <c r="D609" s="84" t="s">
        <v>717</v>
      </c>
      <c r="E609" s="51" t="str">
        <f t="shared" si="112"/>
        <v>Heinz</v>
      </c>
      <c r="F609" s="51" t="str">
        <f t="shared" si="113"/>
        <v>Bresele</v>
      </c>
      <c r="G609" s="51" t="str">
        <f t="shared" si="114"/>
        <v>Men Grand Masters</v>
      </c>
      <c r="H609" s="51" t="str">
        <f t="shared" si="115"/>
        <v>Atlantic Angling Club</v>
      </c>
      <c r="I609" s="84"/>
      <c r="J609" s="84"/>
      <c r="K609" s="84"/>
      <c r="L609" s="83" t="str">
        <f t="shared" si="116"/>
        <v/>
      </c>
      <c r="M609" s="83" t="str">
        <f t="shared" si="117"/>
        <v/>
      </c>
    </row>
    <row r="610" spans="1:13" hidden="1" x14ac:dyDescent="0.3">
      <c r="A610" s="210" t="str">
        <f t="shared" si="109"/>
        <v>2022-IC-L2</v>
      </c>
      <c r="B610" s="199">
        <f t="shared" si="110"/>
        <v>44674</v>
      </c>
      <c r="C610" s="210" t="str">
        <f t="shared" si="111"/>
        <v>Zone 4 - Horingbaai</v>
      </c>
      <c r="D610" s="84" t="s">
        <v>773</v>
      </c>
      <c r="E610" s="51" t="str">
        <f t="shared" si="112"/>
        <v>Enya</v>
      </c>
      <c r="F610" s="51" t="str">
        <f t="shared" si="113"/>
        <v>Mac Gillicuddy</v>
      </c>
      <c r="G610" s="51" t="str">
        <f t="shared" si="114"/>
        <v>Ladies U/16</v>
      </c>
      <c r="H610" s="51" t="str">
        <f t="shared" si="115"/>
        <v>xAtlantic Angling Club</v>
      </c>
      <c r="I610" s="84"/>
      <c r="J610" s="84"/>
      <c r="K610" s="84"/>
      <c r="L610" s="83" t="str">
        <f t="shared" si="116"/>
        <v/>
      </c>
      <c r="M610" s="83" t="str">
        <f t="shared" si="117"/>
        <v/>
      </c>
    </row>
    <row r="611" spans="1:13" hidden="1" x14ac:dyDescent="0.3">
      <c r="A611" s="210" t="str">
        <f t="shared" si="109"/>
        <v>2022-IC-L2</v>
      </c>
      <c r="B611" s="199">
        <f t="shared" si="110"/>
        <v>44674</v>
      </c>
      <c r="C611" s="210" t="str">
        <f t="shared" si="111"/>
        <v>Zone 4 - Horingbaai</v>
      </c>
      <c r="D611" s="84" t="s">
        <v>847</v>
      </c>
      <c r="E611" s="51" t="str">
        <f t="shared" si="112"/>
        <v>Jaco</v>
      </c>
      <c r="F611" s="51" t="str">
        <f t="shared" si="113"/>
        <v>Mac Gillicuddy</v>
      </c>
      <c r="G611" s="51" t="str">
        <f t="shared" si="114"/>
        <v>Men Master</v>
      </c>
      <c r="H611" s="51" t="str">
        <f t="shared" si="115"/>
        <v>xAtlantic Angling Club</v>
      </c>
      <c r="I611" s="84"/>
      <c r="J611" s="84"/>
      <c r="K611" s="84"/>
      <c r="L611" s="83" t="str">
        <f t="shared" si="116"/>
        <v/>
      </c>
      <c r="M611" s="83" t="str">
        <f t="shared" si="117"/>
        <v/>
      </c>
    </row>
    <row r="612" spans="1:13" hidden="1" x14ac:dyDescent="0.3">
      <c r="A612" s="210" t="str">
        <f t="shared" si="109"/>
        <v>2022-IC-L2</v>
      </c>
      <c r="B612" s="199">
        <f t="shared" si="110"/>
        <v>44674</v>
      </c>
      <c r="C612" s="210" t="str">
        <f t="shared" si="111"/>
        <v>Zone 4 - Horingbaai</v>
      </c>
      <c r="D612" s="84" t="s">
        <v>1685</v>
      </c>
      <c r="E612" s="51" t="str">
        <f t="shared" si="112"/>
        <v>Jacobus</v>
      </c>
      <c r="F612" s="51" t="str">
        <f t="shared" si="113"/>
        <v>Steyl</v>
      </c>
      <c r="G612" s="51" t="str">
        <f t="shared" si="114"/>
        <v>Men Grand Masters</v>
      </c>
      <c r="H612" s="51" t="str">
        <f t="shared" si="115"/>
        <v>Atlantic Angling Club</v>
      </c>
      <c r="I612" s="84"/>
      <c r="J612" s="84"/>
      <c r="K612" s="84"/>
      <c r="L612" s="83" t="str">
        <f t="shared" si="116"/>
        <v/>
      </c>
      <c r="M612" s="83" t="str">
        <f t="shared" si="117"/>
        <v/>
      </c>
    </row>
    <row r="613" spans="1:13" hidden="1" x14ac:dyDescent="0.3">
      <c r="A613" s="210" t="str">
        <f t="shared" si="109"/>
        <v>2022-IC-L2</v>
      </c>
      <c r="B613" s="199">
        <f t="shared" si="110"/>
        <v>44674</v>
      </c>
      <c r="C613" s="210" t="str">
        <f t="shared" si="111"/>
        <v>Zone 4 - Horingbaai</v>
      </c>
      <c r="D613" s="84" t="s">
        <v>1052</v>
      </c>
      <c r="E613" s="51" t="str">
        <f t="shared" si="112"/>
        <v>Anthony</v>
      </c>
      <c r="F613" s="51" t="str">
        <f t="shared" si="113"/>
        <v>Botha</v>
      </c>
      <c r="G613" s="51" t="str">
        <f t="shared" si="114"/>
        <v>Men Senior</v>
      </c>
      <c r="H613" s="51" t="str">
        <f t="shared" si="115"/>
        <v>Okahandja</v>
      </c>
      <c r="I613" s="84"/>
      <c r="J613" s="84" t="s">
        <v>1279</v>
      </c>
      <c r="K613" s="84">
        <v>144</v>
      </c>
      <c r="L613" s="83">
        <f t="shared" si="116"/>
        <v>15.1</v>
      </c>
      <c r="M613" s="83">
        <f t="shared" si="117"/>
        <v>15.1</v>
      </c>
    </row>
    <row r="614" spans="1:13" hidden="1" x14ac:dyDescent="0.3">
      <c r="A614" s="210" t="str">
        <f t="shared" si="109"/>
        <v>2022-IC-L2</v>
      </c>
      <c r="B614" s="199">
        <f t="shared" si="110"/>
        <v>44674</v>
      </c>
      <c r="C614" s="210" t="str">
        <f t="shared" si="111"/>
        <v>Zone 4 - Horingbaai</v>
      </c>
      <c r="D614" s="84" t="s">
        <v>614</v>
      </c>
      <c r="E614" s="51" t="str">
        <f t="shared" si="112"/>
        <v>John</v>
      </c>
      <c r="F614" s="51" t="str">
        <f t="shared" si="113"/>
        <v>Moody</v>
      </c>
      <c r="G614" s="51" t="str">
        <f t="shared" si="114"/>
        <v>Men Veteran</v>
      </c>
      <c r="H614" s="51" t="str">
        <f t="shared" si="115"/>
        <v>Benguella</v>
      </c>
      <c r="I614" s="84" t="s">
        <v>24</v>
      </c>
      <c r="J614" s="84"/>
      <c r="K614" s="84">
        <v>40</v>
      </c>
      <c r="L614" s="83">
        <f t="shared" si="116"/>
        <v>1.4</v>
      </c>
      <c r="M614" s="83">
        <f t="shared" si="117"/>
        <v>1.4</v>
      </c>
    </row>
    <row r="615" spans="1:13" hidden="1" x14ac:dyDescent="0.3">
      <c r="A615" s="210" t="str">
        <f t="shared" si="109"/>
        <v>2022-IC-L2</v>
      </c>
      <c r="B615" s="199">
        <f t="shared" si="110"/>
        <v>44674</v>
      </c>
      <c r="C615" s="210" t="str">
        <f t="shared" si="111"/>
        <v>Zone 4 - Horingbaai</v>
      </c>
      <c r="D615" s="84" t="s">
        <v>562</v>
      </c>
      <c r="E615" s="51" t="str">
        <f t="shared" si="112"/>
        <v>Shaun</v>
      </c>
      <c r="F615" s="51" t="str">
        <f t="shared" si="113"/>
        <v>Bothma</v>
      </c>
      <c r="G615" s="51" t="str">
        <f t="shared" si="114"/>
        <v>Men Veteran</v>
      </c>
      <c r="H615" s="51" t="str">
        <f t="shared" si="115"/>
        <v>xBenguella</v>
      </c>
      <c r="I615" s="84"/>
      <c r="J615" s="84" t="s">
        <v>1280</v>
      </c>
      <c r="K615" s="84">
        <v>132</v>
      </c>
      <c r="L615" s="83">
        <f t="shared" si="116"/>
        <v>9.8000000000000007</v>
      </c>
      <c r="M615" s="83">
        <f t="shared" si="117"/>
        <v>9.8000000000000007</v>
      </c>
    </row>
    <row r="616" spans="1:13" hidden="1" x14ac:dyDescent="0.3">
      <c r="A616" s="210" t="str">
        <f t="shared" si="109"/>
        <v>2022-IC-L2</v>
      </c>
      <c r="B616" s="199">
        <f t="shared" si="110"/>
        <v>44674</v>
      </c>
      <c r="C616" s="210" t="str">
        <f t="shared" si="111"/>
        <v>Zone 4 - Horingbaai</v>
      </c>
      <c r="D616" s="84" t="s">
        <v>1409</v>
      </c>
      <c r="E616" s="51" t="str">
        <f t="shared" si="112"/>
        <v>Stanley</v>
      </c>
      <c r="F616" s="51" t="str">
        <f t="shared" si="113"/>
        <v>Van Zyl</v>
      </c>
      <c r="G616" s="51" t="str">
        <f t="shared" si="114"/>
        <v>Men Grand Masters</v>
      </c>
      <c r="H616" s="51" t="str">
        <f t="shared" si="115"/>
        <v>Okahandja</v>
      </c>
      <c r="I616" s="84" t="s">
        <v>7</v>
      </c>
      <c r="J616" s="84"/>
      <c r="K616" s="84">
        <v>37</v>
      </c>
      <c r="L616" s="83">
        <f t="shared" si="116"/>
        <v>1.6</v>
      </c>
      <c r="M616" s="83">
        <f t="shared" si="117"/>
        <v>1.6</v>
      </c>
    </row>
    <row r="617" spans="1:13" hidden="1" x14ac:dyDescent="0.3">
      <c r="A617" s="210" t="str">
        <f t="shared" si="109"/>
        <v>2022-IC-L2</v>
      </c>
      <c r="B617" s="199">
        <f t="shared" si="110"/>
        <v>44674</v>
      </c>
      <c r="C617" s="210" t="str">
        <f t="shared" si="111"/>
        <v>Zone 4 - Horingbaai</v>
      </c>
      <c r="D617" s="84" t="s">
        <v>844</v>
      </c>
      <c r="E617" s="51" t="str">
        <f t="shared" si="112"/>
        <v>Renier</v>
      </c>
      <c r="F617" s="51" t="str">
        <f t="shared" si="113"/>
        <v>Van Zyl</v>
      </c>
      <c r="G617" s="51" t="str">
        <f t="shared" si="114"/>
        <v>Men Veteran</v>
      </c>
      <c r="H617" s="51" t="str">
        <f t="shared" si="115"/>
        <v>Okahandja</v>
      </c>
      <c r="I617" s="84"/>
      <c r="J617" s="84"/>
      <c r="K617" s="84"/>
      <c r="L617" s="83" t="str">
        <f t="shared" si="116"/>
        <v/>
      </c>
      <c r="M617" s="83" t="str">
        <f t="shared" si="117"/>
        <v/>
      </c>
    </row>
    <row r="618" spans="1:13" hidden="1" x14ac:dyDescent="0.3">
      <c r="A618" s="210" t="str">
        <f t="shared" si="109"/>
        <v>2022-IC-L2</v>
      </c>
      <c r="B618" s="199">
        <f t="shared" si="110"/>
        <v>44674</v>
      </c>
      <c r="C618" s="210" t="str">
        <f t="shared" si="111"/>
        <v>Zone 4 - Horingbaai</v>
      </c>
      <c r="D618" s="84" t="s">
        <v>540</v>
      </c>
      <c r="E618" s="51" t="str">
        <f t="shared" si="112"/>
        <v>Deon</v>
      </c>
      <c r="F618" s="51" t="str">
        <f t="shared" si="113"/>
        <v>Jacobs</v>
      </c>
      <c r="G618" s="51" t="str">
        <f t="shared" si="114"/>
        <v>Men Grand Masters</v>
      </c>
      <c r="H618" s="51" t="str">
        <f t="shared" si="115"/>
        <v>Benguella</v>
      </c>
      <c r="I618" s="84"/>
      <c r="J618" s="84"/>
      <c r="K618" s="84"/>
      <c r="L618" s="83" t="str">
        <f t="shared" si="116"/>
        <v/>
      </c>
      <c r="M618" s="83" t="str">
        <f t="shared" si="117"/>
        <v/>
      </c>
    </row>
    <row r="619" spans="1:13" hidden="1" x14ac:dyDescent="0.3">
      <c r="A619" s="210" t="str">
        <f t="shared" si="109"/>
        <v>2022-IC-L2</v>
      </c>
      <c r="B619" s="199">
        <f t="shared" si="110"/>
        <v>44674</v>
      </c>
      <c r="C619" s="210" t="str">
        <f t="shared" si="111"/>
        <v>Zone 4 - Horingbaai</v>
      </c>
      <c r="D619" s="84" t="s">
        <v>830</v>
      </c>
      <c r="E619" s="51" t="str">
        <f t="shared" si="112"/>
        <v>Estian</v>
      </c>
      <c r="F619" s="51" t="str">
        <f t="shared" si="113"/>
        <v>Jacobs</v>
      </c>
      <c r="G619" s="51" t="str">
        <f t="shared" si="114"/>
        <v>Men Senior</v>
      </c>
      <c r="H619" s="51" t="str">
        <f t="shared" si="115"/>
        <v>Benguella</v>
      </c>
      <c r="I619" s="84"/>
      <c r="J619" s="84"/>
      <c r="K619" s="84"/>
      <c r="L619" s="83" t="str">
        <f t="shared" si="116"/>
        <v/>
      </c>
      <c r="M619" s="83" t="str">
        <f t="shared" si="117"/>
        <v/>
      </c>
    </row>
    <row r="620" spans="1:13" hidden="1" x14ac:dyDescent="0.3">
      <c r="A620" s="210" t="str">
        <f t="shared" si="109"/>
        <v>2022-IC-L2</v>
      </c>
      <c r="B620" s="199">
        <f t="shared" si="110"/>
        <v>44674</v>
      </c>
      <c r="C620" s="210" t="str">
        <f t="shared" si="111"/>
        <v>Zone 4 - Horingbaai</v>
      </c>
      <c r="D620" s="84" t="s">
        <v>632</v>
      </c>
      <c r="E620" s="51" t="str">
        <f t="shared" si="112"/>
        <v>Ray</v>
      </c>
      <c r="F620" s="51" t="str">
        <f t="shared" si="113"/>
        <v>Moody</v>
      </c>
      <c r="G620" s="51" t="str">
        <f t="shared" si="114"/>
        <v>Men Senior</v>
      </c>
      <c r="H620" s="51" t="str">
        <f t="shared" si="115"/>
        <v>Benguella</v>
      </c>
      <c r="I620" s="84"/>
      <c r="J620" s="84"/>
      <c r="K620" s="84"/>
      <c r="L620" s="83" t="str">
        <f t="shared" si="116"/>
        <v/>
      </c>
      <c r="M620" s="83" t="str">
        <f t="shared" si="117"/>
        <v/>
      </c>
    </row>
    <row r="621" spans="1:13" hidden="1" x14ac:dyDescent="0.3">
      <c r="A621" s="210" t="str">
        <f t="shared" si="109"/>
        <v>2022-IC-L2</v>
      </c>
      <c r="B621" s="199">
        <f t="shared" si="110"/>
        <v>44674</v>
      </c>
      <c r="C621" s="210" t="str">
        <f t="shared" si="111"/>
        <v>Zone 4 - Horingbaai</v>
      </c>
      <c r="D621" s="84" t="s">
        <v>583</v>
      </c>
      <c r="E621" s="51" t="str">
        <f t="shared" si="112"/>
        <v>Hennie</v>
      </c>
      <c r="F621" s="51" t="str">
        <f t="shared" si="113"/>
        <v>Cloete</v>
      </c>
      <c r="G621" s="51" t="str">
        <f t="shared" si="114"/>
        <v>Men Grand Masters</v>
      </c>
      <c r="H621" s="51" t="str">
        <f t="shared" si="115"/>
        <v>xBenguella</v>
      </c>
      <c r="I621" s="84"/>
      <c r="J621" s="84"/>
      <c r="K621" s="84"/>
      <c r="L621" s="83" t="str">
        <f t="shared" si="116"/>
        <v/>
      </c>
      <c r="M621" s="83" t="str">
        <f t="shared" si="117"/>
        <v/>
      </c>
    </row>
    <row r="622" spans="1:13" hidden="1" x14ac:dyDescent="0.3">
      <c r="A622" s="210" t="str">
        <f t="shared" si="109"/>
        <v>2022-IC-L2</v>
      </c>
      <c r="B622" s="199">
        <f t="shared" si="110"/>
        <v>44674</v>
      </c>
      <c r="C622" s="210" t="str">
        <f t="shared" si="111"/>
        <v>Zone 4 - Horingbaai</v>
      </c>
      <c r="D622" s="84" t="s">
        <v>648</v>
      </c>
      <c r="E622" s="51" t="str">
        <f t="shared" si="112"/>
        <v>Karel</v>
      </c>
      <c r="F622" s="51" t="str">
        <f t="shared" si="113"/>
        <v>Van Der Bank</v>
      </c>
      <c r="G622" s="51" t="str">
        <f t="shared" si="114"/>
        <v>Men Grand Masters</v>
      </c>
      <c r="H622" s="51" t="str">
        <f t="shared" si="115"/>
        <v>Benguella</v>
      </c>
      <c r="I622" s="84"/>
      <c r="J622" s="84"/>
      <c r="K622" s="84"/>
      <c r="L622" s="83" t="str">
        <f t="shared" si="116"/>
        <v/>
      </c>
      <c r="M622" s="83" t="str">
        <f t="shared" si="117"/>
        <v/>
      </c>
    </row>
    <row r="623" spans="1:13" hidden="1" x14ac:dyDescent="0.3">
      <c r="A623" s="210" t="str">
        <f t="shared" si="109"/>
        <v>2022-IC-L2</v>
      </c>
      <c r="B623" s="199">
        <f t="shared" si="110"/>
        <v>44674</v>
      </c>
      <c r="C623" s="210" t="str">
        <f t="shared" si="111"/>
        <v>Zone 4 - Horingbaai</v>
      </c>
      <c r="D623" s="84" t="s">
        <v>1686</v>
      </c>
      <c r="E623" s="51" t="str">
        <f t="shared" si="112"/>
        <v>Hendrik JNR</v>
      </c>
      <c r="F623" s="51" t="str">
        <f t="shared" si="113"/>
        <v>Cloete</v>
      </c>
      <c r="G623" s="51" t="str">
        <f t="shared" si="114"/>
        <v>Men Senior</v>
      </c>
      <c r="H623" s="51" t="str">
        <f t="shared" si="115"/>
        <v>xBenguella</v>
      </c>
      <c r="I623" s="84"/>
      <c r="J623" s="84"/>
      <c r="K623" s="84"/>
      <c r="L623" s="83" t="str">
        <f t="shared" si="116"/>
        <v/>
      </c>
      <c r="M623" s="83" t="str">
        <f t="shared" si="117"/>
        <v/>
      </c>
    </row>
    <row r="624" spans="1:13" hidden="1" x14ac:dyDescent="0.3">
      <c r="A624" s="210" t="str">
        <f t="shared" si="109"/>
        <v>2022-IC-L2</v>
      </c>
      <c r="B624" s="199">
        <f t="shared" si="110"/>
        <v>44674</v>
      </c>
      <c r="C624" s="210" t="str">
        <f t="shared" si="111"/>
        <v>Zone 4 - Horingbaai</v>
      </c>
      <c r="D624" s="84" t="s">
        <v>1317</v>
      </c>
      <c r="E624" s="51" t="str">
        <f t="shared" si="112"/>
        <v>Helmut</v>
      </c>
      <c r="F624" s="51" t="str">
        <f t="shared" si="113"/>
        <v>Dobberstein</v>
      </c>
      <c r="G624" s="51" t="str">
        <f t="shared" si="114"/>
        <v>Men U/21</v>
      </c>
      <c r="H624" s="51" t="str">
        <f t="shared" si="115"/>
        <v>Benguella</v>
      </c>
      <c r="I624" s="84"/>
      <c r="J624" s="84"/>
      <c r="K624" s="84"/>
      <c r="L624" s="83" t="str">
        <f t="shared" si="116"/>
        <v/>
      </c>
      <c r="M624" s="83" t="str">
        <f t="shared" si="117"/>
        <v/>
      </c>
    </row>
    <row r="625" spans="1:13" hidden="1" x14ac:dyDescent="0.3">
      <c r="A625" s="210" t="str">
        <f t="shared" si="109"/>
        <v>2022-IC-L2</v>
      </c>
      <c r="B625" s="199">
        <f t="shared" si="110"/>
        <v>44674</v>
      </c>
      <c r="C625" s="210" t="str">
        <f t="shared" si="111"/>
        <v>Zone 4 - Horingbaai</v>
      </c>
      <c r="D625" s="84" t="s">
        <v>846</v>
      </c>
      <c r="E625" s="51" t="str">
        <f t="shared" si="112"/>
        <v xml:space="preserve">Andre-Louis </v>
      </c>
      <c r="F625" s="51" t="str">
        <f t="shared" si="113"/>
        <v>Stipp</v>
      </c>
      <c r="G625" s="51" t="str">
        <f t="shared" si="114"/>
        <v>Men Senior</v>
      </c>
      <c r="H625" s="51" t="str">
        <f t="shared" si="115"/>
        <v>xBenguella</v>
      </c>
      <c r="I625" s="84"/>
      <c r="J625" s="84"/>
      <c r="K625" s="84"/>
      <c r="L625" s="83" t="str">
        <f t="shared" si="116"/>
        <v/>
      </c>
      <c r="M625" s="83" t="str">
        <f t="shared" si="117"/>
        <v/>
      </c>
    </row>
    <row r="626" spans="1:13" hidden="1" x14ac:dyDescent="0.3">
      <c r="A626" s="210" t="str">
        <f t="shared" si="109"/>
        <v>2022-IC-L2</v>
      </c>
      <c r="B626" s="199">
        <f t="shared" si="110"/>
        <v>44674</v>
      </c>
      <c r="C626" s="210" t="str">
        <f t="shared" si="111"/>
        <v>Zone 4 - Horingbaai</v>
      </c>
      <c r="D626" s="84" t="s">
        <v>1318</v>
      </c>
      <c r="E626" s="51" t="str">
        <f t="shared" si="112"/>
        <v>Kurt</v>
      </c>
      <c r="F626" s="51" t="str">
        <f t="shared" si="113"/>
        <v>Dobberstein</v>
      </c>
      <c r="G626" s="51" t="str">
        <f t="shared" si="114"/>
        <v>Men Veteran</v>
      </c>
      <c r="H626" s="51" t="str">
        <f t="shared" si="115"/>
        <v>Benguella</v>
      </c>
      <c r="I626" s="84"/>
      <c r="J626" s="84"/>
      <c r="K626" s="84"/>
      <c r="L626" s="83" t="str">
        <f t="shared" si="116"/>
        <v/>
      </c>
      <c r="M626" s="83" t="str">
        <f t="shared" si="117"/>
        <v/>
      </c>
    </row>
    <row r="627" spans="1:13" hidden="1" x14ac:dyDescent="0.3">
      <c r="A627" s="210" t="str">
        <f t="shared" si="109"/>
        <v>2022-IC-L2</v>
      </c>
      <c r="B627" s="199">
        <f t="shared" si="110"/>
        <v>44674</v>
      </c>
      <c r="C627" s="210" t="str">
        <f t="shared" si="111"/>
        <v>Zone 4 - Horingbaai</v>
      </c>
      <c r="D627" s="84" t="s">
        <v>1711</v>
      </c>
      <c r="E627" s="51" t="str">
        <f t="shared" si="112"/>
        <v>Norman</v>
      </c>
      <c r="F627" s="51" t="str">
        <f t="shared" si="113"/>
        <v>Campbell</v>
      </c>
      <c r="G627" s="51" t="str">
        <f t="shared" si="114"/>
        <v>Men Senior</v>
      </c>
      <c r="H627" s="51" t="str">
        <f t="shared" si="115"/>
        <v>xBenguella</v>
      </c>
      <c r="I627" s="84"/>
      <c r="J627" s="84"/>
      <c r="K627" s="84"/>
      <c r="L627" s="83" t="str">
        <f t="shared" si="116"/>
        <v/>
      </c>
      <c r="M627" s="83" t="str">
        <f t="shared" si="117"/>
        <v/>
      </c>
    </row>
    <row r="628" spans="1:13" hidden="1" x14ac:dyDescent="0.3">
      <c r="A628" s="210" t="str">
        <f t="shared" si="109"/>
        <v>2022-IC-L2</v>
      </c>
      <c r="B628" s="199">
        <f t="shared" si="110"/>
        <v>44674</v>
      </c>
      <c r="C628" s="210" t="str">
        <f t="shared" si="111"/>
        <v>Zone 4 - Horingbaai</v>
      </c>
      <c r="D628" s="84" t="s">
        <v>854</v>
      </c>
      <c r="E628" s="51" t="str">
        <f t="shared" si="112"/>
        <v>Francois</v>
      </c>
      <c r="F628" s="51" t="str">
        <f t="shared" si="113"/>
        <v>Marais</v>
      </c>
      <c r="G628" s="51" t="str">
        <f t="shared" si="114"/>
        <v>Men Senior</v>
      </c>
      <c r="H628" s="51" t="str">
        <f t="shared" si="115"/>
        <v>Benguella</v>
      </c>
      <c r="I628" s="84"/>
      <c r="J628" s="84"/>
      <c r="K628" s="84"/>
      <c r="L628" s="83" t="str">
        <f t="shared" si="116"/>
        <v/>
      </c>
      <c r="M628" s="83" t="str">
        <f t="shared" si="117"/>
        <v/>
      </c>
    </row>
    <row r="629" spans="1:13" hidden="1" x14ac:dyDescent="0.3">
      <c r="A629" s="210" t="str">
        <f t="shared" si="109"/>
        <v>2022-IC-L2</v>
      </c>
      <c r="B629" s="199">
        <f t="shared" si="110"/>
        <v>44674</v>
      </c>
      <c r="C629" s="210" t="str">
        <f t="shared" si="111"/>
        <v>Zone 4 - Horingbaai</v>
      </c>
      <c r="D629" s="84" t="s">
        <v>580</v>
      </c>
      <c r="E629" s="51" t="str">
        <f t="shared" si="112"/>
        <v>Pierre</v>
      </c>
      <c r="F629" s="51" t="str">
        <f t="shared" si="113"/>
        <v>Wagner</v>
      </c>
      <c r="G629" s="51" t="str">
        <f t="shared" si="114"/>
        <v>Men Master</v>
      </c>
      <c r="H629" s="51" t="str">
        <f t="shared" si="115"/>
        <v>Seagull Angling Club</v>
      </c>
      <c r="I629" s="84"/>
      <c r="J629" s="84"/>
      <c r="K629" s="84"/>
      <c r="L629" s="83" t="str">
        <f t="shared" si="116"/>
        <v/>
      </c>
      <c r="M629" s="83" t="str">
        <f t="shared" si="117"/>
        <v/>
      </c>
    </row>
    <row r="630" spans="1:13" hidden="1" x14ac:dyDescent="0.3">
      <c r="A630" s="210" t="str">
        <f t="shared" si="109"/>
        <v>2022-IC-L2</v>
      </c>
      <c r="B630" s="199">
        <f t="shared" si="110"/>
        <v>44674</v>
      </c>
      <c r="C630" s="210" t="str">
        <f t="shared" si="111"/>
        <v>Zone 4 - Horingbaai</v>
      </c>
      <c r="D630" s="84" t="s">
        <v>479</v>
      </c>
      <c r="E630" s="51" t="str">
        <f t="shared" si="112"/>
        <v>Etienne</v>
      </c>
      <c r="F630" s="51" t="str">
        <f t="shared" si="113"/>
        <v>Stipp</v>
      </c>
      <c r="G630" s="51" t="str">
        <f t="shared" si="114"/>
        <v>Men Grand Masters</v>
      </c>
      <c r="H630" s="51" t="str">
        <f t="shared" si="115"/>
        <v>Benguella</v>
      </c>
      <c r="I630" s="84"/>
      <c r="J630" s="84"/>
      <c r="K630" s="84"/>
      <c r="L630" s="83" t="str">
        <f t="shared" si="116"/>
        <v/>
      </c>
      <c r="M630" s="83" t="str">
        <f t="shared" si="117"/>
        <v/>
      </c>
    </row>
    <row r="631" spans="1:13" hidden="1" x14ac:dyDescent="0.3">
      <c r="A631" s="210" t="str">
        <f t="shared" si="109"/>
        <v>2022-IC-L2</v>
      </c>
      <c r="B631" s="199">
        <f t="shared" si="110"/>
        <v>44674</v>
      </c>
      <c r="C631" s="210" t="str">
        <f t="shared" si="111"/>
        <v>Zone 4 - Horingbaai</v>
      </c>
      <c r="D631" s="84" t="s">
        <v>1053</v>
      </c>
      <c r="E631" s="51" t="str">
        <f t="shared" si="112"/>
        <v>Fanie</v>
      </c>
      <c r="F631" s="51" t="str">
        <f t="shared" si="113"/>
        <v>Van Vuuren</v>
      </c>
      <c r="G631" s="51" t="str">
        <f t="shared" si="114"/>
        <v>Men Grand Masters</v>
      </c>
      <c r="H631" s="51" t="str">
        <f t="shared" si="115"/>
        <v>Okahandja</v>
      </c>
      <c r="I631" s="84"/>
      <c r="J631" s="84"/>
      <c r="K631" s="84"/>
      <c r="L631" s="83" t="str">
        <f t="shared" si="116"/>
        <v/>
      </c>
      <c r="M631" s="83" t="str">
        <f t="shared" si="117"/>
        <v/>
      </c>
    </row>
    <row r="632" spans="1:13" hidden="1" x14ac:dyDescent="0.3">
      <c r="A632" s="210" t="str">
        <f t="shared" si="109"/>
        <v>2022-IC-L2</v>
      </c>
      <c r="B632" s="199">
        <f t="shared" si="110"/>
        <v>44674</v>
      </c>
      <c r="C632" s="210" t="str">
        <f t="shared" si="111"/>
        <v>Zone 4 - Horingbaai</v>
      </c>
      <c r="D632" s="84" t="s">
        <v>1322</v>
      </c>
      <c r="E632" s="51" t="str">
        <f t="shared" si="112"/>
        <v>Kiaan</v>
      </c>
      <c r="F632" s="51" t="str">
        <f t="shared" si="113"/>
        <v>Fourie</v>
      </c>
      <c r="G632" s="51" t="str">
        <f t="shared" si="114"/>
        <v>Men Senior</v>
      </c>
      <c r="H632" s="51" t="str">
        <f t="shared" si="115"/>
        <v>Okahandja</v>
      </c>
      <c r="I632" s="84"/>
      <c r="J632" s="84"/>
      <c r="K632" s="84"/>
      <c r="L632" s="83" t="str">
        <f t="shared" si="116"/>
        <v/>
      </c>
      <c r="M632" s="83" t="str">
        <f t="shared" si="117"/>
        <v/>
      </c>
    </row>
    <row r="633" spans="1:13" hidden="1" x14ac:dyDescent="0.3">
      <c r="A633" s="210" t="str">
        <f t="shared" si="109"/>
        <v>2022-IC-L2</v>
      </c>
      <c r="B633" s="199">
        <f t="shared" si="110"/>
        <v>44674</v>
      </c>
      <c r="C633" s="210" t="str">
        <f t="shared" si="111"/>
        <v>Zone 4 - Horingbaai</v>
      </c>
      <c r="D633" s="84" t="s">
        <v>1508</v>
      </c>
      <c r="E633" s="51" t="str">
        <f t="shared" si="112"/>
        <v>Tinus</v>
      </c>
      <c r="F633" s="51" t="str">
        <f t="shared" si="113"/>
        <v>Du Plessis</v>
      </c>
      <c r="G633" s="51" t="str">
        <f t="shared" si="114"/>
        <v>Men Veteran</v>
      </c>
      <c r="H633" s="51" t="str">
        <f t="shared" si="115"/>
        <v>Okahandja</v>
      </c>
      <c r="I633" s="84"/>
      <c r="J633" s="84"/>
      <c r="K633" s="84"/>
      <c r="L633" s="83" t="str">
        <f t="shared" si="116"/>
        <v/>
      </c>
      <c r="M633" s="83" t="str">
        <f t="shared" si="117"/>
        <v/>
      </c>
    </row>
    <row r="634" spans="1:13" hidden="1" x14ac:dyDescent="0.3">
      <c r="A634" s="210" t="str">
        <f t="shared" si="109"/>
        <v>2022-IC-L2</v>
      </c>
      <c r="B634" s="199">
        <f t="shared" si="110"/>
        <v>44674</v>
      </c>
      <c r="C634" s="210" t="str">
        <f t="shared" si="111"/>
        <v>Zone 4 - Horingbaai</v>
      </c>
      <c r="D634" s="84" t="s">
        <v>606</v>
      </c>
      <c r="E634" s="51" t="str">
        <f t="shared" si="112"/>
        <v>Gerrit</v>
      </c>
      <c r="F634" s="51" t="str">
        <f t="shared" si="113"/>
        <v>Viljoen</v>
      </c>
      <c r="G634" s="51" t="str">
        <f t="shared" si="114"/>
        <v>Men Grand Masters</v>
      </c>
      <c r="H634" s="51" t="str">
        <f t="shared" si="115"/>
        <v>Okahandja</v>
      </c>
      <c r="I634" s="84"/>
      <c r="J634" s="84"/>
      <c r="K634" s="84"/>
      <c r="L634" s="83" t="str">
        <f t="shared" si="116"/>
        <v/>
      </c>
      <c r="M634" s="83" t="str">
        <f t="shared" si="117"/>
        <v/>
      </c>
    </row>
    <row r="635" spans="1:13" hidden="1" x14ac:dyDescent="0.3">
      <c r="A635" s="210" t="str">
        <f t="shared" si="109"/>
        <v>2022-IC-L2</v>
      </c>
      <c r="B635" s="199">
        <f t="shared" si="110"/>
        <v>44674</v>
      </c>
      <c r="C635" s="210" t="str">
        <f t="shared" si="111"/>
        <v>Zone 4 - Horingbaai</v>
      </c>
      <c r="D635" s="84" t="s">
        <v>946</v>
      </c>
      <c r="E635" s="51" t="str">
        <f t="shared" si="112"/>
        <v>Johan</v>
      </c>
      <c r="F635" s="51" t="str">
        <f t="shared" si="113"/>
        <v>Herbst</v>
      </c>
      <c r="G635" s="51" t="str">
        <f t="shared" si="114"/>
        <v>Men Veteran</v>
      </c>
      <c r="H635" s="51" t="str">
        <f t="shared" si="115"/>
        <v>Henties Bay</v>
      </c>
      <c r="I635" s="84"/>
      <c r="J635" s="84"/>
      <c r="K635" s="84"/>
      <c r="L635" s="83" t="str">
        <f t="shared" si="116"/>
        <v/>
      </c>
      <c r="M635" s="83" t="str">
        <f t="shared" si="117"/>
        <v/>
      </c>
    </row>
    <row r="636" spans="1:13" hidden="1" x14ac:dyDescent="0.3">
      <c r="A636" s="210" t="str">
        <f t="shared" si="109"/>
        <v>2022-IC-L2</v>
      </c>
      <c r="B636" s="199">
        <f t="shared" si="110"/>
        <v>44674</v>
      </c>
      <c r="C636" s="210" t="str">
        <f t="shared" si="111"/>
        <v>Zone 4 - Horingbaai</v>
      </c>
      <c r="D636" s="84" t="s">
        <v>749</v>
      </c>
      <c r="E636" s="51" t="str">
        <f t="shared" si="112"/>
        <v>Jani-Mari</v>
      </c>
      <c r="F636" s="51" t="str">
        <f t="shared" si="113"/>
        <v>Van Heerden</v>
      </c>
      <c r="G636" s="51" t="str">
        <f t="shared" si="114"/>
        <v>Ladies U/16</v>
      </c>
      <c r="H636" s="51" t="str">
        <f t="shared" si="115"/>
        <v>xOkahandja</v>
      </c>
      <c r="I636" s="84"/>
      <c r="J636" s="84"/>
      <c r="K636" s="84"/>
      <c r="L636" s="83" t="str">
        <f t="shared" si="116"/>
        <v/>
      </c>
      <c r="M636" s="83" t="str">
        <f t="shared" si="117"/>
        <v/>
      </c>
    </row>
    <row r="637" spans="1:13" hidden="1" x14ac:dyDescent="0.3">
      <c r="A637" s="210" t="str">
        <f t="shared" si="109"/>
        <v>2022-IC-L2</v>
      </c>
      <c r="B637" s="199">
        <f t="shared" si="110"/>
        <v>44674</v>
      </c>
      <c r="C637" s="210" t="str">
        <f t="shared" si="111"/>
        <v>Zone 4 - Horingbaai</v>
      </c>
      <c r="D637" s="84" t="s">
        <v>800</v>
      </c>
      <c r="E637" s="51" t="str">
        <f t="shared" si="112"/>
        <v>Maree</v>
      </c>
      <c r="F637" s="51" t="str">
        <f t="shared" si="113"/>
        <v>Van Heerden</v>
      </c>
      <c r="G637" s="51" t="str">
        <f t="shared" si="114"/>
        <v>Men Veteran</v>
      </c>
      <c r="H637" s="51" t="str">
        <f t="shared" si="115"/>
        <v>xOkahandja</v>
      </c>
      <c r="I637" s="84"/>
      <c r="J637" s="84"/>
      <c r="K637" s="84"/>
      <c r="L637" s="83" t="str">
        <f t="shared" si="116"/>
        <v/>
      </c>
      <c r="M637" s="83" t="str">
        <f t="shared" si="117"/>
        <v/>
      </c>
    </row>
    <row r="638" spans="1:13" hidden="1" x14ac:dyDescent="0.3">
      <c r="A638" s="210" t="str">
        <f t="shared" si="109"/>
        <v>2022-IC-L2</v>
      </c>
      <c r="B638" s="199">
        <f t="shared" si="110"/>
        <v>44674</v>
      </c>
      <c r="C638" s="210" t="str">
        <f t="shared" si="111"/>
        <v>Zone 4 - Horingbaai</v>
      </c>
      <c r="D638" s="84" t="s">
        <v>1693</v>
      </c>
      <c r="E638" s="51" t="str">
        <f t="shared" si="112"/>
        <v>Eugene</v>
      </c>
      <c r="F638" s="51" t="str">
        <f t="shared" si="113"/>
        <v>Rautenbach</v>
      </c>
      <c r="G638" s="51" t="str">
        <f t="shared" si="114"/>
        <v>Men Senior</v>
      </c>
      <c r="H638" s="51" t="str">
        <f t="shared" si="115"/>
        <v>Okahandja</v>
      </c>
      <c r="I638" s="84"/>
      <c r="J638" s="84"/>
      <c r="K638" s="84"/>
      <c r="L638" s="83" t="str">
        <f t="shared" si="116"/>
        <v/>
      </c>
      <c r="M638" s="83" t="str">
        <f t="shared" si="117"/>
        <v/>
      </c>
    </row>
    <row r="639" spans="1:13" hidden="1" x14ac:dyDescent="0.3">
      <c r="A639" s="210" t="str">
        <f t="shared" si="109"/>
        <v>2022-IC-L2</v>
      </c>
      <c r="B639" s="199">
        <f t="shared" si="110"/>
        <v>44674</v>
      </c>
      <c r="C639" s="210" t="str">
        <f t="shared" si="111"/>
        <v>Zone 4 - Horingbaai</v>
      </c>
      <c r="D639" s="84" t="s">
        <v>841</v>
      </c>
      <c r="E639" s="51" t="str">
        <f t="shared" si="112"/>
        <v>Renate</v>
      </c>
      <c r="F639" s="51" t="str">
        <f t="shared" si="113"/>
        <v>Gruttemeyer</v>
      </c>
      <c r="G639" s="51" t="str">
        <f t="shared" si="114"/>
        <v>Ladies Grand Masters</v>
      </c>
      <c r="H639" s="51" t="str">
        <f t="shared" si="115"/>
        <v>Mako</v>
      </c>
      <c r="I639" s="84"/>
      <c r="J639" s="84"/>
      <c r="K639" s="84"/>
      <c r="L639" s="83" t="str">
        <f t="shared" si="116"/>
        <v/>
      </c>
      <c r="M639" s="83" t="str">
        <f t="shared" si="117"/>
        <v/>
      </c>
    </row>
    <row r="640" spans="1:13" hidden="1" x14ac:dyDescent="0.3">
      <c r="A640" s="210" t="str">
        <f t="shared" si="109"/>
        <v>2022-IC-L2</v>
      </c>
      <c r="B640" s="199">
        <f t="shared" si="110"/>
        <v>44674</v>
      </c>
      <c r="C640" s="210" t="str">
        <f t="shared" si="111"/>
        <v>Zone 4 - Horingbaai</v>
      </c>
      <c r="D640" s="84" t="s">
        <v>1350</v>
      </c>
      <c r="E640" s="51" t="str">
        <f t="shared" si="112"/>
        <v>Johan Spyker</v>
      </c>
      <c r="F640" s="51" t="str">
        <f t="shared" si="113"/>
        <v>Kotze</v>
      </c>
      <c r="G640" s="51" t="str">
        <f t="shared" si="114"/>
        <v>Men Veteran</v>
      </c>
      <c r="H640" s="51" t="str">
        <f t="shared" si="115"/>
        <v>Okahandja</v>
      </c>
      <c r="I640" s="84"/>
      <c r="J640" s="84" t="s">
        <v>1279</v>
      </c>
      <c r="K640" s="84">
        <v>95</v>
      </c>
      <c r="L640" s="83">
        <f t="shared" si="116"/>
        <v>3.6</v>
      </c>
      <c r="M640" s="83">
        <f t="shared" si="117"/>
        <v>3.6</v>
      </c>
    </row>
    <row r="641" spans="1:13" hidden="1" x14ac:dyDescent="0.3">
      <c r="A641" s="210" t="str">
        <f t="shared" si="109"/>
        <v>2022-IC-L2</v>
      </c>
      <c r="B641" s="199">
        <f t="shared" si="110"/>
        <v>44674</v>
      </c>
      <c r="C641" s="210" t="str">
        <f t="shared" si="111"/>
        <v>Zone 4 - Horingbaai</v>
      </c>
      <c r="D641" s="84" t="s">
        <v>1111</v>
      </c>
      <c r="E641" s="51" t="str">
        <f t="shared" si="112"/>
        <v>Christo</v>
      </c>
      <c r="F641" s="51" t="str">
        <f t="shared" si="113"/>
        <v>Senekal</v>
      </c>
      <c r="G641" s="51" t="str">
        <f t="shared" si="114"/>
        <v>Men Veteran</v>
      </c>
      <c r="H641" s="51" t="str">
        <f t="shared" si="115"/>
        <v>Okahandja</v>
      </c>
      <c r="I641" s="84"/>
      <c r="J641" s="84"/>
      <c r="K641" s="84"/>
      <c r="L641" s="83" t="str">
        <f t="shared" si="116"/>
        <v/>
      </c>
      <c r="M641" s="83" t="str">
        <f t="shared" si="117"/>
        <v/>
      </c>
    </row>
    <row r="642" spans="1:13" hidden="1" x14ac:dyDescent="0.3">
      <c r="A642" s="210" t="str">
        <f t="shared" si="109"/>
        <v>2022-IC-L2</v>
      </c>
      <c r="B642" s="199">
        <f t="shared" si="110"/>
        <v>44674</v>
      </c>
      <c r="C642" s="210" t="str">
        <f t="shared" si="111"/>
        <v>Zone 4 - Horingbaai</v>
      </c>
      <c r="D642" s="84" t="s">
        <v>457</v>
      </c>
      <c r="E642" s="51" t="str">
        <f t="shared" si="112"/>
        <v>Andre</v>
      </c>
      <c r="F642" s="51" t="str">
        <f t="shared" si="113"/>
        <v>Coetzee</v>
      </c>
      <c r="G642" s="51" t="str">
        <f t="shared" si="114"/>
        <v>Men Grand Masters</v>
      </c>
      <c r="H642" s="51" t="str">
        <f t="shared" si="115"/>
        <v>Namib Park</v>
      </c>
      <c r="I642" s="84" t="s">
        <v>1862</v>
      </c>
      <c r="J642" s="84"/>
      <c r="K642" s="84">
        <v>58</v>
      </c>
      <c r="L642" s="83">
        <f t="shared" si="116"/>
        <v>2</v>
      </c>
      <c r="M642" s="83">
        <f t="shared" si="117"/>
        <v>2</v>
      </c>
    </row>
    <row r="643" spans="1:13" hidden="1" x14ac:dyDescent="0.3">
      <c r="A643" s="210" t="str">
        <f t="shared" si="109"/>
        <v>2022-IC-L2</v>
      </c>
      <c r="B643" s="199">
        <f t="shared" si="110"/>
        <v>44674</v>
      </c>
      <c r="C643" s="210" t="str">
        <f t="shared" si="111"/>
        <v>Zone 4 - Horingbaai</v>
      </c>
      <c r="D643" s="84" t="s">
        <v>457</v>
      </c>
      <c r="E643" s="51" t="str">
        <f t="shared" si="112"/>
        <v>Andre</v>
      </c>
      <c r="F643" s="51" t="str">
        <f t="shared" si="113"/>
        <v>Coetzee</v>
      </c>
      <c r="G643" s="51" t="str">
        <f t="shared" si="114"/>
        <v>Men Grand Masters</v>
      </c>
      <c r="H643" s="51" t="str">
        <f t="shared" si="115"/>
        <v>Namib Park</v>
      </c>
      <c r="I643" s="84" t="s">
        <v>1862</v>
      </c>
      <c r="J643" s="84"/>
      <c r="K643" s="84">
        <v>51</v>
      </c>
      <c r="L643" s="83">
        <f t="shared" si="116"/>
        <v>1.4</v>
      </c>
      <c r="M643" s="83">
        <f t="shared" si="117"/>
        <v>1.4</v>
      </c>
    </row>
    <row r="644" spans="1:13" hidden="1" x14ac:dyDescent="0.3">
      <c r="A644" s="210" t="str">
        <f t="shared" si="109"/>
        <v>2022-IC-L2</v>
      </c>
      <c r="B644" s="199">
        <f t="shared" si="110"/>
        <v>44674</v>
      </c>
      <c r="C644" s="210" t="str">
        <f t="shared" si="111"/>
        <v>Zone 4 - Horingbaai</v>
      </c>
      <c r="D644" s="84" t="s">
        <v>1700</v>
      </c>
      <c r="E644" s="51" t="str">
        <f t="shared" si="112"/>
        <v>Wanda</v>
      </c>
      <c r="F644" s="51" t="str">
        <f t="shared" si="113"/>
        <v>Enslin</v>
      </c>
      <c r="G644" s="51" t="str">
        <f t="shared" si="114"/>
        <v>Ladies Senior</v>
      </c>
      <c r="H644" s="51" t="str">
        <f t="shared" si="115"/>
        <v>Namib Park</v>
      </c>
      <c r="I644" s="84" t="s">
        <v>7</v>
      </c>
      <c r="J644" s="84"/>
      <c r="K644" s="84">
        <v>29</v>
      </c>
      <c r="L644" s="83">
        <f t="shared" si="116"/>
        <v>0.7</v>
      </c>
      <c r="M644" s="83">
        <f t="shared" si="117"/>
        <v>0.7</v>
      </c>
    </row>
    <row r="645" spans="1:13" hidden="1" x14ac:dyDescent="0.3">
      <c r="A645" s="210" t="str">
        <f t="shared" si="109"/>
        <v>2022-IC-L2</v>
      </c>
      <c r="B645" s="199">
        <f t="shared" si="110"/>
        <v>44674</v>
      </c>
      <c r="C645" s="210" t="str">
        <f t="shared" si="111"/>
        <v>Zone 4 - Horingbaai</v>
      </c>
      <c r="D645" s="84" t="s">
        <v>1700</v>
      </c>
      <c r="E645" s="51" t="str">
        <f t="shared" si="112"/>
        <v>Wanda</v>
      </c>
      <c r="F645" s="51" t="str">
        <f t="shared" si="113"/>
        <v>Enslin</v>
      </c>
      <c r="G645" s="51" t="str">
        <f t="shared" si="114"/>
        <v>Ladies Senior</v>
      </c>
      <c r="H645" s="51" t="str">
        <f t="shared" si="115"/>
        <v>Namib Park</v>
      </c>
      <c r="I645" s="84" t="s">
        <v>7</v>
      </c>
      <c r="J645" s="84"/>
      <c r="K645" s="84">
        <v>30</v>
      </c>
      <c r="L645" s="83">
        <f t="shared" si="116"/>
        <v>0.8</v>
      </c>
      <c r="M645" s="83">
        <f t="shared" si="117"/>
        <v>0.8</v>
      </c>
    </row>
    <row r="646" spans="1:13" hidden="1" x14ac:dyDescent="0.3">
      <c r="A646" s="210" t="str">
        <f t="shared" si="109"/>
        <v>2022-IC-L2</v>
      </c>
      <c r="B646" s="199">
        <f t="shared" si="110"/>
        <v>44674</v>
      </c>
      <c r="C646" s="210" t="str">
        <f t="shared" si="111"/>
        <v>Zone 4 - Horingbaai</v>
      </c>
      <c r="D646" s="84" t="s">
        <v>1700</v>
      </c>
      <c r="E646" s="51" t="str">
        <f t="shared" si="112"/>
        <v>Wanda</v>
      </c>
      <c r="F646" s="51" t="str">
        <f t="shared" si="113"/>
        <v>Enslin</v>
      </c>
      <c r="G646" s="51" t="str">
        <f t="shared" si="114"/>
        <v>Ladies Senior</v>
      </c>
      <c r="H646" s="51" t="str">
        <f t="shared" si="115"/>
        <v>Namib Park</v>
      </c>
      <c r="I646" s="84" t="s">
        <v>7</v>
      </c>
      <c r="J646" s="84"/>
      <c r="K646" s="84">
        <v>28</v>
      </c>
      <c r="L646" s="83">
        <f t="shared" si="116"/>
        <v>0.6</v>
      </c>
      <c r="M646" s="83">
        <f t="shared" si="117"/>
        <v>0.6</v>
      </c>
    </row>
    <row r="647" spans="1:13" hidden="1" x14ac:dyDescent="0.3">
      <c r="A647" s="210" t="str">
        <f t="shared" si="109"/>
        <v>2022-IC-L2</v>
      </c>
      <c r="B647" s="199">
        <f t="shared" si="110"/>
        <v>44674</v>
      </c>
      <c r="C647" s="210" t="str">
        <f t="shared" si="111"/>
        <v>Zone 4 - Horingbaai</v>
      </c>
      <c r="D647" s="84" t="s">
        <v>1699</v>
      </c>
      <c r="E647" s="51" t="str">
        <f t="shared" si="112"/>
        <v>Ryno</v>
      </c>
      <c r="F647" s="51" t="str">
        <f t="shared" si="113"/>
        <v>Enslin</v>
      </c>
      <c r="G647" s="51" t="str">
        <f t="shared" si="114"/>
        <v>Men Senior</v>
      </c>
      <c r="H647" s="51" t="str">
        <f t="shared" si="115"/>
        <v>Namib Park</v>
      </c>
      <c r="I647" s="84" t="s">
        <v>7</v>
      </c>
      <c r="J647" s="84"/>
      <c r="K647" s="84">
        <v>28</v>
      </c>
      <c r="L647" s="83">
        <f t="shared" si="116"/>
        <v>0.6</v>
      </c>
      <c r="M647" s="83">
        <f t="shared" si="117"/>
        <v>0.6</v>
      </c>
    </row>
    <row r="648" spans="1:13" hidden="1" x14ac:dyDescent="0.3">
      <c r="A648" s="210" t="str">
        <f t="shared" si="109"/>
        <v>2022-IC-L2</v>
      </c>
      <c r="B648" s="199">
        <f t="shared" si="110"/>
        <v>44674</v>
      </c>
      <c r="C648" s="210" t="str">
        <f t="shared" si="111"/>
        <v>Zone 4 - Horingbaai</v>
      </c>
      <c r="D648" s="84" t="s">
        <v>1699</v>
      </c>
      <c r="E648" s="51" t="str">
        <f t="shared" si="112"/>
        <v>Ryno</v>
      </c>
      <c r="F648" s="51" t="str">
        <f t="shared" si="113"/>
        <v>Enslin</v>
      </c>
      <c r="G648" s="51" t="str">
        <f t="shared" si="114"/>
        <v>Men Senior</v>
      </c>
      <c r="H648" s="51" t="str">
        <f t="shared" si="115"/>
        <v>Namib Park</v>
      </c>
      <c r="I648" s="84" t="s">
        <v>7</v>
      </c>
      <c r="J648" s="84"/>
      <c r="K648" s="84">
        <v>26</v>
      </c>
      <c r="L648" s="83">
        <f t="shared" si="116"/>
        <v>0.5</v>
      </c>
      <c r="M648" s="83">
        <f t="shared" si="117"/>
        <v>0.5</v>
      </c>
    </row>
    <row r="649" spans="1:13" hidden="1" x14ac:dyDescent="0.3">
      <c r="A649" s="210" t="str">
        <f t="shared" si="109"/>
        <v>2022-IC-L2</v>
      </c>
      <c r="B649" s="199">
        <f t="shared" si="110"/>
        <v>44674</v>
      </c>
      <c r="C649" s="210" t="str">
        <f t="shared" si="111"/>
        <v>Zone 4 - Horingbaai</v>
      </c>
      <c r="D649" s="84" t="s">
        <v>1699</v>
      </c>
      <c r="E649" s="51" t="str">
        <f t="shared" si="112"/>
        <v>Ryno</v>
      </c>
      <c r="F649" s="51" t="str">
        <f t="shared" si="113"/>
        <v>Enslin</v>
      </c>
      <c r="G649" s="51" t="str">
        <f t="shared" si="114"/>
        <v>Men Senior</v>
      </c>
      <c r="H649" s="51" t="str">
        <f t="shared" si="115"/>
        <v>Namib Park</v>
      </c>
      <c r="I649" s="84" t="s">
        <v>9</v>
      </c>
      <c r="J649" s="84"/>
      <c r="K649" s="84">
        <v>40</v>
      </c>
      <c r="L649" s="83">
        <f t="shared" si="116"/>
        <v>1.2</v>
      </c>
      <c r="M649" s="83">
        <f t="shared" si="117"/>
        <v>1.2</v>
      </c>
    </row>
    <row r="650" spans="1:13" hidden="1" x14ac:dyDescent="0.3">
      <c r="A650" s="210" t="str">
        <f t="shared" si="109"/>
        <v>2022-IC-L2</v>
      </c>
      <c r="B650" s="199">
        <f t="shared" si="110"/>
        <v>44674</v>
      </c>
      <c r="C650" s="210" t="str">
        <f t="shared" si="111"/>
        <v>Zone 4 - Horingbaai</v>
      </c>
      <c r="D650" s="84" t="s">
        <v>1593</v>
      </c>
      <c r="E650" s="51" t="str">
        <f t="shared" si="112"/>
        <v>Johan</v>
      </c>
      <c r="F650" s="51" t="str">
        <f t="shared" si="113"/>
        <v>Van Niekerk</v>
      </c>
      <c r="G650" s="51" t="str">
        <f t="shared" si="114"/>
        <v>Men Veteran</v>
      </c>
      <c r="H650" s="51" t="str">
        <f t="shared" si="115"/>
        <v>Namib Park</v>
      </c>
      <c r="I650" s="84"/>
      <c r="J650" s="84" t="s">
        <v>8</v>
      </c>
      <c r="K650" s="84">
        <v>77</v>
      </c>
      <c r="L650" s="83">
        <f t="shared" si="116"/>
        <v>3.6</v>
      </c>
      <c r="M650" s="83">
        <f t="shared" si="117"/>
        <v>3.6</v>
      </c>
    </row>
    <row r="651" spans="1:13" hidden="1" x14ac:dyDescent="0.3">
      <c r="A651" s="210" t="str">
        <f t="shared" si="109"/>
        <v>2022-IC-L2</v>
      </c>
      <c r="B651" s="199">
        <f t="shared" si="110"/>
        <v>44674</v>
      </c>
      <c r="C651" s="210" t="str">
        <f t="shared" si="111"/>
        <v>Zone 4 - Horingbaai</v>
      </c>
      <c r="D651" s="84" t="s">
        <v>1593</v>
      </c>
      <c r="E651" s="51" t="str">
        <f t="shared" si="112"/>
        <v>Johan</v>
      </c>
      <c r="F651" s="51" t="str">
        <f t="shared" si="113"/>
        <v>Van Niekerk</v>
      </c>
      <c r="G651" s="51" t="str">
        <f t="shared" si="114"/>
        <v>Men Veteran</v>
      </c>
      <c r="H651" s="51" t="str">
        <f t="shared" si="115"/>
        <v>Namib Park</v>
      </c>
      <c r="I651" s="84" t="s">
        <v>9</v>
      </c>
      <c r="J651" s="84"/>
      <c r="K651" s="84">
        <v>31</v>
      </c>
      <c r="L651" s="83">
        <f t="shared" si="116"/>
        <v>0.5</v>
      </c>
      <c r="M651" s="83">
        <f t="shared" si="117"/>
        <v>0.5</v>
      </c>
    </row>
    <row r="652" spans="1:13" hidden="1" x14ac:dyDescent="0.3">
      <c r="A652" s="210" t="str">
        <f t="shared" si="109"/>
        <v>2022-IC-L2</v>
      </c>
      <c r="B652" s="199">
        <f t="shared" si="110"/>
        <v>44674</v>
      </c>
      <c r="C652" s="210" t="str">
        <f t="shared" si="111"/>
        <v>Zone 4 - Horingbaai</v>
      </c>
      <c r="D652" s="84" t="s">
        <v>611</v>
      </c>
      <c r="E652" s="51" t="str">
        <f t="shared" si="112"/>
        <v>Coennie</v>
      </c>
      <c r="F652" s="51" t="str">
        <f t="shared" si="113"/>
        <v>Steyn</v>
      </c>
      <c r="G652" s="51" t="str">
        <f t="shared" si="114"/>
        <v>Men Grand Masters</v>
      </c>
      <c r="H652" s="51" t="str">
        <f t="shared" si="115"/>
        <v>Namib Park</v>
      </c>
      <c r="I652" s="84" t="s">
        <v>7</v>
      </c>
      <c r="J652" s="84"/>
      <c r="K652" s="84">
        <v>31</v>
      </c>
      <c r="L652" s="83">
        <f t="shared" si="116"/>
        <v>0.9</v>
      </c>
      <c r="M652" s="83">
        <f t="shared" si="117"/>
        <v>0.9</v>
      </c>
    </row>
    <row r="653" spans="1:13" hidden="1" x14ac:dyDescent="0.3">
      <c r="A653" s="210" t="str">
        <f t="shared" si="109"/>
        <v>2022-IC-L2</v>
      </c>
      <c r="B653" s="199">
        <f t="shared" si="110"/>
        <v>44674</v>
      </c>
      <c r="C653" s="210" t="str">
        <f t="shared" si="111"/>
        <v>Zone 4 - Horingbaai</v>
      </c>
      <c r="D653" s="84" t="s">
        <v>1006</v>
      </c>
      <c r="E653" s="51" t="str">
        <f t="shared" si="112"/>
        <v>Andre</v>
      </c>
      <c r="F653" s="51" t="str">
        <f t="shared" si="113"/>
        <v>Vermaak</v>
      </c>
      <c r="G653" s="51" t="str">
        <f t="shared" si="114"/>
        <v>Men Senior</v>
      </c>
      <c r="H653" s="51" t="str">
        <f t="shared" si="115"/>
        <v>Namib Park</v>
      </c>
      <c r="I653" s="84"/>
      <c r="J653" s="84"/>
      <c r="K653" s="84"/>
      <c r="L653" s="83" t="str">
        <f t="shared" si="116"/>
        <v/>
      </c>
      <c r="M653" s="83" t="str">
        <f t="shared" si="117"/>
        <v/>
      </c>
    </row>
    <row r="654" spans="1:13" hidden="1" x14ac:dyDescent="0.3">
      <c r="A654" s="210" t="str">
        <f t="shared" si="109"/>
        <v>2022-IC-L2</v>
      </c>
      <c r="B654" s="199">
        <f t="shared" si="110"/>
        <v>44674</v>
      </c>
      <c r="C654" s="210" t="str">
        <f t="shared" si="111"/>
        <v>Zone 4 - Horingbaai</v>
      </c>
      <c r="D654" s="84" t="s">
        <v>567</v>
      </c>
      <c r="E654" s="51" t="str">
        <f t="shared" si="112"/>
        <v>Olaf</v>
      </c>
      <c r="F654" s="51" t="str">
        <f t="shared" si="113"/>
        <v>Coetzee</v>
      </c>
      <c r="G654" s="51" t="str">
        <f t="shared" si="114"/>
        <v>Men Senior</v>
      </c>
      <c r="H654" s="51" t="str">
        <f t="shared" si="115"/>
        <v>xNamib Park</v>
      </c>
      <c r="I654" s="84"/>
      <c r="J654" s="84"/>
      <c r="K654" s="84"/>
      <c r="L654" s="83" t="str">
        <f t="shared" si="116"/>
        <v/>
      </c>
      <c r="M654" s="83" t="str">
        <f t="shared" si="117"/>
        <v/>
      </c>
    </row>
    <row r="655" spans="1:13" hidden="1" x14ac:dyDescent="0.3">
      <c r="A655" s="210" t="str">
        <f t="shared" si="109"/>
        <v>2022-IC-L2</v>
      </c>
      <c r="B655" s="199">
        <f t="shared" si="110"/>
        <v>44674</v>
      </c>
      <c r="C655" s="210" t="str">
        <f t="shared" si="111"/>
        <v>Zone 4 - Horingbaai</v>
      </c>
      <c r="D655" s="84" t="s">
        <v>649</v>
      </c>
      <c r="E655" s="51" t="str">
        <f t="shared" si="112"/>
        <v>Abriana</v>
      </c>
      <c r="F655" s="51" t="str">
        <f t="shared" si="113"/>
        <v>Koberzig</v>
      </c>
      <c r="G655" s="51" t="str">
        <f t="shared" si="114"/>
        <v>Ladies Senior</v>
      </c>
      <c r="H655" s="51" t="str">
        <f t="shared" si="115"/>
        <v>Steenbras</v>
      </c>
      <c r="I655" s="84"/>
      <c r="J655" s="84"/>
      <c r="K655" s="84"/>
      <c r="L655" s="83" t="str">
        <f t="shared" si="116"/>
        <v/>
      </c>
      <c r="M655" s="83" t="str">
        <f t="shared" si="117"/>
        <v/>
      </c>
    </row>
    <row r="656" spans="1:13" hidden="1" x14ac:dyDescent="0.3">
      <c r="A656" s="210" t="str">
        <f t="shared" si="109"/>
        <v>2022-IC-L2</v>
      </c>
      <c r="B656" s="199">
        <f t="shared" si="110"/>
        <v>44674</v>
      </c>
      <c r="C656" s="210" t="str">
        <f t="shared" si="111"/>
        <v>Zone 4 - Horingbaai</v>
      </c>
      <c r="D656" s="84" t="s">
        <v>556</v>
      </c>
      <c r="E656" s="51" t="str">
        <f t="shared" si="112"/>
        <v>Lance</v>
      </c>
      <c r="F656" s="51" t="str">
        <f t="shared" si="113"/>
        <v>Mills</v>
      </c>
      <c r="G656" s="51" t="str">
        <f t="shared" si="114"/>
        <v>Men Master</v>
      </c>
      <c r="H656" s="51" t="str">
        <f t="shared" si="115"/>
        <v>Henties Bay</v>
      </c>
      <c r="I656" s="84"/>
      <c r="J656" s="84"/>
      <c r="K656" s="84"/>
      <c r="L656" s="83" t="str">
        <f t="shared" si="116"/>
        <v/>
      </c>
      <c r="M656" s="83" t="str">
        <f t="shared" si="117"/>
        <v/>
      </c>
    </row>
    <row r="657" spans="1:13" ht="13.8" hidden="1" thickBot="1" x14ac:dyDescent="0.35">
      <c r="A657" s="210" t="str">
        <f t="shared" si="109"/>
        <v>2022-IC-L2</v>
      </c>
      <c r="B657" s="199">
        <f t="shared" si="110"/>
        <v>44674</v>
      </c>
      <c r="C657" s="210" t="str">
        <f t="shared" si="111"/>
        <v>Zone 4 - Horingbaai</v>
      </c>
      <c r="D657" s="84" t="s">
        <v>533</v>
      </c>
      <c r="E657" s="202" t="str">
        <f t="shared" si="112"/>
        <v>Sarah-Ann</v>
      </c>
      <c r="F657" s="202" t="str">
        <f t="shared" si="113"/>
        <v>Mills</v>
      </c>
      <c r="G657" s="202" t="str">
        <f t="shared" si="114"/>
        <v>Ladies Master</v>
      </c>
      <c r="H657" s="202" t="str">
        <f t="shared" si="115"/>
        <v>Walvis Bay</v>
      </c>
      <c r="I657" s="201"/>
      <c r="J657" s="201"/>
      <c r="K657" s="201"/>
      <c r="L657" s="203" t="str">
        <f t="shared" si="116"/>
        <v/>
      </c>
      <c r="M657" s="203" t="str">
        <f t="shared" si="117"/>
        <v/>
      </c>
    </row>
    <row r="658" spans="1:13" hidden="1" x14ac:dyDescent="0.3">
      <c r="A658" s="210" t="s">
        <v>1971</v>
      </c>
      <c r="B658" s="199">
        <v>44716</v>
      </c>
      <c r="C658" s="210" t="s">
        <v>1972</v>
      </c>
      <c r="D658" s="84" t="s">
        <v>469</v>
      </c>
      <c r="E658" s="51" t="str">
        <f t="shared" si="112"/>
        <v>Morne</v>
      </c>
      <c r="F658" s="51" t="str">
        <f t="shared" si="113"/>
        <v>Horn</v>
      </c>
      <c r="G658" s="51" t="str">
        <f t="shared" si="114"/>
        <v>Men Master</v>
      </c>
      <c r="H658" s="51" t="str">
        <f t="shared" si="115"/>
        <v>Mako</v>
      </c>
      <c r="I658" s="82" t="s">
        <v>9</v>
      </c>
      <c r="J658" s="82"/>
      <c r="K658" s="82">
        <v>30</v>
      </c>
      <c r="L658" s="83">
        <f t="shared" si="116"/>
        <v>0.5</v>
      </c>
      <c r="M658" s="83">
        <f t="shared" si="117"/>
        <v>0.5</v>
      </c>
    </row>
    <row r="659" spans="1:13" hidden="1" x14ac:dyDescent="0.3">
      <c r="A659" s="210" t="str">
        <f t="shared" si="109"/>
        <v>2022-IC-L3</v>
      </c>
      <c r="B659" s="199">
        <f t="shared" si="110"/>
        <v>44716</v>
      </c>
      <c r="C659" s="210" t="str">
        <f t="shared" si="111"/>
        <v>Zone 2 - Black Rock</v>
      </c>
      <c r="D659" s="84" t="s">
        <v>469</v>
      </c>
      <c r="E659" s="51" t="str">
        <f t="shared" si="112"/>
        <v>Morne</v>
      </c>
      <c r="F659" s="51" t="str">
        <f t="shared" si="113"/>
        <v>Horn</v>
      </c>
      <c r="G659" s="51" t="str">
        <f t="shared" si="114"/>
        <v>Men Master</v>
      </c>
      <c r="H659" s="51" t="str">
        <f t="shared" si="115"/>
        <v>Mako</v>
      </c>
      <c r="I659" s="84" t="s">
        <v>9</v>
      </c>
      <c r="J659" s="84"/>
      <c r="K659" s="84">
        <v>32</v>
      </c>
      <c r="L659" s="83">
        <f t="shared" si="116"/>
        <v>0.6</v>
      </c>
      <c r="M659" s="83">
        <f t="shared" si="117"/>
        <v>0.6</v>
      </c>
    </row>
    <row r="660" spans="1:13" hidden="1" x14ac:dyDescent="0.3">
      <c r="A660" s="210" t="str">
        <f t="shared" si="109"/>
        <v>2022-IC-L3</v>
      </c>
      <c r="B660" s="199">
        <f t="shared" si="110"/>
        <v>44716</v>
      </c>
      <c r="C660" s="210" t="str">
        <f t="shared" si="111"/>
        <v>Zone 2 - Black Rock</v>
      </c>
      <c r="D660" s="84" t="s">
        <v>516</v>
      </c>
      <c r="E660" s="51" t="str">
        <f t="shared" si="112"/>
        <v>Louis</v>
      </c>
      <c r="F660" s="51" t="str">
        <f t="shared" si="113"/>
        <v>Potgieter</v>
      </c>
      <c r="G660" s="51" t="str">
        <f t="shared" si="114"/>
        <v>Men Veteran</v>
      </c>
      <c r="H660" s="51" t="str">
        <f t="shared" si="115"/>
        <v>Penguin</v>
      </c>
      <c r="I660" s="84"/>
      <c r="J660" s="84"/>
      <c r="K660" s="84"/>
      <c r="L660" s="83" t="str">
        <f t="shared" si="116"/>
        <v/>
      </c>
      <c r="M660" s="83" t="str">
        <f t="shared" si="117"/>
        <v/>
      </c>
    </row>
    <row r="661" spans="1:13" hidden="1" x14ac:dyDescent="0.3">
      <c r="A661" s="210" t="str">
        <f t="shared" si="109"/>
        <v>2022-IC-L3</v>
      </c>
      <c r="B661" s="199">
        <f t="shared" si="110"/>
        <v>44716</v>
      </c>
      <c r="C661" s="210" t="str">
        <f t="shared" si="111"/>
        <v>Zone 2 - Black Rock</v>
      </c>
      <c r="D661" s="84" t="s">
        <v>1187</v>
      </c>
      <c r="E661" s="51" t="str">
        <f t="shared" si="112"/>
        <v>Daniel</v>
      </c>
      <c r="F661" s="51" t="str">
        <f t="shared" si="113"/>
        <v>Biller</v>
      </c>
      <c r="G661" s="51" t="str">
        <f t="shared" si="114"/>
        <v>Men Senior</v>
      </c>
      <c r="H661" s="51" t="str">
        <f t="shared" si="115"/>
        <v>xWelwitschia</v>
      </c>
      <c r="I661" s="84"/>
      <c r="J661" s="84"/>
      <c r="K661" s="84"/>
      <c r="L661" s="83" t="str">
        <f t="shared" si="116"/>
        <v/>
      </c>
      <c r="M661" s="83" t="str">
        <f t="shared" si="117"/>
        <v/>
      </c>
    </row>
    <row r="662" spans="1:13" hidden="1" x14ac:dyDescent="0.3">
      <c r="A662" s="210" t="str">
        <f t="shared" si="109"/>
        <v>2022-IC-L3</v>
      </c>
      <c r="B662" s="199">
        <f t="shared" si="110"/>
        <v>44716</v>
      </c>
      <c r="C662" s="210" t="str">
        <f t="shared" si="111"/>
        <v>Zone 2 - Black Rock</v>
      </c>
      <c r="D662" s="84" t="s">
        <v>741</v>
      </c>
      <c r="E662" s="51" t="str">
        <f t="shared" si="112"/>
        <v>Bradd</v>
      </c>
      <c r="F662" s="51" t="str">
        <f t="shared" si="113"/>
        <v>Biller</v>
      </c>
      <c r="G662" s="51" t="str">
        <f t="shared" si="114"/>
        <v>Men Senior</v>
      </c>
      <c r="H662" s="51" t="str">
        <f t="shared" si="115"/>
        <v>Welwitschia</v>
      </c>
      <c r="I662" s="84"/>
      <c r="J662" s="84"/>
      <c r="K662" s="84"/>
      <c r="L662" s="83" t="str">
        <f t="shared" si="116"/>
        <v/>
      </c>
      <c r="M662" s="83" t="str">
        <f t="shared" si="117"/>
        <v/>
      </c>
    </row>
    <row r="663" spans="1:13" hidden="1" x14ac:dyDescent="0.3">
      <c r="A663" s="210" t="str">
        <f t="shared" si="109"/>
        <v>2022-IC-L3</v>
      </c>
      <c r="B663" s="199">
        <f t="shared" si="110"/>
        <v>44716</v>
      </c>
      <c r="C663" s="210" t="str">
        <f t="shared" si="111"/>
        <v>Zone 2 - Black Rock</v>
      </c>
      <c r="D663" s="84" t="s">
        <v>1011</v>
      </c>
      <c r="E663" s="51" t="str">
        <f t="shared" si="112"/>
        <v>Dean</v>
      </c>
      <c r="F663" s="51" t="str">
        <f t="shared" si="113"/>
        <v>Biller</v>
      </c>
      <c r="G663" s="51" t="str">
        <f t="shared" si="114"/>
        <v>Men Senior</v>
      </c>
      <c r="H663" s="51" t="str">
        <f t="shared" si="115"/>
        <v>Welwitschia</v>
      </c>
      <c r="I663" s="84" t="s">
        <v>22</v>
      </c>
      <c r="J663" s="84"/>
      <c r="K663" s="84">
        <v>57</v>
      </c>
      <c r="L663" s="83">
        <f t="shared" si="116"/>
        <v>2.4</v>
      </c>
      <c r="M663" s="83">
        <f t="shared" si="117"/>
        <v>2.4</v>
      </c>
    </row>
    <row r="664" spans="1:13" hidden="1" x14ac:dyDescent="0.3">
      <c r="A664" s="210" t="str">
        <f t="shared" si="109"/>
        <v>2022-IC-L3</v>
      </c>
      <c r="B664" s="199">
        <f t="shared" si="110"/>
        <v>44716</v>
      </c>
      <c r="C664" s="210" t="str">
        <f t="shared" si="111"/>
        <v>Zone 2 - Black Rock</v>
      </c>
      <c r="D664" s="84" t="s">
        <v>908</v>
      </c>
      <c r="E664" s="51" t="str">
        <f t="shared" si="112"/>
        <v>Wilfred</v>
      </c>
      <c r="F664" s="51" t="str">
        <f t="shared" si="113"/>
        <v>Matthys</v>
      </c>
      <c r="G664" s="51" t="str">
        <f t="shared" si="114"/>
        <v>Men Veteran</v>
      </c>
      <c r="H664" s="51" t="str">
        <f t="shared" si="115"/>
        <v>Welwitschia</v>
      </c>
      <c r="I664" s="84"/>
      <c r="J664" s="84"/>
      <c r="K664" s="84"/>
      <c r="L664" s="83" t="str">
        <f t="shared" si="116"/>
        <v/>
      </c>
      <c r="M664" s="83" t="str">
        <f t="shared" si="117"/>
        <v/>
      </c>
    </row>
    <row r="665" spans="1:13" hidden="1" x14ac:dyDescent="0.3">
      <c r="A665" s="210" t="str">
        <f t="shared" si="109"/>
        <v>2022-IC-L3</v>
      </c>
      <c r="B665" s="199">
        <f t="shared" si="110"/>
        <v>44716</v>
      </c>
      <c r="C665" s="210" t="str">
        <f t="shared" si="111"/>
        <v>Zone 2 - Black Rock</v>
      </c>
      <c r="D665" s="84" t="s">
        <v>515</v>
      </c>
      <c r="E665" s="51" t="str">
        <f t="shared" si="112"/>
        <v>Nols</v>
      </c>
      <c r="F665" s="51" t="str">
        <f t="shared" si="113"/>
        <v>Diedericks</v>
      </c>
      <c r="G665" s="51" t="str">
        <f t="shared" si="114"/>
        <v>Men Senior</v>
      </c>
      <c r="H665" s="51" t="str">
        <f t="shared" si="115"/>
        <v>Welwitschia</v>
      </c>
      <c r="I665" s="84"/>
      <c r="J665" s="84" t="s">
        <v>10</v>
      </c>
      <c r="K665" s="84">
        <v>40</v>
      </c>
      <c r="L665" s="83">
        <f t="shared" si="116"/>
        <v>1</v>
      </c>
      <c r="M665" s="83">
        <f t="shared" si="117"/>
        <v>1</v>
      </c>
    </row>
    <row r="666" spans="1:13" hidden="1" x14ac:dyDescent="0.3">
      <c r="A666" s="210" t="str">
        <f t="shared" si="109"/>
        <v>2022-IC-L3</v>
      </c>
      <c r="B666" s="199">
        <f t="shared" si="110"/>
        <v>44716</v>
      </c>
      <c r="C666" s="210" t="str">
        <f t="shared" si="111"/>
        <v>Zone 2 - Black Rock</v>
      </c>
      <c r="D666" s="84" t="s">
        <v>1705</v>
      </c>
      <c r="E666" s="51" t="str">
        <f t="shared" si="112"/>
        <v>Wentzel</v>
      </c>
      <c r="F666" s="51" t="str">
        <f t="shared" si="113"/>
        <v>Smal</v>
      </c>
      <c r="G666" s="51" t="str">
        <f t="shared" si="114"/>
        <v>Men Senior</v>
      </c>
      <c r="H666" s="51" t="str">
        <f t="shared" si="115"/>
        <v>Okahandja</v>
      </c>
      <c r="I666" s="84"/>
      <c r="J666" s="84"/>
      <c r="K666" s="84"/>
      <c r="L666" s="83" t="str">
        <f t="shared" si="116"/>
        <v/>
      </c>
      <c r="M666" s="83" t="str">
        <f t="shared" si="117"/>
        <v/>
      </c>
    </row>
    <row r="667" spans="1:13" hidden="1" x14ac:dyDescent="0.3">
      <c r="A667" s="210" t="str">
        <f t="shared" si="109"/>
        <v>2022-IC-L3</v>
      </c>
      <c r="B667" s="199">
        <f t="shared" si="110"/>
        <v>44716</v>
      </c>
      <c r="C667" s="210" t="str">
        <f t="shared" si="111"/>
        <v>Zone 2 - Black Rock</v>
      </c>
      <c r="D667" s="84" t="s">
        <v>452</v>
      </c>
      <c r="E667" s="51" t="str">
        <f t="shared" si="112"/>
        <v>Bertie</v>
      </c>
      <c r="F667" s="51" t="str">
        <f t="shared" si="113"/>
        <v>Diedericks</v>
      </c>
      <c r="G667" s="51" t="str">
        <f t="shared" si="114"/>
        <v>Men Grand Masters</v>
      </c>
      <c r="H667" s="51" t="str">
        <f t="shared" si="115"/>
        <v>Welwitschia</v>
      </c>
      <c r="I667" s="84" t="s">
        <v>1862</v>
      </c>
      <c r="J667" s="84"/>
      <c r="K667" s="84">
        <v>96</v>
      </c>
      <c r="L667" s="83">
        <f t="shared" si="116"/>
        <v>9.3000000000000007</v>
      </c>
      <c r="M667" s="83">
        <f t="shared" si="117"/>
        <v>9.3000000000000007</v>
      </c>
    </row>
    <row r="668" spans="1:13" hidden="1" x14ac:dyDescent="0.3">
      <c r="A668" s="210" t="str">
        <f t="shared" ref="A668:A731" si="118">IF(D668="","",A667)</f>
        <v>2022-IC-L3</v>
      </c>
      <c r="B668" s="199">
        <f t="shared" ref="B668:B731" si="119">IF(D668="","",B667)</f>
        <v>44716</v>
      </c>
      <c r="C668" s="210" t="str">
        <f t="shared" ref="C668:C731" si="120">IF(D668="","",C667)</f>
        <v>Zone 2 - Black Rock</v>
      </c>
      <c r="D668" s="84" t="s">
        <v>463</v>
      </c>
      <c r="E668" s="51" t="str">
        <f t="shared" ref="E668:E731" si="121">IF(D668="","",VLOOKUP(D668,Master,3,FALSE))</f>
        <v>Willem</v>
      </c>
      <c r="F668" s="51" t="str">
        <f t="shared" ref="F668:F731" si="122">IF(D668="","",VLOOKUP(D668,Master,4,FALSE))</f>
        <v>Steyn</v>
      </c>
      <c r="G668" s="51" t="str">
        <f t="shared" ref="G668:G731" si="123">IF(D668="","",VLOOKUP(D668,Master,5,FALSE))</f>
        <v>Men Veteran</v>
      </c>
      <c r="H668" s="51" t="str">
        <f t="shared" ref="H668:H731" si="124">IF(D668="","",VLOOKUP(D668,Master,2,FALSE))</f>
        <v>Welwitschia</v>
      </c>
      <c r="I668" s="84"/>
      <c r="J668" s="84"/>
      <c r="K668" s="84"/>
      <c r="L668" s="83" t="str">
        <f t="shared" ref="L668:L731" si="125">IF(K668="","",IF(I668="",ROUND(HLOOKUP(J668,kgList,K668,FALSE),1),ROUND(HLOOKUP(I668,kgList,K668,FALSE),1)))</f>
        <v/>
      </c>
      <c r="M668" s="83" t="str">
        <f t="shared" ref="M668:M731" si="126">IF(L668="","",IF(COUNTA(I668:J668)&gt;1,"Edible or Inedible",IF(COUNTA(I668)=1,L668*1,IF(COUNTA(J668)=1,L668*1,"ERROR"))))</f>
        <v/>
      </c>
    </row>
    <row r="669" spans="1:13" hidden="1" x14ac:dyDescent="0.3">
      <c r="A669" s="210" t="str">
        <f t="shared" si="118"/>
        <v>2022-IC-L3</v>
      </c>
      <c r="B669" s="199">
        <f t="shared" si="119"/>
        <v>44716</v>
      </c>
      <c r="C669" s="210" t="str">
        <f t="shared" si="120"/>
        <v>Zone 2 - Black Rock</v>
      </c>
      <c r="D669" s="84" t="s">
        <v>494</v>
      </c>
      <c r="E669" s="51" t="str">
        <f t="shared" si="121"/>
        <v>Chrisjan</v>
      </c>
      <c r="F669" s="51" t="str">
        <f t="shared" si="122"/>
        <v>Potgieter</v>
      </c>
      <c r="G669" s="51" t="str">
        <f t="shared" si="123"/>
        <v>Men Veteran</v>
      </c>
      <c r="H669" s="51" t="str">
        <f t="shared" si="124"/>
        <v>Seagull Angling Club</v>
      </c>
      <c r="I669" s="84"/>
      <c r="J669" s="84" t="s">
        <v>1279</v>
      </c>
      <c r="K669" s="84">
        <v>157</v>
      </c>
      <c r="L669" s="83">
        <f t="shared" si="125"/>
        <v>20.399999999999999</v>
      </c>
      <c r="M669" s="83">
        <f t="shared" si="126"/>
        <v>20.399999999999999</v>
      </c>
    </row>
    <row r="670" spans="1:13" hidden="1" x14ac:dyDescent="0.3">
      <c r="A670" s="210" t="str">
        <f t="shared" si="118"/>
        <v>2022-IC-L3</v>
      </c>
      <c r="B670" s="199">
        <f t="shared" si="119"/>
        <v>44716</v>
      </c>
      <c r="C670" s="210" t="str">
        <f t="shared" si="120"/>
        <v>Zone 2 - Black Rock</v>
      </c>
      <c r="D670" s="84" t="s">
        <v>578</v>
      </c>
      <c r="E670" s="51" t="str">
        <f t="shared" si="121"/>
        <v>Pieter</v>
      </c>
      <c r="F670" s="51" t="str">
        <f t="shared" si="122"/>
        <v>Van Aarde</v>
      </c>
      <c r="G670" s="51" t="str">
        <f t="shared" si="123"/>
        <v>Men Senior</v>
      </c>
      <c r="H670" s="51" t="str">
        <f t="shared" si="124"/>
        <v>Seagull Angling Club</v>
      </c>
      <c r="I670" s="84"/>
      <c r="J670" s="84" t="s">
        <v>1279</v>
      </c>
      <c r="K670" s="84">
        <v>148</v>
      </c>
      <c r="L670" s="83">
        <f t="shared" si="125"/>
        <v>16.600000000000001</v>
      </c>
      <c r="M670" s="83">
        <f t="shared" si="126"/>
        <v>16.600000000000001</v>
      </c>
    </row>
    <row r="671" spans="1:13" hidden="1" x14ac:dyDescent="0.3">
      <c r="A671" s="210" t="str">
        <f t="shared" si="118"/>
        <v>2022-IC-L3</v>
      </c>
      <c r="B671" s="199">
        <f t="shared" si="119"/>
        <v>44716</v>
      </c>
      <c r="C671" s="210" t="str">
        <f t="shared" si="120"/>
        <v>Zone 2 - Black Rock</v>
      </c>
      <c r="D671" s="84" t="s">
        <v>716</v>
      </c>
      <c r="E671" s="51" t="str">
        <f t="shared" si="121"/>
        <v>Andre</v>
      </c>
      <c r="F671" s="51" t="str">
        <f t="shared" si="122"/>
        <v>Nel</v>
      </c>
      <c r="G671" s="51" t="str">
        <f t="shared" si="123"/>
        <v>Men Veteran</v>
      </c>
      <c r="H671" s="51" t="str">
        <f t="shared" si="124"/>
        <v>Seagull Angling Club</v>
      </c>
      <c r="I671" s="84"/>
      <c r="J671" s="84" t="s">
        <v>1279</v>
      </c>
      <c r="K671" s="84">
        <v>111</v>
      </c>
      <c r="L671" s="83">
        <f t="shared" si="125"/>
        <v>6.2</v>
      </c>
      <c r="M671" s="83">
        <f t="shared" si="126"/>
        <v>6.2</v>
      </c>
    </row>
    <row r="672" spans="1:13" hidden="1" x14ac:dyDescent="0.3">
      <c r="A672" s="210" t="str">
        <f t="shared" si="118"/>
        <v>2022-IC-L3</v>
      </c>
      <c r="B672" s="199">
        <f t="shared" si="119"/>
        <v>44716</v>
      </c>
      <c r="C672" s="210" t="str">
        <f t="shared" si="120"/>
        <v>Zone 2 - Black Rock</v>
      </c>
      <c r="D672" s="84" t="s">
        <v>628</v>
      </c>
      <c r="E672" s="51" t="str">
        <f t="shared" si="121"/>
        <v>Andre</v>
      </c>
      <c r="F672" s="51" t="str">
        <f t="shared" si="122"/>
        <v>Strydom</v>
      </c>
      <c r="G672" s="51" t="str">
        <f t="shared" si="123"/>
        <v>Men Senior</v>
      </c>
      <c r="H672" s="51" t="str">
        <f t="shared" si="124"/>
        <v>Seagull Angling Club</v>
      </c>
      <c r="I672" s="84"/>
      <c r="J672" s="84" t="s">
        <v>1279</v>
      </c>
      <c r="K672" s="84">
        <v>106</v>
      </c>
      <c r="L672" s="83">
        <f t="shared" si="125"/>
        <v>5.3</v>
      </c>
      <c r="M672" s="83">
        <f t="shared" si="126"/>
        <v>5.3</v>
      </c>
    </row>
    <row r="673" spans="1:13" hidden="1" x14ac:dyDescent="0.3">
      <c r="A673" s="210" t="str">
        <f t="shared" si="118"/>
        <v>2022-IC-L3</v>
      </c>
      <c r="B673" s="199">
        <f t="shared" si="119"/>
        <v>44716</v>
      </c>
      <c r="C673" s="210" t="str">
        <f t="shared" si="120"/>
        <v>Zone 2 - Black Rock</v>
      </c>
      <c r="D673" s="84" t="s">
        <v>1160</v>
      </c>
      <c r="E673" s="51" t="str">
        <f t="shared" si="121"/>
        <v>Pieter Jnr.</v>
      </c>
      <c r="F673" s="51" t="str">
        <f t="shared" si="122"/>
        <v>Du Preez</v>
      </c>
      <c r="G673" s="51" t="str">
        <f t="shared" si="123"/>
        <v>Men Senior</v>
      </c>
      <c r="H673" s="51" t="str">
        <f t="shared" si="124"/>
        <v>xSeagull Angling Club</v>
      </c>
      <c r="I673" s="84" t="s">
        <v>1862</v>
      </c>
      <c r="J673" s="84"/>
      <c r="K673" s="84">
        <v>50</v>
      </c>
      <c r="L673" s="83">
        <f t="shared" si="125"/>
        <v>1.3</v>
      </c>
      <c r="M673" s="83">
        <f t="shared" si="126"/>
        <v>1.3</v>
      </c>
    </row>
    <row r="674" spans="1:13" hidden="1" x14ac:dyDescent="0.3">
      <c r="A674" s="210" t="str">
        <f t="shared" si="118"/>
        <v>2022-IC-L3</v>
      </c>
      <c r="B674" s="199">
        <f t="shared" si="119"/>
        <v>44716</v>
      </c>
      <c r="C674" s="210" t="str">
        <f t="shared" si="120"/>
        <v>Zone 2 - Black Rock</v>
      </c>
      <c r="D674" s="84" t="s">
        <v>705</v>
      </c>
      <c r="E674" s="51" t="str">
        <f t="shared" si="121"/>
        <v>Lu-Andre</v>
      </c>
      <c r="F674" s="51" t="str">
        <f t="shared" si="122"/>
        <v>Duvenhage</v>
      </c>
      <c r="G674" s="51" t="str">
        <f t="shared" si="123"/>
        <v>Men Senior</v>
      </c>
      <c r="H674" s="51" t="str">
        <f t="shared" si="124"/>
        <v>Seagull Angling Club</v>
      </c>
      <c r="I674" s="84" t="s">
        <v>1862</v>
      </c>
      <c r="J674" s="84"/>
      <c r="K674" s="84">
        <v>42</v>
      </c>
      <c r="L674" s="83">
        <f t="shared" si="125"/>
        <v>0.8</v>
      </c>
      <c r="M674" s="83">
        <f t="shared" si="126"/>
        <v>0.8</v>
      </c>
    </row>
    <row r="675" spans="1:13" hidden="1" x14ac:dyDescent="0.3">
      <c r="A675" s="210" t="str">
        <f t="shared" si="118"/>
        <v>2022-IC-L3</v>
      </c>
      <c r="B675" s="199">
        <f t="shared" si="119"/>
        <v>44716</v>
      </c>
      <c r="C675" s="210" t="str">
        <f t="shared" si="120"/>
        <v>Zone 2 - Black Rock</v>
      </c>
      <c r="D675" s="84" t="s">
        <v>782</v>
      </c>
      <c r="E675" s="51" t="str">
        <f t="shared" si="121"/>
        <v>Pieter</v>
      </c>
      <c r="F675" s="51" t="str">
        <f t="shared" si="122"/>
        <v>Du Preez</v>
      </c>
      <c r="G675" s="51" t="str">
        <f t="shared" si="123"/>
        <v>Men Master</v>
      </c>
      <c r="H675" s="51" t="str">
        <f t="shared" si="124"/>
        <v>Seagull Angling Club</v>
      </c>
      <c r="I675" s="84" t="s">
        <v>1862</v>
      </c>
      <c r="J675" s="84"/>
      <c r="K675" s="84">
        <v>41</v>
      </c>
      <c r="L675" s="83">
        <f t="shared" si="125"/>
        <v>0.7</v>
      </c>
      <c r="M675" s="83">
        <f t="shared" si="126"/>
        <v>0.7</v>
      </c>
    </row>
    <row r="676" spans="1:13" hidden="1" x14ac:dyDescent="0.3">
      <c r="A676" s="210" t="str">
        <f t="shared" si="118"/>
        <v>2022-IC-L3</v>
      </c>
      <c r="B676" s="199">
        <f t="shared" si="119"/>
        <v>44716</v>
      </c>
      <c r="C676" s="210" t="str">
        <f t="shared" si="120"/>
        <v>Zone 2 - Black Rock</v>
      </c>
      <c r="D676" s="84" t="s">
        <v>499</v>
      </c>
      <c r="E676" s="51" t="str">
        <f t="shared" si="121"/>
        <v>Sean</v>
      </c>
      <c r="F676" s="51" t="str">
        <f t="shared" si="122"/>
        <v>Van Den Heuvel</v>
      </c>
      <c r="G676" s="51" t="str">
        <f t="shared" si="123"/>
        <v>Men Veteran</v>
      </c>
      <c r="H676" s="51" t="str">
        <f t="shared" si="124"/>
        <v>Seagull Angling Club</v>
      </c>
      <c r="I676" s="84"/>
      <c r="J676" s="84"/>
      <c r="K676" s="84"/>
      <c r="L676" s="83" t="str">
        <f t="shared" si="125"/>
        <v/>
      </c>
      <c r="M676" s="83" t="str">
        <f t="shared" si="126"/>
        <v/>
      </c>
    </row>
    <row r="677" spans="1:13" hidden="1" x14ac:dyDescent="0.3">
      <c r="A677" s="210" t="str">
        <f t="shared" si="118"/>
        <v>2022-IC-L3</v>
      </c>
      <c r="B677" s="199">
        <f t="shared" si="119"/>
        <v>44716</v>
      </c>
      <c r="C677" s="210" t="str">
        <f t="shared" si="120"/>
        <v>Zone 2 - Black Rock</v>
      </c>
      <c r="D677" s="84" t="s">
        <v>1600</v>
      </c>
      <c r="E677" s="51" t="str">
        <f t="shared" si="121"/>
        <v>Iwan</v>
      </c>
      <c r="F677" s="51" t="str">
        <f t="shared" si="122"/>
        <v>Kotze</v>
      </c>
      <c r="G677" s="51" t="str">
        <f t="shared" si="123"/>
        <v>Men Senior</v>
      </c>
      <c r="H677" s="51" t="str">
        <f t="shared" si="124"/>
        <v>Seagull Angling Club</v>
      </c>
      <c r="I677" s="84"/>
      <c r="J677" s="84"/>
      <c r="K677" s="84"/>
      <c r="L677" s="83" t="str">
        <f t="shared" si="125"/>
        <v/>
      </c>
      <c r="M677" s="83" t="str">
        <f t="shared" si="126"/>
        <v/>
      </c>
    </row>
    <row r="678" spans="1:13" hidden="1" x14ac:dyDescent="0.3">
      <c r="A678" s="210" t="str">
        <f t="shared" si="118"/>
        <v>2022-IC-L3</v>
      </c>
      <c r="B678" s="199">
        <f t="shared" si="119"/>
        <v>44716</v>
      </c>
      <c r="C678" s="210" t="str">
        <f t="shared" si="120"/>
        <v>Zone 2 - Black Rock</v>
      </c>
      <c r="D678" s="84" t="s">
        <v>643</v>
      </c>
      <c r="E678" s="51" t="str">
        <f t="shared" si="121"/>
        <v>Cecilia</v>
      </c>
      <c r="F678" s="51" t="str">
        <f t="shared" si="122"/>
        <v>Brandt</v>
      </c>
      <c r="G678" s="51" t="str">
        <f t="shared" si="123"/>
        <v>Ladies Senior</v>
      </c>
      <c r="H678" s="51" t="str">
        <f t="shared" si="124"/>
        <v>Seagull Angling Club</v>
      </c>
      <c r="I678" s="84"/>
      <c r="J678" s="84"/>
      <c r="K678" s="84"/>
      <c r="L678" s="83" t="str">
        <f t="shared" si="125"/>
        <v/>
      </c>
      <c r="M678" s="83" t="str">
        <f t="shared" si="126"/>
        <v/>
      </c>
    </row>
    <row r="679" spans="1:13" hidden="1" x14ac:dyDescent="0.3">
      <c r="A679" s="210" t="str">
        <f t="shared" si="118"/>
        <v>2022-IC-L3</v>
      </c>
      <c r="B679" s="199">
        <f t="shared" si="119"/>
        <v>44716</v>
      </c>
      <c r="C679" s="210" t="str">
        <f t="shared" si="120"/>
        <v>Zone 2 - Black Rock</v>
      </c>
      <c r="D679" s="84" t="s">
        <v>1461</v>
      </c>
      <c r="E679" s="51" t="str">
        <f t="shared" si="121"/>
        <v>Gerhard</v>
      </c>
      <c r="F679" s="51" t="str">
        <f t="shared" si="122"/>
        <v>Van Niekerk</v>
      </c>
      <c r="G679" s="51" t="str">
        <f t="shared" si="123"/>
        <v>Men Senior</v>
      </c>
      <c r="H679" s="51" t="str">
        <f t="shared" si="124"/>
        <v>Seagull Angling Club</v>
      </c>
      <c r="I679" s="84"/>
      <c r="J679" s="84"/>
      <c r="K679" s="84"/>
      <c r="L679" s="83" t="str">
        <f t="shared" si="125"/>
        <v/>
      </c>
      <c r="M679" s="83" t="str">
        <f t="shared" si="126"/>
        <v/>
      </c>
    </row>
    <row r="680" spans="1:13" hidden="1" x14ac:dyDescent="0.3">
      <c r="A680" s="210" t="str">
        <f t="shared" si="118"/>
        <v>2022-IC-L3</v>
      </c>
      <c r="B680" s="199">
        <f t="shared" si="119"/>
        <v>44716</v>
      </c>
      <c r="C680" s="210" t="str">
        <f t="shared" si="120"/>
        <v>Zone 2 - Black Rock</v>
      </c>
      <c r="D680" s="84" t="s">
        <v>527</v>
      </c>
      <c r="E680" s="51" t="str">
        <f t="shared" si="121"/>
        <v>Richard</v>
      </c>
      <c r="F680" s="51" t="str">
        <f t="shared" si="122"/>
        <v>Kotze</v>
      </c>
      <c r="G680" s="51" t="str">
        <f t="shared" si="123"/>
        <v>Men Grand Masters</v>
      </c>
      <c r="H680" s="51" t="str">
        <f t="shared" si="124"/>
        <v>Seagull Angling Club</v>
      </c>
      <c r="I680" s="84"/>
      <c r="J680" s="84"/>
      <c r="K680" s="84"/>
      <c r="L680" s="83" t="str">
        <f t="shared" si="125"/>
        <v/>
      </c>
      <c r="M680" s="83" t="str">
        <f t="shared" si="126"/>
        <v/>
      </c>
    </row>
    <row r="681" spans="1:13" hidden="1" x14ac:dyDescent="0.3">
      <c r="A681" s="210" t="str">
        <f t="shared" si="118"/>
        <v>2022-IC-L3</v>
      </c>
      <c r="B681" s="199">
        <f t="shared" si="119"/>
        <v>44716</v>
      </c>
      <c r="C681" s="210" t="str">
        <f t="shared" si="120"/>
        <v>Zone 2 - Black Rock</v>
      </c>
      <c r="D681" s="84" t="s">
        <v>596</v>
      </c>
      <c r="E681" s="51" t="str">
        <f t="shared" si="121"/>
        <v>Alex</v>
      </c>
      <c r="F681" s="51" t="str">
        <f t="shared" si="122"/>
        <v>Thompson</v>
      </c>
      <c r="G681" s="51" t="str">
        <f t="shared" si="123"/>
        <v>Men Master</v>
      </c>
      <c r="H681" s="51" t="str">
        <f t="shared" si="124"/>
        <v>Seagull Angling Club</v>
      </c>
      <c r="I681" s="84"/>
      <c r="J681" s="84"/>
      <c r="K681" s="84"/>
      <c r="L681" s="83" t="str">
        <f t="shared" si="125"/>
        <v/>
      </c>
      <c r="M681" s="83" t="str">
        <f t="shared" si="126"/>
        <v/>
      </c>
    </row>
    <row r="682" spans="1:13" hidden="1" x14ac:dyDescent="0.3">
      <c r="A682" s="210" t="str">
        <f t="shared" si="118"/>
        <v>2022-IC-L3</v>
      </c>
      <c r="B682" s="199">
        <f t="shared" si="119"/>
        <v>44716</v>
      </c>
      <c r="C682" s="210" t="str">
        <f t="shared" si="120"/>
        <v>Zone 2 - Black Rock</v>
      </c>
      <c r="D682" s="84" t="s">
        <v>884</v>
      </c>
      <c r="E682" s="51" t="str">
        <f t="shared" si="121"/>
        <v>Martin</v>
      </c>
      <c r="F682" s="51" t="str">
        <f t="shared" si="122"/>
        <v>Gouws</v>
      </c>
      <c r="G682" s="51" t="str">
        <f t="shared" si="123"/>
        <v>Men Senior</v>
      </c>
      <c r="H682" s="51" t="str">
        <f t="shared" si="124"/>
        <v>Seagull Angling Club</v>
      </c>
      <c r="I682" s="84"/>
      <c r="J682" s="84"/>
      <c r="K682" s="84"/>
      <c r="L682" s="83" t="str">
        <f t="shared" si="125"/>
        <v/>
      </c>
      <c r="M682" s="83" t="str">
        <f t="shared" si="126"/>
        <v/>
      </c>
    </row>
    <row r="683" spans="1:13" hidden="1" x14ac:dyDescent="0.3">
      <c r="A683" s="210" t="str">
        <f t="shared" si="118"/>
        <v>2022-IC-L3</v>
      </c>
      <c r="B683" s="199">
        <f t="shared" si="119"/>
        <v>44716</v>
      </c>
      <c r="C683" s="210" t="str">
        <f t="shared" si="120"/>
        <v>Zone 2 - Black Rock</v>
      </c>
      <c r="D683" s="84" t="s">
        <v>1088</v>
      </c>
      <c r="E683" s="51" t="str">
        <f t="shared" si="121"/>
        <v>Tian</v>
      </c>
      <c r="F683" s="51" t="str">
        <f t="shared" si="122"/>
        <v>Mostert</v>
      </c>
      <c r="G683" s="51" t="str">
        <f t="shared" si="123"/>
        <v>Men Senior</v>
      </c>
      <c r="H683" s="51" t="str">
        <f t="shared" si="124"/>
        <v>Seagull Angling Club</v>
      </c>
      <c r="I683" s="84"/>
      <c r="J683" s="84"/>
      <c r="K683" s="84"/>
      <c r="L683" s="83" t="str">
        <f t="shared" si="125"/>
        <v/>
      </c>
      <c r="M683" s="83" t="str">
        <f t="shared" si="126"/>
        <v/>
      </c>
    </row>
    <row r="684" spans="1:13" hidden="1" x14ac:dyDescent="0.3">
      <c r="A684" s="210" t="str">
        <f t="shared" si="118"/>
        <v>2022-IC-L3</v>
      </c>
      <c r="B684" s="199">
        <f t="shared" si="119"/>
        <v>44716</v>
      </c>
      <c r="C684" s="210" t="str">
        <f t="shared" si="120"/>
        <v>Zone 2 - Black Rock</v>
      </c>
      <c r="D684" s="84" t="s">
        <v>746</v>
      </c>
      <c r="E684" s="51" t="str">
        <f t="shared" si="121"/>
        <v>Danie</v>
      </c>
      <c r="F684" s="51" t="str">
        <f t="shared" si="122"/>
        <v>Smith</v>
      </c>
      <c r="G684" s="51" t="str">
        <f t="shared" si="123"/>
        <v>Men Veteran</v>
      </c>
      <c r="H684" s="51" t="str">
        <f t="shared" si="124"/>
        <v>Seagull Angling Club</v>
      </c>
      <c r="I684" s="84"/>
      <c r="J684" s="84"/>
      <c r="K684" s="84"/>
      <c r="L684" s="83" t="str">
        <f t="shared" si="125"/>
        <v/>
      </c>
      <c r="M684" s="83" t="str">
        <f t="shared" si="126"/>
        <v/>
      </c>
    </row>
    <row r="685" spans="1:13" hidden="1" x14ac:dyDescent="0.3">
      <c r="A685" s="210" t="str">
        <f t="shared" si="118"/>
        <v>2022-IC-L3</v>
      </c>
      <c r="B685" s="199">
        <f t="shared" si="119"/>
        <v>44716</v>
      </c>
      <c r="C685" s="210" t="str">
        <f t="shared" si="120"/>
        <v>Zone 2 - Black Rock</v>
      </c>
      <c r="D685" s="84" t="s">
        <v>481</v>
      </c>
      <c r="E685" s="51" t="str">
        <f t="shared" si="121"/>
        <v>Jaco</v>
      </c>
      <c r="F685" s="51" t="str">
        <f t="shared" si="122"/>
        <v>Mertens</v>
      </c>
      <c r="G685" s="51" t="str">
        <f t="shared" si="123"/>
        <v>Men Senior</v>
      </c>
      <c r="H685" s="51" t="str">
        <f t="shared" si="124"/>
        <v>Seagull Angling Club</v>
      </c>
      <c r="I685" s="84"/>
      <c r="J685" s="84"/>
      <c r="K685" s="84"/>
      <c r="L685" s="83" t="str">
        <f t="shared" si="125"/>
        <v/>
      </c>
      <c r="M685" s="83" t="str">
        <f t="shared" si="126"/>
        <v/>
      </c>
    </row>
    <row r="686" spans="1:13" hidden="1" x14ac:dyDescent="0.3">
      <c r="A686" s="210" t="str">
        <f t="shared" si="118"/>
        <v>2022-IC-L3</v>
      </c>
      <c r="B686" s="199">
        <f t="shared" si="119"/>
        <v>44716</v>
      </c>
      <c r="C686" s="210" t="str">
        <f t="shared" si="120"/>
        <v>Zone 2 - Black Rock</v>
      </c>
      <c r="D686" s="84" t="s">
        <v>519</v>
      </c>
      <c r="E686" s="51" t="str">
        <f t="shared" si="121"/>
        <v>Herbert</v>
      </c>
      <c r="F686" s="51" t="str">
        <f t="shared" si="122"/>
        <v>Van Niekerk</v>
      </c>
      <c r="G686" s="51" t="str">
        <f t="shared" si="123"/>
        <v>Men Master</v>
      </c>
      <c r="H686" s="51" t="str">
        <f t="shared" si="124"/>
        <v>Seagull Angling Club</v>
      </c>
      <c r="I686" s="84"/>
      <c r="J686" s="84"/>
      <c r="K686" s="84"/>
      <c r="L686" s="83" t="str">
        <f t="shared" si="125"/>
        <v/>
      </c>
      <c r="M686" s="83" t="str">
        <f t="shared" si="126"/>
        <v/>
      </c>
    </row>
    <row r="687" spans="1:13" hidden="1" x14ac:dyDescent="0.3">
      <c r="A687" s="210" t="str">
        <f t="shared" si="118"/>
        <v>2022-IC-L3</v>
      </c>
      <c r="B687" s="199">
        <f t="shared" si="119"/>
        <v>44716</v>
      </c>
      <c r="C687" s="210" t="str">
        <f t="shared" si="120"/>
        <v>Zone 2 - Black Rock</v>
      </c>
      <c r="D687" s="84" t="s">
        <v>1602</v>
      </c>
      <c r="E687" s="51" t="str">
        <f t="shared" si="121"/>
        <v>William</v>
      </c>
      <c r="F687" s="51" t="str">
        <f t="shared" si="122"/>
        <v>Schickerling</v>
      </c>
      <c r="G687" s="51" t="str">
        <f t="shared" si="123"/>
        <v>Men Senior</v>
      </c>
      <c r="H687" s="51" t="str">
        <f t="shared" si="124"/>
        <v>Orca Angling Club</v>
      </c>
      <c r="I687" s="84" t="s">
        <v>9</v>
      </c>
      <c r="J687" s="84"/>
      <c r="K687" s="84">
        <v>43</v>
      </c>
      <c r="L687" s="83">
        <f t="shared" si="125"/>
        <v>1.5</v>
      </c>
      <c r="M687" s="83">
        <f t="shared" si="126"/>
        <v>1.5</v>
      </c>
    </row>
    <row r="688" spans="1:13" hidden="1" x14ac:dyDescent="0.3">
      <c r="A688" s="210" t="str">
        <f t="shared" si="118"/>
        <v>2022-IC-L3</v>
      </c>
      <c r="B688" s="199">
        <f t="shared" si="119"/>
        <v>44716</v>
      </c>
      <c r="C688" s="210" t="str">
        <f t="shared" si="120"/>
        <v>Zone 2 - Black Rock</v>
      </c>
      <c r="D688" s="84" t="s">
        <v>1706</v>
      </c>
      <c r="E688" s="51" t="str">
        <f t="shared" si="121"/>
        <v>Franco</v>
      </c>
      <c r="F688" s="51" t="str">
        <f t="shared" si="122"/>
        <v>Horn</v>
      </c>
      <c r="G688" s="51" t="str">
        <f t="shared" si="123"/>
        <v>Men Senior</v>
      </c>
      <c r="H688" s="51" t="str">
        <f t="shared" si="124"/>
        <v>Orca Angling Club</v>
      </c>
      <c r="I688" s="84" t="s">
        <v>9</v>
      </c>
      <c r="J688" s="84"/>
      <c r="K688" s="84">
        <v>32</v>
      </c>
      <c r="L688" s="83">
        <f t="shared" si="125"/>
        <v>0.6</v>
      </c>
      <c r="M688" s="83">
        <f t="shared" si="126"/>
        <v>0.6</v>
      </c>
    </row>
    <row r="689" spans="1:13" hidden="1" x14ac:dyDescent="0.3">
      <c r="A689" s="210" t="str">
        <f t="shared" si="118"/>
        <v>2022-IC-L3</v>
      </c>
      <c r="B689" s="199">
        <f t="shared" si="119"/>
        <v>44716</v>
      </c>
      <c r="C689" s="210" t="str">
        <f t="shared" si="120"/>
        <v>Zone 2 - Black Rock</v>
      </c>
      <c r="D689" s="84" t="s">
        <v>754</v>
      </c>
      <c r="E689" s="51" t="str">
        <f t="shared" si="121"/>
        <v>Dania</v>
      </c>
      <c r="F689" s="51" t="str">
        <f t="shared" si="122"/>
        <v>Maas</v>
      </c>
      <c r="G689" s="51" t="str">
        <f t="shared" si="123"/>
        <v>Ladies U/16</v>
      </c>
      <c r="H689" s="51" t="str">
        <f t="shared" si="124"/>
        <v>xOrca Angling Club</v>
      </c>
      <c r="I689" s="84"/>
      <c r="J689" s="84"/>
      <c r="K689" s="84"/>
      <c r="L689" s="83" t="str">
        <f t="shared" si="125"/>
        <v/>
      </c>
      <c r="M689" s="83" t="str">
        <f t="shared" si="126"/>
        <v/>
      </c>
    </row>
    <row r="690" spans="1:13" hidden="1" x14ac:dyDescent="0.3">
      <c r="A690" s="210" t="str">
        <f t="shared" si="118"/>
        <v>2022-IC-L3</v>
      </c>
      <c r="B690" s="199">
        <f t="shared" si="119"/>
        <v>44716</v>
      </c>
      <c r="C690" s="210" t="str">
        <f t="shared" si="120"/>
        <v>Zone 2 - Black Rock</v>
      </c>
      <c r="D690" s="84" t="s">
        <v>776</v>
      </c>
      <c r="E690" s="51" t="str">
        <f t="shared" si="121"/>
        <v>Gelhar</v>
      </c>
      <c r="F690" s="51" t="str">
        <f t="shared" si="122"/>
        <v>Slabbert</v>
      </c>
      <c r="G690" s="51" t="str">
        <f t="shared" si="123"/>
        <v>Men Senior</v>
      </c>
      <c r="H690" s="51" t="str">
        <f t="shared" si="124"/>
        <v>Orca Angling Club</v>
      </c>
      <c r="I690" s="84"/>
      <c r="J690" s="84"/>
      <c r="K690" s="84"/>
      <c r="L690" s="83" t="str">
        <f t="shared" si="125"/>
        <v/>
      </c>
      <c r="M690" s="83" t="str">
        <f t="shared" si="126"/>
        <v/>
      </c>
    </row>
    <row r="691" spans="1:13" hidden="1" x14ac:dyDescent="0.3">
      <c r="A691" s="210" t="str">
        <f t="shared" si="118"/>
        <v>2022-IC-L3</v>
      </c>
      <c r="B691" s="199">
        <f t="shared" si="119"/>
        <v>44716</v>
      </c>
      <c r="C691" s="210" t="str">
        <f t="shared" si="120"/>
        <v>Zone 2 - Black Rock</v>
      </c>
      <c r="D691" s="84" t="s">
        <v>1603</v>
      </c>
      <c r="E691" s="51" t="str">
        <f t="shared" si="121"/>
        <v>Juanne-Louis</v>
      </c>
      <c r="F691" s="51" t="str">
        <f t="shared" si="122"/>
        <v>Grobler</v>
      </c>
      <c r="G691" s="51" t="str">
        <f t="shared" si="123"/>
        <v>Men Senior</v>
      </c>
      <c r="H691" s="51" t="str">
        <f t="shared" si="124"/>
        <v>Orca Angling Club</v>
      </c>
      <c r="I691" s="84" t="s">
        <v>9</v>
      </c>
      <c r="J691" s="84"/>
      <c r="K691" s="84">
        <v>30</v>
      </c>
      <c r="L691" s="83">
        <f t="shared" si="125"/>
        <v>0.5</v>
      </c>
      <c r="M691" s="83">
        <f t="shared" si="126"/>
        <v>0.5</v>
      </c>
    </row>
    <row r="692" spans="1:13" hidden="1" x14ac:dyDescent="0.3">
      <c r="A692" s="210" t="str">
        <f t="shared" si="118"/>
        <v>2022-IC-L3</v>
      </c>
      <c r="B692" s="199">
        <f t="shared" si="119"/>
        <v>44716</v>
      </c>
      <c r="C692" s="210" t="str">
        <f t="shared" si="120"/>
        <v>Zone 2 - Black Rock</v>
      </c>
      <c r="D692" s="84" t="s">
        <v>711</v>
      </c>
      <c r="E692" s="51" t="str">
        <f t="shared" si="121"/>
        <v>Morne</v>
      </c>
      <c r="F692" s="51" t="str">
        <f t="shared" si="122"/>
        <v>Human</v>
      </c>
      <c r="G692" s="51" t="str">
        <f t="shared" si="123"/>
        <v>Men Veteran</v>
      </c>
      <c r="H692" s="51" t="str">
        <f t="shared" si="124"/>
        <v>Orca Angling Club</v>
      </c>
      <c r="I692" s="84" t="s">
        <v>9</v>
      </c>
      <c r="J692" s="84"/>
      <c r="K692" s="84">
        <v>36</v>
      </c>
      <c r="L692" s="83">
        <f t="shared" si="125"/>
        <v>0.9</v>
      </c>
      <c r="M692" s="83">
        <f t="shared" si="126"/>
        <v>0.9</v>
      </c>
    </row>
    <row r="693" spans="1:13" hidden="1" x14ac:dyDescent="0.3">
      <c r="A693" s="210" t="str">
        <f t="shared" si="118"/>
        <v>2022-IC-L3</v>
      </c>
      <c r="B693" s="199">
        <f t="shared" si="119"/>
        <v>44716</v>
      </c>
      <c r="C693" s="210" t="str">
        <f t="shared" si="120"/>
        <v>Zone 2 - Black Rock</v>
      </c>
      <c r="D693" s="84" t="s">
        <v>1328</v>
      </c>
      <c r="E693" s="51" t="str">
        <f t="shared" si="121"/>
        <v>Ferdi</v>
      </c>
      <c r="F693" s="51" t="str">
        <f t="shared" si="122"/>
        <v>Roetz</v>
      </c>
      <c r="G693" s="51" t="str">
        <f t="shared" si="123"/>
        <v>Men Senior</v>
      </c>
      <c r="H693" s="51" t="str">
        <f t="shared" si="124"/>
        <v>Orca Angling Club</v>
      </c>
      <c r="I693" s="84"/>
      <c r="J693" s="84"/>
      <c r="K693" s="84"/>
      <c r="L693" s="83" t="str">
        <f t="shared" si="125"/>
        <v/>
      </c>
      <c r="M693" s="83" t="str">
        <f t="shared" si="126"/>
        <v/>
      </c>
    </row>
    <row r="694" spans="1:13" hidden="1" x14ac:dyDescent="0.3">
      <c r="A694" s="210" t="str">
        <f t="shared" si="118"/>
        <v>2022-IC-L3</v>
      </c>
      <c r="B694" s="199">
        <f t="shared" si="119"/>
        <v>44716</v>
      </c>
      <c r="C694" s="210" t="str">
        <f t="shared" si="120"/>
        <v>Zone 2 - Black Rock</v>
      </c>
      <c r="D694" s="84" t="s">
        <v>1102</v>
      </c>
      <c r="E694" s="51" t="str">
        <f t="shared" si="121"/>
        <v>Quintin</v>
      </c>
      <c r="F694" s="51" t="str">
        <f t="shared" si="122"/>
        <v>Klem</v>
      </c>
      <c r="G694" s="51" t="str">
        <f t="shared" si="123"/>
        <v>Men Senior</v>
      </c>
      <c r="H694" s="51" t="str">
        <f t="shared" si="124"/>
        <v>xOrca Angling Club</v>
      </c>
      <c r="I694" s="84" t="s">
        <v>1862</v>
      </c>
      <c r="J694" s="84"/>
      <c r="K694" s="84">
        <v>44</v>
      </c>
      <c r="L694" s="83">
        <f t="shared" si="125"/>
        <v>0.9</v>
      </c>
      <c r="M694" s="83">
        <f t="shared" si="126"/>
        <v>0.9</v>
      </c>
    </row>
    <row r="695" spans="1:13" hidden="1" x14ac:dyDescent="0.3">
      <c r="A695" s="210" t="str">
        <f t="shared" si="118"/>
        <v>2022-IC-L3</v>
      </c>
      <c r="B695" s="199">
        <f t="shared" si="119"/>
        <v>44716</v>
      </c>
      <c r="C695" s="210" t="str">
        <f t="shared" si="120"/>
        <v>Zone 2 - Black Rock</v>
      </c>
      <c r="D695" s="84" t="s">
        <v>599</v>
      </c>
      <c r="E695" s="51" t="str">
        <f t="shared" si="121"/>
        <v>Lindie</v>
      </c>
      <c r="F695" s="51" t="str">
        <f t="shared" si="122"/>
        <v>Krauze</v>
      </c>
      <c r="G695" s="51" t="str">
        <f t="shared" si="123"/>
        <v>Ladies Veteran</v>
      </c>
      <c r="H695" s="51" t="str">
        <f t="shared" si="124"/>
        <v>Orca Angling Club</v>
      </c>
      <c r="I695" s="84"/>
      <c r="J695" s="84"/>
      <c r="K695" s="84"/>
      <c r="L695" s="83" t="str">
        <f t="shared" si="125"/>
        <v/>
      </c>
      <c r="M695" s="83" t="str">
        <f t="shared" si="126"/>
        <v/>
      </c>
    </row>
    <row r="696" spans="1:13" hidden="1" x14ac:dyDescent="0.3">
      <c r="A696" s="210" t="str">
        <f t="shared" si="118"/>
        <v>2022-IC-L3</v>
      </c>
      <c r="B696" s="199">
        <f t="shared" si="119"/>
        <v>44716</v>
      </c>
      <c r="C696" s="210" t="str">
        <f t="shared" si="120"/>
        <v>Zone 2 - Black Rock</v>
      </c>
      <c r="D696" s="84" t="s">
        <v>910</v>
      </c>
      <c r="E696" s="51" t="str">
        <f t="shared" si="121"/>
        <v>Jan-Hendrik</v>
      </c>
      <c r="F696" s="51" t="str">
        <f t="shared" si="122"/>
        <v>Jacobs</v>
      </c>
      <c r="G696" s="51" t="str">
        <f t="shared" si="123"/>
        <v>Men Senior</v>
      </c>
      <c r="H696" s="51" t="str">
        <f t="shared" si="124"/>
        <v>Orca Angling Club</v>
      </c>
      <c r="I696" s="84" t="s">
        <v>9</v>
      </c>
      <c r="J696" s="84"/>
      <c r="K696" s="84">
        <v>31</v>
      </c>
      <c r="L696" s="83">
        <f t="shared" si="125"/>
        <v>0.5</v>
      </c>
      <c r="M696" s="83">
        <f t="shared" si="126"/>
        <v>0.5</v>
      </c>
    </row>
    <row r="697" spans="1:13" hidden="1" x14ac:dyDescent="0.3">
      <c r="A697" s="210" t="str">
        <f t="shared" si="118"/>
        <v>2022-IC-L3</v>
      </c>
      <c r="B697" s="199">
        <f t="shared" si="119"/>
        <v>44716</v>
      </c>
      <c r="C697" s="210" t="str">
        <f t="shared" si="120"/>
        <v>Zone 2 - Black Rock</v>
      </c>
      <c r="D697" s="84" t="s">
        <v>910</v>
      </c>
      <c r="E697" s="51" t="str">
        <f t="shared" si="121"/>
        <v>Jan-Hendrik</v>
      </c>
      <c r="F697" s="51" t="str">
        <f t="shared" si="122"/>
        <v>Jacobs</v>
      </c>
      <c r="G697" s="51" t="str">
        <f t="shared" si="123"/>
        <v>Men Senior</v>
      </c>
      <c r="H697" s="51" t="str">
        <f t="shared" si="124"/>
        <v>Orca Angling Club</v>
      </c>
      <c r="I697" s="84" t="s">
        <v>1862</v>
      </c>
      <c r="J697" s="84"/>
      <c r="K697" s="84">
        <v>58</v>
      </c>
      <c r="L697" s="83">
        <f t="shared" si="125"/>
        <v>2</v>
      </c>
      <c r="M697" s="83">
        <f t="shared" si="126"/>
        <v>2</v>
      </c>
    </row>
    <row r="698" spans="1:13" hidden="1" x14ac:dyDescent="0.3">
      <c r="A698" s="210" t="str">
        <f t="shared" si="118"/>
        <v>2022-IC-L3</v>
      </c>
      <c r="B698" s="199">
        <f t="shared" si="119"/>
        <v>44716</v>
      </c>
      <c r="C698" s="210" t="str">
        <f t="shared" si="120"/>
        <v>Zone 2 - Black Rock</v>
      </c>
      <c r="D698" s="84" t="s">
        <v>910</v>
      </c>
      <c r="E698" s="51" t="str">
        <f t="shared" si="121"/>
        <v>Jan-Hendrik</v>
      </c>
      <c r="F698" s="51" t="str">
        <f t="shared" si="122"/>
        <v>Jacobs</v>
      </c>
      <c r="G698" s="51" t="str">
        <f t="shared" si="123"/>
        <v>Men Senior</v>
      </c>
      <c r="H698" s="51" t="str">
        <f t="shared" si="124"/>
        <v>Orca Angling Club</v>
      </c>
      <c r="I698" s="84" t="s">
        <v>9</v>
      </c>
      <c r="J698" s="84"/>
      <c r="K698" s="84">
        <v>30</v>
      </c>
      <c r="L698" s="83">
        <f t="shared" si="125"/>
        <v>0.5</v>
      </c>
      <c r="M698" s="83">
        <f t="shared" si="126"/>
        <v>0.5</v>
      </c>
    </row>
    <row r="699" spans="1:13" hidden="1" x14ac:dyDescent="0.3">
      <c r="A699" s="210" t="str">
        <f t="shared" si="118"/>
        <v>2022-IC-L3</v>
      </c>
      <c r="B699" s="199">
        <f t="shared" si="119"/>
        <v>44716</v>
      </c>
      <c r="C699" s="210" t="str">
        <f t="shared" si="120"/>
        <v>Zone 2 - Black Rock</v>
      </c>
      <c r="D699" s="84" t="s">
        <v>505</v>
      </c>
      <c r="E699" s="51" t="str">
        <f t="shared" si="121"/>
        <v>Alec</v>
      </c>
      <c r="F699" s="51" t="str">
        <f t="shared" si="122"/>
        <v>Landers</v>
      </c>
      <c r="G699" s="51" t="str">
        <f t="shared" si="123"/>
        <v>Men Senior</v>
      </c>
      <c r="H699" s="51" t="str">
        <f t="shared" si="124"/>
        <v>Orca Angling Club</v>
      </c>
      <c r="I699" s="84" t="s">
        <v>9</v>
      </c>
      <c r="J699" s="84"/>
      <c r="K699" s="84">
        <v>38</v>
      </c>
      <c r="L699" s="83">
        <f t="shared" si="125"/>
        <v>1</v>
      </c>
      <c r="M699" s="83">
        <f t="shared" si="126"/>
        <v>1</v>
      </c>
    </row>
    <row r="700" spans="1:13" hidden="1" x14ac:dyDescent="0.3">
      <c r="A700" s="210" t="str">
        <f t="shared" si="118"/>
        <v>2022-IC-L3</v>
      </c>
      <c r="B700" s="199">
        <f t="shared" si="119"/>
        <v>44716</v>
      </c>
      <c r="C700" s="210" t="str">
        <f t="shared" si="120"/>
        <v>Zone 2 - Black Rock</v>
      </c>
      <c r="D700" s="84" t="s">
        <v>505</v>
      </c>
      <c r="E700" s="51" t="str">
        <f t="shared" si="121"/>
        <v>Alec</v>
      </c>
      <c r="F700" s="51" t="str">
        <f t="shared" si="122"/>
        <v>Landers</v>
      </c>
      <c r="G700" s="51" t="str">
        <f t="shared" si="123"/>
        <v>Men Senior</v>
      </c>
      <c r="H700" s="51" t="str">
        <f t="shared" si="124"/>
        <v>Orca Angling Club</v>
      </c>
      <c r="I700" s="84" t="s">
        <v>9</v>
      </c>
      <c r="J700" s="84"/>
      <c r="K700" s="84">
        <v>33</v>
      </c>
      <c r="L700" s="83">
        <f t="shared" si="125"/>
        <v>0.7</v>
      </c>
      <c r="M700" s="83">
        <f t="shared" si="126"/>
        <v>0.7</v>
      </c>
    </row>
    <row r="701" spans="1:13" hidden="1" x14ac:dyDescent="0.3">
      <c r="A701" s="210" t="str">
        <f t="shared" si="118"/>
        <v>2022-IC-L3</v>
      </c>
      <c r="B701" s="199">
        <f t="shared" si="119"/>
        <v>44716</v>
      </c>
      <c r="C701" s="210" t="str">
        <f t="shared" si="120"/>
        <v>Zone 2 - Black Rock</v>
      </c>
      <c r="D701" s="84" t="s">
        <v>505</v>
      </c>
      <c r="E701" s="51" t="str">
        <f t="shared" si="121"/>
        <v>Alec</v>
      </c>
      <c r="F701" s="51" t="str">
        <f t="shared" si="122"/>
        <v>Landers</v>
      </c>
      <c r="G701" s="51" t="str">
        <f t="shared" si="123"/>
        <v>Men Senior</v>
      </c>
      <c r="H701" s="51" t="str">
        <f t="shared" si="124"/>
        <v>Orca Angling Club</v>
      </c>
      <c r="I701" s="84" t="s">
        <v>9</v>
      </c>
      <c r="J701" s="84"/>
      <c r="K701" s="84">
        <v>31</v>
      </c>
      <c r="L701" s="83">
        <f t="shared" si="125"/>
        <v>0.5</v>
      </c>
      <c r="M701" s="83">
        <f t="shared" si="126"/>
        <v>0.5</v>
      </c>
    </row>
    <row r="702" spans="1:13" hidden="1" x14ac:dyDescent="0.3">
      <c r="A702" s="210" t="str">
        <f t="shared" si="118"/>
        <v>2022-IC-L3</v>
      </c>
      <c r="B702" s="199">
        <f t="shared" si="119"/>
        <v>44716</v>
      </c>
      <c r="C702" s="210" t="str">
        <f t="shared" si="120"/>
        <v>Zone 2 - Black Rock</v>
      </c>
      <c r="D702" s="84" t="s">
        <v>505</v>
      </c>
      <c r="E702" s="51" t="str">
        <f t="shared" si="121"/>
        <v>Alec</v>
      </c>
      <c r="F702" s="51" t="str">
        <f t="shared" si="122"/>
        <v>Landers</v>
      </c>
      <c r="G702" s="51" t="str">
        <f t="shared" si="123"/>
        <v>Men Senior</v>
      </c>
      <c r="H702" s="51" t="str">
        <f t="shared" si="124"/>
        <v>Orca Angling Club</v>
      </c>
      <c r="I702" s="84" t="s">
        <v>9</v>
      </c>
      <c r="J702" s="84"/>
      <c r="K702" s="84">
        <v>31</v>
      </c>
      <c r="L702" s="83">
        <f t="shared" si="125"/>
        <v>0.5</v>
      </c>
      <c r="M702" s="83">
        <f t="shared" si="126"/>
        <v>0.5</v>
      </c>
    </row>
    <row r="703" spans="1:13" hidden="1" x14ac:dyDescent="0.3">
      <c r="A703" s="210" t="str">
        <f t="shared" si="118"/>
        <v>2022-IC-L3</v>
      </c>
      <c r="B703" s="199">
        <f t="shared" si="119"/>
        <v>44716</v>
      </c>
      <c r="C703" s="210" t="str">
        <f t="shared" si="120"/>
        <v>Zone 2 - Black Rock</v>
      </c>
      <c r="D703" s="84" t="s">
        <v>673</v>
      </c>
      <c r="E703" s="51" t="str">
        <f t="shared" si="121"/>
        <v>Morne</v>
      </c>
      <c r="F703" s="51" t="str">
        <f t="shared" si="122"/>
        <v>Du Plessis</v>
      </c>
      <c r="G703" s="51" t="str">
        <f t="shared" si="123"/>
        <v>Men Senior</v>
      </c>
      <c r="H703" s="51" t="str">
        <f t="shared" si="124"/>
        <v>Orca Angling Club</v>
      </c>
      <c r="I703" s="84" t="s">
        <v>9</v>
      </c>
      <c r="J703" s="84"/>
      <c r="K703" s="84">
        <v>30</v>
      </c>
      <c r="L703" s="83">
        <f t="shared" si="125"/>
        <v>0.5</v>
      </c>
      <c r="M703" s="83">
        <f t="shared" si="126"/>
        <v>0.5</v>
      </c>
    </row>
    <row r="704" spans="1:13" hidden="1" x14ac:dyDescent="0.3">
      <c r="A704" s="210" t="str">
        <f t="shared" si="118"/>
        <v>2022-IC-L3</v>
      </c>
      <c r="B704" s="199">
        <f t="shared" si="119"/>
        <v>44716</v>
      </c>
      <c r="C704" s="210" t="str">
        <f t="shared" si="120"/>
        <v>Zone 2 - Black Rock</v>
      </c>
      <c r="D704" s="84" t="s">
        <v>673</v>
      </c>
      <c r="E704" s="51" t="str">
        <f t="shared" si="121"/>
        <v>Morne</v>
      </c>
      <c r="F704" s="51" t="str">
        <f t="shared" si="122"/>
        <v>Du Plessis</v>
      </c>
      <c r="G704" s="51" t="str">
        <f t="shared" si="123"/>
        <v>Men Senior</v>
      </c>
      <c r="H704" s="51" t="str">
        <f t="shared" si="124"/>
        <v>Orca Angling Club</v>
      </c>
      <c r="I704" s="84"/>
      <c r="J704" s="84" t="s">
        <v>1306</v>
      </c>
      <c r="K704" s="84">
        <v>72</v>
      </c>
      <c r="L704" s="83">
        <f t="shared" si="125"/>
        <v>5</v>
      </c>
      <c r="M704" s="83">
        <f t="shared" si="126"/>
        <v>5</v>
      </c>
    </row>
    <row r="705" spans="1:13" hidden="1" x14ac:dyDescent="0.3">
      <c r="A705" s="210" t="str">
        <f t="shared" si="118"/>
        <v>2022-IC-L3</v>
      </c>
      <c r="B705" s="199">
        <f t="shared" si="119"/>
        <v>44716</v>
      </c>
      <c r="C705" s="210" t="str">
        <f t="shared" si="120"/>
        <v>Zone 2 - Black Rock</v>
      </c>
      <c r="D705" s="84" t="s">
        <v>456</v>
      </c>
      <c r="E705" s="51" t="str">
        <f t="shared" si="121"/>
        <v>Brian</v>
      </c>
      <c r="F705" s="51" t="str">
        <f t="shared" si="122"/>
        <v>Curtis</v>
      </c>
      <c r="G705" s="51" t="str">
        <f t="shared" si="123"/>
        <v>Men Senior</v>
      </c>
      <c r="H705" s="51" t="str">
        <f t="shared" si="124"/>
        <v>Orca Angling Club</v>
      </c>
      <c r="I705" s="84"/>
      <c r="J705" s="84" t="s">
        <v>1279</v>
      </c>
      <c r="K705" s="84">
        <v>82</v>
      </c>
      <c r="L705" s="83">
        <f t="shared" si="125"/>
        <v>2.2000000000000002</v>
      </c>
      <c r="M705" s="83">
        <f t="shared" si="126"/>
        <v>2.2000000000000002</v>
      </c>
    </row>
    <row r="706" spans="1:13" hidden="1" x14ac:dyDescent="0.3">
      <c r="A706" s="210" t="str">
        <f t="shared" si="118"/>
        <v>2022-IC-L3</v>
      </c>
      <c r="B706" s="199">
        <f t="shared" si="119"/>
        <v>44716</v>
      </c>
      <c r="C706" s="210" t="str">
        <f t="shared" si="120"/>
        <v>Zone 2 - Black Rock</v>
      </c>
      <c r="D706" s="84" t="s">
        <v>493</v>
      </c>
      <c r="E706" s="51" t="str">
        <f t="shared" si="121"/>
        <v>Leon</v>
      </c>
      <c r="F706" s="51" t="str">
        <f t="shared" si="122"/>
        <v>Krauze</v>
      </c>
      <c r="G706" s="51" t="str">
        <f t="shared" si="123"/>
        <v>Men Veteran</v>
      </c>
      <c r="H706" s="51" t="str">
        <f t="shared" si="124"/>
        <v>Orca Angling Club</v>
      </c>
      <c r="I706" s="84"/>
      <c r="J706" s="84"/>
      <c r="K706" s="84"/>
      <c r="L706" s="83" t="str">
        <f t="shared" si="125"/>
        <v/>
      </c>
      <c r="M706" s="83" t="str">
        <f t="shared" si="126"/>
        <v/>
      </c>
    </row>
    <row r="707" spans="1:13" hidden="1" x14ac:dyDescent="0.3">
      <c r="A707" s="210" t="str">
        <f t="shared" si="118"/>
        <v>2022-IC-L3</v>
      </c>
      <c r="B707" s="199">
        <f t="shared" si="119"/>
        <v>44716</v>
      </c>
      <c r="C707" s="210" t="str">
        <f t="shared" si="120"/>
        <v>Zone 2 - Black Rock</v>
      </c>
      <c r="D707" s="84" t="s">
        <v>571</v>
      </c>
      <c r="E707" s="51" t="str">
        <f t="shared" si="121"/>
        <v>Immo</v>
      </c>
      <c r="F707" s="51" t="str">
        <f t="shared" si="122"/>
        <v>Dresselhaus</v>
      </c>
      <c r="G707" s="51" t="str">
        <f t="shared" si="123"/>
        <v>Men Senior</v>
      </c>
      <c r="H707" s="51" t="str">
        <f t="shared" si="124"/>
        <v>Orca Angling Club</v>
      </c>
      <c r="I707" s="84"/>
      <c r="J707" s="84"/>
      <c r="K707" s="84"/>
      <c r="L707" s="83" t="str">
        <f t="shared" si="125"/>
        <v/>
      </c>
      <c r="M707" s="83" t="str">
        <f t="shared" si="126"/>
        <v/>
      </c>
    </row>
    <row r="708" spans="1:13" hidden="1" x14ac:dyDescent="0.3">
      <c r="A708" s="210" t="str">
        <f t="shared" si="118"/>
        <v>2022-IC-L3</v>
      </c>
      <c r="B708" s="199">
        <f t="shared" si="119"/>
        <v>44716</v>
      </c>
      <c r="C708" s="210" t="str">
        <f t="shared" si="120"/>
        <v>Zone 2 - Black Rock</v>
      </c>
      <c r="D708" s="84" t="s">
        <v>568</v>
      </c>
      <c r="E708" s="51" t="str">
        <f t="shared" si="121"/>
        <v xml:space="preserve">Joe </v>
      </c>
      <c r="F708" s="51" t="str">
        <f t="shared" si="122"/>
        <v>Herman</v>
      </c>
      <c r="G708" s="51" t="str">
        <f t="shared" si="123"/>
        <v>Men Senior</v>
      </c>
      <c r="H708" s="51" t="str">
        <f t="shared" si="124"/>
        <v>Orca Angling Club</v>
      </c>
      <c r="I708" s="84"/>
      <c r="J708" s="84"/>
      <c r="K708" s="84"/>
      <c r="L708" s="83" t="str">
        <f t="shared" si="125"/>
        <v/>
      </c>
      <c r="M708" s="83" t="str">
        <f t="shared" si="126"/>
        <v/>
      </c>
    </row>
    <row r="709" spans="1:13" hidden="1" x14ac:dyDescent="0.3">
      <c r="A709" s="210" t="str">
        <f t="shared" si="118"/>
        <v>2022-IC-L3</v>
      </c>
      <c r="B709" s="199">
        <f t="shared" si="119"/>
        <v>44716</v>
      </c>
      <c r="C709" s="210" t="str">
        <f t="shared" si="120"/>
        <v>Zone 2 - Black Rock</v>
      </c>
      <c r="D709" s="84" t="s">
        <v>752</v>
      </c>
      <c r="E709" s="51" t="str">
        <f t="shared" si="121"/>
        <v>Herman</v>
      </c>
      <c r="F709" s="51" t="str">
        <f t="shared" si="122"/>
        <v>Krauze</v>
      </c>
      <c r="G709" s="51" t="str">
        <f t="shared" si="123"/>
        <v>Men U/21</v>
      </c>
      <c r="H709" s="51" t="str">
        <f t="shared" si="124"/>
        <v>Orca Angling Club</v>
      </c>
      <c r="I709" s="84" t="s">
        <v>22</v>
      </c>
      <c r="J709" s="84"/>
      <c r="K709" s="84">
        <v>46</v>
      </c>
      <c r="L709" s="83">
        <f t="shared" si="125"/>
        <v>1.3</v>
      </c>
      <c r="M709" s="83">
        <f t="shared" si="126"/>
        <v>1.3</v>
      </c>
    </row>
    <row r="710" spans="1:13" hidden="1" x14ac:dyDescent="0.3">
      <c r="A710" s="210" t="str">
        <f t="shared" si="118"/>
        <v>2022-IC-L3</v>
      </c>
      <c r="B710" s="199">
        <f t="shared" si="119"/>
        <v>44716</v>
      </c>
      <c r="C710" s="210" t="str">
        <f t="shared" si="120"/>
        <v>Zone 2 - Black Rock</v>
      </c>
      <c r="D710" s="84" t="s">
        <v>474</v>
      </c>
      <c r="E710" s="51" t="str">
        <f t="shared" si="121"/>
        <v>Heini</v>
      </c>
      <c r="F710" s="51" t="str">
        <f t="shared" si="122"/>
        <v>Zahrt</v>
      </c>
      <c r="G710" s="51" t="str">
        <f t="shared" si="123"/>
        <v>Men Senior</v>
      </c>
      <c r="H710" s="51" t="str">
        <f t="shared" si="124"/>
        <v>Orca Angling Club</v>
      </c>
      <c r="I710" s="84"/>
      <c r="J710" s="84"/>
      <c r="K710" s="84"/>
      <c r="L710" s="83" t="str">
        <f t="shared" si="125"/>
        <v/>
      </c>
      <c r="M710" s="83" t="str">
        <f t="shared" si="126"/>
        <v/>
      </c>
    </row>
    <row r="711" spans="1:13" hidden="1" x14ac:dyDescent="0.3">
      <c r="A711" s="210" t="str">
        <f t="shared" si="118"/>
        <v>2022-IC-L3</v>
      </c>
      <c r="B711" s="199">
        <f t="shared" si="119"/>
        <v>44716</v>
      </c>
      <c r="C711" s="210" t="str">
        <f t="shared" si="120"/>
        <v>Zone 2 - Black Rock</v>
      </c>
      <c r="D711" s="84" t="s">
        <v>1007</v>
      </c>
      <c r="E711" s="51" t="str">
        <f t="shared" si="121"/>
        <v>Boytjie</v>
      </c>
      <c r="F711" s="51" t="str">
        <f t="shared" si="122"/>
        <v>Schikerling</v>
      </c>
      <c r="G711" s="51" t="str">
        <f t="shared" si="123"/>
        <v>Men Master</v>
      </c>
      <c r="H711" s="51" t="str">
        <f t="shared" si="124"/>
        <v>Orca Angling Club</v>
      </c>
      <c r="I711" s="84" t="s">
        <v>22</v>
      </c>
      <c r="J711" s="84"/>
      <c r="K711" s="84">
        <v>46</v>
      </c>
      <c r="L711" s="83">
        <f t="shared" si="125"/>
        <v>1.3</v>
      </c>
      <c r="M711" s="83">
        <f t="shared" si="126"/>
        <v>1.3</v>
      </c>
    </row>
    <row r="712" spans="1:13" hidden="1" x14ac:dyDescent="0.3">
      <c r="A712" s="210" t="str">
        <f t="shared" si="118"/>
        <v>2022-IC-L3</v>
      </c>
      <c r="B712" s="199">
        <f t="shared" si="119"/>
        <v>44716</v>
      </c>
      <c r="C712" s="210" t="str">
        <f t="shared" si="120"/>
        <v>Zone 2 - Black Rock</v>
      </c>
      <c r="D712" s="84" t="s">
        <v>645</v>
      </c>
      <c r="E712" s="51" t="str">
        <f t="shared" si="121"/>
        <v>Fabio</v>
      </c>
      <c r="F712" s="51" t="str">
        <f t="shared" si="122"/>
        <v>Silheu</v>
      </c>
      <c r="G712" s="51" t="str">
        <f t="shared" si="123"/>
        <v>Men Veteran</v>
      </c>
      <c r="H712" s="51" t="str">
        <f t="shared" si="124"/>
        <v>xOrca Angling Club</v>
      </c>
      <c r="I712" s="84"/>
      <c r="J712" s="84"/>
      <c r="K712" s="84"/>
      <c r="L712" s="83" t="str">
        <f t="shared" si="125"/>
        <v/>
      </c>
      <c r="M712" s="83" t="str">
        <f t="shared" si="126"/>
        <v/>
      </c>
    </row>
    <row r="713" spans="1:13" hidden="1" x14ac:dyDescent="0.3">
      <c r="A713" s="210" t="str">
        <f t="shared" si="118"/>
        <v>2022-IC-L3</v>
      </c>
      <c r="B713" s="199">
        <f t="shared" si="119"/>
        <v>44716</v>
      </c>
      <c r="C713" s="210" t="str">
        <f t="shared" si="120"/>
        <v>Zone 2 - Black Rock</v>
      </c>
      <c r="D713" s="84" t="s">
        <v>709</v>
      </c>
      <c r="E713" s="51" t="str">
        <f t="shared" si="121"/>
        <v>Hennies</v>
      </c>
      <c r="F713" s="51" t="str">
        <f t="shared" si="122"/>
        <v>Van Der Westhuizen</v>
      </c>
      <c r="G713" s="51" t="str">
        <f t="shared" si="123"/>
        <v>Men Veteran</v>
      </c>
      <c r="H713" s="51" t="str">
        <f t="shared" si="124"/>
        <v>Orca Angling Club</v>
      </c>
      <c r="I713" s="84"/>
      <c r="J713" s="84"/>
      <c r="K713" s="84"/>
      <c r="L713" s="83" t="str">
        <f t="shared" si="125"/>
        <v/>
      </c>
      <c r="M713" s="83" t="str">
        <f t="shared" si="126"/>
        <v/>
      </c>
    </row>
    <row r="714" spans="1:13" hidden="1" x14ac:dyDescent="0.3">
      <c r="A714" s="210" t="str">
        <f t="shared" si="118"/>
        <v>2022-IC-L3</v>
      </c>
      <c r="B714" s="199">
        <f t="shared" si="119"/>
        <v>44716</v>
      </c>
      <c r="C714" s="210" t="str">
        <f t="shared" si="120"/>
        <v>Zone 2 - Black Rock</v>
      </c>
      <c r="D714" s="84" t="s">
        <v>1228</v>
      </c>
      <c r="E714" s="51" t="str">
        <f t="shared" si="121"/>
        <v>Lian</v>
      </c>
      <c r="F714" s="51" t="str">
        <f t="shared" si="122"/>
        <v>De Jager</v>
      </c>
      <c r="G714" s="51" t="str">
        <f t="shared" si="123"/>
        <v>Men Senior</v>
      </c>
      <c r="H714" s="51" t="str">
        <f t="shared" si="124"/>
        <v>Orca Angling Club</v>
      </c>
      <c r="I714" s="84"/>
      <c r="J714" s="84"/>
      <c r="K714" s="84"/>
      <c r="L714" s="83" t="str">
        <f t="shared" si="125"/>
        <v/>
      </c>
      <c r="M714" s="83" t="str">
        <f t="shared" si="126"/>
        <v/>
      </c>
    </row>
    <row r="715" spans="1:13" hidden="1" x14ac:dyDescent="0.3">
      <c r="A715" s="210" t="str">
        <f t="shared" si="118"/>
        <v>2022-IC-L3</v>
      </c>
      <c r="B715" s="199">
        <f t="shared" si="119"/>
        <v>44716</v>
      </c>
      <c r="C715" s="210" t="str">
        <f t="shared" si="120"/>
        <v>Zone 2 - Black Rock</v>
      </c>
      <c r="D715" s="84" t="s">
        <v>1766</v>
      </c>
      <c r="E715" s="51" t="str">
        <f t="shared" si="121"/>
        <v>Terence</v>
      </c>
      <c r="F715" s="51" t="str">
        <f t="shared" si="122"/>
        <v>Knowles</v>
      </c>
      <c r="G715" s="51" t="str">
        <f t="shared" si="123"/>
        <v>Men Senior</v>
      </c>
      <c r="H715" s="51" t="str">
        <f t="shared" si="124"/>
        <v>Orca Angling Club</v>
      </c>
      <c r="I715" s="84"/>
      <c r="J715" s="84"/>
      <c r="K715" s="84"/>
      <c r="L715" s="83" t="str">
        <f t="shared" si="125"/>
        <v/>
      </c>
      <c r="M715" s="83" t="str">
        <f t="shared" si="126"/>
        <v/>
      </c>
    </row>
    <row r="716" spans="1:13" hidden="1" x14ac:dyDescent="0.3">
      <c r="A716" s="210" t="str">
        <f t="shared" si="118"/>
        <v>2022-IC-L3</v>
      </c>
      <c r="B716" s="199">
        <f t="shared" si="119"/>
        <v>44716</v>
      </c>
      <c r="C716" s="210" t="str">
        <f t="shared" si="120"/>
        <v>Zone 2 - Black Rock</v>
      </c>
      <c r="D716" s="84" t="s">
        <v>583</v>
      </c>
      <c r="E716" s="51" t="str">
        <f t="shared" si="121"/>
        <v>Hennie</v>
      </c>
      <c r="F716" s="51" t="str">
        <f t="shared" si="122"/>
        <v>Cloete</v>
      </c>
      <c r="G716" s="51" t="str">
        <f t="shared" si="123"/>
        <v>Men Grand Masters</v>
      </c>
      <c r="H716" s="51" t="str">
        <f t="shared" si="124"/>
        <v>xBenguella</v>
      </c>
      <c r="I716" s="84"/>
      <c r="J716" s="84"/>
      <c r="K716" s="84"/>
      <c r="L716" s="83" t="str">
        <f t="shared" si="125"/>
        <v/>
      </c>
      <c r="M716" s="83" t="str">
        <f t="shared" si="126"/>
        <v/>
      </c>
    </row>
    <row r="717" spans="1:13" hidden="1" x14ac:dyDescent="0.3">
      <c r="A717" s="210" t="str">
        <f t="shared" si="118"/>
        <v>2022-IC-L3</v>
      </c>
      <c r="B717" s="199">
        <f t="shared" si="119"/>
        <v>44716</v>
      </c>
      <c r="C717" s="210" t="str">
        <f t="shared" si="120"/>
        <v>Zone 2 - Black Rock</v>
      </c>
      <c r="D717" s="84" t="s">
        <v>1686</v>
      </c>
      <c r="E717" s="51" t="str">
        <f t="shared" si="121"/>
        <v>Hendrik JNR</v>
      </c>
      <c r="F717" s="51" t="str">
        <f t="shared" si="122"/>
        <v>Cloete</v>
      </c>
      <c r="G717" s="51" t="str">
        <f t="shared" si="123"/>
        <v>Men Senior</v>
      </c>
      <c r="H717" s="51" t="str">
        <f t="shared" si="124"/>
        <v>xBenguella</v>
      </c>
      <c r="I717" s="84"/>
      <c r="J717" s="84"/>
      <c r="K717" s="84"/>
      <c r="L717" s="83" t="str">
        <f t="shared" si="125"/>
        <v/>
      </c>
      <c r="M717" s="83" t="str">
        <f t="shared" si="126"/>
        <v/>
      </c>
    </row>
    <row r="718" spans="1:13" hidden="1" x14ac:dyDescent="0.3">
      <c r="A718" s="210" t="str">
        <f t="shared" si="118"/>
        <v>2022-IC-L3</v>
      </c>
      <c r="B718" s="199">
        <f t="shared" si="119"/>
        <v>44716</v>
      </c>
      <c r="C718" s="210" t="str">
        <f t="shared" si="120"/>
        <v>Zone 2 - Black Rock</v>
      </c>
      <c r="D718" s="84" t="s">
        <v>830</v>
      </c>
      <c r="E718" s="51" t="str">
        <f t="shared" si="121"/>
        <v>Estian</v>
      </c>
      <c r="F718" s="51" t="str">
        <f t="shared" si="122"/>
        <v>Jacobs</v>
      </c>
      <c r="G718" s="51" t="str">
        <f t="shared" si="123"/>
        <v>Men Senior</v>
      </c>
      <c r="H718" s="51" t="str">
        <f t="shared" si="124"/>
        <v>Benguella</v>
      </c>
      <c r="I718" s="84" t="s">
        <v>1862</v>
      </c>
      <c r="J718" s="84"/>
      <c r="K718" s="84">
        <v>58</v>
      </c>
      <c r="L718" s="83">
        <f t="shared" si="125"/>
        <v>2</v>
      </c>
      <c r="M718" s="83">
        <f t="shared" si="126"/>
        <v>2</v>
      </c>
    </row>
    <row r="719" spans="1:13" hidden="1" x14ac:dyDescent="0.3">
      <c r="A719" s="210" t="str">
        <f t="shared" si="118"/>
        <v>2022-IC-L3</v>
      </c>
      <c r="B719" s="199">
        <f t="shared" si="119"/>
        <v>44716</v>
      </c>
      <c r="C719" s="210" t="str">
        <f t="shared" si="120"/>
        <v>Zone 2 - Black Rock</v>
      </c>
      <c r="D719" s="84" t="s">
        <v>540</v>
      </c>
      <c r="E719" s="51" t="str">
        <f t="shared" si="121"/>
        <v>Deon</v>
      </c>
      <c r="F719" s="51" t="str">
        <f t="shared" si="122"/>
        <v>Jacobs</v>
      </c>
      <c r="G719" s="51" t="str">
        <f t="shared" si="123"/>
        <v>Men Grand Masters</v>
      </c>
      <c r="H719" s="51" t="str">
        <f t="shared" si="124"/>
        <v>Benguella</v>
      </c>
      <c r="I719" s="84"/>
      <c r="J719" s="84"/>
      <c r="K719" s="84"/>
      <c r="L719" s="83" t="str">
        <f t="shared" si="125"/>
        <v/>
      </c>
      <c r="M719" s="83" t="str">
        <f t="shared" si="126"/>
        <v/>
      </c>
    </row>
    <row r="720" spans="1:13" hidden="1" x14ac:dyDescent="0.3">
      <c r="A720" s="210" t="str">
        <f t="shared" si="118"/>
        <v>2022-IC-L3</v>
      </c>
      <c r="B720" s="199">
        <f t="shared" si="119"/>
        <v>44716</v>
      </c>
      <c r="C720" s="210" t="str">
        <f t="shared" si="120"/>
        <v>Zone 2 - Black Rock</v>
      </c>
      <c r="D720" s="84" t="s">
        <v>614</v>
      </c>
      <c r="E720" s="51" t="str">
        <f t="shared" si="121"/>
        <v>John</v>
      </c>
      <c r="F720" s="51" t="str">
        <f t="shared" si="122"/>
        <v>Moody</v>
      </c>
      <c r="G720" s="51" t="str">
        <f t="shared" si="123"/>
        <v>Men Veteran</v>
      </c>
      <c r="H720" s="51" t="str">
        <f t="shared" si="124"/>
        <v>Benguella</v>
      </c>
      <c r="I720" s="84"/>
      <c r="J720" s="84"/>
      <c r="K720" s="84"/>
      <c r="L720" s="83" t="str">
        <f t="shared" si="125"/>
        <v/>
      </c>
      <c r="M720" s="83" t="str">
        <f t="shared" si="126"/>
        <v/>
      </c>
    </row>
    <row r="721" spans="1:13" hidden="1" x14ac:dyDescent="0.3">
      <c r="A721" s="210" t="str">
        <f t="shared" si="118"/>
        <v>2022-IC-L3</v>
      </c>
      <c r="B721" s="199">
        <f t="shared" si="119"/>
        <v>44716</v>
      </c>
      <c r="C721" s="210" t="str">
        <f t="shared" si="120"/>
        <v>Zone 2 - Black Rock</v>
      </c>
      <c r="D721" s="84" t="s">
        <v>632</v>
      </c>
      <c r="E721" s="51" t="str">
        <f t="shared" si="121"/>
        <v>Ray</v>
      </c>
      <c r="F721" s="51" t="str">
        <f t="shared" si="122"/>
        <v>Moody</v>
      </c>
      <c r="G721" s="51" t="str">
        <f t="shared" si="123"/>
        <v>Men Senior</v>
      </c>
      <c r="H721" s="51" t="str">
        <f t="shared" si="124"/>
        <v>Benguella</v>
      </c>
      <c r="I721" s="84"/>
      <c r="J721" s="84"/>
      <c r="K721" s="84"/>
      <c r="L721" s="83" t="str">
        <f t="shared" si="125"/>
        <v/>
      </c>
      <c r="M721" s="83" t="str">
        <f t="shared" si="126"/>
        <v/>
      </c>
    </row>
    <row r="722" spans="1:13" hidden="1" x14ac:dyDescent="0.3">
      <c r="A722" s="210" t="str">
        <f t="shared" si="118"/>
        <v>2022-IC-L3</v>
      </c>
      <c r="B722" s="199">
        <f t="shared" si="119"/>
        <v>44716</v>
      </c>
      <c r="C722" s="210" t="str">
        <f t="shared" si="120"/>
        <v>Zone 2 - Black Rock</v>
      </c>
      <c r="D722" s="84" t="s">
        <v>664</v>
      </c>
      <c r="E722" s="51" t="str">
        <f t="shared" si="121"/>
        <v>Loandro</v>
      </c>
      <c r="F722" s="51" t="str">
        <f t="shared" si="122"/>
        <v>Steenkamp</v>
      </c>
      <c r="G722" s="51" t="str">
        <f t="shared" si="123"/>
        <v>Men Master</v>
      </c>
      <c r="H722" s="51" t="str">
        <f t="shared" si="124"/>
        <v>Benguella</v>
      </c>
      <c r="I722" s="84"/>
      <c r="J722" s="84"/>
      <c r="K722" s="84"/>
      <c r="L722" s="83" t="str">
        <f t="shared" si="125"/>
        <v/>
      </c>
      <c r="M722" s="83" t="str">
        <f t="shared" si="126"/>
        <v/>
      </c>
    </row>
    <row r="723" spans="1:13" hidden="1" x14ac:dyDescent="0.3">
      <c r="A723" s="210" t="str">
        <f t="shared" si="118"/>
        <v>2022-IC-L3</v>
      </c>
      <c r="B723" s="199">
        <f t="shared" si="119"/>
        <v>44716</v>
      </c>
      <c r="C723" s="210" t="str">
        <f t="shared" si="120"/>
        <v>Zone 2 - Black Rock</v>
      </c>
      <c r="D723" s="84" t="s">
        <v>668</v>
      </c>
      <c r="E723" s="51" t="str">
        <f t="shared" si="121"/>
        <v>Nadia</v>
      </c>
      <c r="F723" s="51" t="str">
        <f t="shared" si="122"/>
        <v>Steenkamp</v>
      </c>
      <c r="G723" s="51" t="str">
        <f t="shared" si="123"/>
        <v>Ladies Master</v>
      </c>
      <c r="H723" s="51" t="str">
        <f t="shared" si="124"/>
        <v>Benguella</v>
      </c>
      <c r="I723" s="84"/>
      <c r="J723" s="84"/>
      <c r="K723" s="84"/>
      <c r="L723" s="83" t="str">
        <f t="shared" si="125"/>
        <v/>
      </c>
      <c r="M723" s="83" t="str">
        <f t="shared" si="126"/>
        <v/>
      </c>
    </row>
    <row r="724" spans="1:13" hidden="1" x14ac:dyDescent="0.3">
      <c r="A724" s="210" t="str">
        <f t="shared" si="118"/>
        <v>2022-IC-L3</v>
      </c>
      <c r="B724" s="199">
        <f t="shared" si="119"/>
        <v>44716</v>
      </c>
      <c r="C724" s="210" t="str">
        <f t="shared" si="120"/>
        <v>Zone 2 - Black Rock</v>
      </c>
      <c r="D724" s="84" t="s">
        <v>1710</v>
      </c>
      <c r="E724" s="51" t="str">
        <f t="shared" si="121"/>
        <v>Adrian</v>
      </c>
      <c r="F724" s="51" t="str">
        <f t="shared" si="122"/>
        <v>Steenkamp</v>
      </c>
      <c r="G724" s="51" t="str">
        <f t="shared" si="123"/>
        <v>Men U/21</v>
      </c>
      <c r="H724" s="51" t="str">
        <f t="shared" si="124"/>
        <v>Benguella</v>
      </c>
      <c r="I724" s="84"/>
      <c r="J724" s="84"/>
      <c r="K724" s="84"/>
      <c r="L724" s="83" t="str">
        <f t="shared" si="125"/>
        <v/>
      </c>
      <c r="M724" s="83" t="str">
        <f t="shared" si="126"/>
        <v/>
      </c>
    </row>
    <row r="725" spans="1:13" hidden="1" x14ac:dyDescent="0.3">
      <c r="A725" s="210" t="str">
        <f t="shared" si="118"/>
        <v>2022-IC-L3</v>
      </c>
      <c r="B725" s="199">
        <f t="shared" si="119"/>
        <v>44716</v>
      </c>
      <c r="C725" s="210" t="str">
        <f t="shared" si="120"/>
        <v>Zone 2 - Black Rock</v>
      </c>
      <c r="D725" s="84" t="s">
        <v>580</v>
      </c>
      <c r="E725" s="51" t="str">
        <f t="shared" si="121"/>
        <v>Pierre</v>
      </c>
      <c r="F725" s="51" t="str">
        <f t="shared" si="122"/>
        <v>Wagner</v>
      </c>
      <c r="G725" s="51" t="str">
        <f t="shared" si="123"/>
        <v>Men Master</v>
      </c>
      <c r="H725" s="51" t="str">
        <f t="shared" si="124"/>
        <v>Seagull Angling Club</v>
      </c>
      <c r="I725" s="84"/>
      <c r="J725" s="84"/>
      <c r="K725" s="84"/>
      <c r="L725" s="83" t="str">
        <f t="shared" si="125"/>
        <v/>
      </c>
      <c r="M725" s="83" t="str">
        <f t="shared" si="126"/>
        <v/>
      </c>
    </row>
    <row r="726" spans="1:13" hidden="1" x14ac:dyDescent="0.3">
      <c r="A726" s="210" t="str">
        <f t="shared" si="118"/>
        <v>2022-IC-L3</v>
      </c>
      <c r="B726" s="199">
        <f t="shared" si="119"/>
        <v>44716</v>
      </c>
      <c r="C726" s="210" t="str">
        <f t="shared" si="120"/>
        <v>Zone 2 - Black Rock</v>
      </c>
      <c r="D726" s="84" t="s">
        <v>1001</v>
      </c>
      <c r="E726" s="51" t="str">
        <f t="shared" si="121"/>
        <v>Graham</v>
      </c>
      <c r="F726" s="51" t="str">
        <f t="shared" si="122"/>
        <v>Gramovsky</v>
      </c>
      <c r="G726" s="51" t="str">
        <f t="shared" si="123"/>
        <v>Men Veteran</v>
      </c>
      <c r="H726" s="51" t="str">
        <f t="shared" si="124"/>
        <v>Benguella</v>
      </c>
      <c r="I726" s="84"/>
      <c r="J726" s="84"/>
      <c r="K726" s="84"/>
      <c r="L726" s="83" t="str">
        <f t="shared" si="125"/>
        <v/>
      </c>
      <c r="M726" s="83" t="str">
        <f t="shared" si="126"/>
        <v/>
      </c>
    </row>
    <row r="727" spans="1:13" hidden="1" x14ac:dyDescent="0.3">
      <c r="A727" s="210" t="str">
        <f t="shared" si="118"/>
        <v>2022-IC-L3</v>
      </c>
      <c r="B727" s="199">
        <f t="shared" si="119"/>
        <v>44716</v>
      </c>
      <c r="C727" s="210" t="str">
        <f t="shared" si="120"/>
        <v>Zone 2 - Black Rock</v>
      </c>
      <c r="D727" s="84" t="s">
        <v>831</v>
      </c>
      <c r="E727" s="51" t="str">
        <f t="shared" si="121"/>
        <v>Taryn</v>
      </c>
      <c r="F727" s="51" t="str">
        <f t="shared" si="122"/>
        <v>Van Zyl</v>
      </c>
      <c r="G727" s="51" t="str">
        <f t="shared" si="123"/>
        <v>Ladies Veteran</v>
      </c>
      <c r="H727" s="51" t="str">
        <f t="shared" si="124"/>
        <v>Benguella</v>
      </c>
      <c r="I727" s="84"/>
      <c r="J727" s="84"/>
      <c r="K727" s="84"/>
      <c r="L727" s="83" t="str">
        <f t="shared" si="125"/>
        <v/>
      </c>
      <c r="M727" s="83" t="str">
        <f t="shared" si="126"/>
        <v/>
      </c>
    </row>
    <row r="728" spans="1:13" hidden="1" x14ac:dyDescent="0.3">
      <c r="A728" s="210" t="str">
        <f t="shared" si="118"/>
        <v>2022-IC-L3</v>
      </c>
      <c r="B728" s="199">
        <f t="shared" si="119"/>
        <v>44716</v>
      </c>
      <c r="C728" s="210" t="str">
        <f t="shared" si="120"/>
        <v>Zone 2 - Black Rock</v>
      </c>
      <c r="D728" s="84" t="s">
        <v>1606</v>
      </c>
      <c r="E728" s="51" t="str">
        <f t="shared" si="121"/>
        <v>Dries</v>
      </c>
      <c r="F728" s="51" t="str">
        <f t="shared" si="122"/>
        <v>Van Zyl</v>
      </c>
      <c r="G728" s="51" t="str">
        <f t="shared" si="123"/>
        <v>Men Veteran</v>
      </c>
      <c r="H728" s="51" t="str">
        <f t="shared" si="124"/>
        <v>Benguella</v>
      </c>
      <c r="I728" s="84"/>
      <c r="J728" s="84"/>
      <c r="K728" s="84"/>
      <c r="L728" s="83" t="str">
        <f t="shared" si="125"/>
        <v/>
      </c>
      <c r="M728" s="83" t="str">
        <f t="shared" si="126"/>
        <v/>
      </c>
    </row>
    <row r="729" spans="1:13" hidden="1" x14ac:dyDescent="0.3">
      <c r="A729" s="210" t="str">
        <f t="shared" si="118"/>
        <v>2022-IC-L3</v>
      </c>
      <c r="B729" s="199">
        <f t="shared" si="119"/>
        <v>44716</v>
      </c>
      <c r="C729" s="210" t="str">
        <f t="shared" si="120"/>
        <v>Zone 2 - Black Rock</v>
      </c>
      <c r="D729" s="84" t="s">
        <v>1409</v>
      </c>
      <c r="E729" s="51" t="str">
        <f t="shared" si="121"/>
        <v>Stanley</v>
      </c>
      <c r="F729" s="51" t="str">
        <f t="shared" si="122"/>
        <v>Van Zyl</v>
      </c>
      <c r="G729" s="51" t="str">
        <f t="shared" si="123"/>
        <v>Men Grand Masters</v>
      </c>
      <c r="H729" s="51" t="str">
        <f t="shared" si="124"/>
        <v>Okahandja</v>
      </c>
      <c r="I729" s="84"/>
      <c r="J729" s="84"/>
      <c r="K729" s="84"/>
      <c r="L729" s="83" t="str">
        <f t="shared" si="125"/>
        <v/>
      </c>
      <c r="M729" s="83" t="str">
        <f t="shared" si="126"/>
        <v/>
      </c>
    </row>
    <row r="730" spans="1:13" hidden="1" x14ac:dyDescent="0.3">
      <c r="A730" s="210" t="str">
        <f t="shared" si="118"/>
        <v>2022-IC-L3</v>
      </c>
      <c r="B730" s="199">
        <f t="shared" si="119"/>
        <v>44716</v>
      </c>
      <c r="C730" s="210" t="str">
        <f t="shared" si="120"/>
        <v>Zone 2 - Black Rock</v>
      </c>
      <c r="D730" s="84" t="s">
        <v>611</v>
      </c>
      <c r="E730" s="51" t="str">
        <f t="shared" si="121"/>
        <v>Coennie</v>
      </c>
      <c r="F730" s="51" t="str">
        <f t="shared" si="122"/>
        <v>Steyn</v>
      </c>
      <c r="G730" s="51" t="str">
        <f t="shared" si="123"/>
        <v>Men Grand Masters</v>
      </c>
      <c r="H730" s="51" t="str">
        <f t="shared" si="124"/>
        <v>Namib Park</v>
      </c>
      <c r="I730" s="84" t="s">
        <v>1862</v>
      </c>
      <c r="J730" s="84"/>
      <c r="K730" s="84">
        <v>47</v>
      </c>
      <c r="L730" s="83">
        <f t="shared" si="125"/>
        <v>1.1000000000000001</v>
      </c>
      <c r="M730" s="83">
        <f t="shared" si="126"/>
        <v>1.1000000000000001</v>
      </c>
    </row>
    <row r="731" spans="1:13" hidden="1" x14ac:dyDescent="0.3">
      <c r="A731" s="210" t="str">
        <f t="shared" si="118"/>
        <v>2022-IC-L3</v>
      </c>
      <c r="B731" s="199">
        <f t="shared" si="119"/>
        <v>44716</v>
      </c>
      <c r="C731" s="210" t="str">
        <f t="shared" si="120"/>
        <v>Zone 2 - Black Rock</v>
      </c>
      <c r="D731" s="84" t="s">
        <v>611</v>
      </c>
      <c r="E731" s="51" t="str">
        <f t="shared" si="121"/>
        <v>Coennie</v>
      </c>
      <c r="F731" s="51" t="str">
        <f t="shared" si="122"/>
        <v>Steyn</v>
      </c>
      <c r="G731" s="51" t="str">
        <f t="shared" si="123"/>
        <v>Men Grand Masters</v>
      </c>
      <c r="H731" s="51" t="str">
        <f t="shared" si="124"/>
        <v>Namib Park</v>
      </c>
      <c r="I731" s="84" t="s">
        <v>1862</v>
      </c>
      <c r="J731" s="84"/>
      <c r="K731" s="84">
        <v>48</v>
      </c>
      <c r="L731" s="83">
        <f t="shared" si="125"/>
        <v>1.1000000000000001</v>
      </c>
      <c r="M731" s="83">
        <f t="shared" si="126"/>
        <v>1.1000000000000001</v>
      </c>
    </row>
    <row r="732" spans="1:13" hidden="1" x14ac:dyDescent="0.3">
      <c r="A732" s="210" t="str">
        <f t="shared" ref="A732:A795" si="127">IF(D732="","",A731)</f>
        <v>2022-IC-L3</v>
      </c>
      <c r="B732" s="199">
        <f t="shared" ref="B732:B795" si="128">IF(D732="","",B731)</f>
        <v>44716</v>
      </c>
      <c r="C732" s="210" t="str">
        <f t="shared" ref="C732:C795" si="129">IF(D732="","",C731)</f>
        <v>Zone 2 - Black Rock</v>
      </c>
      <c r="D732" s="84" t="s">
        <v>611</v>
      </c>
      <c r="E732" s="51" t="str">
        <f t="shared" ref="E732:E795" si="130">IF(D732="","",VLOOKUP(D732,Master,3,FALSE))</f>
        <v>Coennie</v>
      </c>
      <c r="F732" s="51" t="str">
        <f t="shared" ref="F732:F795" si="131">IF(D732="","",VLOOKUP(D732,Master,4,FALSE))</f>
        <v>Steyn</v>
      </c>
      <c r="G732" s="51" t="str">
        <f t="shared" ref="G732:G795" si="132">IF(D732="","",VLOOKUP(D732,Master,5,FALSE))</f>
        <v>Men Grand Masters</v>
      </c>
      <c r="H732" s="51" t="str">
        <f t="shared" ref="H732:H795" si="133">IF(D732="","",VLOOKUP(D732,Master,2,FALSE))</f>
        <v>Namib Park</v>
      </c>
      <c r="I732" s="84" t="s">
        <v>9</v>
      </c>
      <c r="J732" s="84"/>
      <c r="K732" s="84">
        <v>38</v>
      </c>
      <c r="L732" s="83">
        <f t="shared" ref="L732:L795" si="134">IF(K732="","",IF(I732="",ROUND(HLOOKUP(J732,kgList,K732,FALSE),1),ROUND(HLOOKUP(I732,kgList,K732,FALSE),1)))</f>
        <v>1</v>
      </c>
      <c r="M732" s="83">
        <f t="shared" ref="M732:M795" si="135">IF(L732="","",IF(COUNTA(I732:J732)&gt;1,"Edible or Inedible",IF(COUNTA(I732)=1,L732*1,IF(COUNTA(J732)=1,L732*1,"ERROR"))))</f>
        <v>1</v>
      </c>
    </row>
    <row r="733" spans="1:13" hidden="1" x14ac:dyDescent="0.3">
      <c r="A733" s="210" t="str">
        <f t="shared" si="127"/>
        <v>2022-IC-L3</v>
      </c>
      <c r="B733" s="199">
        <f t="shared" si="128"/>
        <v>44716</v>
      </c>
      <c r="C733" s="210" t="str">
        <f t="shared" si="129"/>
        <v>Zone 2 - Black Rock</v>
      </c>
      <c r="D733" s="84" t="s">
        <v>457</v>
      </c>
      <c r="E733" s="51" t="str">
        <f t="shared" si="130"/>
        <v>Andre</v>
      </c>
      <c r="F733" s="51" t="str">
        <f t="shared" si="131"/>
        <v>Coetzee</v>
      </c>
      <c r="G733" s="51" t="str">
        <f t="shared" si="132"/>
        <v>Men Grand Masters</v>
      </c>
      <c r="H733" s="51" t="str">
        <f t="shared" si="133"/>
        <v>Namib Park</v>
      </c>
      <c r="I733" s="84" t="s">
        <v>22</v>
      </c>
      <c r="J733" s="84"/>
      <c r="K733" s="84">
        <v>56</v>
      </c>
      <c r="L733" s="83">
        <f t="shared" si="134"/>
        <v>2.2999999999999998</v>
      </c>
      <c r="M733" s="83">
        <f t="shared" si="135"/>
        <v>2.2999999999999998</v>
      </c>
    </row>
    <row r="734" spans="1:13" hidden="1" x14ac:dyDescent="0.3">
      <c r="A734" s="210" t="str">
        <f t="shared" si="127"/>
        <v>2022-IC-L3</v>
      </c>
      <c r="B734" s="199">
        <f t="shared" si="128"/>
        <v>44716</v>
      </c>
      <c r="C734" s="210" t="str">
        <f t="shared" si="129"/>
        <v>Zone 2 - Black Rock</v>
      </c>
      <c r="D734" s="84" t="s">
        <v>556</v>
      </c>
      <c r="E734" s="51" t="str">
        <f t="shared" si="130"/>
        <v>Lance</v>
      </c>
      <c r="F734" s="51" t="str">
        <f t="shared" si="131"/>
        <v>Mills</v>
      </c>
      <c r="G734" s="51" t="str">
        <f t="shared" si="132"/>
        <v>Men Master</v>
      </c>
      <c r="H734" s="51" t="str">
        <f t="shared" si="133"/>
        <v>Henties Bay</v>
      </c>
      <c r="I734" s="84" t="s">
        <v>22</v>
      </c>
      <c r="J734" s="84"/>
      <c r="K734" s="84">
        <v>42</v>
      </c>
      <c r="L734" s="83">
        <f t="shared" si="134"/>
        <v>1</v>
      </c>
      <c r="M734" s="83">
        <f t="shared" si="135"/>
        <v>1</v>
      </c>
    </row>
    <row r="735" spans="1:13" hidden="1" x14ac:dyDescent="0.3">
      <c r="A735" s="210" t="str">
        <f t="shared" si="127"/>
        <v>2022-IC-L3</v>
      </c>
      <c r="B735" s="199">
        <f t="shared" si="128"/>
        <v>44716</v>
      </c>
      <c r="C735" s="210" t="str">
        <f t="shared" si="129"/>
        <v>Zone 2 - Black Rock</v>
      </c>
      <c r="D735" s="84" t="s">
        <v>533</v>
      </c>
      <c r="E735" s="51" t="str">
        <f t="shared" si="130"/>
        <v>Sarah-Ann</v>
      </c>
      <c r="F735" s="51" t="str">
        <f t="shared" si="131"/>
        <v>Mills</v>
      </c>
      <c r="G735" s="51" t="str">
        <f t="shared" si="132"/>
        <v>Ladies Master</v>
      </c>
      <c r="H735" s="51" t="str">
        <f t="shared" si="133"/>
        <v>Walvis Bay</v>
      </c>
      <c r="I735" s="84"/>
      <c r="J735" s="84"/>
      <c r="K735" s="84"/>
      <c r="L735" s="83" t="str">
        <f t="shared" si="134"/>
        <v/>
      </c>
      <c r="M735" s="83" t="str">
        <f t="shared" si="135"/>
        <v/>
      </c>
    </row>
    <row r="736" spans="1:13" hidden="1" x14ac:dyDescent="0.3">
      <c r="A736" s="210" t="str">
        <f t="shared" si="127"/>
        <v>2022-IC-L3</v>
      </c>
      <c r="B736" s="199">
        <f t="shared" si="128"/>
        <v>44716</v>
      </c>
      <c r="C736" s="210" t="str">
        <f t="shared" si="129"/>
        <v>Zone 2 - Black Rock</v>
      </c>
      <c r="D736" s="84" t="s">
        <v>462</v>
      </c>
      <c r="E736" s="51" t="str">
        <f t="shared" si="130"/>
        <v>Rodger</v>
      </c>
      <c r="F736" s="51" t="str">
        <f t="shared" si="131"/>
        <v>Boon</v>
      </c>
      <c r="G736" s="51" t="str">
        <f t="shared" si="132"/>
        <v>Men Master</v>
      </c>
      <c r="H736" s="51" t="str">
        <f t="shared" si="133"/>
        <v>Namib Park</v>
      </c>
      <c r="I736" s="84" t="s">
        <v>9</v>
      </c>
      <c r="J736" s="84"/>
      <c r="K736" s="84">
        <v>30</v>
      </c>
      <c r="L736" s="83">
        <f t="shared" si="134"/>
        <v>0.5</v>
      </c>
      <c r="M736" s="83">
        <f t="shared" si="135"/>
        <v>0.5</v>
      </c>
    </row>
    <row r="737" spans="1:13" hidden="1" x14ac:dyDescent="0.3">
      <c r="A737" s="210" t="str">
        <f t="shared" si="127"/>
        <v>2022-IC-L3</v>
      </c>
      <c r="B737" s="199">
        <f t="shared" si="128"/>
        <v>44716</v>
      </c>
      <c r="C737" s="210" t="str">
        <f t="shared" si="129"/>
        <v>Zone 2 - Black Rock</v>
      </c>
      <c r="D737" s="84" t="s">
        <v>591</v>
      </c>
      <c r="E737" s="51" t="str">
        <f t="shared" si="130"/>
        <v>Robert</v>
      </c>
      <c r="F737" s="51" t="str">
        <f t="shared" si="131"/>
        <v>Moyce</v>
      </c>
      <c r="G737" s="51" t="str">
        <f t="shared" si="132"/>
        <v>Men Grand Masters</v>
      </c>
      <c r="H737" s="51" t="str">
        <f t="shared" si="133"/>
        <v>Namib Park</v>
      </c>
      <c r="I737" s="84"/>
      <c r="J737" s="84"/>
      <c r="K737" s="84"/>
      <c r="L737" s="83" t="str">
        <f t="shared" si="134"/>
        <v/>
      </c>
      <c r="M737" s="83" t="str">
        <f t="shared" si="135"/>
        <v/>
      </c>
    </row>
    <row r="738" spans="1:13" hidden="1" x14ac:dyDescent="0.3">
      <c r="A738" s="210" t="str">
        <f t="shared" si="127"/>
        <v>2022-IC-L3</v>
      </c>
      <c r="B738" s="199">
        <f t="shared" si="128"/>
        <v>44716</v>
      </c>
      <c r="C738" s="210" t="str">
        <f t="shared" si="129"/>
        <v>Zone 2 - Black Rock</v>
      </c>
      <c r="D738" s="84" t="s">
        <v>486</v>
      </c>
      <c r="E738" s="51" t="str">
        <f t="shared" si="130"/>
        <v>Johan</v>
      </c>
      <c r="F738" s="51" t="str">
        <f t="shared" si="131"/>
        <v>Bruwer</v>
      </c>
      <c r="G738" s="51" t="str">
        <f t="shared" si="132"/>
        <v>Men Senior</v>
      </c>
      <c r="H738" s="51" t="str">
        <f t="shared" si="133"/>
        <v>Namib Park</v>
      </c>
      <c r="I738" s="84"/>
      <c r="J738" s="84"/>
      <c r="K738" s="84"/>
      <c r="L738" s="83" t="str">
        <f t="shared" si="134"/>
        <v/>
      </c>
      <c r="M738" s="83" t="str">
        <f t="shared" si="135"/>
        <v/>
      </c>
    </row>
    <row r="739" spans="1:13" hidden="1" x14ac:dyDescent="0.3">
      <c r="A739" s="210" t="str">
        <f t="shared" si="127"/>
        <v>2022-IC-L3</v>
      </c>
      <c r="B739" s="199">
        <f t="shared" si="128"/>
        <v>44716</v>
      </c>
      <c r="C739" s="210" t="str">
        <f t="shared" si="129"/>
        <v>Zone 2 - Black Rock</v>
      </c>
      <c r="D739" s="84" t="s">
        <v>1700</v>
      </c>
      <c r="E739" s="51" t="str">
        <f t="shared" si="130"/>
        <v>Wanda</v>
      </c>
      <c r="F739" s="51" t="str">
        <f t="shared" si="131"/>
        <v>Enslin</v>
      </c>
      <c r="G739" s="51" t="str">
        <f t="shared" si="132"/>
        <v>Ladies Senior</v>
      </c>
      <c r="H739" s="51" t="str">
        <f t="shared" si="133"/>
        <v>Namib Park</v>
      </c>
      <c r="I739" s="84"/>
      <c r="J739" s="84"/>
      <c r="K739" s="84"/>
      <c r="L739" s="83" t="str">
        <f t="shared" si="134"/>
        <v/>
      </c>
      <c r="M739" s="83" t="str">
        <f t="shared" si="135"/>
        <v/>
      </c>
    </row>
    <row r="740" spans="1:13" hidden="1" x14ac:dyDescent="0.3">
      <c r="A740" s="210" t="str">
        <f t="shared" si="127"/>
        <v>2022-IC-L3</v>
      </c>
      <c r="B740" s="199">
        <f t="shared" si="128"/>
        <v>44716</v>
      </c>
      <c r="C740" s="210" t="str">
        <f t="shared" si="129"/>
        <v>Zone 2 - Black Rock</v>
      </c>
      <c r="D740" s="84" t="s">
        <v>1699</v>
      </c>
      <c r="E740" s="51" t="str">
        <f t="shared" si="130"/>
        <v>Ryno</v>
      </c>
      <c r="F740" s="51" t="str">
        <f t="shared" si="131"/>
        <v>Enslin</v>
      </c>
      <c r="G740" s="51" t="str">
        <f t="shared" si="132"/>
        <v>Men Senior</v>
      </c>
      <c r="H740" s="51" t="str">
        <f t="shared" si="133"/>
        <v>Namib Park</v>
      </c>
      <c r="I740" s="84"/>
      <c r="J740" s="84"/>
      <c r="K740" s="84"/>
      <c r="L740" s="83" t="str">
        <f t="shared" si="134"/>
        <v/>
      </c>
      <c r="M740" s="83" t="str">
        <f t="shared" si="135"/>
        <v/>
      </c>
    </row>
    <row r="741" spans="1:13" hidden="1" x14ac:dyDescent="0.3">
      <c r="A741" s="210" t="str">
        <f t="shared" si="127"/>
        <v>2022-IC-L3</v>
      </c>
      <c r="B741" s="199">
        <f t="shared" si="128"/>
        <v>44716</v>
      </c>
      <c r="C741" s="210" t="str">
        <f t="shared" si="129"/>
        <v>Zone 2 - Black Rock</v>
      </c>
      <c r="D741" s="84" t="s">
        <v>1006</v>
      </c>
      <c r="E741" s="51" t="str">
        <f t="shared" si="130"/>
        <v>Andre</v>
      </c>
      <c r="F741" s="51" t="str">
        <f t="shared" si="131"/>
        <v>Vermaak</v>
      </c>
      <c r="G741" s="51" t="str">
        <f t="shared" si="132"/>
        <v>Men Senior</v>
      </c>
      <c r="H741" s="51" t="str">
        <f t="shared" si="133"/>
        <v>Namib Park</v>
      </c>
      <c r="I741" s="84" t="s">
        <v>1862</v>
      </c>
      <c r="J741" s="84"/>
      <c r="K741" s="84">
        <v>49</v>
      </c>
      <c r="L741" s="83">
        <f t="shared" si="134"/>
        <v>1.2</v>
      </c>
      <c r="M741" s="83">
        <f t="shared" si="135"/>
        <v>1.2</v>
      </c>
    </row>
    <row r="742" spans="1:13" hidden="1" x14ac:dyDescent="0.3">
      <c r="A742" s="210" t="str">
        <f t="shared" si="127"/>
        <v>2022-IC-L3</v>
      </c>
      <c r="B742" s="199">
        <f t="shared" si="128"/>
        <v>44716</v>
      </c>
      <c r="C742" s="210" t="str">
        <f t="shared" si="129"/>
        <v>Zone 2 - Black Rock</v>
      </c>
      <c r="D742" s="84" t="s">
        <v>1006</v>
      </c>
      <c r="E742" s="51" t="str">
        <f t="shared" si="130"/>
        <v>Andre</v>
      </c>
      <c r="F742" s="51" t="str">
        <f t="shared" si="131"/>
        <v>Vermaak</v>
      </c>
      <c r="G742" s="51" t="str">
        <f t="shared" si="132"/>
        <v>Men Senior</v>
      </c>
      <c r="H742" s="51" t="str">
        <f t="shared" si="133"/>
        <v>Namib Park</v>
      </c>
      <c r="I742" s="84" t="s">
        <v>1862</v>
      </c>
      <c r="J742" s="84"/>
      <c r="K742" s="84">
        <v>46</v>
      </c>
      <c r="L742" s="83">
        <f t="shared" si="134"/>
        <v>1</v>
      </c>
      <c r="M742" s="83">
        <f t="shared" si="135"/>
        <v>1</v>
      </c>
    </row>
    <row r="743" spans="1:13" hidden="1" x14ac:dyDescent="0.3">
      <c r="A743" s="210" t="str">
        <f t="shared" si="127"/>
        <v>2022-IC-L3</v>
      </c>
      <c r="B743" s="199">
        <f t="shared" si="128"/>
        <v>44716</v>
      </c>
      <c r="C743" s="210" t="str">
        <f t="shared" si="129"/>
        <v>Zone 2 - Black Rock</v>
      </c>
      <c r="D743" s="84" t="s">
        <v>1006</v>
      </c>
      <c r="E743" s="51" t="str">
        <f t="shared" si="130"/>
        <v>Andre</v>
      </c>
      <c r="F743" s="51" t="str">
        <f t="shared" si="131"/>
        <v>Vermaak</v>
      </c>
      <c r="G743" s="51" t="str">
        <f t="shared" si="132"/>
        <v>Men Senior</v>
      </c>
      <c r="H743" s="51" t="str">
        <f t="shared" si="133"/>
        <v>Namib Park</v>
      </c>
      <c r="I743" s="84" t="s">
        <v>22</v>
      </c>
      <c r="J743" s="84"/>
      <c r="K743" s="84">
        <v>44</v>
      </c>
      <c r="L743" s="83">
        <f t="shared" si="134"/>
        <v>1.1000000000000001</v>
      </c>
      <c r="M743" s="83">
        <f t="shared" si="135"/>
        <v>1.1000000000000001</v>
      </c>
    </row>
    <row r="744" spans="1:13" hidden="1" x14ac:dyDescent="0.3">
      <c r="A744" s="210" t="str">
        <f t="shared" si="127"/>
        <v>2022-IC-L3</v>
      </c>
      <c r="B744" s="199">
        <f t="shared" si="128"/>
        <v>44716</v>
      </c>
      <c r="C744" s="210" t="str">
        <f t="shared" si="129"/>
        <v>Zone 2 - Black Rock</v>
      </c>
      <c r="D744" s="84" t="s">
        <v>607</v>
      </c>
      <c r="E744" s="51" t="str">
        <f t="shared" si="130"/>
        <v>Stephan</v>
      </c>
      <c r="F744" s="51" t="str">
        <f t="shared" si="131"/>
        <v>Swanepoel</v>
      </c>
      <c r="G744" s="51" t="str">
        <f t="shared" si="132"/>
        <v>Men Veteran</v>
      </c>
      <c r="H744" s="51" t="str">
        <f t="shared" si="133"/>
        <v>Namib Park</v>
      </c>
      <c r="I744" s="84" t="s">
        <v>1862</v>
      </c>
      <c r="J744" s="84"/>
      <c r="K744" s="84">
        <v>47</v>
      </c>
      <c r="L744" s="83">
        <f t="shared" si="134"/>
        <v>1.1000000000000001</v>
      </c>
      <c r="M744" s="83">
        <f t="shared" si="135"/>
        <v>1.1000000000000001</v>
      </c>
    </row>
    <row r="745" spans="1:13" hidden="1" x14ac:dyDescent="0.3">
      <c r="A745" s="210" t="str">
        <f t="shared" si="127"/>
        <v>2022-IC-L3</v>
      </c>
      <c r="B745" s="199">
        <f t="shared" si="128"/>
        <v>44716</v>
      </c>
      <c r="C745" s="210" t="str">
        <f t="shared" si="129"/>
        <v>Zone 2 - Black Rock</v>
      </c>
      <c r="D745" s="84" t="s">
        <v>1175</v>
      </c>
      <c r="E745" s="51" t="str">
        <f t="shared" si="130"/>
        <v>Daniel</v>
      </c>
      <c r="F745" s="51" t="str">
        <f t="shared" si="131"/>
        <v>Janse Van Vuuren</v>
      </c>
      <c r="G745" s="51" t="str">
        <f t="shared" si="132"/>
        <v>Men U/21</v>
      </c>
      <c r="H745" s="51" t="str">
        <f t="shared" si="133"/>
        <v>Namib Park</v>
      </c>
      <c r="I745" s="84"/>
      <c r="J745" s="84"/>
      <c r="K745" s="84"/>
      <c r="L745" s="83" t="str">
        <f t="shared" si="134"/>
        <v/>
      </c>
      <c r="M745" s="83" t="str">
        <f t="shared" si="135"/>
        <v/>
      </c>
    </row>
    <row r="746" spans="1:13" hidden="1" x14ac:dyDescent="0.3">
      <c r="A746" s="210" t="str">
        <f t="shared" si="127"/>
        <v>2022-IC-L3</v>
      </c>
      <c r="B746" s="199">
        <f t="shared" si="128"/>
        <v>44716</v>
      </c>
      <c r="C746" s="210" t="str">
        <f t="shared" si="129"/>
        <v>Zone 2 - Black Rock</v>
      </c>
      <c r="D746" s="84" t="s">
        <v>1593</v>
      </c>
      <c r="E746" s="51" t="str">
        <f t="shared" si="130"/>
        <v>Johan</v>
      </c>
      <c r="F746" s="51" t="str">
        <f t="shared" si="131"/>
        <v>Van Niekerk</v>
      </c>
      <c r="G746" s="51" t="str">
        <f t="shared" si="132"/>
        <v>Men Veteran</v>
      </c>
      <c r="H746" s="51" t="str">
        <f t="shared" si="133"/>
        <v>Namib Park</v>
      </c>
      <c r="I746" s="84" t="s">
        <v>1862</v>
      </c>
      <c r="J746" s="84"/>
      <c r="K746" s="84">
        <v>48</v>
      </c>
      <c r="L746" s="83">
        <f t="shared" si="134"/>
        <v>1.1000000000000001</v>
      </c>
      <c r="M746" s="83">
        <f t="shared" si="135"/>
        <v>1.1000000000000001</v>
      </c>
    </row>
    <row r="747" spans="1:13" hidden="1" x14ac:dyDescent="0.3">
      <c r="A747" s="210" t="str">
        <f t="shared" si="127"/>
        <v>2022-IC-L3</v>
      </c>
      <c r="B747" s="199">
        <f t="shared" si="128"/>
        <v>44716</v>
      </c>
      <c r="C747" s="210" t="str">
        <f t="shared" si="129"/>
        <v>Zone 2 - Black Rock</v>
      </c>
      <c r="D747" s="84" t="s">
        <v>805</v>
      </c>
      <c r="E747" s="51" t="str">
        <f t="shared" si="130"/>
        <v>Uwe</v>
      </c>
      <c r="F747" s="51" t="str">
        <f t="shared" si="131"/>
        <v>Hanssen</v>
      </c>
      <c r="G747" s="51" t="str">
        <f t="shared" si="132"/>
        <v>Men Senior</v>
      </c>
      <c r="H747" s="51" t="str">
        <f t="shared" si="133"/>
        <v>Namib Park</v>
      </c>
      <c r="I747" s="84" t="s">
        <v>1862</v>
      </c>
      <c r="J747" s="84"/>
      <c r="K747" s="84">
        <v>45</v>
      </c>
      <c r="L747" s="83">
        <f t="shared" si="134"/>
        <v>0.9</v>
      </c>
      <c r="M747" s="83">
        <f t="shared" si="135"/>
        <v>0.9</v>
      </c>
    </row>
    <row r="748" spans="1:13" hidden="1" x14ac:dyDescent="0.3">
      <c r="A748" s="210" t="str">
        <f t="shared" si="127"/>
        <v>2022-IC-L3</v>
      </c>
      <c r="B748" s="199">
        <f t="shared" si="128"/>
        <v>44716</v>
      </c>
      <c r="C748" s="210" t="str">
        <f t="shared" si="129"/>
        <v>Zone 2 - Black Rock</v>
      </c>
      <c r="D748" s="84" t="s">
        <v>805</v>
      </c>
      <c r="E748" s="51" t="str">
        <f t="shared" si="130"/>
        <v>Uwe</v>
      </c>
      <c r="F748" s="51" t="str">
        <f t="shared" si="131"/>
        <v>Hanssen</v>
      </c>
      <c r="G748" s="51" t="str">
        <f t="shared" si="132"/>
        <v>Men Senior</v>
      </c>
      <c r="H748" s="51" t="str">
        <f t="shared" si="133"/>
        <v>Namib Park</v>
      </c>
      <c r="I748" s="84" t="s">
        <v>1862</v>
      </c>
      <c r="J748" s="84"/>
      <c r="K748" s="84">
        <v>46</v>
      </c>
      <c r="L748" s="83">
        <f t="shared" si="134"/>
        <v>1</v>
      </c>
      <c r="M748" s="83">
        <f t="shared" si="135"/>
        <v>1</v>
      </c>
    </row>
    <row r="749" spans="1:13" hidden="1" x14ac:dyDescent="0.3">
      <c r="A749" s="210" t="str">
        <f t="shared" si="127"/>
        <v>2022-IC-L3</v>
      </c>
      <c r="B749" s="199">
        <f t="shared" si="128"/>
        <v>44716</v>
      </c>
      <c r="C749" s="210" t="str">
        <f t="shared" si="129"/>
        <v>Zone 2 - Black Rock</v>
      </c>
      <c r="D749" s="84" t="s">
        <v>695</v>
      </c>
      <c r="E749" s="51" t="str">
        <f t="shared" si="130"/>
        <v>Rhyno</v>
      </c>
      <c r="F749" s="51" t="str">
        <f t="shared" si="131"/>
        <v>Koberzig</v>
      </c>
      <c r="G749" s="51" t="str">
        <f t="shared" si="132"/>
        <v>Men Senior</v>
      </c>
      <c r="H749" s="51" t="str">
        <f t="shared" si="133"/>
        <v>Steenbras</v>
      </c>
      <c r="I749" s="84"/>
      <c r="J749" s="84" t="s">
        <v>1279</v>
      </c>
      <c r="K749" s="84">
        <v>89</v>
      </c>
      <c r="L749" s="83">
        <f t="shared" si="134"/>
        <v>2.9</v>
      </c>
      <c r="M749" s="83">
        <f t="shared" si="135"/>
        <v>2.9</v>
      </c>
    </row>
    <row r="750" spans="1:13" hidden="1" x14ac:dyDescent="0.3">
      <c r="A750" s="210" t="str">
        <f t="shared" si="127"/>
        <v>2022-IC-L3</v>
      </c>
      <c r="B750" s="199">
        <f t="shared" si="128"/>
        <v>44716</v>
      </c>
      <c r="C750" s="210" t="str">
        <f t="shared" si="129"/>
        <v>Zone 2 - Black Rock</v>
      </c>
      <c r="D750" s="84" t="s">
        <v>695</v>
      </c>
      <c r="E750" s="51" t="str">
        <f t="shared" si="130"/>
        <v>Rhyno</v>
      </c>
      <c r="F750" s="51" t="str">
        <f t="shared" si="131"/>
        <v>Koberzig</v>
      </c>
      <c r="G750" s="51" t="str">
        <f t="shared" si="132"/>
        <v>Men Senior</v>
      </c>
      <c r="H750" s="51" t="str">
        <f t="shared" si="133"/>
        <v>Steenbras</v>
      </c>
      <c r="I750" s="84"/>
      <c r="J750" s="84" t="s">
        <v>10</v>
      </c>
      <c r="K750" s="84">
        <v>40</v>
      </c>
      <c r="L750" s="83">
        <f t="shared" si="134"/>
        <v>1</v>
      </c>
      <c r="M750" s="83">
        <f t="shared" si="135"/>
        <v>1</v>
      </c>
    </row>
    <row r="751" spans="1:13" hidden="1" x14ac:dyDescent="0.3">
      <c r="A751" s="210" t="str">
        <f t="shared" si="127"/>
        <v>2022-IC-L3</v>
      </c>
      <c r="B751" s="199">
        <f t="shared" si="128"/>
        <v>44716</v>
      </c>
      <c r="C751" s="210" t="str">
        <f t="shared" si="129"/>
        <v>Zone 2 - Black Rock</v>
      </c>
      <c r="D751" s="84" t="s">
        <v>649</v>
      </c>
      <c r="E751" s="51" t="str">
        <f t="shared" si="130"/>
        <v>Abriana</v>
      </c>
      <c r="F751" s="51" t="str">
        <f t="shared" si="131"/>
        <v>Koberzig</v>
      </c>
      <c r="G751" s="51" t="str">
        <f t="shared" si="132"/>
        <v>Ladies Senior</v>
      </c>
      <c r="H751" s="51" t="str">
        <f t="shared" si="133"/>
        <v>Steenbras</v>
      </c>
      <c r="I751" s="84"/>
      <c r="J751" s="84" t="s">
        <v>10</v>
      </c>
      <c r="K751" s="84">
        <v>40</v>
      </c>
      <c r="L751" s="83">
        <f t="shared" si="134"/>
        <v>1</v>
      </c>
      <c r="M751" s="83">
        <f t="shared" si="135"/>
        <v>1</v>
      </c>
    </row>
    <row r="752" spans="1:13" hidden="1" x14ac:dyDescent="0.3">
      <c r="A752" s="210" t="str">
        <f t="shared" si="127"/>
        <v>2022-IC-L3</v>
      </c>
      <c r="B752" s="199">
        <f t="shared" si="128"/>
        <v>44716</v>
      </c>
      <c r="C752" s="210" t="str">
        <f t="shared" si="129"/>
        <v>Zone 2 - Black Rock</v>
      </c>
      <c r="D752" s="84" t="s">
        <v>649</v>
      </c>
      <c r="E752" s="51" t="str">
        <f t="shared" si="130"/>
        <v>Abriana</v>
      </c>
      <c r="F752" s="51" t="str">
        <f t="shared" si="131"/>
        <v>Koberzig</v>
      </c>
      <c r="G752" s="51" t="str">
        <f t="shared" si="132"/>
        <v>Ladies Senior</v>
      </c>
      <c r="H752" s="51" t="str">
        <f t="shared" si="133"/>
        <v>Steenbras</v>
      </c>
      <c r="I752" s="84" t="s">
        <v>22</v>
      </c>
      <c r="J752" s="84"/>
      <c r="K752" s="84">
        <v>44</v>
      </c>
      <c r="L752" s="83">
        <f t="shared" si="134"/>
        <v>1.1000000000000001</v>
      </c>
      <c r="M752" s="83">
        <f t="shared" si="135"/>
        <v>1.1000000000000001</v>
      </c>
    </row>
    <row r="753" spans="1:13" hidden="1" x14ac:dyDescent="0.3">
      <c r="A753" s="210" t="str">
        <f t="shared" si="127"/>
        <v>2022-IC-L3</v>
      </c>
      <c r="B753" s="199">
        <f t="shared" si="128"/>
        <v>44716</v>
      </c>
      <c r="C753" s="210" t="str">
        <f t="shared" si="129"/>
        <v>Zone 2 - Black Rock</v>
      </c>
      <c r="D753" s="84" t="s">
        <v>642</v>
      </c>
      <c r="E753" s="51" t="str">
        <f t="shared" si="130"/>
        <v>Michael</v>
      </c>
      <c r="F753" s="51" t="str">
        <f t="shared" si="131"/>
        <v>Durant</v>
      </c>
      <c r="G753" s="51" t="str">
        <f t="shared" si="132"/>
        <v>Men Veteran</v>
      </c>
      <c r="H753" s="51" t="str">
        <f t="shared" si="133"/>
        <v>Steenbras</v>
      </c>
      <c r="I753" s="84" t="s">
        <v>1862</v>
      </c>
      <c r="J753" s="84"/>
      <c r="K753" s="84">
        <v>43</v>
      </c>
      <c r="L753" s="83">
        <f t="shared" si="134"/>
        <v>0.8</v>
      </c>
      <c r="M753" s="83">
        <f t="shared" si="135"/>
        <v>0.8</v>
      </c>
    </row>
    <row r="754" spans="1:13" hidden="1" x14ac:dyDescent="0.3">
      <c r="A754" s="210" t="str">
        <f t="shared" si="127"/>
        <v>2022-IC-L3</v>
      </c>
      <c r="B754" s="199">
        <f t="shared" si="128"/>
        <v>44716</v>
      </c>
      <c r="C754" s="210" t="str">
        <f t="shared" si="129"/>
        <v>Zone 2 - Black Rock</v>
      </c>
      <c r="D754" s="84" t="s">
        <v>994</v>
      </c>
      <c r="E754" s="51" t="str">
        <f t="shared" si="130"/>
        <v>Laurence</v>
      </c>
      <c r="F754" s="51" t="str">
        <f t="shared" si="131"/>
        <v>Durant</v>
      </c>
      <c r="G754" s="51" t="str">
        <f t="shared" si="132"/>
        <v>Men Grand Masters</v>
      </c>
      <c r="H754" s="51" t="str">
        <f t="shared" si="133"/>
        <v>Steenbras</v>
      </c>
      <c r="I754" s="84"/>
      <c r="J754" s="84" t="s">
        <v>1279</v>
      </c>
      <c r="K754" s="84">
        <v>78</v>
      </c>
      <c r="L754" s="83">
        <f t="shared" si="134"/>
        <v>1.9</v>
      </c>
      <c r="M754" s="83">
        <f t="shared" si="135"/>
        <v>1.9</v>
      </c>
    </row>
    <row r="755" spans="1:13" hidden="1" x14ac:dyDescent="0.3">
      <c r="A755" s="210" t="str">
        <f t="shared" si="127"/>
        <v>2022-IC-L3</v>
      </c>
      <c r="B755" s="199">
        <f t="shared" si="128"/>
        <v>44716</v>
      </c>
      <c r="C755" s="210" t="str">
        <f t="shared" si="129"/>
        <v>Zone 2 - Black Rock</v>
      </c>
      <c r="D755" s="84" t="s">
        <v>762</v>
      </c>
      <c r="E755" s="51" t="str">
        <f t="shared" si="130"/>
        <v>Christopher</v>
      </c>
      <c r="F755" s="51" t="str">
        <f t="shared" si="131"/>
        <v>Durant</v>
      </c>
      <c r="G755" s="51" t="str">
        <f t="shared" si="132"/>
        <v>Men Senior</v>
      </c>
      <c r="H755" s="51" t="str">
        <f t="shared" si="133"/>
        <v>Steenbras</v>
      </c>
      <c r="I755" s="84"/>
      <c r="J755" s="84"/>
      <c r="K755" s="84"/>
      <c r="L755" s="83" t="str">
        <f t="shared" si="134"/>
        <v/>
      </c>
      <c r="M755" s="83" t="str">
        <f t="shared" si="135"/>
        <v/>
      </c>
    </row>
    <row r="756" spans="1:13" hidden="1" x14ac:dyDescent="0.3">
      <c r="A756" s="210" t="str">
        <f t="shared" si="127"/>
        <v>2022-IC-L3</v>
      </c>
      <c r="B756" s="199">
        <f t="shared" si="128"/>
        <v>44716</v>
      </c>
      <c r="C756" s="210" t="str">
        <f t="shared" si="129"/>
        <v>Zone 2 - Black Rock</v>
      </c>
      <c r="D756" s="84" t="s">
        <v>641</v>
      </c>
      <c r="E756" s="51" t="str">
        <f t="shared" si="130"/>
        <v>Jan</v>
      </c>
      <c r="F756" s="51" t="str">
        <f t="shared" si="131"/>
        <v>Heath</v>
      </c>
      <c r="G756" s="51" t="str">
        <f t="shared" si="132"/>
        <v>Men Grand Masters</v>
      </c>
      <c r="H756" s="51" t="str">
        <f t="shared" si="133"/>
        <v>Steenbras</v>
      </c>
      <c r="I756" s="84"/>
      <c r="J756" s="84"/>
      <c r="K756" s="84"/>
      <c r="L756" s="83" t="str">
        <f t="shared" si="134"/>
        <v/>
      </c>
      <c r="M756" s="83" t="str">
        <f t="shared" si="135"/>
        <v/>
      </c>
    </row>
    <row r="757" spans="1:13" hidden="1" x14ac:dyDescent="0.3">
      <c r="A757" s="210" t="str">
        <f t="shared" si="127"/>
        <v>2022-IC-L3</v>
      </c>
      <c r="B757" s="199">
        <f t="shared" si="128"/>
        <v>44716</v>
      </c>
      <c r="C757" s="210" t="str">
        <f t="shared" si="129"/>
        <v>Zone 2 - Black Rock</v>
      </c>
      <c r="D757" s="84" t="s">
        <v>1562</v>
      </c>
      <c r="E757" s="51" t="str">
        <f t="shared" si="130"/>
        <v>Frank</v>
      </c>
      <c r="F757" s="51" t="str">
        <f t="shared" si="131"/>
        <v>Oberholster</v>
      </c>
      <c r="G757" s="51" t="str">
        <f t="shared" si="132"/>
        <v>Men Senior</v>
      </c>
      <c r="H757" s="51" t="str">
        <f t="shared" si="133"/>
        <v>Steenbras</v>
      </c>
      <c r="I757" s="84"/>
      <c r="J757" s="84"/>
      <c r="K757" s="84"/>
      <c r="L757" s="83" t="str">
        <f t="shared" si="134"/>
        <v/>
      </c>
      <c r="M757" s="83" t="str">
        <f t="shared" si="135"/>
        <v/>
      </c>
    </row>
    <row r="758" spans="1:13" hidden="1" x14ac:dyDescent="0.3">
      <c r="A758" s="210" t="str">
        <f t="shared" si="127"/>
        <v>2022-IC-L3</v>
      </c>
      <c r="B758" s="199">
        <f t="shared" si="128"/>
        <v>44716</v>
      </c>
      <c r="C758" s="210" t="str">
        <f t="shared" si="129"/>
        <v>Zone 2 - Black Rock</v>
      </c>
      <c r="D758" s="84" t="s">
        <v>843</v>
      </c>
      <c r="E758" s="51" t="str">
        <f t="shared" si="130"/>
        <v>Gregory</v>
      </c>
      <c r="F758" s="51" t="str">
        <f t="shared" si="131"/>
        <v>Dickman</v>
      </c>
      <c r="G758" s="51" t="str">
        <f t="shared" si="132"/>
        <v>Men Veteran</v>
      </c>
      <c r="H758" s="51" t="str">
        <f t="shared" si="133"/>
        <v>Steenbras</v>
      </c>
      <c r="I758" s="84"/>
      <c r="J758" s="84"/>
      <c r="K758" s="84"/>
      <c r="L758" s="83" t="str">
        <f t="shared" si="134"/>
        <v/>
      </c>
      <c r="M758" s="83" t="str">
        <f t="shared" si="135"/>
        <v/>
      </c>
    </row>
    <row r="759" spans="1:13" hidden="1" x14ac:dyDescent="0.3">
      <c r="A759" s="210" t="str">
        <f t="shared" si="127"/>
        <v>2022-IC-L3</v>
      </c>
      <c r="B759" s="199">
        <f t="shared" si="128"/>
        <v>44716</v>
      </c>
      <c r="C759" s="210" t="str">
        <f t="shared" si="129"/>
        <v>Zone 2 - Black Rock</v>
      </c>
      <c r="D759" s="84" t="s">
        <v>1495</v>
      </c>
      <c r="E759" s="51" t="str">
        <f t="shared" si="130"/>
        <v>Maryna</v>
      </c>
      <c r="F759" s="51" t="str">
        <f t="shared" si="131"/>
        <v>Viljoen</v>
      </c>
      <c r="G759" s="51" t="str">
        <f t="shared" si="132"/>
        <v>Ladies Senior</v>
      </c>
      <c r="H759" s="51" t="str">
        <f t="shared" si="133"/>
        <v>Steenbras</v>
      </c>
      <c r="I759" s="84"/>
      <c r="J759" s="84"/>
      <c r="K759" s="84"/>
      <c r="L759" s="83" t="str">
        <f t="shared" si="134"/>
        <v/>
      </c>
      <c r="M759" s="83" t="str">
        <f t="shared" si="135"/>
        <v/>
      </c>
    </row>
    <row r="760" spans="1:13" hidden="1" x14ac:dyDescent="0.3">
      <c r="A760" s="210" t="str">
        <f t="shared" si="127"/>
        <v>2022-IC-L3</v>
      </c>
      <c r="B760" s="199">
        <f t="shared" si="128"/>
        <v>44716</v>
      </c>
      <c r="C760" s="210" t="str">
        <f t="shared" si="129"/>
        <v>Zone 2 - Black Rock</v>
      </c>
      <c r="D760" s="84" t="s">
        <v>1659</v>
      </c>
      <c r="E760" s="51" t="str">
        <f t="shared" si="130"/>
        <v>L'Wyk</v>
      </c>
      <c r="F760" s="51" t="str">
        <f t="shared" si="131"/>
        <v>Viljoen</v>
      </c>
      <c r="G760" s="51" t="str">
        <f t="shared" si="132"/>
        <v>Men U/16</v>
      </c>
      <c r="H760" s="51" t="str">
        <f t="shared" si="133"/>
        <v>Steenbras</v>
      </c>
      <c r="I760" s="84"/>
      <c r="J760" s="84"/>
      <c r="K760" s="84"/>
      <c r="L760" s="83" t="str">
        <f t="shared" si="134"/>
        <v/>
      </c>
      <c r="M760" s="83" t="str">
        <f t="shared" si="135"/>
        <v/>
      </c>
    </row>
    <row r="761" spans="1:13" hidden="1" x14ac:dyDescent="0.3">
      <c r="A761" s="210" t="str">
        <f t="shared" si="127"/>
        <v>2022-IC-L3</v>
      </c>
      <c r="B761" s="199">
        <f t="shared" si="128"/>
        <v>44716</v>
      </c>
      <c r="C761" s="210" t="str">
        <f t="shared" si="129"/>
        <v>Zone 2 - Black Rock</v>
      </c>
      <c r="D761" s="84" t="s">
        <v>1494</v>
      </c>
      <c r="E761" s="51" t="str">
        <f t="shared" si="130"/>
        <v>Wikus</v>
      </c>
      <c r="F761" s="51" t="str">
        <f t="shared" si="131"/>
        <v>Viljoen</v>
      </c>
      <c r="G761" s="51" t="str">
        <f t="shared" si="132"/>
        <v>Men Veteran</v>
      </c>
      <c r="H761" s="51" t="str">
        <f t="shared" si="133"/>
        <v>Steenbras</v>
      </c>
      <c r="I761" s="84"/>
      <c r="J761" s="84"/>
      <c r="K761" s="84"/>
      <c r="L761" s="83" t="str">
        <f t="shared" si="134"/>
        <v/>
      </c>
      <c r="M761" s="83" t="str">
        <f t="shared" si="135"/>
        <v/>
      </c>
    </row>
    <row r="762" spans="1:13" hidden="1" x14ac:dyDescent="0.3">
      <c r="A762" s="210" t="str">
        <f t="shared" si="127"/>
        <v>2022-IC-L3</v>
      </c>
      <c r="B762" s="199">
        <f t="shared" si="128"/>
        <v>44716</v>
      </c>
      <c r="C762" s="210" t="str">
        <f t="shared" si="129"/>
        <v>Zone 2 - Black Rock</v>
      </c>
      <c r="D762" s="84" t="s">
        <v>542</v>
      </c>
      <c r="E762" s="51" t="str">
        <f t="shared" si="130"/>
        <v>Burger</v>
      </c>
      <c r="F762" s="51" t="str">
        <f t="shared" si="131"/>
        <v>Van Taak</v>
      </c>
      <c r="G762" s="51" t="str">
        <f t="shared" si="132"/>
        <v>Men Senior</v>
      </c>
      <c r="H762" s="51" t="str">
        <f t="shared" si="133"/>
        <v>Steenbras</v>
      </c>
      <c r="I762" s="84"/>
      <c r="J762" s="84"/>
      <c r="K762" s="84"/>
      <c r="L762" s="83" t="str">
        <f t="shared" si="134"/>
        <v/>
      </c>
      <c r="M762" s="83" t="str">
        <f t="shared" si="135"/>
        <v/>
      </c>
    </row>
    <row r="763" spans="1:13" hidden="1" x14ac:dyDescent="0.3">
      <c r="A763" s="210" t="str">
        <f t="shared" si="127"/>
        <v>2022-IC-L3</v>
      </c>
      <c r="B763" s="199">
        <f t="shared" si="128"/>
        <v>44716</v>
      </c>
      <c r="C763" s="210" t="str">
        <f t="shared" si="129"/>
        <v>Zone 2 - Black Rock</v>
      </c>
      <c r="D763" s="84" t="s">
        <v>767</v>
      </c>
      <c r="E763" s="51" t="str">
        <f t="shared" si="130"/>
        <v>Johnny</v>
      </c>
      <c r="F763" s="51" t="str">
        <f t="shared" si="131"/>
        <v>Van Der Westhuizen</v>
      </c>
      <c r="G763" s="51" t="str">
        <f t="shared" si="132"/>
        <v>Men Veteran</v>
      </c>
      <c r="H763" s="51" t="str">
        <f t="shared" si="133"/>
        <v>xSteenbras</v>
      </c>
      <c r="I763" s="84"/>
      <c r="J763" s="84"/>
      <c r="K763" s="84"/>
      <c r="L763" s="83" t="str">
        <f t="shared" si="134"/>
        <v/>
      </c>
      <c r="M763" s="83" t="str">
        <f t="shared" si="135"/>
        <v/>
      </c>
    </row>
    <row r="764" spans="1:13" hidden="1" x14ac:dyDescent="0.3">
      <c r="A764" s="210" t="str">
        <f t="shared" si="127"/>
        <v>2022-IC-L3</v>
      </c>
      <c r="B764" s="199">
        <f t="shared" si="128"/>
        <v>44716</v>
      </c>
      <c r="C764" s="210" t="str">
        <f t="shared" si="129"/>
        <v>Zone 2 - Black Rock</v>
      </c>
      <c r="D764" s="84" t="s">
        <v>503</v>
      </c>
      <c r="E764" s="51" t="str">
        <f t="shared" si="130"/>
        <v>Danie</v>
      </c>
      <c r="F764" s="51" t="str">
        <f t="shared" si="131"/>
        <v>Klopper</v>
      </c>
      <c r="G764" s="51" t="str">
        <f t="shared" si="132"/>
        <v>Men Senior</v>
      </c>
      <c r="H764" s="51" t="str">
        <f t="shared" si="133"/>
        <v>Steenbras</v>
      </c>
      <c r="I764" s="84"/>
      <c r="J764" s="84"/>
      <c r="K764" s="84"/>
      <c r="L764" s="83" t="str">
        <f t="shared" si="134"/>
        <v/>
      </c>
      <c r="M764" s="83" t="str">
        <f t="shared" si="135"/>
        <v/>
      </c>
    </row>
    <row r="765" spans="1:13" hidden="1" x14ac:dyDescent="0.3">
      <c r="A765" s="210" t="str">
        <f t="shared" si="127"/>
        <v>2022-IC-L3</v>
      </c>
      <c r="B765" s="199">
        <f t="shared" si="128"/>
        <v>44716</v>
      </c>
      <c r="C765" s="210" t="str">
        <f t="shared" si="129"/>
        <v>Zone 2 - Black Rock</v>
      </c>
      <c r="D765" s="84" t="s">
        <v>1540</v>
      </c>
      <c r="E765" s="51" t="str">
        <f t="shared" si="130"/>
        <v>JC</v>
      </c>
      <c r="F765" s="51" t="str">
        <f t="shared" si="131"/>
        <v>Knight</v>
      </c>
      <c r="G765" s="51" t="str">
        <f t="shared" si="132"/>
        <v>Men U/21</v>
      </c>
      <c r="H765" s="51" t="str">
        <f t="shared" si="133"/>
        <v>Penguin</v>
      </c>
      <c r="I765" s="84" t="s">
        <v>1862</v>
      </c>
      <c r="J765" s="84"/>
      <c r="K765" s="84">
        <v>65</v>
      </c>
      <c r="L765" s="83">
        <f t="shared" si="134"/>
        <v>2.8</v>
      </c>
      <c r="M765" s="83">
        <f t="shared" si="135"/>
        <v>2.8</v>
      </c>
    </row>
    <row r="766" spans="1:13" hidden="1" x14ac:dyDescent="0.3">
      <c r="A766" s="210" t="str">
        <f t="shared" si="127"/>
        <v>2022-IC-L3</v>
      </c>
      <c r="B766" s="199">
        <f t="shared" si="128"/>
        <v>44716</v>
      </c>
      <c r="C766" s="210" t="str">
        <f t="shared" si="129"/>
        <v>Zone 2 - Black Rock</v>
      </c>
      <c r="D766" s="84" t="s">
        <v>1540</v>
      </c>
      <c r="E766" s="51" t="str">
        <f t="shared" si="130"/>
        <v>JC</v>
      </c>
      <c r="F766" s="51" t="str">
        <f t="shared" si="131"/>
        <v>Knight</v>
      </c>
      <c r="G766" s="51" t="str">
        <f t="shared" si="132"/>
        <v>Men U/21</v>
      </c>
      <c r="H766" s="51" t="str">
        <f t="shared" si="133"/>
        <v>Penguin</v>
      </c>
      <c r="I766" s="84" t="s">
        <v>1862</v>
      </c>
      <c r="J766" s="84"/>
      <c r="K766" s="84">
        <v>49</v>
      </c>
      <c r="L766" s="83">
        <f t="shared" si="134"/>
        <v>1.2</v>
      </c>
      <c r="M766" s="83">
        <f t="shared" si="135"/>
        <v>1.2</v>
      </c>
    </row>
    <row r="767" spans="1:13" hidden="1" x14ac:dyDescent="0.3">
      <c r="A767" s="210" t="str">
        <f t="shared" si="127"/>
        <v>2022-IC-L3</v>
      </c>
      <c r="B767" s="199">
        <f t="shared" si="128"/>
        <v>44716</v>
      </c>
      <c r="C767" s="210" t="str">
        <f t="shared" si="129"/>
        <v>Zone 2 - Black Rock</v>
      </c>
      <c r="D767" s="84" t="s">
        <v>1540</v>
      </c>
      <c r="E767" s="51" t="str">
        <f t="shared" si="130"/>
        <v>JC</v>
      </c>
      <c r="F767" s="51" t="str">
        <f t="shared" si="131"/>
        <v>Knight</v>
      </c>
      <c r="G767" s="51" t="str">
        <f t="shared" si="132"/>
        <v>Men U/21</v>
      </c>
      <c r="H767" s="51" t="str">
        <f t="shared" si="133"/>
        <v>Penguin</v>
      </c>
      <c r="I767" s="84" t="s">
        <v>22</v>
      </c>
      <c r="J767" s="84"/>
      <c r="K767" s="84">
        <v>53</v>
      </c>
      <c r="L767" s="83">
        <f t="shared" si="134"/>
        <v>2</v>
      </c>
      <c r="M767" s="83">
        <f t="shared" si="135"/>
        <v>2</v>
      </c>
    </row>
    <row r="768" spans="1:13" hidden="1" x14ac:dyDescent="0.3">
      <c r="A768" s="210" t="str">
        <f t="shared" si="127"/>
        <v>2022-IC-L3</v>
      </c>
      <c r="B768" s="199">
        <f t="shared" si="128"/>
        <v>44716</v>
      </c>
      <c r="C768" s="210" t="str">
        <f t="shared" si="129"/>
        <v>Zone 2 - Black Rock</v>
      </c>
      <c r="D768" s="84" t="s">
        <v>702</v>
      </c>
      <c r="E768" s="51" t="str">
        <f t="shared" si="130"/>
        <v>Grant</v>
      </c>
      <c r="F768" s="51" t="str">
        <f t="shared" si="131"/>
        <v>Knight</v>
      </c>
      <c r="G768" s="51" t="str">
        <f t="shared" si="132"/>
        <v>Men Veteran</v>
      </c>
      <c r="H768" s="51" t="str">
        <f t="shared" si="133"/>
        <v>Penguin</v>
      </c>
      <c r="I768" s="84"/>
      <c r="J768" s="84"/>
      <c r="K768" s="84"/>
      <c r="L768" s="83" t="str">
        <f t="shared" si="134"/>
        <v/>
      </c>
      <c r="M768" s="83" t="str">
        <f t="shared" si="135"/>
        <v/>
      </c>
    </row>
    <row r="769" spans="1:13" hidden="1" x14ac:dyDescent="0.3">
      <c r="A769" s="210" t="str">
        <f t="shared" si="127"/>
        <v>2022-IC-L3</v>
      </c>
      <c r="B769" s="199">
        <f t="shared" si="128"/>
        <v>44716</v>
      </c>
      <c r="C769" s="210" t="str">
        <f t="shared" si="129"/>
        <v>Zone 2 - Black Rock</v>
      </c>
      <c r="D769" s="84" t="s">
        <v>574</v>
      </c>
      <c r="E769" s="51" t="str">
        <f t="shared" si="130"/>
        <v>Colin</v>
      </c>
      <c r="F769" s="51" t="str">
        <f t="shared" si="131"/>
        <v>Hart</v>
      </c>
      <c r="G769" s="51" t="str">
        <f t="shared" si="132"/>
        <v>Men Grand Masters</v>
      </c>
      <c r="H769" s="51" t="str">
        <f t="shared" si="133"/>
        <v>xPenguin</v>
      </c>
      <c r="I769" s="84" t="s">
        <v>1862</v>
      </c>
      <c r="J769" s="84"/>
      <c r="K769" s="84">
        <v>63</v>
      </c>
      <c r="L769" s="83">
        <f t="shared" si="134"/>
        <v>2.6</v>
      </c>
      <c r="M769" s="83">
        <f t="shared" si="135"/>
        <v>2.6</v>
      </c>
    </row>
    <row r="770" spans="1:13" hidden="1" x14ac:dyDescent="0.3">
      <c r="A770" s="210" t="str">
        <f t="shared" si="127"/>
        <v>2022-IC-L3</v>
      </c>
      <c r="B770" s="199">
        <f t="shared" si="128"/>
        <v>44716</v>
      </c>
      <c r="C770" s="210" t="str">
        <f t="shared" si="129"/>
        <v>Zone 2 - Black Rock</v>
      </c>
      <c r="D770" s="84" t="s">
        <v>609</v>
      </c>
      <c r="E770" s="51" t="str">
        <f t="shared" si="130"/>
        <v>Julia</v>
      </c>
      <c r="F770" s="51" t="str">
        <f t="shared" si="131"/>
        <v>Hart</v>
      </c>
      <c r="G770" s="51" t="str">
        <f t="shared" si="132"/>
        <v>Ladies Master</v>
      </c>
      <c r="H770" s="51" t="str">
        <f t="shared" si="133"/>
        <v>xPenguin</v>
      </c>
      <c r="I770" s="84" t="s">
        <v>1862</v>
      </c>
      <c r="J770" s="84"/>
      <c r="K770" s="84">
        <v>51</v>
      </c>
      <c r="L770" s="83">
        <f t="shared" si="134"/>
        <v>1.4</v>
      </c>
      <c r="M770" s="83">
        <f t="shared" si="135"/>
        <v>1.4</v>
      </c>
    </row>
    <row r="771" spans="1:13" hidden="1" x14ac:dyDescent="0.3">
      <c r="A771" s="210" t="str">
        <f t="shared" si="127"/>
        <v>2022-IC-L3</v>
      </c>
      <c r="B771" s="199">
        <f t="shared" si="128"/>
        <v>44716</v>
      </c>
      <c r="C771" s="210" t="str">
        <f t="shared" si="129"/>
        <v>Zone 2 - Black Rock</v>
      </c>
      <c r="D771" s="84" t="s">
        <v>620</v>
      </c>
      <c r="E771" s="51" t="str">
        <f t="shared" si="130"/>
        <v>Corne</v>
      </c>
      <c r="F771" s="51" t="str">
        <f t="shared" si="131"/>
        <v>Van Niekerk</v>
      </c>
      <c r="G771" s="51" t="str">
        <f t="shared" si="132"/>
        <v>Men Senior</v>
      </c>
      <c r="H771" s="51" t="str">
        <f t="shared" si="133"/>
        <v>Penguin</v>
      </c>
      <c r="I771" s="84" t="s">
        <v>9</v>
      </c>
      <c r="J771" s="84"/>
      <c r="K771" s="84">
        <v>31</v>
      </c>
      <c r="L771" s="83">
        <f t="shared" si="134"/>
        <v>0.5</v>
      </c>
      <c r="M771" s="83">
        <f t="shared" si="135"/>
        <v>0.5</v>
      </c>
    </row>
    <row r="772" spans="1:13" hidden="1" x14ac:dyDescent="0.3">
      <c r="A772" s="210" t="str">
        <f t="shared" si="127"/>
        <v>2022-IC-L3</v>
      </c>
      <c r="B772" s="199">
        <f t="shared" si="128"/>
        <v>44716</v>
      </c>
      <c r="C772" s="210" t="str">
        <f t="shared" si="129"/>
        <v>Zone 2 - Black Rock</v>
      </c>
      <c r="D772" s="84" t="s">
        <v>1669</v>
      </c>
      <c r="E772" s="51" t="str">
        <f t="shared" si="130"/>
        <v>Pieter</v>
      </c>
      <c r="F772" s="51" t="str">
        <f t="shared" si="131"/>
        <v>Jansen Van Vuuren</v>
      </c>
      <c r="G772" s="51" t="str">
        <f t="shared" si="132"/>
        <v>Men Senior</v>
      </c>
      <c r="H772" s="51" t="str">
        <f t="shared" si="133"/>
        <v>Penguin</v>
      </c>
      <c r="I772" s="84" t="s">
        <v>9</v>
      </c>
      <c r="J772" s="84"/>
      <c r="K772" s="84">
        <v>32</v>
      </c>
      <c r="L772" s="83">
        <f t="shared" si="134"/>
        <v>0.6</v>
      </c>
      <c r="M772" s="83">
        <f t="shared" si="135"/>
        <v>0.6</v>
      </c>
    </row>
    <row r="773" spans="1:13" hidden="1" x14ac:dyDescent="0.3">
      <c r="A773" s="210" t="str">
        <f t="shared" si="127"/>
        <v>2022-IC-L3</v>
      </c>
      <c r="B773" s="199">
        <f t="shared" si="128"/>
        <v>44716</v>
      </c>
      <c r="C773" s="210" t="str">
        <f t="shared" si="129"/>
        <v>Zone 2 - Black Rock</v>
      </c>
      <c r="D773" s="84" t="s">
        <v>453</v>
      </c>
      <c r="E773" s="51" t="str">
        <f t="shared" si="130"/>
        <v>Charles</v>
      </c>
      <c r="F773" s="51" t="str">
        <f t="shared" si="131"/>
        <v>Bothma</v>
      </c>
      <c r="G773" s="51" t="str">
        <f t="shared" si="132"/>
        <v>Men Grand Masters</v>
      </c>
      <c r="H773" s="51" t="str">
        <f t="shared" si="133"/>
        <v>Penguin</v>
      </c>
      <c r="I773" s="84" t="s">
        <v>1862</v>
      </c>
      <c r="J773" s="84"/>
      <c r="K773" s="84">
        <v>88</v>
      </c>
      <c r="L773" s="83">
        <f t="shared" si="134"/>
        <v>7.2</v>
      </c>
      <c r="M773" s="83">
        <f t="shared" si="135"/>
        <v>7.2</v>
      </c>
    </row>
    <row r="774" spans="1:13" hidden="1" x14ac:dyDescent="0.3">
      <c r="A774" s="210" t="str">
        <f t="shared" si="127"/>
        <v>2022-IC-L3</v>
      </c>
      <c r="B774" s="199">
        <f t="shared" si="128"/>
        <v>44716</v>
      </c>
      <c r="C774" s="210" t="str">
        <f t="shared" si="129"/>
        <v>Zone 2 - Black Rock</v>
      </c>
      <c r="D774" s="84" t="s">
        <v>509</v>
      </c>
      <c r="E774" s="51" t="str">
        <f t="shared" si="130"/>
        <v>Julian</v>
      </c>
      <c r="F774" s="51" t="str">
        <f t="shared" si="131"/>
        <v>Viljoen</v>
      </c>
      <c r="G774" s="51" t="str">
        <f t="shared" si="132"/>
        <v>Men Grand Masters</v>
      </c>
      <c r="H774" s="51" t="str">
        <f t="shared" si="133"/>
        <v>Penguin</v>
      </c>
      <c r="I774" s="84"/>
      <c r="J774" s="84"/>
      <c r="K774" s="84"/>
      <c r="L774" s="83" t="str">
        <f t="shared" si="134"/>
        <v/>
      </c>
      <c r="M774" s="83" t="str">
        <f t="shared" si="135"/>
        <v/>
      </c>
    </row>
    <row r="775" spans="1:13" hidden="1" x14ac:dyDescent="0.3">
      <c r="A775" s="210" t="str">
        <f t="shared" si="127"/>
        <v>2022-IC-L3</v>
      </c>
      <c r="B775" s="199">
        <f t="shared" si="128"/>
        <v>44716</v>
      </c>
      <c r="C775" s="210" t="str">
        <f t="shared" si="129"/>
        <v>Zone 2 - Black Rock</v>
      </c>
      <c r="D775" s="84" t="s">
        <v>455</v>
      </c>
      <c r="E775" s="51" t="str">
        <f t="shared" si="130"/>
        <v>Nico</v>
      </c>
      <c r="F775" s="51" t="str">
        <f t="shared" si="131"/>
        <v>Kotze</v>
      </c>
      <c r="G775" s="51" t="str">
        <f t="shared" si="132"/>
        <v>Men Veteran</v>
      </c>
      <c r="H775" s="51" t="str">
        <f t="shared" si="133"/>
        <v>Penguin</v>
      </c>
      <c r="I775" s="84"/>
      <c r="J775" s="84"/>
      <c r="K775" s="84"/>
      <c r="L775" s="83" t="str">
        <f t="shared" si="134"/>
        <v/>
      </c>
      <c r="M775" s="83" t="str">
        <f t="shared" si="135"/>
        <v/>
      </c>
    </row>
    <row r="776" spans="1:13" hidden="1" x14ac:dyDescent="0.3">
      <c r="A776" s="210" t="str">
        <f t="shared" si="127"/>
        <v>2022-IC-L3</v>
      </c>
      <c r="B776" s="199">
        <f t="shared" si="128"/>
        <v>44716</v>
      </c>
      <c r="C776" s="210" t="str">
        <f t="shared" si="129"/>
        <v>Zone 2 - Black Rock</v>
      </c>
      <c r="D776" s="84" t="s">
        <v>546</v>
      </c>
      <c r="E776" s="51" t="str">
        <f t="shared" si="130"/>
        <v>Christo</v>
      </c>
      <c r="F776" s="51" t="str">
        <f t="shared" si="131"/>
        <v>Lensing</v>
      </c>
      <c r="G776" s="51" t="str">
        <f t="shared" si="132"/>
        <v>Men Veteran</v>
      </c>
      <c r="H776" s="51" t="str">
        <f t="shared" si="133"/>
        <v>xPenguin</v>
      </c>
      <c r="I776" s="84"/>
      <c r="J776" s="84"/>
      <c r="K776" s="84"/>
      <c r="L776" s="83" t="str">
        <f t="shared" si="134"/>
        <v/>
      </c>
      <c r="M776" s="83" t="str">
        <f t="shared" si="135"/>
        <v/>
      </c>
    </row>
    <row r="777" spans="1:13" hidden="1" x14ac:dyDescent="0.3">
      <c r="A777" s="210" t="str">
        <f t="shared" si="127"/>
        <v>2022-IC-L3</v>
      </c>
      <c r="B777" s="199">
        <f t="shared" si="128"/>
        <v>44716</v>
      </c>
      <c r="C777" s="210" t="str">
        <f t="shared" si="129"/>
        <v>Zone 2 - Black Rock</v>
      </c>
      <c r="D777" s="84" t="s">
        <v>1360</v>
      </c>
      <c r="E777" s="51" t="str">
        <f t="shared" si="130"/>
        <v>Allan</v>
      </c>
      <c r="F777" s="51" t="str">
        <f t="shared" si="131"/>
        <v>Langenstrassen</v>
      </c>
      <c r="G777" s="51" t="str">
        <f t="shared" si="132"/>
        <v>Men Veteran</v>
      </c>
      <c r="H777" s="51" t="str">
        <f t="shared" si="133"/>
        <v>Penguin</v>
      </c>
      <c r="I777" s="84"/>
      <c r="J777" s="84"/>
      <c r="K777" s="84"/>
      <c r="L777" s="83" t="str">
        <f t="shared" si="134"/>
        <v/>
      </c>
      <c r="M777" s="83" t="str">
        <f t="shared" si="135"/>
        <v/>
      </c>
    </row>
    <row r="778" spans="1:13" hidden="1" x14ac:dyDescent="0.3">
      <c r="A778" s="210" t="str">
        <f t="shared" si="127"/>
        <v>2022-IC-L3</v>
      </c>
      <c r="B778" s="199">
        <f t="shared" si="128"/>
        <v>44716</v>
      </c>
      <c r="C778" s="210" t="str">
        <f t="shared" si="129"/>
        <v>Zone 2 - Black Rock</v>
      </c>
      <c r="D778" s="84" t="s">
        <v>1423</v>
      </c>
      <c r="E778" s="51" t="str">
        <f t="shared" si="130"/>
        <v>Annelien</v>
      </c>
      <c r="F778" s="51" t="str">
        <f t="shared" si="131"/>
        <v>Langenstrassen</v>
      </c>
      <c r="G778" s="51" t="str">
        <f t="shared" si="132"/>
        <v>Ladies Veteran</v>
      </c>
      <c r="H778" s="51" t="str">
        <f t="shared" si="133"/>
        <v>Penguin</v>
      </c>
      <c r="I778" s="84"/>
      <c r="J778" s="84"/>
      <c r="K778" s="84"/>
      <c r="L778" s="83" t="str">
        <f t="shared" si="134"/>
        <v/>
      </c>
      <c r="M778" s="83" t="str">
        <f t="shared" si="135"/>
        <v/>
      </c>
    </row>
    <row r="779" spans="1:13" hidden="1" x14ac:dyDescent="0.3">
      <c r="A779" s="210" t="str">
        <f t="shared" si="127"/>
        <v>2022-IC-L3</v>
      </c>
      <c r="B779" s="199">
        <f t="shared" si="128"/>
        <v>44716</v>
      </c>
      <c r="C779" s="210" t="str">
        <f t="shared" si="129"/>
        <v>Zone 2 - Black Rock</v>
      </c>
      <c r="D779" s="84" t="s">
        <v>510</v>
      </c>
      <c r="E779" s="51" t="str">
        <f t="shared" si="130"/>
        <v>Frans</v>
      </c>
      <c r="F779" s="51" t="str">
        <f t="shared" si="131"/>
        <v>Klimas</v>
      </c>
      <c r="G779" s="51" t="str">
        <f t="shared" si="132"/>
        <v>Men Grand Masters</v>
      </c>
      <c r="H779" s="51" t="str">
        <f t="shared" si="133"/>
        <v>Penguin</v>
      </c>
      <c r="I779" s="84"/>
      <c r="J779" s="84"/>
      <c r="K779" s="84"/>
      <c r="L779" s="83" t="str">
        <f t="shared" si="134"/>
        <v/>
      </c>
      <c r="M779" s="83" t="str">
        <f t="shared" si="135"/>
        <v/>
      </c>
    </row>
    <row r="780" spans="1:13" hidden="1" x14ac:dyDescent="0.3">
      <c r="A780" s="210" t="str">
        <f t="shared" si="127"/>
        <v>2022-IC-L3</v>
      </c>
      <c r="B780" s="199">
        <f t="shared" si="128"/>
        <v>44716</v>
      </c>
      <c r="C780" s="210" t="str">
        <f t="shared" si="129"/>
        <v>Zone 2 - Black Rock</v>
      </c>
      <c r="D780" s="84" t="s">
        <v>500</v>
      </c>
      <c r="E780" s="51" t="str">
        <f t="shared" si="130"/>
        <v>Bernard</v>
      </c>
      <c r="F780" s="51" t="str">
        <f t="shared" si="131"/>
        <v>Pretorius</v>
      </c>
      <c r="G780" s="51" t="str">
        <f t="shared" si="132"/>
        <v>Men Master</v>
      </c>
      <c r="H780" s="51" t="str">
        <f t="shared" si="133"/>
        <v>Penguin</v>
      </c>
      <c r="I780" s="84"/>
      <c r="J780" s="84"/>
      <c r="K780" s="84"/>
      <c r="L780" s="83" t="str">
        <f t="shared" si="134"/>
        <v/>
      </c>
      <c r="M780" s="83" t="str">
        <f t="shared" si="135"/>
        <v/>
      </c>
    </row>
    <row r="781" spans="1:13" hidden="1" x14ac:dyDescent="0.3">
      <c r="A781" s="210" t="str">
        <f t="shared" si="127"/>
        <v>2022-IC-L3</v>
      </c>
      <c r="B781" s="199">
        <f t="shared" si="128"/>
        <v>44716</v>
      </c>
      <c r="C781" s="210" t="str">
        <f t="shared" si="129"/>
        <v>Zone 2 - Black Rock</v>
      </c>
      <c r="D781" s="84" t="s">
        <v>639</v>
      </c>
      <c r="E781" s="51" t="str">
        <f t="shared" si="130"/>
        <v>Chris Junior</v>
      </c>
      <c r="F781" s="51" t="str">
        <f t="shared" si="131"/>
        <v>Orffer</v>
      </c>
      <c r="G781" s="51" t="str">
        <f t="shared" si="132"/>
        <v>Men Senior</v>
      </c>
      <c r="H781" s="51" t="str">
        <f t="shared" si="133"/>
        <v>Penguin</v>
      </c>
      <c r="I781" s="84"/>
      <c r="J781" s="84"/>
      <c r="K781" s="84"/>
      <c r="L781" s="83" t="str">
        <f t="shared" si="134"/>
        <v/>
      </c>
      <c r="M781" s="83" t="str">
        <f t="shared" si="135"/>
        <v/>
      </c>
    </row>
    <row r="782" spans="1:13" hidden="1" x14ac:dyDescent="0.3">
      <c r="A782" s="210" t="str">
        <f t="shared" si="127"/>
        <v>2022-IC-L3</v>
      </c>
      <c r="B782" s="199">
        <f t="shared" si="128"/>
        <v>44716</v>
      </c>
      <c r="C782" s="210" t="str">
        <f t="shared" si="129"/>
        <v>Zone 2 - Black Rock</v>
      </c>
      <c r="D782" s="84" t="s">
        <v>707</v>
      </c>
      <c r="E782" s="51" t="str">
        <f t="shared" si="130"/>
        <v>Henri</v>
      </c>
      <c r="F782" s="51" t="str">
        <f t="shared" si="131"/>
        <v>Snyman</v>
      </c>
      <c r="G782" s="51" t="str">
        <f t="shared" si="132"/>
        <v>Men Master</v>
      </c>
      <c r="H782" s="51" t="str">
        <f t="shared" si="133"/>
        <v>Penguin</v>
      </c>
      <c r="I782" s="84"/>
      <c r="J782" s="84"/>
      <c r="K782" s="84"/>
      <c r="L782" s="83" t="str">
        <f t="shared" si="134"/>
        <v/>
      </c>
      <c r="M782" s="83" t="str">
        <f t="shared" si="135"/>
        <v/>
      </c>
    </row>
    <row r="783" spans="1:13" hidden="1" x14ac:dyDescent="0.3">
      <c r="A783" s="210" t="str">
        <f t="shared" si="127"/>
        <v>2022-IC-L3</v>
      </c>
      <c r="B783" s="199">
        <f t="shared" si="128"/>
        <v>44716</v>
      </c>
      <c r="C783" s="210" t="str">
        <f t="shared" si="129"/>
        <v>Zone 2 - Black Rock</v>
      </c>
      <c r="D783" s="84" t="s">
        <v>1422</v>
      </c>
      <c r="E783" s="51" t="str">
        <f t="shared" si="130"/>
        <v>Stefan</v>
      </c>
      <c r="F783" s="51" t="str">
        <f t="shared" si="131"/>
        <v>Snyman</v>
      </c>
      <c r="G783" s="51" t="str">
        <f t="shared" si="132"/>
        <v>Men U/21</v>
      </c>
      <c r="H783" s="51" t="str">
        <f t="shared" si="133"/>
        <v>Penguin</v>
      </c>
      <c r="I783" s="84"/>
      <c r="J783" s="84"/>
      <c r="K783" s="84"/>
      <c r="L783" s="83" t="str">
        <f t="shared" si="134"/>
        <v/>
      </c>
      <c r="M783" s="83" t="str">
        <f t="shared" si="135"/>
        <v/>
      </c>
    </row>
    <row r="784" spans="1:13" hidden="1" x14ac:dyDescent="0.3">
      <c r="A784" s="210" t="str">
        <f t="shared" si="127"/>
        <v>2022-IC-L3</v>
      </c>
      <c r="B784" s="199">
        <f t="shared" si="128"/>
        <v>44716</v>
      </c>
      <c r="C784" s="210" t="str">
        <f t="shared" si="129"/>
        <v>Zone 2 - Black Rock</v>
      </c>
      <c r="D784" s="84" t="s">
        <v>838</v>
      </c>
      <c r="E784" s="51" t="str">
        <f t="shared" si="130"/>
        <v>Henco</v>
      </c>
      <c r="F784" s="51" t="str">
        <f t="shared" si="131"/>
        <v>Snyman</v>
      </c>
      <c r="G784" s="51" t="str">
        <f t="shared" si="132"/>
        <v>Men Senior</v>
      </c>
      <c r="H784" s="51" t="str">
        <f t="shared" si="133"/>
        <v>Penguin</v>
      </c>
      <c r="I784" s="84"/>
      <c r="J784" s="84"/>
      <c r="K784" s="84"/>
      <c r="L784" s="83" t="str">
        <f t="shared" si="134"/>
        <v/>
      </c>
      <c r="M784" s="83" t="str">
        <f t="shared" si="135"/>
        <v/>
      </c>
    </row>
    <row r="785" spans="1:13" hidden="1" x14ac:dyDescent="0.3">
      <c r="A785" s="210" t="str">
        <f t="shared" si="127"/>
        <v>2022-IC-L3</v>
      </c>
      <c r="B785" s="199">
        <f t="shared" si="128"/>
        <v>44716</v>
      </c>
      <c r="C785" s="210" t="str">
        <f t="shared" si="129"/>
        <v>Zone 2 - Black Rock</v>
      </c>
      <c r="D785" s="84" t="s">
        <v>1133</v>
      </c>
      <c r="E785" s="51" t="str">
        <f t="shared" si="130"/>
        <v>Rinus</v>
      </c>
      <c r="F785" s="51" t="str">
        <f t="shared" si="131"/>
        <v>Van Der Westhuizen</v>
      </c>
      <c r="G785" s="51" t="str">
        <f t="shared" si="132"/>
        <v>Men Veteran</v>
      </c>
      <c r="H785" s="51" t="str">
        <f t="shared" si="133"/>
        <v>Otjiwarongo</v>
      </c>
      <c r="I785" s="84"/>
      <c r="J785" s="84" t="s">
        <v>1278</v>
      </c>
      <c r="K785" s="84">
        <v>127</v>
      </c>
      <c r="L785" s="83">
        <f t="shared" si="134"/>
        <v>26.3</v>
      </c>
      <c r="M785" s="83">
        <f t="shared" si="135"/>
        <v>26.3</v>
      </c>
    </row>
    <row r="786" spans="1:13" hidden="1" x14ac:dyDescent="0.3">
      <c r="A786" s="210" t="str">
        <f t="shared" si="127"/>
        <v>2022-IC-L3</v>
      </c>
      <c r="B786" s="199">
        <f t="shared" si="128"/>
        <v>44716</v>
      </c>
      <c r="C786" s="210" t="str">
        <f t="shared" si="129"/>
        <v>Zone 2 - Black Rock</v>
      </c>
      <c r="D786" s="84" t="s">
        <v>1189</v>
      </c>
      <c r="E786" s="51" t="str">
        <f t="shared" si="130"/>
        <v>Martinus</v>
      </c>
      <c r="F786" s="51" t="str">
        <f t="shared" si="131"/>
        <v>Venter</v>
      </c>
      <c r="G786" s="51" t="str">
        <f t="shared" si="132"/>
        <v>Men Veteran</v>
      </c>
      <c r="H786" s="51" t="str">
        <f t="shared" si="133"/>
        <v>Otjiwarongo</v>
      </c>
      <c r="I786" s="84"/>
      <c r="J786" s="84"/>
      <c r="K786" s="84"/>
      <c r="L786" s="83" t="str">
        <f t="shared" si="134"/>
        <v/>
      </c>
      <c r="M786" s="83" t="str">
        <f t="shared" si="135"/>
        <v/>
      </c>
    </row>
    <row r="787" spans="1:13" hidden="1" x14ac:dyDescent="0.3">
      <c r="A787" s="210" t="str">
        <f t="shared" si="127"/>
        <v>2022-IC-L3</v>
      </c>
      <c r="B787" s="199">
        <f t="shared" si="128"/>
        <v>44716</v>
      </c>
      <c r="C787" s="210" t="str">
        <f t="shared" si="129"/>
        <v>Zone 2 - Black Rock</v>
      </c>
      <c r="D787" s="84" t="s">
        <v>541</v>
      </c>
      <c r="E787" s="51" t="str">
        <f t="shared" si="130"/>
        <v>Joseph</v>
      </c>
      <c r="F787" s="51" t="str">
        <f t="shared" si="131"/>
        <v>Payne</v>
      </c>
      <c r="G787" s="51" t="str">
        <f t="shared" si="132"/>
        <v>Men Veteran</v>
      </c>
      <c r="H787" s="51" t="str">
        <f t="shared" si="133"/>
        <v>xOtjiwarongo</v>
      </c>
      <c r="I787" s="84"/>
      <c r="J787" s="84"/>
      <c r="K787" s="84"/>
      <c r="L787" s="83" t="str">
        <f t="shared" si="134"/>
        <v/>
      </c>
      <c r="M787" s="83" t="str">
        <f t="shared" si="135"/>
        <v/>
      </c>
    </row>
    <row r="788" spans="1:13" hidden="1" x14ac:dyDescent="0.3">
      <c r="A788" s="210" t="str">
        <f t="shared" si="127"/>
        <v>2022-IC-L3</v>
      </c>
      <c r="B788" s="199">
        <f t="shared" si="128"/>
        <v>44716</v>
      </c>
      <c r="C788" s="210" t="str">
        <f t="shared" si="129"/>
        <v>Zone 2 - Black Rock</v>
      </c>
      <c r="D788" s="84" t="s">
        <v>1697</v>
      </c>
      <c r="E788" s="51" t="str">
        <f t="shared" si="130"/>
        <v>Maritz JNR</v>
      </c>
      <c r="F788" s="51" t="str">
        <f t="shared" si="131"/>
        <v>Jansen Van Vuuren</v>
      </c>
      <c r="G788" s="51" t="str">
        <f t="shared" si="132"/>
        <v>Men U/16</v>
      </c>
      <c r="H788" s="51" t="str">
        <f t="shared" si="133"/>
        <v>Otjiwarongo</v>
      </c>
      <c r="I788" s="84"/>
      <c r="J788" s="84"/>
      <c r="K788" s="84"/>
      <c r="L788" s="83" t="str">
        <f t="shared" si="134"/>
        <v/>
      </c>
      <c r="M788" s="83" t="str">
        <f t="shared" si="135"/>
        <v/>
      </c>
    </row>
    <row r="789" spans="1:13" hidden="1" x14ac:dyDescent="0.3">
      <c r="A789" s="210" t="str">
        <f t="shared" si="127"/>
        <v>2022-IC-L3</v>
      </c>
      <c r="B789" s="199">
        <f t="shared" si="128"/>
        <v>44716</v>
      </c>
      <c r="C789" s="210" t="str">
        <f t="shared" si="129"/>
        <v>Zone 2 - Black Rock</v>
      </c>
      <c r="D789" s="84" t="s">
        <v>518</v>
      </c>
      <c r="E789" s="51" t="str">
        <f t="shared" si="130"/>
        <v>Maritz</v>
      </c>
      <c r="F789" s="51" t="str">
        <f t="shared" si="131"/>
        <v>Jansen van Vuuren</v>
      </c>
      <c r="G789" s="51" t="str">
        <f t="shared" si="132"/>
        <v>Men Veteran</v>
      </c>
      <c r="H789" s="51" t="str">
        <f t="shared" si="133"/>
        <v>Otjiwarongo</v>
      </c>
      <c r="I789" s="84"/>
      <c r="J789" s="84"/>
      <c r="K789" s="84"/>
      <c r="L789" s="83" t="str">
        <f t="shared" si="134"/>
        <v/>
      </c>
      <c r="M789" s="83" t="str">
        <f t="shared" si="135"/>
        <v/>
      </c>
    </row>
    <row r="790" spans="1:13" hidden="1" x14ac:dyDescent="0.3">
      <c r="A790" s="210" t="str">
        <f t="shared" si="127"/>
        <v>2022-IC-L3</v>
      </c>
      <c r="B790" s="199">
        <f t="shared" si="128"/>
        <v>44716</v>
      </c>
      <c r="C790" s="210" t="str">
        <f t="shared" si="129"/>
        <v>Zone 2 - Black Rock</v>
      </c>
      <c r="D790" s="84" t="s">
        <v>1348</v>
      </c>
      <c r="E790" s="51" t="str">
        <f t="shared" si="130"/>
        <v>Hannes</v>
      </c>
      <c r="F790" s="51" t="str">
        <f t="shared" si="131"/>
        <v>DeHaast</v>
      </c>
      <c r="G790" s="51" t="str">
        <f t="shared" si="132"/>
        <v>Men Veteran</v>
      </c>
      <c r="H790" s="51" t="str">
        <f t="shared" si="133"/>
        <v>Otjiwarongo</v>
      </c>
      <c r="I790" s="84"/>
      <c r="J790" s="84"/>
      <c r="K790" s="84"/>
      <c r="L790" s="83" t="str">
        <f t="shared" si="134"/>
        <v/>
      </c>
      <c r="M790" s="83" t="str">
        <f t="shared" si="135"/>
        <v/>
      </c>
    </row>
    <row r="791" spans="1:13" hidden="1" x14ac:dyDescent="0.3">
      <c r="A791" s="210" t="str">
        <f t="shared" si="127"/>
        <v>2022-IC-L3</v>
      </c>
      <c r="B791" s="199">
        <f t="shared" si="128"/>
        <v>44716</v>
      </c>
      <c r="C791" s="210" t="str">
        <f t="shared" si="129"/>
        <v>Zone 2 - Black Rock</v>
      </c>
      <c r="D791" s="84" t="s">
        <v>1367</v>
      </c>
      <c r="E791" s="51" t="str">
        <f t="shared" si="130"/>
        <v>Nadine</v>
      </c>
      <c r="F791" s="51" t="str">
        <f t="shared" si="131"/>
        <v>Downing</v>
      </c>
      <c r="G791" s="51" t="str">
        <f t="shared" si="132"/>
        <v>Ladies Master</v>
      </c>
      <c r="H791" s="51" t="str">
        <f t="shared" si="133"/>
        <v>Henties Bay</v>
      </c>
      <c r="I791" s="84" t="s">
        <v>1862</v>
      </c>
      <c r="J791" s="84"/>
      <c r="K791" s="84">
        <v>50</v>
      </c>
      <c r="L791" s="83">
        <f t="shared" si="134"/>
        <v>1.3</v>
      </c>
      <c r="M791" s="83">
        <f t="shared" si="135"/>
        <v>1.3</v>
      </c>
    </row>
    <row r="792" spans="1:13" hidden="1" x14ac:dyDescent="0.3">
      <c r="A792" s="210" t="str">
        <f t="shared" si="127"/>
        <v>2022-IC-L3</v>
      </c>
      <c r="B792" s="199">
        <f t="shared" si="128"/>
        <v>44716</v>
      </c>
      <c r="C792" s="210" t="str">
        <f t="shared" si="129"/>
        <v>Zone 2 - Black Rock</v>
      </c>
      <c r="D792" s="84" t="s">
        <v>1367</v>
      </c>
      <c r="E792" s="51" t="str">
        <f t="shared" si="130"/>
        <v>Nadine</v>
      </c>
      <c r="F792" s="51" t="str">
        <f t="shared" si="131"/>
        <v>Downing</v>
      </c>
      <c r="G792" s="51" t="str">
        <f t="shared" si="132"/>
        <v>Ladies Master</v>
      </c>
      <c r="H792" s="51" t="str">
        <f t="shared" si="133"/>
        <v>Henties Bay</v>
      </c>
      <c r="I792" s="84" t="s">
        <v>1862</v>
      </c>
      <c r="J792" s="84"/>
      <c r="K792" s="84">
        <v>70</v>
      </c>
      <c r="L792" s="83">
        <f t="shared" si="134"/>
        <v>3.6</v>
      </c>
      <c r="M792" s="83">
        <f t="shared" si="135"/>
        <v>3.6</v>
      </c>
    </row>
    <row r="793" spans="1:13" hidden="1" x14ac:dyDescent="0.3">
      <c r="A793" s="210" t="str">
        <f t="shared" si="127"/>
        <v>2022-IC-L3</v>
      </c>
      <c r="B793" s="199">
        <f t="shared" si="128"/>
        <v>44716</v>
      </c>
      <c r="C793" s="210" t="str">
        <f t="shared" si="129"/>
        <v>Zone 2 - Black Rock</v>
      </c>
      <c r="D793" s="84" t="s">
        <v>1390</v>
      </c>
      <c r="E793" s="51" t="str">
        <f t="shared" si="130"/>
        <v>Jacomine</v>
      </c>
      <c r="F793" s="51" t="str">
        <f t="shared" si="131"/>
        <v>Heath</v>
      </c>
      <c r="G793" s="51" t="str">
        <f t="shared" si="132"/>
        <v>Ladies Senior</v>
      </c>
      <c r="H793" s="51" t="str">
        <f t="shared" si="133"/>
        <v>Steenbras</v>
      </c>
      <c r="I793" s="84"/>
      <c r="J793" s="84"/>
      <c r="K793" s="84"/>
      <c r="L793" s="83" t="str">
        <f t="shared" si="134"/>
        <v/>
      </c>
      <c r="M793" s="83" t="str">
        <f t="shared" si="135"/>
        <v/>
      </c>
    </row>
    <row r="794" spans="1:13" hidden="1" x14ac:dyDescent="0.3">
      <c r="A794" s="210" t="str">
        <f t="shared" si="127"/>
        <v>2022-IC-L3</v>
      </c>
      <c r="B794" s="199">
        <f t="shared" si="128"/>
        <v>44716</v>
      </c>
      <c r="C794" s="210" t="str">
        <f t="shared" si="129"/>
        <v>Zone 2 - Black Rock</v>
      </c>
      <c r="D794" s="84" t="s">
        <v>1701</v>
      </c>
      <c r="E794" s="51" t="str">
        <f t="shared" si="130"/>
        <v>Ricku</v>
      </c>
      <c r="F794" s="51" t="str">
        <f t="shared" si="131"/>
        <v>Mans</v>
      </c>
      <c r="G794" s="51" t="str">
        <f t="shared" si="132"/>
        <v>Men Senior</v>
      </c>
      <c r="H794" s="51" t="str">
        <f t="shared" si="133"/>
        <v>Henties Bay</v>
      </c>
      <c r="I794" s="84" t="s">
        <v>1862</v>
      </c>
      <c r="J794" s="84"/>
      <c r="K794" s="84">
        <v>42</v>
      </c>
      <c r="L794" s="83">
        <f t="shared" si="134"/>
        <v>0.8</v>
      </c>
      <c r="M794" s="83">
        <f t="shared" si="135"/>
        <v>0.8</v>
      </c>
    </row>
    <row r="795" spans="1:13" hidden="1" x14ac:dyDescent="0.3">
      <c r="A795" s="210" t="str">
        <f t="shared" si="127"/>
        <v>2022-IC-L3</v>
      </c>
      <c r="B795" s="199">
        <f t="shared" si="128"/>
        <v>44716</v>
      </c>
      <c r="C795" s="210" t="str">
        <f t="shared" si="129"/>
        <v>Zone 2 - Black Rock</v>
      </c>
      <c r="D795" s="84" t="s">
        <v>694</v>
      </c>
      <c r="E795" s="51" t="str">
        <f t="shared" si="130"/>
        <v>Phillip Eric</v>
      </c>
      <c r="F795" s="51" t="str">
        <f t="shared" si="131"/>
        <v>Mans</v>
      </c>
      <c r="G795" s="51" t="str">
        <f t="shared" si="132"/>
        <v>Men Master</v>
      </c>
      <c r="H795" s="51" t="str">
        <f t="shared" si="133"/>
        <v>Henties Bay</v>
      </c>
      <c r="I795" s="84" t="s">
        <v>1862</v>
      </c>
      <c r="J795" s="84"/>
      <c r="K795" s="84">
        <v>42</v>
      </c>
      <c r="L795" s="83">
        <f t="shared" si="134"/>
        <v>0.8</v>
      </c>
      <c r="M795" s="83">
        <f t="shared" si="135"/>
        <v>0.8</v>
      </c>
    </row>
    <row r="796" spans="1:13" hidden="1" x14ac:dyDescent="0.3">
      <c r="A796" s="210" t="str">
        <f t="shared" ref="A796:A859" si="136">IF(D796="","",A795)</f>
        <v>2022-IC-L3</v>
      </c>
      <c r="B796" s="199">
        <f t="shared" ref="B796:B859" si="137">IF(D796="","",B795)</f>
        <v>44716</v>
      </c>
      <c r="C796" s="210" t="str">
        <f t="shared" ref="C796:C859" si="138">IF(D796="","",C795)</f>
        <v>Zone 2 - Black Rock</v>
      </c>
      <c r="D796" s="84" t="s">
        <v>694</v>
      </c>
      <c r="E796" s="51" t="str">
        <f t="shared" ref="E796:E859" si="139">IF(D796="","",VLOOKUP(D796,Master,3,FALSE))</f>
        <v>Phillip Eric</v>
      </c>
      <c r="F796" s="51" t="str">
        <f t="shared" ref="F796:F859" si="140">IF(D796="","",VLOOKUP(D796,Master,4,FALSE))</f>
        <v>Mans</v>
      </c>
      <c r="G796" s="51" t="str">
        <f t="shared" ref="G796:G859" si="141">IF(D796="","",VLOOKUP(D796,Master,5,FALSE))</f>
        <v>Men Master</v>
      </c>
      <c r="H796" s="51" t="str">
        <f t="shared" ref="H796:H859" si="142">IF(D796="","",VLOOKUP(D796,Master,2,FALSE))</f>
        <v>Henties Bay</v>
      </c>
      <c r="I796" s="84" t="s">
        <v>1862</v>
      </c>
      <c r="J796" s="84"/>
      <c r="K796" s="84">
        <v>40</v>
      </c>
      <c r="L796" s="83">
        <f t="shared" ref="L796:L859" si="143">IF(K796="","",IF(I796="",ROUND(HLOOKUP(J796,kgList,K796,FALSE),1),ROUND(HLOOKUP(I796,kgList,K796,FALSE),1)))</f>
        <v>0.7</v>
      </c>
      <c r="M796" s="83">
        <f t="shared" ref="M796:M859" si="144">IF(L796="","",IF(COUNTA(I796:J796)&gt;1,"Edible or Inedible",IF(COUNTA(I796)=1,L796*1,IF(COUNTA(J796)=1,L796*1,"ERROR"))))</f>
        <v>0.7</v>
      </c>
    </row>
    <row r="797" spans="1:13" hidden="1" x14ac:dyDescent="0.3">
      <c r="A797" s="210" t="str">
        <f t="shared" si="136"/>
        <v>2022-IC-L3</v>
      </c>
      <c r="B797" s="199">
        <f t="shared" si="137"/>
        <v>44716</v>
      </c>
      <c r="C797" s="210" t="str">
        <f t="shared" si="138"/>
        <v>Zone 2 - Black Rock</v>
      </c>
      <c r="D797" s="84" t="s">
        <v>475</v>
      </c>
      <c r="E797" s="51" t="str">
        <f t="shared" si="139"/>
        <v>Johan</v>
      </c>
      <c r="F797" s="51" t="str">
        <f t="shared" si="140"/>
        <v>Agenbag</v>
      </c>
      <c r="G797" s="51" t="str">
        <f t="shared" si="141"/>
        <v>Men Master</v>
      </c>
      <c r="H797" s="51" t="str">
        <f t="shared" si="142"/>
        <v>Henties Bay</v>
      </c>
      <c r="I797" s="84" t="s">
        <v>22</v>
      </c>
      <c r="J797" s="84"/>
      <c r="K797" s="84">
        <v>51</v>
      </c>
      <c r="L797" s="83">
        <f t="shared" si="143"/>
        <v>1.8</v>
      </c>
      <c r="M797" s="83">
        <f t="shared" si="144"/>
        <v>1.8</v>
      </c>
    </row>
    <row r="798" spans="1:13" hidden="1" x14ac:dyDescent="0.3">
      <c r="A798" s="210" t="str">
        <f t="shared" si="136"/>
        <v>2022-IC-L3</v>
      </c>
      <c r="B798" s="199">
        <f t="shared" si="137"/>
        <v>44716</v>
      </c>
      <c r="C798" s="210" t="str">
        <f t="shared" si="138"/>
        <v>Zone 2 - Black Rock</v>
      </c>
      <c r="D798" s="84" t="s">
        <v>475</v>
      </c>
      <c r="E798" s="51" t="str">
        <f t="shared" si="139"/>
        <v>Johan</v>
      </c>
      <c r="F798" s="51" t="str">
        <f t="shared" si="140"/>
        <v>Agenbag</v>
      </c>
      <c r="G798" s="51" t="str">
        <f t="shared" si="141"/>
        <v>Men Master</v>
      </c>
      <c r="H798" s="51" t="str">
        <f t="shared" si="142"/>
        <v>Henties Bay</v>
      </c>
      <c r="I798" s="84"/>
      <c r="J798" s="84" t="s">
        <v>1279</v>
      </c>
      <c r="K798" s="84">
        <v>176</v>
      </c>
      <c r="L798" s="83">
        <f t="shared" si="143"/>
        <v>30.1</v>
      </c>
      <c r="M798" s="83">
        <f t="shared" si="144"/>
        <v>30.1</v>
      </c>
    </row>
    <row r="799" spans="1:13" hidden="1" x14ac:dyDescent="0.3">
      <c r="A799" s="210" t="str">
        <f t="shared" si="136"/>
        <v>2022-IC-L3</v>
      </c>
      <c r="B799" s="199">
        <f t="shared" si="137"/>
        <v>44716</v>
      </c>
      <c r="C799" s="210" t="str">
        <f t="shared" si="138"/>
        <v>Zone 2 - Black Rock</v>
      </c>
      <c r="D799" s="84" t="s">
        <v>795</v>
      </c>
      <c r="E799" s="51" t="str">
        <f t="shared" si="139"/>
        <v>Divan</v>
      </c>
      <c r="F799" s="51" t="str">
        <f t="shared" si="140"/>
        <v>Van Vreden</v>
      </c>
      <c r="G799" s="51" t="str">
        <f t="shared" si="141"/>
        <v>Men Senior</v>
      </c>
      <c r="H799" s="51" t="str">
        <f t="shared" si="142"/>
        <v>Henties Bay</v>
      </c>
      <c r="I799" s="84"/>
      <c r="J799" s="84" t="s">
        <v>1306</v>
      </c>
      <c r="K799" s="84">
        <v>54</v>
      </c>
      <c r="L799" s="83">
        <f t="shared" si="143"/>
        <v>2.6</v>
      </c>
      <c r="M799" s="83">
        <f t="shared" si="144"/>
        <v>2.6</v>
      </c>
    </row>
    <row r="800" spans="1:13" hidden="1" x14ac:dyDescent="0.3">
      <c r="A800" s="210" t="str">
        <f t="shared" si="136"/>
        <v>2022-IC-L3</v>
      </c>
      <c r="B800" s="199">
        <f t="shared" si="137"/>
        <v>44716</v>
      </c>
      <c r="C800" s="210" t="str">
        <f t="shared" si="138"/>
        <v>Zone 2 - Black Rock</v>
      </c>
      <c r="D800" s="84" t="s">
        <v>1624</v>
      </c>
      <c r="E800" s="51" t="str">
        <f t="shared" si="139"/>
        <v>Clinton</v>
      </c>
      <c r="F800" s="51" t="str">
        <f t="shared" si="140"/>
        <v>Barnard</v>
      </c>
      <c r="G800" s="51" t="str">
        <f t="shared" si="141"/>
        <v>Men Senior</v>
      </c>
      <c r="H800" s="51" t="str">
        <f t="shared" si="142"/>
        <v>xHenties Bay</v>
      </c>
      <c r="I800" s="84"/>
      <c r="J800" s="84" t="s">
        <v>20</v>
      </c>
      <c r="K800" s="84">
        <v>79</v>
      </c>
      <c r="L800" s="83">
        <f t="shared" si="143"/>
        <v>1.8</v>
      </c>
      <c r="M800" s="83">
        <f t="shared" si="144"/>
        <v>1.8</v>
      </c>
    </row>
    <row r="801" spans="1:13" hidden="1" x14ac:dyDescent="0.3">
      <c r="A801" s="210" t="str">
        <f t="shared" si="136"/>
        <v>2022-IC-L3</v>
      </c>
      <c r="B801" s="199">
        <f t="shared" si="137"/>
        <v>44716</v>
      </c>
      <c r="C801" s="210" t="str">
        <f t="shared" si="138"/>
        <v>Zone 2 - Black Rock</v>
      </c>
      <c r="D801" s="84" t="s">
        <v>1625</v>
      </c>
      <c r="E801" s="51" t="str">
        <f t="shared" si="139"/>
        <v>Lindie</v>
      </c>
      <c r="F801" s="51" t="str">
        <f t="shared" si="140"/>
        <v>Barnhard</v>
      </c>
      <c r="G801" s="51" t="str">
        <f t="shared" si="141"/>
        <v>Ladies Veteran</v>
      </c>
      <c r="H801" s="51" t="str">
        <f t="shared" si="142"/>
        <v>xHenties Bay</v>
      </c>
      <c r="I801" s="84"/>
      <c r="J801" s="84"/>
      <c r="K801" s="84"/>
      <c r="L801" s="83" t="str">
        <f t="shared" si="143"/>
        <v/>
      </c>
      <c r="M801" s="83" t="str">
        <f t="shared" si="144"/>
        <v/>
      </c>
    </row>
    <row r="802" spans="1:13" hidden="1" x14ac:dyDescent="0.3">
      <c r="A802" s="210" t="str">
        <f t="shared" si="136"/>
        <v>2022-IC-L3</v>
      </c>
      <c r="B802" s="199">
        <f t="shared" si="137"/>
        <v>44716</v>
      </c>
      <c r="C802" s="210" t="str">
        <f t="shared" si="138"/>
        <v>Zone 2 - Black Rock</v>
      </c>
      <c r="D802" s="84" t="s">
        <v>544</v>
      </c>
      <c r="E802" s="51" t="str">
        <f t="shared" si="139"/>
        <v>Simen</v>
      </c>
      <c r="F802" s="51" t="str">
        <f t="shared" si="140"/>
        <v>Andersen</v>
      </c>
      <c r="G802" s="51" t="str">
        <f t="shared" si="141"/>
        <v>Men Grand Masters</v>
      </c>
      <c r="H802" s="51" t="str">
        <f t="shared" si="142"/>
        <v>Henties Bay</v>
      </c>
      <c r="I802" s="84"/>
      <c r="J802" s="84" t="s">
        <v>1279</v>
      </c>
      <c r="K802" s="84">
        <v>85</v>
      </c>
      <c r="L802" s="83">
        <f t="shared" si="143"/>
        <v>2.5</v>
      </c>
      <c r="M802" s="83">
        <f t="shared" si="144"/>
        <v>2.5</v>
      </c>
    </row>
    <row r="803" spans="1:13" hidden="1" x14ac:dyDescent="0.3">
      <c r="A803" s="210" t="str">
        <f t="shared" si="136"/>
        <v>2022-IC-L3</v>
      </c>
      <c r="B803" s="199">
        <f t="shared" si="137"/>
        <v>44716</v>
      </c>
      <c r="C803" s="210" t="str">
        <f t="shared" si="138"/>
        <v>Zone 2 - Black Rock</v>
      </c>
      <c r="D803" s="84" t="s">
        <v>644</v>
      </c>
      <c r="E803" s="51" t="str">
        <f t="shared" si="139"/>
        <v>Louis</v>
      </c>
      <c r="F803" s="51" t="str">
        <f t="shared" si="140"/>
        <v>Fenaux</v>
      </c>
      <c r="G803" s="51" t="str">
        <f t="shared" si="141"/>
        <v>Men Veteran</v>
      </c>
      <c r="H803" s="51" t="str">
        <f t="shared" si="142"/>
        <v>Orca Angling Club</v>
      </c>
      <c r="I803" s="84" t="s">
        <v>1862</v>
      </c>
      <c r="J803" s="84"/>
      <c r="K803" s="84">
        <v>84</v>
      </c>
      <c r="L803" s="83">
        <f t="shared" si="143"/>
        <v>6.2</v>
      </c>
      <c r="M803" s="83">
        <f t="shared" si="144"/>
        <v>6.2</v>
      </c>
    </row>
    <row r="804" spans="1:13" hidden="1" x14ac:dyDescent="0.3">
      <c r="A804" s="210" t="str">
        <f t="shared" si="136"/>
        <v>2022-IC-L3</v>
      </c>
      <c r="B804" s="199">
        <f t="shared" si="137"/>
        <v>44716</v>
      </c>
      <c r="C804" s="210" t="str">
        <f t="shared" si="138"/>
        <v>Zone 2 - Black Rock</v>
      </c>
      <c r="D804" s="84" t="s">
        <v>563</v>
      </c>
      <c r="E804" s="51" t="str">
        <f t="shared" si="139"/>
        <v>Michele</v>
      </c>
      <c r="F804" s="51" t="str">
        <f t="shared" si="140"/>
        <v>Andersen</v>
      </c>
      <c r="G804" s="51" t="str">
        <f t="shared" si="141"/>
        <v>Ladies Grand Masters</v>
      </c>
      <c r="H804" s="51" t="str">
        <f t="shared" si="142"/>
        <v>Henties Bay</v>
      </c>
      <c r="I804" s="84"/>
      <c r="J804" s="84"/>
      <c r="K804" s="84"/>
      <c r="L804" s="83" t="str">
        <f t="shared" si="143"/>
        <v/>
      </c>
      <c r="M804" s="83" t="str">
        <f t="shared" si="144"/>
        <v/>
      </c>
    </row>
    <row r="805" spans="1:13" hidden="1" x14ac:dyDescent="0.3">
      <c r="A805" s="210" t="str">
        <f t="shared" si="136"/>
        <v>2022-IC-L3</v>
      </c>
      <c r="B805" s="199">
        <f t="shared" si="137"/>
        <v>44716</v>
      </c>
      <c r="C805" s="210" t="str">
        <f t="shared" si="138"/>
        <v>Zone 2 - Black Rock</v>
      </c>
      <c r="D805" s="84" t="s">
        <v>1157</v>
      </c>
      <c r="E805" s="51" t="str">
        <f t="shared" si="139"/>
        <v>Lourens</v>
      </c>
      <c r="F805" s="51" t="str">
        <f t="shared" si="140"/>
        <v>Fourie</v>
      </c>
      <c r="G805" s="51" t="str">
        <f t="shared" si="141"/>
        <v>Men Master</v>
      </c>
      <c r="H805" s="51" t="str">
        <f t="shared" si="142"/>
        <v>Penguin</v>
      </c>
      <c r="I805" s="84"/>
      <c r="J805" s="84"/>
      <c r="K805" s="84"/>
      <c r="L805" s="83" t="str">
        <f t="shared" si="143"/>
        <v/>
      </c>
      <c r="M805" s="83" t="str">
        <f t="shared" si="144"/>
        <v/>
      </c>
    </row>
    <row r="806" spans="1:13" hidden="1" x14ac:dyDescent="0.3">
      <c r="A806" s="210" t="str">
        <f t="shared" si="136"/>
        <v>2022-IC-L3</v>
      </c>
      <c r="B806" s="199">
        <f t="shared" si="137"/>
        <v>44716</v>
      </c>
      <c r="C806" s="210" t="str">
        <f t="shared" si="138"/>
        <v>Zone 2 - Black Rock</v>
      </c>
      <c r="D806" s="84" t="s">
        <v>482</v>
      </c>
      <c r="E806" s="51" t="str">
        <f t="shared" si="139"/>
        <v>Kobus</v>
      </c>
      <c r="F806" s="51" t="str">
        <f t="shared" si="140"/>
        <v>Nel</v>
      </c>
      <c r="G806" s="51" t="str">
        <f t="shared" si="141"/>
        <v>Men Master</v>
      </c>
      <c r="H806" s="51" t="str">
        <f t="shared" si="142"/>
        <v>Henties Bay</v>
      </c>
      <c r="I806" s="84"/>
      <c r="J806" s="84"/>
      <c r="K806" s="84"/>
      <c r="L806" s="83" t="str">
        <f t="shared" si="143"/>
        <v/>
      </c>
      <c r="M806" s="83" t="str">
        <f t="shared" si="144"/>
        <v/>
      </c>
    </row>
    <row r="807" spans="1:13" hidden="1" x14ac:dyDescent="0.3">
      <c r="A807" s="210" t="str">
        <f t="shared" si="136"/>
        <v>2022-IC-L3</v>
      </c>
      <c r="B807" s="199">
        <f t="shared" si="137"/>
        <v>44716</v>
      </c>
      <c r="C807" s="210" t="str">
        <f t="shared" si="138"/>
        <v>Zone 2 - Black Rock</v>
      </c>
      <c r="D807" s="84" t="s">
        <v>572</v>
      </c>
      <c r="E807" s="51" t="str">
        <f t="shared" si="139"/>
        <v>Veronica</v>
      </c>
      <c r="F807" s="51" t="str">
        <f t="shared" si="140"/>
        <v>Nel</v>
      </c>
      <c r="G807" s="51" t="str">
        <f t="shared" si="141"/>
        <v>Ladies Master</v>
      </c>
      <c r="H807" s="51" t="str">
        <f t="shared" si="142"/>
        <v>Henties Bay</v>
      </c>
      <c r="I807" s="84"/>
      <c r="J807" s="84"/>
      <c r="K807" s="84"/>
      <c r="L807" s="83" t="str">
        <f t="shared" si="143"/>
        <v/>
      </c>
      <c r="M807" s="83" t="str">
        <f t="shared" si="144"/>
        <v/>
      </c>
    </row>
    <row r="808" spans="1:13" hidden="1" x14ac:dyDescent="0.3">
      <c r="A808" s="210" t="str">
        <f t="shared" si="136"/>
        <v>2022-IC-L3</v>
      </c>
      <c r="B808" s="199">
        <f t="shared" si="137"/>
        <v>44716</v>
      </c>
      <c r="C808" s="210" t="str">
        <f t="shared" si="138"/>
        <v>Zone 2 - Black Rock</v>
      </c>
      <c r="D808" s="84" t="s">
        <v>758</v>
      </c>
      <c r="E808" s="51" t="str">
        <f t="shared" si="139"/>
        <v>Kobus</v>
      </c>
      <c r="F808" s="51" t="str">
        <f t="shared" si="140"/>
        <v>Mostert</v>
      </c>
      <c r="G808" s="51" t="str">
        <f t="shared" si="141"/>
        <v>Men Senior</v>
      </c>
      <c r="H808" s="51" t="str">
        <f t="shared" si="142"/>
        <v>xHenties Bay</v>
      </c>
      <c r="I808" s="84"/>
      <c r="J808" s="84"/>
      <c r="K808" s="84"/>
      <c r="L808" s="83" t="str">
        <f t="shared" si="143"/>
        <v/>
      </c>
      <c r="M808" s="83" t="str">
        <f t="shared" si="144"/>
        <v/>
      </c>
    </row>
    <row r="809" spans="1:13" hidden="1" x14ac:dyDescent="0.3">
      <c r="A809" s="210" t="str">
        <f t="shared" si="136"/>
        <v>2022-IC-L3</v>
      </c>
      <c r="B809" s="199">
        <f t="shared" si="137"/>
        <v>44716</v>
      </c>
      <c r="C809" s="210" t="str">
        <f t="shared" si="138"/>
        <v>Zone 2 - Black Rock</v>
      </c>
      <c r="D809" s="84" t="s">
        <v>1435</v>
      </c>
      <c r="E809" s="51" t="str">
        <f t="shared" si="139"/>
        <v>Tiaan</v>
      </c>
      <c r="F809" s="51" t="str">
        <f t="shared" si="140"/>
        <v>Fourie</v>
      </c>
      <c r="G809" s="51" t="str">
        <f t="shared" si="141"/>
        <v>Men Senior</v>
      </c>
      <c r="H809" s="51" t="str">
        <f t="shared" si="142"/>
        <v>Penguin</v>
      </c>
      <c r="I809" s="84"/>
      <c r="J809" s="84"/>
      <c r="K809" s="84"/>
      <c r="L809" s="83" t="str">
        <f t="shared" si="143"/>
        <v/>
      </c>
      <c r="M809" s="83" t="str">
        <f t="shared" si="144"/>
        <v/>
      </c>
    </row>
    <row r="810" spans="1:13" hidden="1" x14ac:dyDescent="0.3">
      <c r="A810" s="210" t="str">
        <f t="shared" si="136"/>
        <v>2022-IC-L3</v>
      </c>
      <c r="B810" s="199">
        <f t="shared" si="137"/>
        <v>44716</v>
      </c>
      <c r="C810" s="210" t="str">
        <f t="shared" si="138"/>
        <v>Zone 2 - Black Rock</v>
      </c>
      <c r="D810" s="84" t="s">
        <v>1418</v>
      </c>
      <c r="E810" s="51" t="str">
        <f t="shared" si="139"/>
        <v>Jacob</v>
      </c>
      <c r="F810" s="51" t="str">
        <f t="shared" si="140"/>
        <v>Wasserfall</v>
      </c>
      <c r="G810" s="51" t="str">
        <f t="shared" si="141"/>
        <v>Men Senior</v>
      </c>
      <c r="H810" s="51" t="str">
        <f t="shared" si="142"/>
        <v>Henties Bay</v>
      </c>
      <c r="I810" s="84"/>
      <c r="J810" s="84"/>
      <c r="K810" s="84"/>
      <c r="L810" s="83" t="str">
        <f t="shared" si="143"/>
        <v/>
      </c>
      <c r="M810" s="83" t="str">
        <f t="shared" si="144"/>
        <v/>
      </c>
    </row>
    <row r="811" spans="1:13" hidden="1" x14ac:dyDescent="0.3">
      <c r="A811" s="210" t="str">
        <f t="shared" si="136"/>
        <v>2022-IC-L3</v>
      </c>
      <c r="B811" s="199">
        <f t="shared" si="137"/>
        <v>44716</v>
      </c>
      <c r="C811" s="210" t="str">
        <f t="shared" si="138"/>
        <v>Zone 2 - Black Rock</v>
      </c>
      <c r="D811" s="84" t="s">
        <v>1357</v>
      </c>
      <c r="E811" s="51" t="str">
        <f t="shared" si="139"/>
        <v>Donavin</v>
      </c>
      <c r="F811" s="51" t="str">
        <f t="shared" si="140"/>
        <v>Bezuidehoudt</v>
      </c>
      <c r="G811" s="51" t="str">
        <f t="shared" si="141"/>
        <v>Men Senior</v>
      </c>
      <c r="H811" s="51" t="str">
        <f t="shared" si="142"/>
        <v>Walvis Bay</v>
      </c>
      <c r="I811" s="84" t="s">
        <v>9</v>
      </c>
      <c r="J811" s="84"/>
      <c r="K811" s="84">
        <v>32</v>
      </c>
      <c r="L811" s="83">
        <f t="shared" si="143"/>
        <v>0.6</v>
      </c>
      <c r="M811" s="83">
        <f t="shared" si="144"/>
        <v>0.6</v>
      </c>
    </row>
    <row r="812" spans="1:13" hidden="1" x14ac:dyDescent="0.3">
      <c r="A812" s="210" t="str">
        <f t="shared" si="136"/>
        <v>2022-IC-L3</v>
      </c>
      <c r="B812" s="199">
        <f t="shared" si="137"/>
        <v>44716</v>
      </c>
      <c r="C812" s="210" t="str">
        <f t="shared" si="138"/>
        <v>Zone 2 - Black Rock</v>
      </c>
      <c r="D812" s="84" t="s">
        <v>1764</v>
      </c>
      <c r="E812" s="51" t="str">
        <f t="shared" si="139"/>
        <v>Nicolette</v>
      </c>
      <c r="F812" s="51" t="str">
        <f t="shared" si="140"/>
        <v>Schreuder</v>
      </c>
      <c r="G812" s="51" t="str">
        <f t="shared" si="141"/>
        <v>Ladies Veteran</v>
      </c>
      <c r="H812" s="51" t="str">
        <f t="shared" si="142"/>
        <v>Walvis Bay</v>
      </c>
      <c r="I812" s="84"/>
      <c r="J812" s="84"/>
      <c r="K812" s="84"/>
      <c r="L812" s="83" t="str">
        <f t="shared" si="143"/>
        <v/>
      </c>
      <c r="M812" s="83" t="str">
        <f t="shared" si="144"/>
        <v/>
      </c>
    </row>
    <row r="813" spans="1:13" hidden="1" x14ac:dyDescent="0.3">
      <c r="A813" s="210" t="str">
        <f t="shared" si="136"/>
        <v>2022-IC-L3</v>
      </c>
      <c r="B813" s="199">
        <f t="shared" si="137"/>
        <v>44716</v>
      </c>
      <c r="C813" s="210" t="str">
        <f t="shared" si="138"/>
        <v>Zone 2 - Black Rock</v>
      </c>
      <c r="D813" s="84" t="s">
        <v>1436</v>
      </c>
      <c r="E813" s="51" t="str">
        <f t="shared" si="139"/>
        <v>Fanie</v>
      </c>
      <c r="F813" s="51" t="str">
        <f t="shared" si="140"/>
        <v>Terblanche</v>
      </c>
      <c r="G813" s="51" t="str">
        <f t="shared" si="141"/>
        <v>Men Veteran</v>
      </c>
      <c r="H813" s="51" t="str">
        <f t="shared" si="142"/>
        <v>Walvis Bay</v>
      </c>
      <c r="I813" s="84"/>
      <c r="J813" s="84"/>
      <c r="K813" s="84"/>
      <c r="L813" s="83" t="str">
        <f t="shared" si="143"/>
        <v/>
      </c>
      <c r="M813" s="83" t="str">
        <f t="shared" si="144"/>
        <v/>
      </c>
    </row>
    <row r="814" spans="1:13" hidden="1" x14ac:dyDescent="0.3">
      <c r="A814" s="210" t="str">
        <f t="shared" si="136"/>
        <v>2022-IC-L3</v>
      </c>
      <c r="B814" s="199">
        <f t="shared" si="137"/>
        <v>44716</v>
      </c>
      <c r="C814" s="210" t="str">
        <f t="shared" si="138"/>
        <v>Zone 2 - Black Rock</v>
      </c>
      <c r="D814" s="84" t="s">
        <v>573</v>
      </c>
      <c r="E814" s="51" t="str">
        <f t="shared" si="139"/>
        <v>Stefan Jnr</v>
      </c>
      <c r="F814" s="51" t="str">
        <f t="shared" si="140"/>
        <v>Du Preez</v>
      </c>
      <c r="G814" s="51" t="str">
        <f t="shared" si="141"/>
        <v>Men U/21</v>
      </c>
      <c r="H814" s="51" t="str">
        <f t="shared" si="142"/>
        <v>Walvis Bay</v>
      </c>
      <c r="I814" s="84"/>
      <c r="J814" s="84" t="s">
        <v>1279</v>
      </c>
      <c r="K814" s="84">
        <v>70</v>
      </c>
      <c r="L814" s="83">
        <f t="shared" si="143"/>
        <v>1.3</v>
      </c>
      <c r="M814" s="83">
        <f t="shared" si="144"/>
        <v>1.3</v>
      </c>
    </row>
    <row r="815" spans="1:13" hidden="1" x14ac:dyDescent="0.3">
      <c r="A815" s="210" t="str">
        <f t="shared" si="136"/>
        <v>2022-IC-L3</v>
      </c>
      <c r="B815" s="199">
        <f t="shared" si="137"/>
        <v>44716</v>
      </c>
      <c r="C815" s="210" t="str">
        <f t="shared" si="138"/>
        <v>Zone 2 - Black Rock</v>
      </c>
      <c r="D815" s="84" t="s">
        <v>502</v>
      </c>
      <c r="E815" s="51" t="str">
        <f t="shared" si="139"/>
        <v>Stefan</v>
      </c>
      <c r="F815" s="51" t="str">
        <f t="shared" si="140"/>
        <v>Du Preez</v>
      </c>
      <c r="G815" s="51" t="str">
        <f t="shared" si="141"/>
        <v>Men Master</v>
      </c>
      <c r="H815" s="51" t="str">
        <f t="shared" si="142"/>
        <v>Walvis Bay</v>
      </c>
      <c r="I815" s="84"/>
      <c r="J815" s="84"/>
      <c r="K815" s="84"/>
      <c r="L815" s="83" t="str">
        <f t="shared" si="143"/>
        <v/>
      </c>
      <c r="M815" s="83" t="str">
        <f t="shared" si="144"/>
        <v/>
      </c>
    </row>
    <row r="816" spans="1:13" hidden="1" x14ac:dyDescent="0.3">
      <c r="A816" s="210" t="str">
        <f t="shared" si="136"/>
        <v>2022-IC-L3</v>
      </c>
      <c r="B816" s="199">
        <f t="shared" si="137"/>
        <v>44716</v>
      </c>
      <c r="C816" s="210" t="str">
        <f t="shared" si="138"/>
        <v>Zone 2 - Black Rock</v>
      </c>
      <c r="D816" s="84" t="s">
        <v>597</v>
      </c>
      <c r="E816" s="51" t="str">
        <f t="shared" si="139"/>
        <v>Gunther</v>
      </c>
      <c r="F816" s="51" t="str">
        <f t="shared" si="140"/>
        <v>Krauer</v>
      </c>
      <c r="G816" s="51" t="str">
        <f t="shared" si="141"/>
        <v>Men Master</v>
      </c>
      <c r="H816" s="51" t="str">
        <f t="shared" si="142"/>
        <v>Walvis Bay</v>
      </c>
      <c r="I816" s="84" t="s">
        <v>9</v>
      </c>
      <c r="J816" s="84"/>
      <c r="K816" s="84">
        <v>31</v>
      </c>
      <c r="L816" s="83">
        <f t="shared" si="143"/>
        <v>0.5</v>
      </c>
      <c r="M816" s="83">
        <f t="shared" si="144"/>
        <v>0.5</v>
      </c>
    </row>
    <row r="817" spans="1:13" hidden="1" x14ac:dyDescent="0.3">
      <c r="A817" s="210" t="str">
        <f t="shared" si="136"/>
        <v>2022-IC-L3</v>
      </c>
      <c r="B817" s="199">
        <f t="shared" si="137"/>
        <v>44716</v>
      </c>
      <c r="C817" s="210" t="str">
        <f t="shared" si="138"/>
        <v>Zone 2 - Black Rock</v>
      </c>
      <c r="D817" s="84" t="s">
        <v>779</v>
      </c>
      <c r="E817" s="51" t="str">
        <f t="shared" si="139"/>
        <v>Jean Pierre</v>
      </c>
      <c r="F817" s="51" t="str">
        <f t="shared" si="140"/>
        <v>Hugo</v>
      </c>
      <c r="G817" s="51" t="str">
        <f t="shared" si="141"/>
        <v>Men Senior</v>
      </c>
      <c r="H817" s="51" t="str">
        <f t="shared" si="142"/>
        <v>Walvis Bay</v>
      </c>
      <c r="I817" s="84" t="s">
        <v>9</v>
      </c>
      <c r="J817" s="84"/>
      <c r="K817" s="84">
        <v>30</v>
      </c>
      <c r="L817" s="83">
        <f t="shared" si="143"/>
        <v>0.5</v>
      </c>
      <c r="M817" s="83">
        <f t="shared" si="144"/>
        <v>0.5</v>
      </c>
    </row>
    <row r="818" spans="1:13" hidden="1" x14ac:dyDescent="0.3">
      <c r="A818" s="210" t="str">
        <f t="shared" si="136"/>
        <v>2022-IC-L3</v>
      </c>
      <c r="B818" s="199">
        <f t="shared" si="137"/>
        <v>44716</v>
      </c>
      <c r="C818" s="210" t="str">
        <f t="shared" si="138"/>
        <v>Zone 2 - Black Rock</v>
      </c>
      <c r="D818" s="84" t="s">
        <v>1146</v>
      </c>
      <c r="E818" s="51" t="str">
        <f t="shared" si="139"/>
        <v>Martin</v>
      </c>
      <c r="F818" s="51" t="str">
        <f t="shared" si="140"/>
        <v>Cordier</v>
      </c>
      <c r="G818" s="51" t="str">
        <f t="shared" si="141"/>
        <v>Men Veteran</v>
      </c>
      <c r="H818" s="51" t="str">
        <f t="shared" si="142"/>
        <v>Okahandja</v>
      </c>
      <c r="I818" s="84" t="s">
        <v>9</v>
      </c>
      <c r="J818" s="84"/>
      <c r="K818" s="84">
        <v>33</v>
      </c>
      <c r="L818" s="83">
        <f t="shared" si="143"/>
        <v>0.7</v>
      </c>
      <c r="M818" s="83">
        <f t="shared" si="144"/>
        <v>0.7</v>
      </c>
    </row>
    <row r="819" spans="1:13" hidden="1" x14ac:dyDescent="0.3">
      <c r="A819" s="210" t="str">
        <f t="shared" si="136"/>
        <v>2022-IC-L3</v>
      </c>
      <c r="B819" s="199">
        <f t="shared" si="137"/>
        <v>44716</v>
      </c>
      <c r="C819" s="210" t="str">
        <f t="shared" si="138"/>
        <v>Zone 2 - Black Rock</v>
      </c>
      <c r="D819" s="84" t="s">
        <v>1621</v>
      </c>
      <c r="E819" s="51" t="str">
        <f t="shared" si="139"/>
        <v>Francois</v>
      </c>
      <c r="F819" s="51" t="str">
        <f t="shared" si="140"/>
        <v>Wolfaardt</v>
      </c>
      <c r="G819" s="51" t="str">
        <f t="shared" si="141"/>
        <v>Men Master</v>
      </c>
      <c r="H819" s="51" t="str">
        <f t="shared" si="142"/>
        <v>Walvis Bay</v>
      </c>
      <c r="I819" s="84"/>
      <c r="J819" s="84"/>
      <c r="K819" s="84"/>
      <c r="L819" s="83" t="str">
        <f t="shared" si="143"/>
        <v/>
      </c>
      <c r="M819" s="83" t="str">
        <f t="shared" si="144"/>
        <v/>
      </c>
    </row>
    <row r="820" spans="1:13" hidden="1" x14ac:dyDescent="0.3">
      <c r="A820" s="210" t="str">
        <f t="shared" si="136"/>
        <v>2022-IC-L3</v>
      </c>
      <c r="B820" s="199">
        <f t="shared" si="137"/>
        <v>44716</v>
      </c>
      <c r="C820" s="210" t="str">
        <f t="shared" si="138"/>
        <v>Zone 2 - Black Rock</v>
      </c>
      <c r="D820" s="84" t="s">
        <v>1559</v>
      </c>
      <c r="E820" s="51" t="str">
        <f t="shared" si="139"/>
        <v>Francois Jnr</v>
      </c>
      <c r="F820" s="51" t="str">
        <f t="shared" si="140"/>
        <v>Wolfaardt</v>
      </c>
      <c r="G820" s="51" t="str">
        <f t="shared" si="141"/>
        <v>Men U/21</v>
      </c>
      <c r="H820" s="51" t="str">
        <f t="shared" si="142"/>
        <v>Walvis Bay</v>
      </c>
      <c r="I820" s="84" t="s">
        <v>9</v>
      </c>
      <c r="J820" s="84"/>
      <c r="K820" s="84">
        <v>30</v>
      </c>
      <c r="L820" s="83">
        <f t="shared" si="143"/>
        <v>0.5</v>
      </c>
      <c r="M820" s="83">
        <f t="shared" si="144"/>
        <v>0.5</v>
      </c>
    </row>
    <row r="821" spans="1:13" hidden="1" x14ac:dyDescent="0.3">
      <c r="A821" s="210" t="str">
        <f t="shared" si="136"/>
        <v>2022-IC-L3</v>
      </c>
      <c r="B821" s="199">
        <f t="shared" si="137"/>
        <v>44716</v>
      </c>
      <c r="C821" s="210" t="str">
        <f t="shared" si="138"/>
        <v>Zone 2 - Black Rock</v>
      </c>
      <c r="D821" s="84" t="s">
        <v>787</v>
      </c>
      <c r="E821" s="51" t="str">
        <f t="shared" si="139"/>
        <v>Morne</v>
      </c>
      <c r="F821" s="51" t="str">
        <f t="shared" si="140"/>
        <v>Hugo</v>
      </c>
      <c r="G821" s="51" t="str">
        <f t="shared" si="141"/>
        <v>Men Veteran</v>
      </c>
      <c r="H821" s="51" t="str">
        <f t="shared" si="142"/>
        <v>Walvis Bay</v>
      </c>
      <c r="I821" s="84" t="s">
        <v>9</v>
      </c>
      <c r="J821" s="84"/>
      <c r="K821" s="84">
        <v>30</v>
      </c>
      <c r="L821" s="83">
        <f t="shared" si="143"/>
        <v>0.5</v>
      </c>
      <c r="M821" s="83">
        <f t="shared" si="144"/>
        <v>0.5</v>
      </c>
    </row>
    <row r="822" spans="1:13" hidden="1" x14ac:dyDescent="0.3">
      <c r="A822" s="210" t="str">
        <f t="shared" si="136"/>
        <v>2022-IC-L3</v>
      </c>
      <c r="B822" s="199">
        <f t="shared" si="137"/>
        <v>44716</v>
      </c>
      <c r="C822" s="210" t="str">
        <f t="shared" si="138"/>
        <v>Zone 2 - Black Rock</v>
      </c>
      <c r="D822" s="84" t="s">
        <v>787</v>
      </c>
      <c r="E822" s="51" t="str">
        <f t="shared" si="139"/>
        <v>Morne</v>
      </c>
      <c r="F822" s="51" t="str">
        <f t="shared" si="140"/>
        <v>Hugo</v>
      </c>
      <c r="G822" s="51" t="str">
        <f t="shared" si="141"/>
        <v>Men Veteran</v>
      </c>
      <c r="H822" s="51" t="str">
        <f t="shared" si="142"/>
        <v>Walvis Bay</v>
      </c>
      <c r="I822" s="84" t="s">
        <v>9</v>
      </c>
      <c r="J822" s="84"/>
      <c r="K822" s="84">
        <v>30</v>
      </c>
      <c r="L822" s="83">
        <f t="shared" si="143"/>
        <v>0.5</v>
      </c>
      <c r="M822" s="83">
        <f t="shared" si="144"/>
        <v>0.5</v>
      </c>
    </row>
    <row r="823" spans="1:13" hidden="1" x14ac:dyDescent="0.3">
      <c r="A823" s="210" t="str">
        <f t="shared" si="136"/>
        <v>2022-IC-L3</v>
      </c>
      <c r="B823" s="199">
        <f t="shared" si="137"/>
        <v>44716</v>
      </c>
      <c r="C823" s="210" t="str">
        <f t="shared" si="138"/>
        <v>Zone 2 - Black Rock</v>
      </c>
      <c r="D823" s="84" t="s">
        <v>1381</v>
      </c>
      <c r="E823" s="51" t="str">
        <f t="shared" si="139"/>
        <v>Frank</v>
      </c>
      <c r="F823" s="51" t="str">
        <f t="shared" si="140"/>
        <v>Borruso</v>
      </c>
      <c r="G823" s="51" t="str">
        <f t="shared" si="141"/>
        <v>Men Master</v>
      </c>
      <c r="H823" s="51" t="str">
        <f t="shared" si="142"/>
        <v>Walvis Bay</v>
      </c>
      <c r="I823" s="84"/>
      <c r="J823" s="84"/>
      <c r="K823" s="84"/>
      <c r="L823" s="83" t="str">
        <f t="shared" si="143"/>
        <v/>
      </c>
      <c r="M823" s="83" t="str">
        <f t="shared" si="144"/>
        <v/>
      </c>
    </row>
    <row r="824" spans="1:13" hidden="1" x14ac:dyDescent="0.3">
      <c r="A824" s="210" t="str">
        <f t="shared" si="136"/>
        <v>2022-IC-L3</v>
      </c>
      <c r="B824" s="199">
        <f t="shared" si="137"/>
        <v>44716</v>
      </c>
      <c r="C824" s="210" t="str">
        <f t="shared" si="138"/>
        <v>Zone 2 - Black Rock</v>
      </c>
      <c r="D824" s="84" t="s">
        <v>1202</v>
      </c>
      <c r="E824" s="51" t="str">
        <f t="shared" si="139"/>
        <v>Flippie</v>
      </c>
      <c r="F824" s="51" t="str">
        <f t="shared" si="140"/>
        <v>Scheepers</v>
      </c>
      <c r="G824" s="51" t="str">
        <f t="shared" si="141"/>
        <v>Men Veteran</v>
      </c>
      <c r="H824" s="51" t="str">
        <f t="shared" si="142"/>
        <v>Walvis Bay</v>
      </c>
      <c r="I824" s="84"/>
      <c r="J824" s="84"/>
      <c r="K824" s="84"/>
      <c r="L824" s="83" t="str">
        <f t="shared" si="143"/>
        <v/>
      </c>
      <c r="M824" s="83" t="str">
        <f t="shared" si="144"/>
        <v/>
      </c>
    </row>
    <row r="825" spans="1:13" hidden="1" x14ac:dyDescent="0.3">
      <c r="A825" s="210" t="str">
        <f t="shared" si="136"/>
        <v>2022-IC-L3</v>
      </c>
      <c r="B825" s="199">
        <f t="shared" si="137"/>
        <v>44716</v>
      </c>
      <c r="C825" s="210" t="str">
        <f t="shared" si="138"/>
        <v>Zone 2 - Black Rock</v>
      </c>
      <c r="D825" s="84" t="s">
        <v>1717</v>
      </c>
      <c r="E825" s="51" t="str">
        <f t="shared" si="139"/>
        <v>Andre</v>
      </c>
      <c r="F825" s="51" t="str">
        <f t="shared" si="140"/>
        <v>Bezuidehout</v>
      </c>
      <c r="G825" s="51" t="str">
        <f t="shared" si="141"/>
        <v>Men Master</v>
      </c>
      <c r="H825" s="51" t="str">
        <f t="shared" si="142"/>
        <v>Walvis Bay</v>
      </c>
      <c r="I825" s="84" t="s">
        <v>1862</v>
      </c>
      <c r="J825" s="84"/>
      <c r="K825" s="84">
        <v>52</v>
      </c>
      <c r="L825" s="83">
        <f t="shared" si="143"/>
        <v>1.4</v>
      </c>
      <c r="M825" s="83">
        <f t="shared" si="144"/>
        <v>1.4</v>
      </c>
    </row>
    <row r="826" spans="1:13" hidden="1" x14ac:dyDescent="0.3">
      <c r="A826" s="210" t="str">
        <f t="shared" si="136"/>
        <v>2022-IC-L3</v>
      </c>
      <c r="B826" s="199">
        <f t="shared" si="137"/>
        <v>44716</v>
      </c>
      <c r="C826" s="210" t="str">
        <f t="shared" si="138"/>
        <v>Zone 2 - Black Rock</v>
      </c>
      <c r="D826" s="84" t="s">
        <v>490</v>
      </c>
      <c r="E826" s="51" t="str">
        <f t="shared" si="139"/>
        <v>Terence</v>
      </c>
      <c r="F826" s="51" t="str">
        <f t="shared" si="140"/>
        <v>Clark</v>
      </c>
      <c r="G826" s="51" t="str">
        <f t="shared" si="141"/>
        <v>Men Grand Masters</v>
      </c>
      <c r="H826" s="51" t="str">
        <f t="shared" si="142"/>
        <v>Walvis Bay</v>
      </c>
      <c r="I826" s="84" t="s">
        <v>9</v>
      </c>
      <c r="J826" s="84"/>
      <c r="K826" s="84">
        <v>32</v>
      </c>
      <c r="L826" s="83">
        <f t="shared" si="143"/>
        <v>0.6</v>
      </c>
      <c r="M826" s="83">
        <f t="shared" si="144"/>
        <v>0.6</v>
      </c>
    </row>
    <row r="827" spans="1:13" hidden="1" x14ac:dyDescent="0.3">
      <c r="A827" s="210" t="str">
        <f t="shared" si="136"/>
        <v>2022-IC-L3</v>
      </c>
      <c r="B827" s="199">
        <f t="shared" si="137"/>
        <v>44716</v>
      </c>
      <c r="C827" s="210" t="str">
        <f t="shared" si="138"/>
        <v>Zone 2 - Black Rock</v>
      </c>
      <c r="D827" s="84" t="s">
        <v>1770</v>
      </c>
      <c r="E827" s="51" t="str">
        <f t="shared" si="139"/>
        <v>Morne</v>
      </c>
      <c r="F827" s="51" t="str">
        <f t="shared" si="140"/>
        <v>Riekert</v>
      </c>
      <c r="G827" s="51" t="str">
        <f t="shared" si="141"/>
        <v>Men U/21</v>
      </c>
      <c r="H827" s="51" t="str">
        <f t="shared" si="142"/>
        <v>Orca Angling Club</v>
      </c>
      <c r="I827" s="84" t="s">
        <v>9</v>
      </c>
      <c r="J827" s="84"/>
      <c r="K827" s="84">
        <v>32</v>
      </c>
      <c r="L827" s="83">
        <f t="shared" si="143"/>
        <v>0.6</v>
      </c>
      <c r="M827" s="83">
        <f t="shared" si="144"/>
        <v>0.6</v>
      </c>
    </row>
    <row r="828" spans="1:13" hidden="1" x14ac:dyDescent="0.3">
      <c r="A828" s="210" t="str">
        <f t="shared" si="136"/>
        <v>2022-IC-L3</v>
      </c>
      <c r="B828" s="199">
        <f t="shared" si="137"/>
        <v>44716</v>
      </c>
      <c r="C828" s="210" t="str">
        <f t="shared" si="138"/>
        <v>Zone 2 - Black Rock</v>
      </c>
      <c r="D828" s="84" t="s">
        <v>1770</v>
      </c>
      <c r="E828" s="51" t="str">
        <f t="shared" si="139"/>
        <v>Morne</v>
      </c>
      <c r="F828" s="51" t="str">
        <f t="shared" si="140"/>
        <v>Riekert</v>
      </c>
      <c r="G828" s="51" t="str">
        <f t="shared" si="141"/>
        <v>Men U/21</v>
      </c>
      <c r="H828" s="51" t="str">
        <f t="shared" si="142"/>
        <v>Orca Angling Club</v>
      </c>
      <c r="I828" s="84" t="s">
        <v>9</v>
      </c>
      <c r="J828" s="84"/>
      <c r="K828" s="84">
        <v>32</v>
      </c>
      <c r="L828" s="83">
        <f t="shared" si="143"/>
        <v>0.6</v>
      </c>
      <c r="M828" s="83">
        <f t="shared" si="144"/>
        <v>0.6</v>
      </c>
    </row>
    <row r="829" spans="1:13" hidden="1" x14ac:dyDescent="0.3">
      <c r="A829" s="210" t="str">
        <f t="shared" si="136"/>
        <v>2022-IC-L3</v>
      </c>
      <c r="B829" s="199">
        <f t="shared" si="137"/>
        <v>44716</v>
      </c>
      <c r="C829" s="210" t="str">
        <f t="shared" si="138"/>
        <v>Zone 2 - Black Rock</v>
      </c>
      <c r="D829" s="84" t="s">
        <v>636</v>
      </c>
      <c r="E829" s="51" t="str">
        <f t="shared" si="139"/>
        <v>Alessandro</v>
      </c>
      <c r="F829" s="51" t="str">
        <f t="shared" si="140"/>
        <v>Engelbrecht</v>
      </c>
      <c r="G829" s="51" t="str">
        <f t="shared" si="141"/>
        <v>Men Senior</v>
      </c>
      <c r="H829" s="51" t="str">
        <f t="shared" si="142"/>
        <v>Walvis Bay</v>
      </c>
      <c r="I829" s="84"/>
      <c r="J829" s="84"/>
      <c r="K829" s="84"/>
      <c r="L829" s="83" t="str">
        <f t="shared" si="143"/>
        <v/>
      </c>
      <c r="M829" s="83" t="str">
        <f t="shared" si="144"/>
        <v/>
      </c>
    </row>
    <row r="830" spans="1:13" hidden="1" x14ac:dyDescent="0.3">
      <c r="A830" s="210" t="str">
        <f t="shared" si="136"/>
        <v>2022-IC-L3</v>
      </c>
      <c r="B830" s="199">
        <f t="shared" si="137"/>
        <v>44716</v>
      </c>
      <c r="C830" s="210" t="str">
        <f t="shared" si="138"/>
        <v>Zone 2 - Black Rock</v>
      </c>
      <c r="D830" s="84" t="s">
        <v>467</v>
      </c>
      <c r="E830" s="51" t="str">
        <f t="shared" si="139"/>
        <v>Garreth</v>
      </c>
      <c r="F830" s="51" t="str">
        <f t="shared" si="140"/>
        <v>Wolfaardt</v>
      </c>
      <c r="G830" s="51" t="str">
        <f t="shared" si="141"/>
        <v>Men Veteran</v>
      </c>
      <c r="H830" s="51" t="str">
        <f t="shared" si="142"/>
        <v>Orca Angling Club</v>
      </c>
      <c r="I830" s="84"/>
      <c r="J830" s="84" t="s">
        <v>1279</v>
      </c>
      <c r="K830" s="84">
        <v>86</v>
      </c>
      <c r="L830" s="83">
        <f t="shared" si="143"/>
        <v>2.6</v>
      </c>
      <c r="M830" s="83">
        <f t="shared" si="144"/>
        <v>2.6</v>
      </c>
    </row>
    <row r="831" spans="1:13" hidden="1" x14ac:dyDescent="0.3">
      <c r="A831" s="210" t="str">
        <f t="shared" si="136"/>
        <v>2022-IC-L3</v>
      </c>
      <c r="B831" s="199">
        <f t="shared" si="137"/>
        <v>44716</v>
      </c>
      <c r="C831" s="210" t="str">
        <f t="shared" si="138"/>
        <v>Zone 2 - Black Rock</v>
      </c>
      <c r="D831" s="84" t="s">
        <v>549</v>
      </c>
      <c r="E831" s="51" t="str">
        <f t="shared" si="139"/>
        <v>Werner</v>
      </c>
      <c r="F831" s="51" t="str">
        <f t="shared" si="140"/>
        <v>Van Riet</v>
      </c>
      <c r="G831" s="51" t="str">
        <f t="shared" si="141"/>
        <v>Men Veteran</v>
      </c>
      <c r="H831" s="51" t="str">
        <f t="shared" si="142"/>
        <v>Walvis Bay</v>
      </c>
      <c r="I831" s="84"/>
      <c r="J831" s="84" t="s">
        <v>1279</v>
      </c>
      <c r="K831" s="84">
        <v>114</v>
      </c>
      <c r="L831" s="83">
        <f t="shared" si="143"/>
        <v>6.8</v>
      </c>
      <c r="M831" s="83">
        <f t="shared" si="144"/>
        <v>6.8</v>
      </c>
    </row>
    <row r="832" spans="1:13" hidden="1" x14ac:dyDescent="0.3">
      <c r="A832" s="210" t="str">
        <f t="shared" si="136"/>
        <v>2022-IC-L3</v>
      </c>
      <c r="B832" s="199">
        <f t="shared" si="137"/>
        <v>44716</v>
      </c>
      <c r="C832" s="210" t="str">
        <f t="shared" si="138"/>
        <v>Zone 2 - Black Rock</v>
      </c>
      <c r="D832" s="84" t="s">
        <v>585</v>
      </c>
      <c r="E832" s="51" t="str">
        <f t="shared" si="139"/>
        <v>Stewert</v>
      </c>
      <c r="F832" s="51" t="str">
        <f t="shared" si="140"/>
        <v>Reimann</v>
      </c>
      <c r="G832" s="51" t="str">
        <f t="shared" si="141"/>
        <v>Men U/21</v>
      </c>
      <c r="H832" s="51" t="str">
        <f t="shared" si="142"/>
        <v>Benguella</v>
      </c>
      <c r="I832" s="84"/>
      <c r="J832" s="84"/>
      <c r="K832" s="84"/>
      <c r="L832" s="83" t="str">
        <f t="shared" si="143"/>
        <v/>
      </c>
      <c r="M832" s="83" t="str">
        <f t="shared" si="144"/>
        <v/>
      </c>
    </row>
    <row r="833" spans="1:13" hidden="1" x14ac:dyDescent="0.3">
      <c r="A833" s="210" t="str">
        <f t="shared" si="136"/>
        <v>2022-IC-L3</v>
      </c>
      <c r="B833" s="199">
        <f t="shared" si="137"/>
        <v>44716</v>
      </c>
      <c r="C833" s="210" t="str">
        <f t="shared" si="138"/>
        <v>Zone 2 - Black Rock</v>
      </c>
      <c r="D833" s="84" t="s">
        <v>1324</v>
      </c>
      <c r="E833" s="51" t="str">
        <f t="shared" si="139"/>
        <v>Frikkie</v>
      </c>
      <c r="F833" s="51" t="str">
        <f t="shared" si="140"/>
        <v>Ferreira</v>
      </c>
      <c r="G833" s="51" t="str">
        <f t="shared" si="141"/>
        <v>Men Master</v>
      </c>
      <c r="H833" s="51" t="str">
        <f t="shared" si="142"/>
        <v>Walvis Bay</v>
      </c>
      <c r="I833" s="84"/>
      <c r="J833" s="84"/>
      <c r="K833" s="84"/>
      <c r="L833" s="83" t="str">
        <f t="shared" si="143"/>
        <v/>
      </c>
      <c r="M833" s="83" t="str">
        <f t="shared" si="144"/>
        <v/>
      </c>
    </row>
    <row r="834" spans="1:13" hidden="1" x14ac:dyDescent="0.3">
      <c r="A834" s="210" t="str">
        <f t="shared" si="136"/>
        <v>2022-IC-L3</v>
      </c>
      <c r="B834" s="199">
        <f t="shared" si="137"/>
        <v>44716</v>
      </c>
      <c r="C834" s="210" t="str">
        <f t="shared" si="138"/>
        <v>Zone 2 - Black Rock</v>
      </c>
      <c r="D834" s="84" t="s">
        <v>1558</v>
      </c>
      <c r="E834" s="51" t="str">
        <f t="shared" si="139"/>
        <v>Breggie</v>
      </c>
      <c r="F834" s="51" t="str">
        <f t="shared" si="140"/>
        <v>Ferreira</v>
      </c>
      <c r="G834" s="51" t="str">
        <f t="shared" si="141"/>
        <v>Ladies Master</v>
      </c>
      <c r="H834" s="51" t="str">
        <f t="shared" si="142"/>
        <v>Walvis Bay</v>
      </c>
      <c r="I834" s="84"/>
      <c r="J834" s="84"/>
      <c r="K834" s="84"/>
      <c r="L834" s="83" t="str">
        <f t="shared" si="143"/>
        <v/>
      </c>
      <c r="M834" s="83" t="str">
        <f t="shared" si="144"/>
        <v/>
      </c>
    </row>
    <row r="835" spans="1:13" hidden="1" x14ac:dyDescent="0.3">
      <c r="A835" s="210" t="str">
        <f t="shared" si="136"/>
        <v>2022-IC-L3</v>
      </c>
      <c r="B835" s="199">
        <f t="shared" si="137"/>
        <v>44716</v>
      </c>
      <c r="C835" s="210" t="str">
        <f t="shared" si="138"/>
        <v>Zone 2 - Black Rock</v>
      </c>
      <c r="D835" s="84" t="s">
        <v>576</v>
      </c>
      <c r="E835" s="51" t="str">
        <f t="shared" si="139"/>
        <v>Kiepie</v>
      </c>
      <c r="F835" s="51" t="str">
        <f t="shared" si="140"/>
        <v>Burger</v>
      </c>
      <c r="G835" s="51" t="str">
        <f t="shared" si="141"/>
        <v>Men Veteran</v>
      </c>
      <c r="H835" s="51" t="str">
        <f t="shared" si="142"/>
        <v>Mako</v>
      </c>
      <c r="I835" s="84" t="s">
        <v>9</v>
      </c>
      <c r="J835" s="84"/>
      <c r="K835" s="84">
        <v>34</v>
      </c>
      <c r="L835" s="83">
        <f t="shared" si="143"/>
        <v>0.7</v>
      </c>
      <c r="M835" s="83">
        <f t="shared" si="144"/>
        <v>0.7</v>
      </c>
    </row>
    <row r="836" spans="1:13" hidden="1" x14ac:dyDescent="0.3">
      <c r="A836" s="210" t="str">
        <f t="shared" si="136"/>
        <v>2022-IC-L3</v>
      </c>
      <c r="B836" s="199">
        <f t="shared" si="137"/>
        <v>44716</v>
      </c>
      <c r="C836" s="210" t="str">
        <f t="shared" si="138"/>
        <v>Zone 2 - Black Rock</v>
      </c>
      <c r="D836" s="84" t="s">
        <v>535</v>
      </c>
      <c r="E836" s="51" t="str">
        <f t="shared" si="139"/>
        <v>Hendrik</v>
      </c>
      <c r="F836" s="51" t="str">
        <f t="shared" si="140"/>
        <v>Dry</v>
      </c>
      <c r="G836" s="51" t="str">
        <f t="shared" si="141"/>
        <v>Men Veteran</v>
      </c>
      <c r="H836" s="51" t="str">
        <f t="shared" si="142"/>
        <v>Mako</v>
      </c>
      <c r="I836" s="84" t="s">
        <v>9</v>
      </c>
      <c r="J836" s="84"/>
      <c r="K836" s="84">
        <v>30</v>
      </c>
      <c r="L836" s="83">
        <f t="shared" si="143"/>
        <v>0.5</v>
      </c>
      <c r="M836" s="83">
        <f t="shared" si="144"/>
        <v>0.5</v>
      </c>
    </row>
    <row r="837" spans="1:13" hidden="1" x14ac:dyDescent="0.3">
      <c r="A837" s="210" t="str">
        <f t="shared" si="136"/>
        <v>2022-IC-L3</v>
      </c>
      <c r="B837" s="199">
        <f t="shared" si="137"/>
        <v>44716</v>
      </c>
      <c r="C837" s="210" t="str">
        <f t="shared" si="138"/>
        <v>Zone 2 - Black Rock</v>
      </c>
      <c r="D837" s="84" t="s">
        <v>775</v>
      </c>
      <c r="E837" s="51" t="str">
        <f t="shared" si="139"/>
        <v xml:space="preserve">Emile </v>
      </c>
      <c r="F837" s="51" t="str">
        <f t="shared" si="140"/>
        <v>Van Heerden</v>
      </c>
      <c r="G837" s="51" t="str">
        <f t="shared" si="141"/>
        <v>Men Senior</v>
      </c>
      <c r="H837" s="51" t="str">
        <f t="shared" si="142"/>
        <v>Walvis Bay</v>
      </c>
      <c r="I837" s="84"/>
      <c r="J837" s="84"/>
      <c r="K837" s="84"/>
      <c r="L837" s="83" t="str">
        <f t="shared" si="143"/>
        <v/>
      </c>
      <c r="M837" s="83" t="str">
        <f t="shared" si="144"/>
        <v/>
      </c>
    </row>
    <row r="838" spans="1:13" hidden="1" x14ac:dyDescent="0.3">
      <c r="A838" s="210" t="str">
        <f t="shared" si="136"/>
        <v>2022-IC-L3</v>
      </c>
      <c r="B838" s="199">
        <f t="shared" si="137"/>
        <v>44716</v>
      </c>
      <c r="C838" s="210" t="str">
        <f t="shared" si="138"/>
        <v>Zone 2 - Black Rock</v>
      </c>
      <c r="D838" s="84" t="s">
        <v>1076</v>
      </c>
      <c r="E838" s="51" t="str">
        <f t="shared" si="139"/>
        <v>Murray</v>
      </c>
      <c r="F838" s="51" t="str">
        <f t="shared" si="140"/>
        <v>Lewis</v>
      </c>
      <c r="G838" s="51" t="str">
        <f t="shared" si="141"/>
        <v>Men Veteran</v>
      </c>
      <c r="H838" s="51" t="str">
        <f t="shared" si="142"/>
        <v>Mako</v>
      </c>
      <c r="I838" s="84" t="s">
        <v>9</v>
      </c>
      <c r="J838" s="84"/>
      <c r="K838" s="84">
        <v>30</v>
      </c>
      <c r="L838" s="83">
        <f t="shared" si="143"/>
        <v>0.5</v>
      </c>
      <c r="M838" s="83">
        <f t="shared" si="144"/>
        <v>0.5</v>
      </c>
    </row>
    <row r="839" spans="1:13" hidden="1" x14ac:dyDescent="0.3">
      <c r="A839" s="210" t="str">
        <f t="shared" si="136"/>
        <v>2022-IC-L3</v>
      </c>
      <c r="B839" s="199">
        <f t="shared" si="137"/>
        <v>44716</v>
      </c>
      <c r="C839" s="210" t="str">
        <f t="shared" si="138"/>
        <v>Zone 2 - Black Rock</v>
      </c>
      <c r="D839" s="84" t="s">
        <v>450</v>
      </c>
      <c r="E839" s="51" t="str">
        <f t="shared" si="139"/>
        <v>Philip</v>
      </c>
      <c r="F839" s="51" t="str">
        <f t="shared" si="140"/>
        <v>Swartz</v>
      </c>
      <c r="G839" s="51" t="str">
        <f t="shared" si="141"/>
        <v>Men U/16</v>
      </c>
      <c r="H839" s="51" t="str">
        <f t="shared" si="142"/>
        <v>Mako</v>
      </c>
      <c r="I839" s="84"/>
      <c r="J839" s="84"/>
      <c r="K839" s="84"/>
      <c r="L839" s="83" t="str">
        <f t="shared" si="143"/>
        <v/>
      </c>
      <c r="M839" s="83" t="str">
        <f t="shared" si="144"/>
        <v/>
      </c>
    </row>
    <row r="840" spans="1:13" hidden="1" x14ac:dyDescent="0.3">
      <c r="A840" s="210" t="str">
        <f t="shared" si="136"/>
        <v>2022-IC-L3</v>
      </c>
      <c r="B840" s="199">
        <f t="shared" si="137"/>
        <v>44716</v>
      </c>
      <c r="C840" s="210" t="str">
        <f t="shared" si="138"/>
        <v>Zone 2 - Black Rock</v>
      </c>
      <c r="D840" s="84" t="s">
        <v>967</v>
      </c>
      <c r="E840" s="51" t="str">
        <f t="shared" si="139"/>
        <v>Rudi</v>
      </c>
      <c r="F840" s="51" t="str">
        <f t="shared" si="140"/>
        <v>Swartz</v>
      </c>
      <c r="G840" s="51" t="str">
        <f t="shared" si="141"/>
        <v>Men Veteran</v>
      </c>
      <c r="H840" s="51" t="str">
        <f t="shared" si="142"/>
        <v>Mako</v>
      </c>
      <c r="I840" s="84" t="s">
        <v>9</v>
      </c>
      <c r="J840" s="84"/>
      <c r="K840" s="84">
        <v>30</v>
      </c>
      <c r="L840" s="83">
        <f t="shared" si="143"/>
        <v>0.5</v>
      </c>
      <c r="M840" s="83">
        <f t="shared" si="144"/>
        <v>0.5</v>
      </c>
    </row>
    <row r="841" spans="1:13" hidden="1" x14ac:dyDescent="0.3">
      <c r="A841" s="210" t="str">
        <f t="shared" si="136"/>
        <v>2022-IC-L3</v>
      </c>
      <c r="B841" s="199">
        <f t="shared" si="137"/>
        <v>44716</v>
      </c>
      <c r="C841" s="210" t="str">
        <f t="shared" si="138"/>
        <v>Zone 2 - Black Rock</v>
      </c>
      <c r="D841" s="84" t="s">
        <v>967</v>
      </c>
      <c r="E841" s="51" t="str">
        <f t="shared" si="139"/>
        <v>Rudi</v>
      </c>
      <c r="F841" s="51" t="str">
        <f t="shared" si="140"/>
        <v>Swartz</v>
      </c>
      <c r="G841" s="51" t="str">
        <f t="shared" si="141"/>
        <v>Men Veteran</v>
      </c>
      <c r="H841" s="51" t="str">
        <f t="shared" si="142"/>
        <v>Mako</v>
      </c>
      <c r="I841" s="84" t="s">
        <v>9</v>
      </c>
      <c r="J841" s="84"/>
      <c r="K841" s="84">
        <v>33</v>
      </c>
      <c r="L841" s="83">
        <f t="shared" si="143"/>
        <v>0.7</v>
      </c>
      <c r="M841" s="83">
        <f t="shared" si="144"/>
        <v>0.7</v>
      </c>
    </row>
    <row r="842" spans="1:13" hidden="1" x14ac:dyDescent="0.3">
      <c r="A842" s="210" t="str">
        <f t="shared" si="136"/>
        <v>2022-IC-L3</v>
      </c>
      <c r="B842" s="199">
        <f t="shared" si="137"/>
        <v>44716</v>
      </c>
      <c r="C842" s="210" t="str">
        <f t="shared" si="138"/>
        <v>Zone 2 - Black Rock</v>
      </c>
      <c r="D842" s="84" t="s">
        <v>967</v>
      </c>
      <c r="E842" s="51" t="str">
        <f t="shared" si="139"/>
        <v>Rudi</v>
      </c>
      <c r="F842" s="51" t="str">
        <f t="shared" si="140"/>
        <v>Swartz</v>
      </c>
      <c r="G842" s="51" t="str">
        <f t="shared" si="141"/>
        <v>Men Veteran</v>
      </c>
      <c r="H842" s="51" t="str">
        <f t="shared" si="142"/>
        <v>Mako</v>
      </c>
      <c r="I842" s="84" t="s">
        <v>9</v>
      </c>
      <c r="J842" s="84"/>
      <c r="K842" s="84">
        <v>41</v>
      </c>
      <c r="L842" s="83">
        <f t="shared" si="143"/>
        <v>1.3</v>
      </c>
      <c r="M842" s="83">
        <f t="shared" si="144"/>
        <v>1.3</v>
      </c>
    </row>
    <row r="843" spans="1:13" hidden="1" x14ac:dyDescent="0.3">
      <c r="A843" s="210" t="str">
        <f t="shared" si="136"/>
        <v>2022-IC-L3</v>
      </c>
      <c r="B843" s="199">
        <f t="shared" si="137"/>
        <v>44716</v>
      </c>
      <c r="C843" s="210" t="str">
        <f t="shared" si="138"/>
        <v>Zone 2 - Black Rock</v>
      </c>
      <c r="D843" s="84" t="s">
        <v>1054</v>
      </c>
      <c r="E843" s="51" t="str">
        <f t="shared" si="139"/>
        <v>Rudi(Jnr.)</v>
      </c>
      <c r="F843" s="51" t="str">
        <f t="shared" si="140"/>
        <v>Swartz</v>
      </c>
      <c r="G843" s="51" t="str">
        <f t="shared" si="141"/>
        <v>Men U/21</v>
      </c>
      <c r="H843" s="51" t="str">
        <f t="shared" si="142"/>
        <v>Mako</v>
      </c>
      <c r="I843" s="84" t="s">
        <v>9</v>
      </c>
      <c r="J843" s="84"/>
      <c r="K843" s="84">
        <v>32</v>
      </c>
      <c r="L843" s="83">
        <f t="shared" si="143"/>
        <v>0.6</v>
      </c>
      <c r="M843" s="83">
        <f t="shared" si="144"/>
        <v>0.6</v>
      </c>
    </row>
    <row r="844" spans="1:13" hidden="1" x14ac:dyDescent="0.3">
      <c r="A844" s="210" t="str">
        <f t="shared" si="136"/>
        <v>2022-IC-L3</v>
      </c>
      <c r="B844" s="199">
        <f t="shared" si="137"/>
        <v>44716</v>
      </c>
      <c r="C844" s="210" t="str">
        <f t="shared" si="138"/>
        <v>Zone 2 - Black Rock</v>
      </c>
      <c r="D844" s="84" t="s">
        <v>1054</v>
      </c>
      <c r="E844" s="51" t="str">
        <f t="shared" si="139"/>
        <v>Rudi(Jnr.)</v>
      </c>
      <c r="F844" s="51" t="str">
        <f t="shared" si="140"/>
        <v>Swartz</v>
      </c>
      <c r="G844" s="51" t="str">
        <f t="shared" si="141"/>
        <v>Men U/21</v>
      </c>
      <c r="H844" s="51" t="str">
        <f t="shared" si="142"/>
        <v>Mako</v>
      </c>
      <c r="I844" s="84" t="s">
        <v>9</v>
      </c>
      <c r="J844" s="84"/>
      <c r="K844" s="84">
        <v>30</v>
      </c>
      <c r="L844" s="83">
        <f t="shared" si="143"/>
        <v>0.5</v>
      </c>
      <c r="M844" s="83">
        <f t="shared" si="144"/>
        <v>0.5</v>
      </c>
    </row>
    <row r="845" spans="1:13" hidden="1" x14ac:dyDescent="0.3">
      <c r="A845" s="210" t="str">
        <f t="shared" si="136"/>
        <v>2022-IC-L3</v>
      </c>
      <c r="B845" s="199">
        <f t="shared" si="137"/>
        <v>44716</v>
      </c>
      <c r="C845" s="210" t="str">
        <f t="shared" si="138"/>
        <v>Zone 2 - Black Rock</v>
      </c>
      <c r="D845" s="84" t="s">
        <v>451</v>
      </c>
      <c r="E845" s="51" t="str">
        <f t="shared" si="139"/>
        <v>Marco</v>
      </c>
      <c r="F845" s="51" t="str">
        <f t="shared" si="140"/>
        <v>Klein</v>
      </c>
      <c r="G845" s="51" t="str">
        <f t="shared" si="141"/>
        <v>Men Veteran</v>
      </c>
      <c r="H845" s="51" t="str">
        <f t="shared" si="142"/>
        <v>Mako</v>
      </c>
      <c r="I845" s="84"/>
      <c r="J845" s="84"/>
      <c r="K845" s="84"/>
      <c r="L845" s="83" t="str">
        <f t="shared" si="143"/>
        <v/>
      </c>
      <c r="M845" s="83" t="str">
        <f t="shared" si="144"/>
        <v/>
      </c>
    </row>
    <row r="846" spans="1:13" hidden="1" x14ac:dyDescent="0.3">
      <c r="A846" s="210" t="str">
        <f t="shared" si="136"/>
        <v>2022-IC-L3</v>
      </c>
      <c r="B846" s="199">
        <f t="shared" si="137"/>
        <v>44716</v>
      </c>
      <c r="C846" s="210" t="str">
        <f t="shared" si="138"/>
        <v>Zone 2 - Black Rock</v>
      </c>
      <c r="D846" s="84" t="s">
        <v>634</v>
      </c>
      <c r="E846" s="51" t="str">
        <f t="shared" si="139"/>
        <v>Sue</v>
      </c>
      <c r="F846" s="51" t="str">
        <f t="shared" si="140"/>
        <v>Drake</v>
      </c>
      <c r="G846" s="51" t="str">
        <f t="shared" si="141"/>
        <v>Ladies Grand Masters</v>
      </c>
      <c r="H846" s="51" t="str">
        <f t="shared" si="142"/>
        <v>Mako</v>
      </c>
      <c r="I846" s="84"/>
      <c r="J846" s="84"/>
      <c r="K846" s="84"/>
      <c r="L846" s="83" t="str">
        <f t="shared" si="143"/>
        <v/>
      </c>
      <c r="M846" s="83" t="str">
        <f t="shared" si="144"/>
        <v/>
      </c>
    </row>
    <row r="847" spans="1:13" hidden="1" x14ac:dyDescent="0.3">
      <c r="A847" s="210" t="str">
        <f t="shared" si="136"/>
        <v>2022-IC-L3</v>
      </c>
      <c r="B847" s="199">
        <f t="shared" si="137"/>
        <v>44716</v>
      </c>
      <c r="C847" s="210" t="str">
        <f t="shared" si="138"/>
        <v>Zone 2 - Black Rock</v>
      </c>
      <c r="D847" s="84" t="s">
        <v>484</v>
      </c>
      <c r="E847" s="51" t="str">
        <f t="shared" si="139"/>
        <v>Johan</v>
      </c>
      <c r="F847" s="51" t="str">
        <f t="shared" si="140"/>
        <v>Van Wyk</v>
      </c>
      <c r="G847" s="51" t="str">
        <f t="shared" si="141"/>
        <v>Men Veteran</v>
      </c>
      <c r="H847" s="51" t="str">
        <f t="shared" si="142"/>
        <v>Mako</v>
      </c>
      <c r="I847" s="84"/>
      <c r="J847" s="84"/>
      <c r="K847" s="84"/>
      <c r="L847" s="83" t="str">
        <f t="shared" si="143"/>
        <v/>
      </c>
      <c r="M847" s="83" t="str">
        <f t="shared" si="144"/>
        <v/>
      </c>
    </row>
    <row r="848" spans="1:13" hidden="1" x14ac:dyDescent="0.3">
      <c r="A848" s="210" t="str">
        <f t="shared" si="136"/>
        <v>2022-IC-L3</v>
      </c>
      <c r="B848" s="199">
        <f t="shared" si="137"/>
        <v>44716</v>
      </c>
      <c r="C848" s="210" t="str">
        <f t="shared" si="138"/>
        <v>Zone 2 - Black Rock</v>
      </c>
      <c r="D848" s="84" t="s">
        <v>1003</v>
      </c>
      <c r="E848" s="51" t="str">
        <f t="shared" si="139"/>
        <v>Jorg</v>
      </c>
      <c r="F848" s="51" t="str">
        <f t="shared" si="140"/>
        <v>Walder</v>
      </c>
      <c r="G848" s="51" t="str">
        <f t="shared" si="141"/>
        <v>Men Master</v>
      </c>
      <c r="H848" s="51" t="str">
        <f t="shared" si="142"/>
        <v>Mako</v>
      </c>
      <c r="I848" s="84"/>
      <c r="J848" s="84"/>
      <c r="K848" s="84"/>
      <c r="L848" s="83" t="str">
        <f t="shared" si="143"/>
        <v/>
      </c>
      <c r="M848" s="83" t="str">
        <f t="shared" si="144"/>
        <v/>
      </c>
    </row>
    <row r="849" spans="1:13" hidden="1" x14ac:dyDescent="0.3">
      <c r="A849" s="210" t="str">
        <f t="shared" si="136"/>
        <v>2022-IC-L3</v>
      </c>
      <c r="B849" s="199">
        <f t="shared" si="137"/>
        <v>44716</v>
      </c>
      <c r="C849" s="210" t="str">
        <f t="shared" si="138"/>
        <v>Zone 2 - Black Rock</v>
      </c>
      <c r="D849" s="84" t="s">
        <v>683</v>
      </c>
      <c r="E849" s="51" t="str">
        <f t="shared" si="139"/>
        <v>Herbert</v>
      </c>
      <c r="F849" s="51" t="str">
        <f t="shared" si="140"/>
        <v>Schmidlin</v>
      </c>
      <c r="G849" s="51" t="str">
        <f t="shared" si="141"/>
        <v>Men Master</v>
      </c>
      <c r="H849" s="51" t="str">
        <f t="shared" si="142"/>
        <v>Mako</v>
      </c>
      <c r="I849" s="84"/>
      <c r="J849" s="84"/>
      <c r="K849" s="84"/>
      <c r="L849" s="83" t="str">
        <f t="shared" si="143"/>
        <v/>
      </c>
      <c r="M849" s="83" t="str">
        <f t="shared" si="144"/>
        <v/>
      </c>
    </row>
    <row r="850" spans="1:13" hidden="1" x14ac:dyDescent="0.3">
      <c r="A850" s="210" t="str">
        <f t="shared" si="136"/>
        <v>2022-IC-L3</v>
      </c>
      <c r="B850" s="199">
        <f t="shared" si="137"/>
        <v>44716</v>
      </c>
      <c r="C850" s="210" t="str">
        <f t="shared" si="138"/>
        <v>Zone 2 - Black Rock</v>
      </c>
      <c r="D850" s="84" t="s">
        <v>1005</v>
      </c>
      <c r="E850" s="51" t="str">
        <f t="shared" si="139"/>
        <v>Theo</v>
      </c>
      <c r="F850" s="51" t="str">
        <f t="shared" si="140"/>
        <v>Wormsbaecher</v>
      </c>
      <c r="G850" s="51" t="str">
        <f t="shared" si="141"/>
        <v>Men Senior</v>
      </c>
      <c r="H850" s="51" t="str">
        <f t="shared" si="142"/>
        <v>Mako</v>
      </c>
      <c r="I850" s="84" t="s">
        <v>9</v>
      </c>
      <c r="J850" s="84"/>
      <c r="K850" s="84">
        <v>32</v>
      </c>
      <c r="L850" s="83">
        <f t="shared" si="143"/>
        <v>0.6</v>
      </c>
      <c r="M850" s="83">
        <f t="shared" si="144"/>
        <v>0.6</v>
      </c>
    </row>
    <row r="851" spans="1:13" hidden="1" x14ac:dyDescent="0.3">
      <c r="A851" s="210" t="str">
        <f t="shared" si="136"/>
        <v>2022-IC-L3</v>
      </c>
      <c r="B851" s="199">
        <f t="shared" si="137"/>
        <v>44716</v>
      </c>
      <c r="C851" s="210" t="str">
        <f t="shared" si="138"/>
        <v>Zone 2 - Black Rock</v>
      </c>
      <c r="D851" s="84" t="s">
        <v>836</v>
      </c>
      <c r="E851" s="51" t="str">
        <f t="shared" si="139"/>
        <v>Org</v>
      </c>
      <c r="F851" s="51" t="str">
        <f t="shared" si="140"/>
        <v>Van Rensburg</v>
      </c>
      <c r="G851" s="51" t="str">
        <f t="shared" si="141"/>
        <v>Men Veteran</v>
      </c>
      <c r="H851" s="51" t="str">
        <f t="shared" si="142"/>
        <v>Mako</v>
      </c>
      <c r="I851" s="84" t="s">
        <v>1862</v>
      </c>
      <c r="J851" s="84"/>
      <c r="K851" s="84">
        <v>46</v>
      </c>
      <c r="L851" s="83">
        <f t="shared" si="143"/>
        <v>1</v>
      </c>
      <c r="M851" s="83">
        <f t="shared" si="144"/>
        <v>1</v>
      </c>
    </row>
    <row r="852" spans="1:13" hidden="1" x14ac:dyDescent="0.3">
      <c r="A852" s="210" t="str">
        <f t="shared" si="136"/>
        <v>2022-IC-L3</v>
      </c>
      <c r="B852" s="199">
        <f t="shared" si="137"/>
        <v>44716</v>
      </c>
      <c r="C852" s="210" t="str">
        <f t="shared" si="138"/>
        <v>Zone 2 - Black Rock</v>
      </c>
      <c r="D852" s="84" t="s">
        <v>1610</v>
      </c>
      <c r="E852" s="51" t="str">
        <f t="shared" si="139"/>
        <v>Danie</v>
      </c>
      <c r="F852" s="51" t="str">
        <f t="shared" si="140"/>
        <v>Van Wyk</v>
      </c>
      <c r="G852" s="51" t="str">
        <f t="shared" si="141"/>
        <v>Men Senior</v>
      </c>
      <c r="H852" s="51" t="str">
        <f t="shared" si="142"/>
        <v>Okahandja</v>
      </c>
      <c r="I852" s="84"/>
      <c r="J852" s="84"/>
      <c r="K852" s="84"/>
      <c r="L852" s="83" t="str">
        <f t="shared" si="143"/>
        <v/>
      </c>
      <c r="M852" s="83" t="str">
        <f t="shared" si="144"/>
        <v/>
      </c>
    </row>
    <row r="853" spans="1:13" hidden="1" x14ac:dyDescent="0.3">
      <c r="A853" s="210" t="str">
        <f t="shared" si="136"/>
        <v>2022-IC-L3</v>
      </c>
      <c r="B853" s="199">
        <f t="shared" si="137"/>
        <v>44716</v>
      </c>
      <c r="C853" s="210" t="str">
        <f t="shared" si="138"/>
        <v>Zone 2 - Black Rock</v>
      </c>
      <c r="D853" s="84" t="s">
        <v>670</v>
      </c>
      <c r="E853" s="51" t="str">
        <f t="shared" si="139"/>
        <v>Willem</v>
      </c>
      <c r="F853" s="51" t="str">
        <f t="shared" si="140"/>
        <v>Mostert</v>
      </c>
      <c r="G853" s="51" t="str">
        <f t="shared" si="141"/>
        <v>Men Senior</v>
      </c>
      <c r="H853" s="51" t="str">
        <f t="shared" si="142"/>
        <v>Okahandja</v>
      </c>
      <c r="I853" s="84" t="s">
        <v>1862</v>
      </c>
      <c r="J853" s="84"/>
      <c r="K853" s="84">
        <v>54</v>
      </c>
      <c r="L853" s="83">
        <f t="shared" si="143"/>
        <v>1.6</v>
      </c>
      <c r="M853" s="83">
        <f t="shared" si="144"/>
        <v>1.6</v>
      </c>
    </row>
    <row r="854" spans="1:13" hidden="1" x14ac:dyDescent="0.3">
      <c r="A854" s="210" t="str">
        <f t="shared" si="136"/>
        <v>2022-IC-L3</v>
      </c>
      <c r="B854" s="199">
        <f t="shared" si="137"/>
        <v>44716</v>
      </c>
      <c r="C854" s="210" t="str">
        <f t="shared" si="138"/>
        <v>Zone 2 - Black Rock</v>
      </c>
      <c r="D854" s="84" t="s">
        <v>1322</v>
      </c>
      <c r="E854" s="51" t="str">
        <f t="shared" si="139"/>
        <v>Kiaan</v>
      </c>
      <c r="F854" s="51" t="str">
        <f t="shared" si="140"/>
        <v>Fourie</v>
      </c>
      <c r="G854" s="51" t="str">
        <f t="shared" si="141"/>
        <v>Men Senior</v>
      </c>
      <c r="H854" s="51" t="str">
        <f t="shared" si="142"/>
        <v>Okahandja</v>
      </c>
      <c r="I854" s="84"/>
      <c r="J854" s="84"/>
      <c r="K854" s="84"/>
      <c r="L854" s="83" t="str">
        <f t="shared" si="143"/>
        <v/>
      </c>
      <c r="M854" s="83" t="str">
        <f t="shared" si="144"/>
        <v/>
      </c>
    </row>
    <row r="855" spans="1:13" hidden="1" x14ac:dyDescent="0.3">
      <c r="A855" s="210" t="str">
        <f t="shared" si="136"/>
        <v>2022-IC-L3</v>
      </c>
      <c r="B855" s="199">
        <f t="shared" si="137"/>
        <v>44716</v>
      </c>
      <c r="C855" s="210" t="str">
        <f t="shared" si="138"/>
        <v>Zone 2 - Black Rock</v>
      </c>
      <c r="D855" s="84" t="s">
        <v>726</v>
      </c>
      <c r="E855" s="51" t="str">
        <f t="shared" si="139"/>
        <v>Kassie</v>
      </c>
      <c r="F855" s="51" t="str">
        <f t="shared" si="140"/>
        <v>Caspers</v>
      </c>
      <c r="G855" s="51" t="str">
        <f t="shared" si="141"/>
        <v>Men Veteran</v>
      </c>
      <c r="H855" s="51" t="str">
        <f t="shared" si="142"/>
        <v>xOkahandja</v>
      </c>
      <c r="I855" s="84"/>
      <c r="J855" s="84"/>
      <c r="K855" s="84"/>
      <c r="L855" s="83" t="str">
        <f t="shared" si="143"/>
        <v/>
      </c>
      <c r="M855" s="83" t="str">
        <f t="shared" si="144"/>
        <v/>
      </c>
    </row>
    <row r="856" spans="1:13" hidden="1" x14ac:dyDescent="0.3">
      <c r="A856" s="210" t="str">
        <f t="shared" si="136"/>
        <v>2022-IC-L3</v>
      </c>
      <c r="B856" s="199">
        <f t="shared" si="137"/>
        <v>44716</v>
      </c>
      <c r="C856" s="210" t="str">
        <f t="shared" si="138"/>
        <v>Zone 2 - Black Rock</v>
      </c>
      <c r="D856" s="84" t="s">
        <v>841</v>
      </c>
      <c r="E856" s="51" t="str">
        <f t="shared" si="139"/>
        <v>Renate</v>
      </c>
      <c r="F856" s="51" t="str">
        <f t="shared" si="140"/>
        <v>Gruttemeyer</v>
      </c>
      <c r="G856" s="51" t="str">
        <f t="shared" si="141"/>
        <v>Ladies Grand Masters</v>
      </c>
      <c r="H856" s="51" t="str">
        <f t="shared" si="142"/>
        <v>Mako</v>
      </c>
      <c r="I856" s="84"/>
      <c r="J856" s="84"/>
      <c r="K856" s="84"/>
      <c r="L856" s="83" t="str">
        <f t="shared" si="143"/>
        <v/>
      </c>
      <c r="M856" s="83" t="str">
        <f t="shared" si="144"/>
        <v/>
      </c>
    </row>
    <row r="857" spans="1:13" hidden="1" x14ac:dyDescent="0.3">
      <c r="A857" s="210" t="str">
        <f t="shared" si="136"/>
        <v>2022-IC-L3</v>
      </c>
      <c r="B857" s="199">
        <f t="shared" si="137"/>
        <v>44716</v>
      </c>
      <c r="C857" s="210" t="str">
        <f t="shared" si="138"/>
        <v>Zone 2 - Black Rock</v>
      </c>
      <c r="D857" s="84" t="s">
        <v>464</v>
      </c>
      <c r="E857" s="51" t="str">
        <f t="shared" si="139"/>
        <v>Herman</v>
      </c>
      <c r="F857" s="51" t="str">
        <f t="shared" si="140"/>
        <v>Fourie</v>
      </c>
      <c r="G857" s="51" t="str">
        <f t="shared" si="141"/>
        <v>Men Grand Masters</v>
      </c>
      <c r="H857" s="51" t="str">
        <f t="shared" si="142"/>
        <v>Okahandja</v>
      </c>
      <c r="I857" s="84" t="s">
        <v>1862</v>
      </c>
      <c r="J857" s="84"/>
      <c r="K857" s="84">
        <v>62</v>
      </c>
      <c r="L857" s="83">
        <f t="shared" si="143"/>
        <v>2.5</v>
      </c>
      <c r="M857" s="83">
        <f t="shared" si="144"/>
        <v>2.5</v>
      </c>
    </row>
    <row r="858" spans="1:13" hidden="1" x14ac:dyDescent="0.3">
      <c r="A858" s="210" t="str">
        <f t="shared" si="136"/>
        <v>2022-IC-L3</v>
      </c>
      <c r="B858" s="199">
        <f t="shared" si="137"/>
        <v>44716</v>
      </c>
      <c r="C858" s="210" t="str">
        <f t="shared" si="138"/>
        <v>Zone 2 - Black Rock</v>
      </c>
      <c r="D858" s="84" t="s">
        <v>946</v>
      </c>
      <c r="E858" s="51" t="str">
        <f t="shared" si="139"/>
        <v>Johan</v>
      </c>
      <c r="F858" s="51" t="str">
        <f t="shared" si="140"/>
        <v>Herbst</v>
      </c>
      <c r="G858" s="51" t="str">
        <f t="shared" si="141"/>
        <v>Men Veteran</v>
      </c>
      <c r="H858" s="51" t="str">
        <f t="shared" si="142"/>
        <v>Henties Bay</v>
      </c>
      <c r="I858" s="84" t="s">
        <v>1862</v>
      </c>
      <c r="J858" s="84"/>
      <c r="K858" s="84">
        <v>45</v>
      </c>
      <c r="L858" s="83">
        <f t="shared" si="143"/>
        <v>0.9</v>
      </c>
      <c r="M858" s="83">
        <f t="shared" si="144"/>
        <v>0.9</v>
      </c>
    </row>
    <row r="859" spans="1:13" hidden="1" x14ac:dyDescent="0.3">
      <c r="A859" s="210" t="str">
        <f t="shared" si="136"/>
        <v>2022-IC-L3</v>
      </c>
      <c r="B859" s="199">
        <f t="shared" si="137"/>
        <v>44716</v>
      </c>
      <c r="C859" s="210" t="str">
        <f t="shared" si="138"/>
        <v>Zone 2 - Black Rock</v>
      </c>
      <c r="D859" s="84" t="s">
        <v>1554</v>
      </c>
      <c r="E859" s="51" t="str">
        <f t="shared" si="139"/>
        <v>Sven</v>
      </c>
      <c r="F859" s="51" t="str">
        <f t="shared" si="140"/>
        <v>Welzig</v>
      </c>
      <c r="G859" s="51" t="str">
        <f t="shared" si="141"/>
        <v>Men U/21</v>
      </c>
      <c r="H859" s="51" t="str">
        <f t="shared" si="142"/>
        <v>Mako</v>
      </c>
      <c r="I859" s="84"/>
      <c r="J859" s="84"/>
      <c r="K859" s="84"/>
      <c r="L859" s="83" t="str">
        <f t="shared" si="143"/>
        <v/>
      </c>
      <c r="M859" s="83" t="str">
        <f t="shared" si="144"/>
        <v/>
      </c>
    </row>
    <row r="860" spans="1:13" hidden="1" x14ac:dyDescent="0.3">
      <c r="A860" s="210" t="str">
        <f t="shared" ref="A860:A874" si="145">IF(D860="","",A859)</f>
        <v>2022-IC-L3</v>
      </c>
      <c r="B860" s="199">
        <f t="shared" ref="B860:B874" si="146">IF(D860="","",B859)</f>
        <v>44716</v>
      </c>
      <c r="C860" s="210" t="str">
        <f t="shared" ref="C860:C874" si="147">IF(D860="","",C859)</f>
        <v>Zone 2 - Black Rock</v>
      </c>
      <c r="D860" s="84" t="s">
        <v>1670</v>
      </c>
      <c r="E860" s="51" t="str">
        <f t="shared" ref="E860:E874" si="148">IF(D860="","",VLOOKUP(D860,Master,3,FALSE))</f>
        <v>Andy</v>
      </c>
      <c r="F860" s="51" t="str">
        <f t="shared" ref="F860:F874" si="149">IF(D860="","",VLOOKUP(D860,Master,4,FALSE))</f>
        <v>Welzig</v>
      </c>
      <c r="G860" s="51" t="str">
        <f t="shared" ref="G860:G874" si="150">IF(D860="","",VLOOKUP(D860,Master,5,FALSE))</f>
        <v>Men Grand Masters</v>
      </c>
      <c r="H860" s="51" t="str">
        <f t="shared" ref="H860:H874" si="151">IF(D860="","",VLOOKUP(D860,Master,2,FALSE))</f>
        <v>Atlantic Angling Club</v>
      </c>
      <c r="I860" s="84"/>
      <c r="J860" s="84"/>
      <c r="K860" s="84"/>
      <c r="L860" s="83" t="str">
        <f t="shared" ref="L860:L874" si="152">IF(K860="","",IF(I860="",ROUND(HLOOKUP(J860,kgList,K860,FALSE),1),ROUND(HLOOKUP(I860,kgList,K860,FALSE),1)))</f>
        <v/>
      </c>
      <c r="M860" s="83" t="str">
        <f t="shared" ref="M860:M874" si="153">IF(L860="","",IF(COUNTA(I860:J860)&gt;1,"Edible or Inedible",IF(COUNTA(I860)=1,L860*1,IF(COUNTA(J860)=1,L860*1,"ERROR"))))</f>
        <v/>
      </c>
    </row>
    <row r="861" spans="1:13" hidden="1" x14ac:dyDescent="0.3">
      <c r="A861" s="210" t="str">
        <f t="shared" si="145"/>
        <v>2022-IC-L3</v>
      </c>
      <c r="B861" s="199">
        <f t="shared" si="146"/>
        <v>44716</v>
      </c>
      <c r="C861" s="210" t="str">
        <f t="shared" si="147"/>
        <v>Zone 2 - Black Rock</v>
      </c>
      <c r="D861" s="84" t="s">
        <v>1430</v>
      </c>
      <c r="E861" s="51" t="str">
        <f t="shared" si="148"/>
        <v>Kay</v>
      </c>
      <c r="F861" s="51" t="str">
        <f t="shared" si="149"/>
        <v>Bachran</v>
      </c>
      <c r="G861" s="51" t="str">
        <f t="shared" si="150"/>
        <v>Men Senior</v>
      </c>
      <c r="H861" s="51" t="str">
        <f t="shared" si="151"/>
        <v>Mako</v>
      </c>
      <c r="I861" s="84"/>
      <c r="J861" s="84"/>
      <c r="K861" s="84"/>
      <c r="L861" s="83" t="str">
        <f t="shared" si="152"/>
        <v/>
      </c>
      <c r="M861" s="83" t="str">
        <f t="shared" si="153"/>
        <v/>
      </c>
    </row>
    <row r="862" spans="1:13" hidden="1" x14ac:dyDescent="0.3">
      <c r="A862" s="210" t="str">
        <f t="shared" si="145"/>
        <v>2022-IC-L3</v>
      </c>
      <c r="B862" s="199">
        <f t="shared" si="146"/>
        <v>44716</v>
      </c>
      <c r="C862" s="210" t="str">
        <f t="shared" si="147"/>
        <v>Zone 2 - Black Rock</v>
      </c>
      <c r="D862" s="84" t="s">
        <v>1429</v>
      </c>
      <c r="E862" s="51" t="str">
        <f t="shared" si="148"/>
        <v>Andi</v>
      </c>
      <c r="F862" s="51" t="str">
        <f t="shared" si="149"/>
        <v>Bachran</v>
      </c>
      <c r="G862" s="51" t="str">
        <f t="shared" si="150"/>
        <v>Men Master</v>
      </c>
      <c r="H862" s="51" t="str">
        <f t="shared" si="151"/>
        <v>Atlantic Angling Club</v>
      </c>
      <c r="I862" s="84"/>
      <c r="J862" s="84" t="s">
        <v>1279</v>
      </c>
      <c r="K862" s="84">
        <v>68</v>
      </c>
      <c r="L862" s="83">
        <f t="shared" si="152"/>
        <v>1.2</v>
      </c>
      <c r="M862" s="83">
        <f t="shared" si="153"/>
        <v>1.2</v>
      </c>
    </row>
    <row r="863" spans="1:13" hidden="1" x14ac:dyDescent="0.3">
      <c r="A863" s="210" t="str">
        <f t="shared" si="145"/>
        <v>2022-IC-L3</v>
      </c>
      <c r="B863" s="199">
        <f t="shared" si="146"/>
        <v>44716</v>
      </c>
      <c r="C863" s="210" t="str">
        <f t="shared" si="147"/>
        <v>Zone 2 - Black Rock</v>
      </c>
      <c r="D863" s="84" t="s">
        <v>682</v>
      </c>
      <c r="E863" s="51" t="str">
        <f t="shared" si="148"/>
        <v>Henning</v>
      </c>
      <c r="F863" s="51" t="str">
        <f t="shared" si="149"/>
        <v>Du Plessis</v>
      </c>
      <c r="G863" s="51" t="str">
        <f t="shared" si="150"/>
        <v>Men Master</v>
      </c>
      <c r="H863" s="51" t="str">
        <f t="shared" si="151"/>
        <v>Atlantic Angling Club</v>
      </c>
      <c r="I863" s="84"/>
      <c r="J863" s="84"/>
      <c r="K863" s="84"/>
      <c r="L863" s="83" t="str">
        <f t="shared" si="152"/>
        <v/>
      </c>
      <c r="M863" s="83" t="str">
        <f t="shared" si="153"/>
        <v/>
      </c>
    </row>
    <row r="864" spans="1:13" hidden="1" x14ac:dyDescent="0.3">
      <c r="A864" s="210" t="str">
        <f t="shared" si="145"/>
        <v>2022-IC-L3</v>
      </c>
      <c r="B864" s="199">
        <f t="shared" si="146"/>
        <v>44716</v>
      </c>
      <c r="C864" s="210" t="str">
        <f t="shared" si="147"/>
        <v>Zone 2 - Black Rock</v>
      </c>
      <c r="D864" s="84" t="s">
        <v>1545</v>
      </c>
      <c r="E864" s="51" t="str">
        <f t="shared" si="148"/>
        <v>Stefano</v>
      </c>
      <c r="F864" s="51" t="str">
        <f t="shared" si="149"/>
        <v>Strappazzon</v>
      </c>
      <c r="G864" s="51" t="str">
        <f t="shared" si="150"/>
        <v>Men Veteran</v>
      </c>
      <c r="H864" s="51" t="str">
        <f t="shared" si="151"/>
        <v>Atlantic Angling Club</v>
      </c>
      <c r="I864" s="84"/>
      <c r="J864" s="84"/>
      <c r="K864" s="84"/>
      <c r="L864" s="83" t="str">
        <f t="shared" si="152"/>
        <v/>
      </c>
      <c r="M864" s="83" t="str">
        <f t="shared" si="153"/>
        <v/>
      </c>
    </row>
    <row r="865" spans="1:13" hidden="1" x14ac:dyDescent="0.3">
      <c r="A865" s="210" t="str">
        <f t="shared" si="145"/>
        <v>2022-IC-L3</v>
      </c>
      <c r="B865" s="199">
        <f t="shared" si="146"/>
        <v>44716</v>
      </c>
      <c r="C865" s="210" t="str">
        <f t="shared" si="147"/>
        <v>Zone 2 - Black Rock</v>
      </c>
      <c r="D865" s="84" t="s">
        <v>1029</v>
      </c>
      <c r="E865" s="51" t="str">
        <f t="shared" si="148"/>
        <v>Luigi</v>
      </c>
      <c r="F865" s="51" t="str">
        <f t="shared" si="149"/>
        <v>Strappazzon</v>
      </c>
      <c r="G865" s="51" t="str">
        <f t="shared" si="150"/>
        <v>Men U/16</v>
      </c>
      <c r="H865" s="51" t="str">
        <f t="shared" si="151"/>
        <v>Atlantic Angling Club</v>
      </c>
      <c r="I865" s="84"/>
      <c r="J865" s="84"/>
      <c r="K865" s="84"/>
      <c r="L865" s="83" t="str">
        <f t="shared" si="152"/>
        <v/>
      </c>
      <c r="M865" s="83" t="str">
        <f t="shared" si="153"/>
        <v/>
      </c>
    </row>
    <row r="866" spans="1:13" hidden="1" x14ac:dyDescent="0.3">
      <c r="A866" s="210" t="str">
        <f t="shared" si="145"/>
        <v>2022-IC-L3</v>
      </c>
      <c r="B866" s="199">
        <f t="shared" si="146"/>
        <v>44716</v>
      </c>
      <c r="C866" s="210" t="str">
        <f t="shared" si="147"/>
        <v>Zone 2 - Black Rock</v>
      </c>
      <c r="D866" s="84" t="s">
        <v>488</v>
      </c>
      <c r="E866" s="51" t="str">
        <f t="shared" si="148"/>
        <v>Attie</v>
      </c>
      <c r="F866" s="51" t="str">
        <f t="shared" si="149"/>
        <v>Von Bosch</v>
      </c>
      <c r="G866" s="51" t="str">
        <f t="shared" si="150"/>
        <v>Men Veteran</v>
      </c>
      <c r="H866" s="51" t="str">
        <f t="shared" si="151"/>
        <v>xAtlantic Angling Club</v>
      </c>
      <c r="I866" s="84"/>
      <c r="J866" s="84"/>
      <c r="K866" s="84"/>
      <c r="L866" s="83" t="str">
        <f t="shared" si="152"/>
        <v/>
      </c>
      <c r="M866" s="83" t="str">
        <f t="shared" si="153"/>
        <v/>
      </c>
    </row>
    <row r="867" spans="1:13" hidden="1" x14ac:dyDescent="0.3">
      <c r="A867" s="210" t="str">
        <f t="shared" si="145"/>
        <v>2022-IC-L3</v>
      </c>
      <c r="B867" s="199">
        <f t="shared" si="146"/>
        <v>44716</v>
      </c>
      <c r="C867" s="210" t="str">
        <f t="shared" si="147"/>
        <v>Zone 2 - Black Rock</v>
      </c>
      <c r="D867" s="84" t="s">
        <v>906</v>
      </c>
      <c r="E867" s="51" t="str">
        <f t="shared" si="148"/>
        <v>Andries</v>
      </c>
      <c r="F867" s="51" t="str">
        <f t="shared" si="149"/>
        <v>Burger</v>
      </c>
      <c r="G867" s="51" t="str">
        <f t="shared" si="150"/>
        <v>Men Master</v>
      </c>
      <c r="H867" s="51" t="str">
        <f t="shared" si="151"/>
        <v>Atlantic Angling Club</v>
      </c>
      <c r="I867" s="84"/>
      <c r="J867" s="84"/>
      <c r="K867" s="84"/>
      <c r="L867" s="83" t="str">
        <f t="shared" si="152"/>
        <v/>
      </c>
      <c r="M867" s="83" t="str">
        <f t="shared" si="153"/>
        <v/>
      </c>
    </row>
    <row r="868" spans="1:13" hidden="1" x14ac:dyDescent="0.3">
      <c r="A868" s="210" t="str">
        <f t="shared" si="145"/>
        <v>2022-IC-L3</v>
      </c>
      <c r="B868" s="199">
        <f t="shared" si="146"/>
        <v>44716</v>
      </c>
      <c r="C868" s="210" t="str">
        <f t="shared" si="147"/>
        <v>Zone 2 - Black Rock</v>
      </c>
      <c r="D868" s="84" t="s">
        <v>840</v>
      </c>
      <c r="E868" s="51" t="str">
        <f t="shared" si="148"/>
        <v>Jan Tommy</v>
      </c>
      <c r="F868" s="51" t="str">
        <f t="shared" si="149"/>
        <v>Thomson</v>
      </c>
      <c r="G868" s="51" t="str">
        <f t="shared" si="150"/>
        <v>Men Grand Masters</v>
      </c>
      <c r="H868" s="51" t="str">
        <f t="shared" si="151"/>
        <v>Atlantic Angling Club</v>
      </c>
      <c r="I868" s="84"/>
      <c r="J868" s="84"/>
      <c r="K868" s="84"/>
      <c r="L868" s="83" t="str">
        <f t="shared" si="152"/>
        <v/>
      </c>
      <c r="M868" s="83" t="str">
        <f t="shared" si="153"/>
        <v/>
      </c>
    </row>
    <row r="869" spans="1:13" hidden="1" x14ac:dyDescent="0.3">
      <c r="A869" s="210" t="str">
        <f t="shared" si="145"/>
        <v>2022-IC-L3</v>
      </c>
      <c r="B869" s="199">
        <f t="shared" si="146"/>
        <v>44716</v>
      </c>
      <c r="C869" s="210" t="str">
        <f t="shared" si="147"/>
        <v>Zone 2 - Black Rock</v>
      </c>
      <c r="D869" s="84" t="s">
        <v>829</v>
      </c>
      <c r="E869" s="51" t="str">
        <f t="shared" si="148"/>
        <v>Carol</v>
      </c>
      <c r="F869" s="51" t="str">
        <f t="shared" si="149"/>
        <v>Thomson</v>
      </c>
      <c r="G869" s="51" t="str">
        <f t="shared" si="150"/>
        <v>Ladies Grand Masters</v>
      </c>
      <c r="H869" s="51" t="str">
        <f t="shared" si="151"/>
        <v>Atlantic Angling Club</v>
      </c>
      <c r="I869" s="84"/>
      <c r="J869" s="84"/>
      <c r="K869" s="84"/>
      <c r="L869" s="83" t="str">
        <f t="shared" si="152"/>
        <v/>
      </c>
      <c r="M869" s="83" t="str">
        <f t="shared" si="153"/>
        <v/>
      </c>
    </row>
    <row r="870" spans="1:13" hidden="1" x14ac:dyDescent="0.3">
      <c r="A870" s="210" t="str">
        <f t="shared" si="145"/>
        <v>2022-IC-L3</v>
      </c>
      <c r="B870" s="199">
        <f t="shared" si="146"/>
        <v>44716</v>
      </c>
      <c r="C870" s="210" t="str">
        <f t="shared" si="147"/>
        <v>Zone 2 - Black Rock</v>
      </c>
      <c r="D870" s="84" t="s">
        <v>1948</v>
      </c>
      <c r="E870" s="51" t="str">
        <f t="shared" si="148"/>
        <v>Johan</v>
      </c>
      <c r="F870" s="51" t="str">
        <f t="shared" si="149"/>
        <v>Loubser</v>
      </c>
      <c r="G870" s="51" t="str">
        <f t="shared" si="150"/>
        <v>Men Grand Masters</v>
      </c>
      <c r="H870" s="51" t="str">
        <f t="shared" si="151"/>
        <v>xAtlantic Angling Club</v>
      </c>
      <c r="I870" s="84"/>
      <c r="J870" s="84"/>
      <c r="K870" s="84"/>
      <c r="L870" s="83" t="str">
        <f t="shared" si="152"/>
        <v/>
      </c>
      <c r="M870" s="83" t="str">
        <f t="shared" si="153"/>
        <v/>
      </c>
    </row>
    <row r="871" spans="1:13" hidden="1" x14ac:dyDescent="0.3">
      <c r="A871" s="210" t="str">
        <f t="shared" si="145"/>
        <v>2022-IC-L3</v>
      </c>
      <c r="B871" s="199">
        <f t="shared" si="146"/>
        <v>44716</v>
      </c>
      <c r="C871" s="210" t="str">
        <f t="shared" si="147"/>
        <v>Zone 2 - Black Rock</v>
      </c>
      <c r="D871" s="84" t="s">
        <v>1685</v>
      </c>
      <c r="E871" s="51" t="str">
        <f t="shared" si="148"/>
        <v>Jacobus</v>
      </c>
      <c r="F871" s="51" t="str">
        <f t="shared" si="149"/>
        <v>Steyl</v>
      </c>
      <c r="G871" s="51" t="str">
        <f t="shared" si="150"/>
        <v>Men Grand Masters</v>
      </c>
      <c r="H871" s="51" t="str">
        <f t="shared" si="151"/>
        <v>Atlantic Angling Club</v>
      </c>
      <c r="I871" s="84"/>
      <c r="J871" s="84"/>
      <c r="K871" s="84"/>
      <c r="L871" s="83" t="str">
        <f t="shared" si="152"/>
        <v/>
      </c>
      <c r="M871" s="83" t="str">
        <f t="shared" si="153"/>
        <v/>
      </c>
    </row>
    <row r="872" spans="1:13" hidden="1" x14ac:dyDescent="0.3">
      <c r="A872" s="210" t="str">
        <f t="shared" si="145"/>
        <v>2022-IC-L3</v>
      </c>
      <c r="B872" s="199">
        <f t="shared" si="146"/>
        <v>44716</v>
      </c>
      <c r="C872" s="210" t="str">
        <f t="shared" si="147"/>
        <v>Zone 2 - Black Rock</v>
      </c>
      <c r="D872" s="84" t="s">
        <v>1767</v>
      </c>
      <c r="E872" s="51" t="str">
        <f t="shared" si="148"/>
        <v>Andre</v>
      </c>
      <c r="F872" s="51" t="str">
        <f t="shared" si="149"/>
        <v>Nell</v>
      </c>
      <c r="G872" s="51" t="str">
        <f t="shared" si="150"/>
        <v>Men Grand Masters</v>
      </c>
      <c r="H872" s="51" t="str">
        <f t="shared" si="151"/>
        <v>Namib Park</v>
      </c>
      <c r="I872" s="84"/>
      <c r="J872" s="84"/>
      <c r="K872" s="84"/>
      <c r="L872" s="83" t="str">
        <f t="shared" si="152"/>
        <v/>
      </c>
      <c r="M872" s="83" t="str">
        <f t="shared" si="153"/>
        <v/>
      </c>
    </row>
    <row r="873" spans="1:13" hidden="1" x14ac:dyDescent="0.3">
      <c r="A873" s="210" t="str">
        <f t="shared" si="145"/>
        <v>2022-IC-L3</v>
      </c>
      <c r="B873" s="199">
        <f t="shared" si="146"/>
        <v>44716</v>
      </c>
      <c r="C873" s="210" t="str">
        <f t="shared" si="147"/>
        <v>Zone 2 - Black Rock</v>
      </c>
      <c r="D873" s="84" t="s">
        <v>657</v>
      </c>
      <c r="E873" s="51" t="str">
        <f t="shared" si="148"/>
        <v>Adri</v>
      </c>
      <c r="F873" s="51" t="str">
        <f t="shared" si="149"/>
        <v>Roets</v>
      </c>
      <c r="G873" s="51" t="str">
        <f t="shared" si="150"/>
        <v>Men Master</v>
      </c>
      <c r="H873" s="51" t="str">
        <f t="shared" si="151"/>
        <v>Atlantic Angling Club</v>
      </c>
      <c r="I873" s="84"/>
      <c r="J873" s="84" t="s">
        <v>1279</v>
      </c>
      <c r="K873" s="84">
        <v>148</v>
      </c>
      <c r="L873" s="83">
        <f t="shared" si="152"/>
        <v>16.600000000000001</v>
      </c>
      <c r="M873" s="83">
        <f t="shared" si="153"/>
        <v>16.600000000000001</v>
      </c>
    </row>
    <row r="874" spans="1:13" ht="13.8" hidden="1" thickBot="1" x14ac:dyDescent="0.35">
      <c r="A874" s="212" t="str">
        <f t="shared" si="145"/>
        <v>2022-IC-L3</v>
      </c>
      <c r="B874" s="211">
        <f t="shared" si="146"/>
        <v>44716</v>
      </c>
      <c r="C874" s="212" t="str">
        <f t="shared" si="147"/>
        <v>Zone 2 - Black Rock</v>
      </c>
      <c r="D874" s="201" t="s">
        <v>717</v>
      </c>
      <c r="E874" s="213" t="str">
        <f t="shared" si="148"/>
        <v>Heinz</v>
      </c>
      <c r="F874" s="213" t="str">
        <f t="shared" si="149"/>
        <v>Bresele</v>
      </c>
      <c r="G874" s="213" t="str">
        <f t="shared" si="150"/>
        <v>Men Grand Masters</v>
      </c>
      <c r="H874" s="213" t="str">
        <f t="shared" si="151"/>
        <v>Atlantic Angling Club</v>
      </c>
      <c r="I874" s="201" t="s">
        <v>1862</v>
      </c>
      <c r="J874" s="201"/>
      <c r="K874" s="201">
        <v>45</v>
      </c>
      <c r="L874" s="214">
        <f t="shared" si="152"/>
        <v>0.9</v>
      </c>
      <c r="M874" s="214">
        <f t="shared" si="153"/>
        <v>0.9</v>
      </c>
    </row>
    <row r="875" spans="1:13" hidden="1" x14ac:dyDescent="0.3">
      <c r="A875" s="216" t="s">
        <v>1977</v>
      </c>
      <c r="B875" s="199">
        <v>44821</v>
      </c>
      <c r="C875" s="210" t="s">
        <v>1978</v>
      </c>
      <c r="D875" s="84" t="s">
        <v>657</v>
      </c>
      <c r="E875" s="51" t="str">
        <f t="shared" ref="E875:E876" si="154">IF(D875="","",VLOOKUP(D875,Master,3,FALSE))</f>
        <v>Adri</v>
      </c>
      <c r="F875" s="51" t="str">
        <f t="shared" ref="F875:F876" si="155">IF(D875="","",VLOOKUP(D875,Master,4,FALSE))</f>
        <v>Roets</v>
      </c>
      <c r="G875" s="51" t="str">
        <f t="shared" ref="G875:G876" si="156">IF(D875="","",VLOOKUP(D875,Master,5,FALSE))</f>
        <v>Men Master</v>
      </c>
      <c r="H875" s="51" t="str">
        <f t="shared" ref="H875:H876" si="157">IF(D875="","",VLOOKUP(D875,Master,2,FALSE))</f>
        <v>Atlantic Angling Club</v>
      </c>
      <c r="I875" s="84"/>
      <c r="J875" s="84" t="s">
        <v>1279</v>
      </c>
      <c r="K875" s="84">
        <v>106</v>
      </c>
      <c r="L875" s="83">
        <f t="shared" ref="L875:L876" si="158">IF(K875="","",IF(I875="",ROUND(HLOOKUP(J875,kgList,K875,FALSE),1),ROUND(HLOOKUP(I875,kgList,K875,FALSE),1)))</f>
        <v>5.3</v>
      </c>
      <c r="M875" s="83">
        <f t="shared" ref="M875:M876" si="159">IF(L875="","",IF(COUNTA(I875:J875)&gt;1,"Edible or Inedible",IF(COUNTA(I875)=1,L875*1,IF(COUNTA(J875)=1,L875*1,"ERROR"))))</f>
        <v>5.3</v>
      </c>
    </row>
    <row r="876" spans="1:13" hidden="1" x14ac:dyDescent="0.3">
      <c r="A876" s="210" t="str">
        <f t="shared" ref="A876" si="160">IF(D876="","",A875)</f>
        <v>2022-IC-L4</v>
      </c>
      <c r="B876" s="199">
        <f t="shared" ref="B876" si="161">IF(D876="","",B875)</f>
        <v>44821</v>
      </c>
      <c r="C876" s="210" t="str">
        <f t="shared" ref="C876" si="162">IF(D876="","",C875)</f>
        <v>Zone 1 - Mile 14</v>
      </c>
      <c r="D876" s="84" t="s">
        <v>657</v>
      </c>
      <c r="E876" s="51" t="str">
        <f t="shared" si="154"/>
        <v>Adri</v>
      </c>
      <c r="F876" s="51" t="str">
        <f t="shared" si="155"/>
        <v>Roets</v>
      </c>
      <c r="G876" s="51" t="str">
        <f t="shared" si="156"/>
        <v>Men Master</v>
      </c>
      <c r="H876" s="51" t="str">
        <f t="shared" si="157"/>
        <v>Atlantic Angling Club</v>
      </c>
      <c r="I876" s="84"/>
      <c r="J876" s="84" t="s">
        <v>1279</v>
      </c>
      <c r="K876" s="84">
        <v>144</v>
      </c>
      <c r="L876" s="83">
        <f t="shared" si="158"/>
        <v>15.1</v>
      </c>
      <c r="M876" s="83">
        <f t="shared" si="159"/>
        <v>15.1</v>
      </c>
    </row>
    <row r="877" spans="1:13" hidden="1" x14ac:dyDescent="0.3">
      <c r="A877" s="210" t="str">
        <f t="shared" ref="A877:A940" si="163">IF(D877="","",A876)</f>
        <v>2022-IC-L4</v>
      </c>
      <c r="B877" s="199">
        <f t="shared" ref="B877:B940" si="164">IF(D877="","",B876)</f>
        <v>44821</v>
      </c>
      <c r="C877" s="210" t="str">
        <f t="shared" ref="C877:C940" si="165">IF(D877="","",C876)</f>
        <v>Zone 1 - Mile 14</v>
      </c>
      <c r="D877" s="84" t="s">
        <v>906</v>
      </c>
      <c r="E877" s="51" t="str">
        <f t="shared" ref="E877:E940" si="166">IF(D877="","",VLOOKUP(D877,Master,3,FALSE))</f>
        <v>Andries</v>
      </c>
      <c r="F877" s="51" t="str">
        <f t="shared" ref="F877:F940" si="167">IF(D877="","",VLOOKUP(D877,Master,4,FALSE))</f>
        <v>Burger</v>
      </c>
      <c r="G877" s="51" t="str">
        <f t="shared" ref="G877:G940" si="168">IF(D877="","",VLOOKUP(D877,Master,5,FALSE))</f>
        <v>Men Master</v>
      </c>
      <c r="H877" s="51" t="str">
        <f t="shared" ref="H877:H940" si="169">IF(D877="","",VLOOKUP(D877,Master,2,FALSE))</f>
        <v>Atlantic Angling Club</v>
      </c>
      <c r="I877" s="84"/>
      <c r="J877" s="84" t="s">
        <v>1279</v>
      </c>
      <c r="K877" s="84">
        <v>156</v>
      </c>
      <c r="L877" s="83">
        <f t="shared" ref="L877:L940" si="170">IF(K877="","",IF(I877="",ROUND(HLOOKUP(J877,kgList,K877,FALSE),1),ROUND(HLOOKUP(I877,kgList,K877,FALSE),1)))</f>
        <v>19.899999999999999</v>
      </c>
      <c r="M877" s="83">
        <f t="shared" ref="M877:M940" si="171">IF(L877="","",IF(COUNTA(I877:J877)&gt;1,"Edible or Inedible",IF(COUNTA(I877)=1,L877*1,IF(COUNTA(J877)=1,L877*1,"ERROR"))))</f>
        <v>19.899999999999999</v>
      </c>
    </row>
    <row r="878" spans="1:13" hidden="1" x14ac:dyDescent="0.3">
      <c r="A878" s="210" t="str">
        <f t="shared" si="163"/>
        <v>2022-IC-L4</v>
      </c>
      <c r="B878" s="199">
        <f t="shared" si="164"/>
        <v>44821</v>
      </c>
      <c r="C878" s="210" t="str">
        <f t="shared" si="165"/>
        <v>Zone 1 - Mile 14</v>
      </c>
      <c r="D878" s="84" t="s">
        <v>906</v>
      </c>
      <c r="E878" s="51" t="str">
        <f t="shared" si="166"/>
        <v>Andries</v>
      </c>
      <c r="F878" s="51" t="str">
        <f t="shared" si="167"/>
        <v>Burger</v>
      </c>
      <c r="G878" s="51" t="str">
        <f t="shared" si="168"/>
        <v>Men Master</v>
      </c>
      <c r="H878" s="51" t="str">
        <f t="shared" si="169"/>
        <v>Atlantic Angling Club</v>
      </c>
      <c r="I878" s="84"/>
      <c r="J878" s="84" t="s">
        <v>1279</v>
      </c>
      <c r="K878" s="84">
        <v>160</v>
      </c>
      <c r="L878" s="83">
        <f t="shared" si="170"/>
        <v>21.7</v>
      </c>
      <c r="M878" s="83">
        <f t="shared" si="171"/>
        <v>21.7</v>
      </c>
    </row>
    <row r="879" spans="1:13" hidden="1" x14ac:dyDescent="0.3">
      <c r="A879" s="210" t="str">
        <f t="shared" si="163"/>
        <v>2022-IC-L4</v>
      </c>
      <c r="B879" s="199">
        <f t="shared" si="164"/>
        <v>44821</v>
      </c>
      <c r="C879" s="210" t="str">
        <f t="shared" si="165"/>
        <v>Zone 1 - Mile 14</v>
      </c>
      <c r="D879" s="84" t="s">
        <v>1227</v>
      </c>
      <c r="E879" s="51" t="str">
        <f t="shared" si="166"/>
        <v>Ryan</v>
      </c>
      <c r="F879" s="51" t="str">
        <f t="shared" si="167"/>
        <v>Wolmarans</v>
      </c>
      <c r="G879" s="51" t="str">
        <f t="shared" si="168"/>
        <v>Men Senior</v>
      </c>
      <c r="H879" s="51" t="str">
        <f t="shared" si="169"/>
        <v>Walvis Bay</v>
      </c>
      <c r="I879" s="84"/>
      <c r="J879" s="84" t="s">
        <v>1279</v>
      </c>
      <c r="K879" s="84">
        <v>77</v>
      </c>
      <c r="L879" s="83">
        <f t="shared" si="170"/>
        <v>1.8</v>
      </c>
      <c r="M879" s="83">
        <f t="shared" si="171"/>
        <v>1.8</v>
      </c>
    </row>
    <row r="880" spans="1:13" hidden="1" x14ac:dyDescent="0.3">
      <c r="A880" s="210" t="str">
        <f t="shared" si="163"/>
        <v>2022-IC-L4</v>
      </c>
      <c r="B880" s="199">
        <f t="shared" si="164"/>
        <v>44821</v>
      </c>
      <c r="C880" s="210" t="str">
        <f t="shared" si="165"/>
        <v>Zone 1 - Mile 14</v>
      </c>
      <c r="D880" s="84" t="s">
        <v>1227</v>
      </c>
      <c r="E880" s="51" t="str">
        <f t="shared" si="166"/>
        <v>Ryan</v>
      </c>
      <c r="F880" s="51" t="str">
        <f t="shared" si="167"/>
        <v>Wolmarans</v>
      </c>
      <c r="G880" s="51" t="str">
        <f t="shared" si="168"/>
        <v>Men Senior</v>
      </c>
      <c r="H880" s="51" t="str">
        <f t="shared" si="169"/>
        <v>Walvis Bay</v>
      </c>
      <c r="I880" s="84"/>
      <c r="J880" s="84" t="s">
        <v>1279</v>
      </c>
      <c r="K880" s="84">
        <v>111</v>
      </c>
      <c r="L880" s="83">
        <f t="shared" si="170"/>
        <v>6.2</v>
      </c>
      <c r="M880" s="83">
        <f t="shared" si="171"/>
        <v>6.2</v>
      </c>
    </row>
    <row r="881" spans="1:13" hidden="1" x14ac:dyDescent="0.3">
      <c r="A881" s="210" t="str">
        <f t="shared" si="163"/>
        <v>2022-IC-L4</v>
      </c>
      <c r="B881" s="199">
        <f t="shared" si="164"/>
        <v>44821</v>
      </c>
      <c r="C881" s="210" t="str">
        <f t="shared" si="165"/>
        <v>Zone 1 - Mile 14</v>
      </c>
      <c r="D881" s="84" t="s">
        <v>1227</v>
      </c>
      <c r="E881" s="51" t="str">
        <f t="shared" si="166"/>
        <v>Ryan</v>
      </c>
      <c r="F881" s="51" t="str">
        <f t="shared" si="167"/>
        <v>Wolmarans</v>
      </c>
      <c r="G881" s="51" t="str">
        <f t="shared" si="168"/>
        <v>Men Senior</v>
      </c>
      <c r="H881" s="51" t="str">
        <f t="shared" si="169"/>
        <v>Walvis Bay</v>
      </c>
      <c r="I881" s="84"/>
      <c r="J881" s="84" t="s">
        <v>1279</v>
      </c>
      <c r="K881" s="84">
        <v>112</v>
      </c>
      <c r="L881" s="83">
        <f t="shared" si="170"/>
        <v>6.4</v>
      </c>
      <c r="M881" s="83">
        <f t="shared" si="171"/>
        <v>6.4</v>
      </c>
    </row>
    <row r="882" spans="1:13" hidden="1" x14ac:dyDescent="0.3">
      <c r="A882" s="210" t="str">
        <f t="shared" si="163"/>
        <v>2022-IC-L4</v>
      </c>
      <c r="B882" s="199">
        <f t="shared" si="164"/>
        <v>44821</v>
      </c>
      <c r="C882" s="210" t="str">
        <f t="shared" si="165"/>
        <v>Zone 1 - Mile 14</v>
      </c>
      <c r="D882" s="84" t="s">
        <v>1554</v>
      </c>
      <c r="E882" s="51" t="str">
        <f t="shared" si="166"/>
        <v>Sven</v>
      </c>
      <c r="F882" s="51" t="str">
        <f t="shared" si="167"/>
        <v>Welzig</v>
      </c>
      <c r="G882" s="51" t="str">
        <f t="shared" si="168"/>
        <v>Men U/21</v>
      </c>
      <c r="H882" s="51" t="str">
        <f t="shared" si="169"/>
        <v>Mako</v>
      </c>
      <c r="I882" s="84"/>
      <c r="J882" s="84" t="s">
        <v>1279</v>
      </c>
      <c r="K882" s="84">
        <v>79</v>
      </c>
      <c r="L882" s="83">
        <f t="shared" si="170"/>
        <v>1.9</v>
      </c>
      <c r="M882" s="83">
        <f t="shared" si="171"/>
        <v>1.9</v>
      </c>
    </row>
    <row r="883" spans="1:13" hidden="1" x14ac:dyDescent="0.3">
      <c r="A883" s="210" t="str">
        <f t="shared" si="163"/>
        <v>2022-IC-L4</v>
      </c>
      <c r="B883" s="199">
        <f t="shared" si="164"/>
        <v>44821</v>
      </c>
      <c r="C883" s="210" t="str">
        <f t="shared" si="165"/>
        <v>Zone 1 - Mile 14</v>
      </c>
      <c r="D883" s="84" t="s">
        <v>1554</v>
      </c>
      <c r="E883" s="51" t="str">
        <f t="shared" si="166"/>
        <v>Sven</v>
      </c>
      <c r="F883" s="51" t="str">
        <f t="shared" si="167"/>
        <v>Welzig</v>
      </c>
      <c r="G883" s="51" t="str">
        <f t="shared" si="168"/>
        <v>Men U/21</v>
      </c>
      <c r="H883" s="51" t="str">
        <f t="shared" si="169"/>
        <v>Mako</v>
      </c>
      <c r="I883" s="84"/>
      <c r="J883" s="84" t="s">
        <v>1279</v>
      </c>
      <c r="K883" s="84">
        <v>101</v>
      </c>
      <c r="L883" s="83">
        <f t="shared" si="170"/>
        <v>4.5</v>
      </c>
      <c r="M883" s="83">
        <f t="shared" si="171"/>
        <v>4.5</v>
      </c>
    </row>
    <row r="884" spans="1:13" hidden="1" x14ac:dyDescent="0.3">
      <c r="A884" s="210" t="str">
        <f t="shared" si="163"/>
        <v>2022-IC-L4</v>
      </c>
      <c r="B884" s="199">
        <f t="shared" si="164"/>
        <v>44821</v>
      </c>
      <c r="C884" s="210" t="str">
        <f t="shared" si="165"/>
        <v>Zone 1 - Mile 14</v>
      </c>
      <c r="D884" s="84" t="s">
        <v>905</v>
      </c>
      <c r="E884" s="51" t="str">
        <f t="shared" si="166"/>
        <v>Jaco</v>
      </c>
      <c r="F884" s="51" t="str">
        <f t="shared" si="167"/>
        <v>Venter</v>
      </c>
      <c r="G884" s="51" t="str">
        <f t="shared" si="168"/>
        <v>Men Master</v>
      </c>
      <c r="H884" s="51" t="str">
        <f t="shared" si="169"/>
        <v>Atlantic Angling Club</v>
      </c>
      <c r="I884" s="84"/>
      <c r="J884" s="84" t="s">
        <v>1279</v>
      </c>
      <c r="K884" s="84">
        <v>98</v>
      </c>
      <c r="L884" s="83">
        <f t="shared" si="170"/>
        <v>4</v>
      </c>
      <c r="M884" s="83">
        <f t="shared" si="171"/>
        <v>4</v>
      </c>
    </row>
    <row r="885" spans="1:13" hidden="1" x14ac:dyDescent="0.3">
      <c r="A885" s="210" t="str">
        <f t="shared" si="163"/>
        <v>2022-IC-L4</v>
      </c>
      <c r="B885" s="199">
        <f t="shared" si="164"/>
        <v>44821</v>
      </c>
      <c r="C885" s="210" t="str">
        <f t="shared" si="165"/>
        <v>Zone 1 - Mile 14</v>
      </c>
      <c r="D885" s="84" t="s">
        <v>909</v>
      </c>
      <c r="E885" s="51" t="str">
        <f t="shared" si="166"/>
        <v>Sarel</v>
      </c>
      <c r="F885" s="51" t="str">
        <f t="shared" si="167"/>
        <v>Mynhardt</v>
      </c>
      <c r="G885" s="51" t="str">
        <f t="shared" si="168"/>
        <v>Men Master</v>
      </c>
      <c r="H885" s="51" t="str">
        <f t="shared" si="169"/>
        <v>Atlantic Angling Club</v>
      </c>
      <c r="I885" s="84" t="s">
        <v>1862</v>
      </c>
      <c r="J885" s="84"/>
      <c r="K885" s="84">
        <v>46</v>
      </c>
      <c r="L885" s="83">
        <f t="shared" si="170"/>
        <v>1</v>
      </c>
      <c r="M885" s="83">
        <f t="shared" si="171"/>
        <v>1</v>
      </c>
    </row>
    <row r="886" spans="1:13" hidden="1" x14ac:dyDescent="0.3">
      <c r="A886" s="210" t="str">
        <f t="shared" si="163"/>
        <v>2022-IC-L4</v>
      </c>
      <c r="B886" s="199">
        <f t="shared" si="164"/>
        <v>44821</v>
      </c>
      <c r="C886" s="210" t="str">
        <f t="shared" si="165"/>
        <v>Zone 1 - Mile 14</v>
      </c>
      <c r="D886" s="84" t="s">
        <v>828</v>
      </c>
      <c r="E886" s="51" t="str">
        <f t="shared" si="166"/>
        <v>Wikus</v>
      </c>
      <c r="F886" s="51" t="str">
        <f t="shared" si="167"/>
        <v>Pinaar</v>
      </c>
      <c r="G886" s="51" t="str">
        <f t="shared" si="168"/>
        <v>Men Veteran</v>
      </c>
      <c r="H886" s="51" t="str">
        <f t="shared" si="169"/>
        <v>Atlantic Angling Club</v>
      </c>
      <c r="I886" s="84" t="s">
        <v>1862</v>
      </c>
      <c r="J886" s="84"/>
      <c r="K886" s="84">
        <v>46</v>
      </c>
      <c r="L886" s="83">
        <f t="shared" si="170"/>
        <v>1</v>
      </c>
      <c r="M886" s="83">
        <f t="shared" si="171"/>
        <v>1</v>
      </c>
    </row>
    <row r="887" spans="1:13" hidden="1" x14ac:dyDescent="0.3">
      <c r="A887" s="210" t="str">
        <f t="shared" si="163"/>
        <v>2022-IC-L4</v>
      </c>
      <c r="B887" s="199">
        <f t="shared" si="164"/>
        <v>44821</v>
      </c>
      <c r="C887" s="210" t="str">
        <f t="shared" si="165"/>
        <v>Zone 1 - Mile 14</v>
      </c>
      <c r="D887" s="84" t="s">
        <v>472</v>
      </c>
      <c r="E887" s="51" t="str">
        <f t="shared" si="166"/>
        <v>Jörg</v>
      </c>
      <c r="F887" s="51" t="str">
        <f t="shared" si="167"/>
        <v>Walter</v>
      </c>
      <c r="G887" s="51" t="str">
        <f t="shared" si="168"/>
        <v>Men Grand Masters</v>
      </c>
      <c r="H887" s="51" t="str">
        <f t="shared" si="169"/>
        <v>Atlantic Angling Club</v>
      </c>
      <c r="I887" s="84"/>
      <c r="J887" s="84"/>
      <c r="K887" s="84"/>
      <c r="L887" s="83" t="str">
        <f t="shared" si="170"/>
        <v/>
      </c>
      <c r="M887" s="83" t="str">
        <f t="shared" si="171"/>
        <v/>
      </c>
    </row>
    <row r="888" spans="1:13" hidden="1" x14ac:dyDescent="0.3">
      <c r="A888" s="210" t="str">
        <f t="shared" si="163"/>
        <v>2022-IC-L4</v>
      </c>
      <c r="B888" s="199">
        <f t="shared" si="164"/>
        <v>44821</v>
      </c>
      <c r="C888" s="210" t="str">
        <f t="shared" si="165"/>
        <v>Zone 1 - Mile 14</v>
      </c>
      <c r="D888" s="84" t="s">
        <v>1429</v>
      </c>
      <c r="E888" s="51" t="str">
        <f t="shared" si="166"/>
        <v>Andi</v>
      </c>
      <c r="F888" s="51" t="str">
        <f t="shared" si="167"/>
        <v>Bachran</v>
      </c>
      <c r="G888" s="51" t="str">
        <f t="shared" si="168"/>
        <v>Men Master</v>
      </c>
      <c r="H888" s="51" t="str">
        <f t="shared" si="169"/>
        <v>Atlantic Angling Club</v>
      </c>
      <c r="I888" s="84"/>
      <c r="J888" s="84"/>
      <c r="K888" s="84"/>
      <c r="L888" s="83" t="str">
        <f t="shared" si="170"/>
        <v/>
      </c>
      <c r="M888" s="83" t="str">
        <f t="shared" si="171"/>
        <v/>
      </c>
    </row>
    <row r="889" spans="1:13" hidden="1" x14ac:dyDescent="0.3">
      <c r="A889" s="210" t="str">
        <f t="shared" si="163"/>
        <v>2022-IC-L4</v>
      </c>
      <c r="B889" s="199">
        <f t="shared" si="164"/>
        <v>44821</v>
      </c>
      <c r="C889" s="210" t="str">
        <f t="shared" si="165"/>
        <v>Zone 1 - Mile 14</v>
      </c>
      <c r="D889" s="84" t="s">
        <v>682</v>
      </c>
      <c r="E889" s="51" t="str">
        <f t="shared" si="166"/>
        <v>Henning</v>
      </c>
      <c r="F889" s="51" t="str">
        <f t="shared" si="167"/>
        <v>Du Plessis</v>
      </c>
      <c r="G889" s="51" t="str">
        <f t="shared" si="168"/>
        <v>Men Master</v>
      </c>
      <c r="H889" s="51" t="str">
        <f t="shared" si="169"/>
        <v>Atlantic Angling Club</v>
      </c>
      <c r="I889" s="84"/>
      <c r="J889" s="84"/>
      <c r="K889" s="84"/>
      <c r="L889" s="83" t="str">
        <f t="shared" si="170"/>
        <v/>
      </c>
      <c r="M889" s="83" t="str">
        <f t="shared" si="171"/>
        <v/>
      </c>
    </row>
    <row r="890" spans="1:13" hidden="1" x14ac:dyDescent="0.3">
      <c r="A890" s="210" t="str">
        <f t="shared" si="163"/>
        <v>2022-IC-L4</v>
      </c>
      <c r="B890" s="199">
        <f t="shared" si="164"/>
        <v>44821</v>
      </c>
      <c r="C890" s="210" t="str">
        <f t="shared" si="165"/>
        <v>Zone 1 - Mile 14</v>
      </c>
      <c r="D890" s="84" t="s">
        <v>1685</v>
      </c>
      <c r="E890" s="51" t="str">
        <f t="shared" si="166"/>
        <v>Jacobus</v>
      </c>
      <c r="F890" s="51" t="str">
        <f t="shared" si="167"/>
        <v>Steyl</v>
      </c>
      <c r="G890" s="51" t="str">
        <f t="shared" si="168"/>
        <v>Men Grand Masters</v>
      </c>
      <c r="H890" s="51" t="str">
        <f t="shared" si="169"/>
        <v>Atlantic Angling Club</v>
      </c>
      <c r="I890" s="84"/>
      <c r="J890" s="84"/>
      <c r="K890" s="84"/>
      <c r="L890" s="83" t="str">
        <f t="shared" si="170"/>
        <v/>
      </c>
      <c r="M890" s="83" t="str">
        <f t="shared" si="171"/>
        <v/>
      </c>
    </row>
    <row r="891" spans="1:13" hidden="1" x14ac:dyDescent="0.3">
      <c r="A891" s="210" t="str">
        <f t="shared" si="163"/>
        <v>2022-IC-L4</v>
      </c>
      <c r="B891" s="199">
        <f t="shared" si="164"/>
        <v>44821</v>
      </c>
      <c r="C891" s="210" t="str">
        <f t="shared" si="165"/>
        <v>Zone 1 - Mile 14</v>
      </c>
      <c r="D891" s="84" t="s">
        <v>1630</v>
      </c>
      <c r="E891" s="51" t="str">
        <f t="shared" si="166"/>
        <v>Espe</v>
      </c>
      <c r="F891" s="51" t="str">
        <f t="shared" si="167"/>
        <v>Steyl</v>
      </c>
      <c r="G891" s="51" t="str">
        <f t="shared" si="168"/>
        <v>Men Veteran</v>
      </c>
      <c r="H891" s="51" t="str">
        <f t="shared" si="169"/>
        <v>Atlantic Angling Club</v>
      </c>
      <c r="I891" s="84"/>
      <c r="J891" s="84"/>
      <c r="K891" s="84"/>
      <c r="L891" s="83" t="str">
        <f t="shared" si="170"/>
        <v/>
      </c>
      <c r="M891" s="83" t="str">
        <f t="shared" si="171"/>
        <v/>
      </c>
    </row>
    <row r="892" spans="1:13" hidden="1" x14ac:dyDescent="0.3">
      <c r="A892" s="210" t="str">
        <f t="shared" si="163"/>
        <v>2022-IC-L4</v>
      </c>
      <c r="B892" s="199">
        <f t="shared" si="164"/>
        <v>44821</v>
      </c>
      <c r="C892" s="210" t="str">
        <f t="shared" si="165"/>
        <v>Zone 1 - Mile 14</v>
      </c>
      <c r="D892" s="84" t="s">
        <v>1670</v>
      </c>
      <c r="E892" s="51" t="str">
        <f t="shared" si="166"/>
        <v>Andy</v>
      </c>
      <c r="F892" s="51" t="str">
        <f t="shared" si="167"/>
        <v>Welzig</v>
      </c>
      <c r="G892" s="51" t="str">
        <f t="shared" si="168"/>
        <v>Men Grand Masters</v>
      </c>
      <c r="H892" s="51" t="str">
        <f t="shared" si="169"/>
        <v>Atlantic Angling Club</v>
      </c>
      <c r="I892" s="84"/>
      <c r="J892" s="84"/>
      <c r="K892" s="84"/>
      <c r="L892" s="83" t="str">
        <f t="shared" si="170"/>
        <v/>
      </c>
      <c r="M892" s="83" t="str">
        <f t="shared" si="171"/>
        <v/>
      </c>
    </row>
    <row r="893" spans="1:13" hidden="1" x14ac:dyDescent="0.3">
      <c r="A893" s="210" t="str">
        <f t="shared" si="163"/>
        <v>2022-IC-L4</v>
      </c>
      <c r="B893" s="199">
        <f t="shared" si="164"/>
        <v>44821</v>
      </c>
      <c r="C893" s="210" t="str">
        <f t="shared" si="165"/>
        <v>Zone 1 - Mile 14</v>
      </c>
      <c r="D893" s="84" t="s">
        <v>1149</v>
      </c>
      <c r="E893" s="51" t="str">
        <f t="shared" si="166"/>
        <v>Karmen</v>
      </c>
      <c r="F893" s="51" t="str">
        <f t="shared" si="167"/>
        <v>Mynhardt</v>
      </c>
      <c r="G893" s="51" t="str">
        <f t="shared" si="168"/>
        <v>Ladies Master</v>
      </c>
      <c r="H893" s="51" t="str">
        <f t="shared" si="169"/>
        <v>Atlantic Angling Club</v>
      </c>
      <c r="I893" s="84"/>
      <c r="J893" s="84"/>
      <c r="K893" s="84"/>
      <c r="L893" s="83" t="str">
        <f t="shared" si="170"/>
        <v/>
      </c>
      <c r="M893" s="83" t="str">
        <f t="shared" si="171"/>
        <v/>
      </c>
    </row>
    <row r="894" spans="1:13" hidden="1" x14ac:dyDescent="0.3">
      <c r="A894" s="210" t="str">
        <f t="shared" si="163"/>
        <v>2022-IC-L4</v>
      </c>
      <c r="B894" s="199">
        <f t="shared" si="164"/>
        <v>44821</v>
      </c>
      <c r="C894" s="210" t="str">
        <f t="shared" si="165"/>
        <v>Zone 1 - Mile 14</v>
      </c>
      <c r="D894" s="84" t="s">
        <v>1430</v>
      </c>
      <c r="E894" s="51" t="str">
        <f t="shared" si="166"/>
        <v>Kay</v>
      </c>
      <c r="F894" s="51" t="str">
        <f t="shared" si="167"/>
        <v>Bachran</v>
      </c>
      <c r="G894" s="51" t="str">
        <f t="shared" si="168"/>
        <v>Men Senior</v>
      </c>
      <c r="H894" s="51" t="str">
        <f t="shared" si="169"/>
        <v>Mako</v>
      </c>
      <c r="I894" s="84"/>
      <c r="J894" s="84"/>
      <c r="K894" s="84"/>
      <c r="L894" s="83" t="str">
        <f t="shared" si="170"/>
        <v/>
      </c>
      <c r="M894" s="83" t="str">
        <f t="shared" si="171"/>
        <v/>
      </c>
    </row>
    <row r="895" spans="1:13" hidden="1" x14ac:dyDescent="0.3">
      <c r="A895" s="210" t="str">
        <f t="shared" si="163"/>
        <v>2022-IC-L4</v>
      </c>
      <c r="B895" s="199">
        <f t="shared" si="164"/>
        <v>44821</v>
      </c>
      <c r="C895" s="210" t="str">
        <f t="shared" si="165"/>
        <v>Zone 1 - Mile 14</v>
      </c>
      <c r="D895" s="84" t="s">
        <v>1231</v>
      </c>
      <c r="E895" s="51" t="str">
        <f t="shared" si="166"/>
        <v>Wessel</v>
      </c>
      <c r="F895" s="51" t="str">
        <f t="shared" si="167"/>
        <v>Oosthuysen</v>
      </c>
      <c r="G895" s="51" t="str">
        <f t="shared" si="168"/>
        <v>Men Senior</v>
      </c>
      <c r="H895" s="51" t="str">
        <f t="shared" si="169"/>
        <v>xAtlantic Angling Club</v>
      </c>
      <c r="I895" s="84"/>
      <c r="J895" s="84"/>
      <c r="K895" s="84"/>
      <c r="L895" s="83" t="str">
        <f t="shared" si="170"/>
        <v/>
      </c>
      <c r="M895" s="83" t="str">
        <f t="shared" si="171"/>
        <v/>
      </c>
    </row>
    <row r="896" spans="1:13" hidden="1" x14ac:dyDescent="0.3">
      <c r="A896" s="210" t="str">
        <f t="shared" si="163"/>
        <v>2022-IC-L4</v>
      </c>
      <c r="B896" s="199">
        <f t="shared" si="164"/>
        <v>44821</v>
      </c>
      <c r="C896" s="210" t="str">
        <f t="shared" si="165"/>
        <v>Zone 1 - Mile 14</v>
      </c>
      <c r="D896" s="84" t="s">
        <v>1545</v>
      </c>
      <c r="E896" s="51" t="str">
        <f t="shared" si="166"/>
        <v>Stefano</v>
      </c>
      <c r="F896" s="51" t="str">
        <f t="shared" si="167"/>
        <v>Strappazzon</v>
      </c>
      <c r="G896" s="51" t="str">
        <f t="shared" si="168"/>
        <v>Men Veteran</v>
      </c>
      <c r="H896" s="51" t="str">
        <f t="shared" si="169"/>
        <v>Atlantic Angling Club</v>
      </c>
      <c r="I896" s="84"/>
      <c r="J896" s="84"/>
      <c r="K896" s="84"/>
      <c r="L896" s="83" t="str">
        <f t="shared" si="170"/>
        <v/>
      </c>
      <c r="M896" s="83" t="str">
        <f t="shared" si="171"/>
        <v/>
      </c>
    </row>
    <row r="897" spans="1:13" hidden="1" x14ac:dyDescent="0.3">
      <c r="A897" s="210" t="str">
        <f t="shared" si="163"/>
        <v>2022-IC-L4</v>
      </c>
      <c r="B897" s="199">
        <f t="shared" si="164"/>
        <v>44821</v>
      </c>
      <c r="C897" s="210" t="str">
        <f t="shared" si="165"/>
        <v>Zone 1 - Mile 14</v>
      </c>
      <c r="D897" s="84" t="s">
        <v>568</v>
      </c>
      <c r="E897" s="51" t="str">
        <f t="shared" si="166"/>
        <v xml:space="preserve">Joe </v>
      </c>
      <c r="F897" s="51" t="str">
        <f t="shared" si="167"/>
        <v>Herman</v>
      </c>
      <c r="G897" s="51" t="str">
        <f t="shared" si="168"/>
        <v>Men Senior</v>
      </c>
      <c r="H897" s="51" t="str">
        <f t="shared" si="169"/>
        <v>Orca Angling Club</v>
      </c>
      <c r="I897" s="84"/>
      <c r="J897" s="84" t="s">
        <v>1279</v>
      </c>
      <c r="K897" s="84">
        <v>175</v>
      </c>
      <c r="L897" s="83">
        <f t="shared" si="170"/>
        <v>29.5</v>
      </c>
      <c r="M897" s="83">
        <f t="shared" si="171"/>
        <v>29.5</v>
      </c>
    </row>
    <row r="898" spans="1:13" hidden="1" x14ac:dyDescent="0.3">
      <c r="A898" s="210" t="str">
        <f t="shared" si="163"/>
        <v>2022-IC-L4</v>
      </c>
      <c r="B898" s="199">
        <f t="shared" si="164"/>
        <v>44821</v>
      </c>
      <c r="C898" s="210" t="str">
        <f t="shared" si="165"/>
        <v>Zone 1 - Mile 14</v>
      </c>
      <c r="D898" s="84" t="s">
        <v>568</v>
      </c>
      <c r="E898" s="51" t="str">
        <f t="shared" si="166"/>
        <v xml:space="preserve">Joe </v>
      </c>
      <c r="F898" s="51" t="str">
        <f t="shared" si="167"/>
        <v>Herman</v>
      </c>
      <c r="G898" s="51" t="str">
        <f t="shared" si="168"/>
        <v>Men Senior</v>
      </c>
      <c r="H898" s="51" t="str">
        <f t="shared" si="169"/>
        <v>Orca Angling Club</v>
      </c>
      <c r="I898" s="84"/>
      <c r="J898" s="84" t="s">
        <v>1279</v>
      </c>
      <c r="K898" s="84">
        <v>168</v>
      </c>
      <c r="L898" s="83">
        <f t="shared" si="170"/>
        <v>25.7</v>
      </c>
      <c r="M898" s="83">
        <f t="shared" si="171"/>
        <v>25.7</v>
      </c>
    </row>
    <row r="899" spans="1:13" hidden="1" x14ac:dyDescent="0.3">
      <c r="A899" s="210" t="str">
        <f t="shared" si="163"/>
        <v>2022-IC-L4</v>
      </c>
      <c r="B899" s="199">
        <f t="shared" si="164"/>
        <v>44821</v>
      </c>
      <c r="C899" s="210" t="str">
        <f t="shared" si="165"/>
        <v>Zone 1 - Mile 14</v>
      </c>
      <c r="D899" s="84" t="s">
        <v>505</v>
      </c>
      <c r="E899" s="51" t="str">
        <f t="shared" si="166"/>
        <v>Alec</v>
      </c>
      <c r="F899" s="51" t="str">
        <f t="shared" si="167"/>
        <v>Landers</v>
      </c>
      <c r="G899" s="51" t="str">
        <f t="shared" si="168"/>
        <v>Men Senior</v>
      </c>
      <c r="H899" s="51" t="str">
        <f t="shared" si="169"/>
        <v>Orca Angling Club</v>
      </c>
      <c r="I899" s="84"/>
      <c r="J899" s="84" t="s">
        <v>1279</v>
      </c>
      <c r="K899" s="84">
        <v>94</v>
      </c>
      <c r="L899" s="83">
        <f t="shared" si="170"/>
        <v>3.5</v>
      </c>
      <c r="M899" s="83">
        <f t="shared" si="171"/>
        <v>3.5</v>
      </c>
    </row>
    <row r="900" spans="1:13" hidden="1" x14ac:dyDescent="0.3">
      <c r="A900" s="210" t="str">
        <f t="shared" si="163"/>
        <v>2022-IC-L4</v>
      </c>
      <c r="B900" s="199">
        <f t="shared" si="164"/>
        <v>44821</v>
      </c>
      <c r="C900" s="210" t="str">
        <f t="shared" si="165"/>
        <v>Zone 1 - Mile 14</v>
      </c>
      <c r="D900" s="84" t="s">
        <v>493</v>
      </c>
      <c r="E900" s="51" t="str">
        <f t="shared" si="166"/>
        <v>Leon</v>
      </c>
      <c r="F900" s="51" t="str">
        <f t="shared" si="167"/>
        <v>Krauze</v>
      </c>
      <c r="G900" s="51" t="str">
        <f t="shared" si="168"/>
        <v>Men Veteran</v>
      </c>
      <c r="H900" s="51" t="str">
        <f t="shared" si="169"/>
        <v>Orca Angling Club</v>
      </c>
      <c r="I900" s="84"/>
      <c r="J900" s="84" t="s">
        <v>1279</v>
      </c>
      <c r="K900" s="84">
        <v>158</v>
      </c>
      <c r="L900" s="83">
        <f t="shared" si="170"/>
        <v>20.8</v>
      </c>
      <c r="M900" s="83">
        <f t="shared" si="171"/>
        <v>20.8</v>
      </c>
    </row>
    <row r="901" spans="1:13" hidden="1" x14ac:dyDescent="0.3">
      <c r="A901" s="210" t="str">
        <f t="shared" si="163"/>
        <v>2022-IC-L4</v>
      </c>
      <c r="B901" s="199">
        <f t="shared" si="164"/>
        <v>44821</v>
      </c>
      <c r="C901" s="210" t="str">
        <f t="shared" si="165"/>
        <v>Zone 1 - Mile 14</v>
      </c>
      <c r="D901" s="84" t="s">
        <v>1228</v>
      </c>
      <c r="E901" s="51" t="str">
        <f t="shared" si="166"/>
        <v>Lian</v>
      </c>
      <c r="F901" s="51" t="str">
        <f t="shared" si="167"/>
        <v>De Jager</v>
      </c>
      <c r="G901" s="51" t="str">
        <f t="shared" si="168"/>
        <v>Men Senior</v>
      </c>
      <c r="H901" s="51" t="str">
        <f t="shared" si="169"/>
        <v>Orca Angling Club</v>
      </c>
      <c r="I901" s="84"/>
      <c r="J901" s="84" t="s">
        <v>1279</v>
      </c>
      <c r="K901" s="84">
        <v>160</v>
      </c>
      <c r="L901" s="83">
        <f t="shared" si="170"/>
        <v>21.7</v>
      </c>
      <c r="M901" s="83">
        <f t="shared" si="171"/>
        <v>21.7</v>
      </c>
    </row>
    <row r="902" spans="1:13" hidden="1" x14ac:dyDescent="0.3">
      <c r="A902" s="210" t="str">
        <f t="shared" si="163"/>
        <v>2022-IC-L4</v>
      </c>
      <c r="B902" s="199">
        <f t="shared" si="164"/>
        <v>44821</v>
      </c>
      <c r="C902" s="210" t="str">
        <f t="shared" si="165"/>
        <v>Zone 1 - Mile 14</v>
      </c>
      <c r="D902" s="84" t="s">
        <v>1603</v>
      </c>
      <c r="E902" s="51" t="str">
        <f t="shared" si="166"/>
        <v>Juanne-Louis</v>
      </c>
      <c r="F902" s="51" t="str">
        <f t="shared" si="167"/>
        <v>Grobler</v>
      </c>
      <c r="G902" s="51" t="str">
        <f t="shared" si="168"/>
        <v>Men Senior</v>
      </c>
      <c r="H902" s="51" t="str">
        <f t="shared" si="169"/>
        <v>Orca Angling Club</v>
      </c>
      <c r="I902" s="84"/>
      <c r="J902" s="84" t="s">
        <v>1279</v>
      </c>
      <c r="K902" s="84">
        <v>155</v>
      </c>
      <c r="L902" s="83">
        <f t="shared" si="170"/>
        <v>19.5</v>
      </c>
      <c r="M902" s="83">
        <f t="shared" si="171"/>
        <v>19.5</v>
      </c>
    </row>
    <row r="903" spans="1:13" hidden="1" x14ac:dyDescent="0.3">
      <c r="A903" s="210" t="str">
        <f t="shared" si="163"/>
        <v>2022-IC-L4</v>
      </c>
      <c r="B903" s="199">
        <f t="shared" si="164"/>
        <v>44821</v>
      </c>
      <c r="C903" s="210" t="str">
        <f t="shared" si="165"/>
        <v>Zone 1 - Mile 14</v>
      </c>
      <c r="D903" s="84" t="s">
        <v>742</v>
      </c>
      <c r="E903" s="51" t="str">
        <f t="shared" si="166"/>
        <v>Francois</v>
      </c>
      <c r="F903" s="51" t="str">
        <f t="shared" si="167"/>
        <v>Rossouw</v>
      </c>
      <c r="G903" s="51" t="str">
        <f t="shared" si="168"/>
        <v>Men Senior</v>
      </c>
      <c r="H903" s="51" t="str">
        <f t="shared" si="169"/>
        <v>xOrca Angling Club</v>
      </c>
      <c r="I903" s="84"/>
      <c r="J903" s="84" t="s">
        <v>1279</v>
      </c>
      <c r="K903" s="84">
        <v>133</v>
      </c>
      <c r="L903" s="83">
        <f t="shared" si="170"/>
        <v>11.5</v>
      </c>
      <c r="M903" s="83">
        <f t="shared" si="171"/>
        <v>11.5</v>
      </c>
    </row>
    <row r="904" spans="1:13" hidden="1" x14ac:dyDescent="0.3">
      <c r="A904" s="210" t="str">
        <f t="shared" si="163"/>
        <v>2022-IC-L4</v>
      </c>
      <c r="B904" s="199">
        <f t="shared" si="164"/>
        <v>44821</v>
      </c>
      <c r="C904" s="210" t="str">
        <f t="shared" si="165"/>
        <v>Zone 1 - Mile 14</v>
      </c>
      <c r="D904" s="84" t="s">
        <v>545</v>
      </c>
      <c r="E904" s="51" t="str">
        <f t="shared" si="166"/>
        <v>Christiaan</v>
      </c>
      <c r="F904" s="51" t="str">
        <f t="shared" si="167"/>
        <v>Rossouw</v>
      </c>
      <c r="G904" s="51" t="str">
        <f t="shared" si="168"/>
        <v>Men Senior</v>
      </c>
      <c r="H904" s="51" t="str">
        <f t="shared" si="169"/>
        <v>xOrca Angling Club</v>
      </c>
      <c r="I904" s="84"/>
      <c r="J904" s="84" t="s">
        <v>1280</v>
      </c>
      <c r="K904" s="84">
        <v>156</v>
      </c>
      <c r="L904" s="83">
        <f t="shared" si="170"/>
        <v>17.5</v>
      </c>
      <c r="M904" s="83">
        <f t="shared" si="171"/>
        <v>17.5</v>
      </c>
    </row>
    <row r="905" spans="1:13" hidden="1" x14ac:dyDescent="0.3">
      <c r="A905" s="210" t="str">
        <f t="shared" si="163"/>
        <v>2022-IC-L4</v>
      </c>
      <c r="B905" s="199">
        <f t="shared" si="164"/>
        <v>44821</v>
      </c>
      <c r="C905" s="210" t="str">
        <f t="shared" si="165"/>
        <v>Zone 1 - Mile 14</v>
      </c>
      <c r="D905" s="84" t="s">
        <v>776</v>
      </c>
      <c r="E905" s="51" t="str">
        <f t="shared" si="166"/>
        <v>Gelhar</v>
      </c>
      <c r="F905" s="51" t="str">
        <f t="shared" si="167"/>
        <v>Slabbert</v>
      </c>
      <c r="G905" s="51" t="str">
        <f t="shared" si="168"/>
        <v>Men Senior</v>
      </c>
      <c r="H905" s="51" t="str">
        <f t="shared" si="169"/>
        <v>Orca Angling Club</v>
      </c>
      <c r="I905" s="84" t="s">
        <v>1862</v>
      </c>
      <c r="J905" s="84"/>
      <c r="K905" s="84">
        <v>50</v>
      </c>
      <c r="L905" s="83">
        <f t="shared" si="170"/>
        <v>1.3</v>
      </c>
      <c r="M905" s="83">
        <f t="shared" si="171"/>
        <v>1.3</v>
      </c>
    </row>
    <row r="906" spans="1:13" hidden="1" x14ac:dyDescent="0.3">
      <c r="A906" s="210" t="str">
        <f t="shared" si="163"/>
        <v>2022-IC-L4</v>
      </c>
      <c r="B906" s="199">
        <f t="shared" si="164"/>
        <v>44821</v>
      </c>
      <c r="C906" s="210" t="str">
        <f t="shared" si="165"/>
        <v>Zone 1 - Mile 14</v>
      </c>
      <c r="D906" s="84" t="s">
        <v>754</v>
      </c>
      <c r="E906" s="51" t="str">
        <f t="shared" si="166"/>
        <v>Dania</v>
      </c>
      <c r="F906" s="51" t="str">
        <f t="shared" si="167"/>
        <v>Maas</v>
      </c>
      <c r="G906" s="51" t="str">
        <f t="shared" si="168"/>
        <v>Ladies U/16</v>
      </c>
      <c r="H906" s="51" t="str">
        <f t="shared" si="169"/>
        <v>xOrca Angling Club</v>
      </c>
      <c r="I906" s="84" t="s">
        <v>19</v>
      </c>
      <c r="J906" s="84"/>
      <c r="K906" s="84">
        <v>42</v>
      </c>
      <c r="L906" s="83">
        <f t="shared" si="170"/>
        <v>0.8</v>
      </c>
      <c r="M906" s="83">
        <f t="shared" si="171"/>
        <v>0.8</v>
      </c>
    </row>
    <row r="907" spans="1:13" hidden="1" x14ac:dyDescent="0.3">
      <c r="A907" s="210" t="str">
        <f t="shared" si="163"/>
        <v>2022-IC-L4</v>
      </c>
      <c r="B907" s="199">
        <f t="shared" si="164"/>
        <v>44821</v>
      </c>
      <c r="C907" s="210" t="str">
        <f t="shared" si="165"/>
        <v>Zone 1 - Mile 14</v>
      </c>
      <c r="D907" s="84" t="s">
        <v>645</v>
      </c>
      <c r="E907" s="51" t="str">
        <f t="shared" si="166"/>
        <v>Fabio</v>
      </c>
      <c r="F907" s="51" t="str">
        <f t="shared" si="167"/>
        <v>Silheu</v>
      </c>
      <c r="G907" s="51" t="str">
        <f t="shared" si="168"/>
        <v>Men Veteran</v>
      </c>
      <c r="H907" s="51" t="str">
        <f t="shared" si="169"/>
        <v>xOrca Angling Club</v>
      </c>
      <c r="I907" s="84" t="s">
        <v>1862</v>
      </c>
      <c r="J907" s="84"/>
      <c r="K907" s="84">
        <v>53</v>
      </c>
      <c r="L907" s="83">
        <f t="shared" si="170"/>
        <v>1.5</v>
      </c>
      <c r="M907" s="83">
        <f t="shared" si="171"/>
        <v>1.5</v>
      </c>
    </row>
    <row r="908" spans="1:13" hidden="1" x14ac:dyDescent="0.3">
      <c r="A908" s="210" t="str">
        <f t="shared" si="163"/>
        <v>2022-IC-L4</v>
      </c>
      <c r="B908" s="199">
        <f t="shared" si="164"/>
        <v>44821</v>
      </c>
      <c r="C908" s="210" t="str">
        <f t="shared" si="165"/>
        <v>Zone 1 - Mile 14</v>
      </c>
      <c r="D908" s="84" t="s">
        <v>676</v>
      </c>
      <c r="E908" s="51" t="str">
        <f t="shared" si="166"/>
        <v>Corne</v>
      </c>
      <c r="F908" s="51" t="str">
        <f t="shared" si="167"/>
        <v>Kruger</v>
      </c>
      <c r="G908" s="51" t="str">
        <f t="shared" si="168"/>
        <v>Men Senior</v>
      </c>
      <c r="H908" s="51" t="str">
        <f t="shared" si="169"/>
        <v>Orca Angling Club</v>
      </c>
      <c r="I908" s="84"/>
      <c r="J908" s="84"/>
      <c r="K908" s="84"/>
      <c r="L908" s="83" t="str">
        <f t="shared" si="170"/>
        <v/>
      </c>
      <c r="M908" s="83" t="str">
        <f t="shared" si="171"/>
        <v/>
      </c>
    </row>
    <row r="909" spans="1:13" hidden="1" x14ac:dyDescent="0.3">
      <c r="A909" s="210" t="str">
        <f t="shared" si="163"/>
        <v>2022-IC-L4</v>
      </c>
      <c r="B909" s="199">
        <f t="shared" si="164"/>
        <v>44821</v>
      </c>
      <c r="C909" s="210" t="str">
        <f t="shared" si="165"/>
        <v>Zone 1 - Mile 14</v>
      </c>
      <c r="D909" s="84" t="s">
        <v>474</v>
      </c>
      <c r="E909" s="51" t="str">
        <f t="shared" si="166"/>
        <v>Heini</v>
      </c>
      <c r="F909" s="51" t="str">
        <f t="shared" si="167"/>
        <v>Zahrt</v>
      </c>
      <c r="G909" s="51" t="str">
        <f t="shared" si="168"/>
        <v>Men Senior</v>
      </c>
      <c r="H909" s="51" t="str">
        <f t="shared" si="169"/>
        <v>Orca Angling Club</v>
      </c>
      <c r="I909" s="84"/>
      <c r="J909" s="84"/>
      <c r="K909" s="84"/>
      <c r="L909" s="83" t="str">
        <f t="shared" si="170"/>
        <v/>
      </c>
      <c r="M909" s="83" t="str">
        <f t="shared" si="171"/>
        <v/>
      </c>
    </row>
    <row r="910" spans="1:13" hidden="1" x14ac:dyDescent="0.3">
      <c r="A910" s="210" t="str">
        <f t="shared" si="163"/>
        <v>2022-IC-L4</v>
      </c>
      <c r="B910" s="199">
        <f t="shared" si="164"/>
        <v>44821</v>
      </c>
      <c r="C910" s="210" t="str">
        <f t="shared" si="165"/>
        <v>Zone 1 - Mile 14</v>
      </c>
      <c r="D910" s="84" t="s">
        <v>1766</v>
      </c>
      <c r="E910" s="51" t="str">
        <f t="shared" si="166"/>
        <v>Terence</v>
      </c>
      <c r="F910" s="51" t="str">
        <f t="shared" si="167"/>
        <v>Knowles</v>
      </c>
      <c r="G910" s="51" t="str">
        <f t="shared" si="168"/>
        <v>Men Senior</v>
      </c>
      <c r="H910" s="51" t="str">
        <f t="shared" si="169"/>
        <v>Orca Angling Club</v>
      </c>
      <c r="I910" s="84"/>
      <c r="J910" s="84"/>
      <c r="K910" s="84"/>
      <c r="L910" s="83" t="str">
        <f t="shared" si="170"/>
        <v/>
      </c>
      <c r="M910" s="83" t="str">
        <f t="shared" si="171"/>
        <v/>
      </c>
    </row>
    <row r="911" spans="1:13" hidden="1" x14ac:dyDescent="0.3">
      <c r="A911" s="210" t="str">
        <f t="shared" si="163"/>
        <v>2022-IC-L4</v>
      </c>
      <c r="B911" s="199">
        <f t="shared" si="164"/>
        <v>44821</v>
      </c>
      <c r="C911" s="210" t="str">
        <f t="shared" si="165"/>
        <v>Zone 1 - Mile 14</v>
      </c>
      <c r="D911" s="84" t="s">
        <v>1328</v>
      </c>
      <c r="E911" s="51" t="str">
        <f t="shared" si="166"/>
        <v>Ferdi</v>
      </c>
      <c r="F911" s="51" t="str">
        <f t="shared" si="167"/>
        <v>Roetz</v>
      </c>
      <c r="G911" s="51" t="str">
        <f t="shared" si="168"/>
        <v>Men Senior</v>
      </c>
      <c r="H911" s="51" t="str">
        <f t="shared" si="169"/>
        <v>Orca Angling Club</v>
      </c>
      <c r="I911" s="84"/>
      <c r="J911" s="84"/>
      <c r="K911" s="84"/>
      <c r="L911" s="83" t="str">
        <f t="shared" si="170"/>
        <v/>
      </c>
      <c r="M911" s="83" t="str">
        <f t="shared" si="171"/>
        <v/>
      </c>
    </row>
    <row r="912" spans="1:13" hidden="1" x14ac:dyDescent="0.3">
      <c r="A912" s="210" t="str">
        <f t="shared" si="163"/>
        <v>2022-IC-L4</v>
      </c>
      <c r="B912" s="199">
        <f t="shared" si="164"/>
        <v>44821</v>
      </c>
      <c r="C912" s="210" t="str">
        <f t="shared" si="165"/>
        <v>Zone 1 - Mile 14</v>
      </c>
      <c r="D912" s="84" t="s">
        <v>673</v>
      </c>
      <c r="E912" s="51" t="str">
        <f t="shared" si="166"/>
        <v>Morne</v>
      </c>
      <c r="F912" s="51" t="str">
        <f t="shared" si="167"/>
        <v>Du Plessis</v>
      </c>
      <c r="G912" s="51" t="str">
        <f t="shared" si="168"/>
        <v>Men Senior</v>
      </c>
      <c r="H912" s="51" t="str">
        <f t="shared" si="169"/>
        <v>Orca Angling Club</v>
      </c>
      <c r="I912" s="84"/>
      <c r="J912" s="84"/>
      <c r="K912" s="84"/>
      <c r="L912" s="83" t="str">
        <f t="shared" si="170"/>
        <v/>
      </c>
      <c r="M912" s="83" t="str">
        <f t="shared" si="171"/>
        <v/>
      </c>
    </row>
    <row r="913" spans="1:13" hidden="1" x14ac:dyDescent="0.3">
      <c r="A913" s="210" t="str">
        <f t="shared" si="163"/>
        <v>2022-IC-L4</v>
      </c>
      <c r="B913" s="199">
        <f t="shared" si="164"/>
        <v>44821</v>
      </c>
      <c r="C913" s="210" t="str">
        <f t="shared" si="165"/>
        <v>Zone 1 - Mile 14</v>
      </c>
      <c r="D913" s="84" t="s">
        <v>1007</v>
      </c>
      <c r="E913" s="51" t="str">
        <f t="shared" si="166"/>
        <v>Boytjie</v>
      </c>
      <c r="F913" s="51" t="str">
        <f t="shared" si="167"/>
        <v>Schikerling</v>
      </c>
      <c r="G913" s="51" t="str">
        <f t="shared" si="168"/>
        <v>Men Master</v>
      </c>
      <c r="H913" s="51" t="str">
        <f t="shared" si="169"/>
        <v>Orca Angling Club</v>
      </c>
      <c r="I913" s="84"/>
      <c r="J913" s="84"/>
      <c r="K913" s="84"/>
      <c r="L913" s="83" t="str">
        <f t="shared" si="170"/>
        <v/>
      </c>
      <c r="M913" s="83" t="str">
        <f t="shared" si="171"/>
        <v/>
      </c>
    </row>
    <row r="914" spans="1:13" hidden="1" x14ac:dyDescent="0.3">
      <c r="A914" s="210" t="str">
        <f t="shared" si="163"/>
        <v>2022-IC-L4</v>
      </c>
      <c r="B914" s="199">
        <f t="shared" si="164"/>
        <v>44821</v>
      </c>
      <c r="C914" s="210" t="str">
        <f t="shared" si="165"/>
        <v>Zone 1 - Mile 14</v>
      </c>
      <c r="D914" s="84" t="s">
        <v>874</v>
      </c>
      <c r="E914" s="51" t="str">
        <f t="shared" si="166"/>
        <v>Gerhard</v>
      </c>
      <c r="F914" s="51" t="str">
        <f t="shared" si="167"/>
        <v>De Jager</v>
      </c>
      <c r="G914" s="51" t="str">
        <f t="shared" si="168"/>
        <v>Men Senior</v>
      </c>
      <c r="H914" s="51" t="str">
        <f t="shared" si="169"/>
        <v>Orca Angling Club</v>
      </c>
      <c r="I914" s="84"/>
      <c r="J914" s="84"/>
      <c r="K914" s="84"/>
      <c r="L914" s="83" t="str">
        <f t="shared" si="170"/>
        <v/>
      </c>
      <c r="M914" s="83" t="str">
        <f t="shared" si="171"/>
        <v/>
      </c>
    </row>
    <row r="915" spans="1:13" hidden="1" x14ac:dyDescent="0.3">
      <c r="A915" s="210" t="str">
        <f t="shared" si="163"/>
        <v>2022-IC-L4</v>
      </c>
      <c r="B915" s="199">
        <f t="shared" si="164"/>
        <v>44821</v>
      </c>
      <c r="C915" s="210" t="str">
        <f t="shared" si="165"/>
        <v>Zone 1 - Mile 14</v>
      </c>
      <c r="D915" s="84" t="s">
        <v>1706</v>
      </c>
      <c r="E915" s="51" t="str">
        <f t="shared" si="166"/>
        <v>Franco</v>
      </c>
      <c r="F915" s="51" t="str">
        <f t="shared" si="167"/>
        <v>Horn</v>
      </c>
      <c r="G915" s="51" t="str">
        <f t="shared" si="168"/>
        <v>Men Senior</v>
      </c>
      <c r="H915" s="51" t="str">
        <f t="shared" si="169"/>
        <v>Orca Angling Club</v>
      </c>
      <c r="I915" s="84"/>
      <c r="J915" s="84"/>
      <c r="K915" s="84"/>
      <c r="L915" s="83" t="str">
        <f t="shared" si="170"/>
        <v/>
      </c>
      <c r="M915" s="83" t="str">
        <f t="shared" si="171"/>
        <v/>
      </c>
    </row>
    <row r="916" spans="1:13" hidden="1" x14ac:dyDescent="0.3">
      <c r="A916" s="210" t="str">
        <f t="shared" si="163"/>
        <v>2022-IC-L4</v>
      </c>
      <c r="B916" s="199">
        <f t="shared" si="164"/>
        <v>44821</v>
      </c>
      <c r="C916" s="210" t="str">
        <f t="shared" si="165"/>
        <v>Zone 1 - Mile 14</v>
      </c>
      <c r="D916" s="84" t="s">
        <v>599</v>
      </c>
      <c r="E916" s="51" t="str">
        <f t="shared" si="166"/>
        <v>Lindie</v>
      </c>
      <c r="F916" s="51" t="str">
        <f t="shared" si="167"/>
        <v>Krauze</v>
      </c>
      <c r="G916" s="51" t="str">
        <f t="shared" si="168"/>
        <v>Ladies Veteran</v>
      </c>
      <c r="H916" s="51" t="str">
        <f t="shared" si="169"/>
        <v>Orca Angling Club</v>
      </c>
      <c r="I916" s="84"/>
      <c r="J916" s="84"/>
      <c r="K916" s="84"/>
      <c r="L916" s="83" t="str">
        <f t="shared" si="170"/>
        <v/>
      </c>
      <c r="M916" s="83" t="str">
        <f t="shared" si="171"/>
        <v/>
      </c>
    </row>
    <row r="917" spans="1:13" hidden="1" x14ac:dyDescent="0.3">
      <c r="A917" s="210" t="str">
        <f t="shared" si="163"/>
        <v>2022-IC-L4</v>
      </c>
      <c r="B917" s="199">
        <f t="shared" si="164"/>
        <v>44821</v>
      </c>
      <c r="C917" s="210" t="str">
        <f t="shared" si="165"/>
        <v>Zone 1 - Mile 14</v>
      </c>
      <c r="D917" s="84" t="s">
        <v>1102</v>
      </c>
      <c r="E917" s="51" t="str">
        <f t="shared" si="166"/>
        <v>Quintin</v>
      </c>
      <c r="F917" s="51" t="str">
        <f t="shared" si="167"/>
        <v>Klem</v>
      </c>
      <c r="G917" s="51" t="str">
        <f t="shared" si="168"/>
        <v>Men Senior</v>
      </c>
      <c r="H917" s="51" t="str">
        <f t="shared" si="169"/>
        <v>xOrca Angling Club</v>
      </c>
      <c r="I917" s="84"/>
      <c r="J917" s="84"/>
      <c r="K917" s="84"/>
      <c r="L917" s="83" t="str">
        <f t="shared" si="170"/>
        <v/>
      </c>
      <c r="M917" s="83" t="str">
        <f t="shared" si="171"/>
        <v/>
      </c>
    </row>
    <row r="918" spans="1:13" hidden="1" x14ac:dyDescent="0.3">
      <c r="A918" s="210" t="str">
        <f t="shared" si="163"/>
        <v>2022-IC-L4</v>
      </c>
      <c r="B918" s="199">
        <f t="shared" si="164"/>
        <v>44821</v>
      </c>
      <c r="C918" s="210" t="str">
        <f t="shared" si="165"/>
        <v>Zone 1 - Mile 14</v>
      </c>
      <c r="D918" s="84" t="s">
        <v>709</v>
      </c>
      <c r="E918" s="51" t="str">
        <f t="shared" si="166"/>
        <v>Hennies</v>
      </c>
      <c r="F918" s="51" t="str">
        <f t="shared" si="167"/>
        <v>Van Der Westhuizen</v>
      </c>
      <c r="G918" s="51" t="str">
        <f t="shared" si="168"/>
        <v>Men Veteran</v>
      </c>
      <c r="H918" s="51" t="str">
        <f t="shared" si="169"/>
        <v>Orca Angling Club</v>
      </c>
      <c r="I918" s="84"/>
      <c r="J918" s="84"/>
      <c r="K918" s="84"/>
      <c r="L918" s="83" t="str">
        <f t="shared" si="170"/>
        <v/>
      </c>
      <c r="M918" s="83" t="str">
        <f t="shared" si="171"/>
        <v/>
      </c>
    </row>
    <row r="919" spans="1:13" hidden="1" x14ac:dyDescent="0.3">
      <c r="A919" s="210" t="str">
        <f t="shared" si="163"/>
        <v>2022-IC-L4</v>
      </c>
      <c r="B919" s="199">
        <f t="shared" si="164"/>
        <v>44821</v>
      </c>
      <c r="C919" s="210" t="str">
        <f t="shared" si="165"/>
        <v>Zone 1 - Mile 14</v>
      </c>
      <c r="D919" s="84" t="s">
        <v>711</v>
      </c>
      <c r="E919" s="51" t="str">
        <f t="shared" si="166"/>
        <v>Morne</v>
      </c>
      <c r="F919" s="51" t="str">
        <f t="shared" si="167"/>
        <v>Human</v>
      </c>
      <c r="G919" s="51" t="str">
        <f t="shared" si="168"/>
        <v>Men Veteran</v>
      </c>
      <c r="H919" s="51" t="str">
        <f t="shared" si="169"/>
        <v>Orca Angling Club</v>
      </c>
      <c r="I919" s="84"/>
      <c r="J919" s="84"/>
      <c r="K919" s="84"/>
      <c r="L919" s="83" t="str">
        <f t="shared" si="170"/>
        <v/>
      </c>
      <c r="M919" s="83" t="str">
        <f t="shared" si="171"/>
        <v/>
      </c>
    </row>
    <row r="920" spans="1:13" hidden="1" x14ac:dyDescent="0.3">
      <c r="A920" s="210" t="str">
        <f t="shared" si="163"/>
        <v>2022-IC-L4</v>
      </c>
      <c r="B920" s="199">
        <f t="shared" si="164"/>
        <v>44821</v>
      </c>
      <c r="C920" s="210" t="str">
        <f t="shared" si="165"/>
        <v>Zone 1 - Mile 14</v>
      </c>
      <c r="D920" s="84" t="s">
        <v>910</v>
      </c>
      <c r="E920" s="51" t="str">
        <f t="shared" si="166"/>
        <v>Jan-Hendrik</v>
      </c>
      <c r="F920" s="51" t="str">
        <f t="shared" si="167"/>
        <v>Jacobs</v>
      </c>
      <c r="G920" s="51" t="str">
        <f t="shared" si="168"/>
        <v>Men Senior</v>
      </c>
      <c r="H920" s="51" t="str">
        <f t="shared" si="169"/>
        <v>Orca Angling Club</v>
      </c>
      <c r="I920" s="84"/>
      <c r="J920" s="84"/>
      <c r="K920" s="84"/>
      <c r="L920" s="83" t="str">
        <f t="shared" si="170"/>
        <v/>
      </c>
      <c r="M920" s="83" t="str">
        <f t="shared" si="171"/>
        <v/>
      </c>
    </row>
    <row r="921" spans="1:13" hidden="1" x14ac:dyDescent="0.3">
      <c r="A921" s="210" t="str">
        <f t="shared" si="163"/>
        <v>2022-IC-L4</v>
      </c>
      <c r="B921" s="199">
        <f t="shared" si="164"/>
        <v>44821</v>
      </c>
      <c r="C921" s="210" t="str">
        <f t="shared" si="165"/>
        <v>Zone 1 - Mile 14</v>
      </c>
      <c r="D921" s="84" t="s">
        <v>629</v>
      </c>
      <c r="E921" s="51" t="str">
        <f t="shared" si="166"/>
        <v>Elaine</v>
      </c>
      <c r="F921" s="51" t="str">
        <f t="shared" si="167"/>
        <v>Vorster</v>
      </c>
      <c r="G921" s="51" t="str">
        <f t="shared" si="168"/>
        <v>Ladies Veteran</v>
      </c>
      <c r="H921" s="51" t="str">
        <f t="shared" si="169"/>
        <v>Orca Angling Club</v>
      </c>
      <c r="I921" s="84"/>
      <c r="J921" s="84"/>
      <c r="K921" s="84"/>
      <c r="L921" s="83" t="str">
        <f t="shared" si="170"/>
        <v/>
      </c>
      <c r="M921" s="83" t="str">
        <f t="shared" si="171"/>
        <v/>
      </c>
    </row>
    <row r="922" spans="1:13" hidden="1" x14ac:dyDescent="0.3">
      <c r="A922" s="210" t="str">
        <f t="shared" si="163"/>
        <v>2022-IC-L4</v>
      </c>
      <c r="B922" s="199">
        <f t="shared" si="164"/>
        <v>44821</v>
      </c>
      <c r="C922" s="210" t="str">
        <f t="shared" si="165"/>
        <v>Zone 1 - Mile 14</v>
      </c>
      <c r="D922" s="84" t="s">
        <v>1602</v>
      </c>
      <c r="E922" s="51" t="str">
        <f t="shared" si="166"/>
        <v>William</v>
      </c>
      <c r="F922" s="51" t="str">
        <f t="shared" si="167"/>
        <v>Schickerling</v>
      </c>
      <c r="G922" s="51" t="str">
        <f t="shared" si="168"/>
        <v>Men Senior</v>
      </c>
      <c r="H922" s="51" t="str">
        <f t="shared" si="169"/>
        <v>Orca Angling Club</v>
      </c>
      <c r="I922" s="84"/>
      <c r="J922" s="84"/>
      <c r="K922" s="84"/>
      <c r="L922" s="83" t="str">
        <f t="shared" si="170"/>
        <v/>
      </c>
      <c r="M922" s="83" t="str">
        <f t="shared" si="171"/>
        <v/>
      </c>
    </row>
    <row r="923" spans="1:13" hidden="1" x14ac:dyDescent="0.3">
      <c r="A923" s="210" t="str">
        <f t="shared" si="163"/>
        <v>2022-IC-L4</v>
      </c>
      <c r="B923" s="199">
        <f t="shared" si="164"/>
        <v>44821</v>
      </c>
      <c r="C923" s="210" t="str">
        <f t="shared" si="165"/>
        <v>Zone 1 - Mile 14</v>
      </c>
      <c r="D923" s="84" t="s">
        <v>752</v>
      </c>
      <c r="E923" s="51" t="str">
        <f t="shared" si="166"/>
        <v>Herman</v>
      </c>
      <c r="F923" s="51" t="str">
        <f t="shared" si="167"/>
        <v>Krauze</v>
      </c>
      <c r="G923" s="51" t="str">
        <f t="shared" si="168"/>
        <v>Men U/21</v>
      </c>
      <c r="H923" s="51" t="str">
        <f t="shared" si="169"/>
        <v>Orca Angling Club</v>
      </c>
      <c r="I923" s="84"/>
      <c r="J923" s="84"/>
      <c r="K923" s="84"/>
      <c r="L923" s="83" t="str">
        <f t="shared" si="170"/>
        <v/>
      </c>
      <c r="M923" s="83" t="str">
        <f t="shared" si="171"/>
        <v/>
      </c>
    </row>
    <row r="924" spans="1:13" hidden="1" x14ac:dyDescent="0.3">
      <c r="A924" s="210" t="str">
        <f t="shared" si="163"/>
        <v>2022-IC-L4</v>
      </c>
      <c r="B924" s="199">
        <f t="shared" si="164"/>
        <v>44821</v>
      </c>
      <c r="C924" s="210" t="str">
        <f t="shared" si="165"/>
        <v>Zone 1 - Mile 14</v>
      </c>
      <c r="D924" s="84" t="s">
        <v>571</v>
      </c>
      <c r="E924" s="51" t="str">
        <f t="shared" si="166"/>
        <v>Immo</v>
      </c>
      <c r="F924" s="51" t="str">
        <f t="shared" si="167"/>
        <v>Dresselhaus</v>
      </c>
      <c r="G924" s="51" t="str">
        <f t="shared" si="168"/>
        <v>Men Senior</v>
      </c>
      <c r="H924" s="51" t="str">
        <f t="shared" si="169"/>
        <v>Orca Angling Club</v>
      </c>
      <c r="I924" s="84"/>
      <c r="J924" s="84"/>
      <c r="K924" s="84"/>
      <c r="L924" s="83" t="str">
        <f t="shared" si="170"/>
        <v/>
      </c>
      <c r="M924" s="83" t="str">
        <f t="shared" si="171"/>
        <v/>
      </c>
    </row>
    <row r="925" spans="1:13" hidden="1" x14ac:dyDescent="0.3">
      <c r="A925" s="210" t="str">
        <f t="shared" si="163"/>
        <v>2022-IC-L4</v>
      </c>
      <c r="B925" s="199">
        <f t="shared" si="164"/>
        <v>44821</v>
      </c>
      <c r="C925" s="210" t="str">
        <f t="shared" si="165"/>
        <v>Zone 1 - Mile 14</v>
      </c>
      <c r="D925" s="84" t="s">
        <v>605</v>
      </c>
      <c r="E925" s="51" t="str">
        <f t="shared" si="166"/>
        <v>Gerard</v>
      </c>
      <c r="F925" s="51" t="str">
        <f t="shared" si="167"/>
        <v>Hough</v>
      </c>
      <c r="G925" s="51" t="str">
        <f t="shared" si="168"/>
        <v>Men Senior</v>
      </c>
      <c r="H925" s="51" t="str">
        <f t="shared" si="169"/>
        <v>Mako</v>
      </c>
      <c r="I925" s="84"/>
      <c r="J925" s="84" t="s">
        <v>1279</v>
      </c>
      <c r="K925" s="84">
        <v>115</v>
      </c>
      <c r="L925" s="83">
        <f t="shared" si="170"/>
        <v>7</v>
      </c>
      <c r="M925" s="83">
        <f t="shared" si="171"/>
        <v>7</v>
      </c>
    </row>
    <row r="926" spans="1:13" hidden="1" x14ac:dyDescent="0.3">
      <c r="A926" s="210" t="str">
        <f t="shared" si="163"/>
        <v>2022-IC-L4</v>
      </c>
      <c r="B926" s="199">
        <f t="shared" si="164"/>
        <v>44821</v>
      </c>
      <c r="C926" s="210" t="str">
        <f t="shared" si="165"/>
        <v>Zone 1 - Mile 14</v>
      </c>
      <c r="D926" s="84" t="s">
        <v>605</v>
      </c>
      <c r="E926" s="51" t="str">
        <f t="shared" si="166"/>
        <v>Gerard</v>
      </c>
      <c r="F926" s="51" t="str">
        <f t="shared" si="167"/>
        <v>Hough</v>
      </c>
      <c r="G926" s="51" t="str">
        <f t="shared" si="168"/>
        <v>Men Senior</v>
      </c>
      <c r="H926" s="51" t="str">
        <f t="shared" si="169"/>
        <v>Mako</v>
      </c>
      <c r="I926" s="84"/>
      <c r="J926" s="84" t="s">
        <v>1279</v>
      </c>
      <c r="K926" s="84">
        <v>160</v>
      </c>
      <c r="L926" s="83">
        <f t="shared" si="170"/>
        <v>21.7</v>
      </c>
      <c r="M926" s="83">
        <f t="shared" si="171"/>
        <v>21.7</v>
      </c>
    </row>
    <row r="927" spans="1:13" hidden="1" x14ac:dyDescent="0.3">
      <c r="A927" s="210" t="str">
        <f t="shared" si="163"/>
        <v>2022-IC-L4</v>
      </c>
      <c r="B927" s="199">
        <f t="shared" si="164"/>
        <v>44821</v>
      </c>
      <c r="C927" s="210" t="str">
        <f t="shared" si="165"/>
        <v>Zone 1 - Mile 14</v>
      </c>
      <c r="D927" s="84" t="s">
        <v>451</v>
      </c>
      <c r="E927" s="51" t="str">
        <f t="shared" si="166"/>
        <v>Marco</v>
      </c>
      <c r="F927" s="51" t="str">
        <f t="shared" si="167"/>
        <v>Klein</v>
      </c>
      <c r="G927" s="51" t="str">
        <f t="shared" si="168"/>
        <v>Men Veteran</v>
      </c>
      <c r="H927" s="51" t="str">
        <f t="shared" si="169"/>
        <v>Mako</v>
      </c>
      <c r="I927" s="84"/>
      <c r="J927" s="84" t="s">
        <v>1279</v>
      </c>
      <c r="K927" s="84">
        <v>134</v>
      </c>
      <c r="L927" s="83">
        <f t="shared" si="170"/>
        <v>11.8</v>
      </c>
      <c r="M927" s="83">
        <f t="shared" si="171"/>
        <v>11.8</v>
      </c>
    </row>
    <row r="928" spans="1:13" hidden="1" x14ac:dyDescent="0.3">
      <c r="A928" s="210" t="str">
        <f t="shared" si="163"/>
        <v>2022-IC-L4</v>
      </c>
      <c r="B928" s="199">
        <f t="shared" si="164"/>
        <v>44821</v>
      </c>
      <c r="C928" s="210" t="str">
        <f t="shared" si="165"/>
        <v>Zone 1 - Mile 14</v>
      </c>
      <c r="D928" s="84" t="s">
        <v>484</v>
      </c>
      <c r="E928" s="51" t="str">
        <f t="shared" si="166"/>
        <v>Johan</v>
      </c>
      <c r="F928" s="51" t="str">
        <f t="shared" si="167"/>
        <v>Van Wyk</v>
      </c>
      <c r="G928" s="51" t="str">
        <f t="shared" si="168"/>
        <v>Men Veteran</v>
      </c>
      <c r="H928" s="51" t="str">
        <f t="shared" si="169"/>
        <v>Mako</v>
      </c>
      <c r="I928" s="84" t="s">
        <v>7</v>
      </c>
      <c r="J928" s="84"/>
      <c r="K928" s="84">
        <v>38</v>
      </c>
      <c r="L928" s="83">
        <f t="shared" si="170"/>
        <v>1.7</v>
      </c>
      <c r="M928" s="83">
        <f t="shared" si="171"/>
        <v>1.7</v>
      </c>
    </row>
    <row r="929" spans="1:13" hidden="1" x14ac:dyDescent="0.3">
      <c r="A929" s="210" t="str">
        <f t="shared" si="163"/>
        <v>2022-IC-L4</v>
      </c>
      <c r="B929" s="199">
        <f t="shared" si="164"/>
        <v>44821</v>
      </c>
      <c r="C929" s="210" t="str">
        <f t="shared" si="165"/>
        <v>Zone 1 - Mile 14</v>
      </c>
      <c r="D929" s="84" t="s">
        <v>484</v>
      </c>
      <c r="E929" s="51" t="str">
        <f t="shared" si="166"/>
        <v>Johan</v>
      </c>
      <c r="F929" s="51" t="str">
        <f t="shared" si="167"/>
        <v>Van Wyk</v>
      </c>
      <c r="G929" s="51" t="str">
        <f t="shared" si="168"/>
        <v>Men Veteran</v>
      </c>
      <c r="H929" s="51" t="str">
        <f t="shared" si="169"/>
        <v>Mako</v>
      </c>
      <c r="I929" s="84" t="s">
        <v>22</v>
      </c>
      <c r="J929" s="84"/>
      <c r="K929" s="84">
        <v>44</v>
      </c>
      <c r="L929" s="83">
        <f t="shared" si="170"/>
        <v>1.1000000000000001</v>
      </c>
      <c r="M929" s="83">
        <f t="shared" si="171"/>
        <v>1.1000000000000001</v>
      </c>
    </row>
    <row r="930" spans="1:13" hidden="1" x14ac:dyDescent="0.3">
      <c r="A930" s="210" t="str">
        <f t="shared" si="163"/>
        <v>2022-IC-L4</v>
      </c>
      <c r="B930" s="199">
        <f t="shared" si="164"/>
        <v>44821</v>
      </c>
      <c r="C930" s="210" t="str">
        <f t="shared" si="165"/>
        <v>Zone 1 - Mile 14</v>
      </c>
      <c r="D930" s="84" t="s">
        <v>967</v>
      </c>
      <c r="E930" s="51" t="str">
        <f t="shared" si="166"/>
        <v>Rudi</v>
      </c>
      <c r="F930" s="51" t="str">
        <f t="shared" si="167"/>
        <v>Swartz</v>
      </c>
      <c r="G930" s="51" t="str">
        <f t="shared" si="168"/>
        <v>Men Veteran</v>
      </c>
      <c r="H930" s="51" t="str">
        <f t="shared" si="169"/>
        <v>Mako</v>
      </c>
      <c r="I930" s="84"/>
      <c r="J930" s="84"/>
      <c r="K930" s="84"/>
      <c r="L930" s="83" t="str">
        <f t="shared" si="170"/>
        <v/>
      </c>
      <c r="M930" s="83" t="str">
        <f t="shared" si="171"/>
        <v/>
      </c>
    </row>
    <row r="931" spans="1:13" hidden="1" x14ac:dyDescent="0.3">
      <c r="A931" s="210" t="str">
        <f t="shared" si="163"/>
        <v>2022-IC-L4</v>
      </c>
      <c r="B931" s="199">
        <f t="shared" si="164"/>
        <v>44821</v>
      </c>
      <c r="C931" s="210" t="str">
        <f t="shared" si="165"/>
        <v>Zone 1 - Mile 14</v>
      </c>
      <c r="D931" s="84" t="s">
        <v>634</v>
      </c>
      <c r="E931" s="51" t="str">
        <f t="shared" si="166"/>
        <v>Sue</v>
      </c>
      <c r="F931" s="51" t="str">
        <f t="shared" si="167"/>
        <v>Drake</v>
      </c>
      <c r="G931" s="51" t="str">
        <f t="shared" si="168"/>
        <v>Ladies Grand Masters</v>
      </c>
      <c r="H931" s="51" t="str">
        <f t="shared" si="169"/>
        <v>Mako</v>
      </c>
      <c r="I931" s="84"/>
      <c r="J931" s="84"/>
      <c r="K931" s="84"/>
      <c r="L931" s="83" t="str">
        <f t="shared" si="170"/>
        <v/>
      </c>
      <c r="M931" s="83" t="str">
        <f t="shared" si="171"/>
        <v/>
      </c>
    </row>
    <row r="932" spans="1:13" hidden="1" x14ac:dyDescent="0.3">
      <c r="A932" s="210" t="str">
        <f t="shared" si="163"/>
        <v>2022-IC-L4</v>
      </c>
      <c r="B932" s="199">
        <f t="shared" si="164"/>
        <v>44821</v>
      </c>
      <c r="C932" s="210" t="str">
        <f t="shared" si="165"/>
        <v>Zone 1 - Mile 14</v>
      </c>
      <c r="D932" s="84" t="s">
        <v>683</v>
      </c>
      <c r="E932" s="51" t="str">
        <f t="shared" si="166"/>
        <v>Herbert</v>
      </c>
      <c r="F932" s="51" t="str">
        <f t="shared" si="167"/>
        <v>Schmidlin</v>
      </c>
      <c r="G932" s="51" t="str">
        <f t="shared" si="168"/>
        <v>Men Master</v>
      </c>
      <c r="H932" s="51" t="str">
        <f t="shared" si="169"/>
        <v>Mako</v>
      </c>
      <c r="I932" s="84"/>
      <c r="J932" s="84"/>
      <c r="K932" s="84"/>
      <c r="L932" s="83" t="str">
        <f t="shared" si="170"/>
        <v/>
      </c>
      <c r="M932" s="83" t="str">
        <f t="shared" si="171"/>
        <v/>
      </c>
    </row>
    <row r="933" spans="1:13" hidden="1" x14ac:dyDescent="0.3">
      <c r="A933" s="210" t="str">
        <f t="shared" si="163"/>
        <v>2022-IC-L4</v>
      </c>
      <c r="B933" s="199">
        <f t="shared" si="164"/>
        <v>44821</v>
      </c>
      <c r="C933" s="210" t="str">
        <f t="shared" si="165"/>
        <v>Zone 1 - Mile 14</v>
      </c>
      <c r="D933" s="84" t="s">
        <v>1003</v>
      </c>
      <c r="E933" s="51" t="str">
        <f t="shared" si="166"/>
        <v>Jorg</v>
      </c>
      <c r="F933" s="51" t="str">
        <f t="shared" si="167"/>
        <v>Walder</v>
      </c>
      <c r="G933" s="51" t="str">
        <f t="shared" si="168"/>
        <v>Men Master</v>
      </c>
      <c r="H933" s="51" t="str">
        <f t="shared" si="169"/>
        <v>Mako</v>
      </c>
      <c r="I933" s="84"/>
      <c r="J933" s="84"/>
      <c r="K933" s="84"/>
      <c r="L933" s="83" t="str">
        <f t="shared" si="170"/>
        <v/>
      </c>
      <c r="M933" s="83" t="str">
        <f t="shared" si="171"/>
        <v/>
      </c>
    </row>
    <row r="934" spans="1:13" hidden="1" x14ac:dyDescent="0.3">
      <c r="A934" s="210" t="str">
        <f t="shared" si="163"/>
        <v>2022-IC-L4</v>
      </c>
      <c r="B934" s="199">
        <f t="shared" si="164"/>
        <v>44821</v>
      </c>
      <c r="C934" s="210" t="str">
        <f t="shared" si="165"/>
        <v>Zone 1 - Mile 14</v>
      </c>
      <c r="D934" s="84" t="s">
        <v>535</v>
      </c>
      <c r="E934" s="51" t="str">
        <f t="shared" si="166"/>
        <v>Hendrik</v>
      </c>
      <c r="F934" s="51" t="str">
        <f t="shared" si="167"/>
        <v>Dry</v>
      </c>
      <c r="G934" s="51" t="str">
        <f t="shared" si="168"/>
        <v>Men Veteran</v>
      </c>
      <c r="H934" s="51" t="str">
        <f t="shared" si="169"/>
        <v>Mako</v>
      </c>
      <c r="I934" s="84"/>
      <c r="J934" s="84"/>
      <c r="K934" s="84"/>
      <c r="L934" s="83" t="str">
        <f t="shared" si="170"/>
        <v/>
      </c>
      <c r="M934" s="83" t="str">
        <f t="shared" si="171"/>
        <v/>
      </c>
    </row>
    <row r="935" spans="1:13" hidden="1" x14ac:dyDescent="0.3">
      <c r="A935" s="210" t="str">
        <f t="shared" si="163"/>
        <v>2022-IC-L4</v>
      </c>
      <c r="B935" s="199">
        <f t="shared" si="164"/>
        <v>44821</v>
      </c>
      <c r="C935" s="210" t="str">
        <f t="shared" si="165"/>
        <v>Zone 1 - Mile 14</v>
      </c>
      <c r="D935" s="84" t="s">
        <v>576</v>
      </c>
      <c r="E935" s="51" t="str">
        <f t="shared" si="166"/>
        <v>Kiepie</v>
      </c>
      <c r="F935" s="51" t="str">
        <f t="shared" si="167"/>
        <v>Burger</v>
      </c>
      <c r="G935" s="51" t="str">
        <f t="shared" si="168"/>
        <v>Men Veteran</v>
      </c>
      <c r="H935" s="51" t="str">
        <f t="shared" si="169"/>
        <v>Mako</v>
      </c>
      <c r="I935" s="84"/>
      <c r="J935" s="84"/>
      <c r="K935" s="84"/>
      <c r="L935" s="83" t="str">
        <f t="shared" si="170"/>
        <v/>
      </c>
      <c r="M935" s="83" t="str">
        <f t="shared" si="171"/>
        <v/>
      </c>
    </row>
    <row r="936" spans="1:13" hidden="1" x14ac:dyDescent="0.3">
      <c r="A936" s="210" t="str">
        <f t="shared" si="163"/>
        <v>2022-IC-L4</v>
      </c>
      <c r="B936" s="199">
        <f t="shared" si="164"/>
        <v>44821</v>
      </c>
      <c r="C936" s="210" t="str">
        <f t="shared" si="165"/>
        <v>Zone 1 - Mile 14</v>
      </c>
      <c r="D936" s="84" t="s">
        <v>1005</v>
      </c>
      <c r="E936" s="51" t="str">
        <f t="shared" si="166"/>
        <v>Theo</v>
      </c>
      <c r="F936" s="51" t="str">
        <f t="shared" si="167"/>
        <v>Wormsbaecher</v>
      </c>
      <c r="G936" s="51" t="str">
        <f t="shared" si="168"/>
        <v>Men Senior</v>
      </c>
      <c r="H936" s="51" t="str">
        <f t="shared" si="169"/>
        <v>Mako</v>
      </c>
      <c r="I936" s="84"/>
      <c r="J936" s="84"/>
      <c r="K936" s="84"/>
      <c r="L936" s="83" t="str">
        <f t="shared" si="170"/>
        <v/>
      </c>
      <c r="M936" s="83" t="str">
        <f t="shared" si="171"/>
        <v/>
      </c>
    </row>
    <row r="937" spans="1:13" hidden="1" x14ac:dyDescent="0.3">
      <c r="A937" s="210" t="str">
        <f t="shared" si="163"/>
        <v>2022-IC-L4</v>
      </c>
      <c r="B937" s="199">
        <f t="shared" si="164"/>
        <v>44821</v>
      </c>
      <c r="C937" s="210" t="str">
        <f t="shared" si="165"/>
        <v>Zone 1 - Mile 14</v>
      </c>
      <c r="D937" s="84" t="s">
        <v>1054</v>
      </c>
      <c r="E937" s="51" t="str">
        <f t="shared" si="166"/>
        <v>Rudi(Jnr.)</v>
      </c>
      <c r="F937" s="51" t="str">
        <f t="shared" si="167"/>
        <v>Swartz</v>
      </c>
      <c r="G937" s="51" t="str">
        <f t="shared" si="168"/>
        <v>Men U/21</v>
      </c>
      <c r="H937" s="51" t="str">
        <f t="shared" si="169"/>
        <v>Mako</v>
      </c>
      <c r="I937" s="84"/>
      <c r="J937" s="84"/>
      <c r="K937" s="84"/>
      <c r="L937" s="83" t="str">
        <f t="shared" si="170"/>
        <v/>
      </c>
      <c r="M937" s="83" t="str">
        <f t="shared" si="171"/>
        <v/>
      </c>
    </row>
    <row r="938" spans="1:13" hidden="1" x14ac:dyDescent="0.3">
      <c r="A938" s="210" t="str">
        <f t="shared" si="163"/>
        <v>2022-IC-L4</v>
      </c>
      <c r="B938" s="199">
        <f t="shared" si="164"/>
        <v>44821</v>
      </c>
      <c r="C938" s="210" t="str">
        <f t="shared" si="165"/>
        <v>Zone 1 - Mile 14</v>
      </c>
      <c r="D938" s="84" t="s">
        <v>836</v>
      </c>
      <c r="E938" s="51" t="str">
        <f t="shared" si="166"/>
        <v>Org</v>
      </c>
      <c r="F938" s="51" t="str">
        <f t="shared" si="167"/>
        <v>Van Rensburg</v>
      </c>
      <c r="G938" s="51" t="str">
        <f t="shared" si="168"/>
        <v>Men Veteran</v>
      </c>
      <c r="H938" s="51" t="str">
        <f t="shared" si="169"/>
        <v>Mako</v>
      </c>
      <c r="I938" s="84"/>
      <c r="J938" s="84"/>
      <c r="K938" s="84"/>
      <c r="L938" s="83" t="str">
        <f t="shared" si="170"/>
        <v/>
      </c>
      <c r="M938" s="83" t="str">
        <f t="shared" si="171"/>
        <v/>
      </c>
    </row>
    <row r="939" spans="1:13" hidden="1" x14ac:dyDescent="0.3">
      <c r="A939" s="210" t="str">
        <f t="shared" si="163"/>
        <v>2022-IC-L4</v>
      </c>
      <c r="B939" s="199">
        <f t="shared" si="164"/>
        <v>44821</v>
      </c>
      <c r="C939" s="210" t="str">
        <f t="shared" si="165"/>
        <v>Zone 1 - Mile 14</v>
      </c>
      <c r="D939" s="84" t="s">
        <v>544</v>
      </c>
      <c r="E939" s="51" t="str">
        <f t="shared" si="166"/>
        <v>Simen</v>
      </c>
      <c r="F939" s="51" t="str">
        <f t="shared" si="167"/>
        <v>Andersen</v>
      </c>
      <c r="G939" s="51" t="str">
        <f t="shared" si="168"/>
        <v>Men Grand Masters</v>
      </c>
      <c r="H939" s="51" t="str">
        <f t="shared" si="169"/>
        <v>Henties Bay</v>
      </c>
      <c r="I939" s="84"/>
      <c r="J939" s="84" t="s">
        <v>1279</v>
      </c>
      <c r="K939" s="84">
        <v>155</v>
      </c>
      <c r="L939" s="83">
        <f t="shared" si="170"/>
        <v>19.5</v>
      </c>
      <c r="M939" s="83">
        <f t="shared" si="171"/>
        <v>19.5</v>
      </c>
    </row>
    <row r="940" spans="1:13" hidden="1" x14ac:dyDescent="0.3">
      <c r="A940" s="210" t="str">
        <f t="shared" si="163"/>
        <v>2022-IC-L4</v>
      </c>
      <c r="B940" s="199">
        <f t="shared" si="164"/>
        <v>44821</v>
      </c>
      <c r="C940" s="210" t="str">
        <f t="shared" si="165"/>
        <v>Zone 1 - Mile 14</v>
      </c>
      <c r="D940" s="84" t="s">
        <v>1157</v>
      </c>
      <c r="E940" s="51" t="str">
        <f t="shared" si="166"/>
        <v>Lourens</v>
      </c>
      <c r="F940" s="51" t="str">
        <f t="shared" si="167"/>
        <v>Fourie</v>
      </c>
      <c r="G940" s="51" t="str">
        <f t="shared" si="168"/>
        <v>Men Master</v>
      </c>
      <c r="H940" s="51" t="str">
        <f t="shared" si="169"/>
        <v>Penguin</v>
      </c>
      <c r="I940" s="84"/>
      <c r="J940" s="84" t="s">
        <v>1279</v>
      </c>
      <c r="K940" s="84">
        <v>71</v>
      </c>
      <c r="L940" s="83">
        <f t="shared" si="170"/>
        <v>1.3</v>
      </c>
      <c r="M940" s="83">
        <f t="shared" si="171"/>
        <v>1.3</v>
      </c>
    </row>
    <row r="941" spans="1:13" hidden="1" x14ac:dyDescent="0.3">
      <c r="A941" s="210" t="str">
        <f t="shared" ref="A941:A1004" si="172">IF(D941="","",A940)</f>
        <v>2022-IC-L4</v>
      </c>
      <c r="B941" s="199">
        <f t="shared" ref="B941:B1004" si="173">IF(D941="","",B940)</f>
        <v>44821</v>
      </c>
      <c r="C941" s="210" t="str">
        <f t="shared" ref="C941:C1004" si="174">IF(D941="","",C940)</f>
        <v>Zone 1 - Mile 14</v>
      </c>
      <c r="D941" s="84" t="s">
        <v>644</v>
      </c>
      <c r="E941" s="51" t="str">
        <f t="shared" ref="E941:E1004" si="175">IF(D941="","",VLOOKUP(D941,Master,3,FALSE))</f>
        <v>Louis</v>
      </c>
      <c r="F941" s="51" t="str">
        <f t="shared" ref="F941:F1004" si="176">IF(D941="","",VLOOKUP(D941,Master,4,FALSE))</f>
        <v>Fenaux</v>
      </c>
      <c r="G941" s="51" t="str">
        <f t="shared" ref="G941:G1004" si="177">IF(D941="","",VLOOKUP(D941,Master,5,FALSE))</f>
        <v>Men Veteran</v>
      </c>
      <c r="H941" s="51" t="str">
        <f t="shared" ref="H941:H1004" si="178">IF(D941="","",VLOOKUP(D941,Master,2,FALSE))</f>
        <v>Orca Angling Club</v>
      </c>
      <c r="I941" s="84"/>
      <c r="J941" s="84" t="s">
        <v>1279</v>
      </c>
      <c r="K941" s="84">
        <v>160</v>
      </c>
      <c r="L941" s="83">
        <f t="shared" ref="L941:L1004" si="179">IF(K941="","",IF(I941="",ROUND(HLOOKUP(J941,kgList,K941,FALSE),1),ROUND(HLOOKUP(I941,kgList,K941,FALSE),1)))</f>
        <v>21.7</v>
      </c>
      <c r="M941" s="83">
        <f t="shared" ref="M941:M1004" si="180">IF(L941="","",IF(COUNTA(I941:J941)&gt;1,"Edible or Inedible",IF(COUNTA(I941)=1,L941*1,IF(COUNTA(J941)=1,L941*1,"ERROR"))))</f>
        <v>21.7</v>
      </c>
    </row>
    <row r="942" spans="1:13" hidden="1" x14ac:dyDescent="0.3">
      <c r="A942" s="210" t="str">
        <f t="shared" si="172"/>
        <v>2022-IC-L4</v>
      </c>
      <c r="B942" s="199">
        <f t="shared" si="173"/>
        <v>44821</v>
      </c>
      <c r="C942" s="210" t="str">
        <f t="shared" si="174"/>
        <v>Zone 1 - Mile 14</v>
      </c>
      <c r="D942" s="84" t="s">
        <v>1701</v>
      </c>
      <c r="E942" s="51" t="str">
        <f t="shared" si="175"/>
        <v>Ricku</v>
      </c>
      <c r="F942" s="51" t="str">
        <f t="shared" si="176"/>
        <v>Mans</v>
      </c>
      <c r="G942" s="51" t="str">
        <f t="shared" si="177"/>
        <v>Men Senior</v>
      </c>
      <c r="H942" s="51" t="str">
        <f t="shared" si="178"/>
        <v>Henties Bay</v>
      </c>
      <c r="I942" s="84" t="s">
        <v>1862</v>
      </c>
      <c r="J942" s="84"/>
      <c r="K942" s="84">
        <v>41</v>
      </c>
      <c r="L942" s="83">
        <f t="shared" si="179"/>
        <v>0.7</v>
      </c>
      <c r="M942" s="83">
        <f t="shared" si="180"/>
        <v>0.7</v>
      </c>
    </row>
    <row r="943" spans="1:13" hidden="1" x14ac:dyDescent="0.3">
      <c r="A943" s="210" t="str">
        <f t="shared" si="172"/>
        <v>2022-IC-L4</v>
      </c>
      <c r="B943" s="199">
        <f t="shared" si="173"/>
        <v>44821</v>
      </c>
      <c r="C943" s="210" t="str">
        <f t="shared" si="174"/>
        <v>Zone 1 - Mile 14</v>
      </c>
      <c r="D943" s="84" t="s">
        <v>795</v>
      </c>
      <c r="E943" s="51" t="str">
        <f t="shared" si="175"/>
        <v>Divan</v>
      </c>
      <c r="F943" s="51" t="str">
        <f t="shared" si="176"/>
        <v>Van Vreden</v>
      </c>
      <c r="G943" s="51" t="str">
        <f t="shared" si="177"/>
        <v>Men Senior</v>
      </c>
      <c r="H943" s="51" t="str">
        <f t="shared" si="178"/>
        <v>Henties Bay</v>
      </c>
      <c r="I943" s="84" t="s">
        <v>1862</v>
      </c>
      <c r="J943" s="84"/>
      <c r="K943" s="84">
        <v>63</v>
      </c>
      <c r="L943" s="83">
        <f t="shared" si="179"/>
        <v>2.6</v>
      </c>
      <c r="M943" s="83">
        <f t="shared" si="180"/>
        <v>2.6</v>
      </c>
    </row>
    <row r="944" spans="1:13" hidden="1" x14ac:dyDescent="0.3">
      <c r="A944" s="210" t="str">
        <f t="shared" si="172"/>
        <v>2022-IC-L4</v>
      </c>
      <c r="B944" s="199">
        <f t="shared" si="173"/>
        <v>44821</v>
      </c>
      <c r="C944" s="210" t="str">
        <f t="shared" si="174"/>
        <v>Zone 1 - Mile 14</v>
      </c>
      <c r="D944" s="84" t="s">
        <v>563</v>
      </c>
      <c r="E944" s="51" t="str">
        <f t="shared" si="175"/>
        <v>Michele</v>
      </c>
      <c r="F944" s="51" t="str">
        <f t="shared" si="176"/>
        <v>Andersen</v>
      </c>
      <c r="G944" s="51" t="str">
        <f t="shared" si="177"/>
        <v>Ladies Grand Masters</v>
      </c>
      <c r="H944" s="51" t="str">
        <f t="shared" si="178"/>
        <v>Henties Bay</v>
      </c>
      <c r="I944" s="84" t="s">
        <v>1862</v>
      </c>
      <c r="J944" s="84"/>
      <c r="K944" s="84">
        <v>57</v>
      </c>
      <c r="L944" s="83">
        <f t="shared" si="179"/>
        <v>1.9</v>
      </c>
      <c r="M944" s="83">
        <f t="shared" si="180"/>
        <v>1.9</v>
      </c>
    </row>
    <row r="945" spans="1:13" hidden="1" x14ac:dyDescent="0.3">
      <c r="A945" s="210" t="str">
        <f t="shared" si="172"/>
        <v>2022-IC-L4</v>
      </c>
      <c r="B945" s="199">
        <f t="shared" si="173"/>
        <v>44821</v>
      </c>
      <c r="C945" s="210" t="str">
        <f t="shared" si="174"/>
        <v>Zone 1 - Mile 14</v>
      </c>
      <c r="D945" s="84" t="s">
        <v>1624</v>
      </c>
      <c r="E945" s="51" t="str">
        <f t="shared" si="175"/>
        <v>Clinton</v>
      </c>
      <c r="F945" s="51" t="str">
        <f t="shared" si="176"/>
        <v>Barnard</v>
      </c>
      <c r="G945" s="51" t="str">
        <f t="shared" si="177"/>
        <v>Men Senior</v>
      </c>
      <c r="H945" s="51" t="str">
        <f t="shared" si="178"/>
        <v>xHenties Bay</v>
      </c>
      <c r="I945" s="84"/>
      <c r="J945" s="84"/>
      <c r="K945" s="84"/>
      <c r="L945" s="83" t="str">
        <f t="shared" si="179"/>
        <v/>
      </c>
      <c r="M945" s="83" t="str">
        <f t="shared" si="180"/>
        <v/>
      </c>
    </row>
    <row r="946" spans="1:13" hidden="1" x14ac:dyDescent="0.3">
      <c r="A946" s="210" t="str">
        <f t="shared" si="172"/>
        <v>2022-IC-L4</v>
      </c>
      <c r="B946" s="199">
        <f t="shared" si="173"/>
        <v>44821</v>
      </c>
      <c r="C946" s="210" t="str">
        <f t="shared" si="174"/>
        <v>Zone 1 - Mile 14</v>
      </c>
      <c r="D946" s="84" t="s">
        <v>1367</v>
      </c>
      <c r="E946" s="51" t="str">
        <f t="shared" si="175"/>
        <v>Nadine</v>
      </c>
      <c r="F946" s="51" t="str">
        <f t="shared" si="176"/>
        <v>Downing</v>
      </c>
      <c r="G946" s="51" t="str">
        <f t="shared" si="177"/>
        <v>Ladies Master</v>
      </c>
      <c r="H946" s="51" t="str">
        <f t="shared" si="178"/>
        <v>Henties Bay</v>
      </c>
      <c r="I946" s="84"/>
      <c r="J946" s="84"/>
      <c r="K946" s="84"/>
      <c r="L946" s="83" t="str">
        <f t="shared" si="179"/>
        <v/>
      </c>
      <c r="M946" s="83" t="str">
        <f t="shared" si="180"/>
        <v/>
      </c>
    </row>
    <row r="947" spans="1:13" hidden="1" x14ac:dyDescent="0.3">
      <c r="A947" s="210" t="str">
        <f t="shared" si="172"/>
        <v>2022-IC-L4</v>
      </c>
      <c r="B947" s="199">
        <f t="shared" si="173"/>
        <v>44821</v>
      </c>
      <c r="C947" s="210" t="str">
        <f t="shared" si="174"/>
        <v>Zone 1 - Mile 14</v>
      </c>
      <c r="D947" s="84" t="s">
        <v>1390</v>
      </c>
      <c r="E947" s="51" t="str">
        <f t="shared" si="175"/>
        <v>Jacomine</v>
      </c>
      <c r="F947" s="51" t="str">
        <f t="shared" si="176"/>
        <v>Heath</v>
      </c>
      <c r="G947" s="51" t="str">
        <f t="shared" si="177"/>
        <v>Ladies Senior</v>
      </c>
      <c r="H947" s="51" t="str">
        <f t="shared" si="178"/>
        <v>Steenbras</v>
      </c>
      <c r="I947" s="84"/>
      <c r="J947" s="84"/>
      <c r="K947" s="84"/>
      <c r="L947" s="83" t="str">
        <f t="shared" si="179"/>
        <v/>
      </c>
      <c r="M947" s="83" t="str">
        <f t="shared" si="180"/>
        <v/>
      </c>
    </row>
    <row r="948" spans="1:13" hidden="1" x14ac:dyDescent="0.3">
      <c r="A948" s="210" t="str">
        <f t="shared" si="172"/>
        <v>2022-IC-L4</v>
      </c>
      <c r="B948" s="199">
        <f t="shared" si="173"/>
        <v>44821</v>
      </c>
      <c r="C948" s="210" t="str">
        <f t="shared" si="174"/>
        <v>Zone 1 - Mile 14</v>
      </c>
      <c r="D948" s="84" t="s">
        <v>1625</v>
      </c>
      <c r="E948" s="51" t="str">
        <f t="shared" si="175"/>
        <v>Lindie</v>
      </c>
      <c r="F948" s="51" t="str">
        <f t="shared" si="176"/>
        <v>Barnhard</v>
      </c>
      <c r="G948" s="51" t="str">
        <f t="shared" si="177"/>
        <v>Ladies Veteran</v>
      </c>
      <c r="H948" s="51" t="str">
        <f t="shared" si="178"/>
        <v>xHenties Bay</v>
      </c>
      <c r="I948" s="84"/>
      <c r="J948" s="84"/>
      <c r="K948" s="84"/>
      <c r="L948" s="83" t="str">
        <f t="shared" si="179"/>
        <v/>
      </c>
      <c r="M948" s="83" t="str">
        <f t="shared" si="180"/>
        <v/>
      </c>
    </row>
    <row r="949" spans="1:13" hidden="1" x14ac:dyDescent="0.3">
      <c r="A949" s="210" t="str">
        <f t="shared" si="172"/>
        <v>2022-IC-L4</v>
      </c>
      <c r="B949" s="199">
        <f t="shared" si="173"/>
        <v>44821</v>
      </c>
      <c r="C949" s="210" t="str">
        <f t="shared" si="174"/>
        <v>Zone 1 - Mile 14</v>
      </c>
      <c r="D949" s="84" t="s">
        <v>482</v>
      </c>
      <c r="E949" s="51" t="str">
        <f t="shared" si="175"/>
        <v>Kobus</v>
      </c>
      <c r="F949" s="51" t="str">
        <f t="shared" si="176"/>
        <v>Nel</v>
      </c>
      <c r="G949" s="51" t="str">
        <f t="shared" si="177"/>
        <v>Men Master</v>
      </c>
      <c r="H949" s="51" t="str">
        <f t="shared" si="178"/>
        <v>Henties Bay</v>
      </c>
      <c r="I949" s="84"/>
      <c r="J949" s="84"/>
      <c r="K949" s="84"/>
      <c r="L949" s="83" t="str">
        <f t="shared" si="179"/>
        <v/>
      </c>
      <c r="M949" s="83" t="str">
        <f t="shared" si="180"/>
        <v/>
      </c>
    </row>
    <row r="950" spans="1:13" hidden="1" x14ac:dyDescent="0.3">
      <c r="A950" s="210" t="str">
        <f t="shared" si="172"/>
        <v>2022-IC-L4</v>
      </c>
      <c r="B950" s="199">
        <f t="shared" si="173"/>
        <v>44821</v>
      </c>
      <c r="C950" s="210" t="str">
        <f t="shared" si="174"/>
        <v>Zone 1 - Mile 14</v>
      </c>
      <c r="D950" s="84" t="s">
        <v>572</v>
      </c>
      <c r="E950" s="51" t="str">
        <f t="shared" si="175"/>
        <v>Veronica</v>
      </c>
      <c r="F950" s="51" t="str">
        <f t="shared" si="176"/>
        <v>Nel</v>
      </c>
      <c r="G950" s="51" t="str">
        <f t="shared" si="177"/>
        <v>Ladies Master</v>
      </c>
      <c r="H950" s="51" t="str">
        <f t="shared" si="178"/>
        <v>Henties Bay</v>
      </c>
      <c r="I950" s="84"/>
      <c r="J950" s="84"/>
      <c r="K950" s="84"/>
      <c r="L950" s="83" t="str">
        <f t="shared" si="179"/>
        <v/>
      </c>
      <c r="M950" s="83" t="str">
        <f t="shared" si="180"/>
        <v/>
      </c>
    </row>
    <row r="951" spans="1:13" hidden="1" x14ac:dyDescent="0.3">
      <c r="A951" s="210" t="str">
        <f t="shared" si="172"/>
        <v>2022-IC-L4</v>
      </c>
      <c r="B951" s="199">
        <f t="shared" si="173"/>
        <v>44821</v>
      </c>
      <c r="C951" s="210" t="str">
        <f t="shared" si="174"/>
        <v>Zone 1 - Mile 14</v>
      </c>
      <c r="D951" s="84" t="s">
        <v>1382</v>
      </c>
      <c r="E951" s="51" t="str">
        <f t="shared" si="175"/>
        <v>Wimpie</v>
      </c>
      <c r="F951" s="51" t="str">
        <f t="shared" si="176"/>
        <v>Delport</v>
      </c>
      <c r="G951" s="51" t="str">
        <f t="shared" si="177"/>
        <v>Men Veteran</v>
      </c>
      <c r="H951" s="51" t="str">
        <f t="shared" si="178"/>
        <v>xHenties Bay</v>
      </c>
      <c r="I951" s="84"/>
      <c r="J951" s="84"/>
      <c r="K951" s="84"/>
      <c r="L951" s="83" t="str">
        <f t="shared" si="179"/>
        <v/>
      </c>
      <c r="M951" s="83" t="str">
        <f t="shared" si="180"/>
        <v/>
      </c>
    </row>
    <row r="952" spans="1:13" hidden="1" x14ac:dyDescent="0.3">
      <c r="A952" s="210" t="str">
        <f t="shared" si="172"/>
        <v>2022-IC-L4</v>
      </c>
      <c r="B952" s="199">
        <f t="shared" si="173"/>
        <v>44821</v>
      </c>
      <c r="C952" s="210" t="str">
        <f t="shared" si="174"/>
        <v>Zone 1 - Mile 14</v>
      </c>
      <c r="D952" s="84" t="s">
        <v>758</v>
      </c>
      <c r="E952" s="51" t="str">
        <f t="shared" si="175"/>
        <v>Kobus</v>
      </c>
      <c r="F952" s="51" t="str">
        <f t="shared" si="176"/>
        <v>Mostert</v>
      </c>
      <c r="G952" s="51" t="str">
        <f t="shared" si="177"/>
        <v>Men Senior</v>
      </c>
      <c r="H952" s="51" t="str">
        <f t="shared" si="178"/>
        <v>xHenties Bay</v>
      </c>
      <c r="I952" s="84"/>
      <c r="J952" s="84"/>
      <c r="K952" s="84"/>
      <c r="L952" s="83" t="str">
        <f t="shared" si="179"/>
        <v/>
      </c>
      <c r="M952" s="83" t="str">
        <f t="shared" si="180"/>
        <v/>
      </c>
    </row>
    <row r="953" spans="1:13" hidden="1" x14ac:dyDescent="0.3">
      <c r="A953" s="210" t="str">
        <f t="shared" si="172"/>
        <v>2022-IC-L4</v>
      </c>
      <c r="B953" s="199">
        <f t="shared" si="173"/>
        <v>44821</v>
      </c>
      <c r="C953" s="210" t="str">
        <f t="shared" si="174"/>
        <v>Zone 1 - Mile 14</v>
      </c>
      <c r="D953" s="84" t="s">
        <v>1435</v>
      </c>
      <c r="E953" s="51" t="str">
        <f t="shared" si="175"/>
        <v>Tiaan</v>
      </c>
      <c r="F953" s="51" t="str">
        <f t="shared" si="176"/>
        <v>Fourie</v>
      </c>
      <c r="G953" s="51" t="str">
        <f t="shared" si="177"/>
        <v>Men Senior</v>
      </c>
      <c r="H953" s="51" t="str">
        <f t="shared" si="178"/>
        <v>Penguin</v>
      </c>
      <c r="I953" s="84"/>
      <c r="J953" s="84"/>
      <c r="K953" s="84"/>
      <c r="L953" s="83" t="str">
        <f t="shared" si="179"/>
        <v/>
      </c>
      <c r="M953" s="83" t="str">
        <f t="shared" si="180"/>
        <v/>
      </c>
    </row>
    <row r="954" spans="1:13" hidden="1" x14ac:dyDescent="0.3">
      <c r="A954" s="210" t="str">
        <f t="shared" si="172"/>
        <v>2022-IC-L4</v>
      </c>
      <c r="B954" s="199">
        <f t="shared" si="173"/>
        <v>44821</v>
      </c>
      <c r="C954" s="210" t="str">
        <f t="shared" si="174"/>
        <v>Zone 1 - Mile 14</v>
      </c>
      <c r="D954" s="84" t="s">
        <v>582</v>
      </c>
      <c r="E954" s="51" t="str">
        <f t="shared" si="175"/>
        <v>Harvey</v>
      </c>
      <c r="F954" s="51" t="str">
        <f t="shared" si="176"/>
        <v>Boulter</v>
      </c>
      <c r="G954" s="51" t="str">
        <f t="shared" si="177"/>
        <v>Men Master</v>
      </c>
      <c r="H954" s="51" t="str">
        <f t="shared" si="178"/>
        <v>Henties Bay</v>
      </c>
      <c r="I954" s="84"/>
      <c r="J954" s="84"/>
      <c r="K954" s="84"/>
      <c r="L954" s="83" t="str">
        <f t="shared" si="179"/>
        <v/>
      </c>
      <c r="M954" s="83" t="str">
        <f t="shared" si="180"/>
        <v/>
      </c>
    </row>
    <row r="955" spans="1:13" hidden="1" x14ac:dyDescent="0.3">
      <c r="A955" s="210" t="str">
        <f t="shared" si="172"/>
        <v>2022-IC-L4</v>
      </c>
      <c r="B955" s="199">
        <f t="shared" si="173"/>
        <v>44821</v>
      </c>
      <c r="C955" s="210" t="str">
        <f t="shared" si="174"/>
        <v>Zone 1 - Mile 14</v>
      </c>
      <c r="D955" s="84" t="s">
        <v>1665</v>
      </c>
      <c r="E955" s="51" t="str">
        <f t="shared" si="175"/>
        <v>Steyn</v>
      </c>
      <c r="F955" s="51" t="str">
        <f t="shared" si="176"/>
        <v>Fourie</v>
      </c>
      <c r="G955" s="51" t="str">
        <f t="shared" si="177"/>
        <v>Men Senior</v>
      </c>
      <c r="H955" s="51" t="str">
        <f t="shared" si="178"/>
        <v>xHenties Bay</v>
      </c>
      <c r="I955" s="84"/>
      <c r="J955" s="84"/>
      <c r="K955" s="84"/>
      <c r="L955" s="83" t="str">
        <f t="shared" si="179"/>
        <v/>
      </c>
      <c r="M955" s="83" t="str">
        <f t="shared" si="180"/>
        <v/>
      </c>
    </row>
    <row r="956" spans="1:13" hidden="1" x14ac:dyDescent="0.3">
      <c r="A956" s="210" t="str">
        <f t="shared" si="172"/>
        <v>2022-IC-L4</v>
      </c>
      <c r="B956" s="199">
        <f t="shared" si="173"/>
        <v>44821</v>
      </c>
      <c r="C956" s="210" t="str">
        <f t="shared" si="174"/>
        <v>Zone 1 - Mile 14</v>
      </c>
      <c r="D956" s="84" t="s">
        <v>581</v>
      </c>
      <c r="E956" s="51" t="str">
        <f t="shared" si="175"/>
        <v>Chris</v>
      </c>
      <c r="F956" s="51" t="str">
        <f t="shared" si="176"/>
        <v>Scholtz</v>
      </c>
      <c r="G956" s="51" t="str">
        <f t="shared" si="177"/>
        <v>Men Veteran</v>
      </c>
      <c r="H956" s="51" t="str">
        <f t="shared" si="178"/>
        <v>Henties Bay</v>
      </c>
      <c r="I956" s="84"/>
      <c r="J956" s="84"/>
      <c r="K956" s="84"/>
      <c r="L956" s="83" t="str">
        <f t="shared" si="179"/>
        <v/>
      </c>
      <c r="M956" s="83" t="str">
        <f t="shared" si="180"/>
        <v/>
      </c>
    </row>
    <row r="957" spans="1:13" hidden="1" x14ac:dyDescent="0.3">
      <c r="A957" s="210" t="str">
        <f t="shared" si="172"/>
        <v>2022-IC-L4</v>
      </c>
      <c r="B957" s="199">
        <f t="shared" si="173"/>
        <v>44821</v>
      </c>
      <c r="C957" s="210" t="str">
        <f t="shared" si="174"/>
        <v>Zone 1 - Mile 14</v>
      </c>
      <c r="D957" s="84" t="s">
        <v>694</v>
      </c>
      <c r="E957" s="51" t="str">
        <f t="shared" si="175"/>
        <v>Phillip Eric</v>
      </c>
      <c r="F957" s="51" t="str">
        <f t="shared" si="176"/>
        <v>Mans</v>
      </c>
      <c r="G957" s="51" t="str">
        <f t="shared" si="177"/>
        <v>Men Master</v>
      </c>
      <c r="H957" s="51" t="str">
        <f t="shared" si="178"/>
        <v>Henties Bay</v>
      </c>
      <c r="I957" s="84"/>
      <c r="J957" s="84"/>
      <c r="K957" s="84"/>
      <c r="L957" s="83" t="str">
        <f t="shared" si="179"/>
        <v/>
      </c>
      <c r="M957" s="83" t="str">
        <f t="shared" si="180"/>
        <v/>
      </c>
    </row>
    <row r="958" spans="1:13" hidden="1" x14ac:dyDescent="0.3">
      <c r="A958" s="210" t="str">
        <f t="shared" si="172"/>
        <v>2022-IC-L4</v>
      </c>
      <c r="B958" s="199">
        <f t="shared" si="173"/>
        <v>44821</v>
      </c>
      <c r="C958" s="210" t="str">
        <f t="shared" si="174"/>
        <v>Zone 1 - Mile 14</v>
      </c>
      <c r="D958" s="84" t="s">
        <v>480</v>
      </c>
      <c r="E958" s="51" t="str">
        <f t="shared" si="175"/>
        <v>Emil</v>
      </c>
      <c r="F958" s="51" t="str">
        <f t="shared" si="176"/>
        <v>Prinsloo</v>
      </c>
      <c r="G958" s="51" t="str">
        <f t="shared" si="177"/>
        <v>Men Veteran</v>
      </c>
      <c r="H958" s="51" t="str">
        <f t="shared" si="178"/>
        <v>Okahandja</v>
      </c>
      <c r="I958" s="84"/>
      <c r="J958" s="84"/>
      <c r="K958" s="84"/>
      <c r="L958" s="83" t="str">
        <f t="shared" si="179"/>
        <v/>
      </c>
      <c r="M958" s="83" t="str">
        <f t="shared" si="180"/>
        <v/>
      </c>
    </row>
    <row r="959" spans="1:13" hidden="1" x14ac:dyDescent="0.3">
      <c r="A959" s="210" t="str">
        <f t="shared" si="172"/>
        <v>2022-IC-L4</v>
      </c>
      <c r="B959" s="199">
        <f t="shared" si="173"/>
        <v>44821</v>
      </c>
      <c r="C959" s="210" t="str">
        <f t="shared" si="174"/>
        <v>Zone 1 - Mile 14</v>
      </c>
      <c r="D959" s="84" t="s">
        <v>494</v>
      </c>
      <c r="E959" s="51" t="str">
        <f t="shared" si="175"/>
        <v>Chrisjan</v>
      </c>
      <c r="F959" s="51" t="str">
        <f t="shared" si="176"/>
        <v>Potgieter</v>
      </c>
      <c r="G959" s="51" t="str">
        <f t="shared" si="177"/>
        <v>Men Veteran</v>
      </c>
      <c r="H959" s="51" t="str">
        <f t="shared" si="178"/>
        <v>Seagull Angling Club</v>
      </c>
      <c r="I959" s="84"/>
      <c r="J959" s="84" t="s">
        <v>1279</v>
      </c>
      <c r="K959" s="84">
        <v>159</v>
      </c>
      <c r="L959" s="83">
        <f t="shared" si="179"/>
        <v>21.3</v>
      </c>
      <c r="M959" s="83">
        <f t="shared" si="180"/>
        <v>21.3</v>
      </c>
    </row>
    <row r="960" spans="1:13" hidden="1" x14ac:dyDescent="0.3">
      <c r="A960" s="210" t="str">
        <f t="shared" si="172"/>
        <v>2022-IC-L4</v>
      </c>
      <c r="B960" s="199">
        <f t="shared" si="173"/>
        <v>44821</v>
      </c>
      <c r="C960" s="210" t="str">
        <f t="shared" si="174"/>
        <v>Zone 1 - Mile 14</v>
      </c>
      <c r="D960" s="84" t="s">
        <v>494</v>
      </c>
      <c r="E960" s="51" t="str">
        <f t="shared" si="175"/>
        <v>Chrisjan</v>
      </c>
      <c r="F960" s="51" t="str">
        <f t="shared" si="176"/>
        <v>Potgieter</v>
      </c>
      <c r="G960" s="51" t="str">
        <f t="shared" si="177"/>
        <v>Men Veteran</v>
      </c>
      <c r="H960" s="51" t="str">
        <f t="shared" si="178"/>
        <v>Seagull Angling Club</v>
      </c>
      <c r="I960" s="84"/>
      <c r="J960" s="84" t="s">
        <v>1279</v>
      </c>
      <c r="K960" s="84">
        <v>159</v>
      </c>
      <c r="L960" s="83">
        <f t="shared" si="179"/>
        <v>21.3</v>
      </c>
      <c r="M960" s="83">
        <f t="shared" si="180"/>
        <v>21.3</v>
      </c>
    </row>
    <row r="961" spans="1:13" hidden="1" x14ac:dyDescent="0.3">
      <c r="A961" s="210" t="str">
        <f t="shared" si="172"/>
        <v>2022-IC-L4</v>
      </c>
      <c r="B961" s="199">
        <f t="shared" si="173"/>
        <v>44821</v>
      </c>
      <c r="C961" s="210" t="str">
        <f t="shared" si="174"/>
        <v>Zone 1 - Mile 14</v>
      </c>
      <c r="D961" s="84" t="s">
        <v>1088</v>
      </c>
      <c r="E961" s="51" t="str">
        <f t="shared" si="175"/>
        <v>Tian</v>
      </c>
      <c r="F961" s="51" t="str">
        <f t="shared" si="176"/>
        <v>Mostert</v>
      </c>
      <c r="G961" s="51" t="str">
        <f t="shared" si="177"/>
        <v>Men Senior</v>
      </c>
      <c r="H961" s="51" t="str">
        <f t="shared" si="178"/>
        <v>Seagull Angling Club</v>
      </c>
      <c r="I961" s="84"/>
      <c r="J961" s="84" t="s">
        <v>1280</v>
      </c>
      <c r="K961" s="84">
        <v>160</v>
      </c>
      <c r="L961" s="83">
        <f t="shared" si="179"/>
        <v>19.100000000000001</v>
      </c>
      <c r="M961" s="83">
        <f t="shared" si="180"/>
        <v>19.100000000000001</v>
      </c>
    </row>
    <row r="962" spans="1:13" hidden="1" x14ac:dyDescent="0.3">
      <c r="A962" s="210" t="str">
        <f t="shared" si="172"/>
        <v>2022-IC-L4</v>
      </c>
      <c r="B962" s="199">
        <f t="shared" si="173"/>
        <v>44821</v>
      </c>
      <c r="C962" s="210" t="str">
        <f t="shared" si="174"/>
        <v>Zone 1 - Mile 14</v>
      </c>
      <c r="D962" s="84" t="s">
        <v>1600</v>
      </c>
      <c r="E962" s="51" t="str">
        <f t="shared" si="175"/>
        <v>Iwan</v>
      </c>
      <c r="F962" s="51" t="str">
        <f t="shared" si="176"/>
        <v>Kotze</v>
      </c>
      <c r="G962" s="51" t="str">
        <f t="shared" si="177"/>
        <v>Men Senior</v>
      </c>
      <c r="H962" s="51" t="str">
        <f t="shared" si="178"/>
        <v>Seagull Angling Club</v>
      </c>
      <c r="I962" s="84"/>
      <c r="J962" s="84" t="s">
        <v>1279</v>
      </c>
      <c r="K962" s="84">
        <v>126</v>
      </c>
      <c r="L962" s="83">
        <f t="shared" si="179"/>
        <v>9.6</v>
      </c>
      <c r="M962" s="83">
        <f t="shared" si="180"/>
        <v>9.6</v>
      </c>
    </row>
    <row r="963" spans="1:13" hidden="1" x14ac:dyDescent="0.3">
      <c r="A963" s="210" t="str">
        <f t="shared" si="172"/>
        <v>2022-IC-L4</v>
      </c>
      <c r="B963" s="199">
        <f t="shared" si="173"/>
        <v>44821</v>
      </c>
      <c r="C963" s="210" t="str">
        <f t="shared" si="174"/>
        <v>Zone 1 - Mile 14</v>
      </c>
      <c r="D963" s="84" t="s">
        <v>578</v>
      </c>
      <c r="E963" s="51" t="str">
        <f t="shared" si="175"/>
        <v>Pieter</v>
      </c>
      <c r="F963" s="51" t="str">
        <f t="shared" si="176"/>
        <v>Van Aarde</v>
      </c>
      <c r="G963" s="51" t="str">
        <f t="shared" si="177"/>
        <v>Men Senior</v>
      </c>
      <c r="H963" s="51" t="str">
        <f t="shared" si="178"/>
        <v>Seagull Angling Club</v>
      </c>
      <c r="I963" s="84" t="s">
        <v>1862</v>
      </c>
      <c r="J963" s="84"/>
      <c r="K963" s="84">
        <v>50</v>
      </c>
      <c r="L963" s="83">
        <f t="shared" si="179"/>
        <v>1.3</v>
      </c>
      <c r="M963" s="83">
        <f t="shared" si="180"/>
        <v>1.3</v>
      </c>
    </row>
    <row r="964" spans="1:13" hidden="1" x14ac:dyDescent="0.3">
      <c r="A964" s="210" t="str">
        <f t="shared" si="172"/>
        <v>2022-IC-L4</v>
      </c>
      <c r="B964" s="199">
        <f t="shared" si="173"/>
        <v>44821</v>
      </c>
      <c r="C964" s="210" t="str">
        <f t="shared" si="174"/>
        <v>Zone 1 - Mile 14</v>
      </c>
      <c r="D964" s="84" t="s">
        <v>782</v>
      </c>
      <c r="E964" s="51" t="str">
        <f t="shared" si="175"/>
        <v>Pieter</v>
      </c>
      <c r="F964" s="51" t="str">
        <f t="shared" si="176"/>
        <v>Du Preez</v>
      </c>
      <c r="G964" s="51" t="str">
        <f t="shared" si="177"/>
        <v>Men Master</v>
      </c>
      <c r="H964" s="51" t="str">
        <f t="shared" si="178"/>
        <v>Seagull Angling Club</v>
      </c>
      <c r="I964" s="84"/>
      <c r="J964" s="84"/>
      <c r="K964" s="84"/>
      <c r="L964" s="83" t="str">
        <f t="shared" si="179"/>
        <v/>
      </c>
      <c r="M964" s="83" t="str">
        <f t="shared" si="180"/>
        <v/>
      </c>
    </row>
    <row r="965" spans="1:13" hidden="1" x14ac:dyDescent="0.3">
      <c r="A965" s="210" t="str">
        <f t="shared" si="172"/>
        <v>2022-IC-L4</v>
      </c>
      <c r="B965" s="199">
        <f t="shared" si="173"/>
        <v>44821</v>
      </c>
      <c r="C965" s="210" t="str">
        <f t="shared" si="174"/>
        <v>Zone 1 - Mile 14</v>
      </c>
      <c r="D965" s="84" t="s">
        <v>499</v>
      </c>
      <c r="E965" s="51" t="str">
        <f t="shared" si="175"/>
        <v>Sean</v>
      </c>
      <c r="F965" s="51" t="str">
        <f t="shared" si="176"/>
        <v>Van Den Heuvel</v>
      </c>
      <c r="G965" s="51" t="str">
        <f t="shared" si="177"/>
        <v>Men Veteran</v>
      </c>
      <c r="H965" s="51" t="str">
        <f t="shared" si="178"/>
        <v>Seagull Angling Club</v>
      </c>
      <c r="I965" s="84"/>
      <c r="J965" s="84"/>
      <c r="K965" s="84"/>
      <c r="L965" s="83" t="str">
        <f t="shared" si="179"/>
        <v/>
      </c>
      <c r="M965" s="83" t="str">
        <f t="shared" si="180"/>
        <v/>
      </c>
    </row>
    <row r="966" spans="1:13" hidden="1" x14ac:dyDescent="0.3">
      <c r="A966" s="210" t="str">
        <f t="shared" si="172"/>
        <v>2022-IC-L4</v>
      </c>
      <c r="B966" s="199">
        <f t="shared" si="173"/>
        <v>44821</v>
      </c>
      <c r="C966" s="210" t="str">
        <f t="shared" si="174"/>
        <v>Zone 1 - Mile 14</v>
      </c>
      <c r="D966" s="84" t="s">
        <v>1461</v>
      </c>
      <c r="E966" s="51" t="str">
        <f t="shared" si="175"/>
        <v>Gerhard</v>
      </c>
      <c r="F966" s="51" t="str">
        <f t="shared" si="176"/>
        <v>Van Niekerk</v>
      </c>
      <c r="G966" s="51" t="str">
        <f t="shared" si="177"/>
        <v>Men Senior</v>
      </c>
      <c r="H966" s="51" t="str">
        <f t="shared" si="178"/>
        <v>Seagull Angling Club</v>
      </c>
      <c r="I966" s="84"/>
      <c r="J966" s="84"/>
      <c r="K966" s="84"/>
      <c r="L966" s="83" t="str">
        <f t="shared" si="179"/>
        <v/>
      </c>
      <c r="M966" s="83" t="str">
        <f t="shared" si="180"/>
        <v/>
      </c>
    </row>
    <row r="967" spans="1:13" hidden="1" x14ac:dyDescent="0.3">
      <c r="A967" s="210" t="str">
        <f t="shared" si="172"/>
        <v>2022-IC-L4</v>
      </c>
      <c r="B967" s="199">
        <f t="shared" si="173"/>
        <v>44821</v>
      </c>
      <c r="C967" s="210" t="str">
        <f t="shared" si="174"/>
        <v>Zone 1 - Mile 14</v>
      </c>
      <c r="D967" s="84" t="s">
        <v>527</v>
      </c>
      <c r="E967" s="51" t="str">
        <f t="shared" si="175"/>
        <v>Richard</v>
      </c>
      <c r="F967" s="51" t="str">
        <f t="shared" si="176"/>
        <v>Kotze</v>
      </c>
      <c r="G967" s="51" t="str">
        <f t="shared" si="177"/>
        <v>Men Grand Masters</v>
      </c>
      <c r="H967" s="51" t="str">
        <f t="shared" si="178"/>
        <v>Seagull Angling Club</v>
      </c>
      <c r="I967" s="84"/>
      <c r="J967" s="84"/>
      <c r="K967" s="84"/>
      <c r="L967" s="83" t="str">
        <f t="shared" si="179"/>
        <v/>
      </c>
      <c r="M967" s="83" t="str">
        <f t="shared" si="180"/>
        <v/>
      </c>
    </row>
    <row r="968" spans="1:13" hidden="1" x14ac:dyDescent="0.3">
      <c r="A968" s="210" t="str">
        <f t="shared" si="172"/>
        <v>2022-IC-L4</v>
      </c>
      <c r="B968" s="199">
        <f t="shared" si="173"/>
        <v>44821</v>
      </c>
      <c r="C968" s="210" t="str">
        <f t="shared" si="174"/>
        <v>Zone 1 - Mile 14</v>
      </c>
      <c r="D968" s="84" t="s">
        <v>705</v>
      </c>
      <c r="E968" s="51" t="str">
        <f t="shared" si="175"/>
        <v>Lu-Andre</v>
      </c>
      <c r="F968" s="51" t="str">
        <f t="shared" si="176"/>
        <v>Duvenhage</v>
      </c>
      <c r="G968" s="51" t="str">
        <f t="shared" si="177"/>
        <v>Men Senior</v>
      </c>
      <c r="H968" s="51" t="str">
        <f t="shared" si="178"/>
        <v>Seagull Angling Club</v>
      </c>
      <c r="I968" s="84"/>
      <c r="J968" s="84"/>
      <c r="K968" s="84"/>
      <c r="L968" s="83" t="str">
        <f t="shared" si="179"/>
        <v/>
      </c>
      <c r="M968" s="83" t="str">
        <f t="shared" si="180"/>
        <v/>
      </c>
    </row>
    <row r="969" spans="1:13" hidden="1" x14ac:dyDescent="0.3">
      <c r="A969" s="210" t="str">
        <f t="shared" si="172"/>
        <v>2022-IC-L4</v>
      </c>
      <c r="B969" s="199">
        <f t="shared" si="173"/>
        <v>44821</v>
      </c>
      <c r="C969" s="210" t="str">
        <f t="shared" si="174"/>
        <v>Zone 1 - Mile 14</v>
      </c>
      <c r="D969" s="84" t="s">
        <v>884</v>
      </c>
      <c r="E969" s="51" t="str">
        <f t="shared" si="175"/>
        <v>Martin</v>
      </c>
      <c r="F969" s="51" t="str">
        <f t="shared" si="176"/>
        <v>Gouws</v>
      </c>
      <c r="G969" s="51" t="str">
        <f t="shared" si="177"/>
        <v>Men Senior</v>
      </c>
      <c r="H969" s="51" t="str">
        <f t="shared" si="178"/>
        <v>Seagull Angling Club</v>
      </c>
      <c r="I969" s="84"/>
      <c r="J969" s="84"/>
      <c r="K969" s="84"/>
      <c r="L969" s="83" t="str">
        <f t="shared" si="179"/>
        <v/>
      </c>
      <c r="M969" s="83" t="str">
        <f t="shared" si="180"/>
        <v/>
      </c>
    </row>
    <row r="970" spans="1:13" hidden="1" x14ac:dyDescent="0.3">
      <c r="A970" s="210" t="str">
        <f t="shared" si="172"/>
        <v>2022-IC-L4</v>
      </c>
      <c r="B970" s="199">
        <f t="shared" si="173"/>
        <v>44821</v>
      </c>
      <c r="C970" s="210" t="str">
        <f t="shared" si="174"/>
        <v>Zone 1 - Mile 14</v>
      </c>
      <c r="D970" s="84" t="s">
        <v>746</v>
      </c>
      <c r="E970" s="51" t="str">
        <f t="shared" si="175"/>
        <v>Danie</v>
      </c>
      <c r="F970" s="51" t="str">
        <f t="shared" si="176"/>
        <v>Smith</v>
      </c>
      <c r="G970" s="51" t="str">
        <f t="shared" si="177"/>
        <v>Men Veteran</v>
      </c>
      <c r="H970" s="51" t="str">
        <f t="shared" si="178"/>
        <v>Seagull Angling Club</v>
      </c>
      <c r="I970" s="84"/>
      <c r="J970" s="84"/>
      <c r="K970" s="84"/>
      <c r="L970" s="83" t="str">
        <f t="shared" si="179"/>
        <v/>
      </c>
      <c r="M970" s="83" t="str">
        <f t="shared" si="180"/>
        <v/>
      </c>
    </row>
    <row r="971" spans="1:13" hidden="1" x14ac:dyDescent="0.3">
      <c r="A971" s="210" t="str">
        <f t="shared" si="172"/>
        <v>2022-IC-L4</v>
      </c>
      <c r="B971" s="199">
        <f t="shared" si="173"/>
        <v>44821</v>
      </c>
      <c r="C971" s="210" t="str">
        <f t="shared" si="174"/>
        <v>Zone 1 - Mile 14</v>
      </c>
      <c r="D971" s="84" t="s">
        <v>569</v>
      </c>
      <c r="E971" s="51" t="str">
        <f t="shared" si="175"/>
        <v>Rene</v>
      </c>
      <c r="F971" s="51" t="str">
        <f t="shared" si="176"/>
        <v>Mertens</v>
      </c>
      <c r="G971" s="51" t="str">
        <f t="shared" si="177"/>
        <v>Men Senior</v>
      </c>
      <c r="H971" s="51" t="str">
        <f t="shared" si="178"/>
        <v>xSeagull Angling Club</v>
      </c>
      <c r="I971" s="84"/>
      <c r="J971" s="84"/>
      <c r="K971" s="84"/>
      <c r="L971" s="83" t="str">
        <f t="shared" si="179"/>
        <v/>
      </c>
      <c r="M971" s="83" t="str">
        <f t="shared" si="180"/>
        <v/>
      </c>
    </row>
    <row r="972" spans="1:13" hidden="1" x14ac:dyDescent="0.3">
      <c r="A972" s="210" t="str">
        <f t="shared" si="172"/>
        <v>2022-IC-L4</v>
      </c>
      <c r="B972" s="199">
        <f t="shared" si="173"/>
        <v>44821</v>
      </c>
      <c r="C972" s="210" t="str">
        <f t="shared" si="174"/>
        <v>Zone 1 - Mile 14</v>
      </c>
      <c r="D972" s="84" t="s">
        <v>481</v>
      </c>
      <c r="E972" s="51" t="str">
        <f t="shared" si="175"/>
        <v>Jaco</v>
      </c>
      <c r="F972" s="51" t="str">
        <f t="shared" si="176"/>
        <v>Mertens</v>
      </c>
      <c r="G972" s="51" t="str">
        <f t="shared" si="177"/>
        <v>Men Senior</v>
      </c>
      <c r="H972" s="51" t="str">
        <f t="shared" si="178"/>
        <v>Seagull Angling Club</v>
      </c>
      <c r="I972" s="84"/>
      <c r="J972" s="84"/>
      <c r="K972" s="84"/>
      <c r="L972" s="83" t="str">
        <f t="shared" si="179"/>
        <v/>
      </c>
      <c r="M972" s="83" t="str">
        <f t="shared" si="180"/>
        <v/>
      </c>
    </row>
    <row r="973" spans="1:13" hidden="1" x14ac:dyDescent="0.3">
      <c r="A973" s="210" t="str">
        <f t="shared" si="172"/>
        <v>2022-IC-L4</v>
      </c>
      <c r="B973" s="199">
        <f t="shared" si="173"/>
        <v>44821</v>
      </c>
      <c r="C973" s="210" t="str">
        <f t="shared" si="174"/>
        <v>Zone 1 - Mile 14</v>
      </c>
      <c r="D973" s="84" t="s">
        <v>643</v>
      </c>
      <c r="E973" s="51" t="str">
        <f t="shared" si="175"/>
        <v>Cecilia</v>
      </c>
      <c r="F973" s="51" t="str">
        <f t="shared" si="176"/>
        <v>Brandt</v>
      </c>
      <c r="G973" s="51" t="str">
        <f t="shared" si="177"/>
        <v>Ladies Senior</v>
      </c>
      <c r="H973" s="51" t="str">
        <f t="shared" si="178"/>
        <v>Seagull Angling Club</v>
      </c>
      <c r="I973" s="84"/>
      <c r="J973" s="84"/>
      <c r="K973" s="84"/>
      <c r="L973" s="83" t="str">
        <f t="shared" si="179"/>
        <v/>
      </c>
      <c r="M973" s="83" t="str">
        <f t="shared" si="180"/>
        <v/>
      </c>
    </row>
    <row r="974" spans="1:13" hidden="1" x14ac:dyDescent="0.3">
      <c r="A974" s="210" t="str">
        <f t="shared" si="172"/>
        <v>2022-IC-L4</v>
      </c>
      <c r="B974" s="199">
        <f t="shared" si="173"/>
        <v>44821</v>
      </c>
      <c r="C974" s="210" t="str">
        <f t="shared" si="174"/>
        <v>Zone 1 - Mile 14</v>
      </c>
      <c r="D974" s="84" t="s">
        <v>1002</v>
      </c>
      <c r="E974" s="51" t="str">
        <f t="shared" si="175"/>
        <v>Deecee</v>
      </c>
      <c r="F974" s="51" t="str">
        <f t="shared" si="176"/>
        <v>Hatting</v>
      </c>
      <c r="G974" s="51" t="str">
        <f t="shared" si="177"/>
        <v>Men Senior</v>
      </c>
      <c r="H974" s="51" t="str">
        <f t="shared" si="178"/>
        <v>Seagull Angling Club</v>
      </c>
      <c r="I974" s="84"/>
      <c r="J974" s="84"/>
      <c r="K974" s="84"/>
      <c r="L974" s="83" t="str">
        <f t="shared" si="179"/>
        <v/>
      </c>
      <c r="M974" s="83" t="str">
        <f t="shared" si="180"/>
        <v/>
      </c>
    </row>
    <row r="975" spans="1:13" hidden="1" x14ac:dyDescent="0.3">
      <c r="A975" s="210" t="str">
        <f t="shared" si="172"/>
        <v>2022-IC-L4</v>
      </c>
      <c r="B975" s="199">
        <f t="shared" si="173"/>
        <v>44821</v>
      </c>
      <c r="C975" s="210" t="str">
        <f t="shared" si="174"/>
        <v>Zone 1 - Mile 14</v>
      </c>
      <c r="D975" s="84" t="s">
        <v>698</v>
      </c>
      <c r="E975" s="51" t="str">
        <f t="shared" si="175"/>
        <v>Martin</v>
      </c>
      <c r="F975" s="51" t="str">
        <f t="shared" si="176"/>
        <v>Knoetze</v>
      </c>
      <c r="G975" s="51" t="str">
        <f t="shared" si="177"/>
        <v>Men Master</v>
      </c>
      <c r="H975" s="51" t="str">
        <f t="shared" si="178"/>
        <v>xSeagull Angling Club</v>
      </c>
      <c r="I975" s="84"/>
      <c r="J975" s="84"/>
      <c r="K975" s="84"/>
      <c r="L975" s="83" t="str">
        <f t="shared" si="179"/>
        <v/>
      </c>
      <c r="M975" s="83" t="str">
        <f t="shared" si="180"/>
        <v/>
      </c>
    </row>
    <row r="976" spans="1:13" hidden="1" x14ac:dyDescent="0.3">
      <c r="A976" s="210" t="str">
        <f t="shared" si="172"/>
        <v>2022-IC-L4</v>
      </c>
      <c r="B976" s="199">
        <f t="shared" si="173"/>
        <v>44821</v>
      </c>
      <c r="C976" s="210" t="str">
        <f t="shared" si="174"/>
        <v>Zone 1 - Mile 14</v>
      </c>
      <c r="D976" s="84" t="s">
        <v>697</v>
      </c>
      <c r="E976" s="51" t="str">
        <f t="shared" si="175"/>
        <v>Venessa</v>
      </c>
      <c r="F976" s="51" t="str">
        <f t="shared" si="176"/>
        <v>Knoetze</v>
      </c>
      <c r="G976" s="51" t="str">
        <f t="shared" si="177"/>
        <v>Ladies Master</v>
      </c>
      <c r="H976" s="51" t="str">
        <f t="shared" si="178"/>
        <v>xSeagull Angling Club</v>
      </c>
      <c r="I976" s="84"/>
      <c r="J976" s="84"/>
      <c r="K976" s="84"/>
      <c r="L976" s="83" t="str">
        <f t="shared" si="179"/>
        <v/>
      </c>
      <c r="M976" s="83" t="str">
        <f t="shared" si="180"/>
        <v/>
      </c>
    </row>
    <row r="977" spans="1:13" hidden="1" x14ac:dyDescent="0.3">
      <c r="A977" s="210" t="str">
        <f t="shared" si="172"/>
        <v>2022-IC-L4</v>
      </c>
      <c r="B977" s="199">
        <f t="shared" si="173"/>
        <v>44821</v>
      </c>
      <c r="C977" s="210" t="str">
        <f t="shared" si="174"/>
        <v>Zone 1 - Mile 14</v>
      </c>
      <c r="D977" s="84" t="s">
        <v>716</v>
      </c>
      <c r="E977" s="51" t="str">
        <f t="shared" si="175"/>
        <v>Andre</v>
      </c>
      <c r="F977" s="51" t="str">
        <f t="shared" si="176"/>
        <v>Nel</v>
      </c>
      <c r="G977" s="51" t="str">
        <f t="shared" si="177"/>
        <v>Men Veteran</v>
      </c>
      <c r="H977" s="51" t="str">
        <f t="shared" si="178"/>
        <v>Seagull Angling Club</v>
      </c>
      <c r="I977" s="84"/>
      <c r="J977" s="84"/>
      <c r="K977" s="84"/>
      <c r="L977" s="83" t="str">
        <f t="shared" si="179"/>
        <v/>
      </c>
      <c r="M977" s="83" t="str">
        <f t="shared" si="180"/>
        <v/>
      </c>
    </row>
    <row r="978" spans="1:13" hidden="1" x14ac:dyDescent="0.3">
      <c r="A978" s="210" t="str">
        <f t="shared" si="172"/>
        <v>2022-IC-L4</v>
      </c>
      <c r="B978" s="199">
        <f t="shared" si="173"/>
        <v>44821</v>
      </c>
      <c r="C978" s="210" t="str">
        <f t="shared" si="174"/>
        <v>Zone 1 - Mile 14</v>
      </c>
      <c r="D978" s="84" t="s">
        <v>550</v>
      </c>
      <c r="E978" s="51" t="str">
        <f t="shared" si="175"/>
        <v>Tertius</v>
      </c>
      <c r="F978" s="51" t="str">
        <f t="shared" si="176"/>
        <v>Potgieter</v>
      </c>
      <c r="G978" s="51" t="str">
        <f t="shared" si="177"/>
        <v>Men Senior</v>
      </c>
      <c r="H978" s="51" t="str">
        <f t="shared" si="178"/>
        <v>Seagull Angling Club</v>
      </c>
      <c r="I978" s="84"/>
      <c r="J978" s="84"/>
      <c r="K978" s="84"/>
      <c r="L978" s="83" t="str">
        <f t="shared" si="179"/>
        <v/>
      </c>
      <c r="M978" s="83" t="str">
        <f t="shared" si="180"/>
        <v/>
      </c>
    </row>
    <row r="979" spans="1:13" hidden="1" x14ac:dyDescent="0.3">
      <c r="A979" s="210" t="str">
        <f t="shared" si="172"/>
        <v>2022-IC-L4</v>
      </c>
      <c r="B979" s="199">
        <f t="shared" si="173"/>
        <v>44821</v>
      </c>
      <c r="C979" s="210" t="str">
        <f t="shared" si="174"/>
        <v>Zone 1 - Mile 14</v>
      </c>
      <c r="D979" s="84" t="s">
        <v>596</v>
      </c>
      <c r="E979" s="51" t="str">
        <f t="shared" si="175"/>
        <v>Alex</v>
      </c>
      <c r="F979" s="51" t="str">
        <f t="shared" si="176"/>
        <v>Thompson</v>
      </c>
      <c r="G979" s="51" t="str">
        <f t="shared" si="177"/>
        <v>Men Master</v>
      </c>
      <c r="H979" s="51" t="str">
        <f t="shared" si="178"/>
        <v>Seagull Angling Club</v>
      </c>
      <c r="I979" s="84"/>
      <c r="J979" s="84"/>
      <c r="K979" s="84"/>
      <c r="L979" s="83" t="str">
        <f t="shared" si="179"/>
        <v/>
      </c>
      <c r="M979" s="83" t="str">
        <f t="shared" si="180"/>
        <v/>
      </c>
    </row>
    <row r="980" spans="1:13" hidden="1" x14ac:dyDescent="0.3">
      <c r="A980" s="210" t="str">
        <f t="shared" si="172"/>
        <v>2022-IC-L4</v>
      </c>
      <c r="B980" s="199">
        <f t="shared" si="173"/>
        <v>44821</v>
      </c>
      <c r="C980" s="210" t="str">
        <f t="shared" si="174"/>
        <v>Zone 1 - Mile 14</v>
      </c>
      <c r="D980" s="84" t="s">
        <v>628</v>
      </c>
      <c r="E980" s="51" t="str">
        <f t="shared" si="175"/>
        <v>Andre</v>
      </c>
      <c r="F980" s="51" t="str">
        <f t="shared" si="176"/>
        <v>Strydom</v>
      </c>
      <c r="G980" s="51" t="str">
        <f t="shared" si="177"/>
        <v>Men Senior</v>
      </c>
      <c r="H980" s="51" t="str">
        <f t="shared" si="178"/>
        <v>Seagull Angling Club</v>
      </c>
      <c r="I980" s="84"/>
      <c r="J980" s="84"/>
      <c r="K980" s="84"/>
      <c r="L980" s="83" t="str">
        <f t="shared" si="179"/>
        <v/>
      </c>
      <c r="M980" s="83" t="str">
        <f t="shared" si="180"/>
        <v/>
      </c>
    </row>
    <row r="981" spans="1:13" hidden="1" x14ac:dyDescent="0.3">
      <c r="A981" s="210" t="str">
        <f t="shared" si="172"/>
        <v>2022-IC-L4</v>
      </c>
      <c r="B981" s="199">
        <f t="shared" si="173"/>
        <v>44821</v>
      </c>
      <c r="C981" s="210" t="str">
        <f t="shared" si="174"/>
        <v>Zone 1 - Mile 14</v>
      </c>
      <c r="D981" s="84" t="s">
        <v>600</v>
      </c>
      <c r="E981" s="51" t="str">
        <f t="shared" si="175"/>
        <v>Japie</v>
      </c>
      <c r="F981" s="51" t="str">
        <f t="shared" si="176"/>
        <v>Jacobs</v>
      </c>
      <c r="G981" s="51" t="str">
        <f t="shared" si="177"/>
        <v>Men Master</v>
      </c>
      <c r="H981" s="51" t="str">
        <f t="shared" si="178"/>
        <v>Seagull Angling Club</v>
      </c>
      <c r="I981" s="84"/>
      <c r="J981" s="84"/>
      <c r="K981" s="84"/>
      <c r="L981" s="83" t="str">
        <f t="shared" si="179"/>
        <v/>
      </c>
      <c r="M981" s="83" t="str">
        <f t="shared" si="180"/>
        <v/>
      </c>
    </row>
    <row r="982" spans="1:13" hidden="1" x14ac:dyDescent="0.3">
      <c r="A982" s="210" t="str">
        <f t="shared" si="172"/>
        <v>2022-IC-L4</v>
      </c>
      <c r="B982" s="199">
        <f t="shared" si="173"/>
        <v>44821</v>
      </c>
      <c r="C982" s="210" t="str">
        <f t="shared" si="174"/>
        <v>Zone 1 - Mile 14</v>
      </c>
      <c r="D982" s="84" t="s">
        <v>519</v>
      </c>
      <c r="E982" s="51" t="str">
        <f t="shared" si="175"/>
        <v>Herbert</v>
      </c>
      <c r="F982" s="51" t="str">
        <f t="shared" si="176"/>
        <v>Van Niekerk</v>
      </c>
      <c r="G982" s="51" t="str">
        <f t="shared" si="177"/>
        <v>Men Master</v>
      </c>
      <c r="H982" s="51" t="str">
        <f t="shared" si="178"/>
        <v>Seagull Angling Club</v>
      </c>
      <c r="I982" s="84"/>
      <c r="J982" s="84"/>
      <c r="K982" s="84"/>
      <c r="L982" s="83" t="str">
        <f t="shared" si="179"/>
        <v/>
      </c>
      <c r="M982" s="83" t="str">
        <f t="shared" si="180"/>
        <v/>
      </c>
    </row>
    <row r="983" spans="1:13" hidden="1" x14ac:dyDescent="0.3">
      <c r="A983" s="210" t="str">
        <f t="shared" si="172"/>
        <v>2022-IC-L4</v>
      </c>
      <c r="B983" s="199">
        <f t="shared" si="173"/>
        <v>44821</v>
      </c>
      <c r="C983" s="210" t="str">
        <f t="shared" si="174"/>
        <v>Zone 1 - Mile 14</v>
      </c>
      <c r="D983" s="84" t="s">
        <v>718</v>
      </c>
      <c r="E983" s="51" t="str">
        <f t="shared" si="175"/>
        <v>Christiaan</v>
      </c>
      <c r="F983" s="51" t="str">
        <f t="shared" si="176"/>
        <v>Potgieter</v>
      </c>
      <c r="G983" s="51" t="str">
        <f t="shared" si="177"/>
        <v>Men U/16</v>
      </c>
      <c r="H983" s="51" t="str">
        <f t="shared" si="178"/>
        <v>Seagull Angling Club</v>
      </c>
      <c r="I983" s="84"/>
      <c r="J983" s="84"/>
      <c r="K983" s="84"/>
      <c r="L983" s="83" t="str">
        <f t="shared" si="179"/>
        <v/>
      </c>
      <c r="M983" s="83" t="str">
        <f t="shared" si="180"/>
        <v/>
      </c>
    </row>
    <row r="984" spans="1:13" hidden="1" x14ac:dyDescent="0.3">
      <c r="A984" s="210" t="str">
        <f t="shared" si="172"/>
        <v>2022-IC-L4</v>
      </c>
      <c r="B984" s="199">
        <f t="shared" si="173"/>
        <v>44821</v>
      </c>
      <c r="C984" s="210" t="str">
        <f t="shared" si="174"/>
        <v>Zone 1 - Mile 14</v>
      </c>
      <c r="D984" s="84" t="s">
        <v>787</v>
      </c>
      <c r="E984" s="51" t="str">
        <f t="shared" si="175"/>
        <v>Morne</v>
      </c>
      <c r="F984" s="51" t="str">
        <f t="shared" si="176"/>
        <v>Hugo</v>
      </c>
      <c r="G984" s="51" t="str">
        <f t="shared" si="177"/>
        <v>Men Veteran</v>
      </c>
      <c r="H984" s="51" t="str">
        <f t="shared" si="178"/>
        <v>Walvis Bay</v>
      </c>
      <c r="I984" s="84"/>
      <c r="J984" s="84" t="s">
        <v>1279</v>
      </c>
      <c r="K984" s="84">
        <v>84</v>
      </c>
      <c r="L984" s="83">
        <f t="shared" si="179"/>
        <v>2.4</v>
      </c>
      <c r="M984" s="83">
        <f t="shared" si="180"/>
        <v>2.4</v>
      </c>
    </row>
    <row r="985" spans="1:13" hidden="1" x14ac:dyDescent="0.3">
      <c r="A985" s="210" t="str">
        <f t="shared" si="172"/>
        <v>2022-IC-L4</v>
      </c>
      <c r="B985" s="199">
        <f t="shared" si="173"/>
        <v>44821</v>
      </c>
      <c r="C985" s="210" t="str">
        <f t="shared" si="174"/>
        <v>Zone 1 - Mile 14</v>
      </c>
      <c r="D985" s="84" t="s">
        <v>1146</v>
      </c>
      <c r="E985" s="51" t="str">
        <f t="shared" si="175"/>
        <v>Martin</v>
      </c>
      <c r="F985" s="51" t="str">
        <f t="shared" si="176"/>
        <v>Cordier</v>
      </c>
      <c r="G985" s="51" t="str">
        <f t="shared" si="177"/>
        <v>Men Veteran</v>
      </c>
      <c r="H985" s="51" t="str">
        <f t="shared" si="178"/>
        <v>Okahandja</v>
      </c>
      <c r="I985" s="84"/>
      <c r="J985" s="84" t="s">
        <v>1279</v>
      </c>
      <c r="K985" s="84">
        <v>160</v>
      </c>
      <c r="L985" s="83">
        <f t="shared" si="179"/>
        <v>21.7</v>
      </c>
      <c r="M985" s="83">
        <f t="shared" si="180"/>
        <v>21.7</v>
      </c>
    </row>
    <row r="986" spans="1:13" hidden="1" x14ac:dyDescent="0.3">
      <c r="A986" s="210" t="str">
        <f t="shared" si="172"/>
        <v>2022-IC-L4</v>
      </c>
      <c r="B986" s="199">
        <f t="shared" si="173"/>
        <v>44821</v>
      </c>
      <c r="C986" s="210" t="str">
        <f t="shared" si="174"/>
        <v>Zone 1 - Mile 14</v>
      </c>
      <c r="D986" s="84" t="s">
        <v>1146</v>
      </c>
      <c r="E986" s="51" t="str">
        <f t="shared" si="175"/>
        <v>Martin</v>
      </c>
      <c r="F986" s="51" t="str">
        <f t="shared" si="176"/>
        <v>Cordier</v>
      </c>
      <c r="G986" s="51" t="str">
        <f t="shared" si="177"/>
        <v>Men Veteran</v>
      </c>
      <c r="H986" s="51" t="str">
        <f t="shared" si="178"/>
        <v>Okahandja</v>
      </c>
      <c r="I986" s="84"/>
      <c r="J986" s="84" t="s">
        <v>1279</v>
      </c>
      <c r="K986" s="84">
        <v>91</v>
      </c>
      <c r="L986" s="83">
        <f t="shared" si="179"/>
        <v>3.1</v>
      </c>
      <c r="M986" s="83">
        <f t="shared" si="180"/>
        <v>3.1</v>
      </c>
    </row>
    <row r="987" spans="1:13" hidden="1" x14ac:dyDescent="0.3">
      <c r="A987" s="210" t="str">
        <f t="shared" si="172"/>
        <v>2022-IC-L4</v>
      </c>
      <c r="B987" s="199">
        <f t="shared" si="173"/>
        <v>44821</v>
      </c>
      <c r="C987" s="210" t="str">
        <f t="shared" si="174"/>
        <v>Zone 1 - Mile 14</v>
      </c>
      <c r="D987" s="84" t="s">
        <v>1146</v>
      </c>
      <c r="E987" s="51" t="str">
        <f t="shared" si="175"/>
        <v>Martin</v>
      </c>
      <c r="F987" s="51" t="str">
        <f t="shared" si="176"/>
        <v>Cordier</v>
      </c>
      <c r="G987" s="51" t="str">
        <f t="shared" si="177"/>
        <v>Men Veteran</v>
      </c>
      <c r="H987" s="51" t="str">
        <f t="shared" si="178"/>
        <v>Okahandja</v>
      </c>
      <c r="I987" s="84"/>
      <c r="J987" s="84" t="s">
        <v>1279</v>
      </c>
      <c r="K987" s="84">
        <v>163</v>
      </c>
      <c r="L987" s="83">
        <f t="shared" si="179"/>
        <v>23.1</v>
      </c>
      <c r="M987" s="83">
        <f t="shared" si="180"/>
        <v>23.1</v>
      </c>
    </row>
    <row r="988" spans="1:13" hidden="1" x14ac:dyDescent="0.3">
      <c r="A988" s="210" t="str">
        <f t="shared" si="172"/>
        <v>2022-IC-L4</v>
      </c>
      <c r="B988" s="199">
        <f t="shared" si="173"/>
        <v>44821</v>
      </c>
      <c r="C988" s="210" t="str">
        <f t="shared" si="174"/>
        <v>Zone 1 - Mile 14</v>
      </c>
      <c r="D988" s="84" t="s">
        <v>1146</v>
      </c>
      <c r="E988" s="51" t="str">
        <f t="shared" si="175"/>
        <v>Martin</v>
      </c>
      <c r="F988" s="51" t="str">
        <f t="shared" si="176"/>
        <v>Cordier</v>
      </c>
      <c r="G988" s="51" t="str">
        <f t="shared" si="177"/>
        <v>Men Veteran</v>
      </c>
      <c r="H988" s="51" t="str">
        <f t="shared" si="178"/>
        <v>Okahandja</v>
      </c>
      <c r="I988" s="84"/>
      <c r="J988" s="84" t="s">
        <v>1257</v>
      </c>
      <c r="K988" s="84">
        <v>82</v>
      </c>
      <c r="L988" s="83">
        <f t="shared" si="179"/>
        <v>10.1</v>
      </c>
      <c r="M988" s="83">
        <f t="shared" si="180"/>
        <v>10.1</v>
      </c>
    </row>
    <row r="989" spans="1:13" hidden="1" x14ac:dyDescent="0.3">
      <c r="A989" s="210" t="str">
        <f t="shared" si="172"/>
        <v>2022-IC-L4</v>
      </c>
      <c r="B989" s="199">
        <f t="shared" si="173"/>
        <v>44821</v>
      </c>
      <c r="C989" s="210" t="str">
        <f t="shared" si="174"/>
        <v>Zone 1 - Mile 14</v>
      </c>
      <c r="D989" s="84" t="s">
        <v>1146</v>
      </c>
      <c r="E989" s="51" t="str">
        <f t="shared" si="175"/>
        <v>Martin</v>
      </c>
      <c r="F989" s="51" t="str">
        <f t="shared" si="176"/>
        <v>Cordier</v>
      </c>
      <c r="G989" s="51" t="str">
        <f t="shared" si="177"/>
        <v>Men Veteran</v>
      </c>
      <c r="H989" s="51" t="str">
        <f t="shared" si="178"/>
        <v>Okahandja</v>
      </c>
      <c r="I989" s="84" t="s">
        <v>1862</v>
      </c>
      <c r="J989" s="84"/>
      <c r="K989" s="84">
        <v>56</v>
      </c>
      <c r="L989" s="83">
        <f t="shared" si="179"/>
        <v>1.8</v>
      </c>
      <c r="M989" s="83">
        <f t="shared" si="180"/>
        <v>1.8</v>
      </c>
    </row>
    <row r="990" spans="1:13" hidden="1" x14ac:dyDescent="0.3">
      <c r="A990" s="210" t="str">
        <f t="shared" si="172"/>
        <v>2022-IC-L4</v>
      </c>
      <c r="B990" s="199">
        <f t="shared" si="173"/>
        <v>44821</v>
      </c>
      <c r="C990" s="210" t="str">
        <f t="shared" si="174"/>
        <v>Zone 1 - Mile 14</v>
      </c>
      <c r="D990" s="84" t="s">
        <v>1699</v>
      </c>
      <c r="E990" s="51" t="str">
        <f t="shared" si="175"/>
        <v>Ryno</v>
      </c>
      <c r="F990" s="51" t="str">
        <f t="shared" si="176"/>
        <v>Enslin</v>
      </c>
      <c r="G990" s="51" t="str">
        <f t="shared" si="177"/>
        <v>Men Senior</v>
      </c>
      <c r="H990" s="51" t="str">
        <f t="shared" si="178"/>
        <v>Namib Park</v>
      </c>
      <c r="I990" s="84"/>
      <c r="J990" s="84" t="s">
        <v>1279</v>
      </c>
      <c r="K990" s="84">
        <v>117</v>
      </c>
      <c r="L990" s="83">
        <f t="shared" si="179"/>
        <v>7.4</v>
      </c>
      <c r="M990" s="83">
        <f t="shared" si="180"/>
        <v>7.4</v>
      </c>
    </row>
    <row r="991" spans="1:13" hidden="1" x14ac:dyDescent="0.3">
      <c r="A991" s="210" t="str">
        <f t="shared" si="172"/>
        <v>2022-IC-L4</v>
      </c>
      <c r="B991" s="199">
        <f t="shared" si="173"/>
        <v>44821</v>
      </c>
      <c r="C991" s="210" t="str">
        <f t="shared" si="174"/>
        <v>Zone 1 - Mile 14</v>
      </c>
      <c r="D991" s="84" t="s">
        <v>1324</v>
      </c>
      <c r="E991" s="51" t="str">
        <f t="shared" si="175"/>
        <v>Frikkie</v>
      </c>
      <c r="F991" s="51" t="str">
        <f t="shared" si="176"/>
        <v>Ferreira</v>
      </c>
      <c r="G991" s="51" t="str">
        <f t="shared" si="177"/>
        <v>Men Master</v>
      </c>
      <c r="H991" s="51" t="str">
        <f t="shared" si="178"/>
        <v>Walvis Bay</v>
      </c>
      <c r="I991" s="84"/>
      <c r="J991" s="84" t="s">
        <v>1279</v>
      </c>
      <c r="K991" s="84">
        <v>150</v>
      </c>
      <c r="L991" s="83">
        <f t="shared" si="179"/>
        <v>17.399999999999999</v>
      </c>
      <c r="M991" s="83">
        <f t="shared" si="180"/>
        <v>17.399999999999999</v>
      </c>
    </row>
    <row r="992" spans="1:13" hidden="1" x14ac:dyDescent="0.3">
      <c r="A992" s="210" t="str">
        <f t="shared" si="172"/>
        <v>2022-IC-L4</v>
      </c>
      <c r="B992" s="199">
        <f t="shared" si="173"/>
        <v>44821</v>
      </c>
      <c r="C992" s="210" t="str">
        <f t="shared" si="174"/>
        <v>Zone 1 - Mile 14</v>
      </c>
      <c r="D992" s="84" t="s">
        <v>834</v>
      </c>
      <c r="E992" s="51" t="str">
        <f t="shared" si="175"/>
        <v>Raymond</v>
      </c>
      <c r="F992" s="51" t="str">
        <f t="shared" si="176"/>
        <v>Duvenhage</v>
      </c>
      <c r="G992" s="51" t="str">
        <f t="shared" si="177"/>
        <v>Men Veteran</v>
      </c>
      <c r="H992" s="51" t="str">
        <f t="shared" si="178"/>
        <v>Welwitschia</v>
      </c>
      <c r="I992" s="84"/>
      <c r="J992" s="84" t="s">
        <v>1279</v>
      </c>
      <c r="K992" s="84">
        <v>160</v>
      </c>
      <c r="L992" s="83">
        <f t="shared" si="179"/>
        <v>21.7</v>
      </c>
      <c r="M992" s="83">
        <f t="shared" si="180"/>
        <v>21.7</v>
      </c>
    </row>
    <row r="993" spans="1:13" hidden="1" x14ac:dyDescent="0.3">
      <c r="A993" s="210" t="str">
        <f t="shared" si="172"/>
        <v>2022-IC-L4</v>
      </c>
      <c r="B993" s="199">
        <f t="shared" si="173"/>
        <v>44821</v>
      </c>
      <c r="C993" s="210" t="str">
        <f t="shared" si="174"/>
        <v>Zone 1 - Mile 14</v>
      </c>
      <c r="D993" s="84" t="s">
        <v>1202</v>
      </c>
      <c r="E993" s="51" t="str">
        <f t="shared" si="175"/>
        <v>Flippie</v>
      </c>
      <c r="F993" s="51" t="str">
        <f t="shared" si="176"/>
        <v>Scheepers</v>
      </c>
      <c r="G993" s="51" t="str">
        <f t="shared" si="177"/>
        <v>Men Veteran</v>
      </c>
      <c r="H993" s="51" t="str">
        <f t="shared" si="178"/>
        <v>Walvis Bay</v>
      </c>
      <c r="I993" s="84"/>
      <c r="J993" s="84" t="s">
        <v>1279</v>
      </c>
      <c r="K993" s="84">
        <v>159</v>
      </c>
      <c r="L993" s="83">
        <f t="shared" si="179"/>
        <v>21.3</v>
      </c>
      <c r="M993" s="83">
        <f t="shared" si="180"/>
        <v>21.3</v>
      </c>
    </row>
    <row r="994" spans="1:13" hidden="1" x14ac:dyDescent="0.3">
      <c r="A994" s="210" t="str">
        <f t="shared" si="172"/>
        <v>2022-IC-L4</v>
      </c>
      <c r="B994" s="199">
        <f t="shared" si="173"/>
        <v>44821</v>
      </c>
      <c r="C994" s="210" t="str">
        <f t="shared" si="174"/>
        <v>Zone 1 - Mile 14</v>
      </c>
      <c r="D994" s="84" t="s">
        <v>1202</v>
      </c>
      <c r="E994" s="51" t="str">
        <f t="shared" si="175"/>
        <v>Flippie</v>
      </c>
      <c r="F994" s="51" t="str">
        <f t="shared" si="176"/>
        <v>Scheepers</v>
      </c>
      <c r="G994" s="51" t="str">
        <f t="shared" si="177"/>
        <v>Men Veteran</v>
      </c>
      <c r="H994" s="51" t="str">
        <f t="shared" si="178"/>
        <v>Walvis Bay</v>
      </c>
      <c r="I994" s="84" t="s">
        <v>1862</v>
      </c>
      <c r="J994" s="84"/>
      <c r="K994" s="84">
        <v>43</v>
      </c>
      <c r="L994" s="83">
        <f t="shared" si="179"/>
        <v>0.8</v>
      </c>
      <c r="M994" s="83">
        <f t="shared" si="180"/>
        <v>0.8</v>
      </c>
    </row>
    <row r="995" spans="1:13" hidden="1" x14ac:dyDescent="0.3">
      <c r="A995" s="210" t="str">
        <f t="shared" si="172"/>
        <v>2022-IC-L4</v>
      </c>
      <c r="B995" s="199">
        <f t="shared" si="173"/>
        <v>44821</v>
      </c>
      <c r="C995" s="210" t="str">
        <f t="shared" si="174"/>
        <v>Zone 1 - Mile 14</v>
      </c>
      <c r="D995" s="84" t="s">
        <v>490</v>
      </c>
      <c r="E995" s="51" t="str">
        <f t="shared" si="175"/>
        <v>Terence</v>
      </c>
      <c r="F995" s="51" t="str">
        <f t="shared" si="176"/>
        <v>Clark</v>
      </c>
      <c r="G995" s="51" t="str">
        <f t="shared" si="177"/>
        <v>Men Grand Masters</v>
      </c>
      <c r="H995" s="51" t="str">
        <f t="shared" si="178"/>
        <v>Walvis Bay</v>
      </c>
      <c r="I995" s="84"/>
      <c r="J995" s="84" t="s">
        <v>1279</v>
      </c>
      <c r="K995" s="84">
        <v>108</v>
      </c>
      <c r="L995" s="83">
        <f t="shared" si="179"/>
        <v>5.6</v>
      </c>
      <c r="M995" s="83">
        <f t="shared" si="180"/>
        <v>5.6</v>
      </c>
    </row>
    <row r="996" spans="1:13" hidden="1" x14ac:dyDescent="0.3">
      <c r="A996" s="210" t="str">
        <f t="shared" si="172"/>
        <v>2022-IC-L4</v>
      </c>
      <c r="B996" s="199">
        <f t="shared" si="173"/>
        <v>44821</v>
      </c>
      <c r="C996" s="210" t="str">
        <f t="shared" si="174"/>
        <v>Zone 1 - Mile 14</v>
      </c>
      <c r="D996" s="84" t="s">
        <v>490</v>
      </c>
      <c r="E996" s="51" t="str">
        <f t="shared" si="175"/>
        <v>Terence</v>
      </c>
      <c r="F996" s="51" t="str">
        <f t="shared" si="176"/>
        <v>Clark</v>
      </c>
      <c r="G996" s="51" t="str">
        <f t="shared" si="177"/>
        <v>Men Grand Masters</v>
      </c>
      <c r="H996" s="51" t="str">
        <f t="shared" si="178"/>
        <v>Walvis Bay</v>
      </c>
      <c r="I996" s="84"/>
      <c r="J996" s="84" t="s">
        <v>10</v>
      </c>
      <c r="K996" s="84">
        <v>41</v>
      </c>
      <c r="L996" s="83">
        <f t="shared" si="179"/>
        <v>1.1000000000000001</v>
      </c>
      <c r="M996" s="83">
        <f t="shared" si="180"/>
        <v>1.1000000000000001</v>
      </c>
    </row>
    <row r="997" spans="1:13" hidden="1" x14ac:dyDescent="0.3">
      <c r="A997" s="210" t="str">
        <f t="shared" si="172"/>
        <v>2022-IC-L4</v>
      </c>
      <c r="B997" s="199">
        <f t="shared" si="173"/>
        <v>44821</v>
      </c>
      <c r="C997" s="210" t="str">
        <f t="shared" si="174"/>
        <v>Zone 1 - Mile 14</v>
      </c>
      <c r="D997" s="84" t="s">
        <v>1357</v>
      </c>
      <c r="E997" s="51" t="str">
        <f t="shared" si="175"/>
        <v>Donavin</v>
      </c>
      <c r="F997" s="51" t="str">
        <f t="shared" si="176"/>
        <v>Bezuidehoudt</v>
      </c>
      <c r="G997" s="51" t="str">
        <f t="shared" si="177"/>
        <v>Men Senior</v>
      </c>
      <c r="H997" s="51" t="str">
        <f t="shared" si="178"/>
        <v>Walvis Bay</v>
      </c>
      <c r="I997" s="84"/>
      <c r="J997" s="84" t="s">
        <v>1279</v>
      </c>
      <c r="K997" s="84">
        <v>120</v>
      </c>
      <c r="L997" s="83">
        <f t="shared" si="179"/>
        <v>8.1</v>
      </c>
      <c r="M997" s="83">
        <f t="shared" si="180"/>
        <v>8.1</v>
      </c>
    </row>
    <row r="998" spans="1:13" hidden="1" x14ac:dyDescent="0.3">
      <c r="A998" s="210" t="str">
        <f t="shared" si="172"/>
        <v>2022-IC-L4</v>
      </c>
      <c r="B998" s="199">
        <f t="shared" si="173"/>
        <v>44821</v>
      </c>
      <c r="C998" s="210" t="str">
        <f t="shared" si="174"/>
        <v>Zone 1 - Mile 14</v>
      </c>
      <c r="D998" s="84" t="s">
        <v>1357</v>
      </c>
      <c r="E998" s="51" t="str">
        <f t="shared" si="175"/>
        <v>Donavin</v>
      </c>
      <c r="F998" s="51" t="str">
        <f t="shared" si="176"/>
        <v>Bezuidehoudt</v>
      </c>
      <c r="G998" s="51" t="str">
        <f t="shared" si="177"/>
        <v>Men Senior</v>
      </c>
      <c r="H998" s="51" t="str">
        <f t="shared" si="178"/>
        <v>Walvis Bay</v>
      </c>
      <c r="I998" s="84" t="s">
        <v>1862</v>
      </c>
      <c r="J998" s="84"/>
      <c r="K998" s="84">
        <v>111</v>
      </c>
      <c r="L998" s="83">
        <f t="shared" si="179"/>
        <v>14.5</v>
      </c>
      <c r="M998" s="83">
        <f t="shared" si="180"/>
        <v>14.5</v>
      </c>
    </row>
    <row r="999" spans="1:13" hidden="1" x14ac:dyDescent="0.3">
      <c r="A999" s="210" t="str">
        <f t="shared" si="172"/>
        <v>2022-IC-L4</v>
      </c>
      <c r="B999" s="199">
        <f t="shared" si="173"/>
        <v>44821</v>
      </c>
      <c r="C999" s="210" t="str">
        <f t="shared" si="174"/>
        <v>Zone 1 - Mile 14</v>
      </c>
      <c r="D999" s="84" t="s">
        <v>1717</v>
      </c>
      <c r="E999" s="51" t="str">
        <f t="shared" si="175"/>
        <v>Andre</v>
      </c>
      <c r="F999" s="51" t="str">
        <f t="shared" si="176"/>
        <v>Bezuidehout</v>
      </c>
      <c r="G999" s="51" t="str">
        <f t="shared" si="177"/>
        <v>Men Master</v>
      </c>
      <c r="H999" s="51" t="str">
        <f t="shared" si="178"/>
        <v>Walvis Bay</v>
      </c>
      <c r="I999" s="84"/>
      <c r="J999" s="84" t="s">
        <v>1280</v>
      </c>
      <c r="K999" s="84">
        <v>129</v>
      </c>
      <c r="L999" s="83">
        <f t="shared" si="179"/>
        <v>9</v>
      </c>
      <c r="M999" s="83">
        <f t="shared" si="180"/>
        <v>9</v>
      </c>
    </row>
    <row r="1000" spans="1:13" hidden="1" x14ac:dyDescent="0.3">
      <c r="A1000" s="210" t="str">
        <f t="shared" si="172"/>
        <v>2022-IC-L4</v>
      </c>
      <c r="B1000" s="199">
        <f t="shared" si="173"/>
        <v>44821</v>
      </c>
      <c r="C1000" s="210" t="str">
        <f t="shared" si="174"/>
        <v>Zone 1 - Mile 14</v>
      </c>
      <c r="D1000" s="84" t="s">
        <v>618</v>
      </c>
      <c r="E1000" s="51" t="str">
        <f t="shared" si="175"/>
        <v>Morne</v>
      </c>
      <c r="F1000" s="51" t="str">
        <f t="shared" si="176"/>
        <v>Janse v Rensburg</v>
      </c>
      <c r="G1000" s="51" t="str">
        <f t="shared" si="177"/>
        <v>Men Veteran</v>
      </c>
      <c r="H1000" s="51" t="str">
        <f t="shared" si="178"/>
        <v>Walvis Bay</v>
      </c>
      <c r="I1000" s="84" t="s">
        <v>1862</v>
      </c>
      <c r="J1000" s="84"/>
      <c r="K1000" s="84">
        <v>50</v>
      </c>
      <c r="L1000" s="83">
        <f t="shared" si="179"/>
        <v>1.3</v>
      </c>
      <c r="M1000" s="83">
        <f t="shared" si="180"/>
        <v>1.3</v>
      </c>
    </row>
    <row r="1001" spans="1:13" hidden="1" x14ac:dyDescent="0.3">
      <c r="A1001" s="210" t="str">
        <f t="shared" si="172"/>
        <v>2022-IC-L4</v>
      </c>
      <c r="B1001" s="199">
        <f t="shared" si="173"/>
        <v>44821</v>
      </c>
      <c r="C1001" s="210" t="str">
        <f t="shared" si="174"/>
        <v>Zone 1 - Mile 14</v>
      </c>
      <c r="D1001" s="84" t="s">
        <v>618</v>
      </c>
      <c r="E1001" s="51" t="str">
        <f t="shared" si="175"/>
        <v>Morne</v>
      </c>
      <c r="F1001" s="51" t="str">
        <f t="shared" si="176"/>
        <v>Janse v Rensburg</v>
      </c>
      <c r="G1001" s="51" t="str">
        <f t="shared" si="177"/>
        <v>Men Veteran</v>
      </c>
      <c r="H1001" s="51" t="str">
        <f t="shared" si="178"/>
        <v>Walvis Bay</v>
      </c>
      <c r="I1001" s="84" t="s">
        <v>1862</v>
      </c>
      <c r="J1001" s="84"/>
      <c r="K1001" s="84">
        <v>48</v>
      </c>
      <c r="L1001" s="83">
        <f t="shared" si="179"/>
        <v>1.1000000000000001</v>
      </c>
      <c r="M1001" s="83">
        <f t="shared" si="180"/>
        <v>1.1000000000000001</v>
      </c>
    </row>
    <row r="1002" spans="1:13" hidden="1" x14ac:dyDescent="0.3">
      <c r="A1002" s="210" t="str">
        <f t="shared" si="172"/>
        <v>2022-IC-L4</v>
      </c>
      <c r="B1002" s="199">
        <f t="shared" si="173"/>
        <v>44821</v>
      </c>
      <c r="C1002" s="210" t="str">
        <f t="shared" si="174"/>
        <v>Zone 1 - Mile 14</v>
      </c>
      <c r="D1002" s="84" t="s">
        <v>1700</v>
      </c>
      <c r="E1002" s="51" t="str">
        <f t="shared" si="175"/>
        <v>Wanda</v>
      </c>
      <c r="F1002" s="51" t="str">
        <f t="shared" si="176"/>
        <v>Enslin</v>
      </c>
      <c r="G1002" s="51" t="str">
        <f t="shared" si="177"/>
        <v>Ladies Senior</v>
      </c>
      <c r="H1002" s="51" t="str">
        <f t="shared" si="178"/>
        <v>Namib Park</v>
      </c>
      <c r="I1002" s="84"/>
      <c r="J1002" s="84"/>
      <c r="K1002" s="84"/>
      <c r="L1002" s="83" t="str">
        <f t="shared" si="179"/>
        <v/>
      </c>
      <c r="M1002" s="83" t="str">
        <f t="shared" si="180"/>
        <v/>
      </c>
    </row>
    <row r="1003" spans="1:13" hidden="1" x14ac:dyDescent="0.3">
      <c r="A1003" s="210" t="str">
        <f t="shared" si="172"/>
        <v>2022-IC-L4</v>
      </c>
      <c r="B1003" s="199">
        <f t="shared" si="173"/>
        <v>44821</v>
      </c>
      <c r="C1003" s="210" t="str">
        <f t="shared" si="174"/>
        <v>Zone 1 - Mile 14</v>
      </c>
      <c r="D1003" s="84" t="s">
        <v>549</v>
      </c>
      <c r="E1003" s="51" t="str">
        <f t="shared" si="175"/>
        <v>Werner</v>
      </c>
      <c r="F1003" s="51" t="str">
        <f t="shared" si="176"/>
        <v>Van Riet</v>
      </c>
      <c r="G1003" s="51" t="str">
        <f t="shared" si="177"/>
        <v>Men Veteran</v>
      </c>
      <c r="H1003" s="51" t="str">
        <f t="shared" si="178"/>
        <v>Walvis Bay</v>
      </c>
      <c r="I1003" s="84"/>
      <c r="J1003" s="84"/>
      <c r="K1003" s="84"/>
      <c r="L1003" s="83" t="str">
        <f t="shared" si="179"/>
        <v/>
      </c>
      <c r="M1003" s="83" t="str">
        <f t="shared" si="180"/>
        <v/>
      </c>
    </row>
    <row r="1004" spans="1:13" hidden="1" x14ac:dyDescent="0.3">
      <c r="A1004" s="210" t="str">
        <f t="shared" si="172"/>
        <v>2022-IC-L4</v>
      </c>
      <c r="B1004" s="199">
        <f t="shared" si="173"/>
        <v>44821</v>
      </c>
      <c r="C1004" s="210" t="str">
        <f t="shared" si="174"/>
        <v>Zone 1 - Mile 14</v>
      </c>
      <c r="D1004" s="84" t="s">
        <v>662</v>
      </c>
      <c r="E1004" s="51" t="str">
        <f t="shared" si="175"/>
        <v>Elrico</v>
      </c>
      <c r="F1004" s="51" t="str">
        <f t="shared" si="176"/>
        <v>Janse Van Rensburg</v>
      </c>
      <c r="G1004" s="51" t="str">
        <f t="shared" si="177"/>
        <v>Men Veteran</v>
      </c>
      <c r="H1004" s="51" t="str">
        <f t="shared" si="178"/>
        <v>Walvis Bay</v>
      </c>
      <c r="I1004" s="84"/>
      <c r="J1004" s="84"/>
      <c r="K1004" s="84"/>
      <c r="L1004" s="83" t="str">
        <f t="shared" si="179"/>
        <v/>
      </c>
      <c r="M1004" s="83" t="str">
        <f t="shared" si="180"/>
        <v/>
      </c>
    </row>
    <row r="1005" spans="1:13" hidden="1" x14ac:dyDescent="0.3">
      <c r="A1005" s="210" t="str">
        <f t="shared" ref="A1005:A1068" si="181">IF(D1005="","",A1004)</f>
        <v>2022-IC-L4</v>
      </c>
      <c r="B1005" s="199">
        <f t="shared" ref="B1005:B1068" si="182">IF(D1005="","",B1004)</f>
        <v>44821</v>
      </c>
      <c r="C1005" s="210" t="str">
        <f t="shared" ref="C1005:C1068" si="183">IF(D1005="","",C1004)</f>
        <v>Zone 1 - Mile 14</v>
      </c>
      <c r="D1005" s="84" t="s">
        <v>533</v>
      </c>
      <c r="E1005" s="51" t="str">
        <f t="shared" ref="E1005:E1068" si="184">IF(D1005="","",VLOOKUP(D1005,Master,3,FALSE))</f>
        <v>Sarah-Ann</v>
      </c>
      <c r="F1005" s="51" t="str">
        <f t="shared" ref="F1005:F1068" si="185">IF(D1005="","",VLOOKUP(D1005,Master,4,FALSE))</f>
        <v>Mills</v>
      </c>
      <c r="G1005" s="51" t="str">
        <f t="shared" ref="G1005:G1068" si="186">IF(D1005="","",VLOOKUP(D1005,Master,5,FALSE))</f>
        <v>Ladies Master</v>
      </c>
      <c r="H1005" s="51" t="str">
        <f t="shared" ref="H1005:H1068" si="187">IF(D1005="","",VLOOKUP(D1005,Master,2,FALSE))</f>
        <v>Walvis Bay</v>
      </c>
      <c r="I1005" s="84"/>
      <c r="J1005" s="84"/>
      <c r="K1005" s="84"/>
      <c r="L1005" s="83" t="str">
        <f t="shared" ref="L1005:L1068" si="188">IF(K1005="","",IF(I1005="",ROUND(HLOOKUP(J1005,kgList,K1005,FALSE),1),ROUND(HLOOKUP(I1005,kgList,K1005,FALSE),1)))</f>
        <v/>
      </c>
      <c r="M1005" s="83" t="str">
        <f t="shared" ref="M1005:M1068" si="189">IF(L1005="","",IF(COUNTA(I1005:J1005)&gt;1,"Edible or Inedible",IF(COUNTA(I1005)=1,L1005*1,IF(COUNTA(J1005)=1,L1005*1,"ERROR"))))</f>
        <v/>
      </c>
    </row>
    <row r="1006" spans="1:13" hidden="1" x14ac:dyDescent="0.3">
      <c r="A1006" s="210" t="str">
        <f t="shared" si="181"/>
        <v>2022-IC-L4</v>
      </c>
      <c r="B1006" s="199">
        <f t="shared" si="182"/>
        <v>44821</v>
      </c>
      <c r="C1006" s="210" t="str">
        <f t="shared" si="183"/>
        <v>Zone 1 - Mile 14</v>
      </c>
      <c r="D1006" s="84" t="s">
        <v>819</v>
      </c>
      <c r="E1006" s="51" t="str">
        <f t="shared" si="184"/>
        <v>Luke</v>
      </c>
      <c r="F1006" s="51" t="str">
        <f t="shared" si="185"/>
        <v>Jansen</v>
      </c>
      <c r="G1006" s="51" t="str">
        <f t="shared" si="186"/>
        <v>Men Senior</v>
      </c>
      <c r="H1006" s="51" t="str">
        <f t="shared" si="187"/>
        <v>Orca Angling Club</v>
      </c>
      <c r="I1006" s="84"/>
      <c r="J1006" s="84"/>
      <c r="K1006" s="84"/>
      <c r="L1006" s="83" t="str">
        <f t="shared" si="188"/>
        <v/>
      </c>
      <c r="M1006" s="83" t="str">
        <f t="shared" si="189"/>
        <v/>
      </c>
    </row>
    <row r="1007" spans="1:13" hidden="1" x14ac:dyDescent="0.3">
      <c r="A1007" s="210" t="str">
        <f t="shared" si="181"/>
        <v>2022-IC-L4</v>
      </c>
      <c r="B1007" s="199">
        <f t="shared" si="182"/>
        <v>44821</v>
      </c>
      <c r="C1007" s="210" t="str">
        <f t="shared" si="183"/>
        <v>Zone 1 - Mile 14</v>
      </c>
      <c r="D1007" s="84" t="s">
        <v>1773</v>
      </c>
      <c r="E1007" s="51" t="str">
        <f t="shared" si="184"/>
        <v>Alexander Albert</v>
      </c>
      <c r="F1007" s="51" t="str">
        <f t="shared" si="185"/>
        <v>Jansen</v>
      </c>
      <c r="G1007" s="51" t="str">
        <f t="shared" si="186"/>
        <v>Men Senior</v>
      </c>
      <c r="H1007" s="51" t="str">
        <f t="shared" si="187"/>
        <v>Orca Angling Club</v>
      </c>
      <c r="I1007" s="84"/>
      <c r="J1007" s="84"/>
      <c r="K1007" s="84"/>
      <c r="L1007" s="83" t="str">
        <f t="shared" si="188"/>
        <v/>
      </c>
      <c r="M1007" s="83" t="str">
        <f t="shared" si="189"/>
        <v/>
      </c>
    </row>
    <row r="1008" spans="1:13" hidden="1" x14ac:dyDescent="0.3">
      <c r="A1008" s="210" t="str">
        <f t="shared" si="181"/>
        <v>2022-IC-L4</v>
      </c>
      <c r="B1008" s="199">
        <f t="shared" si="182"/>
        <v>44821</v>
      </c>
      <c r="C1008" s="210" t="str">
        <f t="shared" si="183"/>
        <v>Zone 1 - Mile 14</v>
      </c>
      <c r="D1008" s="84" t="s">
        <v>966</v>
      </c>
      <c r="E1008" s="51" t="str">
        <f t="shared" si="184"/>
        <v>Eduard</v>
      </c>
      <c r="F1008" s="51" t="str">
        <f t="shared" si="185"/>
        <v>Janse v Rensburg</v>
      </c>
      <c r="G1008" s="51" t="str">
        <f t="shared" si="186"/>
        <v>Men U/21</v>
      </c>
      <c r="H1008" s="51" t="str">
        <f t="shared" si="187"/>
        <v>Walvis Bay</v>
      </c>
      <c r="I1008" s="84"/>
      <c r="J1008" s="84"/>
      <c r="K1008" s="84"/>
      <c r="L1008" s="83" t="str">
        <f t="shared" si="188"/>
        <v/>
      </c>
      <c r="M1008" s="83" t="str">
        <f t="shared" si="189"/>
        <v/>
      </c>
    </row>
    <row r="1009" spans="1:13" hidden="1" x14ac:dyDescent="0.3">
      <c r="A1009" s="210" t="str">
        <f t="shared" si="181"/>
        <v>2022-IC-L4</v>
      </c>
      <c r="B1009" s="199">
        <f t="shared" si="182"/>
        <v>44821</v>
      </c>
      <c r="C1009" s="210" t="str">
        <f t="shared" si="183"/>
        <v>Zone 1 - Mile 14</v>
      </c>
      <c r="D1009" s="84" t="s">
        <v>1558</v>
      </c>
      <c r="E1009" s="51" t="str">
        <f t="shared" si="184"/>
        <v>Breggie</v>
      </c>
      <c r="F1009" s="51" t="str">
        <f t="shared" si="185"/>
        <v>Ferreira</v>
      </c>
      <c r="G1009" s="51" t="str">
        <f t="shared" si="186"/>
        <v>Ladies Master</v>
      </c>
      <c r="H1009" s="51" t="str">
        <f t="shared" si="187"/>
        <v>Walvis Bay</v>
      </c>
      <c r="I1009" s="84"/>
      <c r="J1009" s="84"/>
      <c r="K1009" s="84"/>
      <c r="L1009" s="83" t="str">
        <f t="shared" si="188"/>
        <v/>
      </c>
      <c r="M1009" s="83" t="str">
        <f t="shared" si="189"/>
        <v/>
      </c>
    </row>
    <row r="1010" spans="1:13" hidden="1" x14ac:dyDescent="0.3">
      <c r="A1010" s="210" t="str">
        <f t="shared" si="181"/>
        <v>2022-IC-L4</v>
      </c>
      <c r="B1010" s="199">
        <f t="shared" si="182"/>
        <v>44821</v>
      </c>
      <c r="C1010" s="210" t="str">
        <f t="shared" si="183"/>
        <v>Zone 1 - Mile 14</v>
      </c>
      <c r="D1010" s="84" t="s">
        <v>1049</v>
      </c>
      <c r="E1010" s="51" t="str">
        <f t="shared" si="184"/>
        <v>Jaco</v>
      </c>
      <c r="F1010" s="51" t="str">
        <f t="shared" si="185"/>
        <v>Oberholzer</v>
      </c>
      <c r="G1010" s="51" t="str">
        <f t="shared" si="186"/>
        <v>Men Veteran</v>
      </c>
      <c r="H1010" s="51" t="str">
        <f t="shared" si="187"/>
        <v>Walvis Bay</v>
      </c>
      <c r="I1010" s="84"/>
      <c r="J1010" s="84"/>
      <c r="K1010" s="84"/>
      <c r="L1010" s="83" t="str">
        <f t="shared" si="188"/>
        <v/>
      </c>
      <c r="M1010" s="83" t="str">
        <f t="shared" si="189"/>
        <v/>
      </c>
    </row>
    <row r="1011" spans="1:13" hidden="1" x14ac:dyDescent="0.3">
      <c r="A1011" s="210" t="str">
        <f t="shared" si="181"/>
        <v>2022-IC-L4</v>
      </c>
      <c r="B1011" s="199">
        <f t="shared" si="182"/>
        <v>44821</v>
      </c>
      <c r="C1011" s="210" t="str">
        <f t="shared" si="183"/>
        <v>Zone 1 - Mile 14</v>
      </c>
      <c r="D1011" s="84" t="s">
        <v>636</v>
      </c>
      <c r="E1011" s="51" t="str">
        <f t="shared" si="184"/>
        <v>Alessandro</v>
      </c>
      <c r="F1011" s="51" t="str">
        <f t="shared" si="185"/>
        <v>Engelbrecht</v>
      </c>
      <c r="G1011" s="51" t="str">
        <f t="shared" si="186"/>
        <v>Men Senior</v>
      </c>
      <c r="H1011" s="51" t="str">
        <f t="shared" si="187"/>
        <v>Walvis Bay</v>
      </c>
      <c r="I1011" s="84"/>
      <c r="J1011" s="84"/>
      <c r="K1011" s="84"/>
      <c r="L1011" s="83" t="str">
        <f t="shared" si="188"/>
        <v/>
      </c>
      <c r="M1011" s="83" t="str">
        <f t="shared" si="189"/>
        <v/>
      </c>
    </row>
    <row r="1012" spans="1:13" hidden="1" x14ac:dyDescent="0.3">
      <c r="A1012" s="210" t="str">
        <f t="shared" si="181"/>
        <v>2022-IC-L4</v>
      </c>
      <c r="B1012" s="199">
        <f t="shared" si="182"/>
        <v>44821</v>
      </c>
      <c r="C1012" s="210" t="str">
        <f t="shared" si="183"/>
        <v>Zone 1 - Mile 14</v>
      </c>
      <c r="D1012" s="84" t="s">
        <v>585</v>
      </c>
      <c r="E1012" s="51" t="str">
        <f t="shared" si="184"/>
        <v>Stewert</v>
      </c>
      <c r="F1012" s="51" t="str">
        <f t="shared" si="185"/>
        <v>Reimann</v>
      </c>
      <c r="G1012" s="51" t="str">
        <f t="shared" si="186"/>
        <v>Men U/21</v>
      </c>
      <c r="H1012" s="51" t="str">
        <f t="shared" si="187"/>
        <v>Benguella</v>
      </c>
      <c r="I1012" s="84"/>
      <c r="J1012" s="84"/>
      <c r="K1012" s="84"/>
      <c r="L1012" s="83" t="str">
        <f t="shared" si="188"/>
        <v/>
      </c>
      <c r="M1012" s="83" t="str">
        <f t="shared" si="189"/>
        <v/>
      </c>
    </row>
    <row r="1013" spans="1:13" hidden="1" x14ac:dyDescent="0.3">
      <c r="A1013" s="210" t="str">
        <f t="shared" si="181"/>
        <v>2022-IC-L4</v>
      </c>
      <c r="B1013" s="199">
        <f t="shared" si="182"/>
        <v>44821</v>
      </c>
      <c r="C1013" s="210" t="str">
        <f t="shared" si="183"/>
        <v>Zone 1 - Mile 14</v>
      </c>
      <c r="D1013" s="84" t="s">
        <v>557</v>
      </c>
      <c r="E1013" s="51" t="str">
        <f t="shared" si="184"/>
        <v>Dian</v>
      </c>
      <c r="F1013" s="51" t="str">
        <f t="shared" si="185"/>
        <v>Neethling</v>
      </c>
      <c r="G1013" s="51" t="str">
        <f t="shared" si="186"/>
        <v>Men Senior</v>
      </c>
      <c r="H1013" s="51" t="str">
        <f t="shared" si="187"/>
        <v>Welwitschia</v>
      </c>
      <c r="I1013" s="84"/>
      <c r="J1013" s="84"/>
      <c r="K1013" s="84"/>
      <c r="L1013" s="83" t="str">
        <f t="shared" si="188"/>
        <v/>
      </c>
      <c r="M1013" s="83" t="str">
        <f t="shared" si="189"/>
        <v/>
      </c>
    </row>
    <row r="1014" spans="1:13" hidden="1" x14ac:dyDescent="0.3">
      <c r="A1014" s="210" t="str">
        <f t="shared" si="181"/>
        <v>2022-IC-L4</v>
      </c>
      <c r="B1014" s="199">
        <f t="shared" si="182"/>
        <v>44821</v>
      </c>
      <c r="C1014" s="210" t="str">
        <f t="shared" si="183"/>
        <v>Zone 1 - Mile 14</v>
      </c>
      <c r="D1014" s="84" t="s">
        <v>597</v>
      </c>
      <c r="E1014" s="51" t="str">
        <f t="shared" si="184"/>
        <v>Gunther</v>
      </c>
      <c r="F1014" s="51" t="str">
        <f t="shared" si="185"/>
        <v>Krauer</v>
      </c>
      <c r="G1014" s="51" t="str">
        <f t="shared" si="186"/>
        <v>Men Master</v>
      </c>
      <c r="H1014" s="51" t="str">
        <f t="shared" si="187"/>
        <v>Walvis Bay</v>
      </c>
      <c r="I1014" s="84"/>
      <c r="J1014" s="84"/>
      <c r="K1014" s="84"/>
      <c r="L1014" s="83" t="str">
        <f t="shared" si="188"/>
        <v/>
      </c>
      <c r="M1014" s="83" t="str">
        <f t="shared" si="189"/>
        <v/>
      </c>
    </row>
    <row r="1015" spans="1:13" hidden="1" x14ac:dyDescent="0.3">
      <c r="A1015" s="210" t="str">
        <f t="shared" si="181"/>
        <v>2022-IC-L4</v>
      </c>
      <c r="B1015" s="199">
        <f t="shared" si="182"/>
        <v>44821</v>
      </c>
      <c r="C1015" s="210" t="str">
        <f t="shared" si="183"/>
        <v>Zone 1 - Mile 14</v>
      </c>
      <c r="D1015" s="84" t="s">
        <v>502</v>
      </c>
      <c r="E1015" s="51" t="str">
        <f t="shared" si="184"/>
        <v>Stefan</v>
      </c>
      <c r="F1015" s="51" t="str">
        <f t="shared" si="185"/>
        <v>Du Preez</v>
      </c>
      <c r="G1015" s="51" t="str">
        <f t="shared" si="186"/>
        <v>Men Master</v>
      </c>
      <c r="H1015" s="51" t="str">
        <f t="shared" si="187"/>
        <v>Walvis Bay</v>
      </c>
      <c r="I1015" s="84"/>
      <c r="J1015" s="84"/>
      <c r="K1015" s="84"/>
      <c r="L1015" s="83" t="str">
        <f t="shared" si="188"/>
        <v/>
      </c>
      <c r="M1015" s="83" t="str">
        <f t="shared" si="189"/>
        <v/>
      </c>
    </row>
    <row r="1016" spans="1:13" hidden="1" x14ac:dyDescent="0.3">
      <c r="A1016" s="210" t="str">
        <f t="shared" si="181"/>
        <v>2022-IC-L4</v>
      </c>
      <c r="B1016" s="199">
        <f t="shared" si="182"/>
        <v>44821</v>
      </c>
      <c r="C1016" s="210" t="str">
        <f t="shared" si="183"/>
        <v>Zone 1 - Mile 14</v>
      </c>
      <c r="D1016" s="84" t="s">
        <v>1381</v>
      </c>
      <c r="E1016" s="51" t="str">
        <f t="shared" si="184"/>
        <v>Frank</v>
      </c>
      <c r="F1016" s="51" t="str">
        <f t="shared" si="185"/>
        <v>Borruso</v>
      </c>
      <c r="G1016" s="51" t="str">
        <f t="shared" si="186"/>
        <v>Men Master</v>
      </c>
      <c r="H1016" s="51" t="str">
        <f t="shared" si="187"/>
        <v>Walvis Bay</v>
      </c>
      <c r="I1016" s="84"/>
      <c r="J1016" s="84"/>
      <c r="K1016" s="84"/>
      <c r="L1016" s="83" t="str">
        <f t="shared" si="188"/>
        <v/>
      </c>
      <c r="M1016" s="83" t="str">
        <f t="shared" si="189"/>
        <v/>
      </c>
    </row>
    <row r="1017" spans="1:13" hidden="1" x14ac:dyDescent="0.3">
      <c r="A1017" s="210" t="str">
        <f t="shared" si="181"/>
        <v>2022-IC-L4</v>
      </c>
      <c r="B1017" s="199">
        <f t="shared" si="182"/>
        <v>44821</v>
      </c>
      <c r="C1017" s="210" t="str">
        <f t="shared" si="183"/>
        <v>Zone 1 - Mile 14</v>
      </c>
      <c r="D1017" s="84" t="s">
        <v>1048</v>
      </c>
      <c r="E1017" s="51" t="str">
        <f t="shared" si="184"/>
        <v>Cornelius</v>
      </c>
      <c r="F1017" s="51" t="str">
        <f t="shared" si="185"/>
        <v>Kruger</v>
      </c>
      <c r="G1017" s="51" t="str">
        <f t="shared" si="186"/>
        <v>Men Senior</v>
      </c>
      <c r="H1017" s="51" t="str">
        <f t="shared" si="187"/>
        <v>Walvis Bay</v>
      </c>
      <c r="I1017" s="84"/>
      <c r="J1017" s="84"/>
      <c r="K1017" s="84"/>
      <c r="L1017" s="83" t="str">
        <f t="shared" si="188"/>
        <v/>
      </c>
      <c r="M1017" s="83" t="str">
        <f t="shared" si="189"/>
        <v/>
      </c>
    </row>
    <row r="1018" spans="1:13" hidden="1" x14ac:dyDescent="0.3">
      <c r="A1018" s="210" t="str">
        <f t="shared" si="181"/>
        <v>2022-IC-L4</v>
      </c>
      <c r="B1018" s="199">
        <f t="shared" si="182"/>
        <v>44821</v>
      </c>
      <c r="C1018" s="210" t="str">
        <f t="shared" si="183"/>
        <v>Zone 1 - Mile 14</v>
      </c>
      <c r="D1018" s="84" t="s">
        <v>1436</v>
      </c>
      <c r="E1018" s="51" t="str">
        <f t="shared" si="184"/>
        <v>Fanie</v>
      </c>
      <c r="F1018" s="51" t="str">
        <f t="shared" si="185"/>
        <v>Terblanche</v>
      </c>
      <c r="G1018" s="51" t="str">
        <f t="shared" si="186"/>
        <v>Men Veteran</v>
      </c>
      <c r="H1018" s="51" t="str">
        <f t="shared" si="187"/>
        <v>Walvis Bay</v>
      </c>
      <c r="I1018" s="84"/>
      <c r="J1018" s="84"/>
      <c r="K1018" s="84"/>
      <c r="L1018" s="83" t="str">
        <f t="shared" si="188"/>
        <v/>
      </c>
      <c r="M1018" s="83" t="str">
        <f t="shared" si="189"/>
        <v/>
      </c>
    </row>
    <row r="1019" spans="1:13" hidden="1" x14ac:dyDescent="0.3">
      <c r="A1019" s="210" t="str">
        <f t="shared" si="181"/>
        <v>2022-IC-L4</v>
      </c>
      <c r="B1019" s="199">
        <f t="shared" si="182"/>
        <v>44821</v>
      </c>
      <c r="C1019" s="210" t="str">
        <f t="shared" si="183"/>
        <v>Zone 1 - Mile 14</v>
      </c>
      <c r="D1019" s="84" t="s">
        <v>1770</v>
      </c>
      <c r="E1019" s="51" t="str">
        <f t="shared" si="184"/>
        <v>Morne</v>
      </c>
      <c r="F1019" s="51" t="str">
        <f t="shared" si="185"/>
        <v>Riekert</v>
      </c>
      <c r="G1019" s="51" t="str">
        <f t="shared" si="186"/>
        <v>Men U/21</v>
      </c>
      <c r="H1019" s="51" t="str">
        <f t="shared" si="187"/>
        <v>Orca Angling Club</v>
      </c>
      <c r="I1019" s="84"/>
      <c r="J1019" s="84"/>
      <c r="K1019" s="84"/>
      <c r="L1019" s="83" t="str">
        <f t="shared" si="188"/>
        <v/>
      </c>
      <c r="M1019" s="83" t="str">
        <f t="shared" si="189"/>
        <v/>
      </c>
    </row>
    <row r="1020" spans="1:13" hidden="1" x14ac:dyDescent="0.3">
      <c r="A1020" s="210" t="str">
        <f t="shared" si="181"/>
        <v>2022-IC-L4</v>
      </c>
      <c r="B1020" s="199">
        <f t="shared" si="182"/>
        <v>44821</v>
      </c>
      <c r="C1020" s="210" t="str">
        <f t="shared" si="183"/>
        <v>Zone 1 - Mile 14</v>
      </c>
      <c r="D1020" s="84" t="s">
        <v>1189</v>
      </c>
      <c r="E1020" s="51" t="str">
        <f t="shared" si="184"/>
        <v>Martinus</v>
      </c>
      <c r="F1020" s="51" t="str">
        <f t="shared" si="185"/>
        <v>Venter</v>
      </c>
      <c r="G1020" s="51" t="str">
        <f t="shared" si="186"/>
        <v>Men Veteran</v>
      </c>
      <c r="H1020" s="51" t="str">
        <f t="shared" si="187"/>
        <v>Otjiwarongo</v>
      </c>
      <c r="I1020" s="84"/>
      <c r="J1020" s="84" t="s">
        <v>1279</v>
      </c>
      <c r="K1020" s="84">
        <v>166</v>
      </c>
      <c r="L1020" s="83">
        <f t="shared" si="188"/>
        <v>24.6</v>
      </c>
      <c r="M1020" s="83">
        <f t="shared" si="189"/>
        <v>24.6</v>
      </c>
    </row>
    <row r="1021" spans="1:13" hidden="1" x14ac:dyDescent="0.3">
      <c r="A1021" s="210" t="str">
        <f t="shared" si="181"/>
        <v>2022-IC-L4</v>
      </c>
      <c r="B1021" s="199">
        <f t="shared" si="182"/>
        <v>44821</v>
      </c>
      <c r="C1021" s="210" t="str">
        <f t="shared" si="183"/>
        <v>Zone 1 - Mile 14</v>
      </c>
      <c r="D1021" s="84" t="s">
        <v>1189</v>
      </c>
      <c r="E1021" s="51" t="str">
        <f t="shared" si="184"/>
        <v>Martinus</v>
      </c>
      <c r="F1021" s="51" t="str">
        <f t="shared" si="185"/>
        <v>Venter</v>
      </c>
      <c r="G1021" s="51" t="str">
        <f t="shared" si="186"/>
        <v>Men Veteran</v>
      </c>
      <c r="H1021" s="51" t="str">
        <f t="shared" si="187"/>
        <v>Otjiwarongo</v>
      </c>
      <c r="I1021" s="84"/>
      <c r="J1021" s="84" t="s">
        <v>1279</v>
      </c>
      <c r="K1021" s="84">
        <v>113</v>
      </c>
      <c r="L1021" s="83">
        <f t="shared" si="188"/>
        <v>6.6</v>
      </c>
      <c r="M1021" s="83">
        <f t="shared" si="189"/>
        <v>6.6</v>
      </c>
    </row>
    <row r="1022" spans="1:13" hidden="1" x14ac:dyDescent="0.3">
      <c r="A1022" s="210" t="str">
        <f t="shared" si="181"/>
        <v>2022-IC-L4</v>
      </c>
      <c r="B1022" s="199">
        <f t="shared" si="182"/>
        <v>44821</v>
      </c>
      <c r="C1022" s="210" t="str">
        <f t="shared" si="183"/>
        <v>Zone 1 - Mile 14</v>
      </c>
      <c r="D1022" s="84" t="s">
        <v>1189</v>
      </c>
      <c r="E1022" s="51" t="str">
        <f t="shared" si="184"/>
        <v>Martinus</v>
      </c>
      <c r="F1022" s="51" t="str">
        <f t="shared" si="185"/>
        <v>Venter</v>
      </c>
      <c r="G1022" s="51" t="str">
        <f t="shared" si="186"/>
        <v>Men Veteran</v>
      </c>
      <c r="H1022" s="51" t="str">
        <f t="shared" si="187"/>
        <v>Otjiwarongo</v>
      </c>
      <c r="I1022" s="84" t="s">
        <v>1862</v>
      </c>
      <c r="J1022" s="84"/>
      <c r="K1022" s="84">
        <v>98</v>
      </c>
      <c r="L1022" s="83">
        <f t="shared" si="188"/>
        <v>9.9</v>
      </c>
      <c r="M1022" s="83">
        <f t="shared" si="189"/>
        <v>9.9</v>
      </c>
    </row>
    <row r="1023" spans="1:13" hidden="1" x14ac:dyDescent="0.3">
      <c r="A1023" s="210" t="str">
        <f t="shared" si="181"/>
        <v>2022-IC-L4</v>
      </c>
      <c r="B1023" s="199">
        <f t="shared" si="182"/>
        <v>44821</v>
      </c>
      <c r="C1023" s="210" t="str">
        <f t="shared" si="183"/>
        <v>Zone 1 - Mile 14</v>
      </c>
      <c r="D1023" s="84" t="s">
        <v>1133</v>
      </c>
      <c r="E1023" s="51" t="str">
        <f t="shared" si="184"/>
        <v>Rinus</v>
      </c>
      <c r="F1023" s="51" t="str">
        <f t="shared" si="185"/>
        <v>Van Der Westhuizen</v>
      </c>
      <c r="G1023" s="51" t="str">
        <f t="shared" si="186"/>
        <v>Men Veteran</v>
      </c>
      <c r="H1023" s="51" t="str">
        <f t="shared" si="187"/>
        <v>Otjiwarongo</v>
      </c>
      <c r="I1023" s="84"/>
      <c r="J1023" s="84" t="s">
        <v>1280</v>
      </c>
      <c r="K1023" s="84">
        <v>128</v>
      </c>
      <c r="L1023" s="83">
        <f t="shared" si="188"/>
        <v>8.8000000000000007</v>
      </c>
      <c r="M1023" s="83">
        <f t="shared" si="189"/>
        <v>8.8000000000000007</v>
      </c>
    </row>
    <row r="1024" spans="1:13" hidden="1" x14ac:dyDescent="0.3">
      <c r="A1024" s="210" t="str">
        <f t="shared" si="181"/>
        <v>2022-IC-L4</v>
      </c>
      <c r="B1024" s="199">
        <f t="shared" si="182"/>
        <v>44821</v>
      </c>
      <c r="C1024" s="210" t="str">
        <f t="shared" si="183"/>
        <v>Zone 1 - Mile 14</v>
      </c>
      <c r="D1024" s="84" t="s">
        <v>1133</v>
      </c>
      <c r="E1024" s="51" t="str">
        <f t="shared" si="184"/>
        <v>Rinus</v>
      </c>
      <c r="F1024" s="51" t="str">
        <f t="shared" si="185"/>
        <v>Van Der Westhuizen</v>
      </c>
      <c r="G1024" s="51" t="str">
        <f t="shared" si="186"/>
        <v>Men Veteran</v>
      </c>
      <c r="H1024" s="51" t="str">
        <f t="shared" si="187"/>
        <v>Otjiwarongo</v>
      </c>
      <c r="I1024" s="84"/>
      <c r="J1024" s="84" t="s">
        <v>1279</v>
      </c>
      <c r="K1024" s="84">
        <v>159</v>
      </c>
      <c r="L1024" s="83">
        <f t="shared" si="188"/>
        <v>21.3</v>
      </c>
      <c r="M1024" s="83">
        <f t="shared" si="189"/>
        <v>21.3</v>
      </c>
    </row>
    <row r="1025" spans="1:13" hidden="1" x14ac:dyDescent="0.3">
      <c r="A1025" s="210" t="str">
        <f t="shared" si="181"/>
        <v>2022-IC-L4</v>
      </c>
      <c r="B1025" s="199">
        <f t="shared" si="182"/>
        <v>44821</v>
      </c>
      <c r="C1025" s="210" t="str">
        <f t="shared" si="183"/>
        <v>Zone 1 - Mile 14</v>
      </c>
      <c r="D1025" s="84" t="s">
        <v>541</v>
      </c>
      <c r="E1025" s="51" t="str">
        <f t="shared" si="184"/>
        <v>Joseph</v>
      </c>
      <c r="F1025" s="51" t="str">
        <f t="shared" si="185"/>
        <v>Payne</v>
      </c>
      <c r="G1025" s="51" t="str">
        <f t="shared" si="186"/>
        <v>Men Veteran</v>
      </c>
      <c r="H1025" s="51" t="str">
        <f t="shared" si="187"/>
        <v>xOtjiwarongo</v>
      </c>
      <c r="I1025" s="84"/>
      <c r="J1025" s="84"/>
      <c r="K1025" s="84"/>
      <c r="L1025" s="83" t="str">
        <f t="shared" si="188"/>
        <v/>
      </c>
      <c r="M1025" s="83" t="str">
        <f t="shared" si="189"/>
        <v/>
      </c>
    </row>
    <row r="1026" spans="1:13" hidden="1" x14ac:dyDescent="0.3">
      <c r="A1026" s="210" t="str">
        <f t="shared" si="181"/>
        <v>2022-IC-L4</v>
      </c>
      <c r="B1026" s="199">
        <f t="shared" si="182"/>
        <v>44821</v>
      </c>
      <c r="C1026" s="210" t="str">
        <f t="shared" si="183"/>
        <v>Zone 1 - Mile 14</v>
      </c>
      <c r="D1026" s="84" t="s">
        <v>664</v>
      </c>
      <c r="E1026" s="51" t="str">
        <f t="shared" si="184"/>
        <v>Loandro</v>
      </c>
      <c r="F1026" s="51" t="str">
        <f t="shared" si="185"/>
        <v>Steenkamp</v>
      </c>
      <c r="G1026" s="51" t="str">
        <f t="shared" si="186"/>
        <v>Men Master</v>
      </c>
      <c r="H1026" s="51" t="str">
        <f t="shared" si="187"/>
        <v>Benguella</v>
      </c>
      <c r="I1026" s="84" t="s">
        <v>1862</v>
      </c>
      <c r="J1026" s="84"/>
      <c r="K1026" s="84">
        <v>43</v>
      </c>
      <c r="L1026" s="83">
        <f t="shared" si="188"/>
        <v>0.8</v>
      </c>
      <c r="M1026" s="83">
        <f t="shared" si="189"/>
        <v>0.8</v>
      </c>
    </row>
    <row r="1027" spans="1:13" hidden="1" x14ac:dyDescent="0.3">
      <c r="A1027" s="210" t="str">
        <f t="shared" si="181"/>
        <v>2022-IC-L4</v>
      </c>
      <c r="B1027" s="199">
        <f t="shared" si="182"/>
        <v>44821</v>
      </c>
      <c r="C1027" s="210" t="str">
        <f t="shared" si="183"/>
        <v>Zone 1 - Mile 14</v>
      </c>
      <c r="D1027" s="84" t="s">
        <v>1606</v>
      </c>
      <c r="E1027" s="51" t="str">
        <f t="shared" si="184"/>
        <v>Dries</v>
      </c>
      <c r="F1027" s="51" t="str">
        <f t="shared" si="185"/>
        <v>Van Zyl</v>
      </c>
      <c r="G1027" s="51" t="str">
        <f t="shared" si="186"/>
        <v>Men Veteran</v>
      </c>
      <c r="H1027" s="51" t="str">
        <f t="shared" si="187"/>
        <v>Benguella</v>
      </c>
      <c r="I1027" s="84" t="s">
        <v>1862</v>
      </c>
      <c r="J1027" s="84"/>
      <c r="K1027" s="84">
        <v>46</v>
      </c>
      <c r="L1027" s="83">
        <f t="shared" si="188"/>
        <v>1</v>
      </c>
      <c r="M1027" s="83">
        <f t="shared" si="189"/>
        <v>1</v>
      </c>
    </row>
    <row r="1028" spans="1:13" hidden="1" x14ac:dyDescent="0.3">
      <c r="A1028" s="210" t="str">
        <f t="shared" si="181"/>
        <v>2022-IC-L4</v>
      </c>
      <c r="B1028" s="199">
        <f t="shared" si="182"/>
        <v>44821</v>
      </c>
      <c r="C1028" s="210" t="str">
        <f t="shared" si="183"/>
        <v>Zone 1 - Mile 14</v>
      </c>
      <c r="D1028" s="84" t="s">
        <v>1409</v>
      </c>
      <c r="E1028" s="51" t="str">
        <f t="shared" si="184"/>
        <v>Stanley</v>
      </c>
      <c r="F1028" s="51" t="str">
        <f t="shared" si="185"/>
        <v>Van Zyl</v>
      </c>
      <c r="G1028" s="51" t="str">
        <f t="shared" si="186"/>
        <v>Men Grand Masters</v>
      </c>
      <c r="H1028" s="51" t="str">
        <f t="shared" si="187"/>
        <v>Okahandja</v>
      </c>
      <c r="I1028" s="84" t="s">
        <v>1862</v>
      </c>
      <c r="J1028" s="84"/>
      <c r="K1028" s="84">
        <v>74</v>
      </c>
      <c r="L1028" s="83">
        <f t="shared" si="188"/>
        <v>4.2</v>
      </c>
      <c r="M1028" s="83">
        <f t="shared" si="189"/>
        <v>4.2</v>
      </c>
    </row>
    <row r="1029" spans="1:13" hidden="1" x14ac:dyDescent="0.3">
      <c r="A1029" s="210" t="str">
        <f t="shared" si="181"/>
        <v>2022-IC-L4</v>
      </c>
      <c r="B1029" s="199">
        <f t="shared" si="182"/>
        <v>44821</v>
      </c>
      <c r="C1029" s="210" t="str">
        <f t="shared" si="183"/>
        <v>Zone 1 - Mile 14</v>
      </c>
      <c r="D1029" s="84" t="s">
        <v>540</v>
      </c>
      <c r="E1029" s="51" t="str">
        <f t="shared" si="184"/>
        <v>Deon</v>
      </c>
      <c r="F1029" s="51" t="str">
        <f t="shared" si="185"/>
        <v>Jacobs</v>
      </c>
      <c r="G1029" s="51" t="str">
        <f t="shared" si="186"/>
        <v>Men Grand Masters</v>
      </c>
      <c r="H1029" s="51" t="str">
        <f t="shared" si="187"/>
        <v>Benguella</v>
      </c>
      <c r="I1029" s="84"/>
      <c r="J1029" s="84"/>
      <c r="K1029" s="84"/>
      <c r="L1029" s="83" t="str">
        <f t="shared" si="188"/>
        <v/>
      </c>
      <c r="M1029" s="83" t="str">
        <f t="shared" si="189"/>
        <v/>
      </c>
    </row>
    <row r="1030" spans="1:13" hidden="1" x14ac:dyDescent="0.3">
      <c r="A1030" s="210" t="str">
        <f t="shared" si="181"/>
        <v>2022-IC-L4</v>
      </c>
      <c r="B1030" s="199">
        <f t="shared" si="182"/>
        <v>44821</v>
      </c>
      <c r="C1030" s="210" t="str">
        <f t="shared" si="183"/>
        <v>Zone 1 - Mile 14</v>
      </c>
      <c r="D1030" s="84" t="s">
        <v>844</v>
      </c>
      <c r="E1030" s="51" t="str">
        <f t="shared" si="184"/>
        <v>Renier</v>
      </c>
      <c r="F1030" s="51" t="str">
        <f t="shared" si="185"/>
        <v>Van Zyl</v>
      </c>
      <c r="G1030" s="51" t="str">
        <f t="shared" si="186"/>
        <v>Men Veteran</v>
      </c>
      <c r="H1030" s="51" t="str">
        <f t="shared" si="187"/>
        <v>Okahandja</v>
      </c>
      <c r="I1030" s="84"/>
      <c r="J1030" s="84"/>
      <c r="K1030" s="84"/>
      <c r="L1030" s="83" t="str">
        <f t="shared" si="188"/>
        <v/>
      </c>
      <c r="M1030" s="83" t="str">
        <f t="shared" si="189"/>
        <v/>
      </c>
    </row>
    <row r="1031" spans="1:13" hidden="1" x14ac:dyDescent="0.3">
      <c r="A1031" s="210" t="str">
        <f t="shared" si="181"/>
        <v>2022-IC-L4</v>
      </c>
      <c r="B1031" s="199">
        <f t="shared" si="182"/>
        <v>44821</v>
      </c>
      <c r="C1031" s="210" t="str">
        <f t="shared" si="183"/>
        <v>Zone 1 - Mile 14</v>
      </c>
      <c r="D1031" s="84" t="s">
        <v>562</v>
      </c>
      <c r="E1031" s="51" t="str">
        <f t="shared" si="184"/>
        <v>Shaun</v>
      </c>
      <c r="F1031" s="51" t="str">
        <f t="shared" si="185"/>
        <v>Bothma</v>
      </c>
      <c r="G1031" s="51" t="str">
        <f t="shared" si="186"/>
        <v>Men Veteran</v>
      </c>
      <c r="H1031" s="51" t="str">
        <f t="shared" si="187"/>
        <v>xBenguella</v>
      </c>
      <c r="I1031" s="84"/>
      <c r="J1031" s="84"/>
      <c r="K1031" s="84"/>
      <c r="L1031" s="83" t="str">
        <f t="shared" si="188"/>
        <v/>
      </c>
      <c r="M1031" s="83" t="str">
        <f t="shared" si="189"/>
        <v/>
      </c>
    </row>
    <row r="1032" spans="1:13" hidden="1" x14ac:dyDescent="0.3">
      <c r="A1032" s="210" t="str">
        <f t="shared" si="181"/>
        <v>2022-IC-L4</v>
      </c>
      <c r="B1032" s="199">
        <f t="shared" si="182"/>
        <v>44821</v>
      </c>
      <c r="C1032" s="210" t="str">
        <f t="shared" si="183"/>
        <v>Zone 1 - Mile 14</v>
      </c>
      <c r="D1032" s="84" t="s">
        <v>985</v>
      </c>
      <c r="E1032" s="51" t="str">
        <f t="shared" si="184"/>
        <v>Stephen</v>
      </c>
      <c r="F1032" s="51" t="str">
        <f t="shared" si="185"/>
        <v>Botha</v>
      </c>
      <c r="G1032" s="51" t="str">
        <f t="shared" si="186"/>
        <v>Men Senior</v>
      </c>
      <c r="H1032" s="51" t="str">
        <f t="shared" si="187"/>
        <v>xBenguella</v>
      </c>
      <c r="I1032" s="84"/>
      <c r="J1032" s="84"/>
      <c r="K1032" s="84"/>
      <c r="L1032" s="83" t="str">
        <f t="shared" si="188"/>
        <v/>
      </c>
      <c r="M1032" s="83" t="str">
        <f t="shared" si="189"/>
        <v/>
      </c>
    </row>
    <row r="1033" spans="1:13" hidden="1" x14ac:dyDescent="0.3">
      <c r="A1033" s="210" t="str">
        <f t="shared" si="181"/>
        <v>2022-IC-L4</v>
      </c>
      <c r="B1033" s="199">
        <f t="shared" si="182"/>
        <v>44821</v>
      </c>
      <c r="C1033" s="210" t="str">
        <f t="shared" si="183"/>
        <v>Zone 1 - Mile 14</v>
      </c>
      <c r="D1033" s="84" t="s">
        <v>1052</v>
      </c>
      <c r="E1033" s="51" t="str">
        <f t="shared" si="184"/>
        <v>Anthony</v>
      </c>
      <c r="F1033" s="51" t="str">
        <f t="shared" si="185"/>
        <v>Botha</v>
      </c>
      <c r="G1033" s="51" t="str">
        <f t="shared" si="186"/>
        <v>Men Senior</v>
      </c>
      <c r="H1033" s="51" t="str">
        <f t="shared" si="187"/>
        <v>Okahandja</v>
      </c>
      <c r="I1033" s="84"/>
      <c r="J1033" s="84"/>
      <c r="K1033" s="84"/>
      <c r="L1033" s="83" t="str">
        <f t="shared" si="188"/>
        <v/>
      </c>
      <c r="M1033" s="83" t="str">
        <f t="shared" si="189"/>
        <v/>
      </c>
    </row>
    <row r="1034" spans="1:13" hidden="1" x14ac:dyDescent="0.3">
      <c r="A1034" s="210" t="str">
        <f t="shared" si="181"/>
        <v>2022-IC-L4</v>
      </c>
      <c r="B1034" s="199">
        <f t="shared" si="182"/>
        <v>44821</v>
      </c>
      <c r="C1034" s="210" t="str">
        <f t="shared" si="183"/>
        <v>Zone 1 - Mile 14</v>
      </c>
      <c r="D1034" s="84" t="s">
        <v>772</v>
      </c>
      <c r="E1034" s="51" t="str">
        <f t="shared" si="184"/>
        <v>George</v>
      </c>
      <c r="F1034" s="51" t="str">
        <f t="shared" si="185"/>
        <v>Cowley</v>
      </c>
      <c r="G1034" s="51" t="str">
        <f t="shared" si="186"/>
        <v>Men Veteran</v>
      </c>
      <c r="H1034" s="51" t="str">
        <f t="shared" si="187"/>
        <v>Benguella</v>
      </c>
      <c r="I1034" s="84"/>
      <c r="J1034" s="84"/>
      <c r="K1034" s="84"/>
      <c r="L1034" s="83" t="str">
        <f t="shared" si="188"/>
        <v/>
      </c>
      <c r="M1034" s="83" t="str">
        <f t="shared" si="189"/>
        <v/>
      </c>
    </row>
    <row r="1035" spans="1:13" hidden="1" x14ac:dyDescent="0.3">
      <c r="A1035" s="210" t="str">
        <f t="shared" si="181"/>
        <v>2022-IC-L4</v>
      </c>
      <c r="B1035" s="199">
        <f t="shared" si="182"/>
        <v>44821</v>
      </c>
      <c r="C1035" s="210" t="str">
        <f t="shared" si="183"/>
        <v>Zone 1 - Mile 14</v>
      </c>
      <c r="D1035" s="84" t="s">
        <v>1104</v>
      </c>
      <c r="E1035" s="51" t="str">
        <f t="shared" si="184"/>
        <v>Faan</v>
      </c>
      <c r="F1035" s="51" t="str">
        <f t="shared" si="185"/>
        <v>Horn</v>
      </c>
      <c r="G1035" s="51" t="str">
        <f t="shared" si="186"/>
        <v>Men Veteran</v>
      </c>
      <c r="H1035" s="51" t="str">
        <f t="shared" si="187"/>
        <v>xBenguella</v>
      </c>
      <c r="I1035" s="84"/>
      <c r="J1035" s="84"/>
      <c r="K1035" s="84"/>
      <c r="L1035" s="83" t="str">
        <f t="shared" si="188"/>
        <v/>
      </c>
      <c r="M1035" s="83" t="str">
        <f t="shared" si="189"/>
        <v/>
      </c>
    </row>
    <row r="1036" spans="1:13" hidden="1" x14ac:dyDescent="0.3">
      <c r="A1036" s="210" t="str">
        <f t="shared" si="181"/>
        <v>2022-IC-L4</v>
      </c>
      <c r="B1036" s="199">
        <f t="shared" si="182"/>
        <v>44821</v>
      </c>
      <c r="C1036" s="210" t="str">
        <f t="shared" si="183"/>
        <v>Zone 1 - Mile 14</v>
      </c>
      <c r="D1036" s="84" t="s">
        <v>1686</v>
      </c>
      <c r="E1036" s="51" t="str">
        <f t="shared" si="184"/>
        <v>Hendrik JNR</v>
      </c>
      <c r="F1036" s="51" t="str">
        <f t="shared" si="185"/>
        <v>Cloete</v>
      </c>
      <c r="G1036" s="51" t="str">
        <f t="shared" si="186"/>
        <v>Men Senior</v>
      </c>
      <c r="H1036" s="51" t="str">
        <f t="shared" si="187"/>
        <v>xBenguella</v>
      </c>
      <c r="I1036" s="84"/>
      <c r="J1036" s="84"/>
      <c r="K1036" s="84"/>
      <c r="L1036" s="83" t="str">
        <f t="shared" si="188"/>
        <v/>
      </c>
      <c r="M1036" s="83" t="str">
        <f t="shared" si="189"/>
        <v/>
      </c>
    </row>
    <row r="1037" spans="1:13" hidden="1" x14ac:dyDescent="0.3">
      <c r="A1037" s="210" t="str">
        <f t="shared" si="181"/>
        <v>2022-IC-L4</v>
      </c>
      <c r="B1037" s="199">
        <f t="shared" si="182"/>
        <v>44821</v>
      </c>
      <c r="C1037" s="210" t="str">
        <f t="shared" si="183"/>
        <v>Zone 1 - Mile 14</v>
      </c>
      <c r="D1037" s="84" t="s">
        <v>583</v>
      </c>
      <c r="E1037" s="51" t="str">
        <f t="shared" si="184"/>
        <v>Hennie</v>
      </c>
      <c r="F1037" s="51" t="str">
        <f t="shared" si="185"/>
        <v>Cloete</v>
      </c>
      <c r="G1037" s="51" t="str">
        <f t="shared" si="186"/>
        <v>Men Grand Masters</v>
      </c>
      <c r="H1037" s="51" t="str">
        <f t="shared" si="187"/>
        <v>xBenguella</v>
      </c>
      <c r="I1037" s="84"/>
      <c r="J1037" s="84"/>
      <c r="K1037" s="84"/>
      <c r="L1037" s="83" t="str">
        <f t="shared" si="188"/>
        <v/>
      </c>
      <c r="M1037" s="83" t="str">
        <f t="shared" si="189"/>
        <v/>
      </c>
    </row>
    <row r="1038" spans="1:13" hidden="1" x14ac:dyDescent="0.3">
      <c r="A1038" s="210" t="str">
        <f t="shared" si="181"/>
        <v>2022-IC-L4</v>
      </c>
      <c r="B1038" s="199">
        <f t="shared" si="182"/>
        <v>44821</v>
      </c>
      <c r="C1038" s="210" t="str">
        <f t="shared" si="183"/>
        <v>Zone 1 - Mile 14</v>
      </c>
      <c r="D1038" s="84" t="s">
        <v>648</v>
      </c>
      <c r="E1038" s="51" t="str">
        <f t="shared" si="184"/>
        <v>Karel</v>
      </c>
      <c r="F1038" s="51" t="str">
        <f t="shared" si="185"/>
        <v>Van Der Bank</v>
      </c>
      <c r="G1038" s="51" t="str">
        <f t="shared" si="186"/>
        <v>Men Grand Masters</v>
      </c>
      <c r="H1038" s="51" t="str">
        <f t="shared" si="187"/>
        <v>Benguella</v>
      </c>
      <c r="I1038" s="84"/>
      <c r="J1038" s="84"/>
      <c r="K1038" s="84"/>
      <c r="L1038" s="83" t="str">
        <f t="shared" si="188"/>
        <v/>
      </c>
      <c r="M1038" s="83" t="str">
        <f t="shared" si="189"/>
        <v/>
      </c>
    </row>
    <row r="1039" spans="1:13" hidden="1" x14ac:dyDescent="0.3">
      <c r="A1039" s="210" t="str">
        <f t="shared" si="181"/>
        <v>2022-IC-L4</v>
      </c>
      <c r="B1039" s="199">
        <f t="shared" si="182"/>
        <v>44821</v>
      </c>
      <c r="C1039" s="210" t="str">
        <f t="shared" si="183"/>
        <v>Zone 1 - Mile 14</v>
      </c>
      <c r="D1039" s="84" t="s">
        <v>580</v>
      </c>
      <c r="E1039" s="51" t="str">
        <f t="shared" si="184"/>
        <v>Pierre</v>
      </c>
      <c r="F1039" s="51" t="str">
        <f t="shared" si="185"/>
        <v>Wagner</v>
      </c>
      <c r="G1039" s="51" t="str">
        <f t="shared" si="186"/>
        <v>Men Master</v>
      </c>
      <c r="H1039" s="51" t="str">
        <f t="shared" si="187"/>
        <v>Seagull Angling Club</v>
      </c>
      <c r="I1039" s="84"/>
      <c r="J1039" s="84"/>
      <c r="K1039" s="84"/>
      <c r="L1039" s="83" t="str">
        <f t="shared" si="188"/>
        <v/>
      </c>
      <c r="M1039" s="83" t="str">
        <f t="shared" si="189"/>
        <v/>
      </c>
    </row>
    <row r="1040" spans="1:13" hidden="1" x14ac:dyDescent="0.3">
      <c r="A1040" s="210" t="str">
        <f t="shared" si="181"/>
        <v>2022-IC-L4</v>
      </c>
      <c r="B1040" s="199">
        <f t="shared" si="182"/>
        <v>44821</v>
      </c>
      <c r="C1040" s="210" t="str">
        <f t="shared" si="183"/>
        <v>Zone 1 - Mile 14</v>
      </c>
      <c r="D1040" s="84" t="s">
        <v>1710</v>
      </c>
      <c r="E1040" s="51" t="str">
        <f t="shared" si="184"/>
        <v>Adrian</v>
      </c>
      <c r="F1040" s="51" t="str">
        <f t="shared" si="185"/>
        <v>Steenkamp</v>
      </c>
      <c r="G1040" s="51" t="str">
        <f t="shared" si="186"/>
        <v>Men U/21</v>
      </c>
      <c r="H1040" s="51" t="str">
        <f t="shared" si="187"/>
        <v>Benguella</v>
      </c>
      <c r="I1040" s="84"/>
      <c r="J1040" s="84"/>
      <c r="K1040" s="84"/>
      <c r="L1040" s="83" t="str">
        <f t="shared" si="188"/>
        <v/>
      </c>
      <c r="M1040" s="83" t="str">
        <f t="shared" si="189"/>
        <v/>
      </c>
    </row>
    <row r="1041" spans="1:13" hidden="1" x14ac:dyDescent="0.3">
      <c r="A1041" s="210" t="str">
        <f t="shared" si="181"/>
        <v>2022-IC-L4</v>
      </c>
      <c r="B1041" s="199">
        <f t="shared" si="182"/>
        <v>44821</v>
      </c>
      <c r="C1041" s="210" t="str">
        <f t="shared" si="183"/>
        <v>Zone 1 - Mile 14</v>
      </c>
      <c r="D1041" s="84" t="s">
        <v>668</v>
      </c>
      <c r="E1041" s="51" t="str">
        <f t="shared" si="184"/>
        <v>Nadia</v>
      </c>
      <c r="F1041" s="51" t="str">
        <f t="shared" si="185"/>
        <v>Steenkamp</v>
      </c>
      <c r="G1041" s="51" t="str">
        <f t="shared" si="186"/>
        <v>Ladies Master</v>
      </c>
      <c r="H1041" s="51" t="str">
        <f t="shared" si="187"/>
        <v>Benguella</v>
      </c>
      <c r="I1041" s="84"/>
      <c r="J1041" s="84"/>
      <c r="K1041" s="84"/>
      <c r="L1041" s="83" t="str">
        <f t="shared" si="188"/>
        <v/>
      </c>
      <c r="M1041" s="83" t="str">
        <f t="shared" si="189"/>
        <v/>
      </c>
    </row>
    <row r="1042" spans="1:13" hidden="1" x14ac:dyDescent="0.3">
      <c r="A1042" s="210" t="str">
        <f t="shared" si="181"/>
        <v>2022-IC-L4</v>
      </c>
      <c r="B1042" s="199">
        <f t="shared" si="182"/>
        <v>44821</v>
      </c>
      <c r="C1042" s="210" t="str">
        <f t="shared" si="183"/>
        <v>Zone 1 - Mile 14</v>
      </c>
      <c r="D1042" s="84" t="s">
        <v>830</v>
      </c>
      <c r="E1042" s="51" t="str">
        <f t="shared" si="184"/>
        <v>Estian</v>
      </c>
      <c r="F1042" s="51" t="str">
        <f t="shared" si="185"/>
        <v>Jacobs</v>
      </c>
      <c r="G1042" s="51" t="str">
        <f t="shared" si="186"/>
        <v>Men Senior</v>
      </c>
      <c r="H1042" s="51" t="str">
        <f t="shared" si="187"/>
        <v>Benguella</v>
      </c>
      <c r="I1042" s="84"/>
      <c r="J1042" s="84"/>
      <c r="K1042" s="84"/>
      <c r="L1042" s="83" t="str">
        <f t="shared" si="188"/>
        <v/>
      </c>
      <c r="M1042" s="83" t="str">
        <f t="shared" si="189"/>
        <v/>
      </c>
    </row>
    <row r="1043" spans="1:13" hidden="1" x14ac:dyDescent="0.3">
      <c r="A1043" s="210" t="str">
        <f t="shared" si="181"/>
        <v>2022-IC-L4</v>
      </c>
      <c r="B1043" s="199">
        <f t="shared" si="182"/>
        <v>44821</v>
      </c>
      <c r="C1043" s="210" t="str">
        <f t="shared" si="183"/>
        <v>Zone 1 - Mile 14</v>
      </c>
      <c r="D1043" s="84" t="s">
        <v>677</v>
      </c>
      <c r="E1043" s="51" t="str">
        <f t="shared" si="184"/>
        <v>Spyker</v>
      </c>
      <c r="F1043" s="51" t="str">
        <f t="shared" si="185"/>
        <v>Kruger</v>
      </c>
      <c r="G1043" s="51" t="str">
        <f t="shared" si="186"/>
        <v>Men Master</v>
      </c>
      <c r="H1043" s="51" t="str">
        <f t="shared" si="187"/>
        <v>xBenguella</v>
      </c>
      <c r="I1043" s="84"/>
      <c r="J1043" s="84"/>
      <c r="K1043" s="84"/>
      <c r="L1043" s="83" t="str">
        <f t="shared" si="188"/>
        <v/>
      </c>
      <c r="M1043" s="83" t="str">
        <f t="shared" si="189"/>
        <v/>
      </c>
    </row>
    <row r="1044" spans="1:13" hidden="1" x14ac:dyDescent="0.3">
      <c r="A1044" s="210" t="str">
        <f t="shared" si="181"/>
        <v>2022-IC-L4</v>
      </c>
      <c r="B1044" s="199">
        <f t="shared" si="182"/>
        <v>44821</v>
      </c>
      <c r="C1044" s="210" t="str">
        <f t="shared" si="183"/>
        <v>Zone 1 - Mile 14</v>
      </c>
      <c r="D1044" s="84" t="s">
        <v>522</v>
      </c>
      <c r="E1044" s="51" t="str">
        <f t="shared" si="184"/>
        <v>Marina</v>
      </c>
      <c r="F1044" s="51" t="str">
        <f t="shared" si="185"/>
        <v>Kruger</v>
      </c>
      <c r="G1044" s="51" t="str">
        <f t="shared" si="186"/>
        <v>Ladies Master</v>
      </c>
      <c r="H1044" s="51" t="str">
        <f t="shared" si="187"/>
        <v>xBenguella</v>
      </c>
      <c r="I1044" s="84"/>
      <c r="J1044" s="84"/>
      <c r="K1044" s="84"/>
      <c r="L1044" s="83" t="str">
        <f t="shared" si="188"/>
        <v/>
      </c>
      <c r="M1044" s="83" t="str">
        <f t="shared" si="189"/>
        <v/>
      </c>
    </row>
    <row r="1045" spans="1:13" hidden="1" x14ac:dyDescent="0.3">
      <c r="A1045" s="210" t="str">
        <f t="shared" si="181"/>
        <v>2022-IC-L4</v>
      </c>
      <c r="B1045" s="199">
        <f t="shared" si="182"/>
        <v>44821</v>
      </c>
      <c r="C1045" s="210" t="str">
        <f t="shared" si="183"/>
        <v>Zone 1 - Mile 14</v>
      </c>
      <c r="D1045" s="84" t="s">
        <v>632</v>
      </c>
      <c r="E1045" s="51" t="str">
        <f t="shared" si="184"/>
        <v>Ray</v>
      </c>
      <c r="F1045" s="51" t="str">
        <f t="shared" si="185"/>
        <v>Moody</v>
      </c>
      <c r="G1045" s="51" t="str">
        <f t="shared" si="186"/>
        <v>Men Senior</v>
      </c>
      <c r="H1045" s="51" t="str">
        <f t="shared" si="187"/>
        <v>Benguella</v>
      </c>
      <c r="I1045" s="84"/>
      <c r="J1045" s="84"/>
      <c r="K1045" s="84"/>
      <c r="L1045" s="83" t="str">
        <f t="shared" si="188"/>
        <v/>
      </c>
      <c r="M1045" s="83" t="str">
        <f t="shared" si="189"/>
        <v/>
      </c>
    </row>
    <row r="1046" spans="1:13" hidden="1" x14ac:dyDescent="0.3">
      <c r="A1046" s="210" t="str">
        <f t="shared" si="181"/>
        <v>2022-IC-L4</v>
      </c>
      <c r="B1046" s="199">
        <f t="shared" si="182"/>
        <v>44821</v>
      </c>
      <c r="C1046" s="210" t="str">
        <f t="shared" si="183"/>
        <v>Zone 1 - Mile 14</v>
      </c>
      <c r="D1046" s="84" t="s">
        <v>614</v>
      </c>
      <c r="E1046" s="51" t="str">
        <f t="shared" si="184"/>
        <v>John</v>
      </c>
      <c r="F1046" s="51" t="str">
        <f t="shared" si="185"/>
        <v>Moody</v>
      </c>
      <c r="G1046" s="51" t="str">
        <f t="shared" si="186"/>
        <v>Men Veteran</v>
      </c>
      <c r="H1046" s="51" t="str">
        <f t="shared" si="187"/>
        <v>Benguella</v>
      </c>
      <c r="I1046" s="84"/>
      <c r="J1046" s="84"/>
      <c r="K1046" s="84"/>
      <c r="L1046" s="83" t="str">
        <f t="shared" si="188"/>
        <v/>
      </c>
      <c r="M1046" s="83" t="str">
        <f t="shared" si="189"/>
        <v/>
      </c>
    </row>
    <row r="1047" spans="1:13" hidden="1" x14ac:dyDescent="0.3">
      <c r="A1047" s="210" t="str">
        <f t="shared" si="181"/>
        <v>2022-IC-L4</v>
      </c>
      <c r="B1047" s="199">
        <f t="shared" si="182"/>
        <v>44821</v>
      </c>
      <c r="C1047" s="210" t="str">
        <f t="shared" si="183"/>
        <v>Zone 1 - Mile 14</v>
      </c>
      <c r="D1047" s="84" t="s">
        <v>831</v>
      </c>
      <c r="E1047" s="51" t="str">
        <f t="shared" si="184"/>
        <v>Taryn</v>
      </c>
      <c r="F1047" s="51" t="str">
        <f t="shared" si="185"/>
        <v>Van Zyl</v>
      </c>
      <c r="G1047" s="51" t="str">
        <f t="shared" si="186"/>
        <v>Ladies Veteran</v>
      </c>
      <c r="H1047" s="51" t="str">
        <f t="shared" si="187"/>
        <v>Benguella</v>
      </c>
      <c r="I1047" s="84"/>
      <c r="J1047" s="84"/>
      <c r="K1047" s="84"/>
      <c r="L1047" s="83" t="str">
        <f t="shared" si="188"/>
        <v/>
      </c>
      <c r="M1047" s="83" t="str">
        <f t="shared" si="189"/>
        <v/>
      </c>
    </row>
    <row r="1048" spans="1:13" hidden="1" x14ac:dyDescent="0.3">
      <c r="A1048" s="210" t="str">
        <f t="shared" si="181"/>
        <v>2022-IC-L4</v>
      </c>
      <c r="B1048" s="199">
        <f t="shared" si="182"/>
        <v>44821</v>
      </c>
      <c r="C1048" s="210" t="str">
        <f t="shared" si="183"/>
        <v>Zone 1 - Mile 14</v>
      </c>
      <c r="D1048" s="84" t="s">
        <v>1494</v>
      </c>
      <c r="E1048" s="51" t="str">
        <f t="shared" si="184"/>
        <v>Wikus</v>
      </c>
      <c r="F1048" s="51" t="str">
        <f t="shared" si="185"/>
        <v>Viljoen</v>
      </c>
      <c r="G1048" s="51" t="str">
        <f t="shared" si="186"/>
        <v>Men Veteran</v>
      </c>
      <c r="H1048" s="51" t="str">
        <f t="shared" si="187"/>
        <v>Steenbras</v>
      </c>
      <c r="I1048" s="84"/>
      <c r="J1048" s="84" t="s">
        <v>1279</v>
      </c>
      <c r="K1048" s="84">
        <v>104</v>
      </c>
      <c r="L1048" s="83">
        <f t="shared" si="188"/>
        <v>5</v>
      </c>
      <c r="M1048" s="83">
        <f t="shared" si="189"/>
        <v>5</v>
      </c>
    </row>
    <row r="1049" spans="1:13" hidden="1" x14ac:dyDescent="0.3">
      <c r="A1049" s="210" t="str">
        <f t="shared" si="181"/>
        <v>2022-IC-L4</v>
      </c>
      <c r="B1049" s="199">
        <f t="shared" si="182"/>
        <v>44821</v>
      </c>
      <c r="C1049" s="210" t="str">
        <f t="shared" si="183"/>
        <v>Zone 1 - Mile 14</v>
      </c>
      <c r="D1049" s="84" t="s">
        <v>542</v>
      </c>
      <c r="E1049" s="51" t="str">
        <f t="shared" si="184"/>
        <v>Burger</v>
      </c>
      <c r="F1049" s="51" t="str">
        <f t="shared" si="185"/>
        <v>Van Taak</v>
      </c>
      <c r="G1049" s="51" t="str">
        <f t="shared" si="186"/>
        <v>Men Senior</v>
      </c>
      <c r="H1049" s="51" t="str">
        <f t="shared" si="187"/>
        <v>Steenbras</v>
      </c>
      <c r="I1049" s="84"/>
      <c r="J1049" s="84" t="s">
        <v>1279</v>
      </c>
      <c r="K1049" s="84">
        <v>151</v>
      </c>
      <c r="L1049" s="83">
        <f t="shared" si="188"/>
        <v>17.8</v>
      </c>
      <c r="M1049" s="83">
        <f t="shared" si="189"/>
        <v>17.8</v>
      </c>
    </row>
    <row r="1050" spans="1:13" hidden="1" x14ac:dyDescent="0.3">
      <c r="A1050" s="210" t="str">
        <f t="shared" si="181"/>
        <v>2022-IC-L4</v>
      </c>
      <c r="B1050" s="199">
        <f t="shared" si="182"/>
        <v>44821</v>
      </c>
      <c r="C1050" s="210" t="str">
        <f t="shared" si="183"/>
        <v>Zone 1 - Mile 14</v>
      </c>
      <c r="D1050" s="84" t="s">
        <v>1562</v>
      </c>
      <c r="E1050" s="51" t="str">
        <f t="shared" si="184"/>
        <v>Frank</v>
      </c>
      <c r="F1050" s="51" t="str">
        <f t="shared" si="185"/>
        <v>Oberholster</v>
      </c>
      <c r="G1050" s="51" t="str">
        <f t="shared" si="186"/>
        <v>Men Senior</v>
      </c>
      <c r="H1050" s="51" t="str">
        <f t="shared" si="187"/>
        <v>Steenbras</v>
      </c>
      <c r="I1050" s="84"/>
      <c r="J1050" s="84" t="s">
        <v>1279</v>
      </c>
      <c r="K1050" s="84">
        <v>104</v>
      </c>
      <c r="L1050" s="83">
        <f t="shared" si="188"/>
        <v>5</v>
      </c>
      <c r="M1050" s="83">
        <f t="shared" si="189"/>
        <v>5</v>
      </c>
    </row>
    <row r="1051" spans="1:13" hidden="1" x14ac:dyDescent="0.3">
      <c r="A1051" s="210" t="str">
        <f t="shared" si="181"/>
        <v>2022-IC-L4</v>
      </c>
      <c r="B1051" s="199">
        <f t="shared" si="182"/>
        <v>44821</v>
      </c>
      <c r="C1051" s="210" t="str">
        <f t="shared" si="183"/>
        <v>Zone 1 - Mile 14</v>
      </c>
      <c r="D1051" s="84" t="s">
        <v>1158</v>
      </c>
      <c r="E1051" s="51" t="str">
        <f t="shared" si="184"/>
        <v>Luan</v>
      </c>
      <c r="F1051" s="51" t="str">
        <f t="shared" si="185"/>
        <v>Hansen</v>
      </c>
      <c r="G1051" s="51" t="str">
        <f t="shared" si="186"/>
        <v>Men U/16</v>
      </c>
      <c r="H1051" s="51" t="str">
        <f t="shared" si="187"/>
        <v>Steenbras</v>
      </c>
      <c r="I1051" s="84" t="s">
        <v>1862</v>
      </c>
      <c r="J1051" s="84"/>
      <c r="K1051" s="84">
        <v>42</v>
      </c>
      <c r="L1051" s="83">
        <f t="shared" si="188"/>
        <v>0.8</v>
      </c>
      <c r="M1051" s="83">
        <f t="shared" si="189"/>
        <v>0.8</v>
      </c>
    </row>
    <row r="1052" spans="1:13" hidden="1" x14ac:dyDescent="0.3">
      <c r="A1052" s="210" t="str">
        <f t="shared" si="181"/>
        <v>2022-IC-L4</v>
      </c>
      <c r="B1052" s="199">
        <f t="shared" si="182"/>
        <v>44821</v>
      </c>
      <c r="C1052" s="210" t="str">
        <f t="shared" si="183"/>
        <v>Zone 1 - Mile 14</v>
      </c>
      <c r="D1052" s="84" t="s">
        <v>686</v>
      </c>
      <c r="E1052" s="51" t="str">
        <f t="shared" si="184"/>
        <v>Jayden</v>
      </c>
      <c r="F1052" s="51" t="str">
        <f t="shared" si="185"/>
        <v>Hansen</v>
      </c>
      <c r="G1052" s="51" t="str">
        <f t="shared" si="186"/>
        <v>Men U/16</v>
      </c>
      <c r="H1052" s="51" t="str">
        <f t="shared" si="187"/>
        <v>Steenbras</v>
      </c>
      <c r="I1052" s="84" t="s">
        <v>1862</v>
      </c>
      <c r="J1052" s="84"/>
      <c r="K1052" s="84">
        <v>53</v>
      </c>
      <c r="L1052" s="83">
        <f t="shared" si="188"/>
        <v>1.5</v>
      </c>
      <c r="M1052" s="83">
        <f t="shared" si="189"/>
        <v>1.5</v>
      </c>
    </row>
    <row r="1053" spans="1:13" hidden="1" x14ac:dyDescent="0.3">
      <c r="A1053" s="210" t="str">
        <f t="shared" si="181"/>
        <v>2022-IC-L4</v>
      </c>
      <c r="B1053" s="199">
        <f t="shared" si="182"/>
        <v>44821</v>
      </c>
      <c r="C1053" s="210" t="str">
        <f t="shared" si="183"/>
        <v>Zone 1 - Mile 14</v>
      </c>
      <c r="D1053" s="84" t="s">
        <v>1495</v>
      </c>
      <c r="E1053" s="51" t="str">
        <f t="shared" si="184"/>
        <v>Maryna</v>
      </c>
      <c r="F1053" s="51" t="str">
        <f t="shared" si="185"/>
        <v>Viljoen</v>
      </c>
      <c r="G1053" s="51" t="str">
        <f t="shared" si="186"/>
        <v>Ladies Senior</v>
      </c>
      <c r="H1053" s="51" t="str">
        <f t="shared" si="187"/>
        <v>Steenbras</v>
      </c>
      <c r="I1053" s="84"/>
      <c r="J1053" s="84"/>
      <c r="K1053" s="84"/>
      <c r="L1053" s="83" t="str">
        <f t="shared" si="188"/>
        <v/>
      </c>
      <c r="M1053" s="83" t="str">
        <f t="shared" si="189"/>
        <v/>
      </c>
    </row>
    <row r="1054" spans="1:13" hidden="1" x14ac:dyDescent="0.3">
      <c r="A1054" s="210" t="str">
        <f t="shared" si="181"/>
        <v>2022-IC-L4</v>
      </c>
      <c r="B1054" s="199">
        <f t="shared" si="182"/>
        <v>44821</v>
      </c>
      <c r="C1054" s="210" t="str">
        <f t="shared" si="183"/>
        <v>Zone 1 - Mile 14</v>
      </c>
      <c r="D1054" s="84" t="s">
        <v>762</v>
      </c>
      <c r="E1054" s="51" t="str">
        <f t="shared" si="184"/>
        <v>Christopher</v>
      </c>
      <c r="F1054" s="51" t="str">
        <f t="shared" si="185"/>
        <v>Durant</v>
      </c>
      <c r="G1054" s="51" t="str">
        <f t="shared" si="186"/>
        <v>Men Senior</v>
      </c>
      <c r="H1054" s="51" t="str">
        <f t="shared" si="187"/>
        <v>Steenbras</v>
      </c>
      <c r="I1054" s="84"/>
      <c r="J1054" s="84"/>
      <c r="K1054" s="84"/>
      <c r="L1054" s="83" t="str">
        <f t="shared" si="188"/>
        <v/>
      </c>
      <c r="M1054" s="83" t="str">
        <f t="shared" si="189"/>
        <v/>
      </c>
    </row>
    <row r="1055" spans="1:13" hidden="1" x14ac:dyDescent="0.3">
      <c r="A1055" s="210" t="str">
        <f t="shared" si="181"/>
        <v>2022-IC-L4</v>
      </c>
      <c r="B1055" s="199">
        <f t="shared" si="182"/>
        <v>44821</v>
      </c>
      <c r="C1055" s="210" t="str">
        <f t="shared" si="183"/>
        <v>Zone 1 - Mile 14</v>
      </c>
      <c r="D1055" s="84" t="s">
        <v>843</v>
      </c>
      <c r="E1055" s="51" t="str">
        <f t="shared" si="184"/>
        <v>Gregory</v>
      </c>
      <c r="F1055" s="51" t="str">
        <f t="shared" si="185"/>
        <v>Dickman</v>
      </c>
      <c r="G1055" s="51" t="str">
        <f t="shared" si="186"/>
        <v>Men Veteran</v>
      </c>
      <c r="H1055" s="51" t="str">
        <f t="shared" si="187"/>
        <v>Steenbras</v>
      </c>
      <c r="I1055" s="84"/>
      <c r="J1055" s="84"/>
      <c r="K1055" s="84"/>
      <c r="L1055" s="83" t="str">
        <f t="shared" si="188"/>
        <v/>
      </c>
      <c r="M1055" s="83" t="str">
        <f t="shared" si="189"/>
        <v/>
      </c>
    </row>
    <row r="1056" spans="1:13" hidden="1" x14ac:dyDescent="0.3">
      <c r="A1056" s="210" t="str">
        <f t="shared" si="181"/>
        <v>2022-IC-L4</v>
      </c>
      <c r="B1056" s="199">
        <f t="shared" si="182"/>
        <v>44821</v>
      </c>
      <c r="C1056" s="210" t="str">
        <f t="shared" si="183"/>
        <v>Zone 1 - Mile 14</v>
      </c>
      <c r="D1056" s="84" t="s">
        <v>1659</v>
      </c>
      <c r="E1056" s="51" t="str">
        <f t="shared" si="184"/>
        <v>L'Wyk</v>
      </c>
      <c r="F1056" s="51" t="str">
        <f t="shared" si="185"/>
        <v>Viljoen</v>
      </c>
      <c r="G1056" s="51" t="str">
        <f t="shared" si="186"/>
        <v>Men U/16</v>
      </c>
      <c r="H1056" s="51" t="str">
        <f t="shared" si="187"/>
        <v>Steenbras</v>
      </c>
      <c r="I1056" s="84"/>
      <c r="J1056" s="84"/>
      <c r="K1056" s="84"/>
      <c r="L1056" s="83" t="str">
        <f t="shared" si="188"/>
        <v/>
      </c>
      <c r="M1056" s="83" t="str">
        <f t="shared" si="189"/>
        <v/>
      </c>
    </row>
    <row r="1057" spans="1:13" hidden="1" x14ac:dyDescent="0.3">
      <c r="A1057" s="210" t="str">
        <f t="shared" si="181"/>
        <v>2022-IC-L4</v>
      </c>
      <c r="B1057" s="199">
        <f t="shared" si="182"/>
        <v>44821</v>
      </c>
      <c r="C1057" s="210" t="str">
        <f t="shared" si="183"/>
        <v>Zone 1 - Mile 14</v>
      </c>
      <c r="D1057" s="84" t="s">
        <v>1626</v>
      </c>
      <c r="E1057" s="51" t="str">
        <f t="shared" si="184"/>
        <v>Herman</v>
      </c>
      <c r="F1057" s="51" t="str">
        <f t="shared" si="185"/>
        <v>Swanepoel</v>
      </c>
      <c r="G1057" s="51" t="str">
        <f t="shared" si="186"/>
        <v>Men Veteran</v>
      </c>
      <c r="H1057" s="51" t="str">
        <f t="shared" si="187"/>
        <v>Steenbras</v>
      </c>
      <c r="I1057" s="84"/>
      <c r="J1057" s="84"/>
      <c r="K1057" s="84"/>
      <c r="L1057" s="83" t="str">
        <f t="shared" si="188"/>
        <v/>
      </c>
      <c r="M1057" s="83" t="str">
        <f t="shared" si="189"/>
        <v/>
      </c>
    </row>
    <row r="1058" spans="1:13" hidden="1" x14ac:dyDescent="0.3">
      <c r="A1058" s="210" t="str">
        <f t="shared" si="181"/>
        <v>2022-IC-L4</v>
      </c>
      <c r="B1058" s="199">
        <f t="shared" si="182"/>
        <v>44821</v>
      </c>
      <c r="C1058" s="210" t="str">
        <f t="shared" si="183"/>
        <v>Zone 1 - Mile 14</v>
      </c>
      <c r="D1058" s="84" t="s">
        <v>691</v>
      </c>
      <c r="E1058" s="51" t="str">
        <f t="shared" si="184"/>
        <v>Dirk</v>
      </c>
      <c r="F1058" s="51" t="str">
        <f t="shared" si="185"/>
        <v>Hansen</v>
      </c>
      <c r="G1058" s="51" t="str">
        <f t="shared" si="186"/>
        <v>Men Veteran</v>
      </c>
      <c r="H1058" s="51" t="str">
        <f t="shared" si="187"/>
        <v>Steenbras</v>
      </c>
      <c r="I1058" s="84"/>
      <c r="J1058" s="84"/>
      <c r="K1058" s="84"/>
      <c r="L1058" s="83" t="str">
        <f t="shared" si="188"/>
        <v/>
      </c>
      <c r="M1058" s="83" t="str">
        <f t="shared" si="189"/>
        <v/>
      </c>
    </row>
    <row r="1059" spans="1:13" hidden="1" x14ac:dyDescent="0.3">
      <c r="A1059" s="210" t="str">
        <f t="shared" si="181"/>
        <v>2022-IC-L4</v>
      </c>
      <c r="B1059" s="199">
        <f t="shared" si="182"/>
        <v>44821</v>
      </c>
      <c r="C1059" s="210" t="str">
        <f t="shared" si="183"/>
        <v>Zone 1 - Mile 14</v>
      </c>
      <c r="D1059" s="84" t="s">
        <v>641</v>
      </c>
      <c r="E1059" s="51" t="str">
        <f t="shared" si="184"/>
        <v>Jan</v>
      </c>
      <c r="F1059" s="51" t="str">
        <f t="shared" si="185"/>
        <v>Heath</v>
      </c>
      <c r="G1059" s="51" t="str">
        <f t="shared" si="186"/>
        <v>Men Grand Masters</v>
      </c>
      <c r="H1059" s="51" t="str">
        <f t="shared" si="187"/>
        <v>Steenbras</v>
      </c>
      <c r="I1059" s="84"/>
      <c r="J1059" s="84"/>
      <c r="K1059" s="84"/>
      <c r="L1059" s="83" t="str">
        <f t="shared" si="188"/>
        <v/>
      </c>
      <c r="M1059" s="83" t="str">
        <f t="shared" si="189"/>
        <v/>
      </c>
    </row>
    <row r="1060" spans="1:13" hidden="1" x14ac:dyDescent="0.3">
      <c r="A1060" s="210" t="str">
        <f t="shared" si="181"/>
        <v>2022-IC-L4</v>
      </c>
      <c r="B1060" s="199">
        <f t="shared" si="182"/>
        <v>44821</v>
      </c>
      <c r="C1060" s="210" t="str">
        <f t="shared" si="183"/>
        <v>Zone 1 - Mile 14</v>
      </c>
      <c r="D1060" s="84" t="s">
        <v>743</v>
      </c>
      <c r="E1060" s="51" t="str">
        <f t="shared" si="184"/>
        <v>David</v>
      </c>
      <c r="F1060" s="51" t="str">
        <f t="shared" si="185"/>
        <v>Smith</v>
      </c>
      <c r="G1060" s="51" t="str">
        <f t="shared" si="186"/>
        <v>Men Veteran</v>
      </c>
      <c r="H1060" s="51" t="str">
        <f t="shared" si="187"/>
        <v>Steenbras</v>
      </c>
      <c r="I1060" s="84"/>
      <c r="J1060" s="84"/>
      <c r="K1060" s="84"/>
      <c r="L1060" s="83" t="str">
        <f t="shared" si="188"/>
        <v/>
      </c>
      <c r="M1060" s="83" t="str">
        <f t="shared" si="189"/>
        <v/>
      </c>
    </row>
    <row r="1061" spans="1:13" hidden="1" x14ac:dyDescent="0.3">
      <c r="A1061" s="210" t="str">
        <f t="shared" si="181"/>
        <v>2022-IC-L4</v>
      </c>
      <c r="B1061" s="199">
        <f t="shared" si="182"/>
        <v>44821</v>
      </c>
      <c r="C1061" s="210" t="str">
        <f t="shared" si="183"/>
        <v>Zone 1 - Mile 14</v>
      </c>
      <c r="D1061" s="84" t="s">
        <v>516</v>
      </c>
      <c r="E1061" s="51" t="str">
        <f t="shared" si="184"/>
        <v>Louis</v>
      </c>
      <c r="F1061" s="51" t="str">
        <f t="shared" si="185"/>
        <v>Potgieter</v>
      </c>
      <c r="G1061" s="51" t="str">
        <f t="shared" si="186"/>
        <v>Men Veteran</v>
      </c>
      <c r="H1061" s="51" t="str">
        <f t="shared" si="187"/>
        <v>Penguin</v>
      </c>
      <c r="I1061" s="84"/>
      <c r="J1061" s="84" t="s">
        <v>1280</v>
      </c>
      <c r="K1061" s="84">
        <v>148</v>
      </c>
      <c r="L1061" s="83">
        <f t="shared" si="188"/>
        <v>14.6</v>
      </c>
      <c r="M1061" s="83">
        <f t="shared" si="189"/>
        <v>14.6</v>
      </c>
    </row>
    <row r="1062" spans="1:13" hidden="1" x14ac:dyDescent="0.3">
      <c r="A1062" s="210" t="str">
        <f t="shared" si="181"/>
        <v>2022-IC-L4</v>
      </c>
      <c r="B1062" s="199">
        <f t="shared" si="182"/>
        <v>44821</v>
      </c>
      <c r="C1062" s="210" t="str">
        <f t="shared" si="183"/>
        <v>Zone 1 - Mile 14</v>
      </c>
      <c r="D1062" s="84" t="s">
        <v>469</v>
      </c>
      <c r="E1062" s="51" t="str">
        <f t="shared" si="184"/>
        <v>Morne</v>
      </c>
      <c r="F1062" s="51" t="str">
        <f t="shared" si="185"/>
        <v>Horn</v>
      </c>
      <c r="G1062" s="51" t="str">
        <f t="shared" si="186"/>
        <v>Men Master</v>
      </c>
      <c r="H1062" s="51" t="str">
        <f t="shared" si="187"/>
        <v>Mako</v>
      </c>
      <c r="I1062" s="84"/>
      <c r="J1062" s="84"/>
      <c r="K1062" s="84"/>
      <c r="L1062" s="83" t="str">
        <f t="shared" si="188"/>
        <v/>
      </c>
      <c r="M1062" s="83" t="str">
        <f t="shared" si="189"/>
        <v/>
      </c>
    </row>
    <row r="1063" spans="1:13" hidden="1" x14ac:dyDescent="0.3">
      <c r="A1063" s="210" t="str">
        <f t="shared" si="181"/>
        <v>2022-IC-L4</v>
      </c>
      <c r="B1063" s="199">
        <f t="shared" si="182"/>
        <v>44821</v>
      </c>
      <c r="C1063" s="210" t="str">
        <f t="shared" si="183"/>
        <v>Zone 1 - Mile 14</v>
      </c>
      <c r="D1063" s="84" t="s">
        <v>1705</v>
      </c>
      <c r="E1063" s="51" t="str">
        <f t="shared" si="184"/>
        <v>Wentzel</v>
      </c>
      <c r="F1063" s="51" t="str">
        <f t="shared" si="185"/>
        <v>Smal</v>
      </c>
      <c r="G1063" s="51" t="str">
        <f t="shared" si="186"/>
        <v>Men Senior</v>
      </c>
      <c r="H1063" s="51" t="str">
        <f t="shared" si="187"/>
        <v>Okahandja</v>
      </c>
      <c r="I1063" s="84"/>
      <c r="J1063" s="84"/>
      <c r="K1063" s="84"/>
      <c r="L1063" s="83" t="str">
        <f t="shared" si="188"/>
        <v/>
      </c>
      <c r="M1063" s="83" t="str">
        <f t="shared" si="189"/>
        <v/>
      </c>
    </row>
    <row r="1064" spans="1:13" hidden="1" x14ac:dyDescent="0.3">
      <c r="A1064" s="210" t="str">
        <f t="shared" si="181"/>
        <v>2022-IC-L4</v>
      </c>
      <c r="B1064" s="199">
        <f t="shared" si="182"/>
        <v>44821</v>
      </c>
      <c r="C1064" s="210" t="str">
        <f t="shared" si="183"/>
        <v>Zone 1 - Mile 14</v>
      </c>
      <c r="D1064" s="84" t="s">
        <v>463</v>
      </c>
      <c r="E1064" s="51" t="str">
        <f t="shared" si="184"/>
        <v>Willem</v>
      </c>
      <c r="F1064" s="51" t="str">
        <f t="shared" si="185"/>
        <v>Steyn</v>
      </c>
      <c r="G1064" s="51" t="str">
        <f t="shared" si="186"/>
        <v>Men Veteran</v>
      </c>
      <c r="H1064" s="51" t="str">
        <f t="shared" si="187"/>
        <v>Welwitschia</v>
      </c>
      <c r="I1064" s="84"/>
      <c r="J1064" s="84"/>
      <c r="K1064" s="84"/>
      <c r="L1064" s="83" t="str">
        <f t="shared" si="188"/>
        <v/>
      </c>
      <c r="M1064" s="83" t="str">
        <f t="shared" si="189"/>
        <v/>
      </c>
    </row>
    <row r="1065" spans="1:13" hidden="1" x14ac:dyDescent="0.3">
      <c r="A1065" s="210" t="str">
        <f t="shared" si="181"/>
        <v>2022-IC-L4</v>
      </c>
      <c r="B1065" s="199">
        <f t="shared" si="182"/>
        <v>44821</v>
      </c>
      <c r="C1065" s="210" t="str">
        <f t="shared" si="183"/>
        <v>Zone 1 - Mile 14</v>
      </c>
      <c r="D1065" s="84" t="s">
        <v>741</v>
      </c>
      <c r="E1065" s="51" t="str">
        <f t="shared" si="184"/>
        <v>Bradd</v>
      </c>
      <c r="F1065" s="51" t="str">
        <f t="shared" si="185"/>
        <v>Biller</v>
      </c>
      <c r="G1065" s="51" t="str">
        <f t="shared" si="186"/>
        <v>Men Senior</v>
      </c>
      <c r="H1065" s="51" t="str">
        <f t="shared" si="187"/>
        <v>Welwitschia</v>
      </c>
      <c r="I1065" s="84"/>
      <c r="J1065" s="84"/>
      <c r="K1065" s="84"/>
      <c r="L1065" s="83" t="str">
        <f t="shared" si="188"/>
        <v/>
      </c>
      <c r="M1065" s="83" t="str">
        <f t="shared" si="189"/>
        <v/>
      </c>
    </row>
    <row r="1066" spans="1:13" hidden="1" x14ac:dyDescent="0.3">
      <c r="A1066" s="210" t="str">
        <f t="shared" si="181"/>
        <v>2022-IC-L4</v>
      </c>
      <c r="B1066" s="199">
        <f t="shared" si="182"/>
        <v>44821</v>
      </c>
      <c r="C1066" s="210" t="str">
        <f t="shared" si="183"/>
        <v>Zone 1 - Mile 14</v>
      </c>
      <c r="D1066" s="84" t="s">
        <v>1187</v>
      </c>
      <c r="E1066" s="51" t="str">
        <f t="shared" si="184"/>
        <v>Daniel</v>
      </c>
      <c r="F1066" s="51" t="str">
        <f t="shared" si="185"/>
        <v>Biller</v>
      </c>
      <c r="G1066" s="51" t="str">
        <f t="shared" si="186"/>
        <v>Men Senior</v>
      </c>
      <c r="H1066" s="51" t="str">
        <f t="shared" si="187"/>
        <v>xWelwitschia</v>
      </c>
      <c r="I1066" s="84"/>
      <c r="J1066" s="84"/>
      <c r="K1066" s="84"/>
      <c r="L1066" s="83" t="str">
        <f t="shared" si="188"/>
        <v/>
      </c>
      <c r="M1066" s="83" t="str">
        <f t="shared" si="189"/>
        <v/>
      </c>
    </row>
    <row r="1067" spans="1:13" hidden="1" x14ac:dyDescent="0.3">
      <c r="A1067" s="210" t="str">
        <f t="shared" si="181"/>
        <v>2022-IC-L4</v>
      </c>
      <c r="B1067" s="199">
        <f t="shared" si="182"/>
        <v>44821</v>
      </c>
      <c r="C1067" s="210" t="str">
        <f t="shared" si="183"/>
        <v>Zone 1 - Mile 14</v>
      </c>
      <c r="D1067" s="84" t="s">
        <v>1011</v>
      </c>
      <c r="E1067" s="51" t="str">
        <f t="shared" si="184"/>
        <v>Dean</v>
      </c>
      <c r="F1067" s="51" t="str">
        <f t="shared" si="185"/>
        <v>Biller</v>
      </c>
      <c r="G1067" s="51" t="str">
        <f t="shared" si="186"/>
        <v>Men Senior</v>
      </c>
      <c r="H1067" s="51" t="str">
        <f t="shared" si="187"/>
        <v>Welwitschia</v>
      </c>
      <c r="I1067" s="84"/>
      <c r="J1067" s="84"/>
      <c r="K1067" s="84"/>
      <c r="L1067" s="83" t="str">
        <f t="shared" si="188"/>
        <v/>
      </c>
      <c r="M1067" s="83" t="str">
        <f t="shared" si="189"/>
        <v/>
      </c>
    </row>
    <row r="1068" spans="1:13" hidden="1" x14ac:dyDescent="0.3">
      <c r="A1068" s="210" t="str">
        <f t="shared" si="181"/>
        <v>2022-IC-L4</v>
      </c>
      <c r="B1068" s="199">
        <f t="shared" si="182"/>
        <v>44821</v>
      </c>
      <c r="C1068" s="210" t="str">
        <f t="shared" si="183"/>
        <v>Zone 1 - Mile 14</v>
      </c>
      <c r="D1068" s="84" t="s">
        <v>520</v>
      </c>
      <c r="E1068" s="51" t="str">
        <f t="shared" si="184"/>
        <v>Carlien</v>
      </c>
      <c r="F1068" s="51" t="str">
        <f t="shared" si="185"/>
        <v>Steyn</v>
      </c>
      <c r="G1068" s="51" t="str">
        <f t="shared" si="186"/>
        <v>Ladies Veteran</v>
      </c>
      <c r="H1068" s="51" t="str">
        <f t="shared" si="187"/>
        <v>Welwitschia</v>
      </c>
      <c r="I1068" s="84"/>
      <c r="J1068" s="84"/>
      <c r="K1068" s="84"/>
      <c r="L1068" s="83" t="str">
        <f t="shared" si="188"/>
        <v/>
      </c>
      <c r="M1068" s="83" t="str">
        <f t="shared" si="189"/>
        <v/>
      </c>
    </row>
    <row r="1069" spans="1:13" hidden="1" x14ac:dyDescent="0.3">
      <c r="A1069" s="210" t="str">
        <f t="shared" ref="A1069:A1132" si="190">IF(D1069="","",A1068)</f>
        <v>2022-IC-L4</v>
      </c>
      <c r="B1069" s="199">
        <f t="shared" ref="B1069:B1074" si="191">IF(D1069="","",B1068)</f>
        <v>44821</v>
      </c>
      <c r="C1069" s="210" t="str">
        <f t="shared" ref="C1069:C1074" si="192">IF(D1069="","",C1068)</f>
        <v>Zone 1 - Mile 14</v>
      </c>
      <c r="D1069" s="84" t="s">
        <v>727</v>
      </c>
      <c r="E1069" s="51" t="str">
        <f t="shared" ref="E1069:E1074" si="193">IF(D1069="","",VLOOKUP(D1069,Master,3,FALSE))</f>
        <v>Ras</v>
      </c>
      <c r="F1069" s="51" t="str">
        <f t="shared" ref="F1069:F1074" si="194">IF(D1069="","",VLOOKUP(D1069,Master,4,FALSE))</f>
        <v>Van Der Westhuizen</v>
      </c>
      <c r="G1069" s="51" t="str">
        <f t="shared" ref="G1069:G1074" si="195">IF(D1069="","",VLOOKUP(D1069,Master,5,FALSE))</f>
        <v>Men Senior</v>
      </c>
      <c r="H1069" s="51" t="str">
        <f t="shared" ref="H1069:H1074" si="196">IF(D1069="","",VLOOKUP(D1069,Master,2,FALSE))</f>
        <v>Welwitschia</v>
      </c>
      <c r="I1069" s="84"/>
      <c r="J1069" s="84"/>
      <c r="K1069" s="84"/>
      <c r="L1069" s="83" t="str">
        <f t="shared" ref="L1069:L1074" si="197">IF(K1069="","",IF(I1069="",ROUND(HLOOKUP(J1069,kgList,K1069,FALSE),1),ROUND(HLOOKUP(I1069,kgList,K1069,FALSE),1)))</f>
        <v/>
      </c>
      <c r="M1069" s="83" t="str">
        <f t="shared" ref="M1069:M1074" si="198">IF(L1069="","",IF(COUNTA(I1069:J1069)&gt;1,"Edible or Inedible",IF(COUNTA(I1069)=1,L1069*1,IF(COUNTA(J1069)=1,L1069*1,"ERROR"))))</f>
        <v/>
      </c>
    </row>
    <row r="1070" spans="1:13" hidden="1" x14ac:dyDescent="0.3">
      <c r="A1070" s="210" t="str">
        <f t="shared" si="190"/>
        <v>2022-IC-L4</v>
      </c>
      <c r="B1070" s="199">
        <f t="shared" si="191"/>
        <v>44821</v>
      </c>
      <c r="C1070" s="210" t="str">
        <f t="shared" si="192"/>
        <v>Zone 1 - Mile 14</v>
      </c>
      <c r="D1070" s="84" t="s">
        <v>1593</v>
      </c>
      <c r="E1070" s="51" t="str">
        <f t="shared" si="193"/>
        <v>Johan</v>
      </c>
      <c r="F1070" s="51" t="str">
        <f t="shared" si="194"/>
        <v>Van Niekerk</v>
      </c>
      <c r="G1070" s="51" t="str">
        <f t="shared" si="195"/>
        <v>Men Veteran</v>
      </c>
      <c r="H1070" s="51" t="str">
        <f t="shared" si="196"/>
        <v>Namib Park</v>
      </c>
      <c r="I1070" s="84"/>
      <c r="J1070" s="84" t="s">
        <v>1279</v>
      </c>
      <c r="K1070" s="84">
        <v>95</v>
      </c>
      <c r="L1070" s="83">
        <f t="shared" si="197"/>
        <v>3.6</v>
      </c>
      <c r="M1070" s="83">
        <f t="shared" si="198"/>
        <v>3.6</v>
      </c>
    </row>
    <row r="1071" spans="1:13" hidden="1" x14ac:dyDescent="0.3">
      <c r="A1071" s="210" t="str">
        <f t="shared" si="190"/>
        <v>2022-IC-L4</v>
      </c>
      <c r="B1071" s="199">
        <f t="shared" si="191"/>
        <v>44821</v>
      </c>
      <c r="C1071" s="210" t="str">
        <f t="shared" si="192"/>
        <v>Zone 1 - Mile 14</v>
      </c>
      <c r="D1071" s="84" t="s">
        <v>567</v>
      </c>
      <c r="E1071" s="51" t="str">
        <f t="shared" si="193"/>
        <v>Olaf</v>
      </c>
      <c r="F1071" s="51" t="str">
        <f t="shared" si="194"/>
        <v>Coetzee</v>
      </c>
      <c r="G1071" s="51" t="str">
        <f t="shared" si="195"/>
        <v>Men Senior</v>
      </c>
      <c r="H1071" s="51" t="str">
        <f t="shared" si="196"/>
        <v>xNamib Park</v>
      </c>
      <c r="I1071" s="84"/>
      <c r="J1071" s="84" t="s">
        <v>1279</v>
      </c>
      <c r="K1071" s="84">
        <v>130</v>
      </c>
      <c r="L1071" s="83">
        <f t="shared" si="197"/>
        <v>10.7</v>
      </c>
      <c r="M1071" s="83">
        <f t="shared" si="198"/>
        <v>10.7</v>
      </c>
    </row>
    <row r="1072" spans="1:13" hidden="1" x14ac:dyDescent="0.3">
      <c r="A1072" s="210" t="str">
        <f t="shared" si="190"/>
        <v>2022-IC-L4</v>
      </c>
      <c r="B1072" s="199">
        <f t="shared" si="191"/>
        <v>44821</v>
      </c>
      <c r="C1072" s="210" t="str">
        <f t="shared" si="192"/>
        <v>Zone 1 - Mile 14</v>
      </c>
      <c r="D1072" s="84" t="s">
        <v>611</v>
      </c>
      <c r="E1072" s="51" t="str">
        <f t="shared" si="193"/>
        <v>Coennie</v>
      </c>
      <c r="F1072" s="51" t="str">
        <f t="shared" si="194"/>
        <v>Steyn</v>
      </c>
      <c r="G1072" s="51" t="str">
        <f t="shared" si="195"/>
        <v>Men Grand Masters</v>
      </c>
      <c r="H1072" s="51" t="str">
        <f t="shared" si="196"/>
        <v>Namib Park</v>
      </c>
      <c r="I1072" s="84"/>
      <c r="J1072" s="84" t="s">
        <v>1280</v>
      </c>
      <c r="K1072" s="84">
        <v>138</v>
      </c>
      <c r="L1072" s="83">
        <f t="shared" si="197"/>
        <v>11.4</v>
      </c>
      <c r="M1072" s="83">
        <f t="shared" si="198"/>
        <v>11.4</v>
      </c>
    </row>
    <row r="1073" spans="1:13" hidden="1" x14ac:dyDescent="0.3">
      <c r="A1073" s="210" t="str">
        <f t="shared" si="190"/>
        <v>2022-IC-L4</v>
      </c>
      <c r="B1073" s="199">
        <f t="shared" si="191"/>
        <v>44821</v>
      </c>
      <c r="C1073" s="210" t="str">
        <f t="shared" si="192"/>
        <v>Zone 1 - Mile 14</v>
      </c>
      <c r="D1073" s="84" t="s">
        <v>556</v>
      </c>
      <c r="E1073" s="51" t="str">
        <f t="shared" si="193"/>
        <v>Lance</v>
      </c>
      <c r="F1073" s="51" t="str">
        <f t="shared" si="194"/>
        <v>Mills</v>
      </c>
      <c r="G1073" s="51" t="str">
        <f t="shared" si="195"/>
        <v>Men Master</v>
      </c>
      <c r="H1073" s="51" t="str">
        <f t="shared" si="196"/>
        <v>Henties Bay</v>
      </c>
      <c r="I1073" s="84" t="s">
        <v>1862</v>
      </c>
      <c r="J1073" s="84"/>
      <c r="K1073" s="84">
        <v>54</v>
      </c>
      <c r="L1073" s="83">
        <f t="shared" si="197"/>
        <v>1.6</v>
      </c>
      <c r="M1073" s="83">
        <f t="shared" si="198"/>
        <v>1.6</v>
      </c>
    </row>
    <row r="1074" spans="1:13" hidden="1" x14ac:dyDescent="0.3">
      <c r="A1074" s="210" t="str">
        <f t="shared" si="190"/>
        <v>2022-IC-L4</v>
      </c>
      <c r="B1074" s="199">
        <f t="shared" si="191"/>
        <v>44821</v>
      </c>
      <c r="C1074" s="210" t="str">
        <f t="shared" si="192"/>
        <v>Zone 1 - Mile 14</v>
      </c>
      <c r="D1074" s="84" t="s">
        <v>457</v>
      </c>
      <c r="E1074" s="51" t="str">
        <f t="shared" si="193"/>
        <v>Andre</v>
      </c>
      <c r="F1074" s="51" t="str">
        <f t="shared" si="194"/>
        <v>Coetzee</v>
      </c>
      <c r="G1074" s="51" t="str">
        <f t="shared" si="195"/>
        <v>Men Grand Masters</v>
      </c>
      <c r="H1074" s="51" t="str">
        <f t="shared" si="196"/>
        <v>Namib Park</v>
      </c>
      <c r="I1074" s="84" t="s">
        <v>1862</v>
      </c>
      <c r="J1074" s="84"/>
      <c r="K1074" s="84">
        <v>52</v>
      </c>
      <c r="L1074" s="83">
        <f t="shared" si="197"/>
        <v>1.4</v>
      </c>
      <c r="M1074" s="83">
        <f t="shared" si="198"/>
        <v>1.4</v>
      </c>
    </row>
    <row r="1075" spans="1:13" hidden="1" x14ac:dyDescent="0.3">
      <c r="A1075" s="210" t="str">
        <f t="shared" si="190"/>
        <v>2022-IC-L4</v>
      </c>
      <c r="B1075" s="199">
        <f t="shared" ref="B1075:B1138" si="199">IF(D1075="","",B1074)</f>
        <v>44821</v>
      </c>
      <c r="C1075" s="210" t="str">
        <f t="shared" ref="C1075:C1138" si="200">IF(D1075="","",C1074)</f>
        <v>Zone 1 - Mile 14</v>
      </c>
      <c r="D1075" s="84" t="s">
        <v>805</v>
      </c>
      <c r="E1075" s="51" t="str">
        <f t="shared" ref="E1075:E1138" si="201">IF(D1075="","",VLOOKUP(D1075,Master,3,FALSE))</f>
        <v>Uwe</v>
      </c>
      <c r="F1075" s="51" t="str">
        <f t="shared" ref="F1075:F1138" si="202">IF(D1075="","",VLOOKUP(D1075,Master,4,FALSE))</f>
        <v>Hanssen</v>
      </c>
      <c r="G1075" s="51" t="str">
        <f t="shared" ref="G1075:G1138" si="203">IF(D1075="","",VLOOKUP(D1075,Master,5,FALSE))</f>
        <v>Men Senior</v>
      </c>
      <c r="H1075" s="51" t="str">
        <f t="shared" ref="H1075:H1138" si="204">IF(D1075="","",VLOOKUP(D1075,Master,2,FALSE))</f>
        <v>Namib Park</v>
      </c>
      <c r="I1075" s="84" t="s">
        <v>1862</v>
      </c>
      <c r="J1075" s="84"/>
      <c r="K1075" s="84">
        <v>49</v>
      </c>
      <c r="L1075" s="83">
        <f t="shared" ref="L1075:L1138" si="205">IF(K1075="","",IF(I1075="",ROUND(HLOOKUP(J1075,kgList,K1075,FALSE),1),ROUND(HLOOKUP(I1075,kgList,K1075,FALSE),1)))</f>
        <v>1.2</v>
      </c>
      <c r="M1075" s="83">
        <f t="shared" ref="M1075:M1138" si="206">IF(L1075="","",IF(COUNTA(I1075:J1075)&gt;1,"Edible or Inedible",IF(COUNTA(I1075)=1,L1075*1,IF(COUNTA(J1075)=1,L1075*1,"ERROR"))))</f>
        <v>1.2</v>
      </c>
    </row>
    <row r="1076" spans="1:13" hidden="1" x14ac:dyDescent="0.3">
      <c r="A1076" s="210" t="str">
        <f t="shared" si="190"/>
        <v>2022-IC-L4</v>
      </c>
      <c r="B1076" s="199">
        <f t="shared" si="199"/>
        <v>44821</v>
      </c>
      <c r="C1076" s="210" t="str">
        <f t="shared" si="200"/>
        <v>Zone 1 - Mile 14</v>
      </c>
      <c r="D1076" s="84" t="s">
        <v>695</v>
      </c>
      <c r="E1076" s="51" t="str">
        <f t="shared" si="201"/>
        <v>Rhyno</v>
      </c>
      <c r="F1076" s="51" t="str">
        <f t="shared" si="202"/>
        <v>Koberzig</v>
      </c>
      <c r="G1076" s="51" t="str">
        <f t="shared" si="203"/>
        <v>Men Senior</v>
      </c>
      <c r="H1076" s="51" t="str">
        <f t="shared" si="204"/>
        <v>Steenbras</v>
      </c>
      <c r="I1076" s="84" t="s">
        <v>1862</v>
      </c>
      <c r="J1076" s="84"/>
      <c r="K1076" s="84">
        <v>56</v>
      </c>
      <c r="L1076" s="83">
        <f t="shared" si="205"/>
        <v>1.8</v>
      </c>
      <c r="M1076" s="83">
        <f t="shared" si="206"/>
        <v>1.8</v>
      </c>
    </row>
    <row r="1077" spans="1:13" hidden="1" x14ac:dyDescent="0.3">
      <c r="A1077" s="210" t="str">
        <f t="shared" si="190"/>
        <v>2022-IC-L4</v>
      </c>
      <c r="B1077" s="199">
        <f t="shared" si="199"/>
        <v>44821</v>
      </c>
      <c r="C1077" s="210" t="str">
        <f t="shared" si="200"/>
        <v>Zone 1 - Mile 14</v>
      </c>
      <c r="D1077" s="84" t="s">
        <v>591</v>
      </c>
      <c r="E1077" s="51" t="str">
        <f t="shared" si="201"/>
        <v>Robert</v>
      </c>
      <c r="F1077" s="51" t="str">
        <f t="shared" si="202"/>
        <v>Moyce</v>
      </c>
      <c r="G1077" s="51" t="str">
        <f t="shared" si="203"/>
        <v>Men Grand Masters</v>
      </c>
      <c r="H1077" s="51" t="str">
        <f t="shared" si="204"/>
        <v>Namib Park</v>
      </c>
      <c r="I1077" s="84"/>
      <c r="J1077" s="84"/>
      <c r="K1077" s="84"/>
      <c r="L1077" s="83" t="str">
        <f t="shared" si="205"/>
        <v/>
      </c>
      <c r="M1077" s="83" t="str">
        <f t="shared" si="206"/>
        <v/>
      </c>
    </row>
    <row r="1078" spans="1:13" hidden="1" x14ac:dyDescent="0.3">
      <c r="A1078" s="210" t="str">
        <f t="shared" si="190"/>
        <v>2022-IC-L4</v>
      </c>
      <c r="B1078" s="199">
        <f t="shared" si="199"/>
        <v>44821</v>
      </c>
      <c r="C1078" s="210" t="str">
        <f t="shared" si="200"/>
        <v>Zone 1 - Mile 14</v>
      </c>
      <c r="D1078" s="84" t="s">
        <v>462</v>
      </c>
      <c r="E1078" s="51" t="str">
        <f t="shared" si="201"/>
        <v>Rodger</v>
      </c>
      <c r="F1078" s="51" t="str">
        <f t="shared" si="202"/>
        <v>Boon</v>
      </c>
      <c r="G1078" s="51" t="str">
        <f t="shared" si="203"/>
        <v>Men Master</v>
      </c>
      <c r="H1078" s="51" t="str">
        <f t="shared" si="204"/>
        <v>Namib Park</v>
      </c>
      <c r="I1078" s="84"/>
      <c r="J1078" s="84"/>
      <c r="K1078" s="84"/>
      <c r="L1078" s="83" t="str">
        <f t="shared" si="205"/>
        <v/>
      </c>
      <c r="M1078" s="83" t="str">
        <f t="shared" si="206"/>
        <v/>
      </c>
    </row>
    <row r="1079" spans="1:13" hidden="1" x14ac:dyDescent="0.3">
      <c r="A1079" s="210" t="str">
        <f t="shared" si="190"/>
        <v>2022-IC-L4</v>
      </c>
      <c r="B1079" s="199">
        <f t="shared" si="199"/>
        <v>44821</v>
      </c>
      <c r="C1079" s="210" t="str">
        <f t="shared" si="200"/>
        <v>Zone 1 - Mile 14</v>
      </c>
      <c r="D1079" s="84" t="s">
        <v>486</v>
      </c>
      <c r="E1079" s="51" t="str">
        <f t="shared" si="201"/>
        <v>Johan</v>
      </c>
      <c r="F1079" s="51" t="str">
        <f t="shared" si="202"/>
        <v>Bruwer</v>
      </c>
      <c r="G1079" s="51" t="str">
        <f t="shared" si="203"/>
        <v>Men Senior</v>
      </c>
      <c r="H1079" s="51" t="str">
        <f t="shared" si="204"/>
        <v>Namib Park</v>
      </c>
      <c r="I1079" s="84"/>
      <c r="J1079" s="84"/>
      <c r="K1079" s="84"/>
      <c r="L1079" s="83" t="str">
        <f t="shared" si="205"/>
        <v/>
      </c>
      <c r="M1079" s="83" t="str">
        <f t="shared" si="206"/>
        <v/>
      </c>
    </row>
    <row r="1080" spans="1:13" hidden="1" x14ac:dyDescent="0.3">
      <c r="A1080" s="210" t="str">
        <f t="shared" si="190"/>
        <v>2022-IC-L4</v>
      </c>
      <c r="B1080" s="199">
        <f t="shared" si="199"/>
        <v>44821</v>
      </c>
      <c r="C1080" s="210" t="str">
        <f t="shared" si="200"/>
        <v>Zone 1 - Mile 14</v>
      </c>
      <c r="D1080" s="84" t="s">
        <v>649</v>
      </c>
      <c r="E1080" s="51" t="str">
        <f t="shared" si="201"/>
        <v>Abriana</v>
      </c>
      <c r="F1080" s="51" t="str">
        <f t="shared" si="202"/>
        <v>Koberzig</v>
      </c>
      <c r="G1080" s="51" t="str">
        <f t="shared" si="203"/>
        <v>Ladies Senior</v>
      </c>
      <c r="H1080" s="51" t="str">
        <f t="shared" si="204"/>
        <v>Steenbras</v>
      </c>
      <c r="I1080" s="84"/>
      <c r="J1080" s="84"/>
      <c r="K1080" s="84"/>
      <c r="L1080" s="83" t="str">
        <f t="shared" si="205"/>
        <v/>
      </c>
      <c r="M1080" s="83" t="str">
        <f t="shared" si="206"/>
        <v/>
      </c>
    </row>
    <row r="1081" spans="1:13" hidden="1" x14ac:dyDescent="0.3">
      <c r="A1081" s="210" t="str">
        <f t="shared" si="190"/>
        <v>2022-IC-L4</v>
      </c>
      <c r="B1081" s="199">
        <f t="shared" si="199"/>
        <v>44821</v>
      </c>
      <c r="C1081" s="210" t="str">
        <f t="shared" si="200"/>
        <v>Zone 1 - Mile 14</v>
      </c>
      <c r="D1081" s="84" t="s">
        <v>590</v>
      </c>
      <c r="E1081" s="51" t="str">
        <f t="shared" si="201"/>
        <v>Tiaan</v>
      </c>
      <c r="F1081" s="51" t="str">
        <f t="shared" si="202"/>
        <v>Bornman</v>
      </c>
      <c r="G1081" s="51" t="str">
        <f t="shared" si="203"/>
        <v>Men U/21</v>
      </c>
      <c r="H1081" s="51" t="str">
        <f t="shared" si="204"/>
        <v>Namib Park</v>
      </c>
      <c r="I1081" s="84"/>
      <c r="J1081" s="84"/>
      <c r="K1081" s="84"/>
      <c r="L1081" s="83" t="str">
        <f t="shared" si="205"/>
        <v/>
      </c>
      <c r="M1081" s="83" t="str">
        <f t="shared" si="206"/>
        <v/>
      </c>
    </row>
    <row r="1082" spans="1:13" hidden="1" x14ac:dyDescent="0.3">
      <c r="A1082" s="210" t="str">
        <f t="shared" si="190"/>
        <v>2022-IC-L4</v>
      </c>
      <c r="B1082" s="199">
        <f t="shared" si="199"/>
        <v>44821</v>
      </c>
      <c r="C1082" s="210" t="str">
        <f t="shared" si="200"/>
        <v>Zone 1 - Mile 14</v>
      </c>
      <c r="D1082" s="84" t="s">
        <v>1175</v>
      </c>
      <c r="E1082" s="51" t="str">
        <f t="shared" si="201"/>
        <v>Daniel</v>
      </c>
      <c r="F1082" s="51" t="str">
        <f t="shared" si="202"/>
        <v>Janse Van Vuuren</v>
      </c>
      <c r="G1082" s="51" t="str">
        <f t="shared" si="203"/>
        <v>Men U/21</v>
      </c>
      <c r="H1082" s="51" t="str">
        <f t="shared" si="204"/>
        <v>Namib Park</v>
      </c>
      <c r="I1082" s="84"/>
      <c r="J1082" s="84"/>
      <c r="K1082" s="84"/>
      <c r="L1082" s="83" t="str">
        <f t="shared" si="205"/>
        <v/>
      </c>
      <c r="M1082" s="83" t="str">
        <f t="shared" si="206"/>
        <v/>
      </c>
    </row>
    <row r="1083" spans="1:13" hidden="1" x14ac:dyDescent="0.3">
      <c r="A1083" s="210" t="str">
        <f t="shared" si="190"/>
        <v>2022-IC-L4</v>
      </c>
      <c r="B1083" s="199">
        <f t="shared" si="199"/>
        <v>44821</v>
      </c>
      <c r="C1083" s="210" t="str">
        <f t="shared" si="200"/>
        <v>Zone 1 - Mile 14</v>
      </c>
      <c r="D1083" s="84" t="s">
        <v>1360</v>
      </c>
      <c r="E1083" s="51" t="str">
        <f t="shared" si="201"/>
        <v>Allan</v>
      </c>
      <c r="F1083" s="51" t="str">
        <f t="shared" si="202"/>
        <v>Langenstrassen</v>
      </c>
      <c r="G1083" s="51" t="str">
        <f t="shared" si="203"/>
        <v>Men Veteran</v>
      </c>
      <c r="H1083" s="51" t="str">
        <f t="shared" si="204"/>
        <v>Penguin</v>
      </c>
      <c r="I1083" s="84"/>
      <c r="J1083" s="84" t="s">
        <v>1279</v>
      </c>
      <c r="K1083" s="84">
        <v>102</v>
      </c>
      <c r="L1083" s="83">
        <f t="shared" si="205"/>
        <v>4.5999999999999996</v>
      </c>
      <c r="M1083" s="83">
        <f t="shared" si="206"/>
        <v>4.5999999999999996</v>
      </c>
    </row>
    <row r="1084" spans="1:13" hidden="1" x14ac:dyDescent="0.3">
      <c r="A1084" s="210" t="str">
        <f t="shared" si="190"/>
        <v>2022-IC-L4</v>
      </c>
      <c r="B1084" s="199">
        <f t="shared" si="199"/>
        <v>44821</v>
      </c>
      <c r="C1084" s="210" t="str">
        <f t="shared" si="200"/>
        <v>Zone 1 - Mile 14</v>
      </c>
      <c r="D1084" s="84" t="s">
        <v>1360</v>
      </c>
      <c r="E1084" s="51" t="str">
        <f t="shared" si="201"/>
        <v>Allan</v>
      </c>
      <c r="F1084" s="51" t="str">
        <f t="shared" si="202"/>
        <v>Langenstrassen</v>
      </c>
      <c r="G1084" s="51" t="str">
        <f t="shared" si="203"/>
        <v>Men Veteran</v>
      </c>
      <c r="H1084" s="51" t="str">
        <f t="shared" si="204"/>
        <v>Penguin</v>
      </c>
      <c r="I1084" s="84"/>
      <c r="J1084" s="84" t="s">
        <v>1279</v>
      </c>
      <c r="K1084" s="84">
        <v>109</v>
      </c>
      <c r="L1084" s="83">
        <f t="shared" si="205"/>
        <v>5.8</v>
      </c>
      <c r="M1084" s="83">
        <f t="shared" si="206"/>
        <v>5.8</v>
      </c>
    </row>
    <row r="1085" spans="1:13" hidden="1" x14ac:dyDescent="0.3">
      <c r="A1085" s="210" t="str">
        <f t="shared" si="190"/>
        <v>2022-IC-L4</v>
      </c>
      <c r="B1085" s="199">
        <f t="shared" si="199"/>
        <v>44821</v>
      </c>
      <c r="C1085" s="210" t="str">
        <f t="shared" si="200"/>
        <v>Zone 1 - Mile 14</v>
      </c>
      <c r="D1085" s="84" t="s">
        <v>458</v>
      </c>
      <c r="E1085" s="51" t="str">
        <f t="shared" si="201"/>
        <v>Henry</v>
      </c>
      <c r="F1085" s="51" t="str">
        <f t="shared" si="202"/>
        <v>Loubser</v>
      </c>
      <c r="G1085" s="51" t="str">
        <f t="shared" si="203"/>
        <v>Men Grand Masters</v>
      </c>
      <c r="H1085" s="51" t="str">
        <f t="shared" si="204"/>
        <v>Penguin</v>
      </c>
      <c r="I1085" s="84"/>
      <c r="J1085" s="84" t="s">
        <v>1279</v>
      </c>
      <c r="K1085" s="84">
        <v>154</v>
      </c>
      <c r="L1085" s="83">
        <f t="shared" si="205"/>
        <v>19.100000000000001</v>
      </c>
      <c r="M1085" s="83">
        <f t="shared" si="206"/>
        <v>19.100000000000001</v>
      </c>
    </row>
    <row r="1086" spans="1:13" hidden="1" x14ac:dyDescent="0.3">
      <c r="A1086" s="210" t="str">
        <f t="shared" si="190"/>
        <v>2022-IC-L4</v>
      </c>
      <c r="B1086" s="199">
        <f t="shared" si="199"/>
        <v>44821</v>
      </c>
      <c r="C1086" s="210" t="str">
        <f t="shared" si="200"/>
        <v>Zone 1 - Mile 14</v>
      </c>
      <c r="D1086" s="84" t="s">
        <v>458</v>
      </c>
      <c r="E1086" s="51" t="str">
        <f t="shared" si="201"/>
        <v>Henry</v>
      </c>
      <c r="F1086" s="51" t="str">
        <f t="shared" si="202"/>
        <v>Loubser</v>
      </c>
      <c r="G1086" s="51" t="str">
        <f t="shared" si="203"/>
        <v>Men Grand Masters</v>
      </c>
      <c r="H1086" s="51" t="str">
        <f t="shared" si="204"/>
        <v>Penguin</v>
      </c>
      <c r="I1086" s="84" t="s">
        <v>1862</v>
      </c>
      <c r="J1086" s="84"/>
      <c r="K1086" s="84">
        <v>54</v>
      </c>
      <c r="L1086" s="83">
        <f t="shared" si="205"/>
        <v>1.6</v>
      </c>
      <c r="M1086" s="83">
        <f t="shared" si="206"/>
        <v>1.6</v>
      </c>
    </row>
    <row r="1087" spans="1:13" hidden="1" x14ac:dyDescent="0.3">
      <c r="A1087" s="210" t="str">
        <f t="shared" si="190"/>
        <v>2022-IC-L4</v>
      </c>
      <c r="B1087" s="199">
        <f t="shared" si="199"/>
        <v>44821</v>
      </c>
      <c r="C1087" s="210" t="str">
        <f t="shared" si="200"/>
        <v>Zone 1 - Mile 14</v>
      </c>
      <c r="D1087" s="84" t="s">
        <v>707</v>
      </c>
      <c r="E1087" s="51" t="str">
        <f t="shared" si="201"/>
        <v>Henri</v>
      </c>
      <c r="F1087" s="51" t="str">
        <f t="shared" si="202"/>
        <v>Snyman</v>
      </c>
      <c r="G1087" s="51" t="str">
        <f t="shared" si="203"/>
        <v>Men Master</v>
      </c>
      <c r="H1087" s="51" t="str">
        <f t="shared" si="204"/>
        <v>Penguin</v>
      </c>
      <c r="I1087" s="84"/>
      <c r="J1087" s="84" t="s">
        <v>1279</v>
      </c>
      <c r="K1087" s="84">
        <v>156</v>
      </c>
      <c r="L1087" s="83">
        <f t="shared" si="205"/>
        <v>19.899999999999999</v>
      </c>
      <c r="M1087" s="83">
        <f t="shared" si="206"/>
        <v>19.899999999999999</v>
      </c>
    </row>
    <row r="1088" spans="1:13" hidden="1" x14ac:dyDescent="0.3">
      <c r="A1088" s="210" t="str">
        <f t="shared" si="190"/>
        <v>2022-IC-L4</v>
      </c>
      <c r="B1088" s="199">
        <f t="shared" si="199"/>
        <v>44821</v>
      </c>
      <c r="C1088" s="210" t="str">
        <f t="shared" si="200"/>
        <v>Zone 1 - Mile 14</v>
      </c>
      <c r="D1088" s="84" t="s">
        <v>707</v>
      </c>
      <c r="E1088" s="51" t="str">
        <f t="shared" si="201"/>
        <v>Henri</v>
      </c>
      <c r="F1088" s="51" t="str">
        <f t="shared" si="202"/>
        <v>Snyman</v>
      </c>
      <c r="G1088" s="51" t="str">
        <f t="shared" si="203"/>
        <v>Men Master</v>
      </c>
      <c r="H1088" s="51" t="str">
        <f t="shared" si="204"/>
        <v>Penguin</v>
      </c>
      <c r="I1088" s="84" t="s">
        <v>1862</v>
      </c>
      <c r="J1088" s="84"/>
      <c r="K1088" s="84">
        <v>50</v>
      </c>
      <c r="L1088" s="83">
        <f t="shared" si="205"/>
        <v>1.3</v>
      </c>
      <c r="M1088" s="83">
        <f t="shared" si="206"/>
        <v>1.3</v>
      </c>
    </row>
    <row r="1089" spans="1:13" hidden="1" x14ac:dyDescent="0.3">
      <c r="A1089" s="210" t="str">
        <f t="shared" si="190"/>
        <v>2022-IC-L4</v>
      </c>
      <c r="B1089" s="199">
        <f t="shared" si="199"/>
        <v>44821</v>
      </c>
      <c r="C1089" s="210" t="str">
        <f t="shared" si="200"/>
        <v>Zone 1 - Mile 14</v>
      </c>
      <c r="D1089" s="84" t="s">
        <v>730</v>
      </c>
      <c r="E1089" s="51" t="str">
        <f t="shared" si="201"/>
        <v>Kevin</v>
      </c>
      <c r="F1089" s="51" t="str">
        <f t="shared" si="202"/>
        <v>Page</v>
      </c>
      <c r="G1089" s="51" t="str">
        <f t="shared" si="203"/>
        <v>Men Senior</v>
      </c>
      <c r="H1089" s="51" t="str">
        <f t="shared" si="204"/>
        <v>Penguin</v>
      </c>
      <c r="I1089" s="84"/>
      <c r="J1089" s="84" t="s">
        <v>1279</v>
      </c>
      <c r="K1089" s="84">
        <v>144</v>
      </c>
      <c r="L1089" s="83">
        <f t="shared" si="205"/>
        <v>15.1</v>
      </c>
      <c r="M1089" s="83">
        <f t="shared" si="206"/>
        <v>15.1</v>
      </c>
    </row>
    <row r="1090" spans="1:13" hidden="1" x14ac:dyDescent="0.3">
      <c r="A1090" s="210" t="str">
        <f t="shared" si="190"/>
        <v>2022-IC-L4</v>
      </c>
      <c r="B1090" s="199">
        <f t="shared" si="199"/>
        <v>44821</v>
      </c>
      <c r="C1090" s="210" t="str">
        <f t="shared" si="200"/>
        <v>Zone 1 - Mile 14</v>
      </c>
      <c r="D1090" s="84" t="s">
        <v>454</v>
      </c>
      <c r="E1090" s="51" t="str">
        <f t="shared" si="201"/>
        <v>Lesley</v>
      </c>
      <c r="F1090" s="51" t="str">
        <f t="shared" si="202"/>
        <v>Page</v>
      </c>
      <c r="G1090" s="51" t="str">
        <f t="shared" si="203"/>
        <v>Men Master</v>
      </c>
      <c r="H1090" s="51" t="str">
        <f t="shared" si="204"/>
        <v>Penguin</v>
      </c>
      <c r="I1090" s="84"/>
      <c r="J1090" s="84" t="s">
        <v>1280</v>
      </c>
      <c r="K1090" s="84">
        <v>163</v>
      </c>
      <c r="L1090" s="83">
        <f t="shared" si="205"/>
        <v>20.399999999999999</v>
      </c>
      <c r="M1090" s="83">
        <f t="shared" si="206"/>
        <v>20.399999999999999</v>
      </c>
    </row>
    <row r="1091" spans="1:13" hidden="1" x14ac:dyDescent="0.3">
      <c r="A1091" s="210" t="str">
        <f t="shared" si="190"/>
        <v>2022-IC-L4</v>
      </c>
      <c r="B1091" s="199">
        <f t="shared" si="199"/>
        <v>44821</v>
      </c>
      <c r="C1091" s="210" t="str">
        <f t="shared" si="200"/>
        <v>Zone 1 - Mile 14</v>
      </c>
      <c r="D1091" s="84" t="s">
        <v>454</v>
      </c>
      <c r="E1091" s="51" t="str">
        <f t="shared" si="201"/>
        <v>Lesley</v>
      </c>
      <c r="F1091" s="51" t="str">
        <f t="shared" si="202"/>
        <v>Page</v>
      </c>
      <c r="G1091" s="51" t="str">
        <f t="shared" si="203"/>
        <v>Men Master</v>
      </c>
      <c r="H1091" s="51" t="str">
        <f t="shared" si="204"/>
        <v>Penguin</v>
      </c>
      <c r="I1091" s="84" t="s">
        <v>7</v>
      </c>
      <c r="J1091" s="84"/>
      <c r="K1091" s="84">
        <v>33</v>
      </c>
      <c r="L1091" s="83">
        <f t="shared" si="205"/>
        <v>1.1000000000000001</v>
      </c>
      <c r="M1091" s="83">
        <f t="shared" si="206"/>
        <v>1.1000000000000001</v>
      </c>
    </row>
    <row r="1092" spans="1:13" hidden="1" x14ac:dyDescent="0.3">
      <c r="A1092" s="210" t="str">
        <f t="shared" si="190"/>
        <v>2022-IC-L4</v>
      </c>
      <c r="B1092" s="199">
        <f t="shared" si="199"/>
        <v>44821</v>
      </c>
      <c r="C1092" s="210" t="str">
        <f t="shared" si="200"/>
        <v>Zone 1 - Mile 14</v>
      </c>
      <c r="D1092" s="84" t="s">
        <v>546</v>
      </c>
      <c r="E1092" s="51" t="str">
        <f t="shared" si="201"/>
        <v>Christo</v>
      </c>
      <c r="F1092" s="51" t="str">
        <f t="shared" si="202"/>
        <v>Lensing</v>
      </c>
      <c r="G1092" s="51" t="str">
        <f t="shared" si="203"/>
        <v>Men Veteran</v>
      </c>
      <c r="H1092" s="51" t="str">
        <f t="shared" si="204"/>
        <v>xPenguin</v>
      </c>
      <c r="I1092" s="84"/>
      <c r="J1092" s="84" t="s">
        <v>1279</v>
      </c>
      <c r="K1092" s="84">
        <v>114</v>
      </c>
      <c r="L1092" s="83">
        <f t="shared" si="205"/>
        <v>6.8</v>
      </c>
      <c r="M1092" s="83">
        <f t="shared" si="206"/>
        <v>6.8</v>
      </c>
    </row>
    <row r="1093" spans="1:13" hidden="1" x14ac:dyDescent="0.3">
      <c r="A1093" s="210" t="str">
        <f t="shared" si="190"/>
        <v>2022-IC-L4</v>
      </c>
      <c r="B1093" s="199">
        <f t="shared" si="199"/>
        <v>44821</v>
      </c>
      <c r="C1093" s="210" t="str">
        <f t="shared" si="200"/>
        <v>Zone 1 - Mile 14</v>
      </c>
      <c r="D1093" s="84" t="s">
        <v>455</v>
      </c>
      <c r="E1093" s="51" t="str">
        <f t="shared" si="201"/>
        <v>Nico</v>
      </c>
      <c r="F1093" s="51" t="str">
        <f t="shared" si="202"/>
        <v>Kotze</v>
      </c>
      <c r="G1093" s="51" t="str">
        <f t="shared" si="203"/>
        <v>Men Veteran</v>
      </c>
      <c r="H1093" s="51" t="str">
        <f t="shared" si="204"/>
        <v>Penguin</v>
      </c>
      <c r="I1093" s="84" t="s">
        <v>1862</v>
      </c>
      <c r="J1093" s="84"/>
      <c r="K1093" s="84">
        <v>44</v>
      </c>
      <c r="L1093" s="83">
        <f t="shared" si="205"/>
        <v>0.9</v>
      </c>
      <c r="M1093" s="83">
        <f t="shared" si="206"/>
        <v>0.9</v>
      </c>
    </row>
    <row r="1094" spans="1:13" hidden="1" x14ac:dyDescent="0.3">
      <c r="A1094" s="210" t="str">
        <f t="shared" si="190"/>
        <v>2022-IC-L4</v>
      </c>
      <c r="B1094" s="199">
        <f t="shared" si="199"/>
        <v>44821</v>
      </c>
      <c r="C1094" s="210" t="str">
        <f t="shared" si="200"/>
        <v>Zone 1 - Mile 14</v>
      </c>
      <c r="D1094" s="84" t="s">
        <v>639</v>
      </c>
      <c r="E1094" s="51" t="str">
        <f t="shared" si="201"/>
        <v>Chris Junior</v>
      </c>
      <c r="F1094" s="51" t="str">
        <f t="shared" si="202"/>
        <v>Orffer</v>
      </c>
      <c r="G1094" s="51" t="str">
        <f t="shared" si="203"/>
        <v>Men Senior</v>
      </c>
      <c r="H1094" s="51" t="str">
        <f t="shared" si="204"/>
        <v>Penguin</v>
      </c>
      <c r="I1094" s="84"/>
      <c r="J1094" s="84"/>
      <c r="K1094" s="84"/>
      <c r="L1094" s="83" t="str">
        <f t="shared" si="205"/>
        <v/>
      </c>
      <c r="M1094" s="83" t="str">
        <f t="shared" si="206"/>
        <v/>
      </c>
    </row>
    <row r="1095" spans="1:13" hidden="1" x14ac:dyDescent="0.3">
      <c r="A1095" s="210" t="str">
        <f t="shared" si="190"/>
        <v>2022-IC-L4</v>
      </c>
      <c r="B1095" s="199">
        <f t="shared" si="199"/>
        <v>44821</v>
      </c>
      <c r="C1095" s="210" t="str">
        <f t="shared" si="200"/>
        <v>Zone 1 - Mile 14</v>
      </c>
      <c r="D1095" s="84" t="s">
        <v>1669</v>
      </c>
      <c r="E1095" s="51" t="str">
        <f t="shared" si="201"/>
        <v>Pieter</v>
      </c>
      <c r="F1095" s="51" t="str">
        <f t="shared" si="202"/>
        <v>Jansen Van Vuuren</v>
      </c>
      <c r="G1095" s="51" t="str">
        <f t="shared" si="203"/>
        <v>Men Senior</v>
      </c>
      <c r="H1095" s="51" t="str">
        <f t="shared" si="204"/>
        <v>Penguin</v>
      </c>
      <c r="I1095" s="84"/>
      <c r="J1095" s="84"/>
      <c r="K1095" s="84"/>
      <c r="L1095" s="83" t="str">
        <f t="shared" si="205"/>
        <v/>
      </c>
      <c r="M1095" s="83" t="str">
        <f t="shared" si="206"/>
        <v/>
      </c>
    </row>
    <row r="1096" spans="1:13" hidden="1" x14ac:dyDescent="0.3">
      <c r="A1096" s="210" t="str">
        <f t="shared" si="190"/>
        <v>2022-IC-L4</v>
      </c>
      <c r="B1096" s="199">
        <f t="shared" si="199"/>
        <v>44821</v>
      </c>
      <c r="C1096" s="210" t="str">
        <f t="shared" si="200"/>
        <v>Zone 1 - Mile 14</v>
      </c>
      <c r="D1096" s="84" t="s">
        <v>453</v>
      </c>
      <c r="E1096" s="51" t="str">
        <f t="shared" si="201"/>
        <v>Charles</v>
      </c>
      <c r="F1096" s="51" t="str">
        <f t="shared" si="202"/>
        <v>Bothma</v>
      </c>
      <c r="G1096" s="51" t="str">
        <f t="shared" si="203"/>
        <v>Men Grand Masters</v>
      </c>
      <c r="H1096" s="51" t="str">
        <f t="shared" si="204"/>
        <v>Penguin</v>
      </c>
      <c r="I1096" s="84"/>
      <c r="J1096" s="84"/>
      <c r="K1096" s="84"/>
      <c r="L1096" s="83" t="str">
        <f t="shared" si="205"/>
        <v/>
      </c>
      <c r="M1096" s="83" t="str">
        <f t="shared" si="206"/>
        <v/>
      </c>
    </row>
    <row r="1097" spans="1:13" hidden="1" x14ac:dyDescent="0.3">
      <c r="A1097" s="210" t="str">
        <f t="shared" si="190"/>
        <v>2022-IC-L4</v>
      </c>
      <c r="B1097" s="199">
        <f t="shared" si="199"/>
        <v>44821</v>
      </c>
      <c r="C1097" s="210" t="str">
        <f t="shared" si="200"/>
        <v>Zone 1 - Mile 14</v>
      </c>
      <c r="D1097" s="84" t="s">
        <v>1422</v>
      </c>
      <c r="E1097" s="51" t="str">
        <f t="shared" si="201"/>
        <v>Stefan</v>
      </c>
      <c r="F1097" s="51" t="str">
        <f t="shared" si="202"/>
        <v>Snyman</v>
      </c>
      <c r="G1097" s="51" t="str">
        <f t="shared" si="203"/>
        <v>Men U/21</v>
      </c>
      <c r="H1097" s="51" t="str">
        <f t="shared" si="204"/>
        <v>Penguin</v>
      </c>
      <c r="I1097" s="84"/>
      <c r="J1097" s="84"/>
      <c r="K1097" s="84"/>
      <c r="L1097" s="83" t="str">
        <f t="shared" si="205"/>
        <v/>
      </c>
      <c r="M1097" s="83" t="str">
        <f t="shared" si="206"/>
        <v/>
      </c>
    </row>
    <row r="1098" spans="1:13" hidden="1" x14ac:dyDescent="0.3">
      <c r="A1098" s="210" t="str">
        <f t="shared" si="190"/>
        <v>2022-IC-L4</v>
      </c>
      <c r="B1098" s="199">
        <f t="shared" si="199"/>
        <v>44821</v>
      </c>
      <c r="C1098" s="210" t="str">
        <f t="shared" si="200"/>
        <v>Zone 1 - Mile 14</v>
      </c>
      <c r="D1098" s="84" t="s">
        <v>1350</v>
      </c>
      <c r="E1098" s="51" t="str">
        <f t="shared" si="201"/>
        <v>Johan Spyker</v>
      </c>
      <c r="F1098" s="51" t="str">
        <f t="shared" si="202"/>
        <v>Kotze</v>
      </c>
      <c r="G1098" s="51" t="str">
        <f t="shared" si="203"/>
        <v>Men Veteran</v>
      </c>
      <c r="H1098" s="51" t="str">
        <f t="shared" si="204"/>
        <v>Okahandja</v>
      </c>
      <c r="I1098" s="84"/>
      <c r="J1098" s="84" t="s">
        <v>1279</v>
      </c>
      <c r="K1098" s="84">
        <v>143</v>
      </c>
      <c r="L1098" s="83">
        <f t="shared" si="205"/>
        <v>14.8</v>
      </c>
      <c r="M1098" s="83">
        <f t="shared" si="206"/>
        <v>14.8</v>
      </c>
    </row>
    <row r="1099" spans="1:13" hidden="1" x14ac:dyDescent="0.3">
      <c r="A1099" s="210" t="str">
        <f t="shared" si="190"/>
        <v>2022-IC-L4</v>
      </c>
      <c r="B1099" s="199">
        <f t="shared" si="199"/>
        <v>44821</v>
      </c>
      <c r="C1099" s="210" t="str">
        <f t="shared" si="200"/>
        <v>Zone 1 - Mile 14</v>
      </c>
      <c r="D1099" s="84" t="s">
        <v>1350</v>
      </c>
      <c r="E1099" s="51" t="str">
        <f t="shared" si="201"/>
        <v>Johan Spyker</v>
      </c>
      <c r="F1099" s="51" t="str">
        <f t="shared" si="202"/>
        <v>Kotze</v>
      </c>
      <c r="G1099" s="51" t="str">
        <f t="shared" si="203"/>
        <v>Men Veteran</v>
      </c>
      <c r="H1099" s="51" t="str">
        <f t="shared" si="204"/>
        <v>Okahandja</v>
      </c>
      <c r="I1099" s="84"/>
      <c r="J1099" s="84" t="s">
        <v>1279</v>
      </c>
      <c r="K1099" s="84">
        <v>153</v>
      </c>
      <c r="L1099" s="83">
        <f t="shared" si="205"/>
        <v>18.600000000000001</v>
      </c>
      <c r="M1099" s="83">
        <f t="shared" si="206"/>
        <v>18.600000000000001</v>
      </c>
    </row>
    <row r="1100" spans="1:13" hidden="1" x14ac:dyDescent="0.3">
      <c r="A1100" s="210" t="str">
        <f t="shared" si="190"/>
        <v>2022-IC-L4</v>
      </c>
      <c r="B1100" s="199">
        <f t="shared" si="199"/>
        <v>44821</v>
      </c>
      <c r="C1100" s="210" t="str">
        <f t="shared" si="200"/>
        <v>Zone 1 - Mile 14</v>
      </c>
      <c r="D1100" s="84" t="s">
        <v>1350</v>
      </c>
      <c r="E1100" s="51" t="str">
        <f t="shared" si="201"/>
        <v>Johan Spyker</v>
      </c>
      <c r="F1100" s="51" t="str">
        <f t="shared" si="202"/>
        <v>Kotze</v>
      </c>
      <c r="G1100" s="51" t="str">
        <f t="shared" si="203"/>
        <v>Men Veteran</v>
      </c>
      <c r="H1100" s="51" t="str">
        <f t="shared" si="204"/>
        <v>Okahandja</v>
      </c>
      <c r="I1100" s="84" t="s">
        <v>1862</v>
      </c>
      <c r="J1100" s="84"/>
      <c r="K1100" s="84">
        <v>113</v>
      </c>
      <c r="L1100" s="83">
        <f t="shared" si="205"/>
        <v>15.3</v>
      </c>
      <c r="M1100" s="83">
        <f t="shared" si="206"/>
        <v>15.3</v>
      </c>
    </row>
    <row r="1101" spans="1:13" hidden="1" x14ac:dyDescent="0.3">
      <c r="A1101" s="210" t="str">
        <f t="shared" si="190"/>
        <v>2022-IC-L4</v>
      </c>
      <c r="B1101" s="199">
        <f t="shared" si="199"/>
        <v>44821</v>
      </c>
      <c r="C1101" s="210" t="str">
        <f t="shared" si="200"/>
        <v>Zone 1 - Mile 14</v>
      </c>
      <c r="D1101" s="84" t="s">
        <v>579</v>
      </c>
      <c r="E1101" s="51" t="str">
        <f t="shared" si="201"/>
        <v>Loandro</v>
      </c>
      <c r="F1101" s="51" t="str">
        <f t="shared" si="202"/>
        <v>Erasmus</v>
      </c>
      <c r="G1101" s="51" t="str">
        <f t="shared" si="203"/>
        <v>Men Senior</v>
      </c>
      <c r="H1101" s="51" t="str">
        <f t="shared" si="204"/>
        <v>Okahandja</v>
      </c>
      <c r="I1101" s="84" t="s">
        <v>1862</v>
      </c>
      <c r="J1101" s="84"/>
      <c r="K1101" s="84">
        <v>63</v>
      </c>
      <c r="L1101" s="83">
        <f t="shared" si="205"/>
        <v>2.6</v>
      </c>
      <c r="M1101" s="83">
        <f t="shared" si="206"/>
        <v>2.6</v>
      </c>
    </row>
    <row r="1102" spans="1:13" hidden="1" x14ac:dyDescent="0.3">
      <c r="A1102" s="210" t="str">
        <f t="shared" si="190"/>
        <v>2022-IC-L4</v>
      </c>
      <c r="B1102" s="199">
        <f t="shared" si="199"/>
        <v>44821</v>
      </c>
      <c r="C1102" s="210" t="str">
        <f t="shared" si="200"/>
        <v>Zone 1 - Mile 14</v>
      </c>
      <c r="D1102" s="84" t="s">
        <v>946</v>
      </c>
      <c r="E1102" s="51" t="str">
        <f t="shared" si="201"/>
        <v>Johan</v>
      </c>
      <c r="F1102" s="51" t="str">
        <f t="shared" si="202"/>
        <v>Herbst</v>
      </c>
      <c r="G1102" s="51" t="str">
        <f t="shared" si="203"/>
        <v>Men Veteran</v>
      </c>
      <c r="H1102" s="51" t="str">
        <f t="shared" si="204"/>
        <v>Henties Bay</v>
      </c>
      <c r="I1102" s="84" t="s">
        <v>1862</v>
      </c>
      <c r="J1102" s="84"/>
      <c r="K1102" s="84">
        <v>52</v>
      </c>
      <c r="L1102" s="83">
        <f t="shared" si="205"/>
        <v>1.4</v>
      </c>
      <c r="M1102" s="83">
        <f t="shared" si="206"/>
        <v>1.4</v>
      </c>
    </row>
    <row r="1103" spans="1:13" hidden="1" x14ac:dyDescent="0.3">
      <c r="A1103" s="210" t="str">
        <f t="shared" si="190"/>
        <v>2022-IC-L4</v>
      </c>
      <c r="B1103" s="199">
        <f t="shared" si="199"/>
        <v>44821</v>
      </c>
      <c r="C1103" s="210" t="str">
        <f t="shared" si="200"/>
        <v>Zone 1 - Mile 14</v>
      </c>
      <c r="D1103" s="84" t="s">
        <v>464</v>
      </c>
      <c r="E1103" s="51" t="str">
        <f t="shared" si="201"/>
        <v>Herman</v>
      </c>
      <c r="F1103" s="51" t="str">
        <f t="shared" si="202"/>
        <v>Fourie</v>
      </c>
      <c r="G1103" s="51" t="str">
        <f t="shared" si="203"/>
        <v>Men Grand Masters</v>
      </c>
      <c r="H1103" s="51" t="str">
        <f t="shared" si="204"/>
        <v>Okahandja</v>
      </c>
      <c r="I1103" s="84"/>
      <c r="J1103" s="84"/>
      <c r="K1103" s="84"/>
      <c r="L1103" s="83" t="str">
        <f t="shared" si="205"/>
        <v/>
      </c>
      <c r="M1103" s="83" t="str">
        <f t="shared" si="206"/>
        <v/>
      </c>
    </row>
    <row r="1104" spans="1:13" hidden="1" x14ac:dyDescent="0.3">
      <c r="A1104" s="210" t="str">
        <f t="shared" si="190"/>
        <v>2022-IC-L4</v>
      </c>
      <c r="B1104" s="199">
        <f t="shared" si="199"/>
        <v>44821</v>
      </c>
      <c r="C1104" s="210" t="str">
        <f t="shared" si="200"/>
        <v>Zone 1 - Mile 14</v>
      </c>
      <c r="D1104" s="84" t="s">
        <v>1322</v>
      </c>
      <c r="E1104" s="51" t="str">
        <f t="shared" si="201"/>
        <v>Kiaan</v>
      </c>
      <c r="F1104" s="51" t="str">
        <f t="shared" si="202"/>
        <v>Fourie</v>
      </c>
      <c r="G1104" s="51" t="str">
        <f t="shared" si="203"/>
        <v>Men Senior</v>
      </c>
      <c r="H1104" s="51" t="str">
        <f t="shared" si="204"/>
        <v>Okahandja</v>
      </c>
      <c r="I1104" s="84"/>
      <c r="J1104" s="84"/>
      <c r="K1104" s="84"/>
      <c r="L1104" s="83" t="str">
        <f t="shared" si="205"/>
        <v/>
      </c>
      <c r="M1104" s="83" t="str">
        <f t="shared" si="206"/>
        <v/>
      </c>
    </row>
    <row r="1105" spans="1:13" hidden="1" x14ac:dyDescent="0.3">
      <c r="A1105" s="210" t="str">
        <f t="shared" si="190"/>
        <v>2022-IC-L4</v>
      </c>
      <c r="B1105" s="199">
        <f t="shared" si="199"/>
        <v>44821</v>
      </c>
      <c r="C1105" s="210" t="str">
        <f t="shared" si="200"/>
        <v>Zone 1 - Mile 14</v>
      </c>
      <c r="D1105" s="84" t="s">
        <v>606</v>
      </c>
      <c r="E1105" s="51" t="str">
        <f t="shared" si="201"/>
        <v>Gerrit</v>
      </c>
      <c r="F1105" s="51" t="str">
        <f t="shared" si="202"/>
        <v>Viljoen</v>
      </c>
      <c r="G1105" s="51" t="str">
        <f t="shared" si="203"/>
        <v>Men Grand Masters</v>
      </c>
      <c r="H1105" s="51" t="str">
        <f t="shared" si="204"/>
        <v>Okahandja</v>
      </c>
      <c r="I1105" s="84"/>
      <c r="J1105" s="84"/>
      <c r="K1105" s="84"/>
      <c r="L1105" s="83" t="str">
        <f t="shared" si="205"/>
        <v/>
      </c>
      <c r="M1105" s="83" t="str">
        <f t="shared" si="206"/>
        <v/>
      </c>
    </row>
    <row r="1106" spans="1:13" hidden="1" x14ac:dyDescent="0.3">
      <c r="A1106" s="210" t="str">
        <f t="shared" si="190"/>
        <v>2022-IC-L4</v>
      </c>
      <c r="B1106" s="199">
        <f t="shared" si="199"/>
        <v>44821</v>
      </c>
      <c r="C1106" s="210" t="str">
        <f t="shared" si="200"/>
        <v>Zone 1 - Mile 14</v>
      </c>
      <c r="D1106" s="84" t="s">
        <v>1053</v>
      </c>
      <c r="E1106" s="51" t="str">
        <f t="shared" si="201"/>
        <v>Fanie</v>
      </c>
      <c r="F1106" s="51" t="str">
        <f t="shared" si="202"/>
        <v>Van Vuuren</v>
      </c>
      <c r="G1106" s="51" t="str">
        <f t="shared" si="203"/>
        <v>Men Grand Masters</v>
      </c>
      <c r="H1106" s="51" t="str">
        <f t="shared" si="204"/>
        <v>Okahandja</v>
      </c>
      <c r="I1106" s="84"/>
      <c r="J1106" s="84"/>
      <c r="K1106" s="84"/>
      <c r="L1106" s="83" t="str">
        <f t="shared" si="205"/>
        <v/>
      </c>
      <c r="M1106" s="83" t="str">
        <f t="shared" si="206"/>
        <v/>
      </c>
    </row>
    <row r="1107" spans="1:13" hidden="1" x14ac:dyDescent="0.3">
      <c r="A1107" s="210" t="str">
        <f t="shared" si="190"/>
        <v>2022-IC-L4</v>
      </c>
      <c r="B1107" s="199">
        <f t="shared" si="199"/>
        <v>44821</v>
      </c>
      <c r="C1107" s="210" t="str">
        <f t="shared" si="200"/>
        <v>Zone 1 - Mile 14</v>
      </c>
      <c r="D1107" s="84" t="s">
        <v>1192</v>
      </c>
      <c r="E1107" s="51" t="str">
        <f t="shared" si="201"/>
        <v>Armand</v>
      </c>
      <c r="F1107" s="51" t="str">
        <f t="shared" si="202"/>
        <v>Fourie</v>
      </c>
      <c r="G1107" s="51" t="str">
        <f t="shared" si="203"/>
        <v>Men Senior</v>
      </c>
      <c r="H1107" s="51" t="str">
        <f t="shared" si="204"/>
        <v>Okahandja</v>
      </c>
      <c r="I1107" s="84"/>
      <c r="J1107" s="84"/>
      <c r="K1107" s="84"/>
      <c r="L1107" s="83" t="str">
        <f t="shared" si="205"/>
        <v/>
      </c>
      <c r="M1107" s="83" t="str">
        <f t="shared" si="206"/>
        <v/>
      </c>
    </row>
    <row r="1108" spans="1:13" hidden="1" x14ac:dyDescent="0.3">
      <c r="A1108" s="210" t="str">
        <f t="shared" si="190"/>
        <v>2022-IC-L4</v>
      </c>
      <c r="B1108" s="199">
        <f t="shared" si="199"/>
        <v>44821</v>
      </c>
      <c r="C1108" s="210" t="str">
        <f t="shared" si="200"/>
        <v>Zone 1 - Mile 14</v>
      </c>
      <c r="D1108" s="84" t="s">
        <v>670</v>
      </c>
      <c r="E1108" s="51" t="str">
        <f t="shared" si="201"/>
        <v>Willem</v>
      </c>
      <c r="F1108" s="51" t="str">
        <f t="shared" si="202"/>
        <v>Mostert</v>
      </c>
      <c r="G1108" s="51" t="str">
        <f t="shared" si="203"/>
        <v>Men Senior</v>
      </c>
      <c r="H1108" s="51" t="str">
        <f t="shared" si="204"/>
        <v>Okahandja</v>
      </c>
      <c r="I1108" s="84"/>
      <c r="J1108" s="84"/>
      <c r="K1108" s="84"/>
      <c r="L1108" s="83" t="str">
        <f t="shared" si="205"/>
        <v/>
      </c>
      <c r="M1108" s="83" t="str">
        <f t="shared" si="206"/>
        <v/>
      </c>
    </row>
    <row r="1109" spans="1:13" hidden="1" x14ac:dyDescent="0.3">
      <c r="A1109" s="210" t="str">
        <f t="shared" si="190"/>
        <v>2022-IC-L4</v>
      </c>
      <c r="B1109" s="199">
        <f t="shared" si="199"/>
        <v>44821</v>
      </c>
      <c r="C1109" s="210" t="str">
        <f t="shared" si="200"/>
        <v>Zone 1 - Mile 14</v>
      </c>
      <c r="D1109" s="84" t="s">
        <v>1610</v>
      </c>
      <c r="E1109" s="51" t="str">
        <f t="shared" si="201"/>
        <v>Danie</v>
      </c>
      <c r="F1109" s="51" t="str">
        <f t="shared" si="202"/>
        <v>Van Wyk</v>
      </c>
      <c r="G1109" s="51" t="str">
        <f t="shared" si="203"/>
        <v>Men Senior</v>
      </c>
      <c r="H1109" s="51" t="str">
        <f t="shared" si="204"/>
        <v>Okahandja</v>
      </c>
      <c r="I1109" s="84"/>
      <c r="J1109" s="84"/>
      <c r="K1109" s="84"/>
      <c r="L1109" s="83" t="str">
        <f t="shared" si="205"/>
        <v/>
      </c>
      <c r="M1109" s="83" t="str">
        <f t="shared" si="206"/>
        <v/>
      </c>
    </row>
    <row r="1110" spans="1:13" hidden="1" x14ac:dyDescent="0.3">
      <c r="A1110" s="210" t="str">
        <f t="shared" si="190"/>
        <v>2022-IC-L4</v>
      </c>
      <c r="B1110" s="199">
        <f t="shared" si="199"/>
        <v>44821</v>
      </c>
      <c r="C1110" s="210" t="str">
        <f t="shared" si="200"/>
        <v>Zone 1 - Mile 14</v>
      </c>
      <c r="D1110" s="84" t="s">
        <v>1694</v>
      </c>
      <c r="E1110" s="51" t="str">
        <f t="shared" si="201"/>
        <v>Heiko Jnr</v>
      </c>
      <c r="F1110" s="51" t="str">
        <f t="shared" si="202"/>
        <v>Doll</v>
      </c>
      <c r="G1110" s="51" t="str">
        <f t="shared" si="203"/>
        <v>Men U/16</v>
      </c>
      <c r="H1110" s="51" t="str">
        <f t="shared" si="204"/>
        <v>Seagull Angling Club</v>
      </c>
      <c r="I1110" s="84"/>
      <c r="J1110" s="84"/>
      <c r="K1110" s="84"/>
      <c r="L1110" s="83" t="str">
        <f t="shared" si="205"/>
        <v/>
      </c>
      <c r="M1110" s="83" t="str">
        <f t="shared" si="206"/>
        <v/>
      </c>
    </row>
    <row r="1111" spans="1:13" hidden="1" x14ac:dyDescent="0.3">
      <c r="A1111" s="210" t="str">
        <f t="shared" si="190"/>
        <v>2022-IC-L4</v>
      </c>
      <c r="B1111" s="199">
        <f t="shared" si="199"/>
        <v>44821</v>
      </c>
      <c r="C1111" s="210" t="str">
        <f t="shared" si="200"/>
        <v>Zone 1 - Mile 14</v>
      </c>
      <c r="D1111" s="84" t="s">
        <v>841</v>
      </c>
      <c r="E1111" s="51" t="str">
        <f t="shared" si="201"/>
        <v>Renate</v>
      </c>
      <c r="F1111" s="51" t="str">
        <f t="shared" si="202"/>
        <v>Gruttemeyer</v>
      </c>
      <c r="G1111" s="51" t="str">
        <f t="shared" si="203"/>
        <v>Ladies Grand Masters</v>
      </c>
      <c r="H1111" s="51" t="str">
        <f t="shared" si="204"/>
        <v>Mako</v>
      </c>
      <c r="I1111" s="84"/>
      <c r="J1111" s="84"/>
      <c r="K1111" s="84"/>
      <c r="L1111" s="83" t="str">
        <f t="shared" si="205"/>
        <v/>
      </c>
      <c r="M1111" s="83" t="str">
        <f t="shared" si="206"/>
        <v/>
      </c>
    </row>
    <row r="1112" spans="1:13" hidden="1" x14ac:dyDescent="0.3">
      <c r="A1112" s="210" t="str">
        <f t="shared" si="190"/>
        <v>2022-IC-L4</v>
      </c>
      <c r="B1112" s="199">
        <f t="shared" si="199"/>
        <v>44821</v>
      </c>
      <c r="C1112" s="210" t="str">
        <f t="shared" si="200"/>
        <v>Zone 1 - Mile 14</v>
      </c>
      <c r="D1112" s="84" t="s">
        <v>1111</v>
      </c>
      <c r="E1112" s="51" t="str">
        <f t="shared" si="201"/>
        <v>Christo</v>
      </c>
      <c r="F1112" s="51" t="str">
        <f t="shared" si="202"/>
        <v>Senekal</v>
      </c>
      <c r="G1112" s="51" t="str">
        <f t="shared" si="203"/>
        <v>Men Veteran</v>
      </c>
      <c r="H1112" s="51" t="str">
        <f t="shared" si="204"/>
        <v>Okahandja</v>
      </c>
      <c r="I1112" s="84"/>
      <c r="J1112" s="84"/>
      <c r="K1112" s="84"/>
      <c r="L1112" s="83" t="str">
        <f t="shared" si="205"/>
        <v/>
      </c>
      <c r="M1112" s="83" t="str">
        <f t="shared" si="206"/>
        <v/>
      </c>
    </row>
    <row r="1113" spans="1:13" hidden="1" x14ac:dyDescent="0.3">
      <c r="A1113" s="210" t="str">
        <f t="shared" si="190"/>
        <v>2022-IC-L4</v>
      </c>
      <c r="B1113" s="199">
        <f t="shared" si="199"/>
        <v>44821</v>
      </c>
      <c r="C1113" s="210" t="str">
        <f t="shared" si="200"/>
        <v>Zone 1 - Mile 14</v>
      </c>
      <c r="D1113" s="84" t="s">
        <v>726</v>
      </c>
      <c r="E1113" s="51" t="str">
        <f t="shared" si="201"/>
        <v>Kassie</v>
      </c>
      <c r="F1113" s="51" t="str">
        <f t="shared" si="202"/>
        <v>Caspers</v>
      </c>
      <c r="G1113" s="51" t="str">
        <f t="shared" si="203"/>
        <v>Men Veteran</v>
      </c>
      <c r="H1113" s="51" t="str">
        <f t="shared" si="204"/>
        <v>xOkahandja</v>
      </c>
      <c r="I1113" s="84"/>
      <c r="J1113" s="84"/>
      <c r="K1113" s="84"/>
      <c r="L1113" s="83" t="str">
        <f t="shared" si="205"/>
        <v/>
      </c>
      <c r="M1113" s="83" t="str">
        <f t="shared" si="206"/>
        <v/>
      </c>
    </row>
    <row r="1114" spans="1:13" hidden="1" x14ac:dyDescent="0.3">
      <c r="A1114" s="210" t="str">
        <f t="shared" si="190"/>
        <v>2022-IC-L4</v>
      </c>
      <c r="B1114" s="199">
        <f t="shared" si="199"/>
        <v>44821</v>
      </c>
      <c r="C1114" s="210" t="str">
        <f t="shared" si="200"/>
        <v>Zone 1 - Mile 14</v>
      </c>
      <c r="D1114" s="84" t="s">
        <v>719</v>
      </c>
      <c r="E1114" s="51" t="str">
        <f t="shared" si="201"/>
        <v>Johan</v>
      </c>
      <c r="F1114" s="51" t="str">
        <f t="shared" si="202"/>
        <v>Faber</v>
      </c>
      <c r="G1114" s="51" t="str">
        <f t="shared" si="203"/>
        <v>Men Senior</v>
      </c>
      <c r="H1114" s="51" t="str">
        <f t="shared" si="204"/>
        <v>xOkahandja</v>
      </c>
      <c r="I1114" s="84"/>
      <c r="J1114" s="84"/>
      <c r="K1114" s="84"/>
      <c r="L1114" s="83" t="str">
        <f t="shared" si="205"/>
        <v/>
      </c>
      <c r="M1114" s="83" t="str">
        <f t="shared" si="206"/>
        <v/>
      </c>
    </row>
    <row r="1115" spans="1:13" hidden="1" x14ac:dyDescent="0.3">
      <c r="A1115" s="215" t="s">
        <v>1979</v>
      </c>
      <c r="B1115" s="199">
        <v>44877</v>
      </c>
      <c r="C1115" s="210" t="s">
        <v>1980</v>
      </c>
      <c r="D1115" s="84" t="s">
        <v>1554</v>
      </c>
      <c r="E1115" s="51" t="str">
        <f t="shared" si="201"/>
        <v>Sven</v>
      </c>
      <c r="F1115" s="51" t="str">
        <f t="shared" si="202"/>
        <v>Welzig</v>
      </c>
      <c r="G1115" s="51" t="str">
        <f t="shared" si="203"/>
        <v>Men U/21</v>
      </c>
      <c r="H1115" s="51" t="str">
        <f t="shared" si="204"/>
        <v>Mako</v>
      </c>
      <c r="I1115" s="84"/>
      <c r="J1115" s="84" t="s">
        <v>1280</v>
      </c>
      <c r="K1115" s="84">
        <v>124</v>
      </c>
      <c r="L1115" s="83">
        <f t="shared" si="205"/>
        <v>7.9</v>
      </c>
      <c r="M1115" s="83">
        <f t="shared" si="206"/>
        <v>7.9</v>
      </c>
    </row>
    <row r="1116" spans="1:13" hidden="1" x14ac:dyDescent="0.3">
      <c r="A1116" s="210" t="str">
        <f t="shared" si="190"/>
        <v>2022-IC-L5</v>
      </c>
      <c r="B1116" s="199">
        <f t="shared" si="199"/>
        <v>44877</v>
      </c>
      <c r="C1116" s="210" t="str">
        <f t="shared" si="200"/>
        <v>Zone 5 - Mile 108</v>
      </c>
      <c r="D1116" s="84" t="s">
        <v>1554</v>
      </c>
      <c r="E1116" s="51" t="str">
        <f t="shared" si="201"/>
        <v>Sven</v>
      </c>
      <c r="F1116" s="51" t="str">
        <f t="shared" si="202"/>
        <v>Welzig</v>
      </c>
      <c r="G1116" s="51" t="str">
        <f t="shared" si="203"/>
        <v>Men U/21</v>
      </c>
      <c r="H1116" s="51" t="str">
        <f t="shared" si="204"/>
        <v>Mako</v>
      </c>
      <c r="I1116" s="84"/>
      <c r="J1116" s="84" t="s">
        <v>1279</v>
      </c>
      <c r="K1116" s="84">
        <v>147</v>
      </c>
      <c r="L1116" s="83">
        <f t="shared" si="205"/>
        <v>16.2</v>
      </c>
      <c r="M1116" s="83">
        <f t="shared" si="206"/>
        <v>16.2</v>
      </c>
    </row>
    <row r="1117" spans="1:13" hidden="1" x14ac:dyDescent="0.3">
      <c r="A1117" s="210" t="str">
        <f t="shared" si="190"/>
        <v>2022-IC-L5</v>
      </c>
      <c r="B1117" s="199">
        <f t="shared" si="199"/>
        <v>44877</v>
      </c>
      <c r="C1117" s="210" t="str">
        <f t="shared" si="200"/>
        <v>Zone 5 - Mile 108</v>
      </c>
      <c r="D1117" s="84" t="s">
        <v>1554</v>
      </c>
      <c r="E1117" s="51" t="str">
        <f t="shared" si="201"/>
        <v>Sven</v>
      </c>
      <c r="F1117" s="51" t="str">
        <f t="shared" si="202"/>
        <v>Welzig</v>
      </c>
      <c r="G1117" s="51" t="str">
        <f t="shared" si="203"/>
        <v>Men U/21</v>
      </c>
      <c r="H1117" s="51" t="str">
        <f t="shared" si="204"/>
        <v>Mako</v>
      </c>
      <c r="I1117" s="84"/>
      <c r="J1117" s="84" t="s">
        <v>1279</v>
      </c>
      <c r="K1117" s="84">
        <v>148</v>
      </c>
      <c r="L1117" s="83">
        <f t="shared" si="205"/>
        <v>16.600000000000001</v>
      </c>
      <c r="M1117" s="83">
        <f t="shared" si="206"/>
        <v>16.600000000000001</v>
      </c>
    </row>
    <row r="1118" spans="1:13" hidden="1" x14ac:dyDescent="0.3">
      <c r="A1118" s="210" t="str">
        <f t="shared" si="190"/>
        <v>2022-IC-L5</v>
      </c>
      <c r="B1118" s="199">
        <f t="shared" si="199"/>
        <v>44877</v>
      </c>
      <c r="C1118" s="210" t="str">
        <f t="shared" si="200"/>
        <v>Zone 5 - Mile 108</v>
      </c>
      <c r="D1118" s="84" t="s">
        <v>1554</v>
      </c>
      <c r="E1118" s="51" t="str">
        <f t="shared" si="201"/>
        <v>Sven</v>
      </c>
      <c r="F1118" s="51" t="str">
        <f t="shared" si="202"/>
        <v>Welzig</v>
      </c>
      <c r="G1118" s="51" t="str">
        <f t="shared" si="203"/>
        <v>Men U/21</v>
      </c>
      <c r="H1118" s="51" t="str">
        <f t="shared" si="204"/>
        <v>Mako</v>
      </c>
      <c r="I1118" s="84"/>
      <c r="J1118" s="84" t="s">
        <v>1279</v>
      </c>
      <c r="K1118" s="84">
        <v>143</v>
      </c>
      <c r="L1118" s="83">
        <f t="shared" si="205"/>
        <v>14.8</v>
      </c>
      <c r="M1118" s="83">
        <f t="shared" si="206"/>
        <v>14.8</v>
      </c>
    </row>
    <row r="1119" spans="1:13" hidden="1" x14ac:dyDescent="0.3">
      <c r="A1119" s="210" t="str">
        <f t="shared" si="190"/>
        <v>2022-IC-L5</v>
      </c>
      <c r="B1119" s="199">
        <f t="shared" si="199"/>
        <v>44877</v>
      </c>
      <c r="C1119" s="210" t="str">
        <f t="shared" si="200"/>
        <v>Zone 5 - Mile 108</v>
      </c>
      <c r="D1119" s="84" t="s">
        <v>905</v>
      </c>
      <c r="E1119" s="51" t="str">
        <f t="shared" si="201"/>
        <v>Jaco</v>
      </c>
      <c r="F1119" s="51" t="str">
        <f t="shared" si="202"/>
        <v>Venter</v>
      </c>
      <c r="G1119" s="51" t="str">
        <f t="shared" si="203"/>
        <v>Men Master</v>
      </c>
      <c r="H1119" s="51" t="str">
        <f t="shared" si="204"/>
        <v>Atlantic Angling Club</v>
      </c>
      <c r="I1119" s="84"/>
      <c r="J1119" s="84" t="s">
        <v>1279</v>
      </c>
      <c r="K1119" s="84">
        <v>144</v>
      </c>
      <c r="L1119" s="83">
        <f t="shared" si="205"/>
        <v>15.1</v>
      </c>
      <c r="M1119" s="83">
        <f t="shared" si="206"/>
        <v>15.1</v>
      </c>
    </row>
    <row r="1120" spans="1:13" hidden="1" x14ac:dyDescent="0.3">
      <c r="A1120" s="210" t="str">
        <f t="shared" si="190"/>
        <v>2022-IC-L5</v>
      </c>
      <c r="B1120" s="199">
        <f t="shared" si="199"/>
        <v>44877</v>
      </c>
      <c r="C1120" s="210" t="str">
        <f t="shared" si="200"/>
        <v>Zone 5 - Mile 108</v>
      </c>
      <c r="D1120" s="84" t="s">
        <v>905</v>
      </c>
      <c r="E1120" s="51" t="str">
        <f t="shared" si="201"/>
        <v>Jaco</v>
      </c>
      <c r="F1120" s="51" t="str">
        <f t="shared" si="202"/>
        <v>Venter</v>
      </c>
      <c r="G1120" s="51" t="str">
        <f t="shared" si="203"/>
        <v>Men Master</v>
      </c>
      <c r="H1120" s="51" t="str">
        <f t="shared" si="204"/>
        <v>Atlantic Angling Club</v>
      </c>
      <c r="I1120" s="84"/>
      <c r="J1120" s="84" t="s">
        <v>1279</v>
      </c>
      <c r="K1120" s="84">
        <v>104</v>
      </c>
      <c r="L1120" s="83">
        <f t="shared" si="205"/>
        <v>5</v>
      </c>
      <c r="M1120" s="83">
        <f t="shared" si="206"/>
        <v>5</v>
      </c>
    </row>
    <row r="1121" spans="1:13" hidden="1" x14ac:dyDescent="0.3">
      <c r="A1121" s="210" t="str">
        <f t="shared" si="190"/>
        <v>2022-IC-L5</v>
      </c>
      <c r="B1121" s="199">
        <f t="shared" si="199"/>
        <v>44877</v>
      </c>
      <c r="C1121" s="210" t="str">
        <f t="shared" si="200"/>
        <v>Zone 5 - Mile 108</v>
      </c>
      <c r="D1121" s="84" t="s">
        <v>657</v>
      </c>
      <c r="E1121" s="51" t="str">
        <f t="shared" si="201"/>
        <v>Adri</v>
      </c>
      <c r="F1121" s="51" t="str">
        <f t="shared" si="202"/>
        <v>Roets</v>
      </c>
      <c r="G1121" s="51" t="str">
        <f t="shared" si="203"/>
        <v>Men Master</v>
      </c>
      <c r="H1121" s="51" t="str">
        <f t="shared" si="204"/>
        <v>Atlantic Angling Club</v>
      </c>
      <c r="I1121" s="84"/>
      <c r="J1121" s="84" t="s">
        <v>1279</v>
      </c>
      <c r="K1121" s="84">
        <v>174</v>
      </c>
      <c r="L1121" s="83">
        <f t="shared" si="205"/>
        <v>29</v>
      </c>
      <c r="M1121" s="83">
        <f t="shared" si="206"/>
        <v>29</v>
      </c>
    </row>
    <row r="1122" spans="1:13" hidden="1" x14ac:dyDescent="0.3">
      <c r="A1122" s="210" t="str">
        <f t="shared" si="190"/>
        <v>2022-IC-L5</v>
      </c>
      <c r="B1122" s="199">
        <f t="shared" si="199"/>
        <v>44877</v>
      </c>
      <c r="C1122" s="210" t="str">
        <f t="shared" si="200"/>
        <v>Zone 5 - Mile 108</v>
      </c>
      <c r="D1122" s="84" t="s">
        <v>657</v>
      </c>
      <c r="E1122" s="51" t="str">
        <f t="shared" si="201"/>
        <v>Adri</v>
      </c>
      <c r="F1122" s="51" t="str">
        <f t="shared" si="202"/>
        <v>Roets</v>
      </c>
      <c r="G1122" s="51" t="str">
        <f t="shared" si="203"/>
        <v>Men Master</v>
      </c>
      <c r="H1122" s="51" t="str">
        <f t="shared" si="204"/>
        <v>Atlantic Angling Club</v>
      </c>
      <c r="I1122" s="84"/>
      <c r="J1122" s="84" t="s">
        <v>1279</v>
      </c>
      <c r="K1122" s="84">
        <v>117</v>
      </c>
      <c r="L1122" s="83">
        <f t="shared" si="205"/>
        <v>7.4</v>
      </c>
      <c r="M1122" s="83">
        <f t="shared" si="206"/>
        <v>7.4</v>
      </c>
    </row>
    <row r="1123" spans="1:13" hidden="1" x14ac:dyDescent="0.3">
      <c r="A1123" s="210" t="str">
        <f t="shared" si="190"/>
        <v>2022-IC-L5</v>
      </c>
      <c r="B1123" s="199">
        <f t="shared" si="199"/>
        <v>44877</v>
      </c>
      <c r="C1123" s="210" t="str">
        <f t="shared" si="200"/>
        <v>Zone 5 - Mile 108</v>
      </c>
      <c r="D1123" s="84" t="s">
        <v>657</v>
      </c>
      <c r="E1123" s="51" t="str">
        <f t="shared" si="201"/>
        <v>Adri</v>
      </c>
      <c r="F1123" s="51" t="str">
        <f t="shared" si="202"/>
        <v>Roets</v>
      </c>
      <c r="G1123" s="51" t="str">
        <f t="shared" si="203"/>
        <v>Men Master</v>
      </c>
      <c r="H1123" s="51" t="str">
        <f t="shared" si="204"/>
        <v>Atlantic Angling Club</v>
      </c>
      <c r="I1123" s="84"/>
      <c r="J1123" s="84" t="s">
        <v>1279</v>
      </c>
      <c r="K1123" s="84">
        <v>156</v>
      </c>
      <c r="L1123" s="83">
        <f t="shared" si="205"/>
        <v>19.899999999999999</v>
      </c>
      <c r="M1123" s="83">
        <f t="shared" si="206"/>
        <v>19.899999999999999</v>
      </c>
    </row>
    <row r="1124" spans="1:13" hidden="1" x14ac:dyDescent="0.3">
      <c r="A1124" s="210" t="str">
        <f t="shared" si="190"/>
        <v>2022-IC-L5</v>
      </c>
      <c r="B1124" s="199">
        <f t="shared" si="199"/>
        <v>44877</v>
      </c>
      <c r="C1124" s="210" t="str">
        <f t="shared" si="200"/>
        <v>Zone 5 - Mile 108</v>
      </c>
      <c r="D1124" s="84" t="s">
        <v>657</v>
      </c>
      <c r="E1124" s="51" t="str">
        <f t="shared" si="201"/>
        <v>Adri</v>
      </c>
      <c r="F1124" s="51" t="str">
        <f t="shared" si="202"/>
        <v>Roets</v>
      </c>
      <c r="G1124" s="51" t="str">
        <f t="shared" si="203"/>
        <v>Men Master</v>
      </c>
      <c r="H1124" s="51" t="str">
        <f t="shared" si="204"/>
        <v>Atlantic Angling Club</v>
      </c>
      <c r="I1124" s="84"/>
      <c r="J1124" s="84" t="s">
        <v>1279</v>
      </c>
      <c r="K1124" s="84">
        <v>134</v>
      </c>
      <c r="L1124" s="83">
        <f t="shared" si="205"/>
        <v>11.8</v>
      </c>
      <c r="M1124" s="83">
        <f t="shared" si="206"/>
        <v>11.8</v>
      </c>
    </row>
    <row r="1125" spans="1:13" hidden="1" x14ac:dyDescent="0.3">
      <c r="A1125" s="210" t="str">
        <f t="shared" si="190"/>
        <v>2022-IC-L5</v>
      </c>
      <c r="B1125" s="199">
        <f t="shared" si="199"/>
        <v>44877</v>
      </c>
      <c r="C1125" s="210" t="str">
        <f t="shared" si="200"/>
        <v>Zone 5 - Mile 108</v>
      </c>
      <c r="D1125" s="84" t="s">
        <v>472</v>
      </c>
      <c r="E1125" s="51" t="str">
        <f t="shared" si="201"/>
        <v>Jörg</v>
      </c>
      <c r="F1125" s="51" t="str">
        <f t="shared" si="202"/>
        <v>Walter</v>
      </c>
      <c r="G1125" s="51" t="str">
        <f t="shared" si="203"/>
        <v>Men Grand Masters</v>
      </c>
      <c r="H1125" s="51" t="str">
        <f t="shared" si="204"/>
        <v>Atlantic Angling Club</v>
      </c>
      <c r="I1125" s="84"/>
      <c r="J1125" s="84" t="s">
        <v>1279</v>
      </c>
      <c r="K1125" s="84">
        <v>116</v>
      </c>
      <c r="L1125" s="83">
        <f t="shared" si="205"/>
        <v>7.2</v>
      </c>
      <c r="M1125" s="83">
        <f t="shared" si="206"/>
        <v>7.2</v>
      </c>
    </row>
    <row r="1126" spans="1:13" hidden="1" x14ac:dyDescent="0.3">
      <c r="A1126" s="210" t="str">
        <f t="shared" si="190"/>
        <v>2022-IC-L5</v>
      </c>
      <c r="B1126" s="199">
        <f t="shared" si="199"/>
        <v>44877</v>
      </c>
      <c r="C1126" s="210" t="str">
        <f t="shared" si="200"/>
        <v>Zone 5 - Mile 108</v>
      </c>
      <c r="D1126" s="84" t="s">
        <v>1670</v>
      </c>
      <c r="E1126" s="51" t="str">
        <f t="shared" si="201"/>
        <v>Andy</v>
      </c>
      <c r="F1126" s="51" t="str">
        <f t="shared" si="202"/>
        <v>Welzig</v>
      </c>
      <c r="G1126" s="51" t="str">
        <f t="shared" si="203"/>
        <v>Men Grand Masters</v>
      </c>
      <c r="H1126" s="51" t="str">
        <f t="shared" si="204"/>
        <v>Atlantic Angling Club</v>
      </c>
      <c r="I1126" s="84"/>
      <c r="J1126" s="84" t="s">
        <v>1279</v>
      </c>
      <c r="K1126" s="84">
        <v>135</v>
      </c>
      <c r="L1126" s="83">
        <f t="shared" si="205"/>
        <v>12.1</v>
      </c>
      <c r="M1126" s="83">
        <f t="shared" si="206"/>
        <v>12.1</v>
      </c>
    </row>
    <row r="1127" spans="1:13" hidden="1" x14ac:dyDescent="0.3">
      <c r="A1127" s="210" t="str">
        <f t="shared" si="190"/>
        <v>2022-IC-L5</v>
      </c>
      <c r="B1127" s="199">
        <f t="shared" si="199"/>
        <v>44877</v>
      </c>
      <c r="C1127" s="210" t="str">
        <f t="shared" si="200"/>
        <v>Zone 5 - Mile 108</v>
      </c>
      <c r="D1127" s="84" t="s">
        <v>1670</v>
      </c>
      <c r="E1127" s="51" t="str">
        <f t="shared" si="201"/>
        <v>Andy</v>
      </c>
      <c r="F1127" s="51" t="str">
        <f t="shared" si="202"/>
        <v>Welzig</v>
      </c>
      <c r="G1127" s="51" t="str">
        <f t="shared" si="203"/>
        <v>Men Grand Masters</v>
      </c>
      <c r="H1127" s="51" t="str">
        <f t="shared" si="204"/>
        <v>Atlantic Angling Club</v>
      </c>
      <c r="I1127" s="84"/>
      <c r="J1127" s="84" t="s">
        <v>1279</v>
      </c>
      <c r="K1127" s="84">
        <v>150</v>
      </c>
      <c r="L1127" s="83">
        <f t="shared" si="205"/>
        <v>17.399999999999999</v>
      </c>
      <c r="M1127" s="83">
        <f t="shared" si="206"/>
        <v>17.399999999999999</v>
      </c>
    </row>
    <row r="1128" spans="1:13" hidden="1" x14ac:dyDescent="0.3">
      <c r="A1128" s="210" t="str">
        <f t="shared" si="190"/>
        <v>2022-IC-L5</v>
      </c>
      <c r="B1128" s="199">
        <f t="shared" si="199"/>
        <v>44877</v>
      </c>
      <c r="C1128" s="210" t="str">
        <f t="shared" si="200"/>
        <v>Zone 5 - Mile 108</v>
      </c>
      <c r="D1128" s="84" t="s">
        <v>1429</v>
      </c>
      <c r="E1128" s="51" t="str">
        <f t="shared" si="201"/>
        <v>Andi</v>
      </c>
      <c r="F1128" s="51" t="str">
        <f t="shared" si="202"/>
        <v>Bachran</v>
      </c>
      <c r="G1128" s="51" t="str">
        <f t="shared" si="203"/>
        <v>Men Master</v>
      </c>
      <c r="H1128" s="51" t="str">
        <f t="shared" si="204"/>
        <v>Atlantic Angling Club</v>
      </c>
      <c r="I1128" s="84"/>
      <c r="J1128" s="84" t="s">
        <v>1279</v>
      </c>
      <c r="K1128" s="84">
        <v>127</v>
      </c>
      <c r="L1128" s="83">
        <f t="shared" si="205"/>
        <v>9.8000000000000007</v>
      </c>
      <c r="M1128" s="83">
        <f t="shared" si="206"/>
        <v>9.8000000000000007</v>
      </c>
    </row>
    <row r="1129" spans="1:13" hidden="1" x14ac:dyDescent="0.3">
      <c r="A1129" s="210" t="str">
        <f t="shared" si="190"/>
        <v>2022-IC-L5</v>
      </c>
      <c r="B1129" s="199">
        <f t="shared" si="199"/>
        <v>44877</v>
      </c>
      <c r="C1129" s="210" t="str">
        <f t="shared" si="200"/>
        <v>Zone 5 - Mile 108</v>
      </c>
      <c r="D1129" s="84" t="s">
        <v>1685</v>
      </c>
      <c r="E1129" s="51" t="str">
        <f t="shared" si="201"/>
        <v>Jacobus</v>
      </c>
      <c r="F1129" s="51" t="str">
        <f t="shared" si="202"/>
        <v>Steyl</v>
      </c>
      <c r="G1129" s="51" t="str">
        <f t="shared" si="203"/>
        <v>Men Grand Masters</v>
      </c>
      <c r="H1129" s="51" t="str">
        <f t="shared" si="204"/>
        <v>Atlantic Angling Club</v>
      </c>
      <c r="I1129" s="84"/>
      <c r="J1129" s="84" t="s">
        <v>1279</v>
      </c>
      <c r="K1129" s="84">
        <v>80</v>
      </c>
      <c r="L1129" s="83">
        <f t="shared" si="205"/>
        <v>2</v>
      </c>
      <c r="M1129" s="83">
        <f t="shared" si="206"/>
        <v>2</v>
      </c>
    </row>
    <row r="1130" spans="1:13" hidden="1" x14ac:dyDescent="0.3">
      <c r="A1130" s="210" t="str">
        <f t="shared" si="190"/>
        <v>2022-IC-L5</v>
      </c>
      <c r="B1130" s="199">
        <f t="shared" si="199"/>
        <v>44877</v>
      </c>
      <c r="C1130" s="210" t="str">
        <f t="shared" si="200"/>
        <v>Zone 5 - Mile 108</v>
      </c>
      <c r="D1130" s="84" t="s">
        <v>909</v>
      </c>
      <c r="E1130" s="51" t="str">
        <f t="shared" si="201"/>
        <v>Sarel</v>
      </c>
      <c r="F1130" s="51" t="str">
        <f t="shared" si="202"/>
        <v>Mynhardt</v>
      </c>
      <c r="G1130" s="51" t="str">
        <f t="shared" si="203"/>
        <v>Men Master</v>
      </c>
      <c r="H1130" s="51" t="str">
        <f t="shared" si="204"/>
        <v>Atlantic Angling Club</v>
      </c>
      <c r="I1130" s="84"/>
      <c r="J1130" s="84" t="s">
        <v>1279</v>
      </c>
      <c r="K1130" s="84">
        <v>157</v>
      </c>
      <c r="L1130" s="83">
        <f t="shared" si="205"/>
        <v>20.399999999999999</v>
      </c>
      <c r="M1130" s="83">
        <f t="shared" si="206"/>
        <v>20.399999999999999</v>
      </c>
    </row>
    <row r="1131" spans="1:13" hidden="1" x14ac:dyDescent="0.3">
      <c r="A1131" s="210" t="str">
        <f t="shared" si="190"/>
        <v>2022-IC-L5</v>
      </c>
      <c r="B1131" s="199">
        <f t="shared" si="199"/>
        <v>44877</v>
      </c>
      <c r="C1131" s="210" t="str">
        <f t="shared" si="200"/>
        <v>Zone 5 - Mile 108</v>
      </c>
      <c r="D1131" s="84" t="s">
        <v>1149</v>
      </c>
      <c r="E1131" s="51" t="str">
        <f t="shared" si="201"/>
        <v>Karmen</v>
      </c>
      <c r="F1131" s="51" t="str">
        <f t="shared" si="202"/>
        <v>Mynhardt</v>
      </c>
      <c r="G1131" s="51" t="str">
        <f t="shared" si="203"/>
        <v>Ladies Master</v>
      </c>
      <c r="H1131" s="51" t="str">
        <f t="shared" si="204"/>
        <v>Atlantic Angling Club</v>
      </c>
      <c r="I1131" s="84"/>
      <c r="J1131" s="84" t="s">
        <v>1279</v>
      </c>
      <c r="K1131" s="84">
        <v>153</v>
      </c>
      <c r="L1131" s="83">
        <f t="shared" si="205"/>
        <v>18.600000000000001</v>
      </c>
      <c r="M1131" s="83">
        <f t="shared" si="206"/>
        <v>18.600000000000001</v>
      </c>
    </row>
    <row r="1132" spans="1:13" hidden="1" x14ac:dyDescent="0.3">
      <c r="A1132" s="210" t="str">
        <f t="shared" si="190"/>
        <v>2022-IC-L5</v>
      </c>
      <c r="B1132" s="199">
        <f t="shared" si="199"/>
        <v>44877</v>
      </c>
      <c r="C1132" s="210" t="str">
        <f t="shared" si="200"/>
        <v>Zone 5 - Mile 108</v>
      </c>
      <c r="D1132" s="84" t="s">
        <v>906</v>
      </c>
      <c r="E1132" s="51" t="str">
        <f t="shared" si="201"/>
        <v>Andries</v>
      </c>
      <c r="F1132" s="51" t="str">
        <f t="shared" si="202"/>
        <v>Burger</v>
      </c>
      <c r="G1132" s="51" t="str">
        <f t="shared" si="203"/>
        <v>Men Master</v>
      </c>
      <c r="H1132" s="51" t="str">
        <f t="shared" si="204"/>
        <v>Atlantic Angling Club</v>
      </c>
      <c r="I1132" s="84"/>
      <c r="J1132" s="84" t="s">
        <v>1279</v>
      </c>
      <c r="K1132" s="84">
        <v>106</v>
      </c>
      <c r="L1132" s="83">
        <f t="shared" si="205"/>
        <v>5.3</v>
      </c>
      <c r="M1132" s="83">
        <f t="shared" si="206"/>
        <v>5.3</v>
      </c>
    </row>
    <row r="1133" spans="1:13" hidden="1" x14ac:dyDescent="0.3">
      <c r="A1133" s="210" t="str">
        <f t="shared" ref="A1133:A1196" si="207">IF(D1133="","",A1132)</f>
        <v>2022-IC-L5</v>
      </c>
      <c r="B1133" s="199">
        <f t="shared" si="199"/>
        <v>44877</v>
      </c>
      <c r="C1133" s="210" t="str">
        <f t="shared" si="200"/>
        <v>Zone 5 - Mile 108</v>
      </c>
      <c r="D1133" s="84" t="s">
        <v>906</v>
      </c>
      <c r="E1133" s="51" t="str">
        <f t="shared" si="201"/>
        <v>Andries</v>
      </c>
      <c r="F1133" s="51" t="str">
        <f t="shared" si="202"/>
        <v>Burger</v>
      </c>
      <c r="G1133" s="51" t="str">
        <f t="shared" si="203"/>
        <v>Men Master</v>
      </c>
      <c r="H1133" s="51" t="str">
        <f t="shared" si="204"/>
        <v>Atlantic Angling Club</v>
      </c>
      <c r="I1133" s="84"/>
      <c r="J1133" s="84" t="s">
        <v>1257</v>
      </c>
      <c r="K1133" s="84">
        <v>49</v>
      </c>
      <c r="L1133" s="83">
        <f t="shared" si="205"/>
        <v>2.1</v>
      </c>
      <c r="M1133" s="83">
        <f t="shared" si="206"/>
        <v>2.1</v>
      </c>
    </row>
    <row r="1134" spans="1:13" hidden="1" x14ac:dyDescent="0.3">
      <c r="A1134" s="210" t="str">
        <f t="shared" si="207"/>
        <v>2022-IC-L5</v>
      </c>
      <c r="B1134" s="199">
        <f t="shared" si="199"/>
        <v>44877</v>
      </c>
      <c r="C1134" s="210" t="str">
        <f t="shared" si="200"/>
        <v>Zone 5 - Mile 108</v>
      </c>
      <c r="D1134" s="84" t="s">
        <v>1227</v>
      </c>
      <c r="E1134" s="51" t="str">
        <f t="shared" si="201"/>
        <v>Ryan</v>
      </c>
      <c r="F1134" s="51" t="str">
        <f t="shared" si="202"/>
        <v>Wolmarans</v>
      </c>
      <c r="G1134" s="51" t="str">
        <f t="shared" si="203"/>
        <v>Men Senior</v>
      </c>
      <c r="H1134" s="51" t="str">
        <f t="shared" si="204"/>
        <v>Walvis Bay</v>
      </c>
      <c r="I1134" s="84"/>
      <c r="J1134" s="84" t="s">
        <v>1279</v>
      </c>
      <c r="K1134" s="84">
        <v>166</v>
      </c>
      <c r="L1134" s="83">
        <f t="shared" si="205"/>
        <v>24.6</v>
      </c>
      <c r="M1134" s="83">
        <f t="shared" si="206"/>
        <v>24.6</v>
      </c>
    </row>
    <row r="1135" spans="1:13" hidden="1" x14ac:dyDescent="0.3">
      <c r="A1135" s="210" t="str">
        <f t="shared" si="207"/>
        <v>2022-IC-L5</v>
      </c>
      <c r="B1135" s="199">
        <f t="shared" si="199"/>
        <v>44877</v>
      </c>
      <c r="C1135" s="210" t="str">
        <f t="shared" si="200"/>
        <v>Zone 5 - Mile 108</v>
      </c>
      <c r="D1135" s="84" t="s">
        <v>1767</v>
      </c>
      <c r="E1135" s="51" t="str">
        <f t="shared" si="201"/>
        <v>Andre</v>
      </c>
      <c r="F1135" s="51" t="str">
        <f t="shared" si="202"/>
        <v>Nell</v>
      </c>
      <c r="G1135" s="51" t="str">
        <f t="shared" si="203"/>
        <v>Men Grand Masters</v>
      </c>
      <c r="H1135" s="51" t="str">
        <f t="shared" si="204"/>
        <v>Namib Park</v>
      </c>
      <c r="I1135" s="84"/>
      <c r="J1135" s="84"/>
      <c r="K1135" s="84"/>
      <c r="L1135" s="83" t="str">
        <f t="shared" si="205"/>
        <v/>
      </c>
      <c r="M1135" s="83" t="str">
        <f t="shared" si="206"/>
        <v/>
      </c>
    </row>
    <row r="1136" spans="1:13" hidden="1" x14ac:dyDescent="0.3">
      <c r="A1136" s="210" t="str">
        <f t="shared" si="207"/>
        <v>2022-IC-L5</v>
      </c>
      <c r="B1136" s="199">
        <f t="shared" si="199"/>
        <v>44877</v>
      </c>
      <c r="C1136" s="210" t="str">
        <f t="shared" si="200"/>
        <v>Zone 5 - Mile 108</v>
      </c>
      <c r="D1136" s="84" t="s">
        <v>1545</v>
      </c>
      <c r="E1136" s="51" t="str">
        <f t="shared" si="201"/>
        <v>Stefano</v>
      </c>
      <c r="F1136" s="51" t="str">
        <f t="shared" si="202"/>
        <v>Strappazzon</v>
      </c>
      <c r="G1136" s="51" t="str">
        <f t="shared" si="203"/>
        <v>Men Veteran</v>
      </c>
      <c r="H1136" s="51" t="str">
        <f t="shared" si="204"/>
        <v>Atlantic Angling Club</v>
      </c>
      <c r="I1136" s="84"/>
      <c r="J1136" s="84"/>
      <c r="K1136" s="84"/>
      <c r="L1136" s="83" t="str">
        <f t="shared" si="205"/>
        <v/>
      </c>
      <c r="M1136" s="83" t="str">
        <f t="shared" si="206"/>
        <v/>
      </c>
    </row>
    <row r="1137" spans="1:13" hidden="1" x14ac:dyDescent="0.3">
      <c r="A1137" s="210" t="str">
        <f t="shared" si="207"/>
        <v>2022-IC-L5</v>
      </c>
      <c r="B1137" s="199">
        <f t="shared" si="199"/>
        <v>44877</v>
      </c>
      <c r="C1137" s="210" t="str">
        <f t="shared" si="200"/>
        <v>Zone 5 - Mile 108</v>
      </c>
      <c r="D1137" s="84" t="s">
        <v>828</v>
      </c>
      <c r="E1137" s="51" t="str">
        <f t="shared" si="201"/>
        <v>Wikus</v>
      </c>
      <c r="F1137" s="51" t="str">
        <f t="shared" si="202"/>
        <v>Pinaar</v>
      </c>
      <c r="G1137" s="51" t="str">
        <f t="shared" si="203"/>
        <v>Men Veteran</v>
      </c>
      <c r="H1137" s="51" t="str">
        <f t="shared" si="204"/>
        <v>Atlantic Angling Club</v>
      </c>
      <c r="I1137" s="84"/>
      <c r="J1137" s="84"/>
      <c r="K1137" s="84"/>
      <c r="L1137" s="83" t="str">
        <f t="shared" si="205"/>
        <v/>
      </c>
      <c r="M1137" s="83" t="str">
        <f t="shared" si="206"/>
        <v/>
      </c>
    </row>
    <row r="1138" spans="1:13" hidden="1" x14ac:dyDescent="0.3">
      <c r="A1138" s="210" t="str">
        <f t="shared" si="207"/>
        <v>2022-IC-L5</v>
      </c>
      <c r="B1138" s="199">
        <f t="shared" si="199"/>
        <v>44877</v>
      </c>
      <c r="C1138" s="210" t="str">
        <f t="shared" si="200"/>
        <v>Zone 5 - Mile 108</v>
      </c>
      <c r="D1138" s="84" t="s">
        <v>1029</v>
      </c>
      <c r="E1138" s="51" t="str">
        <f t="shared" si="201"/>
        <v>Luigi</v>
      </c>
      <c r="F1138" s="51" t="str">
        <f t="shared" si="202"/>
        <v>Strappazzon</v>
      </c>
      <c r="G1138" s="51" t="str">
        <f t="shared" si="203"/>
        <v>Men U/16</v>
      </c>
      <c r="H1138" s="51" t="str">
        <f t="shared" si="204"/>
        <v>Atlantic Angling Club</v>
      </c>
      <c r="I1138" s="84"/>
      <c r="J1138" s="84"/>
      <c r="K1138" s="84"/>
      <c r="L1138" s="83" t="str">
        <f t="shared" si="205"/>
        <v/>
      </c>
      <c r="M1138" s="83" t="str">
        <f t="shared" si="206"/>
        <v/>
      </c>
    </row>
    <row r="1139" spans="1:13" hidden="1" x14ac:dyDescent="0.3">
      <c r="A1139" s="210" t="str">
        <f t="shared" si="207"/>
        <v>2022-IC-L5</v>
      </c>
      <c r="B1139" s="199">
        <f t="shared" ref="B1139:B1202" si="208">IF(D1139="","",B1138)</f>
        <v>44877</v>
      </c>
      <c r="C1139" s="210" t="str">
        <f t="shared" ref="C1139:C1202" si="209">IF(D1139="","",C1138)</f>
        <v>Zone 5 - Mile 108</v>
      </c>
      <c r="D1139" s="84" t="s">
        <v>717</v>
      </c>
      <c r="E1139" s="51" t="str">
        <f t="shared" ref="E1139:E1202" si="210">IF(D1139="","",VLOOKUP(D1139,Master,3,FALSE))</f>
        <v>Heinz</v>
      </c>
      <c r="F1139" s="51" t="str">
        <f t="shared" ref="F1139:F1202" si="211">IF(D1139="","",VLOOKUP(D1139,Master,4,FALSE))</f>
        <v>Bresele</v>
      </c>
      <c r="G1139" s="51" t="str">
        <f t="shared" ref="G1139:G1202" si="212">IF(D1139="","",VLOOKUP(D1139,Master,5,FALSE))</f>
        <v>Men Grand Masters</v>
      </c>
      <c r="H1139" s="51" t="str">
        <f t="shared" ref="H1139:H1202" si="213">IF(D1139="","",VLOOKUP(D1139,Master,2,FALSE))</f>
        <v>Atlantic Angling Club</v>
      </c>
      <c r="I1139" s="84"/>
      <c r="J1139" s="84"/>
      <c r="K1139" s="84"/>
      <c r="L1139" s="83" t="str">
        <f t="shared" ref="L1139:L1202" si="214">IF(K1139="","",IF(I1139="",ROUND(HLOOKUP(J1139,kgList,K1139,FALSE),1),ROUND(HLOOKUP(I1139,kgList,K1139,FALSE),1)))</f>
        <v/>
      </c>
      <c r="M1139" s="83" t="str">
        <f t="shared" ref="M1139:M1202" si="215">IF(L1139="","",IF(COUNTA(I1139:J1139)&gt;1,"Edible or Inedible",IF(COUNTA(I1139)=1,L1139*1,IF(COUNTA(J1139)=1,L1139*1,"ERROR"))))</f>
        <v/>
      </c>
    </row>
    <row r="1140" spans="1:13" hidden="1" x14ac:dyDescent="0.3">
      <c r="A1140" s="210" t="str">
        <f t="shared" si="207"/>
        <v>2022-IC-L5</v>
      </c>
      <c r="B1140" s="199">
        <f t="shared" si="208"/>
        <v>44877</v>
      </c>
      <c r="C1140" s="210" t="str">
        <f t="shared" si="209"/>
        <v>Zone 5 - Mile 108</v>
      </c>
      <c r="D1140" s="84" t="s">
        <v>682</v>
      </c>
      <c r="E1140" s="51" t="str">
        <f t="shared" si="210"/>
        <v>Henning</v>
      </c>
      <c r="F1140" s="51" t="str">
        <f t="shared" si="211"/>
        <v>Du Plessis</v>
      </c>
      <c r="G1140" s="51" t="str">
        <f t="shared" si="212"/>
        <v>Men Master</v>
      </c>
      <c r="H1140" s="51" t="str">
        <f t="shared" si="213"/>
        <v>Atlantic Angling Club</v>
      </c>
      <c r="I1140" s="84"/>
      <c r="J1140" s="84"/>
      <c r="K1140" s="84"/>
      <c r="L1140" s="83" t="str">
        <f t="shared" si="214"/>
        <v/>
      </c>
      <c r="M1140" s="83" t="str">
        <f t="shared" si="215"/>
        <v/>
      </c>
    </row>
    <row r="1141" spans="1:13" hidden="1" x14ac:dyDescent="0.3">
      <c r="A1141" s="210" t="str">
        <f t="shared" si="207"/>
        <v>2022-IC-L5</v>
      </c>
      <c r="B1141" s="199">
        <f t="shared" si="208"/>
        <v>44877</v>
      </c>
      <c r="C1141" s="210" t="str">
        <f t="shared" si="209"/>
        <v>Zone 5 - Mile 108</v>
      </c>
      <c r="D1141" s="84" t="s">
        <v>593</v>
      </c>
      <c r="E1141" s="51" t="str">
        <f t="shared" si="210"/>
        <v>Sarah</v>
      </c>
      <c r="F1141" s="51" t="str">
        <f t="shared" si="211"/>
        <v>Coetzee</v>
      </c>
      <c r="G1141" s="51" t="str">
        <f t="shared" si="212"/>
        <v>Ladies Grand Masters</v>
      </c>
      <c r="H1141" s="51" t="str">
        <f t="shared" si="213"/>
        <v>Atlantic Angling Club</v>
      </c>
      <c r="I1141" s="84"/>
      <c r="J1141" s="84"/>
      <c r="K1141" s="84"/>
      <c r="L1141" s="83" t="str">
        <f t="shared" si="214"/>
        <v/>
      </c>
      <c r="M1141" s="83" t="str">
        <f t="shared" si="215"/>
        <v/>
      </c>
    </row>
    <row r="1142" spans="1:13" hidden="1" x14ac:dyDescent="0.3">
      <c r="A1142" s="210" t="str">
        <f t="shared" si="207"/>
        <v>2022-IC-L5</v>
      </c>
      <c r="B1142" s="199">
        <f t="shared" si="208"/>
        <v>44877</v>
      </c>
      <c r="C1142" s="210" t="str">
        <f t="shared" si="209"/>
        <v>Zone 5 - Mile 108</v>
      </c>
      <c r="D1142" s="84" t="s">
        <v>679</v>
      </c>
      <c r="E1142" s="51" t="str">
        <f t="shared" si="210"/>
        <v>Bennie</v>
      </c>
      <c r="F1142" s="51" t="str">
        <f t="shared" si="211"/>
        <v>Gabrielsen</v>
      </c>
      <c r="G1142" s="51" t="str">
        <f t="shared" si="212"/>
        <v>Men Senior</v>
      </c>
      <c r="H1142" s="51" t="str">
        <f t="shared" si="213"/>
        <v>Penguin</v>
      </c>
      <c r="I1142" s="84"/>
      <c r="J1142" s="84" t="s">
        <v>1279</v>
      </c>
      <c r="K1142" s="84">
        <v>99</v>
      </c>
      <c r="L1142" s="83">
        <f t="shared" si="214"/>
        <v>4.2</v>
      </c>
      <c r="M1142" s="83">
        <f t="shared" si="215"/>
        <v>4.2</v>
      </c>
    </row>
    <row r="1143" spans="1:13" hidden="1" x14ac:dyDescent="0.3">
      <c r="A1143" s="210" t="str">
        <f t="shared" si="207"/>
        <v>2022-IC-L5</v>
      </c>
      <c r="B1143" s="199">
        <f t="shared" si="208"/>
        <v>44877</v>
      </c>
      <c r="C1143" s="210" t="str">
        <f t="shared" si="209"/>
        <v>Zone 5 - Mile 108</v>
      </c>
      <c r="D1143" s="84" t="s">
        <v>679</v>
      </c>
      <c r="E1143" s="51" t="str">
        <f t="shared" si="210"/>
        <v>Bennie</v>
      </c>
      <c r="F1143" s="51" t="str">
        <f t="shared" si="211"/>
        <v>Gabrielsen</v>
      </c>
      <c r="G1143" s="51" t="str">
        <f t="shared" si="212"/>
        <v>Men Senior</v>
      </c>
      <c r="H1143" s="51" t="str">
        <f t="shared" si="213"/>
        <v>Penguin</v>
      </c>
      <c r="I1143" s="84"/>
      <c r="J1143" s="84" t="s">
        <v>1279</v>
      </c>
      <c r="K1143" s="84">
        <v>90</v>
      </c>
      <c r="L1143" s="83">
        <f t="shared" si="214"/>
        <v>3</v>
      </c>
      <c r="M1143" s="83">
        <f t="shared" si="215"/>
        <v>3</v>
      </c>
    </row>
    <row r="1144" spans="1:13" hidden="1" x14ac:dyDescent="0.3">
      <c r="A1144" s="210" t="str">
        <f t="shared" si="207"/>
        <v>2022-IC-L5</v>
      </c>
      <c r="B1144" s="199">
        <f t="shared" si="208"/>
        <v>44877</v>
      </c>
      <c r="C1144" s="210" t="str">
        <f t="shared" si="209"/>
        <v>Zone 5 - Mile 108</v>
      </c>
      <c r="D1144" s="84" t="s">
        <v>679</v>
      </c>
      <c r="E1144" s="51" t="str">
        <f t="shared" si="210"/>
        <v>Bennie</v>
      </c>
      <c r="F1144" s="51" t="str">
        <f t="shared" si="211"/>
        <v>Gabrielsen</v>
      </c>
      <c r="G1144" s="51" t="str">
        <f t="shared" si="212"/>
        <v>Men Senior</v>
      </c>
      <c r="H1144" s="51" t="str">
        <f t="shared" si="213"/>
        <v>Penguin</v>
      </c>
      <c r="I1144" s="84"/>
      <c r="J1144" s="84" t="s">
        <v>1279</v>
      </c>
      <c r="K1144" s="84">
        <v>119</v>
      </c>
      <c r="L1144" s="83">
        <f t="shared" si="214"/>
        <v>7.9</v>
      </c>
      <c r="M1144" s="83">
        <f t="shared" si="215"/>
        <v>7.9</v>
      </c>
    </row>
    <row r="1145" spans="1:13" hidden="1" x14ac:dyDescent="0.3">
      <c r="A1145" s="210" t="str">
        <f t="shared" si="207"/>
        <v>2022-IC-L5</v>
      </c>
      <c r="B1145" s="199">
        <f t="shared" si="208"/>
        <v>44877</v>
      </c>
      <c r="C1145" s="210" t="str">
        <f t="shared" si="209"/>
        <v>Zone 5 - Mile 108</v>
      </c>
      <c r="D1145" s="84" t="s">
        <v>679</v>
      </c>
      <c r="E1145" s="51" t="str">
        <f t="shared" si="210"/>
        <v>Bennie</v>
      </c>
      <c r="F1145" s="51" t="str">
        <f t="shared" si="211"/>
        <v>Gabrielsen</v>
      </c>
      <c r="G1145" s="51" t="str">
        <f t="shared" si="212"/>
        <v>Men Senior</v>
      </c>
      <c r="H1145" s="51" t="str">
        <f t="shared" si="213"/>
        <v>Penguin</v>
      </c>
      <c r="I1145" s="84"/>
      <c r="J1145" s="84" t="s">
        <v>1279</v>
      </c>
      <c r="K1145" s="84">
        <v>110</v>
      </c>
      <c r="L1145" s="83">
        <f t="shared" si="214"/>
        <v>6</v>
      </c>
      <c r="M1145" s="83">
        <f t="shared" si="215"/>
        <v>6</v>
      </c>
    </row>
    <row r="1146" spans="1:13" hidden="1" x14ac:dyDescent="0.3">
      <c r="A1146" s="210" t="str">
        <f t="shared" si="207"/>
        <v>2022-IC-L5</v>
      </c>
      <c r="B1146" s="199">
        <f t="shared" si="208"/>
        <v>44877</v>
      </c>
      <c r="C1146" s="210" t="str">
        <f t="shared" si="209"/>
        <v>Zone 5 - Mile 108</v>
      </c>
      <c r="D1146" s="84" t="s">
        <v>679</v>
      </c>
      <c r="E1146" s="51" t="str">
        <f t="shared" si="210"/>
        <v>Bennie</v>
      </c>
      <c r="F1146" s="51" t="str">
        <f t="shared" si="211"/>
        <v>Gabrielsen</v>
      </c>
      <c r="G1146" s="51" t="str">
        <f t="shared" si="212"/>
        <v>Men Senior</v>
      </c>
      <c r="H1146" s="51" t="str">
        <f t="shared" si="213"/>
        <v>Penguin</v>
      </c>
      <c r="I1146" s="84"/>
      <c r="J1146" s="84" t="s">
        <v>1279</v>
      </c>
      <c r="K1146" s="84">
        <v>102</v>
      </c>
      <c r="L1146" s="83">
        <f t="shared" si="214"/>
        <v>4.5999999999999996</v>
      </c>
      <c r="M1146" s="83">
        <f t="shared" si="215"/>
        <v>4.5999999999999996</v>
      </c>
    </row>
    <row r="1147" spans="1:13" hidden="1" x14ac:dyDescent="0.3">
      <c r="A1147" s="210" t="str">
        <f t="shared" si="207"/>
        <v>2022-IC-L5</v>
      </c>
      <c r="B1147" s="199">
        <f t="shared" si="208"/>
        <v>44877</v>
      </c>
      <c r="C1147" s="210" t="str">
        <f t="shared" si="209"/>
        <v>Zone 5 - Mile 108</v>
      </c>
      <c r="D1147" s="84" t="s">
        <v>679</v>
      </c>
      <c r="E1147" s="51" t="str">
        <f t="shared" si="210"/>
        <v>Bennie</v>
      </c>
      <c r="F1147" s="51" t="str">
        <f t="shared" si="211"/>
        <v>Gabrielsen</v>
      </c>
      <c r="G1147" s="51" t="str">
        <f t="shared" si="212"/>
        <v>Men Senior</v>
      </c>
      <c r="H1147" s="51" t="str">
        <f t="shared" si="213"/>
        <v>Penguin</v>
      </c>
      <c r="I1147" s="84"/>
      <c r="J1147" s="84" t="s">
        <v>1279</v>
      </c>
      <c r="K1147" s="84">
        <v>98</v>
      </c>
      <c r="L1147" s="83">
        <f t="shared" si="214"/>
        <v>4</v>
      </c>
      <c r="M1147" s="83">
        <f t="shared" si="215"/>
        <v>4</v>
      </c>
    </row>
    <row r="1148" spans="1:13" hidden="1" x14ac:dyDescent="0.3">
      <c r="A1148" s="210" t="str">
        <f t="shared" si="207"/>
        <v>2022-IC-L5</v>
      </c>
      <c r="B1148" s="199">
        <f t="shared" si="208"/>
        <v>44877</v>
      </c>
      <c r="C1148" s="210" t="str">
        <f t="shared" si="209"/>
        <v>Zone 5 - Mile 108</v>
      </c>
      <c r="D1148" s="84" t="s">
        <v>679</v>
      </c>
      <c r="E1148" s="51" t="str">
        <f t="shared" si="210"/>
        <v>Bennie</v>
      </c>
      <c r="F1148" s="51" t="str">
        <f t="shared" si="211"/>
        <v>Gabrielsen</v>
      </c>
      <c r="G1148" s="51" t="str">
        <f t="shared" si="212"/>
        <v>Men Senior</v>
      </c>
      <c r="H1148" s="51" t="str">
        <f t="shared" si="213"/>
        <v>Penguin</v>
      </c>
      <c r="I1148" s="84"/>
      <c r="J1148" s="84" t="s">
        <v>1279</v>
      </c>
      <c r="K1148" s="84">
        <v>104</v>
      </c>
      <c r="L1148" s="83">
        <f t="shared" si="214"/>
        <v>5</v>
      </c>
      <c r="M1148" s="83">
        <f t="shared" si="215"/>
        <v>5</v>
      </c>
    </row>
    <row r="1149" spans="1:13" hidden="1" x14ac:dyDescent="0.3">
      <c r="A1149" s="210" t="str">
        <f t="shared" si="207"/>
        <v>2022-IC-L5</v>
      </c>
      <c r="B1149" s="199">
        <f t="shared" si="208"/>
        <v>44877</v>
      </c>
      <c r="C1149" s="210" t="str">
        <f t="shared" si="209"/>
        <v>Zone 5 - Mile 108</v>
      </c>
      <c r="D1149" s="84" t="s">
        <v>562</v>
      </c>
      <c r="E1149" s="51" t="str">
        <f t="shared" si="210"/>
        <v>Shaun</v>
      </c>
      <c r="F1149" s="51" t="str">
        <f t="shared" si="211"/>
        <v>Bothma</v>
      </c>
      <c r="G1149" s="51" t="str">
        <f t="shared" si="212"/>
        <v>Men Veteran</v>
      </c>
      <c r="H1149" s="51" t="str">
        <f t="shared" si="213"/>
        <v>xBenguella</v>
      </c>
      <c r="I1149" s="84"/>
      <c r="J1149" s="84" t="s">
        <v>1279</v>
      </c>
      <c r="K1149" s="84">
        <v>109</v>
      </c>
      <c r="L1149" s="83">
        <f t="shared" si="214"/>
        <v>5.8</v>
      </c>
      <c r="M1149" s="83">
        <f t="shared" si="215"/>
        <v>5.8</v>
      </c>
    </row>
    <row r="1150" spans="1:13" hidden="1" x14ac:dyDescent="0.3">
      <c r="A1150" s="210" t="str">
        <f t="shared" si="207"/>
        <v>2022-IC-L5</v>
      </c>
      <c r="B1150" s="199">
        <f t="shared" si="208"/>
        <v>44877</v>
      </c>
      <c r="C1150" s="210" t="str">
        <f t="shared" si="209"/>
        <v>Zone 5 - Mile 108</v>
      </c>
      <c r="D1150" s="84" t="s">
        <v>1052</v>
      </c>
      <c r="E1150" s="51" t="str">
        <f t="shared" si="210"/>
        <v>Anthony</v>
      </c>
      <c r="F1150" s="51" t="str">
        <f t="shared" si="211"/>
        <v>Botha</v>
      </c>
      <c r="G1150" s="51" t="str">
        <f t="shared" si="212"/>
        <v>Men Senior</v>
      </c>
      <c r="H1150" s="51" t="str">
        <f t="shared" si="213"/>
        <v>Okahandja</v>
      </c>
      <c r="I1150" s="84"/>
      <c r="J1150" s="84" t="s">
        <v>1279</v>
      </c>
      <c r="K1150" s="84">
        <v>116</v>
      </c>
      <c r="L1150" s="83">
        <f t="shared" si="214"/>
        <v>7.2</v>
      </c>
      <c r="M1150" s="83">
        <f t="shared" si="215"/>
        <v>7.2</v>
      </c>
    </row>
    <row r="1151" spans="1:13" hidden="1" x14ac:dyDescent="0.3">
      <c r="A1151" s="210" t="str">
        <f t="shared" si="207"/>
        <v>2022-IC-L5</v>
      </c>
      <c r="B1151" s="199">
        <f t="shared" si="208"/>
        <v>44877</v>
      </c>
      <c r="C1151" s="210" t="str">
        <f t="shared" si="209"/>
        <v>Zone 5 - Mile 108</v>
      </c>
      <c r="D1151" s="84" t="s">
        <v>632</v>
      </c>
      <c r="E1151" s="51" t="str">
        <f t="shared" si="210"/>
        <v>Ray</v>
      </c>
      <c r="F1151" s="51" t="str">
        <f t="shared" si="211"/>
        <v>Moody</v>
      </c>
      <c r="G1151" s="51" t="str">
        <f t="shared" si="212"/>
        <v>Men Senior</v>
      </c>
      <c r="H1151" s="51" t="str">
        <f t="shared" si="213"/>
        <v>Benguella</v>
      </c>
      <c r="I1151" s="84"/>
      <c r="J1151" s="84" t="s">
        <v>1279</v>
      </c>
      <c r="K1151" s="84">
        <v>150</v>
      </c>
      <c r="L1151" s="83">
        <f t="shared" si="214"/>
        <v>17.399999999999999</v>
      </c>
      <c r="M1151" s="83">
        <f t="shared" si="215"/>
        <v>17.399999999999999</v>
      </c>
    </row>
    <row r="1152" spans="1:13" hidden="1" x14ac:dyDescent="0.3">
      <c r="A1152" s="210" t="str">
        <f t="shared" si="207"/>
        <v>2022-IC-L5</v>
      </c>
      <c r="B1152" s="199">
        <f t="shared" si="208"/>
        <v>44877</v>
      </c>
      <c r="C1152" s="210" t="str">
        <f t="shared" si="209"/>
        <v>Zone 5 - Mile 108</v>
      </c>
      <c r="D1152" s="84" t="s">
        <v>632</v>
      </c>
      <c r="E1152" s="51" t="str">
        <f t="shared" si="210"/>
        <v>Ray</v>
      </c>
      <c r="F1152" s="51" t="str">
        <f t="shared" si="211"/>
        <v>Moody</v>
      </c>
      <c r="G1152" s="51" t="str">
        <f t="shared" si="212"/>
        <v>Men Senior</v>
      </c>
      <c r="H1152" s="51" t="str">
        <f t="shared" si="213"/>
        <v>Benguella</v>
      </c>
      <c r="I1152" s="84"/>
      <c r="J1152" s="84" t="s">
        <v>1279</v>
      </c>
      <c r="K1152" s="84">
        <v>113</v>
      </c>
      <c r="L1152" s="83">
        <f t="shared" si="214"/>
        <v>6.6</v>
      </c>
      <c r="M1152" s="83">
        <f t="shared" si="215"/>
        <v>6.6</v>
      </c>
    </row>
    <row r="1153" spans="1:13" hidden="1" x14ac:dyDescent="0.3">
      <c r="A1153" s="210" t="str">
        <f t="shared" si="207"/>
        <v>2022-IC-L5</v>
      </c>
      <c r="B1153" s="199">
        <f t="shared" si="208"/>
        <v>44877</v>
      </c>
      <c r="C1153" s="210" t="str">
        <f t="shared" si="209"/>
        <v>Zone 5 - Mile 108</v>
      </c>
      <c r="D1153" s="84" t="s">
        <v>632</v>
      </c>
      <c r="E1153" s="51" t="str">
        <f t="shared" si="210"/>
        <v>Ray</v>
      </c>
      <c r="F1153" s="51" t="str">
        <f t="shared" si="211"/>
        <v>Moody</v>
      </c>
      <c r="G1153" s="51" t="str">
        <f t="shared" si="212"/>
        <v>Men Senior</v>
      </c>
      <c r="H1153" s="51" t="str">
        <f t="shared" si="213"/>
        <v>Benguella</v>
      </c>
      <c r="I1153" s="84"/>
      <c r="J1153" s="84" t="s">
        <v>1279</v>
      </c>
      <c r="K1153" s="84">
        <v>122</v>
      </c>
      <c r="L1153" s="83">
        <f t="shared" si="214"/>
        <v>8.6</v>
      </c>
      <c r="M1153" s="83">
        <f t="shared" si="215"/>
        <v>8.6</v>
      </c>
    </row>
    <row r="1154" spans="1:13" hidden="1" x14ac:dyDescent="0.3">
      <c r="A1154" s="210" t="str">
        <f t="shared" si="207"/>
        <v>2022-IC-L5</v>
      </c>
      <c r="B1154" s="199">
        <f t="shared" si="208"/>
        <v>44877</v>
      </c>
      <c r="C1154" s="210" t="str">
        <f t="shared" si="209"/>
        <v>Zone 5 - Mile 108</v>
      </c>
      <c r="D1154" s="84" t="s">
        <v>614</v>
      </c>
      <c r="E1154" s="51" t="str">
        <f t="shared" si="210"/>
        <v>John</v>
      </c>
      <c r="F1154" s="51" t="str">
        <f t="shared" si="211"/>
        <v>Moody</v>
      </c>
      <c r="G1154" s="51" t="str">
        <f t="shared" si="212"/>
        <v>Men Veteran</v>
      </c>
      <c r="H1154" s="51" t="str">
        <f t="shared" si="213"/>
        <v>Benguella</v>
      </c>
      <c r="I1154" s="84"/>
      <c r="J1154" s="84" t="s">
        <v>1279</v>
      </c>
      <c r="K1154" s="84">
        <v>94</v>
      </c>
      <c r="L1154" s="83">
        <f t="shared" si="214"/>
        <v>3.5</v>
      </c>
      <c r="M1154" s="83">
        <f t="shared" si="215"/>
        <v>3.5</v>
      </c>
    </row>
    <row r="1155" spans="1:13" hidden="1" x14ac:dyDescent="0.3">
      <c r="A1155" s="210" t="str">
        <f t="shared" si="207"/>
        <v>2022-IC-L5</v>
      </c>
      <c r="B1155" s="199">
        <f t="shared" si="208"/>
        <v>44877</v>
      </c>
      <c r="C1155" s="210" t="str">
        <f t="shared" si="209"/>
        <v>Zone 5 - Mile 108</v>
      </c>
      <c r="D1155" s="84" t="s">
        <v>1318</v>
      </c>
      <c r="E1155" s="51" t="str">
        <f t="shared" si="210"/>
        <v>Kurt</v>
      </c>
      <c r="F1155" s="51" t="str">
        <f t="shared" si="211"/>
        <v>Dobberstein</v>
      </c>
      <c r="G1155" s="51" t="str">
        <f t="shared" si="212"/>
        <v>Men Veteran</v>
      </c>
      <c r="H1155" s="51" t="str">
        <f t="shared" si="213"/>
        <v>Benguella</v>
      </c>
      <c r="I1155" s="84"/>
      <c r="J1155" s="84" t="s">
        <v>1279</v>
      </c>
      <c r="K1155" s="84">
        <v>129</v>
      </c>
      <c r="L1155" s="83">
        <f t="shared" si="214"/>
        <v>10.4</v>
      </c>
      <c r="M1155" s="83">
        <f t="shared" si="215"/>
        <v>10.4</v>
      </c>
    </row>
    <row r="1156" spans="1:13" hidden="1" x14ac:dyDescent="0.3">
      <c r="A1156" s="210" t="str">
        <f t="shared" si="207"/>
        <v>2022-IC-L5</v>
      </c>
      <c r="B1156" s="199">
        <f t="shared" si="208"/>
        <v>44877</v>
      </c>
      <c r="C1156" s="210" t="str">
        <f t="shared" si="209"/>
        <v>Zone 5 - Mile 108</v>
      </c>
      <c r="D1156" s="84" t="s">
        <v>479</v>
      </c>
      <c r="E1156" s="51" t="str">
        <f t="shared" si="210"/>
        <v>Etienne</v>
      </c>
      <c r="F1156" s="51" t="str">
        <f t="shared" si="211"/>
        <v>Stipp</v>
      </c>
      <c r="G1156" s="51" t="str">
        <f t="shared" si="212"/>
        <v>Men Grand Masters</v>
      </c>
      <c r="H1156" s="51" t="str">
        <f t="shared" si="213"/>
        <v>Benguella</v>
      </c>
      <c r="I1156" s="84"/>
      <c r="J1156" s="84" t="s">
        <v>1279</v>
      </c>
      <c r="K1156" s="84">
        <v>141</v>
      </c>
      <c r="L1156" s="83">
        <f t="shared" si="214"/>
        <v>14.1</v>
      </c>
      <c r="M1156" s="83">
        <f t="shared" si="215"/>
        <v>14.1</v>
      </c>
    </row>
    <row r="1157" spans="1:13" hidden="1" x14ac:dyDescent="0.3">
      <c r="A1157" s="210" t="str">
        <f t="shared" si="207"/>
        <v>2022-IC-L5</v>
      </c>
      <c r="B1157" s="199">
        <f t="shared" si="208"/>
        <v>44877</v>
      </c>
      <c r="C1157" s="210" t="str">
        <f t="shared" si="209"/>
        <v>Zone 5 - Mile 108</v>
      </c>
      <c r="D1157" s="84" t="s">
        <v>668</v>
      </c>
      <c r="E1157" s="51" t="str">
        <f t="shared" si="210"/>
        <v>Nadia</v>
      </c>
      <c r="F1157" s="51" t="str">
        <f t="shared" si="211"/>
        <v>Steenkamp</v>
      </c>
      <c r="G1157" s="51" t="str">
        <f t="shared" si="212"/>
        <v>Ladies Master</v>
      </c>
      <c r="H1157" s="51" t="str">
        <f t="shared" si="213"/>
        <v>Benguella</v>
      </c>
      <c r="I1157" s="84"/>
      <c r="J1157" s="84" t="s">
        <v>1279</v>
      </c>
      <c r="K1157" s="84">
        <v>109</v>
      </c>
      <c r="L1157" s="83">
        <f t="shared" si="214"/>
        <v>5.8</v>
      </c>
      <c r="M1157" s="83">
        <f t="shared" si="215"/>
        <v>5.8</v>
      </c>
    </row>
    <row r="1158" spans="1:13" hidden="1" x14ac:dyDescent="0.3">
      <c r="A1158" s="210" t="str">
        <f t="shared" si="207"/>
        <v>2022-IC-L5</v>
      </c>
      <c r="B1158" s="199">
        <f t="shared" si="208"/>
        <v>44877</v>
      </c>
      <c r="C1158" s="210" t="str">
        <f t="shared" si="209"/>
        <v>Zone 5 - Mile 108</v>
      </c>
      <c r="D1158" s="84" t="s">
        <v>668</v>
      </c>
      <c r="E1158" s="51" t="str">
        <f t="shared" si="210"/>
        <v>Nadia</v>
      </c>
      <c r="F1158" s="51" t="str">
        <f t="shared" si="211"/>
        <v>Steenkamp</v>
      </c>
      <c r="G1158" s="51" t="str">
        <f t="shared" si="212"/>
        <v>Ladies Master</v>
      </c>
      <c r="H1158" s="51" t="str">
        <f t="shared" si="213"/>
        <v>Benguella</v>
      </c>
      <c r="I1158" s="84"/>
      <c r="J1158" s="84" t="s">
        <v>1279</v>
      </c>
      <c r="K1158" s="84">
        <v>100</v>
      </c>
      <c r="L1158" s="83">
        <f t="shared" si="214"/>
        <v>4.3</v>
      </c>
      <c r="M1158" s="83">
        <f t="shared" si="215"/>
        <v>4.3</v>
      </c>
    </row>
    <row r="1159" spans="1:13" hidden="1" x14ac:dyDescent="0.3">
      <c r="A1159" s="210" t="str">
        <f t="shared" si="207"/>
        <v>2022-IC-L5</v>
      </c>
      <c r="B1159" s="199">
        <f t="shared" si="208"/>
        <v>44877</v>
      </c>
      <c r="C1159" s="210" t="str">
        <f t="shared" si="209"/>
        <v>Zone 5 - Mile 108</v>
      </c>
      <c r="D1159" s="84" t="s">
        <v>668</v>
      </c>
      <c r="E1159" s="51" t="str">
        <f t="shared" si="210"/>
        <v>Nadia</v>
      </c>
      <c r="F1159" s="51" t="str">
        <f t="shared" si="211"/>
        <v>Steenkamp</v>
      </c>
      <c r="G1159" s="51" t="str">
        <f t="shared" si="212"/>
        <v>Ladies Master</v>
      </c>
      <c r="H1159" s="51" t="str">
        <f t="shared" si="213"/>
        <v>Benguella</v>
      </c>
      <c r="I1159" s="84"/>
      <c r="J1159" s="84" t="s">
        <v>1279</v>
      </c>
      <c r="K1159" s="84">
        <v>78</v>
      </c>
      <c r="L1159" s="83">
        <f t="shared" si="214"/>
        <v>1.9</v>
      </c>
      <c r="M1159" s="83">
        <f t="shared" si="215"/>
        <v>1.9</v>
      </c>
    </row>
    <row r="1160" spans="1:13" hidden="1" x14ac:dyDescent="0.3">
      <c r="A1160" s="210" t="str">
        <f t="shared" si="207"/>
        <v>2022-IC-L5</v>
      </c>
      <c r="B1160" s="199">
        <f t="shared" si="208"/>
        <v>44877</v>
      </c>
      <c r="C1160" s="210" t="str">
        <f t="shared" si="209"/>
        <v>Zone 5 - Mile 108</v>
      </c>
      <c r="D1160" s="84" t="s">
        <v>668</v>
      </c>
      <c r="E1160" s="51" t="str">
        <f t="shared" si="210"/>
        <v>Nadia</v>
      </c>
      <c r="F1160" s="51" t="str">
        <f t="shared" si="211"/>
        <v>Steenkamp</v>
      </c>
      <c r="G1160" s="51" t="str">
        <f t="shared" si="212"/>
        <v>Ladies Master</v>
      </c>
      <c r="H1160" s="51" t="str">
        <f t="shared" si="213"/>
        <v>Benguella</v>
      </c>
      <c r="I1160" s="84"/>
      <c r="J1160" s="84" t="s">
        <v>1279</v>
      </c>
      <c r="K1160" s="84">
        <v>101</v>
      </c>
      <c r="L1160" s="83">
        <f t="shared" si="214"/>
        <v>4.5</v>
      </c>
      <c r="M1160" s="83">
        <f t="shared" si="215"/>
        <v>4.5</v>
      </c>
    </row>
    <row r="1161" spans="1:13" hidden="1" x14ac:dyDescent="0.3">
      <c r="A1161" s="210" t="str">
        <f t="shared" si="207"/>
        <v>2022-IC-L5</v>
      </c>
      <c r="B1161" s="199">
        <f t="shared" si="208"/>
        <v>44877</v>
      </c>
      <c r="C1161" s="210" t="str">
        <f t="shared" si="209"/>
        <v>Zone 5 - Mile 108</v>
      </c>
      <c r="D1161" s="84" t="s">
        <v>668</v>
      </c>
      <c r="E1161" s="51" t="str">
        <f t="shared" si="210"/>
        <v>Nadia</v>
      </c>
      <c r="F1161" s="51" t="str">
        <f t="shared" si="211"/>
        <v>Steenkamp</v>
      </c>
      <c r="G1161" s="51" t="str">
        <f t="shared" si="212"/>
        <v>Ladies Master</v>
      </c>
      <c r="H1161" s="51" t="str">
        <f t="shared" si="213"/>
        <v>Benguella</v>
      </c>
      <c r="I1161" s="84"/>
      <c r="J1161" s="84" t="s">
        <v>1279</v>
      </c>
      <c r="K1161" s="84">
        <v>150</v>
      </c>
      <c r="L1161" s="83">
        <f t="shared" si="214"/>
        <v>17.399999999999999</v>
      </c>
      <c r="M1161" s="83">
        <f t="shared" si="215"/>
        <v>17.399999999999999</v>
      </c>
    </row>
    <row r="1162" spans="1:13" hidden="1" x14ac:dyDescent="0.3">
      <c r="A1162" s="210" t="str">
        <f t="shared" si="207"/>
        <v>2022-IC-L5</v>
      </c>
      <c r="B1162" s="199">
        <f t="shared" si="208"/>
        <v>44877</v>
      </c>
      <c r="C1162" s="210" t="str">
        <f t="shared" si="209"/>
        <v>Zone 5 - Mile 108</v>
      </c>
      <c r="D1162" s="84" t="s">
        <v>668</v>
      </c>
      <c r="E1162" s="51" t="str">
        <f t="shared" si="210"/>
        <v>Nadia</v>
      </c>
      <c r="F1162" s="51" t="str">
        <f t="shared" si="211"/>
        <v>Steenkamp</v>
      </c>
      <c r="G1162" s="51" t="str">
        <f t="shared" si="212"/>
        <v>Ladies Master</v>
      </c>
      <c r="H1162" s="51" t="str">
        <f t="shared" si="213"/>
        <v>Benguella</v>
      </c>
      <c r="I1162" s="84"/>
      <c r="J1162" s="84" t="s">
        <v>1279</v>
      </c>
      <c r="K1162" s="84">
        <v>115</v>
      </c>
      <c r="L1162" s="83">
        <f t="shared" si="214"/>
        <v>7</v>
      </c>
      <c r="M1162" s="83">
        <f t="shared" si="215"/>
        <v>7</v>
      </c>
    </row>
    <row r="1163" spans="1:13" hidden="1" x14ac:dyDescent="0.3">
      <c r="A1163" s="210" t="str">
        <f t="shared" si="207"/>
        <v>2022-IC-L5</v>
      </c>
      <c r="B1163" s="199">
        <f t="shared" si="208"/>
        <v>44877</v>
      </c>
      <c r="C1163" s="210" t="str">
        <f t="shared" si="209"/>
        <v>Zone 5 - Mile 108</v>
      </c>
      <c r="D1163" s="84" t="s">
        <v>1710</v>
      </c>
      <c r="E1163" s="51" t="str">
        <f t="shared" si="210"/>
        <v>Adrian</v>
      </c>
      <c r="F1163" s="51" t="str">
        <f t="shared" si="211"/>
        <v>Steenkamp</v>
      </c>
      <c r="G1163" s="51" t="str">
        <f t="shared" si="212"/>
        <v>Men U/21</v>
      </c>
      <c r="H1163" s="51" t="str">
        <f t="shared" si="213"/>
        <v>Benguella</v>
      </c>
      <c r="I1163" s="84"/>
      <c r="J1163" s="84" t="s">
        <v>1279</v>
      </c>
      <c r="K1163" s="84">
        <v>121</v>
      </c>
      <c r="L1163" s="83">
        <f t="shared" si="214"/>
        <v>8.3000000000000007</v>
      </c>
      <c r="M1163" s="83">
        <f t="shared" si="215"/>
        <v>8.3000000000000007</v>
      </c>
    </row>
    <row r="1164" spans="1:13" hidden="1" x14ac:dyDescent="0.3">
      <c r="A1164" s="210" t="str">
        <f t="shared" si="207"/>
        <v>2022-IC-L5</v>
      </c>
      <c r="B1164" s="199">
        <f t="shared" si="208"/>
        <v>44877</v>
      </c>
      <c r="C1164" s="210" t="str">
        <f t="shared" si="209"/>
        <v>Zone 5 - Mile 108</v>
      </c>
      <c r="D1164" s="84" t="s">
        <v>664</v>
      </c>
      <c r="E1164" s="51" t="str">
        <f t="shared" si="210"/>
        <v>Loandro</v>
      </c>
      <c r="F1164" s="51" t="str">
        <f t="shared" si="211"/>
        <v>Steenkamp</v>
      </c>
      <c r="G1164" s="51" t="str">
        <f t="shared" si="212"/>
        <v>Men Master</v>
      </c>
      <c r="H1164" s="51" t="str">
        <f t="shared" si="213"/>
        <v>Benguella</v>
      </c>
      <c r="I1164" s="84"/>
      <c r="J1164" s="84" t="s">
        <v>1279</v>
      </c>
      <c r="K1164" s="84">
        <v>106</v>
      </c>
      <c r="L1164" s="83">
        <f t="shared" si="214"/>
        <v>5.3</v>
      </c>
      <c r="M1164" s="83">
        <f t="shared" si="215"/>
        <v>5.3</v>
      </c>
    </row>
    <row r="1165" spans="1:13" hidden="1" x14ac:dyDescent="0.3">
      <c r="A1165" s="210" t="str">
        <f t="shared" si="207"/>
        <v>2022-IC-L5</v>
      </c>
      <c r="B1165" s="199">
        <f t="shared" si="208"/>
        <v>44877</v>
      </c>
      <c r="C1165" s="210" t="str">
        <f t="shared" si="209"/>
        <v>Zone 5 - Mile 108</v>
      </c>
      <c r="D1165" s="84" t="s">
        <v>664</v>
      </c>
      <c r="E1165" s="51" t="str">
        <f t="shared" si="210"/>
        <v>Loandro</v>
      </c>
      <c r="F1165" s="51" t="str">
        <f t="shared" si="211"/>
        <v>Steenkamp</v>
      </c>
      <c r="G1165" s="51" t="str">
        <f t="shared" si="212"/>
        <v>Men Master</v>
      </c>
      <c r="H1165" s="51" t="str">
        <f t="shared" si="213"/>
        <v>Benguella</v>
      </c>
      <c r="I1165" s="84"/>
      <c r="J1165" s="84" t="s">
        <v>1279</v>
      </c>
      <c r="K1165" s="84">
        <v>105</v>
      </c>
      <c r="L1165" s="83">
        <f t="shared" si="214"/>
        <v>5.0999999999999996</v>
      </c>
      <c r="M1165" s="83">
        <f t="shared" si="215"/>
        <v>5.0999999999999996</v>
      </c>
    </row>
    <row r="1166" spans="1:13" hidden="1" x14ac:dyDescent="0.3">
      <c r="A1166" s="210" t="str">
        <f t="shared" si="207"/>
        <v>2022-IC-L5</v>
      </c>
      <c r="B1166" s="199">
        <f t="shared" si="208"/>
        <v>44877</v>
      </c>
      <c r="C1166" s="210" t="str">
        <f t="shared" si="209"/>
        <v>Zone 5 - Mile 108</v>
      </c>
      <c r="D1166" s="84" t="s">
        <v>511</v>
      </c>
      <c r="E1166" s="51" t="str">
        <f t="shared" si="210"/>
        <v>Piet</v>
      </c>
      <c r="F1166" s="51" t="str">
        <f t="shared" si="211"/>
        <v>Weitz</v>
      </c>
      <c r="G1166" s="51" t="str">
        <f t="shared" si="212"/>
        <v>Men Grand Masters</v>
      </c>
      <c r="H1166" s="51" t="str">
        <f t="shared" si="213"/>
        <v>Benguella</v>
      </c>
      <c r="I1166" s="84" t="s">
        <v>19</v>
      </c>
      <c r="J1166" s="84"/>
      <c r="K1166" s="84">
        <v>75</v>
      </c>
      <c r="L1166" s="83">
        <f t="shared" si="214"/>
        <v>4.4000000000000004</v>
      </c>
      <c r="M1166" s="83">
        <f t="shared" si="215"/>
        <v>4.4000000000000004</v>
      </c>
    </row>
    <row r="1167" spans="1:13" hidden="1" x14ac:dyDescent="0.3">
      <c r="A1167" s="210" t="str">
        <f t="shared" si="207"/>
        <v>2022-IC-L5</v>
      </c>
      <c r="B1167" s="199">
        <f t="shared" si="208"/>
        <v>44877</v>
      </c>
      <c r="C1167" s="210" t="str">
        <f t="shared" si="209"/>
        <v>Zone 5 - Mile 108</v>
      </c>
      <c r="D1167" s="84" t="s">
        <v>1409</v>
      </c>
      <c r="E1167" s="51" t="str">
        <f t="shared" si="210"/>
        <v>Stanley</v>
      </c>
      <c r="F1167" s="51" t="str">
        <f t="shared" si="211"/>
        <v>Van Zyl</v>
      </c>
      <c r="G1167" s="51" t="str">
        <f t="shared" si="212"/>
        <v>Men Grand Masters</v>
      </c>
      <c r="H1167" s="51" t="str">
        <f t="shared" si="213"/>
        <v>Okahandja</v>
      </c>
      <c r="I1167" s="84" t="s">
        <v>19</v>
      </c>
      <c r="J1167" s="84"/>
      <c r="K1167" s="84">
        <v>42</v>
      </c>
      <c r="L1167" s="83">
        <f t="shared" si="214"/>
        <v>0.8</v>
      </c>
      <c r="M1167" s="83">
        <f t="shared" si="215"/>
        <v>0.8</v>
      </c>
    </row>
    <row r="1168" spans="1:13" hidden="1" x14ac:dyDescent="0.3">
      <c r="A1168" s="210" t="str">
        <f t="shared" si="207"/>
        <v>2022-IC-L5</v>
      </c>
      <c r="B1168" s="199">
        <f t="shared" si="208"/>
        <v>44877</v>
      </c>
      <c r="C1168" s="210" t="str">
        <f t="shared" si="209"/>
        <v>Zone 5 - Mile 108</v>
      </c>
      <c r="D1168" s="84" t="s">
        <v>1409</v>
      </c>
      <c r="E1168" s="51" t="str">
        <f t="shared" si="210"/>
        <v>Stanley</v>
      </c>
      <c r="F1168" s="51" t="str">
        <f t="shared" si="211"/>
        <v>Van Zyl</v>
      </c>
      <c r="G1168" s="51" t="str">
        <f t="shared" si="212"/>
        <v>Men Grand Masters</v>
      </c>
      <c r="H1168" s="51" t="str">
        <f t="shared" si="213"/>
        <v>Okahandja</v>
      </c>
      <c r="I1168" s="84" t="s">
        <v>19</v>
      </c>
      <c r="J1168" s="84"/>
      <c r="K1168" s="84">
        <v>40</v>
      </c>
      <c r="L1168" s="83">
        <f t="shared" si="214"/>
        <v>0.7</v>
      </c>
      <c r="M1168" s="83">
        <f t="shared" si="215"/>
        <v>0.7</v>
      </c>
    </row>
    <row r="1169" spans="1:13" hidden="1" x14ac:dyDescent="0.3">
      <c r="A1169" s="210" t="str">
        <f t="shared" si="207"/>
        <v>2022-IC-L5</v>
      </c>
      <c r="B1169" s="199">
        <f t="shared" si="208"/>
        <v>44877</v>
      </c>
      <c r="C1169" s="210" t="str">
        <f t="shared" si="209"/>
        <v>Zone 5 - Mile 108</v>
      </c>
      <c r="D1169" s="84" t="s">
        <v>540</v>
      </c>
      <c r="E1169" s="51" t="str">
        <f t="shared" si="210"/>
        <v>Deon</v>
      </c>
      <c r="F1169" s="51" t="str">
        <f t="shared" si="211"/>
        <v>Jacobs</v>
      </c>
      <c r="G1169" s="51" t="str">
        <f t="shared" si="212"/>
        <v>Men Grand Masters</v>
      </c>
      <c r="H1169" s="51" t="str">
        <f t="shared" si="213"/>
        <v>Benguella</v>
      </c>
      <c r="I1169" s="84"/>
      <c r="J1169" s="84"/>
      <c r="K1169" s="84"/>
      <c r="L1169" s="83" t="str">
        <f t="shared" si="214"/>
        <v/>
      </c>
      <c r="M1169" s="83" t="str">
        <f t="shared" si="215"/>
        <v/>
      </c>
    </row>
    <row r="1170" spans="1:13" hidden="1" x14ac:dyDescent="0.3">
      <c r="A1170" s="210" t="str">
        <f t="shared" si="207"/>
        <v>2022-IC-L5</v>
      </c>
      <c r="B1170" s="199">
        <f t="shared" si="208"/>
        <v>44877</v>
      </c>
      <c r="C1170" s="210" t="str">
        <f t="shared" si="209"/>
        <v>Zone 5 - Mile 108</v>
      </c>
      <c r="D1170" s="84" t="s">
        <v>830</v>
      </c>
      <c r="E1170" s="51" t="str">
        <f t="shared" si="210"/>
        <v>Estian</v>
      </c>
      <c r="F1170" s="51" t="str">
        <f t="shared" si="211"/>
        <v>Jacobs</v>
      </c>
      <c r="G1170" s="51" t="str">
        <f t="shared" si="212"/>
        <v>Men Senior</v>
      </c>
      <c r="H1170" s="51" t="str">
        <f t="shared" si="213"/>
        <v>Benguella</v>
      </c>
      <c r="I1170" s="84"/>
      <c r="J1170" s="84"/>
      <c r="K1170" s="84"/>
      <c r="L1170" s="83" t="str">
        <f t="shared" si="214"/>
        <v/>
      </c>
      <c r="M1170" s="83" t="str">
        <f t="shared" si="215"/>
        <v/>
      </c>
    </row>
    <row r="1171" spans="1:13" hidden="1" x14ac:dyDescent="0.3">
      <c r="A1171" s="210" t="str">
        <f t="shared" si="207"/>
        <v>2022-IC-L5</v>
      </c>
      <c r="B1171" s="199">
        <f t="shared" si="208"/>
        <v>44877</v>
      </c>
      <c r="C1171" s="210" t="str">
        <f t="shared" si="209"/>
        <v>Zone 5 - Mile 108</v>
      </c>
      <c r="D1171" s="84" t="s">
        <v>583</v>
      </c>
      <c r="E1171" s="51" t="str">
        <f t="shared" si="210"/>
        <v>Hennie</v>
      </c>
      <c r="F1171" s="51" t="str">
        <f t="shared" si="211"/>
        <v>Cloete</v>
      </c>
      <c r="G1171" s="51" t="str">
        <f t="shared" si="212"/>
        <v>Men Grand Masters</v>
      </c>
      <c r="H1171" s="51" t="str">
        <f t="shared" si="213"/>
        <v>xBenguella</v>
      </c>
      <c r="I1171" s="84"/>
      <c r="J1171" s="84"/>
      <c r="K1171" s="84"/>
      <c r="L1171" s="83" t="str">
        <f t="shared" si="214"/>
        <v/>
      </c>
      <c r="M1171" s="83" t="str">
        <f t="shared" si="215"/>
        <v/>
      </c>
    </row>
    <row r="1172" spans="1:13" hidden="1" x14ac:dyDescent="0.3">
      <c r="A1172" s="210" t="str">
        <f t="shared" si="207"/>
        <v>2022-IC-L5</v>
      </c>
      <c r="B1172" s="199">
        <f t="shared" si="208"/>
        <v>44877</v>
      </c>
      <c r="C1172" s="210" t="str">
        <f t="shared" si="209"/>
        <v>Zone 5 - Mile 108</v>
      </c>
      <c r="D1172" s="84" t="s">
        <v>1686</v>
      </c>
      <c r="E1172" s="51" t="str">
        <f t="shared" si="210"/>
        <v>Hendrik JNR</v>
      </c>
      <c r="F1172" s="51" t="str">
        <f t="shared" si="211"/>
        <v>Cloete</v>
      </c>
      <c r="G1172" s="51" t="str">
        <f t="shared" si="212"/>
        <v>Men Senior</v>
      </c>
      <c r="H1172" s="51" t="str">
        <f t="shared" si="213"/>
        <v>xBenguella</v>
      </c>
      <c r="I1172" s="84"/>
      <c r="J1172" s="84"/>
      <c r="K1172" s="84"/>
      <c r="L1172" s="83" t="str">
        <f t="shared" si="214"/>
        <v/>
      </c>
      <c r="M1172" s="83" t="str">
        <f t="shared" si="215"/>
        <v/>
      </c>
    </row>
    <row r="1173" spans="1:13" hidden="1" x14ac:dyDescent="0.3">
      <c r="A1173" s="210" t="str">
        <f t="shared" si="207"/>
        <v>2022-IC-L5</v>
      </c>
      <c r="B1173" s="199">
        <f t="shared" si="208"/>
        <v>44877</v>
      </c>
      <c r="C1173" s="210" t="str">
        <f t="shared" si="209"/>
        <v>Zone 5 - Mile 108</v>
      </c>
      <c r="D1173" s="84" t="s">
        <v>831</v>
      </c>
      <c r="E1173" s="51" t="str">
        <f t="shared" si="210"/>
        <v>Taryn</v>
      </c>
      <c r="F1173" s="51" t="str">
        <f t="shared" si="211"/>
        <v>Van Zyl</v>
      </c>
      <c r="G1173" s="51" t="str">
        <f t="shared" si="212"/>
        <v>Ladies Veteran</v>
      </c>
      <c r="H1173" s="51" t="str">
        <f t="shared" si="213"/>
        <v>Benguella</v>
      </c>
      <c r="I1173" s="84"/>
      <c r="J1173" s="84"/>
      <c r="K1173" s="84"/>
      <c r="L1173" s="83" t="str">
        <f t="shared" si="214"/>
        <v/>
      </c>
      <c r="M1173" s="83" t="str">
        <f t="shared" si="215"/>
        <v/>
      </c>
    </row>
    <row r="1174" spans="1:13" hidden="1" x14ac:dyDescent="0.3">
      <c r="A1174" s="210" t="str">
        <f t="shared" si="207"/>
        <v>2022-IC-L5</v>
      </c>
      <c r="B1174" s="199">
        <f t="shared" si="208"/>
        <v>44877</v>
      </c>
      <c r="C1174" s="210" t="str">
        <f t="shared" si="209"/>
        <v>Zone 5 - Mile 108</v>
      </c>
      <c r="D1174" s="84" t="s">
        <v>1606</v>
      </c>
      <c r="E1174" s="51" t="str">
        <f t="shared" si="210"/>
        <v>Dries</v>
      </c>
      <c r="F1174" s="51" t="str">
        <f t="shared" si="211"/>
        <v>Van Zyl</v>
      </c>
      <c r="G1174" s="51" t="str">
        <f t="shared" si="212"/>
        <v>Men Veteran</v>
      </c>
      <c r="H1174" s="51" t="str">
        <f t="shared" si="213"/>
        <v>Benguella</v>
      </c>
      <c r="I1174" s="84"/>
      <c r="J1174" s="84"/>
      <c r="K1174" s="84"/>
      <c r="L1174" s="83" t="str">
        <f t="shared" si="214"/>
        <v/>
      </c>
      <c r="M1174" s="83" t="str">
        <f t="shared" si="215"/>
        <v/>
      </c>
    </row>
    <row r="1175" spans="1:13" hidden="1" x14ac:dyDescent="0.3">
      <c r="A1175" s="210" t="str">
        <f t="shared" si="207"/>
        <v>2022-IC-L5</v>
      </c>
      <c r="B1175" s="199">
        <f t="shared" si="208"/>
        <v>44877</v>
      </c>
      <c r="C1175" s="210" t="str">
        <f t="shared" si="209"/>
        <v>Zone 5 - Mile 108</v>
      </c>
      <c r="D1175" s="84" t="s">
        <v>648</v>
      </c>
      <c r="E1175" s="51" t="str">
        <f t="shared" si="210"/>
        <v>Karel</v>
      </c>
      <c r="F1175" s="51" t="str">
        <f t="shared" si="211"/>
        <v>Van Der Bank</v>
      </c>
      <c r="G1175" s="51" t="str">
        <f t="shared" si="212"/>
        <v>Men Grand Masters</v>
      </c>
      <c r="H1175" s="51" t="str">
        <f t="shared" si="213"/>
        <v>Benguella</v>
      </c>
      <c r="I1175" s="84"/>
      <c r="J1175" s="84"/>
      <c r="K1175" s="84"/>
      <c r="L1175" s="83" t="str">
        <f t="shared" si="214"/>
        <v/>
      </c>
      <c r="M1175" s="83" t="str">
        <f t="shared" si="215"/>
        <v/>
      </c>
    </row>
    <row r="1176" spans="1:13" hidden="1" x14ac:dyDescent="0.3">
      <c r="A1176" s="210" t="str">
        <f t="shared" si="207"/>
        <v>2022-IC-L5</v>
      </c>
      <c r="B1176" s="199">
        <f t="shared" si="208"/>
        <v>44877</v>
      </c>
      <c r="C1176" s="210" t="str">
        <f t="shared" si="209"/>
        <v>Zone 5 - Mile 108</v>
      </c>
      <c r="D1176" s="84" t="s">
        <v>1104</v>
      </c>
      <c r="E1176" s="51" t="str">
        <f t="shared" si="210"/>
        <v>Faan</v>
      </c>
      <c r="F1176" s="51" t="str">
        <f t="shared" si="211"/>
        <v>Horn</v>
      </c>
      <c r="G1176" s="51" t="str">
        <f t="shared" si="212"/>
        <v>Men Veteran</v>
      </c>
      <c r="H1176" s="51" t="str">
        <f t="shared" si="213"/>
        <v>xBenguella</v>
      </c>
      <c r="I1176" s="84"/>
      <c r="J1176" s="84"/>
      <c r="K1176" s="84"/>
      <c r="L1176" s="83" t="str">
        <f t="shared" si="214"/>
        <v/>
      </c>
      <c r="M1176" s="83" t="str">
        <f t="shared" si="215"/>
        <v/>
      </c>
    </row>
    <row r="1177" spans="1:13" hidden="1" x14ac:dyDescent="0.3">
      <c r="A1177" s="210" t="str">
        <f t="shared" si="207"/>
        <v>2022-IC-L5</v>
      </c>
      <c r="B1177" s="199">
        <f t="shared" si="208"/>
        <v>44877</v>
      </c>
      <c r="C1177" s="210" t="str">
        <f t="shared" si="209"/>
        <v>Zone 5 - Mile 108</v>
      </c>
      <c r="D1177" s="84" t="s">
        <v>644</v>
      </c>
      <c r="E1177" s="51" t="str">
        <f t="shared" si="210"/>
        <v>Louis</v>
      </c>
      <c r="F1177" s="51" t="str">
        <f t="shared" si="211"/>
        <v>Fenaux</v>
      </c>
      <c r="G1177" s="51" t="str">
        <f t="shared" si="212"/>
        <v>Men Veteran</v>
      </c>
      <c r="H1177" s="51" t="str">
        <f t="shared" si="213"/>
        <v>Orca Angling Club</v>
      </c>
      <c r="I1177" s="84"/>
      <c r="J1177" s="84" t="s">
        <v>1279</v>
      </c>
      <c r="K1177" s="84">
        <v>157</v>
      </c>
      <c r="L1177" s="83">
        <f t="shared" si="214"/>
        <v>20.399999999999999</v>
      </c>
      <c r="M1177" s="83">
        <f t="shared" si="215"/>
        <v>20.399999999999999</v>
      </c>
    </row>
    <row r="1178" spans="1:13" hidden="1" x14ac:dyDescent="0.3">
      <c r="A1178" s="210" t="str">
        <f t="shared" si="207"/>
        <v>2022-IC-L5</v>
      </c>
      <c r="B1178" s="199">
        <f t="shared" si="208"/>
        <v>44877</v>
      </c>
      <c r="C1178" s="210" t="str">
        <f t="shared" si="209"/>
        <v>Zone 5 - Mile 108</v>
      </c>
      <c r="D1178" s="84" t="s">
        <v>644</v>
      </c>
      <c r="E1178" s="51" t="str">
        <f t="shared" si="210"/>
        <v>Louis</v>
      </c>
      <c r="F1178" s="51" t="str">
        <f t="shared" si="211"/>
        <v>Fenaux</v>
      </c>
      <c r="G1178" s="51" t="str">
        <f t="shared" si="212"/>
        <v>Men Veteran</v>
      </c>
      <c r="H1178" s="51" t="str">
        <f t="shared" si="213"/>
        <v>Orca Angling Club</v>
      </c>
      <c r="I1178" s="84"/>
      <c r="J1178" s="84" t="s">
        <v>1279</v>
      </c>
      <c r="K1178" s="84">
        <v>114</v>
      </c>
      <c r="L1178" s="83">
        <f t="shared" si="214"/>
        <v>6.8</v>
      </c>
      <c r="M1178" s="83">
        <f t="shared" si="215"/>
        <v>6.8</v>
      </c>
    </row>
    <row r="1179" spans="1:13" hidden="1" x14ac:dyDescent="0.3">
      <c r="A1179" s="210" t="str">
        <f t="shared" si="207"/>
        <v>2022-IC-L5</v>
      </c>
      <c r="B1179" s="199">
        <f t="shared" si="208"/>
        <v>44877</v>
      </c>
      <c r="C1179" s="210" t="str">
        <f t="shared" si="209"/>
        <v>Zone 5 - Mile 108</v>
      </c>
      <c r="D1179" s="84" t="s">
        <v>644</v>
      </c>
      <c r="E1179" s="51" t="str">
        <f t="shared" si="210"/>
        <v>Louis</v>
      </c>
      <c r="F1179" s="51" t="str">
        <f t="shared" si="211"/>
        <v>Fenaux</v>
      </c>
      <c r="G1179" s="51" t="str">
        <f t="shared" si="212"/>
        <v>Men Veteran</v>
      </c>
      <c r="H1179" s="51" t="str">
        <f t="shared" si="213"/>
        <v>Orca Angling Club</v>
      </c>
      <c r="I1179" s="84"/>
      <c r="J1179" s="84" t="s">
        <v>1279</v>
      </c>
      <c r="K1179" s="84">
        <v>136</v>
      </c>
      <c r="L1179" s="83">
        <f t="shared" si="214"/>
        <v>12.4</v>
      </c>
      <c r="M1179" s="83">
        <f t="shared" si="215"/>
        <v>12.4</v>
      </c>
    </row>
    <row r="1180" spans="1:13" hidden="1" x14ac:dyDescent="0.3">
      <c r="A1180" s="210" t="str">
        <f t="shared" si="207"/>
        <v>2022-IC-L5</v>
      </c>
      <c r="B1180" s="199">
        <f t="shared" si="208"/>
        <v>44877</v>
      </c>
      <c r="C1180" s="210" t="str">
        <f t="shared" si="209"/>
        <v>Zone 5 - Mile 108</v>
      </c>
      <c r="D1180" s="84" t="s">
        <v>644</v>
      </c>
      <c r="E1180" s="51" t="str">
        <f t="shared" si="210"/>
        <v>Louis</v>
      </c>
      <c r="F1180" s="51" t="str">
        <f t="shared" si="211"/>
        <v>Fenaux</v>
      </c>
      <c r="G1180" s="51" t="str">
        <f t="shared" si="212"/>
        <v>Men Veteran</v>
      </c>
      <c r="H1180" s="51" t="str">
        <f t="shared" si="213"/>
        <v>Orca Angling Club</v>
      </c>
      <c r="I1180" s="84"/>
      <c r="J1180" s="84" t="s">
        <v>1279</v>
      </c>
      <c r="K1180" s="84">
        <v>166</v>
      </c>
      <c r="L1180" s="83">
        <f t="shared" si="214"/>
        <v>24.6</v>
      </c>
      <c r="M1180" s="83">
        <f t="shared" si="215"/>
        <v>24.6</v>
      </c>
    </row>
    <row r="1181" spans="1:13" hidden="1" x14ac:dyDescent="0.3">
      <c r="A1181" s="210" t="str">
        <f t="shared" si="207"/>
        <v>2022-IC-L5</v>
      </c>
      <c r="B1181" s="199">
        <f t="shared" si="208"/>
        <v>44877</v>
      </c>
      <c r="C1181" s="210" t="str">
        <f t="shared" si="209"/>
        <v>Zone 5 - Mile 108</v>
      </c>
      <c r="D1181" s="84" t="s">
        <v>644</v>
      </c>
      <c r="E1181" s="51" t="str">
        <f t="shared" si="210"/>
        <v>Louis</v>
      </c>
      <c r="F1181" s="51" t="str">
        <f t="shared" si="211"/>
        <v>Fenaux</v>
      </c>
      <c r="G1181" s="51" t="str">
        <f t="shared" si="212"/>
        <v>Men Veteran</v>
      </c>
      <c r="H1181" s="51" t="str">
        <f t="shared" si="213"/>
        <v>Orca Angling Club</v>
      </c>
      <c r="I1181" s="84"/>
      <c r="J1181" s="84" t="s">
        <v>1279</v>
      </c>
      <c r="K1181" s="84">
        <v>139</v>
      </c>
      <c r="L1181" s="83">
        <f t="shared" si="214"/>
        <v>13.4</v>
      </c>
      <c r="M1181" s="83">
        <f t="shared" si="215"/>
        <v>13.4</v>
      </c>
    </row>
    <row r="1182" spans="1:13" hidden="1" x14ac:dyDescent="0.3">
      <c r="A1182" s="210" t="str">
        <f t="shared" si="207"/>
        <v>2022-IC-L5</v>
      </c>
      <c r="B1182" s="199">
        <f t="shared" si="208"/>
        <v>44877</v>
      </c>
      <c r="C1182" s="210" t="str">
        <f t="shared" si="209"/>
        <v>Zone 5 - Mile 108</v>
      </c>
      <c r="D1182" s="84" t="s">
        <v>644</v>
      </c>
      <c r="E1182" s="51" t="str">
        <f t="shared" si="210"/>
        <v>Louis</v>
      </c>
      <c r="F1182" s="51" t="str">
        <f t="shared" si="211"/>
        <v>Fenaux</v>
      </c>
      <c r="G1182" s="51" t="str">
        <f t="shared" si="212"/>
        <v>Men Veteran</v>
      </c>
      <c r="H1182" s="51" t="str">
        <f t="shared" si="213"/>
        <v>Orca Angling Club</v>
      </c>
      <c r="I1182" s="84"/>
      <c r="J1182" s="84" t="s">
        <v>1279</v>
      </c>
      <c r="K1182" s="84">
        <v>119</v>
      </c>
      <c r="L1182" s="83">
        <f t="shared" si="214"/>
        <v>7.9</v>
      </c>
      <c r="M1182" s="83">
        <f t="shared" si="215"/>
        <v>7.9</v>
      </c>
    </row>
    <row r="1183" spans="1:13" hidden="1" x14ac:dyDescent="0.3">
      <c r="A1183" s="210" t="str">
        <f t="shared" si="207"/>
        <v>2022-IC-L5</v>
      </c>
      <c r="B1183" s="199">
        <f t="shared" si="208"/>
        <v>44877</v>
      </c>
      <c r="C1183" s="210" t="str">
        <f t="shared" si="209"/>
        <v>Zone 5 - Mile 108</v>
      </c>
      <c r="D1183" s="84" t="s">
        <v>644</v>
      </c>
      <c r="E1183" s="51" t="str">
        <f t="shared" si="210"/>
        <v>Louis</v>
      </c>
      <c r="F1183" s="51" t="str">
        <f t="shared" si="211"/>
        <v>Fenaux</v>
      </c>
      <c r="G1183" s="51" t="str">
        <f t="shared" si="212"/>
        <v>Men Veteran</v>
      </c>
      <c r="H1183" s="51" t="str">
        <f t="shared" si="213"/>
        <v>Orca Angling Club</v>
      </c>
      <c r="I1183" s="84"/>
      <c r="J1183" s="84" t="s">
        <v>1279</v>
      </c>
      <c r="K1183" s="84">
        <v>117</v>
      </c>
      <c r="L1183" s="83">
        <f t="shared" si="214"/>
        <v>7.4</v>
      </c>
      <c r="M1183" s="83">
        <f t="shared" si="215"/>
        <v>7.4</v>
      </c>
    </row>
    <row r="1184" spans="1:13" hidden="1" x14ac:dyDescent="0.3">
      <c r="A1184" s="210" t="str">
        <f t="shared" si="207"/>
        <v>2022-IC-L5</v>
      </c>
      <c r="B1184" s="199">
        <f t="shared" si="208"/>
        <v>44877</v>
      </c>
      <c r="C1184" s="210" t="str">
        <f t="shared" si="209"/>
        <v>Zone 5 - Mile 108</v>
      </c>
      <c r="D1184" s="84" t="s">
        <v>644</v>
      </c>
      <c r="E1184" s="51" t="str">
        <f t="shared" si="210"/>
        <v>Louis</v>
      </c>
      <c r="F1184" s="51" t="str">
        <f t="shared" si="211"/>
        <v>Fenaux</v>
      </c>
      <c r="G1184" s="51" t="str">
        <f t="shared" si="212"/>
        <v>Men Veteran</v>
      </c>
      <c r="H1184" s="51" t="str">
        <f t="shared" si="213"/>
        <v>Orca Angling Club</v>
      </c>
      <c r="I1184" s="84"/>
      <c r="J1184" s="84" t="s">
        <v>1279</v>
      </c>
      <c r="K1184" s="84">
        <v>119</v>
      </c>
      <c r="L1184" s="83">
        <f t="shared" si="214"/>
        <v>7.9</v>
      </c>
      <c r="M1184" s="83">
        <f t="shared" si="215"/>
        <v>7.9</v>
      </c>
    </row>
    <row r="1185" spans="1:13" hidden="1" x14ac:dyDescent="0.3">
      <c r="A1185" s="210" t="str">
        <f t="shared" si="207"/>
        <v>2022-IC-L5</v>
      </c>
      <c r="B1185" s="199">
        <f t="shared" si="208"/>
        <v>44877</v>
      </c>
      <c r="C1185" s="210" t="str">
        <f t="shared" si="209"/>
        <v>Zone 5 - Mile 108</v>
      </c>
      <c r="D1185" s="84" t="s">
        <v>644</v>
      </c>
      <c r="E1185" s="51" t="str">
        <f t="shared" si="210"/>
        <v>Louis</v>
      </c>
      <c r="F1185" s="51" t="str">
        <f t="shared" si="211"/>
        <v>Fenaux</v>
      </c>
      <c r="G1185" s="51" t="str">
        <f t="shared" si="212"/>
        <v>Men Veteran</v>
      </c>
      <c r="H1185" s="51" t="str">
        <f t="shared" si="213"/>
        <v>Orca Angling Club</v>
      </c>
      <c r="I1185" s="84"/>
      <c r="J1185" s="84" t="s">
        <v>1279</v>
      </c>
      <c r="K1185" s="84">
        <v>94</v>
      </c>
      <c r="L1185" s="83">
        <f t="shared" si="214"/>
        <v>3.5</v>
      </c>
      <c r="M1185" s="83">
        <f t="shared" si="215"/>
        <v>3.5</v>
      </c>
    </row>
    <row r="1186" spans="1:13" hidden="1" x14ac:dyDescent="0.3">
      <c r="A1186" s="210" t="str">
        <f t="shared" si="207"/>
        <v>2022-IC-L5</v>
      </c>
      <c r="B1186" s="199">
        <f t="shared" si="208"/>
        <v>44877</v>
      </c>
      <c r="C1186" s="210" t="str">
        <f t="shared" si="209"/>
        <v>Zone 5 - Mile 108</v>
      </c>
      <c r="D1186" s="84" t="s">
        <v>1390</v>
      </c>
      <c r="E1186" s="51" t="str">
        <f t="shared" si="210"/>
        <v>Jacomine</v>
      </c>
      <c r="F1186" s="51" t="str">
        <f t="shared" si="211"/>
        <v>Heath</v>
      </c>
      <c r="G1186" s="51" t="str">
        <f t="shared" si="212"/>
        <v>Ladies Senior</v>
      </c>
      <c r="H1186" s="51" t="str">
        <f t="shared" si="213"/>
        <v>Steenbras</v>
      </c>
      <c r="I1186" s="84"/>
      <c r="J1186" s="84" t="s">
        <v>1279</v>
      </c>
      <c r="K1186" s="84">
        <v>100</v>
      </c>
      <c r="L1186" s="83">
        <f t="shared" si="214"/>
        <v>4.3</v>
      </c>
      <c r="M1186" s="83">
        <f t="shared" si="215"/>
        <v>4.3</v>
      </c>
    </row>
    <row r="1187" spans="1:13" hidden="1" x14ac:dyDescent="0.3">
      <c r="A1187" s="210" t="str">
        <f t="shared" si="207"/>
        <v>2022-IC-L5</v>
      </c>
      <c r="B1187" s="199">
        <f t="shared" si="208"/>
        <v>44877</v>
      </c>
      <c r="C1187" s="210" t="str">
        <f t="shared" si="209"/>
        <v>Zone 5 - Mile 108</v>
      </c>
      <c r="D1187" s="84" t="s">
        <v>1390</v>
      </c>
      <c r="E1187" s="51" t="str">
        <f t="shared" si="210"/>
        <v>Jacomine</v>
      </c>
      <c r="F1187" s="51" t="str">
        <f t="shared" si="211"/>
        <v>Heath</v>
      </c>
      <c r="G1187" s="51" t="str">
        <f t="shared" si="212"/>
        <v>Ladies Senior</v>
      </c>
      <c r="H1187" s="51" t="str">
        <f t="shared" si="213"/>
        <v>Steenbras</v>
      </c>
      <c r="I1187" s="84"/>
      <c r="J1187" s="84" t="s">
        <v>1279</v>
      </c>
      <c r="K1187" s="84">
        <v>147</v>
      </c>
      <c r="L1187" s="83">
        <f t="shared" si="214"/>
        <v>16.2</v>
      </c>
      <c r="M1187" s="83">
        <f t="shared" si="215"/>
        <v>16.2</v>
      </c>
    </row>
    <row r="1188" spans="1:13" hidden="1" x14ac:dyDescent="0.3">
      <c r="A1188" s="210" t="str">
        <f t="shared" si="207"/>
        <v>2022-IC-L5</v>
      </c>
      <c r="B1188" s="199">
        <f t="shared" si="208"/>
        <v>44877</v>
      </c>
      <c r="C1188" s="210" t="str">
        <f t="shared" si="209"/>
        <v>Zone 5 - Mile 108</v>
      </c>
      <c r="D1188" s="84" t="s">
        <v>1157</v>
      </c>
      <c r="E1188" s="51" t="str">
        <f t="shared" si="210"/>
        <v>Lourens</v>
      </c>
      <c r="F1188" s="51" t="str">
        <f t="shared" si="211"/>
        <v>Fourie</v>
      </c>
      <c r="G1188" s="51" t="str">
        <f t="shared" si="212"/>
        <v>Men Master</v>
      </c>
      <c r="H1188" s="51" t="str">
        <f t="shared" si="213"/>
        <v>Penguin</v>
      </c>
      <c r="I1188" s="84"/>
      <c r="J1188" s="84" t="s">
        <v>1279</v>
      </c>
      <c r="K1188" s="84">
        <v>112</v>
      </c>
      <c r="L1188" s="83">
        <f t="shared" si="214"/>
        <v>6.4</v>
      </c>
      <c r="M1188" s="83">
        <f t="shared" si="215"/>
        <v>6.4</v>
      </c>
    </row>
    <row r="1189" spans="1:13" hidden="1" x14ac:dyDescent="0.3">
      <c r="A1189" s="210" t="str">
        <f t="shared" si="207"/>
        <v>2022-IC-L5</v>
      </c>
      <c r="B1189" s="199">
        <f t="shared" si="208"/>
        <v>44877</v>
      </c>
      <c r="C1189" s="210" t="str">
        <f t="shared" si="209"/>
        <v>Zone 5 - Mile 108</v>
      </c>
      <c r="D1189" s="84" t="s">
        <v>1157</v>
      </c>
      <c r="E1189" s="51" t="str">
        <f t="shared" si="210"/>
        <v>Lourens</v>
      </c>
      <c r="F1189" s="51" t="str">
        <f t="shared" si="211"/>
        <v>Fourie</v>
      </c>
      <c r="G1189" s="51" t="str">
        <f t="shared" si="212"/>
        <v>Men Master</v>
      </c>
      <c r="H1189" s="51" t="str">
        <f t="shared" si="213"/>
        <v>Penguin</v>
      </c>
      <c r="I1189" s="84"/>
      <c r="J1189" s="84" t="s">
        <v>1279</v>
      </c>
      <c r="K1189" s="84">
        <v>141</v>
      </c>
      <c r="L1189" s="83">
        <f t="shared" si="214"/>
        <v>14.1</v>
      </c>
      <c r="M1189" s="83">
        <f t="shared" si="215"/>
        <v>14.1</v>
      </c>
    </row>
    <row r="1190" spans="1:13" hidden="1" x14ac:dyDescent="0.3">
      <c r="A1190" s="210" t="str">
        <f t="shared" si="207"/>
        <v>2022-IC-L5</v>
      </c>
      <c r="B1190" s="199">
        <f t="shared" si="208"/>
        <v>44877</v>
      </c>
      <c r="C1190" s="210" t="str">
        <f t="shared" si="209"/>
        <v>Zone 5 - Mile 108</v>
      </c>
      <c r="D1190" s="84" t="s">
        <v>1157</v>
      </c>
      <c r="E1190" s="51" t="str">
        <f t="shared" si="210"/>
        <v>Lourens</v>
      </c>
      <c r="F1190" s="51" t="str">
        <f t="shared" si="211"/>
        <v>Fourie</v>
      </c>
      <c r="G1190" s="51" t="str">
        <f t="shared" si="212"/>
        <v>Men Master</v>
      </c>
      <c r="H1190" s="51" t="str">
        <f t="shared" si="213"/>
        <v>Penguin</v>
      </c>
      <c r="I1190" s="84"/>
      <c r="J1190" s="84" t="s">
        <v>1279</v>
      </c>
      <c r="K1190" s="84">
        <v>100</v>
      </c>
      <c r="L1190" s="83">
        <f t="shared" si="214"/>
        <v>4.3</v>
      </c>
      <c r="M1190" s="83">
        <f t="shared" si="215"/>
        <v>4.3</v>
      </c>
    </row>
    <row r="1191" spans="1:13" hidden="1" x14ac:dyDescent="0.3">
      <c r="A1191" s="210" t="str">
        <f t="shared" si="207"/>
        <v>2022-IC-L5</v>
      </c>
      <c r="B1191" s="199">
        <f t="shared" si="208"/>
        <v>44877</v>
      </c>
      <c r="C1191" s="210" t="str">
        <f t="shared" si="209"/>
        <v>Zone 5 - Mile 108</v>
      </c>
      <c r="D1191" s="84" t="s">
        <v>1157</v>
      </c>
      <c r="E1191" s="51" t="str">
        <f t="shared" si="210"/>
        <v>Lourens</v>
      </c>
      <c r="F1191" s="51" t="str">
        <f t="shared" si="211"/>
        <v>Fourie</v>
      </c>
      <c r="G1191" s="51" t="str">
        <f t="shared" si="212"/>
        <v>Men Master</v>
      </c>
      <c r="H1191" s="51" t="str">
        <f t="shared" si="213"/>
        <v>Penguin</v>
      </c>
      <c r="I1191" s="84"/>
      <c r="J1191" s="84" t="s">
        <v>1279</v>
      </c>
      <c r="K1191" s="84">
        <v>100</v>
      </c>
      <c r="L1191" s="83">
        <f t="shared" si="214"/>
        <v>4.3</v>
      </c>
      <c r="M1191" s="83">
        <f t="shared" si="215"/>
        <v>4.3</v>
      </c>
    </row>
    <row r="1192" spans="1:13" hidden="1" x14ac:dyDescent="0.3">
      <c r="A1192" s="210" t="str">
        <f t="shared" si="207"/>
        <v>2022-IC-L5</v>
      </c>
      <c r="B1192" s="199">
        <f t="shared" si="208"/>
        <v>44877</v>
      </c>
      <c r="C1192" s="210" t="str">
        <f t="shared" si="209"/>
        <v>Zone 5 - Mile 108</v>
      </c>
      <c r="D1192" s="84" t="s">
        <v>1157</v>
      </c>
      <c r="E1192" s="51" t="str">
        <f t="shared" si="210"/>
        <v>Lourens</v>
      </c>
      <c r="F1192" s="51" t="str">
        <f t="shared" si="211"/>
        <v>Fourie</v>
      </c>
      <c r="G1192" s="51" t="str">
        <f t="shared" si="212"/>
        <v>Men Master</v>
      </c>
      <c r="H1192" s="51" t="str">
        <f t="shared" si="213"/>
        <v>Penguin</v>
      </c>
      <c r="I1192" s="84"/>
      <c r="J1192" s="84" t="s">
        <v>1279</v>
      </c>
      <c r="K1192" s="84">
        <v>123</v>
      </c>
      <c r="L1192" s="83">
        <f t="shared" si="214"/>
        <v>8.8000000000000007</v>
      </c>
      <c r="M1192" s="83">
        <f t="shared" si="215"/>
        <v>8.8000000000000007</v>
      </c>
    </row>
    <row r="1193" spans="1:13" hidden="1" x14ac:dyDescent="0.3">
      <c r="A1193" s="210" t="str">
        <f t="shared" si="207"/>
        <v>2022-IC-L5</v>
      </c>
      <c r="B1193" s="199">
        <f t="shared" si="208"/>
        <v>44877</v>
      </c>
      <c r="C1193" s="210" t="str">
        <f t="shared" si="209"/>
        <v>Zone 5 - Mile 108</v>
      </c>
      <c r="D1193" s="84" t="s">
        <v>1157</v>
      </c>
      <c r="E1193" s="51" t="str">
        <f t="shared" si="210"/>
        <v>Lourens</v>
      </c>
      <c r="F1193" s="51" t="str">
        <f t="shared" si="211"/>
        <v>Fourie</v>
      </c>
      <c r="G1193" s="51" t="str">
        <f t="shared" si="212"/>
        <v>Men Master</v>
      </c>
      <c r="H1193" s="51" t="str">
        <f t="shared" si="213"/>
        <v>Penguin</v>
      </c>
      <c r="I1193" s="84"/>
      <c r="J1193" s="84" t="s">
        <v>1279</v>
      </c>
      <c r="K1193" s="84">
        <v>137</v>
      </c>
      <c r="L1193" s="83">
        <f t="shared" si="214"/>
        <v>12.8</v>
      </c>
      <c r="M1193" s="83">
        <f t="shared" si="215"/>
        <v>12.8</v>
      </c>
    </row>
    <row r="1194" spans="1:13" hidden="1" x14ac:dyDescent="0.3">
      <c r="A1194" s="210" t="str">
        <f t="shared" si="207"/>
        <v>2022-IC-L5</v>
      </c>
      <c r="B1194" s="199">
        <f t="shared" si="208"/>
        <v>44877</v>
      </c>
      <c r="C1194" s="210" t="str">
        <f t="shared" si="209"/>
        <v>Zone 5 - Mile 108</v>
      </c>
      <c r="D1194" s="84" t="s">
        <v>1157</v>
      </c>
      <c r="E1194" s="51" t="str">
        <f t="shared" si="210"/>
        <v>Lourens</v>
      </c>
      <c r="F1194" s="51" t="str">
        <f t="shared" si="211"/>
        <v>Fourie</v>
      </c>
      <c r="G1194" s="51" t="str">
        <f t="shared" si="212"/>
        <v>Men Master</v>
      </c>
      <c r="H1194" s="51" t="str">
        <f t="shared" si="213"/>
        <v>Penguin</v>
      </c>
      <c r="I1194" s="84"/>
      <c r="J1194" s="84" t="s">
        <v>1279</v>
      </c>
      <c r="K1194" s="84">
        <v>105</v>
      </c>
      <c r="L1194" s="83">
        <f t="shared" si="214"/>
        <v>5.0999999999999996</v>
      </c>
      <c r="M1194" s="83">
        <f t="shared" si="215"/>
        <v>5.0999999999999996</v>
      </c>
    </row>
    <row r="1195" spans="1:13" hidden="1" x14ac:dyDescent="0.3">
      <c r="A1195" s="210" t="str">
        <f t="shared" si="207"/>
        <v>2022-IC-L5</v>
      </c>
      <c r="B1195" s="199">
        <f t="shared" si="208"/>
        <v>44877</v>
      </c>
      <c r="C1195" s="210" t="str">
        <f t="shared" si="209"/>
        <v>Zone 5 - Mile 108</v>
      </c>
      <c r="D1195" s="84" t="s">
        <v>1157</v>
      </c>
      <c r="E1195" s="51" t="str">
        <f t="shared" si="210"/>
        <v>Lourens</v>
      </c>
      <c r="F1195" s="51" t="str">
        <f t="shared" si="211"/>
        <v>Fourie</v>
      </c>
      <c r="G1195" s="51" t="str">
        <f t="shared" si="212"/>
        <v>Men Master</v>
      </c>
      <c r="H1195" s="51" t="str">
        <f t="shared" si="213"/>
        <v>Penguin</v>
      </c>
      <c r="I1195" s="84"/>
      <c r="J1195" s="84" t="s">
        <v>1279</v>
      </c>
      <c r="K1195" s="84">
        <v>119</v>
      </c>
      <c r="L1195" s="83">
        <f t="shared" si="214"/>
        <v>7.9</v>
      </c>
      <c r="M1195" s="83">
        <f t="shared" si="215"/>
        <v>7.9</v>
      </c>
    </row>
    <row r="1196" spans="1:13" hidden="1" x14ac:dyDescent="0.3">
      <c r="A1196" s="210" t="str">
        <f t="shared" si="207"/>
        <v>2022-IC-L5</v>
      </c>
      <c r="B1196" s="199">
        <f t="shared" si="208"/>
        <v>44877</v>
      </c>
      <c r="C1196" s="210" t="str">
        <f t="shared" si="209"/>
        <v>Zone 5 - Mile 108</v>
      </c>
      <c r="D1196" s="84" t="s">
        <v>1157</v>
      </c>
      <c r="E1196" s="51" t="str">
        <f t="shared" si="210"/>
        <v>Lourens</v>
      </c>
      <c r="F1196" s="51" t="str">
        <f t="shared" si="211"/>
        <v>Fourie</v>
      </c>
      <c r="G1196" s="51" t="str">
        <f t="shared" si="212"/>
        <v>Men Master</v>
      </c>
      <c r="H1196" s="51" t="str">
        <f t="shared" si="213"/>
        <v>Penguin</v>
      </c>
      <c r="I1196" s="84"/>
      <c r="J1196" s="84" t="s">
        <v>1279</v>
      </c>
      <c r="K1196" s="84">
        <v>101</v>
      </c>
      <c r="L1196" s="83">
        <f t="shared" si="214"/>
        <v>4.5</v>
      </c>
      <c r="M1196" s="83">
        <f t="shared" si="215"/>
        <v>4.5</v>
      </c>
    </row>
    <row r="1197" spans="1:13" hidden="1" x14ac:dyDescent="0.3">
      <c r="A1197" s="210" t="str">
        <f t="shared" ref="A1197:A1224" si="216">IF(D1197="","",A1196)</f>
        <v>2022-IC-L5</v>
      </c>
      <c r="B1197" s="199">
        <f t="shared" si="208"/>
        <v>44877</v>
      </c>
      <c r="C1197" s="210" t="str">
        <f t="shared" si="209"/>
        <v>Zone 5 - Mile 108</v>
      </c>
      <c r="D1197" s="84" t="s">
        <v>1157</v>
      </c>
      <c r="E1197" s="51" t="str">
        <f t="shared" si="210"/>
        <v>Lourens</v>
      </c>
      <c r="F1197" s="51" t="str">
        <f t="shared" si="211"/>
        <v>Fourie</v>
      </c>
      <c r="G1197" s="51" t="str">
        <f t="shared" si="212"/>
        <v>Men Master</v>
      </c>
      <c r="H1197" s="51" t="str">
        <f t="shared" si="213"/>
        <v>Penguin</v>
      </c>
      <c r="I1197" s="84"/>
      <c r="J1197" s="84" t="s">
        <v>1279</v>
      </c>
      <c r="K1197" s="84">
        <v>95</v>
      </c>
      <c r="L1197" s="83">
        <f t="shared" si="214"/>
        <v>3.6</v>
      </c>
      <c r="M1197" s="83">
        <f t="shared" si="215"/>
        <v>3.6</v>
      </c>
    </row>
    <row r="1198" spans="1:13" hidden="1" x14ac:dyDescent="0.3">
      <c r="A1198" s="210" t="str">
        <f t="shared" si="216"/>
        <v>2022-IC-L5</v>
      </c>
      <c r="B1198" s="199">
        <f t="shared" si="208"/>
        <v>44877</v>
      </c>
      <c r="C1198" s="210" t="str">
        <f t="shared" si="209"/>
        <v>Zone 5 - Mile 108</v>
      </c>
      <c r="D1198" s="84" t="s">
        <v>1435</v>
      </c>
      <c r="E1198" s="51" t="str">
        <f t="shared" si="210"/>
        <v>Tiaan</v>
      </c>
      <c r="F1198" s="51" t="str">
        <f t="shared" si="211"/>
        <v>Fourie</v>
      </c>
      <c r="G1198" s="51" t="str">
        <f t="shared" si="212"/>
        <v>Men Senior</v>
      </c>
      <c r="H1198" s="51" t="str">
        <f t="shared" si="213"/>
        <v>Penguin</v>
      </c>
      <c r="I1198" s="84"/>
      <c r="J1198" s="84" t="s">
        <v>1279</v>
      </c>
      <c r="K1198" s="84">
        <v>108</v>
      </c>
      <c r="L1198" s="83">
        <f t="shared" si="214"/>
        <v>5.6</v>
      </c>
      <c r="M1198" s="83">
        <f t="shared" si="215"/>
        <v>5.6</v>
      </c>
    </row>
    <row r="1199" spans="1:13" hidden="1" x14ac:dyDescent="0.3">
      <c r="A1199" s="210" t="str">
        <f t="shared" si="216"/>
        <v>2022-IC-L5</v>
      </c>
      <c r="B1199" s="199">
        <f t="shared" si="208"/>
        <v>44877</v>
      </c>
      <c r="C1199" s="210" t="str">
        <f t="shared" si="209"/>
        <v>Zone 5 - Mile 108</v>
      </c>
      <c r="D1199" s="84" t="s">
        <v>1435</v>
      </c>
      <c r="E1199" s="51" t="str">
        <f t="shared" si="210"/>
        <v>Tiaan</v>
      </c>
      <c r="F1199" s="51" t="str">
        <f t="shared" si="211"/>
        <v>Fourie</v>
      </c>
      <c r="G1199" s="51" t="str">
        <f t="shared" si="212"/>
        <v>Men Senior</v>
      </c>
      <c r="H1199" s="51" t="str">
        <f t="shared" si="213"/>
        <v>Penguin</v>
      </c>
      <c r="I1199" s="84"/>
      <c r="J1199" s="84" t="s">
        <v>1279</v>
      </c>
      <c r="K1199" s="84">
        <v>165</v>
      </c>
      <c r="L1199" s="83">
        <f t="shared" si="214"/>
        <v>24.1</v>
      </c>
      <c r="M1199" s="83">
        <f t="shared" si="215"/>
        <v>24.1</v>
      </c>
    </row>
    <row r="1200" spans="1:13" hidden="1" x14ac:dyDescent="0.3">
      <c r="A1200" s="210" t="str">
        <f t="shared" si="216"/>
        <v>2022-IC-L5</v>
      </c>
      <c r="B1200" s="199">
        <f t="shared" si="208"/>
        <v>44877</v>
      </c>
      <c r="C1200" s="210" t="str">
        <f t="shared" si="209"/>
        <v>Zone 5 - Mile 108</v>
      </c>
      <c r="D1200" s="84" t="s">
        <v>1435</v>
      </c>
      <c r="E1200" s="51" t="str">
        <f t="shared" si="210"/>
        <v>Tiaan</v>
      </c>
      <c r="F1200" s="51" t="str">
        <f t="shared" si="211"/>
        <v>Fourie</v>
      </c>
      <c r="G1200" s="51" t="str">
        <f t="shared" si="212"/>
        <v>Men Senior</v>
      </c>
      <c r="H1200" s="51" t="str">
        <f t="shared" si="213"/>
        <v>Penguin</v>
      </c>
      <c r="I1200" s="84"/>
      <c r="J1200" s="84" t="s">
        <v>1279</v>
      </c>
      <c r="K1200" s="84">
        <v>123</v>
      </c>
      <c r="L1200" s="83">
        <f t="shared" si="214"/>
        <v>8.8000000000000007</v>
      </c>
      <c r="M1200" s="83">
        <f t="shared" si="215"/>
        <v>8.8000000000000007</v>
      </c>
    </row>
    <row r="1201" spans="1:13" hidden="1" x14ac:dyDescent="0.3">
      <c r="A1201" s="210" t="str">
        <f t="shared" si="216"/>
        <v>2022-IC-L5</v>
      </c>
      <c r="B1201" s="199">
        <f t="shared" si="208"/>
        <v>44877</v>
      </c>
      <c r="C1201" s="210" t="str">
        <f t="shared" si="209"/>
        <v>Zone 5 - Mile 108</v>
      </c>
      <c r="D1201" s="84" t="s">
        <v>1435</v>
      </c>
      <c r="E1201" s="51" t="str">
        <f t="shared" si="210"/>
        <v>Tiaan</v>
      </c>
      <c r="F1201" s="51" t="str">
        <f t="shared" si="211"/>
        <v>Fourie</v>
      </c>
      <c r="G1201" s="51" t="str">
        <f t="shared" si="212"/>
        <v>Men Senior</v>
      </c>
      <c r="H1201" s="51" t="str">
        <f t="shared" si="213"/>
        <v>Penguin</v>
      </c>
      <c r="I1201" s="84"/>
      <c r="J1201" s="84" t="s">
        <v>1279</v>
      </c>
      <c r="K1201" s="84">
        <v>121</v>
      </c>
      <c r="L1201" s="83">
        <f t="shared" si="214"/>
        <v>8.3000000000000007</v>
      </c>
      <c r="M1201" s="83">
        <f t="shared" si="215"/>
        <v>8.3000000000000007</v>
      </c>
    </row>
    <row r="1202" spans="1:13" hidden="1" x14ac:dyDescent="0.3">
      <c r="A1202" s="210" t="str">
        <f t="shared" si="216"/>
        <v>2022-IC-L5</v>
      </c>
      <c r="B1202" s="199">
        <f t="shared" si="208"/>
        <v>44877</v>
      </c>
      <c r="C1202" s="210" t="str">
        <f t="shared" si="209"/>
        <v>Zone 5 - Mile 108</v>
      </c>
      <c r="D1202" s="84" t="s">
        <v>1435</v>
      </c>
      <c r="E1202" s="51" t="str">
        <f t="shared" si="210"/>
        <v>Tiaan</v>
      </c>
      <c r="F1202" s="51" t="str">
        <f t="shared" si="211"/>
        <v>Fourie</v>
      </c>
      <c r="G1202" s="51" t="str">
        <f t="shared" si="212"/>
        <v>Men Senior</v>
      </c>
      <c r="H1202" s="51" t="str">
        <f t="shared" si="213"/>
        <v>Penguin</v>
      </c>
      <c r="I1202" s="84"/>
      <c r="J1202" s="84" t="s">
        <v>1279</v>
      </c>
      <c r="K1202" s="84">
        <v>125</v>
      </c>
      <c r="L1202" s="83">
        <f t="shared" si="214"/>
        <v>9.3000000000000007</v>
      </c>
      <c r="M1202" s="83">
        <f t="shared" si="215"/>
        <v>9.3000000000000007</v>
      </c>
    </row>
    <row r="1203" spans="1:13" hidden="1" x14ac:dyDescent="0.3">
      <c r="A1203" s="210" t="str">
        <f t="shared" si="216"/>
        <v>2022-IC-L5</v>
      </c>
      <c r="B1203" s="199">
        <f t="shared" ref="B1203:B1224" si="217">IF(D1203="","",B1202)</f>
        <v>44877</v>
      </c>
      <c r="C1203" s="210" t="str">
        <f t="shared" ref="C1203:C1224" si="218">IF(D1203="","",C1202)</f>
        <v>Zone 5 - Mile 108</v>
      </c>
      <c r="D1203" s="84" t="s">
        <v>1435</v>
      </c>
      <c r="E1203" s="51" t="str">
        <f t="shared" ref="E1203:E1224" si="219">IF(D1203="","",VLOOKUP(D1203,Master,3,FALSE))</f>
        <v>Tiaan</v>
      </c>
      <c r="F1203" s="51" t="str">
        <f t="shared" ref="F1203:F1224" si="220">IF(D1203="","",VLOOKUP(D1203,Master,4,FALSE))</f>
        <v>Fourie</v>
      </c>
      <c r="G1203" s="51" t="str">
        <f t="shared" ref="G1203:G1224" si="221">IF(D1203="","",VLOOKUP(D1203,Master,5,FALSE))</f>
        <v>Men Senior</v>
      </c>
      <c r="H1203" s="51" t="str">
        <f t="shared" ref="H1203:H1224" si="222">IF(D1203="","",VLOOKUP(D1203,Master,2,FALSE))</f>
        <v>Penguin</v>
      </c>
      <c r="I1203" s="84"/>
      <c r="J1203" s="84" t="s">
        <v>1279</v>
      </c>
      <c r="K1203" s="84">
        <v>155</v>
      </c>
      <c r="L1203" s="83">
        <f t="shared" ref="L1203:L1224" si="223">IF(K1203="","",IF(I1203="",ROUND(HLOOKUP(J1203,kgList,K1203,FALSE),1),ROUND(HLOOKUP(I1203,kgList,K1203,FALSE),1)))</f>
        <v>19.5</v>
      </c>
      <c r="M1203" s="83">
        <f t="shared" ref="M1203:M1224" si="224">IF(L1203="","",IF(COUNTA(I1203:J1203)&gt;1,"Edible or Inedible",IF(COUNTA(I1203)=1,L1203*1,IF(COUNTA(J1203)=1,L1203*1,"ERROR"))))</f>
        <v>19.5</v>
      </c>
    </row>
    <row r="1204" spans="1:13" hidden="1" x14ac:dyDescent="0.3">
      <c r="A1204" s="210" t="str">
        <f t="shared" si="216"/>
        <v>2022-IC-L5</v>
      </c>
      <c r="B1204" s="199">
        <f t="shared" si="217"/>
        <v>44877</v>
      </c>
      <c r="C1204" s="210" t="str">
        <f t="shared" si="218"/>
        <v>Zone 5 - Mile 108</v>
      </c>
      <c r="D1204" s="84" t="s">
        <v>1435</v>
      </c>
      <c r="E1204" s="51" t="str">
        <f t="shared" si="219"/>
        <v>Tiaan</v>
      </c>
      <c r="F1204" s="51" t="str">
        <f t="shared" si="220"/>
        <v>Fourie</v>
      </c>
      <c r="G1204" s="51" t="str">
        <f t="shared" si="221"/>
        <v>Men Senior</v>
      </c>
      <c r="H1204" s="51" t="str">
        <f t="shared" si="222"/>
        <v>Penguin</v>
      </c>
      <c r="I1204" s="84"/>
      <c r="J1204" s="84" t="s">
        <v>1279</v>
      </c>
      <c r="K1204" s="84">
        <v>116</v>
      </c>
      <c r="L1204" s="83">
        <f t="shared" si="223"/>
        <v>7.2</v>
      </c>
      <c r="M1204" s="83">
        <f t="shared" si="224"/>
        <v>7.2</v>
      </c>
    </row>
    <row r="1205" spans="1:13" hidden="1" x14ac:dyDescent="0.3">
      <c r="A1205" s="210" t="str">
        <f t="shared" si="216"/>
        <v>2022-IC-L5</v>
      </c>
      <c r="B1205" s="199">
        <f t="shared" si="217"/>
        <v>44877</v>
      </c>
      <c r="C1205" s="210" t="str">
        <f t="shared" si="218"/>
        <v>Zone 5 - Mile 108</v>
      </c>
      <c r="D1205" s="84" t="s">
        <v>1435</v>
      </c>
      <c r="E1205" s="51" t="str">
        <f t="shared" si="219"/>
        <v>Tiaan</v>
      </c>
      <c r="F1205" s="51" t="str">
        <f t="shared" si="220"/>
        <v>Fourie</v>
      </c>
      <c r="G1205" s="51" t="str">
        <f t="shared" si="221"/>
        <v>Men Senior</v>
      </c>
      <c r="H1205" s="51" t="str">
        <f t="shared" si="222"/>
        <v>Penguin</v>
      </c>
      <c r="I1205" s="84"/>
      <c r="J1205" s="84" t="s">
        <v>1279</v>
      </c>
      <c r="K1205" s="84">
        <v>126</v>
      </c>
      <c r="L1205" s="83">
        <f t="shared" si="223"/>
        <v>9.6</v>
      </c>
      <c r="M1205" s="83">
        <f t="shared" si="224"/>
        <v>9.6</v>
      </c>
    </row>
    <row r="1206" spans="1:13" hidden="1" x14ac:dyDescent="0.3">
      <c r="A1206" s="210" t="str">
        <f t="shared" si="216"/>
        <v>2022-IC-L5</v>
      </c>
      <c r="B1206" s="199">
        <f t="shared" si="217"/>
        <v>44877</v>
      </c>
      <c r="C1206" s="210" t="str">
        <f t="shared" si="218"/>
        <v>Zone 5 - Mile 108</v>
      </c>
      <c r="D1206" s="84" t="s">
        <v>1435</v>
      </c>
      <c r="E1206" s="51" t="str">
        <f t="shared" si="219"/>
        <v>Tiaan</v>
      </c>
      <c r="F1206" s="51" t="str">
        <f t="shared" si="220"/>
        <v>Fourie</v>
      </c>
      <c r="G1206" s="51" t="str">
        <f t="shared" si="221"/>
        <v>Men Senior</v>
      </c>
      <c r="H1206" s="51" t="str">
        <f t="shared" si="222"/>
        <v>Penguin</v>
      </c>
      <c r="I1206" s="84"/>
      <c r="J1206" s="84" t="s">
        <v>1279</v>
      </c>
      <c r="K1206" s="84">
        <v>125</v>
      </c>
      <c r="L1206" s="83">
        <f t="shared" si="223"/>
        <v>9.3000000000000007</v>
      </c>
      <c r="M1206" s="83">
        <f t="shared" si="224"/>
        <v>9.3000000000000007</v>
      </c>
    </row>
    <row r="1207" spans="1:13" hidden="1" x14ac:dyDescent="0.3">
      <c r="A1207" s="210" t="str">
        <f t="shared" si="216"/>
        <v>2022-IC-L5</v>
      </c>
      <c r="B1207" s="199">
        <f t="shared" si="217"/>
        <v>44877</v>
      </c>
      <c r="C1207" s="210" t="str">
        <f t="shared" si="218"/>
        <v>Zone 5 - Mile 108</v>
      </c>
      <c r="D1207" s="84" t="s">
        <v>1435</v>
      </c>
      <c r="E1207" s="51" t="str">
        <f t="shared" si="219"/>
        <v>Tiaan</v>
      </c>
      <c r="F1207" s="51" t="str">
        <f t="shared" si="220"/>
        <v>Fourie</v>
      </c>
      <c r="G1207" s="51" t="str">
        <f t="shared" si="221"/>
        <v>Men Senior</v>
      </c>
      <c r="H1207" s="51" t="str">
        <f t="shared" si="222"/>
        <v>Penguin</v>
      </c>
      <c r="I1207" s="84"/>
      <c r="J1207" s="84" t="s">
        <v>1279</v>
      </c>
      <c r="K1207" s="84">
        <v>137</v>
      </c>
      <c r="L1207" s="83">
        <f t="shared" si="223"/>
        <v>12.8</v>
      </c>
      <c r="M1207" s="83">
        <f t="shared" si="224"/>
        <v>12.8</v>
      </c>
    </row>
    <row r="1208" spans="1:13" hidden="1" x14ac:dyDescent="0.3">
      <c r="A1208" s="210" t="str">
        <f t="shared" si="216"/>
        <v>2022-IC-L5</v>
      </c>
      <c r="B1208" s="199">
        <f t="shared" si="217"/>
        <v>44877</v>
      </c>
      <c r="C1208" s="210" t="str">
        <f t="shared" si="218"/>
        <v>Zone 5 - Mile 108</v>
      </c>
      <c r="D1208" s="84" t="s">
        <v>1435</v>
      </c>
      <c r="E1208" s="51" t="str">
        <f t="shared" si="219"/>
        <v>Tiaan</v>
      </c>
      <c r="F1208" s="51" t="str">
        <f t="shared" si="220"/>
        <v>Fourie</v>
      </c>
      <c r="G1208" s="51" t="str">
        <f t="shared" si="221"/>
        <v>Men Senior</v>
      </c>
      <c r="H1208" s="51" t="str">
        <f t="shared" si="222"/>
        <v>Penguin</v>
      </c>
      <c r="I1208" s="84"/>
      <c r="J1208" s="84" t="s">
        <v>1279</v>
      </c>
      <c r="K1208" s="84">
        <v>119</v>
      </c>
      <c r="L1208" s="83">
        <f t="shared" si="223"/>
        <v>7.9</v>
      </c>
      <c r="M1208" s="83">
        <f t="shared" si="224"/>
        <v>7.9</v>
      </c>
    </row>
    <row r="1209" spans="1:13" hidden="1" x14ac:dyDescent="0.3">
      <c r="A1209" s="210" t="str">
        <f t="shared" si="216"/>
        <v>2022-IC-L5</v>
      </c>
      <c r="B1209" s="199">
        <f t="shared" si="217"/>
        <v>44877</v>
      </c>
      <c r="C1209" s="210" t="str">
        <f t="shared" si="218"/>
        <v>Zone 5 - Mile 108</v>
      </c>
      <c r="D1209" s="84" t="s">
        <v>1435</v>
      </c>
      <c r="E1209" s="51" t="str">
        <f t="shared" si="219"/>
        <v>Tiaan</v>
      </c>
      <c r="F1209" s="51" t="str">
        <f t="shared" si="220"/>
        <v>Fourie</v>
      </c>
      <c r="G1209" s="51" t="str">
        <f t="shared" si="221"/>
        <v>Men Senior</v>
      </c>
      <c r="H1209" s="51" t="str">
        <f t="shared" si="222"/>
        <v>Penguin</v>
      </c>
      <c r="I1209" s="84"/>
      <c r="J1209" s="84" t="s">
        <v>1279</v>
      </c>
      <c r="K1209" s="84">
        <v>123</v>
      </c>
      <c r="L1209" s="83">
        <f t="shared" si="223"/>
        <v>8.8000000000000007</v>
      </c>
      <c r="M1209" s="83">
        <f t="shared" si="224"/>
        <v>8.8000000000000007</v>
      </c>
    </row>
    <row r="1210" spans="1:13" hidden="1" x14ac:dyDescent="0.3">
      <c r="A1210" s="210" t="str">
        <f t="shared" si="216"/>
        <v>2022-IC-L5</v>
      </c>
      <c r="B1210" s="199">
        <f t="shared" si="217"/>
        <v>44877</v>
      </c>
      <c r="C1210" s="210" t="str">
        <f t="shared" si="218"/>
        <v>Zone 5 - Mile 108</v>
      </c>
      <c r="D1210" s="84" t="s">
        <v>1762</v>
      </c>
      <c r="E1210" s="51" t="str">
        <f t="shared" si="219"/>
        <v>Steve</v>
      </c>
      <c r="F1210" s="51" t="str">
        <f t="shared" si="220"/>
        <v>Alexander</v>
      </c>
      <c r="G1210" s="51" t="str">
        <f t="shared" si="221"/>
        <v>Men Master</v>
      </c>
      <c r="H1210" s="51" t="str">
        <f t="shared" si="222"/>
        <v>xHenties Bay</v>
      </c>
      <c r="I1210" s="84"/>
      <c r="J1210" s="84" t="s">
        <v>1279</v>
      </c>
      <c r="K1210" s="84">
        <v>94</v>
      </c>
      <c r="L1210" s="83">
        <f t="shared" si="223"/>
        <v>3.5</v>
      </c>
      <c r="M1210" s="83">
        <f t="shared" si="224"/>
        <v>3.5</v>
      </c>
    </row>
    <row r="1211" spans="1:13" hidden="1" x14ac:dyDescent="0.3">
      <c r="A1211" s="210" t="str">
        <f t="shared" si="216"/>
        <v>2022-IC-L5</v>
      </c>
      <c r="B1211" s="199">
        <f t="shared" si="217"/>
        <v>44877</v>
      </c>
      <c r="C1211" s="210" t="str">
        <f t="shared" si="218"/>
        <v>Zone 5 - Mile 108</v>
      </c>
      <c r="D1211" s="84" t="s">
        <v>1762</v>
      </c>
      <c r="E1211" s="51" t="str">
        <f t="shared" si="219"/>
        <v>Steve</v>
      </c>
      <c r="F1211" s="51" t="str">
        <f t="shared" si="220"/>
        <v>Alexander</v>
      </c>
      <c r="G1211" s="51" t="str">
        <f t="shared" si="221"/>
        <v>Men Master</v>
      </c>
      <c r="H1211" s="51" t="str">
        <f t="shared" si="222"/>
        <v>xHenties Bay</v>
      </c>
      <c r="I1211" s="84"/>
      <c r="J1211" s="84" t="s">
        <v>1279</v>
      </c>
      <c r="K1211" s="84">
        <v>116</v>
      </c>
      <c r="L1211" s="83">
        <f t="shared" si="223"/>
        <v>7.2</v>
      </c>
      <c r="M1211" s="83">
        <f t="shared" si="224"/>
        <v>7.2</v>
      </c>
    </row>
    <row r="1212" spans="1:13" hidden="1" x14ac:dyDescent="0.3">
      <c r="A1212" s="210" t="str">
        <f t="shared" si="216"/>
        <v>2022-IC-L5</v>
      </c>
      <c r="B1212" s="199">
        <f t="shared" si="217"/>
        <v>44877</v>
      </c>
      <c r="C1212" s="210" t="str">
        <f t="shared" si="218"/>
        <v>Zone 5 - Mile 108</v>
      </c>
      <c r="D1212" s="84" t="s">
        <v>1762</v>
      </c>
      <c r="E1212" s="51" t="str">
        <f t="shared" si="219"/>
        <v>Steve</v>
      </c>
      <c r="F1212" s="51" t="str">
        <f t="shared" si="220"/>
        <v>Alexander</v>
      </c>
      <c r="G1212" s="51" t="str">
        <f t="shared" si="221"/>
        <v>Men Master</v>
      </c>
      <c r="H1212" s="51" t="str">
        <f t="shared" si="222"/>
        <v>xHenties Bay</v>
      </c>
      <c r="I1212" s="84" t="s">
        <v>19</v>
      </c>
      <c r="J1212" s="84"/>
      <c r="K1212" s="84">
        <v>67</v>
      </c>
      <c r="L1212" s="83">
        <f t="shared" si="223"/>
        <v>3.1</v>
      </c>
      <c r="M1212" s="83">
        <f t="shared" si="224"/>
        <v>3.1</v>
      </c>
    </row>
    <row r="1213" spans="1:13" hidden="1" x14ac:dyDescent="0.3">
      <c r="A1213" s="210" t="str">
        <f t="shared" si="216"/>
        <v>2022-IC-L5</v>
      </c>
      <c r="B1213" s="199">
        <f t="shared" si="217"/>
        <v>44877</v>
      </c>
      <c r="C1213" s="210" t="str">
        <f t="shared" si="218"/>
        <v>Zone 5 - Mile 108</v>
      </c>
      <c r="D1213" s="84" t="s">
        <v>1418</v>
      </c>
      <c r="E1213" s="51" t="str">
        <f t="shared" si="219"/>
        <v>Jacob</v>
      </c>
      <c r="F1213" s="51" t="str">
        <f t="shared" si="220"/>
        <v>Wasserfall</v>
      </c>
      <c r="G1213" s="51" t="str">
        <f t="shared" si="221"/>
        <v>Men Senior</v>
      </c>
      <c r="H1213" s="51" t="str">
        <f t="shared" si="222"/>
        <v>Henties Bay</v>
      </c>
      <c r="I1213" s="84"/>
      <c r="J1213" s="84" t="s">
        <v>1279</v>
      </c>
      <c r="K1213" s="84">
        <v>154</v>
      </c>
      <c r="L1213" s="83">
        <f t="shared" si="223"/>
        <v>19.100000000000001</v>
      </c>
      <c r="M1213" s="83">
        <f t="shared" si="224"/>
        <v>19.100000000000001</v>
      </c>
    </row>
    <row r="1214" spans="1:13" hidden="1" x14ac:dyDescent="0.3">
      <c r="A1214" s="210" t="str">
        <f t="shared" si="216"/>
        <v>2022-IC-L5</v>
      </c>
      <c r="B1214" s="199">
        <f t="shared" si="217"/>
        <v>44877</v>
      </c>
      <c r="C1214" s="210" t="str">
        <f t="shared" si="218"/>
        <v>Zone 5 - Mile 108</v>
      </c>
      <c r="D1214" s="84" t="s">
        <v>1418</v>
      </c>
      <c r="E1214" s="51" t="str">
        <f t="shared" si="219"/>
        <v>Jacob</v>
      </c>
      <c r="F1214" s="51" t="str">
        <f t="shared" si="220"/>
        <v>Wasserfall</v>
      </c>
      <c r="G1214" s="51" t="str">
        <f t="shared" si="221"/>
        <v>Men Senior</v>
      </c>
      <c r="H1214" s="51" t="str">
        <f t="shared" si="222"/>
        <v>Henties Bay</v>
      </c>
      <c r="I1214" s="84"/>
      <c r="J1214" s="84" t="s">
        <v>1279</v>
      </c>
      <c r="K1214" s="84">
        <v>109</v>
      </c>
      <c r="L1214" s="83">
        <f t="shared" si="223"/>
        <v>5.8</v>
      </c>
      <c r="M1214" s="83">
        <f t="shared" si="224"/>
        <v>5.8</v>
      </c>
    </row>
    <row r="1215" spans="1:13" hidden="1" x14ac:dyDescent="0.3">
      <c r="A1215" s="210" t="str">
        <f t="shared" si="216"/>
        <v>2022-IC-L5</v>
      </c>
      <c r="B1215" s="199">
        <f t="shared" si="217"/>
        <v>44877</v>
      </c>
      <c r="C1215" s="210" t="str">
        <f t="shared" si="218"/>
        <v>Zone 5 - Mile 108</v>
      </c>
      <c r="D1215" s="84" t="s">
        <v>1418</v>
      </c>
      <c r="E1215" s="51" t="str">
        <f t="shared" si="219"/>
        <v>Jacob</v>
      </c>
      <c r="F1215" s="51" t="str">
        <f t="shared" si="220"/>
        <v>Wasserfall</v>
      </c>
      <c r="G1215" s="51" t="str">
        <f t="shared" si="221"/>
        <v>Men Senior</v>
      </c>
      <c r="H1215" s="51" t="str">
        <f t="shared" si="222"/>
        <v>Henties Bay</v>
      </c>
      <c r="I1215" s="84"/>
      <c r="J1215" s="84" t="s">
        <v>1279</v>
      </c>
      <c r="K1215" s="84">
        <v>124</v>
      </c>
      <c r="L1215" s="83">
        <f t="shared" si="223"/>
        <v>9.1</v>
      </c>
      <c r="M1215" s="83">
        <f t="shared" si="224"/>
        <v>9.1</v>
      </c>
    </row>
    <row r="1216" spans="1:13" hidden="1" x14ac:dyDescent="0.3">
      <c r="A1216" s="210" t="str">
        <f t="shared" si="216"/>
        <v>2022-IC-L5</v>
      </c>
      <c r="B1216" s="199">
        <f t="shared" si="217"/>
        <v>44877</v>
      </c>
      <c r="C1216" s="210" t="str">
        <f t="shared" si="218"/>
        <v>Zone 5 - Mile 108</v>
      </c>
      <c r="D1216" s="84" t="s">
        <v>1418</v>
      </c>
      <c r="E1216" s="51" t="str">
        <f t="shared" si="219"/>
        <v>Jacob</v>
      </c>
      <c r="F1216" s="51" t="str">
        <f t="shared" si="220"/>
        <v>Wasserfall</v>
      </c>
      <c r="G1216" s="51" t="str">
        <f t="shared" si="221"/>
        <v>Men Senior</v>
      </c>
      <c r="H1216" s="51" t="str">
        <f t="shared" si="222"/>
        <v>Henties Bay</v>
      </c>
      <c r="I1216" s="84"/>
      <c r="J1216" s="84" t="s">
        <v>1279</v>
      </c>
      <c r="K1216" s="84">
        <v>130</v>
      </c>
      <c r="L1216" s="83">
        <f t="shared" si="223"/>
        <v>10.7</v>
      </c>
      <c r="M1216" s="83">
        <f t="shared" si="224"/>
        <v>10.7</v>
      </c>
    </row>
    <row r="1217" spans="1:13" hidden="1" x14ac:dyDescent="0.3">
      <c r="A1217" s="210" t="str">
        <f t="shared" si="216"/>
        <v>2022-IC-L5</v>
      </c>
      <c r="B1217" s="199">
        <f t="shared" si="217"/>
        <v>44877</v>
      </c>
      <c r="C1217" s="210" t="str">
        <f t="shared" si="218"/>
        <v>Zone 5 - Mile 108</v>
      </c>
      <c r="D1217" s="84" t="s">
        <v>480</v>
      </c>
      <c r="E1217" s="51" t="str">
        <f t="shared" si="219"/>
        <v>Emil</v>
      </c>
      <c r="F1217" s="51" t="str">
        <f t="shared" si="220"/>
        <v>Prinsloo</v>
      </c>
      <c r="G1217" s="51" t="str">
        <f t="shared" si="221"/>
        <v>Men Veteran</v>
      </c>
      <c r="H1217" s="51" t="str">
        <f t="shared" si="222"/>
        <v>Okahandja</v>
      </c>
      <c r="I1217" s="84"/>
      <c r="J1217" s="84" t="s">
        <v>1279</v>
      </c>
      <c r="K1217" s="84">
        <v>158</v>
      </c>
      <c r="L1217" s="83">
        <f t="shared" si="223"/>
        <v>20.8</v>
      </c>
      <c r="M1217" s="83">
        <f t="shared" si="224"/>
        <v>20.8</v>
      </c>
    </row>
    <row r="1218" spans="1:13" hidden="1" x14ac:dyDescent="0.3">
      <c r="A1218" s="210" t="str">
        <f t="shared" si="216"/>
        <v>2022-IC-L5</v>
      </c>
      <c r="B1218" s="199">
        <f t="shared" si="217"/>
        <v>44877</v>
      </c>
      <c r="C1218" s="210" t="str">
        <f t="shared" si="218"/>
        <v>Zone 5 - Mile 108</v>
      </c>
      <c r="D1218" s="84" t="s">
        <v>480</v>
      </c>
      <c r="E1218" s="51" t="str">
        <f t="shared" si="219"/>
        <v>Emil</v>
      </c>
      <c r="F1218" s="51" t="str">
        <f t="shared" si="220"/>
        <v>Prinsloo</v>
      </c>
      <c r="G1218" s="51" t="str">
        <f t="shared" si="221"/>
        <v>Men Veteran</v>
      </c>
      <c r="H1218" s="51" t="str">
        <f t="shared" si="222"/>
        <v>Okahandja</v>
      </c>
      <c r="I1218" s="84"/>
      <c r="J1218" s="84" t="s">
        <v>1279</v>
      </c>
      <c r="K1218" s="84">
        <v>135</v>
      </c>
      <c r="L1218" s="83">
        <f t="shared" si="223"/>
        <v>12.1</v>
      </c>
      <c r="M1218" s="83">
        <f t="shared" si="224"/>
        <v>12.1</v>
      </c>
    </row>
    <row r="1219" spans="1:13" hidden="1" x14ac:dyDescent="0.3">
      <c r="A1219" s="210" t="str">
        <f t="shared" si="216"/>
        <v>2022-IC-L5</v>
      </c>
      <c r="B1219" s="199">
        <f t="shared" si="217"/>
        <v>44877</v>
      </c>
      <c r="C1219" s="210" t="str">
        <f t="shared" si="218"/>
        <v>Zone 5 - Mile 108</v>
      </c>
      <c r="D1219" s="84" t="s">
        <v>480</v>
      </c>
      <c r="E1219" s="51" t="str">
        <f t="shared" si="219"/>
        <v>Emil</v>
      </c>
      <c r="F1219" s="51" t="str">
        <f t="shared" si="220"/>
        <v>Prinsloo</v>
      </c>
      <c r="G1219" s="51" t="str">
        <f t="shared" si="221"/>
        <v>Men Veteran</v>
      </c>
      <c r="H1219" s="51" t="str">
        <f t="shared" si="222"/>
        <v>Okahandja</v>
      </c>
      <c r="I1219" s="84"/>
      <c r="J1219" s="84" t="s">
        <v>1279</v>
      </c>
      <c r="K1219" s="84">
        <v>157</v>
      </c>
      <c r="L1219" s="83">
        <f t="shared" si="223"/>
        <v>20.399999999999999</v>
      </c>
      <c r="M1219" s="83">
        <f t="shared" si="224"/>
        <v>20.399999999999999</v>
      </c>
    </row>
    <row r="1220" spans="1:13" hidden="1" x14ac:dyDescent="0.3">
      <c r="A1220" s="210" t="str">
        <f t="shared" si="216"/>
        <v>2022-IC-L5</v>
      </c>
      <c r="B1220" s="199">
        <f t="shared" si="217"/>
        <v>44877</v>
      </c>
      <c r="C1220" s="210" t="str">
        <f t="shared" si="218"/>
        <v>Zone 5 - Mile 108</v>
      </c>
      <c r="D1220" s="84" t="s">
        <v>480</v>
      </c>
      <c r="E1220" s="51" t="str">
        <f t="shared" si="219"/>
        <v>Emil</v>
      </c>
      <c r="F1220" s="51" t="str">
        <f t="shared" si="220"/>
        <v>Prinsloo</v>
      </c>
      <c r="G1220" s="51" t="str">
        <f t="shared" si="221"/>
        <v>Men Veteran</v>
      </c>
      <c r="H1220" s="51" t="str">
        <f t="shared" si="222"/>
        <v>Okahandja</v>
      </c>
      <c r="I1220" s="84"/>
      <c r="J1220" s="84" t="s">
        <v>1279</v>
      </c>
      <c r="K1220" s="84">
        <v>114</v>
      </c>
      <c r="L1220" s="83">
        <f t="shared" si="223"/>
        <v>6.8</v>
      </c>
      <c r="M1220" s="83">
        <f t="shared" si="224"/>
        <v>6.8</v>
      </c>
    </row>
    <row r="1221" spans="1:13" hidden="1" x14ac:dyDescent="0.3">
      <c r="A1221" s="210" t="str">
        <f t="shared" si="216"/>
        <v>2022-IC-L5</v>
      </c>
      <c r="B1221" s="199">
        <f t="shared" si="217"/>
        <v>44877</v>
      </c>
      <c r="C1221" s="210" t="str">
        <f t="shared" si="218"/>
        <v>Zone 5 - Mile 108</v>
      </c>
      <c r="D1221" s="84" t="s">
        <v>480</v>
      </c>
      <c r="E1221" s="51" t="str">
        <f t="shared" si="219"/>
        <v>Emil</v>
      </c>
      <c r="F1221" s="51" t="str">
        <f t="shared" si="220"/>
        <v>Prinsloo</v>
      </c>
      <c r="G1221" s="51" t="str">
        <f t="shared" si="221"/>
        <v>Men Veteran</v>
      </c>
      <c r="H1221" s="51" t="str">
        <f t="shared" si="222"/>
        <v>Okahandja</v>
      </c>
      <c r="I1221" s="84"/>
      <c r="J1221" s="84" t="s">
        <v>1279</v>
      </c>
      <c r="K1221" s="84">
        <v>149</v>
      </c>
      <c r="L1221" s="83">
        <f t="shared" si="223"/>
        <v>17</v>
      </c>
      <c r="M1221" s="83">
        <f t="shared" si="224"/>
        <v>17</v>
      </c>
    </row>
    <row r="1222" spans="1:13" hidden="1" x14ac:dyDescent="0.3">
      <c r="A1222" s="210" t="str">
        <f t="shared" si="216"/>
        <v>2022-IC-L5</v>
      </c>
      <c r="B1222" s="199">
        <f t="shared" si="217"/>
        <v>44877</v>
      </c>
      <c r="C1222" s="210" t="str">
        <f t="shared" si="218"/>
        <v>Zone 5 - Mile 108</v>
      </c>
      <c r="D1222" s="84" t="s">
        <v>795</v>
      </c>
      <c r="E1222" s="51" t="str">
        <f t="shared" si="219"/>
        <v>Divan</v>
      </c>
      <c r="F1222" s="51" t="str">
        <f t="shared" si="220"/>
        <v>Van Vreden</v>
      </c>
      <c r="G1222" s="51" t="str">
        <f t="shared" si="221"/>
        <v>Men Senior</v>
      </c>
      <c r="H1222" s="51" t="str">
        <f t="shared" si="222"/>
        <v>Henties Bay</v>
      </c>
      <c r="I1222" s="84"/>
      <c r="J1222" s="84" t="s">
        <v>1279</v>
      </c>
      <c r="K1222" s="84">
        <v>149</v>
      </c>
      <c r="L1222" s="83">
        <f t="shared" si="223"/>
        <v>17</v>
      </c>
      <c r="M1222" s="83">
        <f t="shared" si="224"/>
        <v>17</v>
      </c>
    </row>
    <row r="1223" spans="1:13" hidden="1" x14ac:dyDescent="0.3">
      <c r="A1223" s="210" t="str">
        <f t="shared" si="216"/>
        <v>2022-IC-L5</v>
      </c>
      <c r="B1223" s="199">
        <f t="shared" si="217"/>
        <v>44877</v>
      </c>
      <c r="C1223" s="210" t="str">
        <f t="shared" si="218"/>
        <v>Zone 5 - Mile 108</v>
      </c>
      <c r="D1223" s="84" t="s">
        <v>795</v>
      </c>
      <c r="E1223" s="51" t="str">
        <f t="shared" si="219"/>
        <v>Divan</v>
      </c>
      <c r="F1223" s="51" t="str">
        <f t="shared" si="220"/>
        <v>Van Vreden</v>
      </c>
      <c r="G1223" s="51" t="str">
        <f t="shared" si="221"/>
        <v>Men Senior</v>
      </c>
      <c r="H1223" s="51" t="str">
        <f t="shared" si="222"/>
        <v>Henties Bay</v>
      </c>
      <c r="I1223" s="84"/>
      <c r="J1223" s="84" t="s">
        <v>1279</v>
      </c>
      <c r="K1223" s="84">
        <v>116</v>
      </c>
      <c r="L1223" s="83">
        <f t="shared" si="223"/>
        <v>7.2</v>
      </c>
      <c r="M1223" s="83">
        <f t="shared" si="224"/>
        <v>7.2</v>
      </c>
    </row>
    <row r="1224" spans="1:13" hidden="1" x14ac:dyDescent="0.3">
      <c r="A1224" s="210" t="str">
        <f t="shared" si="216"/>
        <v>2022-IC-L5</v>
      </c>
      <c r="B1224" s="199">
        <f t="shared" si="217"/>
        <v>44877</v>
      </c>
      <c r="C1224" s="210" t="str">
        <f t="shared" si="218"/>
        <v>Zone 5 - Mile 108</v>
      </c>
      <c r="D1224" s="84" t="s">
        <v>795</v>
      </c>
      <c r="E1224" s="51" t="str">
        <f t="shared" si="219"/>
        <v>Divan</v>
      </c>
      <c r="F1224" s="51" t="str">
        <f t="shared" si="220"/>
        <v>Van Vreden</v>
      </c>
      <c r="G1224" s="51" t="str">
        <f t="shared" si="221"/>
        <v>Men Senior</v>
      </c>
      <c r="H1224" s="51" t="str">
        <f t="shared" si="222"/>
        <v>Henties Bay</v>
      </c>
      <c r="I1224" s="84"/>
      <c r="J1224" s="84" t="s">
        <v>1279</v>
      </c>
      <c r="K1224" s="84">
        <v>107</v>
      </c>
      <c r="L1224" s="83">
        <f t="shared" si="223"/>
        <v>5.5</v>
      </c>
      <c r="M1224" s="83">
        <f t="shared" si="224"/>
        <v>5.5</v>
      </c>
    </row>
    <row r="1225" spans="1:13" hidden="1" x14ac:dyDescent="0.3">
      <c r="A1225" s="210" t="str">
        <f t="shared" ref="A1225:A1288" si="225">IF(D1225="","",A1224)</f>
        <v>2022-IC-L5</v>
      </c>
      <c r="B1225" s="199">
        <f t="shared" ref="B1225:B1288" si="226">IF(D1225="","",B1224)</f>
        <v>44877</v>
      </c>
      <c r="C1225" s="210" t="str">
        <f t="shared" ref="C1225:C1288" si="227">IF(D1225="","",C1224)</f>
        <v>Zone 5 - Mile 108</v>
      </c>
      <c r="D1225" s="84" t="s">
        <v>795</v>
      </c>
      <c r="E1225" s="51" t="str">
        <f t="shared" ref="E1225:E1288" si="228">IF(D1225="","",VLOOKUP(D1225,Master,3,FALSE))</f>
        <v>Divan</v>
      </c>
      <c r="F1225" s="51" t="str">
        <f t="shared" ref="F1225:F1288" si="229">IF(D1225="","",VLOOKUP(D1225,Master,4,FALSE))</f>
        <v>Van Vreden</v>
      </c>
      <c r="G1225" s="51" t="str">
        <f t="shared" ref="G1225:G1288" si="230">IF(D1225="","",VLOOKUP(D1225,Master,5,FALSE))</f>
        <v>Men Senior</v>
      </c>
      <c r="H1225" s="51" t="str">
        <f t="shared" ref="H1225:H1288" si="231">IF(D1225="","",VLOOKUP(D1225,Master,2,FALSE))</f>
        <v>Henties Bay</v>
      </c>
      <c r="I1225" s="84"/>
      <c r="J1225" s="84" t="s">
        <v>1279</v>
      </c>
      <c r="K1225" s="84">
        <v>124</v>
      </c>
      <c r="L1225" s="83">
        <f t="shared" ref="L1225:L1288" si="232">IF(K1225="","",IF(I1225="",ROUND(HLOOKUP(J1225,kgList,K1225,FALSE),1),ROUND(HLOOKUP(I1225,kgList,K1225,FALSE),1)))</f>
        <v>9.1</v>
      </c>
      <c r="M1225" s="83">
        <f t="shared" ref="M1225:M1288" si="233">IF(L1225="","",IF(COUNTA(I1225:J1225)&gt;1,"Edible or Inedible",IF(COUNTA(I1225)=1,L1225*1,IF(COUNTA(J1225)=1,L1225*1,"ERROR"))))</f>
        <v>9.1</v>
      </c>
    </row>
    <row r="1226" spans="1:13" hidden="1" x14ac:dyDescent="0.3">
      <c r="A1226" s="210" t="str">
        <f t="shared" si="225"/>
        <v>2022-IC-L5</v>
      </c>
      <c r="B1226" s="199">
        <f t="shared" si="226"/>
        <v>44877</v>
      </c>
      <c r="C1226" s="210" t="str">
        <f t="shared" si="227"/>
        <v>Zone 5 - Mile 108</v>
      </c>
      <c r="D1226" s="84" t="s">
        <v>1624</v>
      </c>
      <c r="E1226" s="51" t="str">
        <f t="shared" si="228"/>
        <v>Clinton</v>
      </c>
      <c r="F1226" s="51" t="str">
        <f t="shared" si="229"/>
        <v>Barnard</v>
      </c>
      <c r="G1226" s="51" t="str">
        <f t="shared" si="230"/>
        <v>Men Senior</v>
      </c>
      <c r="H1226" s="51" t="str">
        <f t="shared" si="231"/>
        <v>xHenties Bay</v>
      </c>
      <c r="I1226" s="84"/>
      <c r="J1226" s="84" t="s">
        <v>1279</v>
      </c>
      <c r="K1226" s="84">
        <v>140</v>
      </c>
      <c r="L1226" s="83">
        <f t="shared" si="232"/>
        <v>13.7</v>
      </c>
      <c r="M1226" s="83">
        <f t="shared" si="233"/>
        <v>13.7</v>
      </c>
    </row>
    <row r="1227" spans="1:13" hidden="1" x14ac:dyDescent="0.3">
      <c r="A1227" s="210" t="str">
        <f t="shared" si="225"/>
        <v>2022-IC-L5</v>
      </c>
      <c r="B1227" s="199">
        <f t="shared" si="226"/>
        <v>44877</v>
      </c>
      <c r="C1227" s="210" t="str">
        <f t="shared" si="227"/>
        <v>Zone 5 - Mile 108</v>
      </c>
      <c r="D1227" s="84" t="s">
        <v>1624</v>
      </c>
      <c r="E1227" s="51" t="str">
        <f t="shared" si="228"/>
        <v>Clinton</v>
      </c>
      <c r="F1227" s="51" t="str">
        <f t="shared" si="229"/>
        <v>Barnard</v>
      </c>
      <c r="G1227" s="51" t="str">
        <f t="shared" si="230"/>
        <v>Men Senior</v>
      </c>
      <c r="H1227" s="51" t="str">
        <f t="shared" si="231"/>
        <v>xHenties Bay</v>
      </c>
      <c r="I1227" s="84"/>
      <c r="J1227" s="84" t="s">
        <v>1279</v>
      </c>
      <c r="K1227" s="84">
        <v>144</v>
      </c>
      <c r="L1227" s="83">
        <f t="shared" si="232"/>
        <v>15.1</v>
      </c>
      <c r="M1227" s="83">
        <f t="shared" si="233"/>
        <v>15.1</v>
      </c>
    </row>
    <row r="1228" spans="1:13" hidden="1" x14ac:dyDescent="0.3">
      <c r="A1228" s="210" t="str">
        <f t="shared" si="225"/>
        <v>2022-IC-L5</v>
      </c>
      <c r="B1228" s="199">
        <f t="shared" si="226"/>
        <v>44877</v>
      </c>
      <c r="C1228" s="210" t="str">
        <f t="shared" si="227"/>
        <v>Zone 5 - Mile 108</v>
      </c>
      <c r="D1228" s="84" t="s">
        <v>1624</v>
      </c>
      <c r="E1228" s="51" t="str">
        <f t="shared" si="228"/>
        <v>Clinton</v>
      </c>
      <c r="F1228" s="51" t="str">
        <f t="shared" si="229"/>
        <v>Barnard</v>
      </c>
      <c r="G1228" s="51" t="str">
        <f t="shared" si="230"/>
        <v>Men Senior</v>
      </c>
      <c r="H1228" s="51" t="str">
        <f t="shared" si="231"/>
        <v>xHenties Bay</v>
      </c>
      <c r="I1228" s="84"/>
      <c r="J1228" s="84" t="s">
        <v>1279</v>
      </c>
      <c r="K1228" s="84">
        <v>103</v>
      </c>
      <c r="L1228" s="83">
        <f t="shared" si="232"/>
        <v>4.8</v>
      </c>
      <c r="M1228" s="83">
        <f t="shared" si="233"/>
        <v>4.8</v>
      </c>
    </row>
    <row r="1229" spans="1:13" hidden="1" x14ac:dyDescent="0.3">
      <c r="A1229" s="210" t="str">
        <f t="shared" si="225"/>
        <v>2022-IC-L5</v>
      </c>
      <c r="B1229" s="199">
        <f t="shared" si="226"/>
        <v>44877</v>
      </c>
      <c r="C1229" s="210" t="str">
        <f t="shared" si="227"/>
        <v>Zone 5 - Mile 108</v>
      </c>
      <c r="D1229" s="84" t="s">
        <v>544</v>
      </c>
      <c r="E1229" s="51" t="str">
        <f t="shared" si="228"/>
        <v>Simen</v>
      </c>
      <c r="F1229" s="51" t="str">
        <f t="shared" si="229"/>
        <v>Andersen</v>
      </c>
      <c r="G1229" s="51" t="str">
        <f t="shared" si="230"/>
        <v>Men Grand Masters</v>
      </c>
      <c r="H1229" s="51" t="str">
        <f t="shared" si="231"/>
        <v>Henties Bay</v>
      </c>
      <c r="I1229" s="84"/>
      <c r="J1229" s="84" t="s">
        <v>1279</v>
      </c>
      <c r="K1229" s="84">
        <v>111</v>
      </c>
      <c r="L1229" s="83">
        <f t="shared" si="232"/>
        <v>6.2</v>
      </c>
      <c r="M1229" s="83">
        <f t="shared" si="233"/>
        <v>6.2</v>
      </c>
    </row>
    <row r="1230" spans="1:13" hidden="1" x14ac:dyDescent="0.3">
      <c r="A1230" s="210" t="str">
        <f t="shared" si="225"/>
        <v>2022-IC-L5</v>
      </c>
      <c r="B1230" s="199">
        <f t="shared" si="226"/>
        <v>44877</v>
      </c>
      <c r="C1230" s="210" t="str">
        <f t="shared" si="227"/>
        <v>Zone 5 - Mile 108</v>
      </c>
      <c r="D1230" s="84" t="s">
        <v>544</v>
      </c>
      <c r="E1230" s="51" t="str">
        <f t="shared" si="228"/>
        <v>Simen</v>
      </c>
      <c r="F1230" s="51" t="str">
        <f t="shared" si="229"/>
        <v>Andersen</v>
      </c>
      <c r="G1230" s="51" t="str">
        <f t="shared" si="230"/>
        <v>Men Grand Masters</v>
      </c>
      <c r="H1230" s="51" t="str">
        <f t="shared" si="231"/>
        <v>Henties Bay</v>
      </c>
      <c r="I1230" s="84"/>
      <c r="J1230" s="84" t="s">
        <v>1279</v>
      </c>
      <c r="K1230" s="84">
        <v>106</v>
      </c>
      <c r="L1230" s="83">
        <f t="shared" si="232"/>
        <v>5.3</v>
      </c>
      <c r="M1230" s="83">
        <f t="shared" si="233"/>
        <v>5.3</v>
      </c>
    </row>
    <row r="1231" spans="1:13" hidden="1" x14ac:dyDescent="0.3">
      <c r="A1231" s="210" t="str">
        <f t="shared" si="225"/>
        <v>2022-IC-L5</v>
      </c>
      <c r="B1231" s="199">
        <f t="shared" si="226"/>
        <v>44877</v>
      </c>
      <c r="C1231" s="210" t="str">
        <f t="shared" si="227"/>
        <v>Zone 5 - Mile 108</v>
      </c>
      <c r="D1231" s="84" t="s">
        <v>544</v>
      </c>
      <c r="E1231" s="51" t="str">
        <f t="shared" si="228"/>
        <v>Simen</v>
      </c>
      <c r="F1231" s="51" t="str">
        <f t="shared" si="229"/>
        <v>Andersen</v>
      </c>
      <c r="G1231" s="51" t="str">
        <f t="shared" si="230"/>
        <v>Men Grand Masters</v>
      </c>
      <c r="H1231" s="51" t="str">
        <f t="shared" si="231"/>
        <v>Henties Bay</v>
      </c>
      <c r="I1231" s="84"/>
      <c r="J1231" s="84" t="s">
        <v>1279</v>
      </c>
      <c r="K1231" s="84">
        <v>119</v>
      </c>
      <c r="L1231" s="83">
        <f t="shared" si="232"/>
        <v>7.9</v>
      </c>
      <c r="M1231" s="83">
        <f t="shared" si="233"/>
        <v>7.9</v>
      </c>
    </row>
    <row r="1232" spans="1:13" hidden="1" x14ac:dyDescent="0.3">
      <c r="A1232" s="210" t="str">
        <f t="shared" si="225"/>
        <v>2022-IC-L5</v>
      </c>
      <c r="B1232" s="199">
        <f t="shared" si="226"/>
        <v>44877</v>
      </c>
      <c r="C1232" s="210" t="str">
        <f t="shared" si="227"/>
        <v>Zone 5 - Mile 108</v>
      </c>
      <c r="D1232" s="84" t="s">
        <v>544</v>
      </c>
      <c r="E1232" s="51" t="str">
        <f t="shared" si="228"/>
        <v>Simen</v>
      </c>
      <c r="F1232" s="51" t="str">
        <f t="shared" si="229"/>
        <v>Andersen</v>
      </c>
      <c r="G1232" s="51" t="str">
        <f t="shared" si="230"/>
        <v>Men Grand Masters</v>
      </c>
      <c r="H1232" s="51" t="str">
        <f t="shared" si="231"/>
        <v>Henties Bay</v>
      </c>
      <c r="I1232" s="84"/>
      <c r="J1232" s="84" t="s">
        <v>1279</v>
      </c>
      <c r="K1232" s="84">
        <v>89</v>
      </c>
      <c r="L1232" s="83">
        <f t="shared" si="232"/>
        <v>2.9</v>
      </c>
      <c r="M1232" s="83">
        <f t="shared" si="233"/>
        <v>2.9</v>
      </c>
    </row>
    <row r="1233" spans="1:13" hidden="1" x14ac:dyDescent="0.3">
      <c r="A1233" s="210" t="str">
        <f t="shared" si="225"/>
        <v>2022-IC-L5</v>
      </c>
      <c r="B1233" s="199">
        <f t="shared" si="226"/>
        <v>44877</v>
      </c>
      <c r="C1233" s="210" t="str">
        <f t="shared" si="227"/>
        <v>Zone 5 - Mile 108</v>
      </c>
      <c r="D1233" s="84" t="s">
        <v>544</v>
      </c>
      <c r="E1233" s="51" t="str">
        <f t="shared" si="228"/>
        <v>Simen</v>
      </c>
      <c r="F1233" s="51" t="str">
        <f t="shared" si="229"/>
        <v>Andersen</v>
      </c>
      <c r="G1233" s="51" t="str">
        <f t="shared" si="230"/>
        <v>Men Grand Masters</v>
      </c>
      <c r="H1233" s="51" t="str">
        <f t="shared" si="231"/>
        <v>Henties Bay</v>
      </c>
      <c r="I1233" s="84"/>
      <c r="J1233" s="84" t="s">
        <v>1279</v>
      </c>
      <c r="K1233" s="84">
        <v>94</v>
      </c>
      <c r="L1233" s="83">
        <f t="shared" si="232"/>
        <v>3.5</v>
      </c>
      <c r="M1233" s="83">
        <f t="shared" si="233"/>
        <v>3.5</v>
      </c>
    </row>
    <row r="1234" spans="1:13" hidden="1" x14ac:dyDescent="0.3">
      <c r="A1234" s="210" t="str">
        <f t="shared" si="225"/>
        <v>2022-IC-L5</v>
      </c>
      <c r="B1234" s="199">
        <f t="shared" si="226"/>
        <v>44877</v>
      </c>
      <c r="C1234" s="210" t="str">
        <f t="shared" si="227"/>
        <v>Zone 5 - Mile 108</v>
      </c>
      <c r="D1234" s="84" t="s">
        <v>544</v>
      </c>
      <c r="E1234" s="51" t="str">
        <f t="shared" si="228"/>
        <v>Simen</v>
      </c>
      <c r="F1234" s="51" t="str">
        <f t="shared" si="229"/>
        <v>Andersen</v>
      </c>
      <c r="G1234" s="51" t="str">
        <f t="shared" si="230"/>
        <v>Men Grand Masters</v>
      </c>
      <c r="H1234" s="51" t="str">
        <f t="shared" si="231"/>
        <v>Henties Bay</v>
      </c>
      <c r="I1234" s="84"/>
      <c r="J1234" s="84" t="s">
        <v>1279</v>
      </c>
      <c r="K1234" s="84">
        <v>82</v>
      </c>
      <c r="L1234" s="83">
        <f t="shared" si="232"/>
        <v>2.2000000000000002</v>
      </c>
      <c r="M1234" s="83">
        <f t="shared" si="233"/>
        <v>2.2000000000000002</v>
      </c>
    </row>
    <row r="1235" spans="1:13" hidden="1" x14ac:dyDescent="0.3">
      <c r="A1235" s="210" t="str">
        <f t="shared" si="225"/>
        <v>2022-IC-L5</v>
      </c>
      <c r="B1235" s="199">
        <f t="shared" si="226"/>
        <v>44877</v>
      </c>
      <c r="C1235" s="210" t="str">
        <f t="shared" si="227"/>
        <v>Zone 5 - Mile 108</v>
      </c>
      <c r="D1235" s="84" t="s">
        <v>622</v>
      </c>
      <c r="E1235" s="51" t="str">
        <f t="shared" si="228"/>
        <v>Karel</v>
      </c>
      <c r="F1235" s="51" t="str">
        <f t="shared" si="229"/>
        <v>Agenbag</v>
      </c>
      <c r="G1235" s="51" t="str">
        <f t="shared" si="230"/>
        <v>Men Senior</v>
      </c>
      <c r="H1235" s="51" t="str">
        <f t="shared" si="231"/>
        <v>Henties Bay</v>
      </c>
      <c r="I1235" s="84"/>
      <c r="J1235" s="84" t="s">
        <v>1279</v>
      </c>
      <c r="K1235" s="84">
        <v>135</v>
      </c>
      <c r="L1235" s="83">
        <f t="shared" si="232"/>
        <v>12.1</v>
      </c>
      <c r="M1235" s="83">
        <f t="shared" si="233"/>
        <v>12.1</v>
      </c>
    </row>
    <row r="1236" spans="1:13" hidden="1" x14ac:dyDescent="0.3">
      <c r="A1236" s="210" t="str">
        <f t="shared" si="225"/>
        <v>2022-IC-L5</v>
      </c>
      <c r="B1236" s="199">
        <f t="shared" si="226"/>
        <v>44877</v>
      </c>
      <c r="C1236" s="210" t="str">
        <f t="shared" si="227"/>
        <v>Zone 5 - Mile 108</v>
      </c>
      <c r="D1236" s="84" t="s">
        <v>622</v>
      </c>
      <c r="E1236" s="51" t="str">
        <f t="shared" si="228"/>
        <v>Karel</v>
      </c>
      <c r="F1236" s="51" t="str">
        <f t="shared" si="229"/>
        <v>Agenbag</v>
      </c>
      <c r="G1236" s="51" t="str">
        <f t="shared" si="230"/>
        <v>Men Senior</v>
      </c>
      <c r="H1236" s="51" t="str">
        <f t="shared" si="231"/>
        <v>Henties Bay</v>
      </c>
      <c r="I1236" s="84"/>
      <c r="J1236" s="84" t="s">
        <v>1279</v>
      </c>
      <c r="K1236" s="84">
        <v>118</v>
      </c>
      <c r="L1236" s="83">
        <f t="shared" si="232"/>
        <v>7.6</v>
      </c>
      <c r="M1236" s="83">
        <f t="shared" si="233"/>
        <v>7.6</v>
      </c>
    </row>
    <row r="1237" spans="1:13" hidden="1" x14ac:dyDescent="0.3">
      <c r="A1237" s="210" t="str">
        <f t="shared" si="225"/>
        <v>2022-IC-L5</v>
      </c>
      <c r="B1237" s="199">
        <f t="shared" si="226"/>
        <v>44877</v>
      </c>
      <c r="C1237" s="210" t="str">
        <f t="shared" si="227"/>
        <v>Zone 5 - Mile 108</v>
      </c>
      <c r="D1237" s="84" t="s">
        <v>622</v>
      </c>
      <c r="E1237" s="51" t="str">
        <f t="shared" si="228"/>
        <v>Karel</v>
      </c>
      <c r="F1237" s="51" t="str">
        <f t="shared" si="229"/>
        <v>Agenbag</v>
      </c>
      <c r="G1237" s="51" t="str">
        <f t="shared" si="230"/>
        <v>Men Senior</v>
      </c>
      <c r="H1237" s="51" t="str">
        <f t="shared" si="231"/>
        <v>Henties Bay</v>
      </c>
      <c r="I1237" s="84"/>
      <c r="J1237" s="84" t="s">
        <v>1279</v>
      </c>
      <c r="K1237" s="84">
        <v>120</v>
      </c>
      <c r="L1237" s="83">
        <f t="shared" si="232"/>
        <v>8.1</v>
      </c>
      <c r="M1237" s="83">
        <f t="shared" si="233"/>
        <v>8.1</v>
      </c>
    </row>
    <row r="1238" spans="1:13" hidden="1" x14ac:dyDescent="0.3">
      <c r="A1238" s="210" t="str">
        <f t="shared" si="225"/>
        <v>2022-IC-L5</v>
      </c>
      <c r="B1238" s="199">
        <f t="shared" si="226"/>
        <v>44877</v>
      </c>
      <c r="C1238" s="210" t="str">
        <f t="shared" si="227"/>
        <v>Zone 5 - Mile 108</v>
      </c>
      <c r="D1238" s="84" t="s">
        <v>475</v>
      </c>
      <c r="E1238" s="51" t="str">
        <f t="shared" si="228"/>
        <v>Johan</v>
      </c>
      <c r="F1238" s="51" t="str">
        <f t="shared" si="229"/>
        <v>Agenbag</v>
      </c>
      <c r="G1238" s="51" t="str">
        <f t="shared" si="230"/>
        <v>Men Master</v>
      </c>
      <c r="H1238" s="51" t="str">
        <f t="shared" si="231"/>
        <v>Henties Bay</v>
      </c>
      <c r="I1238" s="84"/>
      <c r="J1238" s="84" t="s">
        <v>1279</v>
      </c>
      <c r="K1238" s="84">
        <v>154</v>
      </c>
      <c r="L1238" s="83">
        <f t="shared" si="232"/>
        <v>19.100000000000001</v>
      </c>
      <c r="M1238" s="83">
        <f t="shared" si="233"/>
        <v>19.100000000000001</v>
      </c>
    </row>
    <row r="1239" spans="1:13" hidden="1" x14ac:dyDescent="0.3">
      <c r="A1239" s="210" t="str">
        <f t="shared" si="225"/>
        <v>2022-IC-L5</v>
      </c>
      <c r="B1239" s="199">
        <f t="shared" si="226"/>
        <v>44877</v>
      </c>
      <c r="C1239" s="210" t="str">
        <f t="shared" si="227"/>
        <v>Zone 5 - Mile 108</v>
      </c>
      <c r="D1239" s="84" t="s">
        <v>475</v>
      </c>
      <c r="E1239" s="51" t="str">
        <f t="shared" si="228"/>
        <v>Johan</v>
      </c>
      <c r="F1239" s="51" t="str">
        <f t="shared" si="229"/>
        <v>Agenbag</v>
      </c>
      <c r="G1239" s="51" t="str">
        <f t="shared" si="230"/>
        <v>Men Master</v>
      </c>
      <c r="H1239" s="51" t="str">
        <f t="shared" si="231"/>
        <v>Henties Bay</v>
      </c>
      <c r="I1239" s="84"/>
      <c r="J1239" s="84" t="s">
        <v>1279</v>
      </c>
      <c r="K1239" s="84">
        <v>138</v>
      </c>
      <c r="L1239" s="83">
        <f t="shared" si="232"/>
        <v>13.1</v>
      </c>
      <c r="M1239" s="83">
        <f t="shared" si="233"/>
        <v>13.1</v>
      </c>
    </row>
    <row r="1240" spans="1:13" hidden="1" x14ac:dyDescent="0.3">
      <c r="A1240" s="210" t="str">
        <f t="shared" si="225"/>
        <v>2022-IC-L5</v>
      </c>
      <c r="B1240" s="199">
        <f t="shared" si="226"/>
        <v>44877</v>
      </c>
      <c r="C1240" s="210" t="str">
        <f t="shared" si="227"/>
        <v>Zone 5 - Mile 108</v>
      </c>
      <c r="D1240" s="84" t="s">
        <v>1701</v>
      </c>
      <c r="E1240" s="51" t="str">
        <f t="shared" si="228"/>
        <v>Ricku</v>
      </c>
      <c r="F1240" s="51" t="str">
        <f t="shared" si="229"/>
        <v>Mans</v>
      </c>
      <c r="G1240" s="51" t="str">
        <f t="shared" si="230"/>
        <v>Men Senior</v>
      </c>
      <c r="H1240" s="51" t="str">
        <f t="shared" si="231"/>
        <v>Henties Bay</v>
      </c>
      <c r="I1240" s="84"/>
      <c r="J1240" s="84" t="s">
        <v>1279</v>
      </c>
      <c r="K1240" s="84">
        <v>137</v>
      </c>
      <c r="L1240" s="83">
        <f t="shared" si="232"/>
        <v>12.8</v>
      </c>
      <c r="M1240" s="83">
        <f t="shared" si="233"/>
        <v>12.8</v>
      </c>
    </row>
    <row r="1241" spans="1:13" hidden="1" x14ac:dyDescent="0.3">
      <c r="A1241" s="210" t="str">
        <f t="shared" si="225"/>
        <v>2022-IC-L5</v>
      </c>
      <c r="B1241" s="199">
        <f t="shared" si="226"/>
        <v>44877</v>
      </c>
      <c r="C1241" s="210" t="str">
        <f t="shared" si="227"/>
        <v>Zone 5 - Mile 108</v>
      </c>
      <c r="D1241" s="84" t="s">
        <v>1701</v>
      </c>
      <c r="E1241" s="51" t="str">
        <f t="shared" si="228"/>
        <v>Ricku</v>
      </c>
      <c r="F1241" s="51" t="str">
        <f t="shared" si="229"/>
        <v>Mans</v>
      </c>
      <c r="G1241" s="51" t="str">
        <f t="shared" si="230"/>
        <v>Men Senior</v>
      </c>
      <c r="H1241" s="51" t="str">
        <f t="shared" si="231"/>
        <v>Henties Bay</v>
      </c>
      <c r="I1241" s="84"/>
      <c r="J1241" s="84" t="s">
        <v>1279</v>
      </c>
      <c r="K1241" s="84">
        <v>99</v>
      </c>
      <c r="L1241" s="83">
        <f t="shared" si="232"/>
        <v>4.2</v>
      </c>
      <c r="M1241" s="83">
        <f t="shared" si="233"/>
        <v>4.2</v>
      </c>
    </row>
    <row r="1242" spans="1:13" hidden="1" x14ac:dyDescent="0.3">
      <c r="A1242" s="210" t="str">
        <f t="shared" si="225"/>
        <v>2022-IC-L5</v>
      </c>
      <c r="B1242" s="199">
        <f t="shared" si="226"/>
        <v>44877</v>
      </c>
      <c r="C1242" s="210" t="str">
        <f t="shared" si="227"/>
        <v>Zone 5 - Mile 108</v>
      </c>
      <c r="D1242" s="84" t="s">
        <v>694</v>
      </c>
      <c r="E1242" s="51" t="str">
        <f t="shared" si="228"/>
        <v>Phillip Eric</v>
      </c>
      <c r="F1242" s="51" t="str">
        <f t="shared" si="229"/>
        <v>Mans</v>
      </c>
      <c r="G1242" s="51" t="str">
        <f t="shared" si="230"/>
        <v>Men Master</v>
      </c>
      <c r="H1242" s="51" t="str">
        <f t="shared" si="231"/>
        <v>Henties Bay</v>
      </c>
      <c r="I1242" s="84"/>
      <c r="J1242" s="84" t="s">
        <v>1279</v>
      </c>
      <c r="K1242" s="84">
        <v>133</v>
      </c>
      <c r="L1242" s="83">
        <f t="shared" si="232"/>
        <v>11.5</v>
      </c>
      <c r="M1242" s="83">
        <f t="shared" si="233"/>
        <v>11.5</v>
      </c>
    </row>
    <row r="1243" spans="1:13" hidden="1" x14ac:dyDescent="0.3">
      <c r="A1243" s="210" t="str">
        <f t="shared" si="225"/>
        <v>2022-IC-L5</v>
      </c>
      <c r="B1243" s="199">
        <f t="shared" si="226"/>
        <v>44877</v>
      </c>
      <c r="C1243" s="210" t="str">
        <f t="shared" si="227"/>
        <v>Zone 5 - Mile 108</v>
      </c>
      <c r="D1243" s="84" t="s">
        <v>694</v>
      </c>
      <c r="E1243" s="51" t="str">
        <f t="shared" si="228"/>
        <v>Phillip Eric</v>
      </c>
      <c r="F1243" s="51" t="str">
        <f t="shared" si="229"/>
        <v>Mans</v>
      </c>
      <c r="G1243" s="51" t="str">
        <f t="shared" si="230"/>
        <v>Men Master</v>
      </c>
      <c r="H1243" s="51" t="str">
        <f t="shared" si="231"/>
        <v>Henties Bay</v>
      </c>
      <c r="I1243" s="84"/>
      <c r="J1243" s="84" t="s">
        <v>1279</v>
      </c>
      <c r="K1243" s="84">
        <v>103</v>
      </c>
      <c r="L1243" s="83">
        <f t="shared" si="232"/>
        <v>4.8</v>
      </c>
      <c r="M1243" s="83">
        <f t="shared" si="233"/>
        <v>4.8</v>
      </c>
    </row>
    <row r="1244" spans="1:13" hidden="1" x14ac:dyDescent="0.3">
      <c r="A1244" s="210" t="str">
        <f t="shared" si="225"/>
        <v>2022-IC-L5</v>
      </c>
      <c r="B1244" s="199">
        <f t="shared" si="226"/>
        <v>44877</v>
      </c>
      <c r="C1244" s="210" t="str">
        <f t="shared" si="227"/>
        <v>Zone 5 - Mile 108</v>
      </c>
      <c r="D1244" s="84" t="s">
        <v>694</v>
      </c>
      <c r="E1244" s="51" t="str">
        <f t="shared" si="228"/>
        <v>Phillip Eric</v>
      </c>
      <c r="F1244" s="51" t="str">
        <f t="shared" si="229"/>
        <v>Mans</v>
      </c>
      <c r="G1244" s="51" t="str">
        <f t="shared" si="230"/>
        <v>Men Master</v>
      </c>
      <c r="H1244" s="51" t="str">
        <f t="shared" si="231"/>
        <v>Henties Bay</v>
      </c>
      <c r="I1244" s="84"/>
      <c r="J1244" s="84" t="s">
        <v>1279</v>
      </c>
      <c r="K1244" s="84">
        <v>92</v>
      </c>
      <c r="L1244" s="83">
        <f t="shared" si="232"/>
        <v>3.3</v>
      </c>
      <c r="M1244" s="83">
        <f t="shared" si="233"/>
        <v>3.3</v>
      </c>
    </row>
    <row r="1245" spans="1:13" hidden="1" x14ac:dyDescent="0.3">
      <c r="A1245" s="210" t="str">
        <f t="shared" si="225"/>
        <v>2022-IC-L5</v>
      </c>
      <c r="B1245" s="199">
        <f t="shared" si="226"/>
        <v>44877</v>
      </c>
      <c r="C1245" s="210" t="str">
        <f t="shared" si="227"/>
        <v>Zone 5 - Mile 108</v>
      </c>
      <c r="D1245" s="84" t="s">
        <v>563</v>
      </c>
      <c r="E1245" s="51" t="str">
        <f t="shared" si="228"/>
        <v>Michele</v>
      </c>
      <c r="F1245" s="51" t="str">
        <f t="shared" si="229"/>
        <v>Andersen</v>
      </c>
      <c r="G1245" s="51" t="str">
        <f t="shared" si="230"/>
        <v>Ladies Grand Masters</v>
      </c>
      <c r="H1245" s="51" t="str">
        <f t="shared" si="231"/>
        <v>Henties Bay</v>
      </c>
      <c r="I1245" s="84" t="s">
        <v>19</v>
      </c>
      <c r="J1245" s="84"/>
      <c r="K1245" s="84">
        <v>69</v>
      </c>
      <c r="L1245" s="83">
        <f t="shared" si="232"/>
        <v>3.4</v>
      </c>
      <c r="M1245" s="83">
        <f t="shared" si="233"/>
        <v>3.4</v>
      </c>
    </row>
    <row r="1246" spans="1:13" hidden="1" x14ac:dyDescent="0.3">
      <c r="A1246" s="210" t="str">
        <f t="shared" si="225"/>
        <v>2022-IC-L5</v>
      </c>
      <c r="B1246" s="199">
        <f t="shared" si="226"/>
        <v>44877</v>
      </c>
      <c r="C1246" s="210" t="str">
        <f t="shared" si="227"/>
        <v>Zone 5 - Mile 108</v>
      </c>
      <c r="D1246" s="84" t="s">
        <v>563</v>
      </c>
      <c r="E1246" s="51" t="str">
        <f t="shared" si="228"/>
        <v>Michele</v>
      </c>
      <c r="F1246" s="51" t="str">
        <f t="shared" si="229"/>
        <v>Andersen</v>
      </c>
      <c r="G1246" s="51" t="str">
        <f t="shared" si="230"/>
        <v>Ladies Grand Masters</v>
      </c>
      <c r="H1246" s="51" t="str">
        <f t="shared" si="231"/>
        <v>Henties Bay</v>
      </c>
      <c r="I1246" s="84"/>
      <c r="J1246" s="84" t="s">
        <v>20</v>
      </c>
      <c r="K1246" s="84">
        <v>82</v>
      </c>
      <c r="L1246" s="83">
        <f t="shared" si="232"/>
        <v>2</v>
      </c>
      <c r="M1246" s="83">
        <f t="shared" si="233"/>
        <v>2</v>
      </c>
    </row>
    <row r="1247" spans="1:13" hidden="1" x14ac:dyDescent="0.3">
      <c r="A1247" s="210" t="str">
        <f t="shared" si="225"/>
        <v>2022-IC-L5</v>
      </c>
      <c r="B1247" s="199">
        <f t="shared" si="226"/>
        <v>44877</v>
      </c>
      <c r="C1247" s="210" t="str">
        <f t="shared" si="227"/>
        <v>Zone 5 - Mile 108</v>
      </c>
      <c r="D1247" s="84" t="s">
        <v>572</v>
      </c>
      <c r="E1247" s="51" t="str">
        <f t="shared" si="228"/>
        <v>Veronica</v>
      </c>
      <c r="F1247" s="51" t="str">
        <f t="shared" si="229"/>
        <v>Nel</v>
      </c>
      <c r="G1247" s="51" t="str">
        <f t="shared" si="230"/>
        <v>Ladies Master</v>
      </c>
      <c r="H1247" s="51" t="str">
        <f t="shared" si="231"/>
        <v>Henties Bay</v>
      </c>
      <c r="I1247" s="84"/>
      <c r="J1247" s="84" t="s">
        <v>20</v>
      </c>
      <c r="K1247" s="84">
        <v>81</v>
      </c>
      <c r="L1247" s="83">
        <f t="shared" si="232"/>
        <v>1.9</v>
      </c>
      <c r="M1247" s="83">
        <f t="shared" si="233"/>
        <v>1.9</v>
      </c>
    </row>
    <row r="1248" spans="1:13" hidden="1" x14ac:dyDescent="0.3">
      <c r="A1248" s="210" t="str">
        <f t="shared" si="225"/>
        <v>2022-IC-L5</v>
      </c>
      <c r="B1248" s="199">
        <f t="shared" si="226"/>
        <v>44877</v>
      </c>
      <c r="C1248" s="210" t="str">
        <f t="shared" si="227"/>
        <v>Zone 5 - Mile 108</v>
      </c>
      <c r="D1248" s="84" t="s">
        <v>572</v>
      </c>
      <c r="E1248" s="51" t="str">
        <f t="shared" si="228"/>
        <v>Veronica</v>
      </c>
      <c r="F1248" s="51" t="str">
        <f t="shared" si="229"/>
        <v>Nel</v>
      </c>
      <c r="G1248" s="51" t="str">
        <f t="shared" si="230"/>
        <v>Ladies Master</v>
      </c>
      <c r="H1248" s="51" t="str">
        <f t="shared" si="231"/>
        <v>Henties Bay</v>
      </c>
      <c r="I1248" s="84" t="s">
        <v>19</v>
      </c>
      <c r="J1248" s="84"/>
      <c r="K1248" s="84">
        <v>55</v>
      </c>
      <c r="L1248" s="83">
        <f t="shared" si="232"/>
        <v>1.7</v>
      </c>
      <c r="M1248" s="83">
        <f t="shared" si="233"/>
        <v>1.7</v>
      </c>
    </row>
    <row r="1249" spans="1:13" hidden="1" x14ac:dyDescent="0.3">
      <c r="A1249" s="210" t="str">
        <f t="shared" si="225"/>
        <v>2022-IC-L5</v>
      </c>
      <c r="B1249" s="199">
        <f t="shared" si="226"/>
        <v>44877</v>
      </c>
      <c r="C1249" s="210" t="str">
        <f t="shared" si="227"/>
        <v>Zone 5 - Mile 108</v>
      </c>
      <c r="D1249" s="84" t="s">
        <v>572</v>
      </c>
      <c r="E1249" s="51" t="str">
        <f t="shared" si="228"/>
        <v>Veronica</v>
      </c>
      <c r="F1249" s="51" t="str">
        <f t="shared" si="229"/>
        <v>Nel</v>
      </c>
      <c r="G1249" s="51" t="str">
        <f t="shared" si="230"/>
        <v>Ladies Master</v>
      </c>
      <c r="H1249" s="51" t="str">
        <f t="shared" si="231"/>
        <v>Henties Bay</v>
      </c>
      <c r="I1249" s="84" t="s">
        <v>19</v>
      </c>
      <c r="J1249" s="84"/>
      <c r="K1249" s="84">
        <v>46</v>
      </c>
      <c r="L1249" s="83">
        <f t="shared" si="232"/>
        <v>1</v>
      </c>
      <c r="M1249" s="83">
        <f t="shared" si="233"/>
        <v>1</v>
      </c>
    </row>
    <row r="1250" spans="1:13" hidden="1" x14ac:dyDescent="0.3">
      <c r="A1250" s="210" t="str">
        <f t="shared" si="225"/>
        <v>2022-IC-L5</v>
      </c>
      <c r="B1250" s="199">
        <f t="shared" si="226"/>
        <v>44877</v>
      </c>
      <c r="C1250" s="210" t="str">
        <f t="shared" si="227"/>
        <v>Zone 5 - Mile 108</v>
      </c>
      <c r="D1250" s="84" t="s">
        <v>482</v>
      </c>
      <c r="E1250" s="51" t="str">
        <f t="shared" si="228"/>
        <v>Kobus</v>
      </c>
      <c r="F1250" s="51" t="str">
        <f t="shared" si="229"/>
        <v>Nel</v>
      </c>
      <c r="G1250" s="51" t="str">
        <f t="shared" si="230"/>
        <v>Men Master</v>
      </c>
      <c r="H1250" s="51" t="str">
        <f t="shared" si="231"/>
        <v>Henties Bay</v>
      </c>
      <c r="I1250" s="84" t="s">
        <v>19</v>
      </c>
      <c r="J1250" s="84"/>
      <c r="K1250" s="84">
        <v>60</v>
      </c>
      <c r="L1250" s="83">
        <f t="shared" si="232"/>
        <v>2.2000000000000002</v>
      </c>
      <c r="M1250" s="83">
        <f t="shared" si="233"/>
        <v>2.2000000000000002</v>
      </c>
    </row>
    <row r="1251" spans="1:13" hidden="1" x14ac:dyDescent="0.3">
      <c r="A1251" s="210" t="str">
        <f t="shared" si="225"/>
        <v>2022-IC-L5</v>
      </c>
      <c r="B1251" s="199">
        <f t="shared" si="226"/>
        <v>44877</v>
      </c>
      <c r="C1251" s="210" t="str">
        <f t="shared" si="227"/>
        <v>Zone 5 - Mile 108</v>
      </c>
      <c r="D1251" s="84" t="s">
        <v>482</v>
      </c>
      <c r="E1251" s="51" t="str">
        <f t="shared" si="228"/>
        <v>Kobus</v>
      </c>
      <c r="F1251" s="51" t="str">
        <f t="shared" si="229"/>
        <v>Nel</v>
      </c>
      <c r="G1251" s="51" t="str">
        <f t="shared" si="230"/>
        <v>Men Master</v>
      </c>
      <c r="H1251" s="51" t="str">
        <f t="shared" si="231"/>
        <v>Henties Bay</v>
      </c>
      <c r="I1251" s="84" t="s">
        <v>19</v>
      </c>
      <c r="J1251" s="84"/>
      <c r="K1251" s="84">
        <v>87</v>
      </c>
      <c r="L1251" s="83">
        <f t="shared" si="232"/>
        <v>6.9</v>
      </c>
      <c r="M1251" s="83">
        <f t="shared" si="233"/>
        <v>6.9</v>
      </c>
    </row>
    <row r="1252" spans="1:13" hidden="1" x14ac:dyDescent="0.3">
      <c r="A1252" s="210" t="str">
        <f t="shared" si="225"/>
        <v>2022-IC-L5</v>
      </c>
      <c r="B1252" s="199">
        <f t="shared" si="226"/>
        <v>44877</v>
      </c>
      <c r="C1252" s="210" t="str">
        <f t="shared" si="227"/>
        <v>Zone 5 - Mile 108</v>
      </c>
      <c r="D1252" s="84" t="s">
        <v>1367</v>
      </c>
      <c r="E1252" s="51" t="str">
        <f t="shared" si="228"/>
        <v>Nadine</v>
      </c>
      <c r="F1252" s="51" t="str">
        <f t="shared" si="229"/>
        <v>Downing</v>
      </c>
      <c r="G1252" s="51" t="str">
        <f t="shared" si="230"/>
        <v>Ladies Master</v>
      </c>
      <c r="H1252" s="51" t="str">
        <f t="shared" si="231"/>
        <v>Henties Bay</v>
      </c>
      <c r="I1252" s="84" t="s">
        <v>19</v>
      </c>
      <c r="J1252" s="84"/>
      <c r="K1252" s="84">
        <v>43</v>
      </c>
      <c r="L1252" s="83">
        <f t="shared" si="232"/>
        <v>0.8</v>
      </c>
      <c r="M1252" s="83">
        <f t="shared" si="233"/>
        <v>0.8</v>
      </c>
    </row>
    <row r="1253" spans="1:13" hidden="1" x14ac:dyDescent="0.3">
      <c r="A1253" s="210" t="str">
        <f t="shared" si="225"/>
        <v>2022-IC-L5</v>
      </c>
      <c r="B1253" s="199">
        <f t="shared" si="226"/>
        <v>44877</v>
      </c>
      <c r="C1253" s="210" t="str">
        <f t="shared" si="227"/>
        <v>Zone 5 - Mile 108</v>
      </c>
      <c r="D1253" s="84" t="s">
        <v>1625</v>
      </c>
      <c r="E1253" s="51" t="str">
        <f t="shared" si="228"/>
        <v>Lindie</v>
      </c>
      <c r="F1253" s="51" t="str">
        <f t="shared" si="229"/>
        <v>Barnhard</v>
      </c>
      <c r="G1253" s="51" t="str">
        <f t="shared" si="230"/>
        <v>Ladies Veteran</v>
      </c>
      <c r="H1253" s="51" t="str">
        <f t="shared" si="231"/>
        <v>xHenties Bay</v>
      </c>
      <c r="I1253" s="84"/>
      <c r="J1253" s="84"/>
      <c r="K1253" s="84"/>
      <c r="L1253" s="83" t="str">
        <f t="shared" si="232"/>
        <v/>
      </c>
      <c r="M1253" s="83" t="str">
        <f t="shared" si="233"/>
        <v/>
      </c>
    </row>
    <row r="1254" spans="1:13" hidden="1" x14ac:dyDescent="0.3">
      <c r="A1254" s="210" t="str">
        <f t="shared" si="225"/>
        <v>2022-IC-L5</v>
      </c>
      <c r="B1254" s="199">
        <f t="shared" si="226"/>
        <v>44877</v>
      </c>
      <c r="C1254" s="210" t="str">
        <f t="shared" si="227"/>
        <v>Zone 5 - Mile 108</v>
      </c>
      <c r="D1254" s="84" t="s">
        <v>775</v>
      </c>
      <c r="E1254" s="51" t="str">
        <f t="shared" si="228"/>
        <v xml:space="preserve">Emile </v>
      </c>
      <c r="F1254" s="51" t="str">
        <f t="shared" si="229"/>
        <v>Van Heerden</v>
      </c>
      <c r="G1254" s="51" t="str">
        <f t="shared" si="230"/>
        <v>Men Senior</v>
      </c>
      <c r="H1254" s="51" t="str">
        <f t="shared" si="231"/>
        <v>Walvis Bay</v>
      </c>
      <c r="I1254" s="84"/>
      <c r="J1254" s="84" t="s">
        <v>1280</v>
      </c>
      <c r="K1254" s="84">
        <v>90</v>
      </c>
      <c r="L1254" s="83">
        <f t="shared" si="232"/>
        <v>2.6</v>
      </c>
      <c r="M1254" s="83">
        <f t="shared" si="233"/>
        <v>2.6</v>
      </c>
    </row>
    <row r="1255" spans="1:13" hidden="1" x14ac:dyDescent="0.3">
      <c r="A1255" s="210" t="str">
        <f t="shared" si="225"/>
        <v>2022-IC-L5</v>
      </c>
      <c r="B1255" s="199">
        <f t="shared" si="226"/>
        <v>44877</v>
      </c>
      <c r="C1255" s="210" t="str">
        <f t="shared" si="227"/>
        <v>Zone 5 - Mile 108</v>
      </c>
      <c r="D1255" s="84" t="s">
        <v>775</v>
      </c>
      <c r="E1255" s="51" t="str">
        <f t="shared" si="228"/>
        <v xml:space="preserve">Emile </v>
      </c>
      <c r="F1255" s="51" t="str">
        <f t="shared" si="229"/>
        <v>Van Heerden</v>
      </c>
      <c r="G1255" s="51" t="str">
        <f t="shared" si="230"/>
        <v>Men Senior</v>
      </c>
      <c r="H1255" s="51" t="str">
        <f t="shared" si="231"/>
        <v>Walvis Bay</v>
      </c>
      <c r="I1255" s="84"/>
      <c r="J1255" s="84" t="s">
        <v>1279</v>
      </c>
      <c r="K1255" s="84">
        <v>152</v>
      </c>
      <c r="L1255" s="83">
        <f t="shared" si="232"/>
        <v>18.2</v>
      </c>
      <c r="M1255" s="83">
        <f t="shared" si="233"/>
        <v>18.2</v>
      </c>
    </row>
    <row r="1256" spans="1:13" hidden="1" x14ac:dyDescent="0.3">
      <c r="A1256" s="210" t="str">
        <f t="shared" si="225"/>
        <v>2022-IC-L5</v>
      </c>
      <c r="B1256" s="199">
        <f t="shared" si="226"/>
        <v>44877</v>
      </c>
      <c r="C1256" s="210" t="str">
        <f t="shared" si="227"/>
        <v>Zone 5 - Mile 108</v>
      </c>
      <c r="D1256" s="84" t="s">
        <v>775</v>
      </c>
      <c r="E1256" s="51" t="str">
        <f t="shared" si="228"/>
        <v xml:space="preserve">Emile </v>
      </c>
      <c r="F1256" s="51" t="str">
        <f t="shared" si="229"/>
        <v>Van Heerden</v>
      </c>
      <c r="G1256" s="51" t="str">
        <f t="shared" si="230"/>
        <v>Men Senior</v>
      </c>
      <c r="H1256" s="51" t="str">
        <f t="shared" si="231"/>
        <v>Walvis Bay</v>
      </c>
      <c r="I1256" s="84"/>
      <c r="J1256" s="84" t="s">
        <v>1279</v>
      </c>
      <c r="K1256" s="84">
        <v>143</v>
      </c>
      <c r="L1256" s="83">
        <f t="shared" si="232"/>
        <v>14.8</v>
      </c>
      <c r="M1256" s="83">
        <f t="shared" si="233"/>
        <v>14.8</v>
      </c>
    </row>
    <row r="1257" spans="1:13" hidden="1" x14ac:dyDescent="0.3">
      <c r="A1257" s="210" t="str">
        <f t="shared" si="225"/>
        <v>2022-IC-L5</v>
      </c>
      <c r="B1257" s="199">
        <f t="shared" si="226"/>
        <v>44877</v>
      </c>
      <c r="C1257" s="210" t="str">
        <f t="shared" si="227"/>
        <v>Zone 5 - Mile 108</v>
      </c>
      <c r="D1257" s="84" t="s">
        <v>775</v>
      </c>
      <c r="E1257" s="51" t="str">
        <f t="shared" si="228"/>
        <v xml:space="preserve">Emile </v>
      </c>
      <c r="F1257" s="51" t="str">
        <f t="shared" si="229"/>
        <v>Van Heerden</v>
      </c>
      <c r="G1257" s="51" t="str">
        <f t="shared" si="230"/>
        <v>Men Senior</v>
      </c>
      <c r="H1257" s="51" t="str">
        <f t="shared" si="231"/>
        <v>Walvis Bay</v>
      </c>
      <c r="I1257" s="84"/>
      <c r="J1257" s="84" t="s">
        <v>1279</v>
      </c>
      <c r="K1257" s="84">
        <v>112</v>
      </c>
      <c r="L1257" s="83">
        <f t="shared" si="232"/>
        <v>6.4</v>
      </c>
      <c r="M1257" s="83">
        <f t="shared" si="233"/>
        <v>6.4</v>
      </c>
    </row>
    <row r="1258" spans="1:13" hidden="1" x14ac:dyDescent="0.3">
      <c r="A1258" s="210" t="str">
        <f t="shared" si="225"/>
        <v>2022-IC-L5</v>
      </c>
      <c r="B1258" s="199">
        <f t="shared" si="226"/>
        <v>44877</v>
      </c>
      <c r="C1258" s="210" t="str">
        <f t="shared" si="227"/>
        <v>Zone 5 - Mile 108</v>
      </c>
      <c r="D1258" s="84" t="s">
        <v>775</v>
      </c>
      <c r="E1258" s="51" t="str">
        <f t="shared" si="228"/>
        <v xml:space="preserve">Emile </v>
      </c>
      <c r="F1258" s="51" t="str">
        <f t="shared" si="229"/>
        <v>Van Heerden</v>
      </c>
      <c r="G1258" s="51" t="str">
        <f t="shared" si="230"/>
        <v>Men Senior</v>
      </c>
      <c r="H1258" s="51" t="str">
        <f t="shared" si="231"/>
        <v>Walvis Bay</v>
      </c>
      <c r="I1258" s="84"/>
      <c r="J1258" s="84" t="s">
        <v>1279</v>
      </c>
      <c r="K1258" s="84">
        <v>134</v>
      </c>
      <c r="L1258" s="83">
        <f t="shared" si="232"/>
        <v>11.8</v>
      </c>
      <c r="M1258" s="83">
        <f t="shared" si="233"/>
        <v>11.8</v>
      </c>
    </row>
    <row r="1259" spans="1:13" hidden="1" x14ac:dyDescent="0.3">
      <c r="A1259" s="210" t="str">
        <f t="shared" si="225"/>
        <v>2022-IC-L5</v>
      </c>
      <c r="B1259" s="199">
        <f t="shared" si="226"/>
        <v>44877</v>
      </c>
      <c r="C1259" s="210" t="str">
        <f t="shared" si="227"/>
        <v>Zone 5 - Mile 108</v>
      </c>
      <c r="D1259" s="84" t="s">
        <v>451</v>
      </c>
      <c r="E1259" s="51" t="str">
        <f t="shared" si="228"/>
        <v>Marco</v>
      </c>
      <c r="F1259" s="51" t="str">
        <f t="shared" si="229"/>
        <v>Klein</v>
      </c>
      <c r="G1259" s="51" t="str">
        <f t="shared" si="230"/>
        <v>Men Veteran</v>
      </c>
      <c r="H1259" s="51" t="str">
        <f t="shared" si="231"/>
        <v>Mako</v>
      </c>
      <c r="I1259" s="84"/>
      <c r="J1259" s="84" t="s">
        <v>1279</v>
      </c>
      <c r="K1259" s="84">
        <v>143</v>
      </c>
      <c r="L1259" s="83">
        <f t="shared" si="232"/>
        <v>14.8</v>
      </c>
      <c r="M1259" s="83">
        <f t="shared" si="233"/>
        <v>14.8</v>
      </c>
    </row>
    <row r="1260" spans="1:13" hidden="1" x14ac:dyDescent="0.3">
      <c r="A1260" s="210" t="str">
        <f t="shared" si="225"/>
        <v>2022-IC-L5</v>
      </c>
      <c r="B1260" s="199">
        <f t="shared" si="226"/>
        <v>44877</v>
      </c>
      <c r="C1260" s="210" t="str">
        <f t="shared" si="227"/>
        <v>Zone 5 - Mile 108</v>
      </c>
      <c r="D1260" s="84" t="s">
        <v>451</v>
      </c>
      <c r="E1260" s="51" t="str">
        <f t="shared" si="228"/>
        <v>Marco</v>
      </c>
      <c r="F1260" s="51" t="str">
        <f t="shared" si="229"/>
        <v>Klein</v>
      </c>
      <c r="G1260" s="51" t="str">
        <f t="shared" si="230"/>
        <v>Men Veteran</v>
      </c>
      <c r="H1260" s="51" t="str">
        <f t="shared" si="231"/>
        <v>Mako</v>
      </c>
      <c r="I1260" s="84"/>
      <c r="J1260" s="84" t="s">
        <v>1279</v>
      </c>
      <c r="K1260" s="84">
        <v>159</v>
      </c>
      <c r="L1260" s="83">
        <f t="shared" si="232"/>
        <v>21.3</v>
      </c>
      <c r="M1260" s="83">
        <f t="shared" si="233"/>
        <v>21.3</v>
      </c>
    </row>
    <row r="1261" spans="1:13" hidden="1" x14ac:dyDescent="0.3">
      <c r="A1261" s="210" t="str">
        <f t="shared" si="225"/>
        <v>2022-IC-L5</v>
      </c>
      <c r="B1261" s="199">
        <f t="shared" si="226"/>
        <v>44877</v>
      </c>
      <c r="C1261" s="210" t="str">
        <f t="shared" si="227"/>
        <v>Zone 5 - Mile 108</v>
      </c>
      <c r="D1261" s="84" t="s">
        <v>451</v>
      </c>
      <c r="E1261" s="51" t="str">
        <f t="shared" si="228"/>
        <v>Marco</v>
      </c>
      <c r="F1261" s="51" t="str">
        <f t="shared" si="229"/>
        <v>Klein</v>
      </c>
      <c r="G1261" s="51" t="str">
        <f t="shared" si="230"/>
        <v>Men Veteran</v>
      </c>
      <c r="H1261" s="51" t="str">
        <f t="shared" si="231"/>
        <v>Mako</v>
      </c>
      <c r="I1261" s="84"/>
      <c r="J1261" s="84" t="s">
        <v>1279</v>
      </c>
      <c r="K1261" s="84">
        <v>136</v>
      </c>
      <c r="L1261" s="83">
        <f t="shared" si="232"/>
        <v>12.4</v>
      </c>
      <c r="M1261" s="83">
        <f t="shared" si="233"/>
        <v>12.4</v>
      </c>
    </row>
    <row r="1262" spans="1:13" hidden="1" x14ac:dyDescent="0.3">
      <c r="A1262" s="210" t="str">
        <f t="shared" si="225"/>
        <v>2022-IC-L5</v>
      </c>
      <c r="B1262" s="199">
        <f t="shared" si="226"/>
        <v>44877</v>
      </c>
      <c r="C1262" s="210" t="str">
        <f t="shared" si="227"/>
        <v>Zone 5 - Mile 108</v>
      </c>
      <c r="D1262" s="84" t="s">
        <v>1054</v>
      </c>
      <c r="E1262" s="51" t="str">
        <f t="shared" si="228"/>
        <v>Rudi(Jnr.)</v>
      </c>
      <c r="F1262" s="51" t="str">
        <f t="shared" si="229"/>
        <v>Swartz</v>
      </c>
      <c r="G1262" s="51" t="str">
        <f t="shared" si="230"/>
        <v>Men U/21</v>
      </c>
      <c r="H1262" s="51" t="str">
        <f t="shared" si="231"/>
        <v>Mako</v>
      </c>
      <c r="I1262" s="84"/>
      <c r="J1262" s="84" t="s">
        <v>1279</v>
      </c>
      <c r="K1262" s="84">
        <v>122</v>
      </c>
      <c r="L1262" s="83">
        <f t="shared" si="232"/>
        <v>8.6</v>
      </c>
      <c r="M1262" s="83">
        <f t="shared" si="233"/>
        <v>8.6</v>
      </c>
    </row>
    <row r="1263" spans="1:13" hidden="1" x14ac:dyDescent="0.3">
      <c r="A1263" s="210" t="str">
        <f t="shared" si="225"/>
        <v>2022-IC-L5</v>
      </c>
      <c r="B1263" s="199">
        <f t="shared" si="226"/>
        <v>44877</v>
      </c>
      <c r="C1263" s="210" t="str">
        <f t="shared" si="227"/>
        <v>Zone 5 - Mile 108</v>
      </c>
      <c r="D1263" s="84" t="s">
        <v>1054</v>
      </c>
      <c r="E1263" s="51" t="str">
        <f t="shared" si="228"/>
        <v>Rudi(Jnr.)</v>
      </c>
      <c r="F1263" s="51" t="str">
        <f t="shared" si="229"/>
        <v>Swartz</v>
      </c>
      <c r="G1263" s="51" t="str">
        <f t="shared" si="230"/>
        <v>Men U/21</v>
      </c>
      <c r="H1263" s="51" t="str">
        <f t="shared" si="231"/>
        <v>Mako</v>
      </c>
      <c r="I1263" s="84"/>
      <c r="J1263" s="84" t="s">
        <v>1279</v>
      </c>
      <c r="K1263" s="84">
        <v>135</v>
      </c>
      <c r="L1263" s="83">
        <f t="shared" si="232"/>
        <v>12.1</v>
      </c>
      <c r="M1263" s="83">
        <f t="shared" si="233"/>
        <v>12.1</v>
      </c>
    </row>
    <row r="1264" spans="1:13" hidden="1" x14ac:dyDescent="0.3">
      <c r="A1264" s="210" t="str">
        <f t="shared" si="225"/>
        <v>2022-IC-L5</v>
      </c>
      <c r="B1264" s="199">
        <f t="shared" si="226"/>
        <v>44877</v>
      </c>
      <c r="C1264" s="210" t="str">
        <f t="shared" si="227"/>
        <v>Zone 5 - Mile 108</v>
      </c>
      <c r="D1264" s="84" t="s">
        <v>1054</v>
      </c>
      <c r="E1264" s="51" t="str">
        <f t="shared" si="228"/>
        <v>Rudi(Jnr.)</v>
      </c>
      <c r="F1264" s="51" t="str">
        <f t="shared" si="229"/>
        <v>Swartz</v>
      </c>
      <c r="G1264" s="51" t="str">
        <f t="shared" si="230"/>
        <v>Men U/21</v>
      </c>
      <c r="H1264" s="51" t="str">
        <f t="shared" si="231"/>
        <v>Mako</v>
      </c>
      <c r="I1264" s="84"/>
      <c r="J1264" s="84" t="s">
        <v>1279</v>
      </c>
      <c r="K1264" s="84">
        <v>101</v>
      </c>
      <c r="L1264" s="83">
        <f t="shared" si="232"/>
        <v>4.5</v>
      </c>
      <c r="M1264" s="83">
        <f t="shared" si="233"/>
        <v>4.5</v>
      </c>
    </row>
    <row r="1265" spans="1:13" hidden="1" x14ac:dyDescent="0.3">
      <c r="A1265" s="210" t="str">
        <f t="shared" si="225"/>
        <v>2022-IC-L5</v>
      </c>
      <c r="B1265" s="199">
        <f t="shared" si="226"/>
        <v>44877</v>
      </c>
      <c r="C1265" s="210" t="str">
        <f t="shared" si="227"/>
        <v>Zone 5 - Mile 108</v>
      </c>
      <c r="D1265" s="84" t="s">
        <v>484</v>
      </c>
      <c r="E1265" s="51" t="str">
        <f t="shared" si="228"/>
        <v>Johan</v>
      </c>
      <c r="F1265" s="51" t="str">
        <f t="shared" si="229"/>
        <v>Van Wyk</v>
      </c>
      <c r="G1265" s="51" t="str">
        <f t="shared" si="230"/>
        <v>Men Veteran</v>
      </c>
      <c r="H1265" s="51" t="str">
        <f t="shared" si="231"/>
        <v>Mako</v>
      </c>
      <c r="I1265" s="84"/>
      <c r="J1265" s="84" t="s">
        <v>1279</v>
      </c>
      <c r="K1265" s="84">
        <v>156</v>
      </c>
      <c r="L1265" s="83">
        <f t="shared" si="232"/>
        <v>19.899999999999999</v>
      </c>
      <c r="M1265" s="83">
        <f t="shared" si="233"/>
        <v>19.899999999999999</v>
      </c>
    </row>
    <row r="1266" spans="1:13" hidden="1" x14ac:dyDescent="0.3">
      <c r="A1266" s="210" t="str">
        <f t="shared" si="225"/>
        <v>2022-IC-L5</v>
      </c>
      <c r="B1266" s="199">
        <f t="shared" si="226"/>
        <v>44877</v>
      </c>
      <c r="C1266" s="210" t="str">
        <f t="shared" si="227"/>
        <v>Zone 5 - Mile 108</v>
      </c>
      <c r="D1266" s="84" t="s">
        <v>484</v>
      </c>
      <c r="E1266" s="51" t="str">
        <f t="shared" si="228"/>
        <v>Johan</v>
      </c>
      <c r="F1266" s="51" t="str">
        <f t="shared" si="229"/>
        <v>Van Wyk</v>
      </c>
      <c r="G1266" s="51" t="str">
        <f t="shared" si="230"/>
        <v>Men Veteran</v>
      </c>
      <c r="H1266" s="51" t="str">
        <f t="shared" si="231"/>
        <v>Mako</v>
      </c>
      <c r="I1266" s="84"/>
      <c r="J1266" s="84" t="s">
        <v>1279</v>
      </c>
      <c r="K1266" s="84">
        <v>158</v>
      </c>
      <c r="L1266" s="83">
        <f t="shared" si="232"/>
        <v>20.8</v>
      </c>
      <c r="M1266" s="83">
        <f t="shared" si="233"/>
        <v>20.8</v>
      </c>
    </row>
    <row r="1267" spans="1:13" hidden="1" x14ac:dyDescent="0.3">
      <c r="A1267" s="210" t="str">
        <f t="shared" si="225"/>
        <v>2022-IC-L5</v>
      </c>
      <c r="B1267" s="199">
        <f t="shared" si="226"/>
        <v>44877</v>
      </c>
      <c r="C1267" s="210" t="str">
        <f t="shared" si="227"/>
        <v>Zone 5 - Mile 108</v>
      </c>
      <c r="D1267" s="84" t="s">
        <v>484</v>
      </c>
      <c r="E1267" s="51" t="str">
        <f t="shared" si="228"/>
        <v>Johan</v>
      </c>
      <c r="F1267" s="51" t="str">
        <f t="shared" si="229"/>
        <v>Van Wyk</v>
      </c>
      <c r="G1267" s="51" t="str">
        <f t="shared" si="230"/>
        <v>Men Veteran</v>
      </c>
      <c r="H1267" s="51" t="str">
        <f t="shared" si="231"/>
        <v>Mako</v>
      </c>
      <c r="I1267" s="84"/>
      <c r="J1267" s="84" t="s">
        <v>1279</v>
      </c>
      <c r="K1267" s="84">
        <v>122</v>
      </c>
      <c r="L1267" s="83">
        <f t="shared" si="232"/>
        <v>8.6</v>
      </c>
      <c r="M1267" s="83">
        <f t="shared" si="233"/>
        <v>8.6</v>
      </c>
    </row>
    <row r="1268" spans="1:13" hidden="1" x14ac:dyDescent="0.3">
      <c r="A1268" s="210" t="str">
        <f t="shared" si="225"/>
        <v>2022-IC-L5</v>
      </c>
      <c r="B1268" s="199">
        <f t="shared" si="226"/>
        <v>44877</v>
      </c>
      <c r="C1268" s="210" t="str">
        <f t="shared" si="227"/>
        <v>Zone 5 - Mile 108</v>
      </c>
      <c r="D1268" s="84" t="s">
        <v>484</v>
      </c>
      <c r="E1268" s="51" t="str">
        <f t="shared" si="228"/>
        <v>Johan</v>
      </c>
      <c r="F1268" s="51" t="str">
        <f t="shared" si="229"/>
        <v>Van Wyk</v>
      </c>
      <c r="G1268" s="51" t="str">
        <f t="shared" si="230"/>
        <v>Men Veteran</v>
      </c>
      <c r="H1268" s="51" t="str">
        <f t="shared" si="231"/>
        <v>Mako</v>
      </c>
      <c r="I1268" s="84"/>
      <c r="J1268" s="84" t="s">
        <v>1279</v>
      </c>
      <c r="K1268" s="84">
        <v>132</v>
      </c>
      <c r="L1268" s="83">
        <f t="shared" si="232"/>
        <v>11.2</v>
      </c>
      <c r="M1268" s="83">
        <f t="shared" si="233"/>
        <v>11.2</v>
      </c>
    </row>
    <row r="1269" spans="1:13" hidden="1" x14ac:dyDescent="0.3">
      <c r="A1269" s="210" t="str">
        <f t="shared" si="225"/>
        <v>2022-IC-L5</v>
      </c>
      <c r="B1269" s="199">
        <f t="shared" si="226"/>
        <v>44877</v>
      </c>
      <c r="C1269" s="210" t="str">
        <f t="shared" si="227"/>
        <v>Zone 5 - Mile 108</v>
      </c>
      <c r="D1269" s="84" t="s">
        <v>484</v>
      </c>
      <c r="E1269" s="51" t="str">
        <f t="shared" si="228"/>
        <v>Johan</v>
      </c>
      <c r="F1269" s="51" t="str">
        <f t="shared" si="229"/>
        <v>Van Wyk</v>
      </c>
      <c r="G1269" s="51" t="str">
        <f t="shared" si="230"/>
        <v>Men Veteran</v>
      </c>
      <c r="H1269" s="51" t="str">
        <f t="shared" si="231"/>
        <v>Mako</v>
      </c>
      <c r="I1269" s="84"/>
      <c r="J1269" s="84" t="s">
        <v>1279</v>
      </c>
      <c r="K1269" s="84">
        <v>139</v>
      </c>
      <c r="L1269" s="83">
        <f t="shared" si="232"/>
        <v>13.4</v>
      </c>
      <c r="M1269" s="83">
        <f t="shared" si="233"/>
        <v>13.4</v>
      </c>
    </row>
    <row r="1270" spans="1:13" hidden="1" x14ac:dyDescent="0.3">
      <c r="A1270" s="210" t="str">
        <f t="shared" si="225"/>
        <v>2022-IC-L5</v>
      </c>
      <c r="B1270" s="199">
        <f t="shared" si="226"/>
        <v>44877</v>
      </c>
      <c r="C1270" s="210" t="str">
        <f t="shared" si="227"/>
        <v>Zone 5 - Mile 108</v>
      </c>
      <c r="D1270" s="84" t="s">
        <v>484</v>
      </c>
      <c r="E1270" s="51" t="str">
        <f t="shared" si="228"/>
        <v>Johan</v>
      </c>
      <c r="F1270" s="51" t="str">
        <f t="shared" si="229"/>
        <v>Van Wyk</v>
      </c>
      <c r="G1270" s="51" t="str">
        <f t="shared" si="230"/>
        <v>Men Veteran</v>
      </c>
      <c r="H1270" s="51" t="str">
        <f t="shared" si="231"/>
        <v>Mako</v>
      </c>
      <c r="I1270" s="84"/>
      <c r="J1270" s="84" t="s">
        <v>1279</v>
      </c>
      <c r="K1270" s="84">
        <v>130</v>
      </c>
      <c r="L1270" s="83">
        <f t="shared" si="232"/>
        <v>10.7</v>
      </c>
      <c r="M1270" s="83">
        <f t="shared" si="233"/>
        <v>10.7</v>
      </c>
    </row>
    <row r="1271" spans="1:13" hidden="1" x14ac:dyDescent="0.3">
      <c r="A1271" s="210" t="str">
        <f t="shared" si="225"/>
        <v>2022-IC-L5</v>
      </c>
      <c r="B1271" s="199">
        <f t="shared" si="226"/>
        <v>44877</v>
      </c>
      <c r="C1271" s="210" t="str">
        <f t="shared" si="227"/>
        <v>Zone 5 - Mile 108</v>
      </c>
      <c r="D1271" s="84" t="s">
        <v>484</v>
      </c>
      <c r="E1271" s="51" t="str">
        <f t="shared" si="228"/>
        <v>Johan</v>
      </c>
      <c r="F1271" s="51" t="str">
        <f t="shared" si="229"/>
        <v>Van Wyk</v>
      </c>
      <c r="G1271" s="51" t="str">
        <f t="shared" si="230"/>
        <v>Men Veteran</v>
      </c>
      <c r="H1271" s="51" t="str">
        <f t="shared" si="231"/>
        <v>Mako</v>
      </c>
      <c r="I1271" s="84"/>
      <c r="J1271" s="84" t="s">
        <v>1279</v>
      </c>
      <c r="K1271" s="84">
        <v>89</v>
      </c>
      <c r="L1271" s="83">
        <f t="shared" si="232"/>
        <v>2.9</v>
      </c>
      <c r="M1271" s="83">
        <f t="shared" si="233"/>
        <v>2.9</v>
      </c>
    </row>
    <row r="1272" spans="1:13" hidden="1" x14ac:dyDescent="0.3">
      <c r="A1272" s="210" t="str">
        <f t="shared" si="225"/>
        <v>2022-IC-L5</v>
      </c>
      <c r="B1272" s="199">
        <f t="shared" si="226"/>
        <v>44877</v>
      </c>
      <c r="C1272" s="210" t="str">
        <f t="shared" si="227"/>
        <v>Zone 5 - Mile 108</v>
      </c>
      <c r="D1272" s="84" t="s">
        <v>484</v>
      </c>
      <c r="E1272" s="51" t="str">
        <f t="shared" si="228"/>
        <v>Johan</v>
      </c>
      <c r="F1272" s="51" t="str">
        <f t="shared" si="229"/>
        <v>Van Wyk</v>
      </c>
      <c r="G1272" s="51" t="str">
        <f t="shared" si="230"/>
        <v>Men Veteran</v>
      </c>
      <c r="H1272" s="51" t="str">
        <f t="shared" si="231"/>
        <v>Mako</v>
      </c>
      <c r="I1272" s="84"/>
      <c r="J1272" s="84" t="s">
        <v>1279</v>
      </c>
      <c r="K1272" s="84">
        <v>147</v>
      </c>
      <c r="L1272" s="83">
        <f t="shared" si="232"/>
        <v>16.2</v>
      </c>
      <c r="M1272" s="83">
        <f t="shared" si="233"/>
        <v>16.2</v>
      </c>
    </row>
    <row r="1273" spans="1:13" hidden="1" x14ac:dyDescent="0.3">
      <c r="A1273" s="210" t="str">
        <f t="shared" si="225"/>
        <v>2022-IC-L5</v>
      </c>
      <c r="B1273" s="199">
        <f t="shared" si="226"/>
        <v>44877</v>
      </c>
      <c r="C1273" s="210" t="str">
        <f t="shared" si="227"/>
        <v>Zone 5 - Mile 108</v>
      </c>
      <c r="D1273" s="84" t="s">
        <v>836</v>
      </c>
      <c r="E1273" s="51" t="str">
        <f t="shared" si="228"/>
        <v>Org</v>
      </c>
      <c r="F1273" s="51" t="str">
        <f t="shared" si="229"/>
        <v>Van Rensburg</v>
      </c>
      <c r="G1273" s="51" t="str">
        <f t="shared" si="230"/>
        <v>Men Veteran</v>
      </c>
      <c r="H1273" s="51" t="str">
        <f t="shared" si="231"/>
        <v>Mako</v>
      </c>
      <c r="I1273" s="84"/>
      <c r="J1273" s="84" t="s">
        <v>1279</v>
      </c>
      <c r="K1273" s="84">
        <v>123</v>
      </c>
      <c r="L1273" s="83">
        <f t="shared" si="232"/>
        <v>8.8000000000000007</v>
      </c>
      <c r="M1273" s="83">
        <f t="shared" si="233"/>
        <v>8.8000000000000007</v>
      </c>
    </row>
    <row r="1274" spans="1:13" hidden="1" x14ac:dyDescent="0.3">
      <c r="A1274" s="210" t="str">
        <f t="shared" si="225"/>
        <v>2022-IC-L5</v>
      </c>
      <c r="B1274" s="199">
        <f t="shared" si="226"/>
        <v>44877</v>
      </c>
      <c r="C1274" s="210" t="str">
        <f t="shared" si="227"/>
        <v>Zone 5 - Mile 108</v>
      </c>
      <c r="D1274" s="84" t="s">
        <v>836</v>
      </c>
      <c r="E1274" s="51" t="str">
        <f t="shared" si="228"/>
        <v>Org</v>
      </c>
      <c r="F1274" s="51" t="str">
        <f t="shared" si="229"/>
        <v>Van Rensburg</v>
      </c>
      <c r="G1274" s="51" t="str">
        <f t="shared" si="230"/>
        <v>Men Veteran</v>
      </c>
      <c r="H1274" s="51" t="str">
        <f t="shared" si="231"/>
        <v>Mako</v>
      </c>
      <c r="I1274" s="84"/>
      <c r="J1274" s="84" t="s">
        <v>1279</v>
      </c>
      <c r="K1274" s="84">
        <v>158</v>
      </c>
      <c r="L1274" s="83">
        <f t="shared" si="232"/>
        <v>20.8</v>
      </c>
      <c r="M1274" s="83">
        <f t="shared" si="233"/>
        <v>20.8</v>
      </c>
    </row>
    <row r="1275" spans="1:13" hidden="1" x14ac:dyDescent="0.3">
      <c r="A1275" s="210" t="str">
        <f t="shared" si="225"/>
        <v>2022-IC-L5</v>
      </c>
      <c r="B1275" s="199">
        <f t="shared" si="226"/>
        <v>44877</v>
      </c>
      <c r="C1275" s="210" t="str">
        <f t="shared" si="227"/>
        <v>Zone 5 - Mile 108</v>
      </c>
      <c r="D1275" s="84" t="s">
        <v>1027</v>
      </c>
      <c r="E1275" s="51" t="str">
        <f t="shared" si="228"/>
        <v>Johan</v>
      </c>
      <c r="F1275" s="51" t="str">
        <f t="shared" si="229"/>
        <v>Burger</v>
      </c>
      <c r="G1275" s="51" t="str">
        <f t="shared" si="230"/>
        <v>Men Master</v>
      </c>
      <c r="H1275" s="51" t="str">
        <f t="shared" si="231"/>
        <v>Mako</v>
      </c>
      <c r="I1275" s="84"/>
      <c r="J1275" s="84" t="s">
        <v>1279</v>
      </c>
      <c r="K1275" s="84">
        <v>96</v>
      </c>
      <c r="L1275" s="83">
        <f t="shared" si="232"/>
        <v>3.8</v>
      </c>
      <c r="M1275" s="83">
        <f t="shared" si="233"/>
        <v>3.8</v>
      </c>
    </row>
    <row r="1276" spans="1:13" hidden="1" x14ac:dyDescent="0.3">
      <c r="A1276" s="210" t="str">
        <f t="shared" si="225"/>
        <v>2022-IC-L5</v>
      </c>
      <c r="B1276" s="199">
        <f t="shared" si="226"/>
        <v>44877</v>
      </c>
      <c r="C1276" s="210" t="str">
        <f t="shared" si="227"/>
        <v>Zone 5 - Mile 108</v>
      </c>
      <c r="D1276" s="84" t="s">
        <v>1027</v>
      </c>
      <c r="E1276" s="51" t="str">
        <f t="shared" si="228"/>
        <v>Johan</v>
      </c>
      <c r="F1276" s="51" t="str">
        <f t="shared" si="229"/>
        <v>Burger</v>
      </c>
      <c r="G1276" s="51" t="str">
        <f t="shared" si="230"/>
        <v>Men Master</v>
      </c>
      <c r="H1276" s="51" t="str">
        <f t="shared" si="231"/>
        <v>Mako</v>
      </c>
      <c r="I1276" s="84"/>
      <c r="J1276" s="84" t="s">
        <v>1279</v>
      </c>
      <c r="K1276" s="84">
        <v>117</v>
      </c>
      <c r="L1276" s="83">
        <f t="shared" si="232"/>
        <v>7.4</v>
      </c>
      <c r="M1276" s="83">
        <f t="shared" si="233"/>
        <v>7.4</v>
      </c>
    </row>
    <row r="1277" spans="1:13" hidden="1" x14ac:dyDescent="0.3">
      <c r="A1277" s="210" t="str">
        <f t="shared" si="225"/>
        <v>2022-IC-L5</v>
      </c>
      <c r="B1277" s="199">
        <f t="shared" si="226"/>
        <v>44877</v>
      </c>
      <c r="C1277" s="210" t="str">
        <f t="shared" si="227"/>
        <v>Zone 5 - Mile 108</v>
      </c>
      <c r="D1277" s="84" t="s">
        <v>1027</v>
      </c>
      <c r="E1277" s="51" t="str">
        <f t="shared" si="228"/>
        <v>Johan</v>
      </c>
      <c r="F1277" s="51" t="str">
        <f t="shared" si="229"/>
        <v>Burger</v>
      </c>
      <c r="G1277" s="51" t="str">
        <f t="shared" si="230"/>
        <v>Men Master</v>
      </c>
      <c r="H1277" s="51" t="str">
        <f t="shared" si="231"/>
        <v>Mako</v>
      </c>
      <c r="I1277" s="84"/>
      <c r="J1277" s="84" t="s">
        <v>1279</v>
      </c>
      <c r="K1277" s="84">
        <v>108</v>
      </c>
      <c r="L1277" s="83">
        <f t="shared" si="232"/>
        <v>5.6</v>
      </c>
      <c r="M1277" s="83">
        <f t="shared" si="233"/>
        <v>5.6</v>
      </c>
    </row>
    <row r="1278" spans="1:13" hidden="1" x14ac:dyDescent="0.3">
      <c r="A1278" s="210" t="str">
        <f t="shared" si="225"/>
        <v>2022-IC-L5</v>
      </c>
      <c r="B1278" s="199">
        <f t="shared" si="226"/>
        <v>44877</v>
      </c>
      <c r="C1278" s="210" t="str">
        <f t="shared" si="227"/>
        <v>Zone 5 - Mile 108</v>
      </c>
      <c r="D1278" s="84" t="s">
        <v>1027</v>
      </c>
      <c r="E1278" s="51" t="str">
        <f t="shared" si="228"/>
        <v>Johan</v>
      </c>
      <c r="F1278" s="51" t="str">
        <f t="shared" si="229"/>
        <v>Burger</v>
      </c>
      <c r="G1278" s="51" t="str">
        <f t="shared" si="230"/>
        <v>Men Master</v>
      </c>
      <c r="H1278" s="51" t="str">
        <f t="shared" si="231"/>
        <v>Mako</v>
      </c>
      <c r="I1278" s="84"/>
      <c r="J1278" s="84" t="s">
        <v>1279</v>
      </c>
      <c r="K1278" s="84">
        <v>143</v>
      </c>
      <c r="L1278" s="83">
        <f t="shared" si="232"/>
        <v>14.8</v>
      </c>
      <c r="M1278" s="83">
        <f t="shared" si="233"/>
        <v>14.8</v>
      </c>
    </row>
    <row r="1279" spans="1:13" hidden="1" x14ac:dyDescent="0.3">
      <c r="A1279" s="210" t="str">
        <f t="shared" si="225"/>
        <v>2022-IC-L5</v>
      </c>
      <c r="B1279" s="199">
        <f t="shared" si="226"/>
        <v>44877</v>
      </c>
      <c r="C1279" s="210" t="str">
        <f t="shared" si="227"/>
        <v>Zone 5 - Mile 108</v>
      </c>
      <c r="D1279" s="84" t="s">
        <v>1027</v>
      </c>
      <c r="E1279" s="51" t="str">
        <f t="shared" si="228"/>
        <v>Johan</v>
      </c>
      <c r="F1279" s="51" t="str">
        <f t="shared" si="229"/>
        <v>Burger</v>
      </c>
      <c r="G1279" s="51" t="str">
        <f t="shared" si="230"/>
        <v>Men Master</v>
      </c>
      <c r="H1279" s="51" t="str">
        <f t="shared" si="231"/>
        <v>Mako</v>
      </c>
      <c r="I1279" s="84"/>
      <c r="J1279" s="84" t="s">
        <v>1279</v>
      </c>
      <c r="K1279" s="84">
        <v>130</v>
      </c>
      <c r="L1279" s="83">
        <f t="shared" si="232"/>
        <v>10.7</v>
      </c>
      <c r="M1279" s="83">
        <f t="shared" si="233"/>
        <v>10.7</v>
      </c>
    </row>
    <row r="1280" spans="1:13" hidden="1" x14ac:dyDescent="0.3">
      <c r="A1280" s="210" t="str">
        <f t="shared" si="225"/>
        <v>2022-IC-L5</v>
      </c>
      <c r="B1280" s="199">
        <f t="shared" si="226"/>
        <v>44877</v>
      </c>
      <c r="C1280" s="210" t="str">
        <f t="shared" si="227"/>
        <v>Zone 5 - Mile 108</v>
      </c>
      <c r="D1280" s="84" t="s">
        <v>468</v>
      </c>
      <c r="E1280" s="51" t="str">
        <f t="shared" si="228"/>
        <v>Johan</v>
      </c>
      <c r="F1280" s="51" t="str">
        <f t="shared" si="229"/>
        <v>Visser</v>
      </c>
      <c r="G1280" s="51" t="str">
        <f t="shared" si="230"/>
        <v>Men Veteran</v>
      </c>
      <c r="H1280" s="51" t="str">
        <f t="shared" si="231"/>
        <v>Mako</v>
      </c>
      <c r="I1280" s="84"/>
      <c r="J1280" s="84" t="s">
        <v>1279</v>
      </c>
      <c r="K1280" s="84">
        <v>133</v>
      </c>
      <c r="L1280" s="83">
        <f t="shared" si="232"/>
        <v>11.5</v>
      </c>
      <c r="M1280" s="83">
        <f t="shared" si="233"/>
        <v>11.5</v>
      </c>
    </row>
    <row r="1281" spans="1:13" hidden="1" x14ac:dyDescent="0.3">
      <c r="A1281" s="210" t="str">
        <f t="shared" si="225"/>
        <v>2022-IC-L5</v>
      </c>
      <c r="B1281" s="199">
        <f t="shared" si="226"/>
        <v>44877</v>
      </c>
      <c r="C1281" s="210" t="str">
        <f t="shared" si="227"/>
        <v>Zone 5 - Mile 108</v>
      </c>
      <c r="D1281" s="84" t="s">
        <v>468</v>
      </c>
      <c r="E1281" s="51" t="str">
        <f t="shared" si="228"/>
        <v>Johan</v>
      </c>
      <c r="F1281" s="51" t="str">
        <f t="shared" si="229"/>
        <v>Visser</v>
      </c>
      <c r="G1281" s="51" t="str">
        <f t="shared" si="230"/>
        <v>Men Veteran</v>
      </c>
      <c r="H1281" s="51" t="str">
        <f t="shared" si="231"/>
        <v>Mako</v>
      </c>
      <c r="I1281" s="84"/>
      <c r="J1281" s="84" t="s">
        <v>1279</v>
      </c>
      <c r="K1281" s="84">
        <v>150</v>
      </c>
      <c r="L1281" s="83">
        <f t="shared" si="232"/>
        <v>17.399999999999999</v>
      </c>
      <c r="M1281" s="83">
        <f t="shared" si="233"/>
        <v>17.399999999999999</v>
      </c>
    </row>
    <row r="1282" spans="1:13" hidden="1" x14ac:dyDescent="0.3">
      <c r="A1282" s="210" t="str">
        <f t="shared" si="225"/>
        <v>2022-IC-L5</v>
      </c>
      <c r="B1282" s="199">
        <f t="shared" si="226"/>
        <v>44877</v>
      </c>
      <c r="C1282" s="210" t="str">
        <f t="shared" si="227"/>
        <v>Zone 5 - Mile 108</v>
      </c>
      <c r="D1282" s="84" t="s">
        <v>468</v>
      </c>
      <c r="E1282" s="51" t="str">
        <f t="shared" si="228"/>
        <v>Johan</v>
      </c>
      <c r="F1282" s="51" t="str">
        <f t="shared" si="229"/>
        <v>Visser</v>
      </c>
      <c r="G1282" s="51" t="str">
        <f t="shared" si="230"/>
        <v>Men Veteran</v>
      </c>
      <c r="H1282" s="51" t="str">
        <f t="shared" si="231"/>
        <v>Mako</v>
      </c>
      <c r="I1282" s="84"/>
      <c r="J1282" s="84" t="s">
        <v>1279</v>
      </c>
      <c r="K1282" s="84">
        <v>131</v>
      </c>
      <c r="L1282" s="83">
        <f t="shared" si="232"/>
        <v>10.9</v>
      </c>
      <c r="M1282" s="83">
        <f t="shared" si="233"/>
        <v>10.9</v>
      </c>
    </row>
    <row r="1283" spans="1:13" hidden="1" x14ac:dyDescent="0.3">
      <c r="A1283" s="210" t="str">
        <f t="shared" si="225"/>
        <v>2022-IC-L5</v>
      </c>
      <c r="B1283" s="199">
        <f t="shared" si="226"/>
        <v>44877</v>
      </c>
      <c r="C1283" s="210" t="str">
        <f t="shared" si="227"/>
        <v>Zone 5 - Mile 108</v>
      </c>
      <c r="D1283" s="84" t="s">
        <v>468</v>
      </c>
      <c r="E1283" s="51" t="str">
        <f t="shared" si="228"/>
        <v>Johan</v>
      </c>
      <c r="F1283" s="51" t="str">
        <f t="shared" si="229"/>
        <v>Visser</v>
      </c>
      <c r="G1283" s="51" t="str">
        <f t="shared" si="230"/>
        <v>Men Veteran</v>
      </c>
      <c r="H1283" s="51" t="str">
        <f t="shared" si="231"/>
        <v>Mako</v>
      </c>
      <c r="I1283" s="84"/>
      <c r="J1283" s="84" t="s">
        <v>1279</v>
      </c>
      <c r="K1283" s="84">
        <v>152</v>
      </c>
      <c r="L1283" s="83">
        <f t="shared" si="232"/>
        <v>18.2</v>
      </c>
      <c r="M1283" s="83">
        <f t="shared" si="233"/>
        <v>18.2</v>
      </c>
    </row>
    <row r="1284" spans="1:13" hidden="1" x14ac:dyDescent="0.3">
      <c r="A1284" s="210" t="str">
        <f t="shared" si="225"/>
        <v>2022-IC-L5</v>
      </c>
      <c r="B1284" s="199">
        <f t="shared" si="226"/>
        <v>44877</v>
      </c>
      <c r="C1284" s="210" t="str">
        <f t="shared" si="227"/>
        <v>Zone 5 - Mile 108</v>
      </c>
      <c r="D1284" s="84" t="s">
        <v>468</v>
      </c>
      <c r="E1284" s="51" t="str">
        <f t="shared" si="228"/>
        <v>Johan</v>
      </c>
      <c r="F1284" s="51" t="str">
        <f t="shared" si="229"/>
        <v>Visser</v>
      </c>
      <c r="G1284" s="51" t="str">
        <f t="shared" si="230"/>
        <v>Men Veteran</v>
      </c>
      <c r="H1284" s="51" t="str">
        <f t="shared" si="231"/>
        <v>Mako</v>
      </c>
      <c r="I1284" s="84"/>
      <c r="J1284" s="84" t="s">
        <v>1279</v>
      </c>
      <c r="K1284" s="84">
        <v>101</v>
      </c>
      <c r="L1284" s="83">
        <f t="shared" si="232"/>
        <v>4.5</v>
      </c>
      <c r="M1284" s="83">
        <f t="shared" si="233"/>
        <v>4.5</v>
      </c>
    </row>
    <row r="1285" spans="1:13" hidden="1" x14ac:dyDescent="0.3">
      <c r="A1285" s="210" t="str">
        <f t="shared" si="225"/>
        <v>2022-IC-L5</v>
      </c>
      <c r="B1285" s="199">
        <f t="shared" si="226"/>
        <v>44877</v>
      </c>
      <c r="C1285" s="210" t="str">
        <f t="shared" si="227"/>
        <v>Zone 5 - Mile 108</v>
      </c>
      <c r="D1285" s="84" t="s">
        <v>468</v>
      </c>
      <c r="E1285" s="51" t="str">
        <f t="shared" si="228"/>
        <v>Johan</v>
      </c>
      <c r="F1285" s="51" t="str">
        <f t="shared" si="229"/>
        <v>Visser</v>
      </c>
      <c r="G1285" s="51" t="str">
        <f t="shared" si="230"/>
        <v>Men Veteran</v>
      </c>
      <c r="H1285" s="51" t="str">
        <f t="shared" si="231"/>
        <v>Mako</v>
      </c>
      <c r="I1285" s="84"/>
      <c r="J1285" s="84" t="s">
        <v>1279</v>
      </c>
      <c r="K1285" s="84">
        <v>128</v>
      </c>
      <c r="L1285" s="83">
        <f t="shared" si="232"/>
        <v>10.1</v>
      </c>
      <c r="M1285" s="83">
        <f t="shared" si="233"/>
        <v>10.1</v>
      </c>
    </row>
    <row r="1286" spans="1:13" hidden="1" x14ac:dyDescent="0.3">
      <c r="A1286" s="210" t="str">
        <f t="shared" si="225"/>
        <v>2022-IC-L5</v>
      </c>
      <c r="B1286" s="199">
        <f t="shared" si="226"/>
        <v>44877</v>
      </c>
      <c r="C1286" s="210" t="str">
        <f t="shared" si="227"/>
        <v>Zone 5 - Mile 108</v>
      </c>
      <c r="D1286" s="84" t="s">
        <v>468</v>
      </c>
      <c r="E1286" s="51" t="str">
        <f t="shared" si="228"/>
        <v>Johan</v>
      </c>
      <c r="F1286" s="51" t="str">
        <f t="shared" si="229"/>
        <v>Visser</v>
      </c>
      <c r="G1286" s="51" t="str">
        <f t="shared" si="230"/>
        <v>Men Veteran</v>
      </c>
      <c r="H1286" s="51" t="str">
        <f t="shared" si="231"/>
        <v>Mako</v>
      </c>
      <c r="I1286" s="84"/>
      <c r="J1286" s="84" t="s">
        <v>1279</v>
      </c>
      <c r="K1286" s="84">
        <v>127</v>
      </c>
      <c r="L1286" s="83">
        <f t="shared" si="232"/>
        <v>9.8000000000000007</v>
      </c>
      <c r="M1286" s="83">
        <f t="shared" si="233"/>
        <v>9.8000000000000007</v>
      </c>
    </row>
    <row r="1287" spans="1:13" hidden="1" x14ac:dyDescent="0.3">
      <c r="A1287" s="210" t="str">
        <f t="shared" si="225"/>
        <v>2022-IC-L5</v>
      </c>
      <c r="B1287" s="199">
        <f t="shared" si="226"/>
        <v>44877</v>
      </c>
      <c r="C1287" s="210" t="str">
        <f t="shared" si="227"/>
        <v>Zone 5 - Mile 108</v>
      </c>
      <c r="D1287" s="84" t="s">
        <v>468</v>
      </c>
      <c r="E1287" s="51" t="str">
        <f t="shared" si="228"/>
        <v>Johan</v>
      </c>
      <c r="F1287" s="51" t="str">
        <f t="shared" si="229"/>
        <v>Visser</v>
      </c>
      <c r="G1287" s="51" t="str">
        <f t="shared" si="230"/>
        <v>Men Veteran</v>
      </c>
      <c r="H1287" s="51" t="str">
        <f t="shared" si="231"/>
        <v>Mako</v>
      </c>
      <c r="I1287" s="84"/>
      <c r="J1287" s="84" t="s">
        <v>1279</v>
      </c>
      <c r="K1287" s="84">
        <v>147</v>
      </c>
      <c r="L1287" s="83">
        <f t="shared" si="232"/>
        <v>16.2</v>
      </c>
      <c r="M1287" s="83">
        <f t="shared" si="233"/>
        <v>16.2</v>
      </c>
    </row>
    <row r="1288" spans="1:13" hidden="1" x14ac:dyDescent="0.3">
      <c r="A1288" s="210" t="str">
        <f t="shared" si="225"/>
        <v>2022-IC-L5</v>
      </c>
      <c r="B1288" s="199">
        <f t="shared" si="226"/>
        <v>44877</v>
      </c>
      <c r="C1288" s="210" t="str">
        <f t="shared" si="227"/>
        <v>Zone 5 - Mile 108</v>
      </c>
      <c r="D1288" s="84" t="s">
        <v>1076</v>
      </c>
      <c r="E1288" s="51" t="str">
        <f t="shared" si="228"/>
        <v>Murray</v>
      </c>
      <c r="F1288" s="51" t="str">
        <f t="shared" si="229"/>
        <v>Lewis</v>
      </c>
      <c r="G1288" s="51" t="str">
        <f t="shared" si="230"/>
        <v>Men Veteran</v>
      </c>
      <c r="H1288" s="51" t="str">
        <f t="shared" si="231"/>
        <v>Mako</v>
      </c>
      <c r="I1288" s="84"/>
      <c r="J1288" s="84" t="s">
        <v>1279</v>
      </c>
      <c r="K1288" s="84">
        <v>150</v>
      </c>
      <c r="L1288" s="83">
        <f t="shared" si="232"/>
        <v>17.399999999999999</v>
      </c>
      <c r="M1288" s="83">
        <f t="shared" si="233"/>
        <v>17.399999999999999</v>
      </c>
    </row>
    <row r="1289" spans="1:13" hidden="1" x14ac:dyDescent="0.3">
      <c r="A1289" s="210" t="str">
        <f t="shared" ref="A1289:A1352" si="234">IF(D1289="","",A1288)</f>
        <v>2022-IC-L5</v>
      </c>
      <c r="B1289" s="199">
        <f t="shared" ref="B1289:B1352" si="235">IF(D1289="","",B1288)</f>
        <v>44877</v>
      </c>
      <c r="C1289" s="210" t="str">
        <f t="shared" ref="C1289:C1352" si="236">IF(D1289="","",C1288)</f>
        <v>Zone 5 - Mile 108</v>
      </c>
      <c r="D1289" s="84" t="s">
        <v>1076</v>
      </c>
      <c r="E1289" s="51" t="str">
        <f t="shared" ref="E1289:E1352" si="237">IF(D1289="","",VLOOKUP(D1289,Master,3,FALSE))</f>
        <v>Murray</v>
      </c>
      <c r="F1289" s="51" t="str">
        <f t="shared" ref="F1289:F1352" si="238">IF(D1289="","",VLOOKUP(D1289,Master,4,FALSE))</f>
        <v>Lewis</v>
      </c>
      <c r="G1289" s="51" t="str">
        <f t="shared" ref="G1289:G1352" si="239">IF(D1289="","",VLOOKUP(D1289,Master,5,FALSE))</f>
        <v>Men Veteran</v>
      </c>
      <c r="H1289" s="51" t="str">
        <f t="shared" ref="H1289:H1352" si="240">IF(D1289="","",VLOOKUP(D1289,Master,2,FALSE))</f>
        <v>Mako</v>
      </c>
      <c r="I1289" s="84"/>
      <c r="J1289" s="84" t="s">
        <v>1279</v>
      </c>
      <c r="K1289" s="84">
        <v>131</v>
      </c>
      <c r="L1289" s="83">
        <f t="shared" ref="L1289:L1352" si="241">IF(K1289="","",IF(I1289="",ROUND(HLOOKUP(J1289,kgList,K1289,FALSE),1),ROUND(HLOOKUP(I1289,kgList,K1289,FALSE),1)))</f>
        <v>10.9</v>
      </c>
      <c r="M1289" s="83">
        <f t="shared" ref="M1289:M1352" si="242">IF(L1289="","",IF(COUNTA(I1289:J1289)&gt;1,"Edible or Inedible",IF(COUNTA(I1289)=1,L1289*1,IF(COUNTA(J1289)=1,L1289*1,"ERROR"))))</f>
        <v>10.9</v>
      </c>
    </row>
    <row r="1290" spans="1:13" hidden="1" x14ac:dyDescent="0.3">
      <c r="A1290" s="210" t="str">
        <f t="shared" si="234"/>
        <v>2022-IC-L5</v>
      </c>
      <c r="B1290" s="199">
        <f t="shared" si="235"/>
        <v>44877</v>
      </c>
      <c r="C1290" s="210" t="str">
        <f t="shared" si="236"/>
        <v>Zone 5 - Mile 108</v>
      </c>
      <c r="D1290" s="84" t="s">
        <v>1076</v>
      </c>
      <c r="E1290" s="51" t="str">
        <f t="shared" si="237"/>
        <v>Murray</v>
      </c>
      <c r="F1290" s="51" t="str">
        <f t="shared" si="238"/>
        <v>Lewis</v>
      </c>
      <c r="G1290" s="51" t="str">
        <f t="shared" si="239"/>
        <v>Men Veteran</v>
      </c>
      <c r="H1290" s="51" t="str">
        <f t="shared" si="240"/>
        <v>Mako</v>
      </c>
      <c r="I1290" s="84"/>
      <c r="J1290" s="84" t="s">
        <v>1279</v>
      </c>
      <c r="K1290" s="84">
        <v>132</v>
      </c>
      <c r="L1290" s="83">
        <f t="shared" si="241"/>
        <v>11.2</v>
      </c>
      <c r="M1290" s="83">
        <f t="shared" si="242"/>
        <v>11.2</v>
      </c>
    </row>
    <row r="1291" spans="1:13" hidden="1" x14ac:dyDescent="0.3">
      <c r="A1291" s="210" t="str">
        <f t="shared" si="234"/>
        <v>2022-IC-L5</v>
      </c>
      <c r="B1291" s="199">
        <f t="shared" si="235"/>
        <v>44877</v>
      </c>
      <c r="C1291" s="210" t="str">
        <f t="shared" si="236"/>
        <v>Zone 5 - Mile 108</v>
      </c>
      <c r="D1291" s="84" t="s">
        <v>1076</v>
      </c>
      <c r="E1291" s="51" t="str">
        <f t="shared" si="237"/>
        <v>Murray</v>
      </c>
      <c r="F1291" s="51" t="str">
        <f t="shared" si="238"/>
        <v>Lewis</v>
      </c>
      <c r="G1291" s="51" t="str">
        <f t="shared" si="239"/>
        <v>Men Veteran</v>
      </c>
      <c r="H1291" s="51" t="str">
        <f t="shared" si="240"/>
        <v>Mako</v>
      </c>
      <c r="I1291" s="84"/>
      <c r="J1291" s="84" t="s">
        <v>1279</v>
      </c>
      <c r="K1291" s="84">
        <v>143</v>
      </c>
      <c r="L1291" s="83">
        <f t="shared" si="241"/>
        <v>14.8</v>
      </c>
      <c r="M1291" s="83">
        <f t="shared" si="242"/>
        <v>14.8</v>
      </c>
    </row>
    <row r="1292" spans="1:13" hidden="1" x14ac:dyDescent="0.3">
      <c r="A1292" s="210" t="str">
        <f t="shared" si="234"/>
        <v>2022-IC-L5</v>
      </c>
      <c r="B1292" s="199">
        <f t="shared" si="235"/>
        <v>44877</v>
      </c>
      <c r="C1292" s="210" t="str">
        <f t="shared" si="236"/>
        <v>Zone 5 - Mile 108</v>
      </c>
      <c r="D1292" s="84" t="s">
        <v>1076</v>
      </c>
      <c r="E1292" s="51" t="str">
        <f t="shared" si="237"/>
        <v>Murray</v>
      </c>
      <c r="F1292" s="51" t="str">
        <f t="shared" si="238"/>
        <v>Lewis</v>
      </c>
      <c r="G1292" s="51" t="str">
        <f t="shared" si="239"/>
        <v>Men Veteran</v>
      </c>
      <c r="H1292" s="51" t="str">
        <f t="shared" si="240"/>
        <v>Mako</v>
      </c>
      <c r="I1292" s="84"/>
      <c r="J1292" s="84" t="s">
        <v>1279</v>
      </c>
      <c r="K1292" s="84">
        <v>107</v>
      </c>
      <c r="L1292" s="83">
        <f t="shared" si="241"/>
        <v>5.5</v>
      </c>
      <c r="M1292" s="83">
        <f t="shared" si="242"/>
        <v>5.5</v>
      </c>
    </row>
    <row r="1293" spans="1:13" hidden="1" x14ac:dyDescent="0.3">
      <c r="A1293" s="210" t="str">
        <f t="shared" si="234"/>
        <v>2022-IC-L5</v>
      </c>
      <c r="B1293" s="199">
        <f t="shared" si="235"/>
        <v>44877</v>
      </c>
      <c r="C1293" s="210" t="str">
        <f t="shared" si="236"/>
        <v>Zone 5 - Mile 108</v>
      </c>
      <c r="D1293" s="84" t="s">
        <v>1076</v>
      </c>
      <c r="E1293" s="51" t="str">
        <f t="shared" si="237"/>
        <v>Murray</v>
      </c>
      <c r="F1293" s="51" t="str">
        <f t="shared" si="238"/>
        <v>Lewis</v>
      </c>
      <c r="G1293" s="51" t="str">
        <f t="shared" si="239"/>
        <v>Men Veteran</v>
      </c>
      <c r="H1293" s="51" t="str">
        <f t="shared" si="240"/>
        <v>Mako</v>
      </c>
      <c r="I1293" s="84"/>
      <c r="J1293" s="84" t="s">
        <v>1279</v>
      </c>
      <c r="K1293" s="84">
        <v>98</v>
      </c>
      <c r="L1293" s="83">
        <f t="shared" si="241"/>
        <v>4</v>
      </c>
      <c r="M1293" s="83">
        <f t="shared" si="242"/>
        <v>4</v>
      </c>
    </row>
    <row r="1294" spans="1:13" hidden="1" x14ac:dyDescent="0.3">
      <c r="A1294" s="210" t="str">
        <f t="shared" si="234"/>
        <v>2022-IC-L5</v>
      </c>
      <c r="B1294" s="199">
        <f t="shared" si="235"/>
        <v>44877</v>
      </c>
      <c r="C1294" s="210" t="str">
        <f t="shared" si="236"/>
        <v>Zone 5 - Mile 108</v>
      </c>
      <c r="D1294" s="84" t="s">
        <v>1076</v>
      </c>
      <c r="E1294" s="51" t="str">
        <f t="shared" si="237"/>
        <v>Murray</v>
      </c>
      <c r="F1294" s="51" t="str">
        <f t="shared" si="238"/>
        <v>Lewis</v>
      </c>
      <c r="G1294" s="51" t="str">
        <f t="shared" si="239"/>
        <v>Men Veteran</v>
      </c>
      <c r="H1294" s="51" t="str">
        <f t="shared" si="240"/>
        <v>Mako</v>
      </c>
      <c r="I1294" s="84"/>
      <c r="J1294" s="84" t="s">
        <v>1279</v>
      </c>
      <c r="K1294" s="84">
        <v>119</v>
      </c>
      <c r="L1294" s="83">
        <f t="shared" si="241"/>
        <v>7.9</v>
      </c>
      <c r="M1294" s="83">
        <f t="shared" si="242"/>
        <v>7.9</v>
      </c>
    </row>
    <row r="1295" spans="1:13" hidden="1" x14ac:dyDescent="0.3">
      <c r="A1295" s="210" t="str">
        <f t="shared" si="234"/>
        <v>2022-IC-L5</v>
      </c>
      <c r="B1295" s="199">
        <f t="shared" si="235"/>
        <v>44877</v>
      </c>
      <c r="C1295" s="210" t="str">
        <f t="shared" si="236"/>
        <v>Zone 5 - Mile 108</v>
      </c>
      <c r="D1295" s="84" t="s">
        <v>1005</v>
      </c>
      <c r="E1295" s="51" t="str">
        <f t="shared" si="237"/>
        <v>Theo</v>
      </c>
      <c r="F1295" s="51" t="str">
        <f t="shared" si="238"/>
        <v>Wormsbaecher</v>
      </c>
      <c r="G1295" s="51" t="str">
        <f t="shared" si="239"/>
        <v>Men Senior</v>
      </c>
      <c r="H1295" s="51" t="str">
        <f t="shared" si="240"/>
        <v>Mako</v>
      </c>
      <c r="I1295" s="84"/>
      <c r="J1295" s="84" t="s">
        <v>1279</v>
      </c>
      <c r="K1295" s="84">
        <v>118</v>
      </c>
      <c r="L1295" s="83">
        <f t="shared" si="241"/>
        <v>7.6</v>
      </c>
      <c r="M1295" s="83">
        <f t="shared" si="242"/>
        <v>7.6</v>
      </c>
    </row>
    <row r="1296" spans="1:13" hidden="1" x14ac:dyDescent="0.3">
      <c r="A1296" s="210" t="str">
        <f t="shared" si="234"/>
        <v>2022-IC-L5</v>
      </c>
      <c r="B1296" s="199">
        <f t="shared" si="235"/>
        <v>44877</v>
      </c>
      <c r="C1296" s="210" t="str">
        <f t="shared" si="236"/>
        <v>Zone 5 - Mile 108</v>
      </c>
      <c r="D1296" s="84" t="s">
        <v>605</v>
      </c>
      <c r="E1296" s="51" t="str">
        <f t="shared" si="237"/>
        <v>Gerard</v>
      </c>
      <c r="F1296" s="51" t="str">
        <f t="shared" si="238"/>
        <v>Hough</v>
      </c>
      <c r="G1296" s="51" t="str">
        <f t="shared" si="239"/>
        <v>Men Senior</v>
      </c>
      <c r="H1296" s="51" t="str">
        <f t="shared" si="240"/>
        <v>Mako</v>
      </c>
      <c r="I1296" s="84"/>
      <c r="J1296" s="84" t="s">
        <v>1279</v>
      </c>
      <c r="K1296" s="84">
        <v>183</v>
      </c>
      <c r="L1296" s="83">
        <f t="shared" si="241"/>
        <v>34.4</v>
      </c>
      <c r="M1296" s="83">
        <f t="shared" si="242"/>
        <v>34.4</v>
      </c>
    </row>
    <row r="1297" spans="1:13" hidden="1" x14ac:dyDescent="0.3">
      <c r="A1297" s="210" t="str">
        <f t="shared" si="234"/>
        <v>2022-IC-L5</v>
      </c>
      <c r="B1297" s="199">
        <f t="shared" si="235"/>
        <v>44877</v>
      </c>
      <c r="C1297" s="210" t="str">
        <f t="shared" si="236"/>
        <v>Zone 5 - Mile 108</v>
      </c>
      <c r="D1297" s="84" t="s">
        <v>605</v>
      </c>
      <c r="E1297" s="51" t="str">
        <f t="shared" si="237"/>
        <v>Gerard</v>
      </c>
      <c r="F1297" s="51" t="str">
        <f t="shared" si="238"/>
        <v>Hough</v>
      </c>
      <c r="G1297" s="51" t="str">
        <f t="shared" si="239"/>
        <v>Men Senior</v>
      </c>
      <c r="H1297" s="51" t="str">
        <f t="shared" si="240"/>
        <v>Mako</v>
      </c>
      <c r="I1297" s="84"/>
      <c r="J1297" s="84" t="s">
        <v>1279</v>
      </c>
      <c r="K1297" s="84">
        <v>122</v>
      </c>
      <c r="L1297" s="83">
        <f t="shared" si="241"/>
        <v>8.6</v>
      </c>
      <c r="M1297" s="83">
        <f t="shared" si="242"/>
        <v>8.6</v>
      </c>
    </row>
    <row r="1298" spans="1:13" hidden="1" x14ac:dyDescent="0.3">
      <c r="A1298" s="210" t="str">
        <f t="shared" si="234"/>
        <v>2022-IC-L5</v>
      </c>
      <c r="B1298" s="199">
        <f t="shared" si="235"/>
        <v>44877</v>
      </c>
      <c r="C1298" s="210" t="str">
        <f t="shared" si="236"/>
        <v>Zone 5 - Mile 108</v>
      </c>
      <c r="D1298" s="84" t="s">
        <v>605</v>
      </c>
      <c r="E1298" s="51" t="str">
        <f t="shared" si="237"/>
        <v>Gerard</v>
      </c>
      <c r="F1298" s="51" t="str">
        <f t="shared" si="238"/>
        <v>Hough</v>
      </c>
      <c r="G1298" s="51" t="str">
        <f t="shared" si="239"/>
        <v>Men Senior</v>
      </c>
      <c r="H1298" s="51" t="str">
        <f t="shared" si="240"/>
        <v>Mako</v>
      </c>
      <c r="I1298" s="84"/>
      <c r="J1298" s="84" t="s">
        <v>1279</v>
      </c>
      <c r="K1298" s="84">
        <v>97</v>
      </c>
      <c r="L1298" s="83">
        <f t="shared" si="241"/>
        <v>3.9</v>
      </c>
      <c r="M1298" s="83">
        <f t="shared" si="242"/>
        <v>3.9</v>
      </c>
    </row>
    <row r="1299" spans="1:13" hidden="1" x14ac:dyDescent="0.3">
      <c r="A1299" s="210" t="str">
        <f t="shared" si="234"/>
        <v>2022-IC-L5</v>
      </c>
      <c r="B1299" s="199">
        <f t="shared" si="235"/>
        <v>44877</v>
      </c>
      <c r="C1299" s="210" t="str">
        <f t="shared" si="236"/>
        <v>Zone 5 - Mile 108</v>
      </c>
      <c r="D1299" s="84" t="s">
        <v>605</v>
      </c>
      <c r="E1299" s="51" t="str">
        <f t="shared" si="237"/>
        <v>Gerard</v>
      </c>
      <c r="F1299" s="51" t="str">
        <f t="shared" si="238"/>
        <v>Hough</v>
      </c>
      <c r="G1299" s="51" t="str">
        <f t="shared" si="239"/>
        <v>Men Senior</v>
      </c>
      <c r="H1299" s="51" t="str">
        <f t="shared" si="240"/>
        <v>Mako</v>
      </c>
      <c r="I1299" s="84"/>
      <c r="J1299" s="84" t="s">
        <v>1279</v>
      </c>
      <c r="K1299" s="84">
        <v>96</v>
      </c>
      <c r="L1299" s="83">
        <f t="shared" si="241"/>
        <v>3.8</v>
      </c>
      <c r="M1299" s="83">
        <f t="shared" si="242"/>
        <v>3.8</v>
      </c>
    </row>
    <row r="1300" spans="1:13" hidden="1" x14ac:dyDescent="0.3">
      <c r="A1300" s="210" t="str">
        <f t="shared" si="234"/>
        <v>2022-IC-L5</v>
      </c>
      <c r="B1300" s="199">
        <f t="shared" si="235"/>
        <v>44877</v>
      </c>
      <c r="C1300" s="210" t="str">
        <f t="shared" si="236"/>
        <v>Zone 5 - Mile 108</v>
      </c>
      <c r="D1300" s="84" t="s">
        <v>605</v>
      </c>
      <c r="E1300" s="51" t="str">
        <f t="shared" si="237"/>
        <v>Gerard</v>
      </c>
      <c r="F1300" s="51" t="str">
        <f t="shared" si="238"/>
        <v>Hough</v>
      </c>
      <c r="G1300" s="51" t="str">
        <f t="shared" si="239"/>
        <v>Men Senior</v>
      </c>
      <c r="H1300" s="51" t="str">
        <f t="shared" si="240"/>
        <v>Mako</v>
      </c>
      <c r="I1300" s="84"/>
      <c r="J1300" s="84" t="s">
        <v>1279</v>
      </c>
      <c r="K1300" s="84">
        <v>114</v>
      </c>
      <c r="L1300" s="83">
        <f t="shared" si="241"/>
        <v>6.8</v>
      </c>
      <c r="M1300" s="83">
        <f t="shared" si="242"/>
        <v>6.8</v>
      </c>
    </row>
    <row r="1301" spans="1:13" hidden="1" x14ac:dyDescent="0.3">
      <c r="A1301" s="210" t="str">
        <f t="shared" si="234"/>
        <v>2022-IC-L5</v>
      </c>
      <c r="B1301" s="199">
        <f t="shared" si="235"/>
        <v>44877</v>
      </c>
      <c r="C1301" s="210" t="str">
        <f t="shared" si="236"/>
        <v>Zone 5 - Mile 108</v>
      </c>
      <c r="D1301" s="84" t="s">
        <v>861</v>
      </c>
      <c r="E1301" s="51" t="str">
        <f t="shared" si="237"/>
        <v>Christiaan</v>
      </c>
      <c r="F1301" s="51" t="str">
        <f t="shared" si="238"/>
        <v>Fenwick</v>
      </c>
      <c r="G1301" s="51" t="str">
        <f t="shared" si="239"/>
        <v>Men Veteran</v>
      </c>
      <c r="H1301" s="51" t="str">
        <f t="shared" si="240"/>
        <v>Mako</v>
      </c>
      <c r="I1301" s="84"/>
      <c r="J1301" s="84" t="s">
        <v>1279</v>
      </c>
      <c r="K1301" s="84">
        <v>109</v>
      </c>
      <c r="L1301" s="83">
        <f t="shared" si="241"/>
        <v>5.8</v>
      </c>
      <c r="M1301" s="83">
        <f t="shared" si="242"/>
        <v>5.8</v>
      </c>
    </row>
    <row r="1302" spans="1:13" hidden="1" x14ac:dyDescent="0.3">
      <c r="A1302" s="210" t="str">
        <f t="shared" si="234"/>
        <v>2022-IC-L5</v>
      </c>
      <c r="B1302" s="199">
        <f t="shared" si="235"/>
        <v>44877</v>
      </c>
      <c r="C1302" s="210" t="str">
        <f t="shared" si="236"/>
        <v>Zone 5 - Mile 108</v>
      </c>
      <c r="D1302" s="84" t="s">
        <v>861</v>
      </c>
      <c r="E1302" s="51" t="str">
        <f t="shared" si="237"/>
        <v>Christiaan</v>
      </c>
      <c r="F1302" s="51" t="str">
        <f t="shared" si="238"/>
        <v>Fenwick</v>
      </c>
      <c r="G1302" s="51" t="str">
        <f t="shared" si="239"/>
        <v>Men Veteran</v>
      </c>
      <c r="H1302" s="51" t="str">
        <f t="shared" si="240"/>
        <v>Mako</v>
      </c>
      <c r="I1302" s="84"/>
      <c r="J1302" s="84" t="s">
        <v>1279</v>
      </c>
      <c r="K1302" s="84">
        <v>86</v>
      </c>
      <c r="L1302" s="83">
        <f t="shared" si="241"/>
        <v>2.6</v>
      </c>
      <c r="M1302" s="83">
        <f t="shared" si="242"/>
        <v>2.6</v>
      </c>
    </row>
    <row r="1303" spans="1:13" hidden="1" x14ac:dyDescent="0.3">
      <c r="A1303" s="210" t="str">
        <f t="shared" si="234"/>
        <v>2022-IC-L5</v>
      </c>
      <c r="B1303" s="199">
        <f t="shared" si="235"/>
        <v>44877</v>
      </c>
      <c r="C1303" s="210" t="str">
        <f t="shared" si="236"/>
        <v>Zone 5 - Mile 108</v>
      </c>
      <c r="D1303" s="84" t="s">
        <v>967</v>
      </c>
      <c r="E1303" s="51" t="str">
        <f t="shared" si="237"/>
        <v>Rudi</v>
      </c>
      <c r="F1303" s="51" t="str">
        <f t="shared" si="238"/>
        <v>Swartz</v>
      </c>
      <c r="G1303" s="51" t="str">
        <f t="shared" si="239"/>
        <v>Men Veteran</v>
      </c>
      <c r="H1303" s="51" t="str">
        <f t="shared" si="240"/>
        <v>Mako</v>
      </c>
      <c r="I1303" s="84"/>
      <c r="J1303" s="84" t="s">
        <v>1279</v>
      </c>
      <c r="K1303" s="84">
        <v>127</v>
      </c>
      <c r="L1303" s="83">
        <f t="shared" si="241"/>
        <v>9.8000000000000007</v>
      </c>
      <c r="M1303" s="83">
        <f t="shared" si="242"/>
        <v>9.8000000000000007</v>
      </c>
    </row>
    <row r="1304" spans="1:13" hidden="1" x14ac:dyDescent="0.3">
      <c r="A1304" s="210" t="str">
        <f t="shared" si="234"/>
        <v>2022-IC-L5</v>
      </c>
      <c r="B1304" s="199">
        <f t="shared" si="235"/>
        <v>44877</v>
      </c>
      <c r="C1304" s="210" t="str">
        <f t="shared" si="236"/>
        <v>Zone 5 - Mile 108</v>
      </c>
      <c r="D1304" s="84" t="s">
        <v>967</v>
      </c>
      <c r="E1304" s="51" t="str">
        <f t="shared" si="237"/>
        <v>Rudi</v>
      </c>
      <c r="F1304" s="51" t="str">
        <f t="shared" si="238"/>
        <v>Swartz</v>
      </c>
      <c r="G1304" s="51" t="str">
        <f t="shared" si="239"/>
        <v>Men Veteran</v>
      </c>
      <c r="H1304" s="51" t="str">
        <f t="shared" si="240"/>
        <v>Mako</v>
      </c>
      <c r="I1304" s="84"/>
      <c r="J1304" s="84" t="s">
        <v>1279</v>
      </c>
      <c r="K1304" s="84">
        <v>126</v>
      </c>
      <c r="L1304" s="83">
        <f t="shared" si="241"/>
        <v>9.6</v>
      </c>
      <c r="M1304" s="83">
        <f t="shared" si="242"/>
        <v>9.6</v>
      </c>
    </row>
    <row r="1305" spans="1:13" hidden="1" x14ac:dyDescent="0.3">
      <c r="A1305" s="210" t="str">
        <f t="shared" si="234"/>
        <v>2022-IC-L5</v>
      </c>
      <c r="B1305" s="199">
        <f t="shared" si="235"/>
        <v>44877</v>
      </c>
      <c r="C1305" s="210" t="str">
        <f t="shared" si="236"/>
        <v>Zone 5 - Mile 108</v>
      </c>
      <c r="D1305" s="84" t="s">
        <v>967</v>
      </c>
      <c r="E1305" s="51" t="str">
        <f t="shared" si="237"/>
        <v>Rudi</v>
      </c>
      <c r="F1305" s="51" t="str">
        <f t="shared" si="238"/>
        <v>Swartz</v>
      </c>
      <c r="G1305" s="51" t="str">
        <f t="shared" si="239"/>
        <v>Men Veteran</v>
      </c>
      <c r="H1305" s="51" t="str">
        <f t="shared" si="240"/>
        <v>Mako</v>
      </c>
      <c r="I1305" s="84"/>
      <c r="J1305" s="84" t="s">
        <v>1279</v>
      </c>
      <c r="K1305" s="84">
        <v>113</v>
      </c>
      <c r="L1305" s="83">
        <f t="shared" si="241"/>
        <v>6.6</v>
      </c>
      <c r="M1305" s="83">
        <f t="shared" si="242"/>
        <v>6.6</v>
      </c>
    </row>
    <row r="1306" spans="1:13" hidden="1" x14ac:dyDescent="0.3">
      <c r="A1306" s="210" t="str">
        <f t="shared" si="234"/>
        <v>2022-IC-L5</v>
      </c>
      <c r="B1306" s="199">
        <f t="shared" si="235"/>
        <v>44877</v>
      </c>
      <c r="C1306" s="210" t="str">
        <f t="shared" si="236"/>
        <v>Zone 5 - Mile 108</v>
      </c>
      <c r="D1306" s="84" t="s">
        <v>1003</v>
      </c>
      <c r="E1306" s="51" t="str">
        <f t="shared" si="237"/>
        <v>Jorg</v>
      </c>
      <c r="F1306" s="51" t="str">
        <f t="shared" si="238"/>
        <v>Walder</v>
      </c>
      <c r="G1306" s="51" t="str">
        <f t="shared" si="239"/>
        <v>Men Master</v>
      </c>
      <c r="H1306" s="51" t="str">
        <f t="shared" si="240"/>
        <v>Mako</v>
      </c>
      <c r="I1306" s="84"/>
      <c r="J1306" s="84" t="s">
        <v>1279</v>
      </c>
      <c r="K1306" s="84">
        <v>80</v>
      </c>
      <c r="L1306" s="83">
        <f t="shared" si="241"/>
        <v>2</v>
      </c>
      <c r="M1306" s="83">
        <f t="shared" si="242"/>
        <v>2</v>
      </c>
    </row>
    <row r="1307" spans="1:13" hidden="1" x14ac:dyDescent="0.3">
      <c r="A1307" s="210" t="str">
        <f t="shared" si="234"/>
        <v>2022-IC-L5</v>
      </c>
      <c r="B1307" s="199">
        <f t="shared" si="235"/>
        <v>44877</v>
      </c>
      <c r="C1307" s="210" t="str">
        <f t="shared" si="236"/>
        <v>Zone 5 - Mile 108</v>
      </c>
      <c r="D1307" s="84" t="s">
        <v>1003</v>
      </c>
      <c r="E1307" s="51" t="str">
        <f t="shared" si="237"/>
        <v>Jorg</v>
      </c>
      <c r="F1307" s="51" t="str">
        <f t="shared" si="238"/>
        <v>Walder</v>
      </c>
      <c r="G1307" s="51" t="str">
        <f t="shared" si="239"/>
        <v>Men Master</v>
      </c>
      <c r="H1307" s="51" t="str">
        <f t="shared" si="240"/>
        <v>Mako</v>
      </c>
      <c r="I1307" s="84"/>
      <c r="J1307" s="84" t="s">
        <v>1279</v>
      </c>
      <c r="K1307" s="84">
        <v>104</v>
      </c>
      <c r="L1307" s="83">
        <f t="shared" si="241"/>
        <v>5</v>
      </c>
      <c r="M1307" s="83">
        <f t="shared" si="242"/>
        <v>5</v>
      </c>
    </row>
    <row r="1308" spans="1:13" hidden="1" x14ac:dyDescent="0.3">
      <c r="A1308" s="210" t="str">
        <f t="shared" si="234"/>
        <v>2022-IC-L5</v>
      </c>
      <c r="B1308" s="199">
        <f t="shared" si="235"/>
        <v>44877</v>
      </c>
      <c r="C1308" s="210" t="str">
        <f t="shared" si="236"/>
        <v>Zone 5 - Mile 108</v>
      </c>
      <c r="D1308" s="84" t="s">
        <v>1003</v>
      </c>
      <c r="E1308" s="51" t="str">
        <f t="shared" si="237"/>
        <v>Jorg</v>
      </c>
      <c r="F1308" s="51" t="str">
        <f t="shared" si="238"/>
        <v>Walder</v>
      </c>
      <c r="G1308" s="51" t="str">
        <f t="shared" si="239"/>
        <v>Men Master</v>
      </c>
      <c r="H1308" s="51" t="str">
        <f t="shared" si="240"/>
        <v>Mako</v>
      </c>
      <c r="I1308" s="84"/>
      <c r="J1308" s="84" t="s">
        <v>1279</v>
      </c>
      <c r="K1308" s="84">
        <v>81</v>
      </c>
      <c r="L1308" s="83">
        <f t="shared" si="241"/>
        <v>2.1</v>
      </c>
      <c r="M1308" s="83">
        <f t="shared" si="242"/>
        <v>2.1</v>
      </c>
    </row>
    <row r="1309" spans="1:13" hidden="1" x14ac:dyDescent="0.3">
      <c r="A1309" s="210" t="str">
        <f t="shared" si="234"/>
        <v>2022-IC-L5</v>
      </c>
      <c r="B1309" s="199">
        <f t="shared" si="235"/>
        <v>44877</v>
      </c>
      <c r="C1309" s="210" t="str">
        <f t="shared" si="236"/>
        <v>Zone 5 - Mile 108</v>
      </c>
      <c r="D1309" s="84" t="s">
        <v>1003</v>
      </c>
      <c r="E1309" s="51" t="str">
        <f t="shared" si="237"/>
        <v>Jorg</v>
      </c>
      <c r="F1309" s="51" t="str">
        <f t="shared" si="238"/>
        <v>Walder</v>
      </c>
      <c r="G1309" s="51" t="str">
        <f t="shared" si="239"/>
        <v>Men Master</v>
      </c>
      <c r="H1309" s="51" t="str">
        <f t="shared" si="240"/>
        <v>Mako</v>
      </c>
      <c r="I1309" s="84"/>
      <c r="J1309" s="84" t="s">
        <v>1279</v>
      </c>
      <c r="K1309" s="84">
        <v>156</v>
      </c>
      <c r="L1309" s="83">
        <f t="shared" si="241"/>
        <v>19.899999999999999</v>
      </c>
      <c r="M1309" s="83">
        <f t="shared" si="242"/>
        <v>19.899999999999999</v>
      </c>
    </row>
    <row r="1310" spans="1:13" hidden="1" x14ac:dyDescent="0.3">
      <c r="A1310" s="210" t="str">
        <f t="shared" si="234"/>
        <v>2022-IC-L5</v>
      </c>
      <c r="B1310" s="199">
        <f t="shared" si="235"/>
        <v>44877</v>
      </c>
      <c r="C1310" s="210" t="str">
        <f t="shared" si="236"/>
        <v>Zone 5 - Mile 108</v>
      </c>
      <c r="D1310" s="84" t="s">
        <v>1003</v>
      </c>
      <c r="E1310" s="51" t="str">
        <f t="shared" si="237"/>
        <v>Jorg</v>
      </c>
      <c r="F1310" s="51" t="str">
        <f t="shared" si="238"/>
        <v>Walder</v>
      </c>
      <c r="G1310" s="51" t="str">
        <f t="shared" si="239"/>
        <v>Men Master</v>
      </c>
      <c r="H1310" s="51" t="str">
        <f t="shared" si="240"/>
        <v>Mako</v>
      </c>
      <c r="I1310" s="84"/>
      <c r="J1310" s="84" t="s">
        <v>20</v>
      </c>
      <c r="K1310" s="84">
        <v>86</v>
      </c>
      <c r="L1310" s="83">
        <f t="shared" si="241"/>
        <v>2.2999999999999998</v>
      </c>
      <c r="M1310" s="83">
        <f t="shared" si="242"/>
        <v>2.2999999999999998</v>
      </c>
    </row>
    <row r="1311" spans="1:13" hidden="1" x14ac:dyDescent="0.3">
      <c r="A1311" s="210" t="str">
        <f t="shared" si="234"/>
        <v>2022-IC-L5</v>
      </c>
      <c r="B1311" s="199">
        <f t="shared" si="235"/>
        <v>44877</v>
      </c>
      <c r="C1311" s="210" t="str">
        <f t="shared" si="236"/>
        <v>Zone 5 - Mile 108</v>
      </c>
      <c r="D1311" s="84" t="s">
        <v>1003</v>
      </c>
      <c r="E1311" s="51" t="str">
        <f t="shared" si="237"/>
        <v>Jorg</v>
      </c>
      <c r="F1311" s="51" t="str">
        <f t="shared" si="238"/>
        <v>Walder</v>
      </c>
      <c r="G1311" s="51" t="str">
        <f t="shared" si="239"/>
        <v>Men Master</v>
      </c>
      <c r="H1311" s="51" t="str">
        <f t="shared" si="240"/>
        <v>Mako</v>
      </c>
      <c r="I1311" s="84"/>
      <c r="J1311" s="84" t="s">
        <v>20</v>
      </c>
      <c r="K1311" s="84">
        <v>66</v>
      </c>
      <c r="L1311" s="83">
        <f t="shared" si="241"/>
        <v>1</v>
      </c>
      <c r="M1311" s="83">
        <f t="shared" si="242"/>
        <v>1</v>
      </c>
    </row>
    <row r="1312" spans="1:13" hidden="1" x14ac:dyDescent="0.3">
      <c r="A1312" s="210" t="str">
        <f t="shared" si="234"/>
        <v>2022-IC-L5</v>
      </c>
      <c r="B1312" s="199">
        <f t="shared" si="235"/>
        <v>44877</v>
      </c>
      <c r="C1312" s="210" t="str">
        <f t="shared" si="236"/>
        <v>Zone 5 - Mile 108</v>
      </c>
      <c r="D1312" s="84" t="s">
        <v>683</v>
      </c>
      <c r="E1312" s="51" t="str">
        <f t="shared" si="237"/>
        <v>Herbert</v>
      </c>
      <c r="F1312" s="51" t="str">
        <f t="shared" si="238"/>
        <v>Schmidlin</v>
      </c>
      <c r="G1312" s="51" t="str">
        <f t="shared" si="239"/>
        <v>Men Master</v>
      </c>
      <c r="H1312" s="51" t="str">
        <f t="shared" si="240"/>
        <v>Mako</v>
      </c>
      <c r="I1312" s="84"/>
      <c r="J1312" s="84" t="s">
        <v>1279</v>
      </c>
      <c r="K1312" s="84">
        <v>85</v>
      </c>
      <c r="L1312" s="83">
        <f t="shared" si="241"/>
        <v>2.5</v>
      </c>
      <c r="M1312" s="83">
        <f t="shared" si="242"/>
        <v>2.5</v>
      </c>
    </row>
    <row r="1313" spans="1:13" hidden="1" x14ac:dyDescent="0.3">
      <c r="A1313" s="210" t="str">
        <f t="shared" si="234"/>
        <v>2022-IC-L5</v>
      </c>
      <c r="B1313" s="199">
        <f t="shared" si="235"/>
        <v>44877</v>
      </c>
      <c r="C1313" s="210" t="str">
        <f t="shared" si="236"/>
        <v>Zone 5 - Mile 108</v>
      </c>
      <c r="D1313" s="84" t="s">
        <v>683</v>
      </c>
      <c r="E1313" s="51" t="str">
        <f t="shared" si="237"/>
        <v>Herbert</v>
      </c>
      <c r="F1313" s="51" t="str">
        <f t="shared" si="238"/>
        <v>Schmidlin</v>
      </c>
      <c r="G1313" s="51" t="str">
        <f t="shared" si="239"/>
        <v>Men Master</v>
      </c>
      <c r="H1313" s="51" t="str">
        <f t="shared" si="240"/>
        <v>Mako</v>
      </c>
      <c r="I1313" s="84"/>
      <c r="J1313" s="84" t="s">
        <v>1279</v>
      </c>
      <c r="K1313" s="84">
        <v>114</v>
      </c>
      <c r="L1313" s="83">
        <f t="shared" si="241"/>
        <v>6.8</v>
      </c>
      <c r="M1313" s="83">
        <f t="shared" si="242"/>
        <v>6.8</v>
      </c>
    </row>
    <row r="1314" spans="1:13" hidden="1" x14ac:dyDescent="0.3">
      <c r="A1314" s="210" t="str">
        <f t="shared" si="234"/>
        <v>2022-IC-L5</v>
      </c>
      <c r="B1314" s="199">
        <f t="shared" si="235"/>
        <v>44877</v>
      </c>
      <c r="C1314" s="210" t="str">
        <f t="shared" si="236"/>
        <v>Zone 5 - Mile 108</v>
      </c>
      <c r="D1314" s="84" t="s">
        <v>683</v>
      </c>
      <c r="E1314" s="51" t="str">
        <f t="shared" si="237"/>
        <v>Herbert</v>
      </c>
      <c r="F1314" s="51" t="str">
        <f t="shared" si="238"/>
        <v>Schmidlin</v>
      </c>
      <c r="G1314" s="51" t="str">
        <f t="shared" si="239"/>
        <v>Men Master</v>
      </c>
      <c r="H1314" s="51" t="str">
        <f t="shared" si="240"/>
        <v>Mako</v>
      </c>
      <c r="I1314" s="84"/>
      <c r="J1314" s="84" t="s">
        <v>1279</v>
      </c>
      <c r="K1314" s="84">
        <v>130</v>
      </c>
      <c r="L1314" s="83">
        <f t="shared" si="241"/>
        <v>10.7</v>
      </c>
      <c r="M1314" s="83">
        <f t="shared" si="242"/>
        <v>10.7</v>
      </c>
    </row>
    <row r="1315" spans="1:13" hidden="1" x14ac:dyDescent="0.3">
      <c r="A1315" s="210" t="str">
        <f t="shared" si="234"/>
        <v>2022-IC-L5</v>
      </c>
      <c r="B1315" s="199">
        <f t="shared" si="235"/>
        <v>44877</v>
      </c>
      <c r="C1315" s="210" t="str">
        <f t="shared" si="236"/>
        <v>Zone 5 - Mile 108</v>
      </c>
      <c r="D1315" s="84" t="s">
        <v>683</v>
      </c>
      <c r="E1315" s="51" t="str">
        <f t="shared" si="237"/>
        <v>Herbert</v>
      </c>
      <c r="F1315" s="51" t="str">
        <f t="shared" si="238"/>
        <v>Schmidlin</v>
      </c>
      <c r="G1315" s="51" t="str">
        <f t="shared" si="239"/>
        <v>Men Master</v>
      </c>
      <c r="H1315" s="51" t="str">
        <f t="shared" si="240"/>
        <v>Mako</v>
      </c>
      <c r="I1315" s="84"/>
      <c r="J1315" s="84" t="s">
        <v>1279</v>
      </c>
      <c r="K1315" s="84">
        <v>125</v>
      </c>
      <c r="L1315" s="83">
        <f t="shared" si="241"/>
        <v>9.3000000000000007</v>
      </c>
      <c r="M1315" s="83">
        <f t="shared" si="242"/>
        <v>9.3000000000000007</v>
      </c>
    </row>
    <row r="1316" spans="1:13" hidden="1" x14ac:dyDescent="0.3">
      <c r="A1316" s="210" t="str">
        <f t="shared" si="234"/>
        <v>2022-IC-L5</v>
      </c>
      <c r="B1316" s="199">
        <f t="shared" si="235"/>
        <v>44877</v>
      </c>
      <c r="C1316" s="210" t="str">
        <f t="shared" si="236"/>
        <v>Zone 5 - Mile 108</v>
      </c>
      <c r="D1316" s="84" t="s">
        <v>535</v>
      </c>
      <c r="E1316" s="51" t="str">
        <f t="shared" si="237"/>
        <v>Hendrik</v>
      </c>
      <c r="F1316" s="51" t="str">
        <f t="shared" si="238"/>
        <v>Dry</v>
      </c>
      <c r="G1316" s="51" t="str">
        <f t="shared" si="239"/>
        <v>Men Veteran</v>
      </c>
      <c r="H1316" s="51" t="str">
        <f t="shared" si="240"/>
        <v>Mako</v>
      </c>
      <c r="I1316" s="84"/>
      <c r="J1316" s="84" t="s">
        <v>1279</v>
      </c>
      <c r="K1316" s="84">
        <v>145</v>
      </c>
      <c r="L1316" s="83">
        <f t="shared" si="241"/>
        <v>15.5</v>
      </c>
      <c r="M1316" s="83">
        <f t="shared" si="242"/>
        <v>15.5</v>
      </c>
    </row>
    <row r="1317" spans="1:13" hidden="1" x14ac:dyDescent="0.3">
      <c r="A1317" s="210" t="str">
        <f t="shared" si="234"/>
        <v>2022-IC-L5</v>
      </c>
      <c r="B1317" s="199">
        <f t="shared" si="235"/>
        <v>44877</v>
      </c>
      <c r="C1317" s="210" t="str">
        <f t="shared" si="236"/>
        <v>Zone 5 - Mile 108</v>
      </c>
      <c r="D1317" s="84" t="s">
        <v>535</v>
      </c>
      <c r="E1317" s="51" t="str">
        <f t="shared" si="237"/>
        <v>Hendrik</v>
      </c>
      <c r="F1317" s="51" t="str">
        <f t="shared" si="238"/>
        <v>Dry</v>
      </c>
      <c r="G1317" s="51" t="str">
        <f t="shared" si="239"/>
        <v>Men Veteran</v>
      </c>
      <c r="H1317" s="51" t="str">
        <f t="shared" si="240"/>
        <v>Mako</v>
      </c>
      <c r="I1317" s="84"/>
      <c r="J1317" s="84" t="s">
        <v>1279</v>
      </c>
      <c r="K1317" s="84">
        <v>113</v>
      </c>
      <c r="L1317" s="83">
        <f t="shared" si="241"/>
        <v>6.6</v>
      </c>
      <c r="M1317" s="83">
        <f t="shared" si="242"/>
        <v>6.6</v>
      </c>
    </row>
    <row r="1318" spans="1:13" hidden="1" x14ac:dyDescent="0.3">
      <c r="A1318" s="210" t="str">
        <f t="shared" si="234"/>
        <v>2022-IC-L5</v>
      </c>
      <c r="B1318" s="199">
        <f t="shared" si="235"/>
        <v>44877</v>
      </c>
      <c r="C1318" s="210" t="str">
        <f t="shared" si="236"/>
        <v>Zone 5 - Mile 108</v>
      </c>
      <c r="D1318" s="84" t="s">
        <v>576</v>
      </c>
      <c r="E1318" s="51" t="str">
        <f t="shared" si="237"/>
        <v>Kiepie</v>
      </c>
      <c r="F1318" s="51" t="str">
        <f t="shared" si="238"/>
        <v>Burger</v>
      </c>
      <c r="G1318" s="51" t="str">
        <f t="shared" si="239"/>
        <v>Men Veteran</v>
      </c>
      <c r="H1318" s="51" t="str">
        <f t="shared" si="240"/>
        <v>Mako</v>
      </c>
      <c r="I1318" s="84"/>
      <c r="J1318" s="84" t="s">
        <v>1279</v>
      </c>
      <c r="K1318" s="84">
        <v>165</v>
      </c>
      <c r="L1318" s="83">
        <f t="shared" si="241"/>
        <v>24.1</v>
      </c>
      <c r="M1318" s="83">
        <f t="shared" si="242"/>
        <v>24.1</v>
      </c>
    </row>
    <row r="1319" spans="1:13" hidden="1" x14ac:dyDescent="0.3">
      <c r="A1319" s="210" t="str">
        <f t="shared" si="234"/>
        <v>2022-IC-L5</v>
      </c>
      <c r="B1319" s="199">
        <f t="shared" si="235"/>
        <v>44877</v>
      </c>
      <c r="C1319" s="210" t="str">
        <f t="shared" si="236"/>
        <v>Zone 5 - Mile 108</v>
      </c>
      <c r="D1319" s="84" t="s">
        <v>450</v>
      </c>
      <c r="E1319" s="51" t="str">
        <f t="shared" si="237"/>
        <v>Philip</v>
      </c>
      <c r="F1319" s="51" t="str">
        <f t="shared" si="238"/>
        <v>Swartz</v>
      </c>
      <c r="G1319" s="51" t="str">
        <f t="shared" si="239"/>
        <v>Men U/16</v>
      </c>
      <c r="H1319" s="51" t="str">
        <f t="shared" si="240"/>
        <v>Mako</v>
      </c>
      <c r="I1319" s="84"/>
      <c r="J1319" s="84"/>
      <c r="K1319" s="84"/>
      <c r="L1319" s="83" t="str">
        <f t="shared" si="241"/>
        <v/>
      </c>
      <c r="M1319" s="83" t="str">
        <f t="shared" si="242"/>
        <v/>
      </c>
    </row>
    <row r="1320" spans="1:13" hidden="1" x14ac:dyDescent="0.3">
      <c r="A1320" s="210" t="str">
        <f t="shared" si="234"/>
        <v>2022-IC-L5</v>
      </c>
      <c r="B1320" s="199">
        <f t="shared" si="235"/>
        <v>44877</v>
      </c>
      <c r="C1320" s="210" t="str">
        <f t="shared" si="236"/>
        <v>Zone 5 - Mile 108</v>
      </c>
      <c r="D1320" s="84" t="s">
        <v>1006</v>
      </c>
      <c r="E1320" s="51" t="str">
        <f t="shared" si="237"/>
        <v>Andre</v>
      </c>
      <c r="F1320" s="51" t="str">
        <f t="shared" si="238"/>
        <v>Vermaak</v>
      </c>
      <c r="G1320" s="51" t="str">
        <f t="shared" si="239"/>
        <v>Men Senior</v>
      </c>
      <c r="H1320" s="51" t="str">
        <f t="shared" si="240"/>
        <v>Namib Park</v>
      </c>
      <c r="I1320" s="84"/>
      <c r="J1320" s="84" t="s">
        <v>1279</v>
      </c>
      <c r="K1320" s="84">
        <v>99</v>
      </c>
      <c r="L1320" s="83">
        <f t="shared" si="241"/>
        <v>4.2</v>
      </c>
      <c r="M1320" s="83">
        <f t="shared" si="242"/>
        <v>4.2</v>
      </c>
    </row>
    <row r="1321" spans="1:13" hidden="1" x14ac:dyDescent="0.3">
      <c r="A1321" s="210" t="str">
        <f t="shared" si="234"/>
        <v>2022-IC-L5</v>
      </c>
      <c r="B1321" s="199">
        <f t="shared" si="235"/>
        <v>44877</v>
      </c>
      <c r="C1321" s="210" t="str">
        <f t="shared" si="236"/>
        <v>Zone 5 - Mile 108</v>
      </c>
      <c r="D1321" s="84" t="s">
        <v>1006</v>
      </c>
      <c r="E1321" s="51" t="str">
        <f t="shared" si="237"/>
        <v>Andre</v>
      </c>
      <c r="F1321" s="51" t="str">
        <f t="shared" si="238"/>
        <v>Vermaak</v>
      </c>
      <c r="G1321" s="51" t="str">
        <f t="shared" si="239"/>
        <v>Men Senior</v>
      </c>
      <c r="H1321" s="51" t="str">
        <f t="shared" si="240"/>
        <v>Namib Park</v>
      </c>
      <c r="I1321" s="84"/>
      <c r="J1321" s="84" t="s">
        <v>1279</v>
      </c>
      <c r="K1321" s="84">
        <v>80</v>
      </c>
      <c r="L1321" s="83">
        <f t="shared" si="241"/>
        <v>2</v>
      </c>
      <c r="M1321" s="83">
        <f t="shared" si="242"/>
        <v>2</v>
      </c>
    </row>
    <row r="1322" spans="1:13" hidden="1" x14ac:dyDescent="0.3">
      <c r="A1322" s="210" t="str">
        <f t="shared" si="234"/>
        <v>2022-IC-L5</v>
      </c>
      <c r="B1322" s="199">
        <f t="shared" si="235"/>
        <v>44877</v>
      </c>
      <c r="C1322" s="210" t="str">
        <f t="shared" si="236"/>
        <v>Zone 5 - Mile 108</v>
      </c>
      <c r="D1322" s="84" t="s">
        <v>1006</v>
      </c>
      <c r="E1322" s="51" t="str">
        <f t="shared" si="237"/>
        <v>Andre</v>
      </c>
      <c r="F1322" s="51" t="str">
        <f t="shared" si="238"/>
        <v>Vermaak</v>
      </c>
      <c r="G1322" s="51" t="str">
        <f t="shared" si="239"/>
        <v>Men Senior</v>
      </c>
      <c r="H1322" s="51" t="str">
        <f t="shared" si="240"/>
        <v>Namib Park</v>
      </c>
      <c r="I1322" s="84"/>
      <c r="J1322" s="84" t="s">
        <v>1279</v>
      </c>
      <c r="K1322" s="84">
        <v>119</v>
      </c>
      <c r="L1322" s="83">
        <f t="shared" si="241"/>
        <v>7.9</v>
      </c>
      <c r="M1322" s="83">
        <f t="shared" si="242"/>
        <v>7.9</v>
      </c>
    </row>
    <row r="1323" spans="1:13" hidden="1" x14ac:dyDescent="0.3">
      <c r="A1323" s="210" t="str">
        <f t="shared" si="234"/>
        <v>2022-IC-L5</v>
      </c>
      <c r="B1323" s="199">
        <f t="shared" si="235"/>
        <v>44877</v>
      </c>
      <c r="C1323" s="210" t="str">
        <f t="shared" si="236"/>
        <v>Zone 5 - Mile 108</v>
      </c>
      <c r="D1323" s="84" t="s">
        <v>486</v>
      </c>
      <c r="E1323" s="51" t="str">
        <f t="shared" si="237"/>
        <v>Johan</v>
      </c>
      <c r="F1323" s="51" t="str">
        <f t="shared" si="238"/>
        <v>Bruwer</v>
      </c>
      <c r="G1323" s="51" t="str">
        <f t="shared" si="239"/>
        <v>Men Senior</v>
      </c>
      <c r="H1323" s="51" t="str">
        <f t="shared" si="240"/>
        <v>Namib Park</v>
      </c>
      <c r="I1323" s="84"/>
      <c r="J1323" s="84" t="s">
        <v>1279</v>
      </c>
      <c r="K1323" s="84">
        <v>125</v>
      </c>
      <c r="L1323" s="83">
        <f t="shared" si="241"/>
        <v>9.3000000000000007</v>
      </c>
      <c r="M1323" s="83">
        <f t="shared" si="242"/>
        <v>9.3000000000000007</v>
      </c>
    </row>
    <row r="1324" spans="1:13" hidden="1" x14ac:dyDescent="0.3">
      <c r="A1324" s="210" t="str">
        <f t="shared" si="234"/>
        <v>2022-IC-L5</v>
      </c>
      <c r="B1324" s="199">
        <f t="shared" si="235"/>
        <v>44877</v>
      </c>
      <c r="C1324" s="210" t="str">
        <f t="shared" si="236"/>
        <v>Zone 5 - Mile 108</v>
      </c>
      <c r="D1324" s="84" t="s">
        <v>567</v>
      </c>
      <c r="E1324" s="51" t="str">
        <f t="shared" si="237"/>
        <v>Olaf</v>
      </c>
      <c r="F1324" s="51" t="str">
        <f t="shared" si="238"/>
        <v>Coetzee</v>
      </c>
      <c r="G1324" s="51" t="str">
        <f t="shared" si="239"/>
        <v>Men Senior</v>
      </c>
      <c r="H1324" s="51" t="str">
        <f t="shared" si="240"/>
        <v>xNamib Park</v>
      </c>
      <c r="I1324" s="84"/>
      <c r="J1324" s="84" t="s">
        <v>1279</v>
      </c>
      <c r="K1324" s="84">
        <v>96</v>
      </c>
      <c r="L1324" s="83">
        <f t="shared" si="241"/>
        <v>3.8</v>
      </c>
      <c r="M1324" s="83">
        <f t="shared" si="242"/>
        <v>3.8</v>
      </c>
    </row>
    <row r="1325" spans="1:13" hidden="1" x14ac:dyDescent="0.3">
      <c r="A1325" s="210" t="str">
        <f t="shared" si="234"/>
        <v>2022-IC-L5</v>
      </c>
      <c r="B1325" s="199">
        <f t="shared" si="235"/>
        <v>44877</v>
      </c>
      <c r="C1325" s="210" t="str">
        <f t="shared" si="236"/>
        <v>Zone 5 - Mile 108</v>
      </c>
      <c r="D1325" s="84" t="s">
        <v>567</v>
      </c>
      <c r="E1325" s="51" t="str">
        <f t="shared" si="237"/>
        <v>Olaf</v>
      </c>
      <c r="F1325" s="51" t="str">
        <f t="shared" si="238"/>
        <v>Coetzee</v>
      </c>
      <c r="G1325" s="51" t="str">
        <f t="shared" si="239"/>
        <v>Men Senior</v>
      </c>
      <c r="H1325" s="51" t="str">
        <f t="shared" si="240"/>
        <v>xNamib Park</v>
      </c>
      <c r="I1325" s="84"/>
      <c r="J1325" s="84" t="s">
        <v>1279</v>
      </c>
      <c r="K1325" s="84">
        <v>100</v>
      </c>
      <c r="L1325" s="83">
        <f t="shared" si="241"/>
        <v>4.3</v>
      </c>
      <c r="M1325" s="83">
        <f t="shared" si="242"/>
        <v>4.3</v>
      </c>
    </row>
    <row r="1326" spans="1:13" hidden="1" x14ac:dyDescent="0.3">
      <c r="A1326" s="210" t="str">
        <f t="shared" si="234"/>
        <v>2022-IC-L5</v>
      </c>
      <c r="B1326" s="199">
        <f t="shared" si="235"/>
        <v>44877</v>
      </c>
      <c r="C1326" s="210" t="str">
        <f t="shared" si="236"/>
        <v>Zone 5 - Mile 108</v>
      </c>
      <c r="D1326" s="84" t="s">
        <v>590</v>
      </c>
      <c r="E1326" s="51" t="str">
        <f t="shared" si="237"/>
        <v>Tiaan</v>
      </c>
      <c r="F1326" s="51" t="str">
        <f t="shared" si="238"/>
        <v>Bornman</v>
      </c>
      <c r="G1326" s="51" t="str">
        <f t="shared" si="239"/>
        <v>Men U/21</v>
      </c>
      <c r="H1326" s="51" t="str">
        <f t="shared" si="240"/>
        <v>Namib Park</v>
      </c>
      <c r="I1326" s="84"/>
      <c r="J1326" s="84" t="s">
        <v>1279</v>
      </c>
      <c r="K1326" s="84">
        <v>101</v>
      </c>
      <c r="L1326" s="83">
        <f t="shared" si="241"/>
        <v>4.5</v>
      </c>
      <c r="M1326" s="83">
        <f t="shared" si="242"/>
        <v>4.5</v>
      </c>
    </row>
    <row r="1327" spans="1:13" hidden="1" x14ac:dyDescent="0.3">
      <c r="A1327" s="210" t="str">
        <f t="shared" si="234"/>
        <v>2022-IC-L5</v>
      </c>
      <c r="B1327" s="199">
        <f t="shared" si="235"/>
        <v>44877</v>
      </c>
      <c r="C1327" s="210" t="str">
        <f t="shared" si="236"/>
        <v>Zone 5 - Mile 108</v>
      </c>
      <c r="D1327" s="84" t="s">
        <v>590</v>
      </c>
      <c r="E1327" s="51" t="str">
        <f t="shared" si="237"/>
        <v>Tiaan</v>
      </c>
      <c r="F1327" s="51" t="str">
        <f t="shared" si="238"/>
        <v>Bornman</v>
      </c>
      <c r="G1327" s="51" t="str">
        <f t="shared" si="239"/>
        <v>Men U/21</v>
      </c>
      <c r="H1327" s="51" t="str">
        <f t="shared" si="240"/>
        <v>Namib Park</v>
      </c>
      <c r="I1327" s="84"/>
      <c r="J1327" s="84" t="s">
        <v>1279</v>
      </c>
      <c r="K1327" s="84">
        <v>102</v>
      </c>
      <c r="L1327" s="83">
        <f t="shared" si="241"/>
        <v>4.5999999999999996</v>
      </c>
      <c r="M1327" s="83">
        <f t="shared" si="242"/>
        <v>4.5999999999999996</v>
      </c>
    </row>
    <row r="1328" spans="1:13" hidden="1" x14ac:dyDescent="0.3">
      <c r="A1328" s="210" t="str">
        <f t="shared" si="234"/>
        <v>2022-IC-L5</v>
      </c>
      <c r="B1328" s="199">
        <f t="shared" si="235"/>
        <v>44877</v>
      </c>
      <c r="C1328" s="210" t="str">
        <f t="shared" si="236"/>
        <v>Zone 5 - Mile 108</v>
      </c>
      <c r="D1328" s="84" t="s">
        <v>556</v>
      </c>
      <c r="E1328" s="51" t="str">
        <f t="shared" si="237"/>
        <v>Lance</v>
      </c>
      <c r="F1328" s="51" t="str">
        <f t="shared" si="238"/>
        <v>Mills</v>
      </c>
      <c r="G1328" s="51" t="str">
        <f t="shared" si="239"/>
        <v>Men Master</v>
      </c>
      <c r="H1328" s="51" t="str">
        <f t="shared" si="240"/>
        <v>Henties Bay</v>
      </c>
      <c r="I1328" s="84"/>
      <c r="J1328" s="84" t="s">
        <v>1279</v>
      </c>
      <c r="K1328" s="84">
        <v>93</v>
      </c>
      <c r="L1328" s="83">
        <f t="shared" si="241"/>
        <v>3.4</v>
      </c>
      <c r="M1328" s="83">
        <f t="shared" si="242"/>
        <v>3.4</v>
      </c>
    </row>
    <row r="1329" spans="1:13" hidden="1" x14ac:dyDescent="0.3">
      <c r="A1329" s="210" t="str">
        <f t="shared" si="234"/>
        <v>2022-IC-L5</v>
      </c>
      <c r="B1329" s="199">
        <f t="shared" si="235"/>
        <v>44877</v>
      </c>
      <c r="C1329" s="210" t="str">
        <f t="shared" si="236"/>
        <v>Zone 5 - Mile 108</v>
      </c>
      <c r="D1329" s="84" t="s">
        <v>556</v>
      </c>
      <c r="E1329" s="51" t="str">
        <f t="shared" si="237"/>
        <v>Lance</v>
      </c>
      <c r="F1329" s="51" t="str">
        <f t="shared" si="238"/>
        <v>Mills</v>
      </c>
      <c r="G1329" s="51" t="str">
        <f t="shared" si="239"/>
        <v>Men Master</v>
      </c>
      <c r="H1329" s="51" t="str">
        <f t="shared" si="240"/>
        <v>Henties Bay</v>
      </c>
      <c r="I1329" s="84"/>
      <c r="J1329" s="84" t="s">
        <v>1279</v>
      </c>
      <c r="K1329" s="84">
        <v>121</v>
      </c>
      <c r="L1329" s="83">
        <f t="shared" si="241"/>
        <v>8.3000000000000007</v>
      </c>
      <c r="M1329" s="83">
        <f t="shared" si="242"/>
        <v>8.3000000000000007</v>
      </c>
    </row>
    <row r="1330" spans="1:13" hidden="1" x14ac:dyDescent="0.3">
      <c r="A1330" s="210" t="str">
        <f t="shared" si="234"/>
        <v>2022-IC-L5</v>
      </c>
      <c r="B1330" s="199">
        <f t="shared" si="235"/>
        <v>44877</v>
      </c>
      <c r="C1330" s="210" t="str">
        <f t="shared" si="236"/>
        <v>Zone 5 - Mile 108</v>
      </c>
      <c r="D1330" s="84" t="s">
        <v>695</v>
      </c>
      <c r="E1330" s="51" t="str">
        <f t="shared" si="237"/>
        <v>Rhyno</v>
      </c>
      <c r="F1330" s="51" t="str">
        <f t="shared" si="238"/>
        <v>Koberzig</v>
      </c>
      <c r="G1330" s="51" t="str">
        <f t="shared" si="239"/>
        <v>Men Senior</v>
      </c>
      <c r="H1330" s="51" t="str">
        <f t="shared" si="240"/>
        <v>Steenbras</v>
      </c>
      <c r="I1330" s="84"/>
      <c r="J1330" s="84" t="s">
        <v>1279</v>
      </c>
      <c r="K1330" s="84">
        <v>136</v>
      </c>
      <c r="L1330" s="83">
        <f t="shared" si="241"/>
        <v>12.4</v>
      </c>
      <c r="M1330" s="83">
        <f t="shared" si="242"/>
        <v>12.4</v>
      </c>
    </row>
    <row r="1331" spans="1:13" hidden="1" x14ac:dyDescent="0.3">
      <c r="A1331" s="210" t="str">
        <f t="shared" si="234"/>
        <v>2022-IC-L5</v>
      </c>
      <c r="B1331" s="199">
        <f t="shared" si="235"/>
        <v>44877</v>
      </c>
      <c r="C1331" s="210" t="str">
        <f t="shared" si="236"/>
        <v>Zone 5 - Mile 108</v>
      </c>
      <c r="D1331" s="84" t="s">
        <v>695</v>
      </c>
      <c r="E1331" s="51" t="str">
        <f t="shared" si="237"/>
        <v>Rhyno</v>
      </c>
      <c r="F1331" s="51" t="str">
        <f t="shared" si="238"/>
        <v>Koberzig</v>
      </c>
      <c r="G1331" s="51" t="str">
        <f t="shared" si="239"/>
        <v>Men Senior</v>
      </c>
      <c r="H1331" s="51" t="str">
        <f t="shared" si="240"/>
        <v>Steenbras</v>
      </c>
      <c r="I1331" s="84"/>
      <c r="J1331" s="84" t="s">
        <v>1279</v>
      </c>
      <c r="K1331" s="84">
        <v>130</v>
      </c>
      <c r="L1331" s="83">
        <f t="shared" si="241"/>
        <v>10.7</v>
      </c>
      <c r="M1331" s="83">
        <f t="shared" si="242"/>
        <v>10.7</v>
      </c>
    </row>
    <row r="1332" spans="1:13" hidden="1" x14ac:dyDescent="0.3">
      <c r="A1332" s="210" t="str">
        <f t="shared" si="234"/>
        <v>2022-IC-L5</v>
      </c>
      <c r="B1332" s="199">
        <f t="shared" si="235"/>
        <v>44877</v>
      </c>
      <c r="C1332" s="210" t="str">
        <f t="shared" si="236"/>
        <v>Zone 5 - Mile 108</v>
      </c>
      <c r="D1332" s="84" t="s">
        <v>611</v>
      </c>
      <c r="E1332" s="51" t="str">
        <f t="shared" si="237"/>
        <v>Coennie</v>
      </c>
      <c r="F1332" s="51" t="str">
        <f t="shared" si="238"/>
        <v>Steyn</v>
      </c>
      <c r="G1332" s="51" t="str">
        <f t="shared" si="239"/>
        <v>Men Grand Masters</v>
      </c>
      <c r="H1332" s="51" t="str">
        <f t="shared" si="240"/>
        <v>Namib Park</v>
      </c>
      <c r="I1332" s="84"/>
      <c r="J1332" s="84" t="s">
        <v>1279</v>
      </c>
      <c r="K1332" s="84">
        <v>109</v>
      </c>
      <c r="L1332" s="83">
        <f t="shared" si="241"/>
        <v>5.8</v>
      </c>
      <c r="M1332" s="83">
        <f t="shared" si="242"/>
        <v>5.8</v>
      </c>
    </row>
    <row r="1333" spans="1:13" hidden="1" x14ac:dyDescent="0.3">
      <c r="A1333" s="210" t="str">
        <f t="shared" si="234"/>
        <v>2022-IC-L5</v>
      </c>
      <c r="B1333" s="199">
        <f t="shared" si="235"/>
        <v>44877</v>
      </c>
      <c r="C1333" s="210" t="str">
        <f t="shared" si="236"/>
        <v>Zone 5 - Mile 108</v>
      </c>
      <c r="D1333" s="84" t="s">
        <v>1593</v>
      </c>
      <c r="E1333" s="51" t="str">
        <f t="shared" si="237"/>
        <v>Johan</v>
      </c>
      <c r="F1333" s="51" t="str">
        <f t="shared" si="238"/>
        <v>Van Niekerk</v>
      </c>
      <c r="G1333" s="51" t="str">
        <f t="shared" si="239"/>
        <v>Men Veteran</v>
      </c>
      <c r="H1333" s="51" t="str">
        <f t="shared" si="240"/>
        <v>Namib Park</v>
      </c>
      <c r="I1333" s="84"/>
      <c r="J1333" s="84" t="s">
        <v>1279</v>
      </c>
      <c r="K1333" s="84">
        <v>141</v>
      </c>
      <c r="L1333" s="83">
        <f t="shared" si="241"/>
        <v>14.1</v>
      </c>
      <c r="M1333" s="83">
        <f t="shared" si="242"/>
        <v>14.1</v>
      </c>
    </row>
    <row r="1334" spans="1:13" hidden="1" x14ac:dyDescent="0.3">
      <c r="A1334" s="210" t="str">
        <f t="shared" si="234"/>
        <v>2022-IC-L5</v>
      </c>
      <c r="B1334" s="199">
        <f t="shared" si="235"/>
        <v>44877</v>
      </c>
      <c r="C1334" s="210" t="str">
        <f t="shared" si="236"/>
        <v>Zone 5 - Mile 108</v>
      </c>
      <c r="D1334" s="84" t="s">
        <v>1593</v>
      </c>
      <c r="E1334" s="51" t="str">
        <f t="shared" si="237"/>
        <v>Johan</v>
      </c>
      <c r="F1334" s="51" t="str">
        <f t="shared" si="238"/>
        <v>Van Niekerk</v>
      </c>
      <c r="G1334" s="51" t="str">
        <f t="shared" si="239"/>
        <v>Men Veteran</v>
      </c>
      <c r="H1334" s="51" t="str">
        <f t="shared" si="240"/>
        <v>Namib Park</v>
      </c>
      <c r="I1334" s="84"/>
      <c r="J1334" s="84" t="s">
        <v>1279</v>
      </c>
      <c r="K1334" s="84">
        <v>106</v>
      </c>
      <c r="L1334" s="83">
        <f t="shared" si="241"/>
        <v>5.3</v>
      </c>
      <c r="M1334" s="83">
        <f t="shared" si="242"/>
        <v>5.3</v>
      </c>
    </row>
    <row r="1335" spans="1:13" hidden="1" x14ac:dyDescent="0.3">
      <c r="A1335" s="210" t="str">
        <f t="shared" si="234"/>
        <v>2022-IC-L5</v>
      </c>
      <c r="B1335" s="199">
        <f t="shared" si="235"/>
        <v>44877</v>
      </c>
      <c r="C1335" s="210" t="str">
        <f t="shared" si="236"/>
        <v>Zone 5 - Mile 108</v>
      </c>
      <c r="D1335" s="84" t="s">
        <v>1593</v>
      </c>
      <c r="E1335" s="51" t="str">
        <f t="shared" si="237"/>
        <v>Johan</v>
      </c>
      <c r="F1335" s="51" t="str">
        <f t="shared" si="238"/>
        <v>Van Niekerk</v>
      </c>
      <c r="G1335" s="51" t="str">
        <f t="shared" si="239"/>
        <v>Men Veteran</v>
      </c>
      <c r="H1335" s="51" t="str">
        <f t="shared" si="240"/>
        <v>Namib Park</v>
      </c>
      <c r="I1335" s="84"/>
      <c r="J1335" s="84" t="s">
        <v>1279</v>
      </c>
      <c r="K1335" s="84">
        <v>150</v>
      </c>
      <c r="L1335" s="83">
        <f t="shared" si="241"/>
        <v>17.399999999999999</v>
      </c>
      <c r="M1335" s="83">
        <f t="shared" si="242"/>
        <v>17.399999999999999</v>
      </c>
    </row>
    <row r="1336" spans="1:13" hidden="1" x14ac:dyDescent="0.3">
      <c r="A1336" s="210" t="str">
        <f t="shared" si="234"/>
        <v>2022-IC-L5</v>
      </c>
      <c r="B1336" s="199">
        <f t="shared" si="235"/>
        <v>44877</v>
      </c>
      <c r="C1336" s="210" t="str">
        <f t="shared" si="236"/>
        <v>Zone 5 - Mile 108</v>
      </c>
      <c r="D1336" s="84" t="s">
        <v>1593</v>
      </c>
      <c r="E1336" s="51" t="str">
        <f t="shared" si="237"/>
        <v>Johan</v>
      </c>
      <c r="F1336" s="51" t="str">
        <f t="shared" si="238"/>
        <v>Van Niekerk</v>
      </c>
      <c r="G1336" s="51" t="str">
        <f t="shared" si="239"/>
        <v>Men Veteran</v>
      </c>
      <c r="H1336" s="51" t="str">
        <f t="shared" si="240"/>
        <v>Namib Park</v>
      </c>
      <c r="I1336" s="84"/>
      <c r="J1336" s="84" t="s">
        <v>1279</v>
      </c>
      <c r="K1336" s="84">
        <v>126</v>
      </c>
      <c r="L1336" s="83">
        <f t="shared" si="241"/>
        <v>9.6</v>
      </c>
      <c r="M1336" s="83">
        <f t="shared" si="242"/>
        <v>9.6</v>
      </c>
    </row>
    <row r="1337" spans="1:13" hidden="1" x14ac:dyDescent="0.3">
      <c r="A1337" s="210" t="str">
        <f t="shared" si="234"/>
        <v>2022-IC-L5</v>
      </c>
      <c r="B1337" s="199">
        <f t="shared" si="235"/>
        <v>44877</v>
      </c>
      <c r="C1337" s="210" t="str">
        <f t="shared" si="236"/>
        <v>Zone 5 - Mile 108</v>
      </c>
      <c r="D1337" s="84" t="s">
        <v>1327</v>
      </c>
      <c r="E1337" s="51" t="str">
        <f t="shared" si="237"/>
        <v>Mark</v>
      </c>
      <c r="F1337" s="51" t="str">
        <f t="shared" si="238"/>
        <v>Van Der Merwe</v>
      </c>
      <c r="G1337" s="51" t="str">
        <f t="shared" si="239"/>
        <v>Men U/21</v>
      </c>
      <c r="H1337" s="51" t="str">
        <f t="shared" si="240"/>
        <v>Namib Park</v>
      </c>
      <c r="I1337" s="84"/>
      <c r="J1337" s="84" t="s">
        <v>1279</v>
      </c>
      <c r="K1337" s="84">
        <v>96</v>
      </c>
      <c r="L1337" s="83">
        <f t="shared" si="241"/>
        <v>3.8</v>
      </c>
      <c r="M1337" s="83">
        <f t="shared" si="242"/>
        <v>3.8</v>
      </c>
    </row>
    <row r="1338" spans="1:13" hidden="1" x14ac:dyDescent="0.3">
      <c r="A1338" s="210" t="str">
        <f t="shared" si="234"/>
        <v>2022-IC-L5</v>
      </c>
      <c r="B1338" s="199">
        <f t="shared" si="235"/>
        <v>44877</v>
      </c>
      <c r="C1338" s="210" t="str">
        <f t="shared" si="236"/>
        <v>Zone 5 - Mile 108</v>
      </c>
      <c r="D1338" s="84" t="s">
        <v>1327</v>
      </c>
      <c r="E1338" s="51" t="str">
        <f t="shared" si="237"/>
        <v>Mark</v>
      </c>
      <c r="F1338" s="51" t="str">
        <f t="shared" si="238"/>
        <v>Van Der Merwe</v>
      </c>
      <c r="G1338" s="51" t="str">
        <f t="shared" si="239"/>
        <v>Men U/21</v>
      </c>
      <c r="H1338" s="51" t="str">
        <f t="shared" si="240"/>
        <v>Namib Park</v>
      </c>
      <c r="I1338" s="84"/>
      <c r="J1338" s="84" t="s">
        <v>1279</v>
      </c>
      <c r="K1338" s="84">
        <v>86</v>
      </c>
      <c r="L1338" s="83">
        <f t="shared" si="241"/>
        <v>2.6</v>
      </c>
      <c r="M1338" s="83">
        <f t="shared" si="242"/>
        <v>2.6</v>
      </c>
    </row>
    <row r="1339" spans="1:13" hidden="1" x14ac:dyDescent="0.3">
      <c r="A1339" s="210" t="str">
        <f t="shared" si="234"/>
        <v>2022-IC-L5</v>
      </c>
      <c r="B1339" s="199">
        <f t="shared" si="235"/>
        <v>44877</v>
      </c>
      <c r="C1339" s="210" t="str">
        <f t="shared" si="236"/>
        <v>Zone 5 - Mile 108</v>
      </c>
      <c r="D1339" s="84" t="s">
        <v>457</v>
      </c>
      <c r="E1339" s="51" t="str">
        <f t="shared" si="237"/>
        <v>Andre</v>
      </c>
      <c r="F1339" s="51" t="str">
        <f t="shared" si="238"/>
        <v>Coetzee</v>
      </c>
      <c r="G1339" s="51" t="str">
        <f t="shared" si="239"/>
        <v>Men Grand Masters</v>
      </c>
      <c r="H1339" s="51" t="str">
        <f t="shared" si="240"/>
        <v>Namib Park</v>
      </c>
      <c r="I1339" s="84"/>
      <c r="J1339" s="84" t="s">
        <v>1279</v>
      </c>
      <c r="K1339" s="84">
        <v>111</v>
      </c>
      <c r="L1339" s="83">
        <f t="shared" si="241"/>
        <v>6.2</v>
      </c>
      <c r="M1339" s="83">
        <f t="shared" si="242"/>
        <v>6.2</v>
      </c>
    </row>
    <row r="1340" spans="1:13" hidden="1" x14ac:dyDescent="0.3">
      <c r="A1340" s="210" t="str">
        <f t="shared" si="234"/>
        <v>2022-IC-L5</v>
      </c>
      <c r="B1340" s="199">
        <f t="shared" si="235"/>
        <v>44877</v>
      </c>
      <c r="C1340" s="210" t="str">
        <f t="shared" si="236"/>
        <v>Zone 5 - Mile 108</v>
      </c>
      <c r="D1340" s="84" t="s">
        <v>457</v>
      </c>
      <c r="E1340" s="51" t="str">
        <f t="shared" si="237"/>
        <v>Andre</v>
      </c>
      <c r="F1340" s="51" t="str">
        <f t="shared" si="238"/>
        <v>Coetzee</v>
      </c>
      <c r="G1340" s="51" t="str">
        <f t="shared" si="239"/>
        <v>Men Grand Masters</v>
      </c>
      <c r="H1340" s="51" t="str">
        <f t="shared" si="240"/>
        <v>Namib Park</v>
      </c>
      <c r="I1340" s="84"/>
      <c r="J1340" s="84" t="s">
        <v>1279</v>
      </c>
      <c r="K1340" s="84">
        <v>157</v>
      </c>
      <c r="L1340" s="83">
        <f t="shared" si="241"/>
        <v>20.399999999999999</v>
      </c>
      <c r="M1340" s="83">
        <f t="shared" si="242"/>
        <v>20.399999999999999</v>
      </c>
    </row>
    <row r="1341" spans="1:13" hidden="1" x14ac:dyDescent="0.3">
      <c r="A1341" s="210" t="str">
        <f t="shared" si="234"/>
        <v>2022-IC-L5</v>
      </c>
      <c r="B1341" s="199">
        <f t="shared" si="235"/>
        <v>44877</v>
      </c>
      <c r="C1341" s="210" t="str">
        <f t="shared" si="236"/>
        <v>Zone 5 - Mile 108</v>
      </c>
      <c r="D1341" s="84" t="s">
        <v>457</v>
      </c>
      <c r="E1341" s="51" t="str">
        <f t="shared" si="237"/>
        <v>Andre</v>
      </c>
      <c r="F1341" s="51" t="str">
        <f t="shared" si="238"/>
        <v>Coetzee</v>
      </c>
      <c r="G1341" s="51" t="str">
        <f t="shared" si="239"/>
        <v>Men Grand Masters</v>
      </c>
      <c r="H1341" s="51" t="str">
        <f t="shared" si="240"/>
        <v>Namib Park</v>
      </c>
      <c r="I1341" s="84"/>
      <c r="J1341" s="84" t="s">
        <v>1279</v>
      </c>
      <c r="K1341" s="84">
        <v>123</v>
      </c>
      <c r="L1341" s="83">
        <f t="shared" si="241"/>
        <v>8.8000000000000007</v>
      </c>
      <c r="M1341" s="83">
        <f t="shared" si="242"/>
        <v>8.8000000000000007</v>
      </c>
    </row>
    <row r="1342" spans="1:13" hidden="1" x14ac:dyDescent="0.3">
      <c r="A1342" s="210" t="str">
        <f t="shared" si="234"/>
        <v>2022-IC-L5</v>
      </c>
      <c r="B1342" s="199">
        <f t="shared" si="235"/>
        <v>44877</v>
      </c>
      <c r="C1342" s="210" t="str">
        <f t="shared" si="236"/>
        <v>Zone 5 - Mile 108</v>
      </c>
      <c r="D1342" s="84" t="s">
        <v>1129</v>
      </c>
      <c r="E1342" s="51" t="str">
        <f t="shared" si="237"/>
        <v>Derek</v>
      </c>
      <c r="F1342" s="51" t="str">
        <f t="shared" si="238"/>
        <v>Van Zyl</v>
      </c>
      <c r="G1342" s="51" t="str">
        <f t="shared" si="239"/>
        <v>Men Master</v>
      </c>
      <c r="H1342" s="51" t="str">
        <f t="shared" si="240"/>
        <v>Namib Park</v>
      </c>
      <c r="I1342" s="84"/>
      <c r="J1342" s="84" t="s">
        <v>1279</v>
      </c>
      <c r="K1342" s="84">
        <v>121</v>
      </c>
      <c r="L1342" s="83">
        <f t="shared" si="241"/>
        <v>8.3000000000000007</v>
      </c>
      <c r="M1342" s="83">
        <f t="shared" si="242"/>
        <v>8.3000000000000007</v>
      </c>
    </row>
    <row r="1343" spans="1:13" hidden="1" x14ac:dyDescent="0.3">
      <c r="A1343" s="210" t="str">
        <f t="shared" si="234"/>
        <v>2022-IC-L5</v>
      </c>
      <c r="B1343" s="199">
        <f t="shared" si="235"/>
        <v>44877</v>
      </c>
      <c r="C1343" s="210" t="str">
        <f t="shared" si="236"/>
        <v>Zone 5 - Mile 108</v>
      </c>
      <c r="D1343" s="84" t="s">
        <v>649</v>
      </c>
      <c r="E1343" s="51" t="str">
        <f t="shared" si="237"/>
        <v>Abriana</v>
      </c>
      <c r="F1343" s="51" t="str">
        <f t="shared" si="238"/>
        <v>Koberzig</v>
      </c>
      <c r="G1343" s="51" t="str">
        <f t="shared" si="239"/>
        <v>Ladies Senior</v>
      </c>
      <c r="H1343" s="51" t="str">
        <f t="shared" si="240"/>
        <v>Steenbras</v>
      </c>
      <c r="I1343" s="84"/>
      <c r="J1343" s="84" t="s">
        <v>1279</v>
      </c>
      <c r="K1343" s="84">
        <v>92</v>
      </c>
      <c r="L1343" s="83">
        <f t="shared" si="241"/>
        <v>3.3</v>
      </c>
      <c r="M1343" s="83">
        <f t="shared" si="242"/>
        <v>3.3</v>
      </c>
    </row>
    <row r="1344" spans="1:13" hidden="1" x14ac:dyDescent="0.3">
      <c r="A1344" s="210" t="str">
        <f t="shared" si="234"/>
        <v>2022-IC-L5</v>
      </c>
      <c r="B1344" s="199">
        <f t="shared" si="235"/>
        <v>44877</v>
      </c>
      <c r="C1344" s="210" t="str">
        <f t="shared" si="236"/>
        <v>Zone 5 - Mile 108</v>
      </c>
      <c r="D1344" s="84" t="s">
        <v>805</v>
      </c>
      <c r="E1344" s="51" t="str">
        <f t="shared" si="237"/>
        <v>Uwe</v>
      </c>
      <c r="F1344" s="51" t="str">
        <f t="shared" si="238"/>
        <v>Hanssen</v>
      </c>
      <c r="G1344" s="51" t="str">
        <f t="shared" si="239"/>
        <v>Men Senior</v>
      </c>
      <c r="H1344" s="51" t="str">
        <f t="shared" si="240"/>
        <v>Namib Park</v>
      </c>
      <c r="I1344" s="84"/>
      <c r="J1344" s="84"/>
      <c r="K1344" s="84"/>
      <c r="L1344" s="83" t="str">
        <f t="shared" si="241"/>
        <v/>
      </c>
      <c r="M1344" s="83" t="str">
        <f t="shared" si="242"/>
        <v/>
      </c>
    </row>
    <row r="1345" spans="1:13" hidden="1" x14ac:dyDescent="0.3">
      <c r="A1345" s="210" t="str">
        <f t="shared" si="234"/>
        <v>2022-IC-L5</v>
      </c>
      <c r="B1345" s="199">
        <f t="shared" si="235"/>
        <v>44877</v>
      </c>
      <c r="C1345" s="210" t="str">
        <f t="shared" si="236"/>
        <v>Zone 5 - Mile 108</v>
      </c>
      <c r="D1345" s="84" t="s">
        <v>1350</v>
      </c>
      <c r="E1345" s="51" t="str">
        <f t="shared" si="237"/>
        <v>Johan Spyker</v>
      </c>
      <c r="F1345" s="51" t="str">
        <f t="shared" si="238"/>
        <v>Kotze</v>
      </c>
      <c r="G1345" s="51" t="str">
        <f t="shared" si="239"/>
        <v>Men Veteran</v>
      </c>
      <c r="H1345" s="51" t="str">
        <f t="shared" si="240"/>
        <v>Okahandja</v>
      </c>
      <c r="I1345" s="84"/>
      <c r="J1345" s="84" t="s">
        <v>1279</v>
      </c>
      <c r="K1345" s="84">
        <v>160</v>
      </c>
      <c r="L1345" s="83">
        <f t="shared" si="241"/>
        <v>21.7</v>
      </c>
      <c r="M1345" s="83">
        <f t="shared" si="242"/>
        <v>21.7</v>
      </c>
    </row>
    <row r="1346" spans="1:13" hidden="1" x14ac:dyDescent="0.3">
      <c r="A1346" s="210" t="str">
        <f t="shared" si="234"/>
        <v>2022-IC-L5</v>
      </c>
      <c r="B1346" s="199">
        <f t="shared" si="235"/>
        <v>44877</v>
      </c>
      <c r="C1346" s="210" t="str">
        <f t="shared" si="236"/>
        <v>Zone 5 - Mile 108</v>
      </c>
      <c r="D1346" s="84" t="s">
        <v>1350</v>
      </c>
      <c r="E1346" s="51" t="str">
        <f t="shared" si="237"/>
        <v>Johan Spyker</v>
      </c>
      <c r="F1346" s="51" t="str">
        <f t="shared" si="238"/>
        <v>Kotze</v>
      </c>
      <c r="G1346" s="51" t="str">
        <f t="shared" si="239"/>
        <v>Men Veteran</v>
      </c>
      <c r="H1346" s="51" t="str">
        <f t="shared" si="240"/>
        <v>Okahandja</v>
      </c>
      <c r="I1346" s="84"/>
      <c r="J1346" s="84" t="s">
        <v>1279</v>
      </c>
      <c r="K1346" s="84">
        <v>136</v>
      </c>
      <c r="L1346" s="83">
        <f t="shared" si="241"/>
        <v>12.4</v>
      </c>
      <c r="M1346" s="83">
        <f t="shared" si="242"/>
        <v>12.4</v>
      </c>
    </row>
    <row r="1347" spans="1:13" hidden="1" x14ac:dyDescent="0.3">
      <c r="A1347" s="210" t="str">
        <f t="shared" si="234"/>
        <v>2022-IC-L5</v>
      </c>
      <c r="B1347" s="199">
        <f t="shared" si="235"/>
        <v>44877</v>
      </c>
      <c r="C1347" s="210" t="str">
        <f t="shared" si="236"/>
        <v>Zone 5 - Mile 108</v>
      </c>
      <c r="D1347" s="84" t="s">
        <v>1350</v>
      </c>
      <c r="E1347" s="51" t="str">
        <f t="shared" si="237"/>
        <v>Johan Spyker</v>
      </c>
      <c r="F1347" s="51" t="str">
        <f t="shared" si="238"/>
        <v>Kotze</v>
      </c>
      <c r="G1347" s="51" t="str">
        <f t="shared" si="239"/>
        <v>Men Veteran</v>
      </c>
      <c r="H1347" s="51" t="str">
        <f t="shared" si="240"/>
        <v>Okahandja</v>
      </c>
      <c r="I1347" s="84"/>
      <c r="J1347" s="84" t="s">
        <v>1279</v>
      </c>
      <c r="K1347" s="84">
        <v>127</v>
      </c>
      <c r="L1347" s="83">
        <f t="shared" si="241"/>
        <v>9.8000000000000007</v>
      </c>
      <c r="M1347" s="83">
        <f t="shared" si="242"/>
        <v>9.8000000000000007</v>
      </c>
    </row>
    <row r="1348" spans="1:13" hidden="1" x14ac:dyDescent="0.3">
      <c r="A1348" s="210" t="str">
        <f t="shared" si="234"/>
        <v>2022-IC-L5</v>
      </c>
      <c r="B1348" s="199">
        <f t="shared" si="235"/>
        <v>44877</v>
      </c>
      <c r="C1348" s="210" t="str">
        <f t="shared" si="236"/>
        <v>Zone 5 - Mile 108</v>
      </c>
      <c r="D1348" s="84" t="s">
        <v>1350</v>
      </c>
      <c r="E1348" s="51" t="str">
        <f t="shared" si="237"/>
        <v>Johan Spyker</v>
      </c>
      <c r="F1348" s="51" t="str">
        <f t="shared" si="238"/>
        <v>Kotze</v>
      </c>
      <c r="G1348" s="51" t="str">
        <f t="shared" si="239"/>
        <v>Men Veteran</v>
      </c>
      <c r="H1348" s="51" t="str">
        <f t="shared" si="240"/>
        <v>Okahandja</v>
      </c>
      <c r="I1348" s="84"/>
      <c r="J1348" s="84" t="s">
        <v>1279</v>
      </c>
      <c r="K1348" s="84">
        <v>158</v>
      </c>
      <c r="L1348" s="83">
        <f t="shared" si="241"/>
        <v>20.8</v>
      </c>
      <c r="M1348" s="83">
        <f t="shared" si="242"/>
        <v>20.8</v>
      </c>
    </row>
    <row r="1349" spans="1:13" hidden="1" x14ac:dyDescent="0.3">
      <c r="A1349" s="210" t="str">
        <f t="shared" si="234"/>
        <v>2022-IC-L5</v>
      </c>
      <c r="B1349" s="199">
        <f t="shared" si="235"/>
        <v>44877</v>
      </c>
      <c r="C1349" s="210" t="str">
        <f t="shared" si="236"/>
        <v>Zone 5 - Mile 108</v>
      </c>
      <c r="D1349" s="84" t="s">
        <v>1350</v>
      </c>
      <c r="E1349" s="51" t="str">
        <f t="shared" si="237"/>
        <v>Johan Spyker</v>
      </c>
      <c r="F1349" s="51" t="str">
        <f t="shared" si="238"/>
        <v>Kotze</v>
      </c>
      <c r="G1349" s="51" t="str">
        <f t="shared" si="239"/>
        <v>Men Veteran</v>
      </c>
      <c r="H1349" s="51" t="str">
        <f t="shared" si="240"/>
        <v>Okahandja</v>
      </c>
      <c r="I1349" s="84"/>
      <c r="J1349" s="84" t="s">
        <v>1279</v>
      </c>
      <c r="K1349" s="84">
        <v>124</v>
      </c>
      <c r="L1349" s="83">
        <f t="shared" si="241"/>
        <v>9.1</v>
      </c>
      <c r="M1349" s="83">
        <f t="shared" si="242"/>
        <v>9.1</v>
      </c>
    </row>
    <row r="1350" spans="1:13" hidden="1" x14ac:dyDescent="0.3">
      <c r="A1350" s="210" t="str">
        <f t="shared" si="234"/>
        <v>2022-IC-L5</v>
      </c>
      <c r="B1350" s="199">
        <f t="shared" si="235"/>
        <v>44877</v>
      </c>
      <c r="C1350" s="210" t="str">
        <f t="shared" si="236"/>
        <v>Zone 5 - Mile 108</v>
      </c>
      <c r="D1350" s="84" t="s">
        <v>1350</v>
      </c>
      <c r="E1350" s="51" t="str">
        <f t="shared" si="237"/>
        <v>Johan Spyker</v>
      </c>
      <c r="F1350" s="51" t="str">
        <f t="shared" si="238"/>
        <v>Kotze</v>
      </c>
      <c r="G1350" s="51" t="str">
        <f t="shared" si="239"/>
        <v>Men Veteran</v>
      </c>
      <c r="H1350" s="51" t="str">
        <f t="shared" si="240"/>
        <v>Okahandja</v>
      </c>
      <c r="I1350" s="84"/>
      <c r="J1350" s="84" t="s">
        <v>1279</v>
      </c>
      <c r="K1350" s="84">
        <v>159</v>
      </c>
      <c r="L1350" s="83">
        <f t="shared" si="241"/>
        <v>21.3</v>
      </c>
      <c r="M1350" s="83">
        <f t="shared" si="242"/>
        <v>21.3</v>
      </c>
    </row>
    <row r="1351" spans="1:13" hidden="1" x14ac:dyDescent="0.3">
      <c r="A1351" s="210" t="str">
        <f t="shared" si="234"/>
        <v>2022-IC-L5</v>
      </c>
      <c r="B1351" s="199">
        <f t="shared" si="235"/>
        <v>44877</v>
      </c>
      <c r="C1351" s="210" t="str">
        <f t="shared" si="236"/>
        <v>Zone 5 - Mile 108</v>
      </c>
      <c r="D1351" s="84" t="s">
        <v>1350</v>
      </c>
      <c r="E1351" s="51" t="str">
        <f t="shared" si="237"/>
        <v>Johan Spyker</v>
      </c>
      <c r="F1351" s="51" t="str">
        <f t="shared" si="238"/>
        <v>Kotze</v>
      </c>
      <c r="G1351" s="51" t="str">
        <f t="shared" si="239"/>
        <v>Men Veteran</v>
      </c>
      <c r="H1351" s="51" t="str">
        <f t="shared" si="240"/>
        <v>Okahandja</v>
      </c>
      <c r="I1351" s="84"/>
      <c r="J1351" s="84" t="s">
        <v>1279</v>
      </c>
      <c r="K1351" s="84">
        <v>120</v>
      </c>
      <c r="L1351" s="83">
        <f t="shared" si="241"/>
        <v>8.1</v>
      </c>
      <c r="M1351" s="83">
        <f t="shared" si="242"/>
        <v>8.1</v>
      </c>
    </row>
    <row r="1352" spans="1:13" hidden="1" x14ac:dyDescent="0.3">
      <c r="A1352" s="210" t="str">
        <f t="shared" si="234"/>
        <v>2022-IC-L5</v>
      </c>
      <c r="B1352" s="199">
        <f t="shared" si="235"/>
        <v>44877</v>
      </c>
      <c r="C1352" s="210" t="str">
        <f t="shared" si="236"/>
        <v>Zone 5 - Mile 108</v>
      </c>
      <c r="D1352" s="84" t="s">
        <v>1350</v>
      </c>
      <c r="E1352" s="51" t="str">
        <f t="shared" si="237"/>
        <v>Johan Spyker</v>
      </c>
      <c r="F1352" s="51" t="str">
        <f t="shared" si="238"/>
        <v>Kotze</v>
      </c>
      <c r="G1352" s="51" t="str">
        <f t="shared" si="239"/>
        <v>Men Veteran</v>
      </c>
      <c r="H1352" s="51" t="str">
        <f t="shared" si="240"/>
        <v>Okahandja</v>
      </c>
      <c r="I1352" s="84"/>
      <c r="J1352" s="84" t="s">
        <v>1279</v>
      </c>
      <c r="K1352" s="84">
        <v>150</v>
      </c>
      <c r="L1352" s="83">
        <f t="shared" si="241"/>
        <v>17.399999999999999</v>
      </c>
      <c r="M1352" s="83">
        <f t="shared" si="242"/>
        <v>17.399999999999999</v>
      </c>
    </row>
    <row r="1353" spans="1:13" hidden="1" x14ac:dyDescent="0.3">
      <c r="A1353" s="210" t="str">
        <f t="shared" ref="A1353:A1416" si="243">IF(D1353="","",A1352)</f>
        <v>2022-IC-L5</v>
      </c>
      <c r="B1353" s="199">
        <f t="shared" ref="B1353:B1416" si="244">IF(D1353="","",B1352)</f>
        <v>44877</v>
      </c>
      <c r="C1353" s="210" t="str">
        <f t="shared" ref="C1353:C1416" si="245">IF(D1353="","",C1352)</f>
        <v>Zone 5 - Mile 108</v>
      </c>
      <c r="D1353" s="84" t="s">
        <v>1350</v>
      </c>
      <c r="E1353" s="51" t="str">
        <f t="shared" ref="E1353:E1416" si="246">IF(D1353="","",VLOOKUP(D1353,Master,3,FALSE))</f>
        <v>Johan Spyker</v>
      </c>
      <c r="F1353" s="51" t="str">
        <f t="shared" ref="F1353:F1416" si="247">IF(D1353="","",VLOOKUP(D1353,Master,4,FALSE))</f>
        <v>Kotze</v>
      </c>
      <c r="G1353" s="51" t="str">
        <f t="shared" ref="G1353:G1416" si="248">IF(D1353="","",VLOOKUP(D1353,Master,5,FALSE))</f>
        <v>Men Veteran</v>
      </c>
      <c r="H1353" s="51" t="str">
        <f t="shared" ref="H1353:H1416" si="249">IF(D1353="","",VLOOKUP(D1353,Master,2,FALSE))</f>
        <v>Okahandja</v>
      </c>
      <c r="I1353" s="84"/>
      <c r="J1353" s="84" t="s">
        <v>1279</v>
      </c>
      <c r="K1353" s="84">
        <v>156</v>
      </c>
      <c r="L1353" s="83">
        <f t="shared" ref="L1353:L1416" si="250">IF(K1353="","",IF(I1353="",ROUND(HLOOKUP(J1353,kgList,K1353,FALSE),1),ROUND(HLOOKUP(I1353,kgList,K1353,FALSE),1)))</f>
        <v>19.899999999999999</v>
      </c>
      <c r="M1353" s="83">
        <f t="shared" ref="M1353:M1416" si="251">IF(L1353="","",IF(COUNTA(I1353:J1353)&gt;1,"Edible or Inedible",IF(COUNTA(I1353)=1,L1353*1,IF(COUNTA(J1353)=1,L1353*1,"ERROR"))))</f>
        <v>19.899999999999999</v>
      </c>
    </row>
    <row r="1354" spans="1:13" hidden="1" x14ac:dyDescent="0.3">
      <c r="A1354" s="210" t="str">
        <f t="shared" si="243"/>
        <v>2022-IC-L5</v>
      </c>
      <c r="B1354" s="199">
        <f t="shared" si="244"/>
        <v>44877</v>
      </c>
      <c r="C1354" s="210" t="str">
        <f t="shared" si="245"/>
        <v>Zone 5 - Mile 108</v>
      </c>
      <c r="D1354" s="84" t="s">
        <v>1350</v>
      </c>
      <c r="E1354" s="51" t="str">
        <f t="shared" si="246"/>
        <v>Johan Spyker</v>
      </c>
      <c r="F1354" s="51" t="str">
        <f t="shared" si="247"/>
        <v>Kotze</v>
      </c>
      <c r="G1354" s="51" t="str">
        <f t="shared" si="248"/>
        <v>Men Veteran</v>
      </c>
      <c r="H1354" s="51" t="str">
        <f t="shared" si="249"/>
        <v>Okahandja</v>
      </c>
      <c r="I1354" s="84"/>
      <c r="J1354" s="84" t="s">
        <v>1279</v>
      </c>
      <c r="K1354" s="84">
        <v>109</v>
      </c>
      <c r="L1354" s="83">
        <f t="shared" si="250"/>
        <v>5.8</v>
      </c>
      <c r="M1354" s="83">
        <f t="shared" si="251"/>
        <v>5.8</v>
      </c>
    </row>
    <row r="1355" spans="1:13" hidden="1" x14ac:dyDescent="0.3">
      <c r="A1355" s="210" t="str">
        <f t="shared" si="243"/>
        <v>2022-IC-L5</v>
      </c>
      <c r="B1355" s="199">
        <f t="shared" si="244"/>
        <v>44877</v>
      </c>
      <c r="C1355" s="210" t="str">
        <f t="shared" si="245"/>
        <v>Zone 5 - Mile 108</v>
      </c>
      <c r="D1355" s="84" t="s">
        <v>726</v>
      </c>
      <c r="E1355" s="51" t="str">
        <f t="shared" si="246"/>
        <v>Kassie</v>
      </c>
      <c r="F1355" s="51" t="str">
        <f t="shared" si="247"/>
        <v>Caspers</v>
      </c>
      <c r="G1355" s="51" t="str">
        <f t="shared" si="248"/>
        <v>Men Veteran</v>
      </c>
      <c r="H1355" s="51" t="str">
        <f t="shared" si="249"/>
        <v>xOkahandja</v>
      </c>
      <c r="I1355" s="84"/>
      <c r="J1355" s="84" t="s">
        <v>1279</v>
      </c>
      <c r="K1355" s="84">
        <v>153</v>
      </c>
      <c r="L1355" s="83">
        <f t="shared" si="250"/>
        <v>18.600000000000001</v>
      </c>
      <c r="M1355" s="83">
        <f t="shared" si="251"/>
        <v>18.600000000000001</v>
      </c>
    </row>
    <row r="1356" spans="1:13" hidden="1" x14ac:dyDescent="0.3">
      <c r="A1356" s="210" t="str">
        <f t="shared" si="243"/>
        <v>2022-IC-L5</v>
      </c>
      <c r="B1356" s="199">
        <f t="shared" si="244"/>
        <v>44877</v>
      </c>
      <c r="C1356" s="210" t="str">
        <f t="shared" si="245"/>
        <v>Zone 5 - Mile 108</v>
      </c>
      <c r="D1356" s="84" t="s">
        <v>1693</v>
      </c>
      <c r="E1356" s="51" t="str">
        <f t="shared" si="246"/>
        <v>Eugene</v>
      </c>
      <c r="F1356" s="51" t="str">
        <f t="shared" si="247"/>
        <v>Rautenbach</v>
      </c>
      <c r="G1356" s="51" t="str">
        <f t="shared" si="248"/>
        <v>Men Senior</v>
      </c>
      <c r="H1356" s="51" t="str">
        <f t="shared" si="249"/>
        <v>Okahandja</v>
      </c>
      <c r="I1356" s="84"/>
      <c r="J1356" s="84" t="s">
        <v>1279</v>
      </c>
      <c r="K1356" s="84">
        <v>131</v>
      </c>
      <c r="L1356" s="83">
        <f t="shared" si="250"/>
        <v>10.9</v>
      </c>
      <c r="M1356" s="83">
        <f t="shared" si="251"/>
        <v>10.9</v>
      </c>
    </row>
    <row r="1357" spans="1:13" hidden="1" x14ac:dyDescent="0.3">
      <c r="A1357" s="210" t="str">
        <f t="shared" si="243"/>
        <v>2022-IC-L5</v>
      </c>
      <c r="B1357" s="199">
        <f t="shared" si="244"/>
        <v>44877</v>
      </c>
      <c r="C1357" s="210" t="str">
        <f t="shared" si="245"/>
        <v>Zone 5 - Mile 108</v>
      </c>
      <c r="D1357" s="84" t="s">
        <v>946</v>
      </c>
      <c r="E1357" s="51" t="str">
        <f t="shared" si="246"/>
        <v>Johan</v>
      </c>
      <c r="F1357" s="51" t="str">
        <f t="shared" si="247"/>
        <v>Herbst</v>
      </c>
      <c r="G1357" s="51" t="str">
        <f t="shared" si="248"/>
        <v>Men Veteran</v>
      </c>
      <c r="H1357" s="51" t="str">
        <f t="shared" si="249"/>
        <v>Henties Bay</v>
      </c>
      <c r="I1357" s="84"/>
      <c r="J1357" s="84" t="s">
        <v>1279</v>
      </c>
      <c r="K1357" s="84">
        <v>79</v>
      </c>
      <c r="L1357" s="83">
        <f t="shared" si="250"/>
        <v>1.9</v>
      </c>
      <c r="M1357" s="83">
        <f t="shared" si="251"/>
        <v>1.9</v>
      </c>
    </row>
    <row r="1358" spans="1:13" hidden="1" x14ac:dyDescent="0.3">
      <c r="A1358" s="210" t="str">
        <f t="shared" si="243"/>
        <v>2022-IC-L5</v>
      </c>
      <c r="B1358" s="199">
        <f t="shared" si="244"/>
        <v>44877</v>
      </c>
      <c r="C1358" s="210" t="str">
        <f t="shared" si="245"/>
        <v>Zone 5 - Mile 108</v>
      </c>
      <c r="D1358" s="84" t="s">
        <v>464</v>
      </c>
      <c r="E1358" s="51" t="str">
        <f t="shared" si="246"/>
        <v>Herman</v>
      </c>
      <c r="F1358" s="51" t="str">
        <f t="shared" si="247"/>
        <v>Fourie</v>
      </c>
      <c r="G1358" s="51" t="str">
        <f t="shared" si="248"/>
        <v>Men Grand Masters</v>
      </c>
      <c r="H1358" s="51" t="str">
        <f t="shared" si="249"/>
        <v>Okahandja</v>
      </c>
      <c r="I1358" s="84"/>
      <c r="J1358" s="84" t="s">
        <v>1279</v>
      </c>
      <c r="K1358" s="84">
        <v>140</v>
      </c>
      <c r="L1358" s="83">
        <f t="shared" si="250"/>
        <v>13.7</v>
      </c>
      <c r="M1358" s="83">
        <f t="shared" si="251"/>
        <v>13.7</v>
      </c>
    </row>
    <row r="1359" spans="1:13" hidden="1" x14ac:dyDescent="0.3">
      <c r="A1359" s="210" t="str">
        <f t="shared" si="243"/>
        <v>2022-IC-L5</v>
      </c>
      <c r="B1359" s="199">
        <f t="shared" si="244"/>
        <v>44877</v>
      </c>
      <c r="C1359" s="210" t="str">
        <f t="shared" si="245"/>
        <v>Zone 5 - Mile 108</v>
      </c>
      <c r="D1359" s="84" t="s">
        <v>464</v>
      </c>
      <c r="E1359" s="51" t="str">
        <f t="shared" si="246"/>
        <v>Herman</v>
      </c>
      <c r="F1359" s="51" t="str">
        <f t="shared" si="247"/>
        <v>Fourie</v>
      </c>
      <c r="G1359" s="51" t="str">
        <f t="shared" si="248"/>
        <v>Men Grand Masters</v>
      </c>
      <c r="H1359" s="51" t="str">
        <f t="shared" si="249"/>
        <v>Okahandja</v>
      </c>
      <c r="I1359" s="84"/>
      <c r="J1359" s="84" t="s">
        <v>1279</v>
      </c>
      <c r="K1359" s="84">
        <v>119</v>
      </c>
      <c r="L1359" s="83">
        <f t="shared" si="250"/>
        <v>7.9</v>
      </c>
      <c r="M1359" s="83">
        <f t="shared" si="251"/>
        <v>7.9</v>
      </c>
    </row>
    <row r="1360" spans="1:13" hidden="1" x14ac:dyDescent="0.3">
      <c r="A1360" s="210" t="str">
        <f t="shared" si="243"/>
        <v>2022-IC-L5</v>
      </c>
      <c r="B1360" s="199">
        <f t="shared" si="244"/>
        <v>44877</v>
      </c>
      <c r="C1360" s="210" t="str">
        <f t="shared" si="245"/>
        <v>Zone 5 - Mile 108</v>
      </c>
      <c r="D1360" s="84" t="s">
        <v>464</v>
      </c>
      <c r="E1360" s="51" t="str">
        <f t="shared" si="246"/>
        <v>Herman</v>
      </c>
      <c r="F1360" s="51" t="str">
        <f t="shared" si="247"/>
        <v>Fourie</v>
      </c>
      <c r="G1360" s="51" t="str">
        <f t="shared" si="248"/>
        <v>Men Grand Masters</v>
      </c>
      <c r="H1360" s="51" t="str">
        <f t="shared" si="249"/>
        <v>Okahandja</v>
      </c>
      <c r="I1360" s="84"/>
      <c r="J1360" s="84" t="s">
        <v>1279</v>
      </c>
      <c r="K1360" s="84">
        <v>98</v>
      </c>
      <c r="L1360" s="83">
        <f t="shared" si="250"/>
        <v>4</v>
      </c>
      <c r="M1360" s="83">
        <f t="shared" si="251"/>
        <v>4</v>
      </c>
    </row>
    <row r="1361" spans="1:13" hidden="1" x14ac:dyDescent="0.3">
      <c r="A1361" s="210" t="str">
        <f t="shared" si="243"/>
        <v>2022-IC-L5</v>
      </c>
      <c r="B1361" s="199">
        <f t="shared" si="244"/>
        <v>44877</v>
      </c>
      <c r="C1361" s="210" t="str">
        <f t="shared" si="245"/>
        <v>Zone 5 - Mile 108</v>
      </c>
      <c r="D1361" s="84" t="s">
        <v>1322</v>
      </c>
      <c r="E1361" s="51" t="str">
        <f t="shared" si="246"/>
        <v>Kiaan</v>
      </c>
      <c r="F1361" s="51" t="str">
        <f t="shared" si="247"/>
        <v>Fourie</v>
      </c>
      <c r="G1361" s="51" t="str">
        <f t="shared" si="248"/>
        <v>Men Senior</v>
      </c>
      <c r="H1361" s="51" t="str">
        <f t="shared" si="249"/>
        <v>Okahandja</v>
      </c>
      <c r="I1361" s="84"/>
      <c r="J1361" s="84" t="s">
        <v>1279</v>
      </c>
      <c r="K1361" s="84">
        <v>156</v>
      </c>
      <c r="L1361" s="83">
        <f t="shared" si="250"/>
        <v>19.899999999999999</v>
      </c>
      <c r="M1361" s="83">
        <f t="shared" si="251"/>
        <v>19.899999999999999</v>
      </c>
    </row>
    <row r="1362" spans="1:13" hidden="1" x14ac:dyDescent="0.3">
      <c r="A1362" s="210" t="str">
        <f t="shared" si="243"/>
        <v>2022-IC-L5</v>
      </c>
      <c r="B1362" s="199">
        <f t="shared" si="244"/>
        <v>44877</v>
      </c>
      <c r="C1362" s="210" t="str">
        <f t="shared" si="245"/>
        <v>Zone 5 - Mile 108</v>
      </c>
      <c r="D1362" s="84" t="s">
        <v>1322</v>
      </c>
      <c r="E1362" s="51" t="str">
        <f t="shared" si="246"/>
        <v>Kiaan</v>
      </c>
      <c r="F1362" s="51" t="str">
        <f t="shared" si="247"/>
        <v>Fourie</v>
      </c>
      <c r="G1362" s="51" t="str">
        <f t="shared" si="248"/>
        <v>Men Senior</v>
      </c>
      <c r="H1362" s="51" t="str">
        <f t="shared" si="249"/>
        <v>Okahandja</v>
      </c>
      <c r="I1362" s="84"/>
      <c r="J1362" s="84" t="s">
        <v>1279</v>
      </c>
      <c r="K1362" s="84">
        <v>81</v>
      </c>
      <c r="L1362" s="83">
        <f t="shared" si="250"/>
        <v>2.1</v>
      </c>
      <c r="M1362" s="83">
        <f t="shared" si="251"/>
        <v>2.1</v>
      </c>
    </row>
    <row r="1363" spans="1:13" hidden="1" x14ac:dyDescent="0.3">
      <c r="A1363" s="210" t="str">
        <f t="shared" si="243"/>
        <v>2022-IC-L5</v>
      </c>
      <c r="B1363" s="199">
        <f t="shared" si="244"/>
        <v>44877</v>
      </c>
      <c r="C1363" s="210" t="str">
        <f t="shared" si="245"/>
        <v>Zone 5 - Mile 108</v>
      </c>
      <c r="D1363" s="84" t="s">
        <v>1322</v>
      </c>
      <c r="E1363" s="51" t="str">
        <f t="shared" si="246"/>
        <v>Kiaan</v>
      </c>
      <c r="F1363" s="51" t="str">
        <f t="shared" si="247"/>
        <v>Fourie</v>
      </c>
      <c r="G1363" s="51" t="str">
        <f t="shared" si="248"/>
        <v>Men Senior</v>
      </c>
      <c r="H1363" s="51" t="str">
        <f t="shared" si="249"/>
        <v>Okahandja</v>
      </c>
      <c r="I1363" s="84"/>
      <c r="J1363" s="84" t="s">
        <v>1279</v>
      </c>
      <c r="K1363" s="84">
        <v>80</v>
      </c>
      <c r="L1363" s="83">
        <f t="shared" si="250"/>
        <v>2</v>
      </c>
      <c r="M1363" s="83">
        <f t="shared" si="251"/>
        <v>2</v>
      </c>
    </row>
    <row r="1364" spans="1:13" hidden="1" x14ac:dyDescent="0.3">
      <c r="A1364" s="210" t="str">
        <f t="shared" si="243"/>
        <v>2022-IC-L5</v>
      </c>
      <c r="B1364" s="199">
        <f t="shared" si="244"/>
        <v>44877</v>
      </c>
      <c r="C1364" s="210" t="str">
        <f t="shared" si="245"/>
        <v>Zone 5 - Mile 108</v>
      </c>
      <c r="D1364" s="84" t="s">
        <v>1322</v>
      </c>
      <c r="E1364" s="51" t="str">
        <f t="shared" si="246"/>
        <v>Kiaan</v>
      </c>
      <c r="F1364" s="51" t="str">
        <f t="shared" si="247"/>
        <v>Fourie</v>
      </c>
      <c r="G1364" s="51" t="str">
        <f t="shared" si="248"/>
        <v>Men Senior</v>
      </c>
      <c r="H1364" s="51" t="str">
        <f t="shared" si="249"/>
        <v>Okahandja</v>
      </c>
      <c r="I1364" s="84"/>
      <c r="J1364" s="84" t="s">
        <v>1279</v>
      </c>
      <c r="K1364" s="84">
        <v>104</v>
      </c>
      <c r="L1364" s="83">
        <f t="shared" si="250"/>
        <v>5</v>
      </c>
      <c r="M1364" s="83">
        <f t="shared" si="251"/>
        <v>5</v>
      </c>
    </row>
    <row r="1365" spans="1:13" hidden="1" x14ac:dyDescent="0.3">
      <c r="A1365" s="210" t="str">
        <f t="shared" si="243"/>
        <v>2022-IC-L5</v>
      </c>
      <c r="B1365" s="199">
        <f t="shared" si="244"/>
        <v>44877</v>
      </c>
      <c r="C1365" s="210" t="str">
        <f t="shared" si="245"/>
        <v>Zone 5 - Mile 108</v>
      </c>
      <c r="D1365" s="84" t="s">
        <v>1053</v>
      </c>
      <c r="E1365" s="51" t="str">
        <f t="shared" si="246"/>
        <v>Fanie</v>
      </c>
      <c r="F1365" s="51" t="str">
        <f t="shared" si="247"/>
        <v>Van Vuuren</v>
      </c>
      <c r="G1365" s="51" t="str">
        <f t="shared" si="248"/>
        <v>Men Grand Masters</v>
      </c>
      <c r="H1365" s="51" t="str">
        <f t="shared" si="249"/>
        <v>Okahandja</v>
      </c>
      <c r="I1365" s="84"/>
      <c r="J1365" s="84" t="s">
        <v>1279</v>
      </c>
      <c r="K1365" s="84">
        <v>74</v>
      </c>
      <c r="L1365" s="83">
        <f t="shared" si="250"/>
        <v>1.5</v>
      </c>
      <c r="M1365" s="83">
        <f t="shared" si="251"/>
        <v>1.5</v>
      </c>
    </row>
    <row r="1366" spans="1:13" hidden="1" x14ac:dyDescent="0.3">
      <c r="A1366" s="210" t="str">
        <f t="shared" si="243"/>
        <v>2022-IC-L5</v>
      </c>
      <c r="B1366" s="199">
        <f t="shared" si="244"/>
        <v>44877</v>
      </c>
      <c r="C1366" s="210" t="str">
        <f t="shared" si="245"/>
        <v>Zone 5 - Mile 108</v>
      </c>
      <c r="D1366" s="84" t="s">
        <v>1053</v>
      </c>
      <c r="E1366" s="51" t="str">
        <f t="shared" si="246"/>
        <v>Fanie</v>
      </c>
      <c r="F1366" s="51" t="str">
        <f t="shared" si="247"/>
        <v>Van Vuuren</v>
      </c>
      <c r="G1366" s="51" t="str">
        <f t="shared" si="248"/>
        <v>Men Grand Masters</v>
      </c>
      <c r="H1366" s="51" t="str">
        <f t="shared" si="249"/>
        <v>Okahandja</v>
      </c>
      <c r="I1366" s="84"/>
      <c r="J1366" s="84" t="s">
        <v>1279</v>
      </c>
      <c r="K1366" s="84">
        <v>92</v>
      </c>
      <c r="L1366" s="83">
        <f t="shared" si="250"/>
        <v>3.3</v>
      </c>
      <c r="M1366" s="83">
        <f t="shared" si="251"/>
        <v>3.3</v>
      </c>
    </row>
    <row r="1367" spans="1:13" hidden="1" x14ac:dyDescent="0.3">
      <c r="A1367" s="210" t="str">
        <f t="shared" si="243"/>
        <v>2022-IC-L5</v>
      </c>
      <c r="B1367" s="199">
        <f t="shared" si="244"/>
        <v>44877</v>
      </c>
      <c r="C1367" s="210" t="str">
        <f t="shared" si="245"/>
        <v>Zone 5 - Mile 108</v>
      </c>
      <c r="D1367" s="84" t="s">
        <v>1053</v>
      </c>
      <c r="E1367" s="51" t="str">
        <f t="shared" si="246"/>
        <v>Fanie</v>
      </c>
      <c r="F1367" s="51" t="str">
        <f t="shared" si="247"/>
        <v>Van Vuuren</v>
      </c>
      <c r="G1367" s="51" t="str">
        <f t="shared" si="248"/>
        <v>Men Grand Masters</v>
      </c>
      <c r="H1367" s="51" t="str">
        <f t="shared" si="249"/>
        <v>Okahandja</v>
      </c>
      <c r="I1367" s="84"/>
      <c r="J1367" s="84" t="s">
        <v>1279</v>
      </c>
      <c r="K1367" s="84">
        <v>112</v>
      </c>
      <c r="L1367" s="83">
        <f t="shared" si="250"/>
        <v>6.4</v>
      </c>
      <c r="M1367" s="83">
        <f t="shared" si="251"/>
        <v>6.4</v>
      </c>
    </row>
    <row r="1368" spans="1:13" hidden="1" x14ac:dyDescent="0.3">
      <c r="A1368" s="210" t="str">
        <f t="shared" si="243"/>
        <v>2022-IC-L5</v>
      </c>
      <c r="B1368" s="199">
        <f t="shared" si="244"/>
        <v>44877</v>
      </c>
      <c r="C1368" s="210" t="str">
        <f t="shared" si="245"/>
        <v>Zone 5 - Mile 108</v>
      </c>
      <c r="D1368" s="84" t="s">
        <v>1053</v>
      </c>
      <c r="E1368" s="51" t="str">
        <f t="shared" si="246"/>
        <v>Fanie</v>
      </c>
      <c r="F1368" s="51" t="str">
        <f t="shared" si="247"/>
        <v>Van Vuuren</v>
      </c>
      <c r="G1368" s="51" t="str">
        <f t="shared" si="248"/>
        <v>Men Grand Masters</v>
      </c>
      <c r="H1368" s="51" t="str">
        <f t="shared" si="249"/>
        <v>Okahandja</v>
      </c>
      <c r="I1368" s="84"/>
      <c r="J1368" s="84" t="s">
        <v>1279</v>
      </c>
      <c r="K1368" s="84">
        <v>94</v>
      </c>
      <c r="L1368" s="83">
        <f t="shared" si="250"/>
        <v>3.5</v>
      </c>
      <c r="M1368" s="83">
        <f t="shared" si="251"/>
        <v>3.5</v>
      </c>
    </row>
    <row r="1369" spans="1:13" hidden="1" x14ac:dyDescent="0.3">
      <c r="A1369" s="210" t="str">
        <f t="shared" si="243"/>
        <v>2022-IC-L5</v>
      </c>
      <c r="B1369" s="199">
        <f t="shared" si="244"/>
        <v>44877</v>
      </c>
      <c r="C1369" s="210" t="str">
        <f t="shared" si="245"/>
        <v>Zone 5 - Mile 108</v>
      </c>
      <c r="D1369" s="84" t="s">
        <v>1610</v>
      </c>
      <c r="E1369" s="51" t="str">
        <f t="shared" si="246"/>
        <v>Danie</v>
      </c>
      <c r="F1369" s="51" t="str">
        <f t="shared" si="247"/>
        <v>Van Wyk</v>
      </c>
      <c r="G1369" s="51" t="str">
        <f t="shared" si="248"/>
        <v>Men Senior</v>
      </c>
      <c r="H1369" s="51" t="str">
        <f t="shared" si="249"/>
        <v>Okahandja</v>
      </c>
      <c r="I1369" s="84"/>
      <c r="J1369" s="84" t="s">
        <v>1280</v>
      </c>
      <c r="K1369" s="84">
        <v>114</v>
      </c>
      <c r="L1369" s="83">
        <f t="shared" si="250"/>
        <v>5.8</v>
      </c>
      <c r="M1369" s="83">
        <f t="shared" si="251"/>
        <v>5.8</v>
      </c>
    </row>
    <row r="1370" spans="1:13" hidden="1" x14ac:dyDescent="0.3">
      <c r="A1370" s="210" t="str">
        <f t="shared" si="243"/>
        <v>2022-IC-L5</v>
      </c>
      <c r="B1370" s="199">
        <f t="shared" si="244"/>
        <v>44877</v>
      </c>
      <c r="C1370" s="210" t="str">
        <f t="shared" si="245"/>
        <v>Zone 5 - Mile 108</v>
      </c>
      <c r="D1370" s="84" t="s">
        <v>1610</v>
      </c>
      <c r="E1370" s="51" t="str">
        <f t="shared" si="246"/>
        <v>Danie</v>
      </c>
      <c r="F1370" s="51" t="str">
        <f t="shared" si="247"/>
        <v>Van Wyk</v>
      </c>
      <c r="G1370" s="51" t="str">
        <f t="shared" si="248"/>
        <v>Men Senior</v>
      </c>
      <c r="H1370" s="51" t="str">
        <f t="shared" si="249"/>
        <v>Okahandja</v>
      </c>
      <c r="I1370" s="84"/>
      <c r="J1370" s="84" t="s">
        <v>1279</v>
      </c>
      <c r="K1370" s="84">
        <v>137</v>
      </c>
      <c r="L1370" s="83">
        <f t="shared" si="250"/>
        <v>12.8</v>
      </c>
      <c r="M1370" s="83">
        <f t="shared" si="251"/>
        <v>12.8</v>
      </c>
    </row>
    <row r="1371" spans="1:13" hidden="1" x14ac:dyDescent="0.3">
      <c r="A1371" s="210" t="str">
        <f t="shared" si="243"/>
        <v>2022-IC-L5</v>
      </c>
      <c r="B1371" s="199">
        <f t="shared" si="244"/>
        <v>44877</v>
      </c>
      <c r="C1371" s="210" t="str">
        <f t="shared" si="245"/>
        <v>Zone 5 - Mile 108</v>
      </c>
      <c r="D1371" s="84" t="s">
        <v>1610</v>
      </c>
      <c r="E1371" s="51" t="str">
        <f t="shared" si="246"/>
        <v>Danie</v>
      </c>
      <c r="F1371" s="51" t="str">
        <f t="shared" si="247"/>
        <v>Van Wyk</v>
      </c>
      <c r="G1371" s="51" t="str">
        <f t="shared" si="248"/>
        <v>Men Senior</v>
      </c>
      <c r="H1371" s="51" t="str">
        <f t="shared" si="249"/>
        <v>Okahandja</v>
      </c>
      <c r="I1371" s="84"/>
      <c r="J1371" s="84" t="s">
        <v>1279</v>
      </c>
      <c r="K1371" s="84">
        <v>119</v>
      </c>
      <c r="L1371" s="83">
        <f t="shared" si="250"/>
        <v>7.9</v>
      </c>
      <c r="M1371" s="83">
        <f t="shared" si="251"/>
        <v>7.9</v>
      </c>
    </row>
    <row r="1372" spans="1:13" hidden="1" x14ac:dyDescent="0.3">
      <c r="A1372" s="210" t="str">
        <f t="shared" si="243"/>
        <v>2022-IC-L5</v>
      </c>
      <c r="B1372" s="199">
        <f t="shared" si="244"/>
        <v>44877</v>
      </c>
      <c r="C1372" s="210" t="str">
        <f t="shared" si="245"/>
        <v>Zone 5 - Mile 108</v>
      </c>
      <c r="D1372" s="84" t="s">
        <v>703</v>
      </c>
      <c r="E1372" s="51" t="str">
        <f t="shared" si="246"/>
        <v>Heiko</v>
      </c>
      <c r="F1372" s="51" t="str">
        <f t="shared" si="247"/>
        <v>Doll</v>
      </c>
      <c r="G1372" s="51" t="str">
        <f t="shared" si="248"/>
        <v>Men Veteran</v>
      </c>
      <c r="H1372" s="51" t="str">
        <f t="shared" si="249"/>
        <v>Seagull Angling Club</v>
      </c>
      <c r="I1372" s="84"/>
      <c r="J1372" s="84" t="s">
        <v>1279</v>
      </c>
      <c r="K1372" s="84">
        <v>164</v>
      </c>
      <c r="L1372" s="83">
        <f t="shared" si="250"/>
        <v>23.6</v>
      </c>
      <c r="M1372" s="83">
        <f t="shared" si="251"/>
        <v>23.6</v>
      </c>
    </row>
    <row r="1373" spans="1:13" hidden="1" x14ac:dyDescent="0.3">
      <c r="A1373" s="210" t="str">
        <f t="shared" si="243"/>
        <v>2022-IC-L5</v>
      </c>
      <c r="B1373" s="199">
        <f t="shared" si="244"/>
        <v>44877</v>
      </c>
      <c r="C1373" s="210" t="str">
        <f t="shared" si="245"/>
        <v>Zone 5 - Mile 108</v>
      </c>
      <c r="D1373" s="84" t="s">
        <v>703</v>
      </c>
      <c r="E1373" s="51" t="str">
        <f t="shared" si="246"/>
        <v>Heiko</v>
      </c>
      <c r="F1373" s="51" t="str">
        <f t="shared" si="247"/>
        <v>Doll</v>
      </c>
      <c r="G1373" s="51" t="str">
        <f t="shared" si="248"/>
        <v>Men Veteran</v>
      </c>
      <c r="H1373" s="51" t="str">
        <f t="shared" si="249"/>
        <v>Seagull Angling Club</v>
      </c>
      <c r="I1373" s="84"/>
      <c r="J1373" s="84" t="s">
        <v>1279</v>
      </c>
      <c r="K1373" s="84">
        <v>90</v>
      </c>
      <c r="L1373" s="83">
        <f t="shared" si="250"/>
        <v>3</v>
      </c>
      <c r="M1373" s="83">
        <f t="shared" si="251"/>
        <v>3</v>
      </c>
    </row>
    <row r="1374" spans="1:13" hidden="1" x14ac:dyDescent="0.3">
      <c r="A1374" s="210" t="str">
        <f t="shared" si="243"/>
        <v>2022-IC-L5</v>
      </c>
      <c r="B1374" s="199">
        <f t="shared" si="244"/>
        <v>44877</v>
      </c>
      <c r="C1374" s="210" t="str">
        <f t="shared" si="245"/>
        <v>Zone 5 - Mile 108</v>
      </c>
      <c r="D1374" s="84" t="s">
        <v>703</v>
      </c>
      <c r="E1374" s="51" t="str">
        <f t="shared" si="246"/>
        <v>Heiko</v>
      </c>
      <c r="F1374" s="51" t="str">
        <f t="shared" si="247"/>
        <v>Doll</v>
      </c>
      <c r="G1374" s="51" t="str">
        <f t="shared" si="248"/>
        <v>Men Veteran</v>
      </c>
      <c r="H1374" s="51" t="str">
        <f t="shared" si="249"/>
        <v>Seagull Angling Club</v>
      </c>
      <c r="I1374" s="84"/>
      <c r="J1374" s="84" t="s">
        <v>1279</v>
      </c>
      <c r="K1374" s="84">
        <v>164</v>
      </c>
      <c r="L1374" s="83">
        <f t="shared" si="250"/>
        <v>23.6</v>
      </c>
      <c r="M1374" s="83">
        <f t="shared" si="251"/>
        <v>23.6</v>
      </c>
    </row>
    <row r="1375" spans="1:13" hidden="1" x14ac:dyDescent="0.3">
      <c r="A1375" s="210" t="str">
        <f t="shared" si="243"/>
        <v>2022-IC-L5</v>
      </c>
      <c r="B1375" s="199">
        <f t="shared" si="244"/>
        <v>44877</v>
      </c>
      <c r="C1375" s="210" t="str">
        <f t="shared" si="245"/>
        <v>Zone 5 - Mile 108</v>
      </c>
      <c r="D1375" s="84" t="s">
        <v>703</v>
      </c>
      <c r="E1375" s="51" t="str">
        <f t="shared" si="246"/>
        <v>Heiko</v>
      </c>
      <c r="F1375" s="51" t="str">
        <f t="shared" si="247"/>
        <v>Doll</v>
      </c>
      <c r="G1375" s="51" t="str">
        <f t="shared" si="248"/>
        <v>Men Veteran</v>
      </c>
      <c r="H1375" s="51" t="str">
        <f t="shared" si="249"/>
        <v>Seagull Angling Club</v>
      </c>
      <c r="I1375" s="84"/>
      <c r="J1375" s="84" t="s">
        <v>1279</v>
      </c>
      <c r="K1375" s="84">
        <v>124</v>
      </c>
      <c r="L1375" s="83">
        <f t="shared" si="250"/>
        <v>9.1</v>
      </c>
      <c r="M1375" s="83">
        <f t="shared" si="251"/>
        <v>9.1</v>
      </c>
    </row>
    <row r="1376" spans="1:13" hidden="1" x14ac:dyDescent="0.3">
      <c r="A1376" s="210" t="str">
        <f t="shared" si="243"/>
        <v>2022-IC-L5</v>
      </c>
      <c r="B1376" s="199">
        <f t="shared" si="244"/>
        <v>44877</v>
      </c>
      <c r="C1376" s="210" t="str">
        <f t="shared" si="245"/>
        <v>Zone 5 - Mile 108</v>
      </c>
      <c r="D1376" s="84" t="s">
        <v>703</v>
      </c>
      <c r="E1376" s="51" t="str">
        <f t="shared" si="246"/>
        <v>Heiko</v>
      </c>
      <c r="F1376" s="51" t="str">
        <f t="shared" si="247"/>
        <v>Doll</v>
      </c>
      <c r="G1376" s="51" t="str">
        <f t="shared" si="248"/>
        <v>Men Veteran</v>
      </c>
      <c r="H1376" s="51" t="str">
        <f t="shared" si="249"/>
        <v>Seagull Angling Club</v>
      </c>
      <c r="I1376" s="84" t="s">
        <v>19</v>
      </c>
      <c r="J1376" s="84"/>
      <c r="K1376" s="84">
        <v>48</v>
      </c>
      <c r="L1376" s="83">
        <f t="shared" si="250"/>
        <v>1.1000000000000001</v>
      </c>
      <c r="M1376" s="83">
        <f t="shared" si="251"/>
        <v>1.1000000000000001</v>
      </c>
    </row>
    <row r="1377" spans="1:13" hidden="1" x14ac:dyDescent="0.3">
      <c r="A1377" s="210" t="str">
        <f t="shared" si="243"/>
        <v>2022-IC-L5</v>
      </c>
      <c r="B1377" s="199">
        <f t="shared" si="244"/>
        <v>44877</v>
      </c>
      <c r="C1377" s="210" t="str">
        <f t="shared" si="245"/>
        <v>Zone 5 - Mile 108</v>
      </c>
      <c r="D1377" s="84" t="s">
        <v>1508</v>
      </c>
      <c r="E1377" s="51" t="str">
        <f t="shared" si="246"/>
        <v>Tinus</v>
      </c>
      <c r="F1377" s="51" t="str">
        <f t="shared" si="247"/>
        <v>Du Plessis</v>
      </c>
      <c r="G1377" s="51" t="str">
        <f t="shared" si="248"/>
        <v>Men Veteran</v>
      </c>
      <c r="H1377" s="51" t="str">
        <f t="shared" si="249"/>
        <v>Okahandja</v>
      </c>
      <c r="I1377" s="84"/>
      <c r="J1377" s="84" t="s">
        <v>1279</v>
      </c>
      <c r="K1377" s="84">
        <v>107</v>
      </c>
      <c r="L1377" s="83">
        <f t="shared" si="250"/>
        <v>5.5</v>
      </c>
      <c r="M1377" s="83">
        <f t="shared" si="251"/>
        <v>5.5</v>
      </c>
    </row>
    <row r="1378" spans="1:13" hidden="1" x14ac:dyDescent="0.3">
      <c r="A1378" s="210" t="str">
        <f t="shared" si="243"/>
        <v>2022-IC-L5</v>
      </c>
      <c r="B1378" s="199">
        <f t="shared" si="244"/>
        <v>44877</v>
      </c>
      <c r="C1378" s="210" t="str">
        <f t="shared" si="245"/>
        <v>Zone 5 - Mile 108</v>
      </c>
      <c r="D1378" s="84" t="s">
        <v>841</v>
      </c>
      <c r="E1378" s="51" t="str">
        <f t="shared" si="246"/>
        <v>Renate</v>
      </c>
      <c r="F1378" s="51" t="str">
        <f t="shared" si="247"/>
        <v>Gruttemeyer</v>
      </c>
      <c r="G1378" s="51" t="str">
        <f t="shared" si="248"/>
        <v>Ladies Grand Masters</v>
      </c>
      <c r="H1378" s="51" t="str">
        <f t="shared" si="249"/>
        <v>Mako</v>
      </c>
      <c r="I1378" s="84"/>
      <c r="J1378" s="84" t="s">
        <v>1279</v>
      </c>
      <c r="K1378" s="84">
        <v>88</v>
      </c>
      <c r="L1378" s="83">
        <f t="shared" si="250"/>
        <v>2.8</v>
      </c>
      <c r="M1378" s="83">
        <f t="shared" si="251"/>
        <v>2.8</v>
      </c>
    </row>
    <row r="1379" spans="1:13" hidden="1" x14ac:dyDescent="0.3">
      <c r="A1379" s="210" t="str">
        <f t="shared" si="243"/>
        <v>2022-IC-L5</v>
      </c>
      <c r="B1379" s="199">
        <f t="shared" si="244"/>
        <v>44877</v>
      </c>
      <c r="C1379" s="210" t="str">
        <f t="shared" si="245"/>
        <v>Zone 5 - Mile 108</v>
      </c>
      <c r="D1379" s="84" t="s">
        <v>1111</v>
      </c>
      <c r="E1379" s="51" t="str">
        <f t="shared" si="246"/>
        <v>Christo</v>
      </c>
      <c r="F1379" s="51" t="str">
        <f t="shared" si="247"/>
        <v>Senekal</v>
      </c>
      <c r="G1379" s="51" t="str">
        <f t="shared" si="248"/>
        <v>Men Veteran</v>
      </c>
      <c r="H1379" s="51" t="str">
        <f t="shared" si="249"/>
        <v>Okahandja</v>
      </c>
      <c r="I1379" s="84"/>
      <c r="J1379" s="84" t="s">
        <v>1279</v>
      </c>
      <c r="K1379" s="84">
        <v>109</v>
      </c>
      <c r="L1379" s="83">
        <f t="shared" si="250"/>
        <v>5.8</v>
      </c>
      <c r="M1379" s="83">
        <f t="shared" si="251"/>
        <v>5.8</v>
      </c>
    </row>
    <row r="1380" spans="1:13" hidden="1" x14ac:dyDescent="0.3">
      <c r="A1380" s="210" t="str">
        <f t="shared" si="243"/>
        <v>2022-IC-L5</v>
      </c>
      <c r="B1380" s="199">
        <f t="shared" si="244"/>
        <v>44877</v>
      </c>
      <c r="C1380" s="210" t="str">
        <f t="shared" si="245"/>
        <v>Zone 5 - Mile 108</v>
      </c>
      <c r="D1380" s="84" t="s">
        <v>606</v>
      </c>
      <c r="E1380" s="51" t="str">
        <f t="shared" si="246"/>
        <v>Gerrit</v>
      </c>
      <c r="F1380" s="51" t="str">
        <f t="shared" si="247"/>
        <v>Viljoen</v>
      </c>
      <c r="G1380" s="51" t="str">
        <f t="shared" si="248"/>
        <v>Men Grand Masters</v>
      </c>
      <c r="H1380" s="51" t="str">
        <f t="shared" si="249"/>
        <v>Okahandja</v>
      </c>
      <c r="I1380" s="84"/>
      <c r="J1380" s="84"/>
      <c r="K1380" s="84"/>
      <c r="L1380" s="83" t="str">
        <f t="shared" si="250"/>
        <v/>
      </c>
      <c r="M1380" s="83" t="str">
        <f t="shared" si="251"/>
        <v/>
      </c>
    </row>
    <row r="1381" spans="1:13" hidden="1" x14ac:dyDescent="0.3">
      <c r="A1381" s="210" t="str">
        <f t="shared" si="243"/>
        <v>2022-IC-L5</v>
      </c>
      <c r="B1381" s="199">
        <f t="shared" si="244"/>
        <v>44877</v>
      </c>
      <c r="C1381" s="210" t="str">
        <f t="shared" si="245"/>
        <v>Zone 5 - Mile 108</v>
      </c>
      <c r="D1381" s="84" t="s">
        <v>568</v>
      </c>
      <c r="E1381" s="51" t="str">
        <f t="shared" si="246"/>
        <v xml:space="preserve">Joe </v>
      </c>
      <c r="F1381" s="51" t="str">
        <f t="shared" si="247"/>
        <v>Herman</v>
      </c>
      <c r="G1381" s="51" t="str">
        <f t="shared" si="248"/>
        <v>Men Senior</v>
      </c>
      <c r="H1381" s="51" t="str">
        <f t="shared" si="249"/>
        <v>Orca Angling Club</v>
      </c>
      <c r="I1381" s="84"/>
      <c r="J1381" s="84" t="s">
        <v>1279</v>
      </c>
      <c r="K1381" s="84">
        <v>130</v>
      </c>
      <c r="L1381" s="83">
        <f t="shared" si="250"/>
        <v>10.7</v>
      </c>
      <c r="M1381" s="83">
        <f t="shared" si="251"/>
        <v>10.7</v>
      </c>
    </row>
    <row r="1382" spans="1:13" hidden="1" x14ac:dyDescent="0.3">
      <c r="A1382" s="210" t="str">
        <f t="shared" si="243"/>
        <v>2022-IC-L5</v>
      </c>
      <c r="B1382" s="199">
        <f t="shared" si="244"/>
        <v>44877</v>
      </c>
      <c r="C1382" s="210" t="str">
        <f t="shared" si="245"/>
        <v>Zone 5 - Mile 108</v>
      </c>
      <c r="D1382" s="84" t="s">
        <v>568</v>
      </c>
      <c r="E1382" s="51" t="str">
        <f t="shared" si="246"/>
        <v xml:space="preserve">Joe </v>
      </c>
      <c r="F1382" s="51" t="str">
        <f t="shared" si="247"/>
        <v>Herman</v>
      </c>
      <c r="G1382" s="51" t="str">
        <f t="shared" si="248"/>
        <v>Men Senior</v>
      </c>
      <c r="H1382" s="51" t="str">
        <f t="shared" si="249"/>
        <v>Orca Angling Club</v>
      </c>
      <c r="I1382" s="84"/>
      <c r="J1382" s="84" t="s">
        <v>1279</v>
      </c>
      <c r="K1382" s="84">
        <v>122</v>
      </c>
      <c r="L1382" s="83">
        <f t="shared" si="250"/>
        <v>8.6</v>
      </c>
      <c r="M1382" s="83">
        <f t="shared" si="251"/>
        <v>8.6</v>
      </c>
    </row>
    <row r="1383" spans="1:13" hidden="1" x14ac:dyDescent="0.3">
      <c r="A1383" s="210" t="str">
        <f t="shared" si="243"/>
        <v>2022-IC-L5</v>
      </c>
      <c r="B1383" s="199">
        <f t="shared" si="244"/>
        <v>44877</v>
      </c>
      <c r="C1383" s="210" t="str">
        <f t="shared" si="245"/>
        <v>Zone 5 - Mile 108</v>
      </c>
      <c r="D1383" s="84" t="s">
        <v>568</v>
      </c>
      <c r="E1383" s="51" t="str">
        <f t="shared" si="246"/>
        <v xml:space="preserve">Joe </v>
      </c>
      <c r="F1383" s="51" t="str">
        <f t="shared" si="247"/>
        <v>Herman</v>
      </c>
      <c r="G1383" s="51" t="str">
        <f t="shared" si="248"/>
        <v>Men Senior</v>
      </c>
      <c r="H1383" s="51" t="str">
        <f t="shared" si="249"/>
        <v>Orca Angling Club</v>
      </c>
      <c r="I1383" s="84"/>
      <c r="J1383" s="84" t="s">
        <v>1279</v>
      </c>
      <c r="K1383" s="84">
        <v>184</v>
      </c>
      <c r="L1383" s="83">
        <f t="shared" si="250"/>
        <v>35.1</v>
      </c>
      <c r="M1383" s="83">
        <f t="shared" si="251"/>
        <v>35.1</v>
      </c>
    </row>
    <row r="1384" spans="1:13" hidden="1" x14ac:dyDescent="0.3">
      <c r="A1384" s="210" t="str">
        <f t="shared" si="243"/>
        <v>2022-IC-L5</v>
      </c>
      <c r="B1384" s="199">
        <f t="shared" si="244"/>
        <v>44877</v>
      </c>
      <c r="C1384" s="210" t="str">
        <f t="shared" si="245"/>
        <v>Zone 5 - Mile 108</v>
      </c>
      <c r="D1384" s="84" t="s">
        <v>568</v>
      </c>
      <c r="E1384" s="51" t="str">
        <f t="shared" si="246"/>
        <v xml:space="preserve">Joe </v>
      </c>
      <c r="F1384" s="51" t="str">
        <f t="shared" si="247"/>
        <v>Herman</v>
      </c>
      <c r="G1384" s="51" t="str">
        <f t="shared" si="248"/>
        <v>Men Senior</v>
      </c>
      <c r="H1384" s="51" t="str">
        <f t="shared" si="249"/>
        <v>Orca Angling Club</v>
      </c>
      <c r="I1384" s="84"/>
      <c r="J1384" s="84" t="s">
        <v>1279</v>
      </c>
      <c r="K1384" s="84">
        <v>138</v>
      </c>
      <c r="L1384" s="83">
        <f t="shared" si="250"/>
        <v>13.1</v>
      </c>
      <c r="M1384" s="83">
        <f t="shared" si="251"/>
        <v>13.1</v>
      </c>
    </row>
    <row r="1385" spans="1:13" hidden="1" x14ac:dyDescent="0.3">
      <c r="A1385" s="210" t="str">
        <f t="shared" si="243"/>
        <v>2022-IC-L5</v>
      </c>
      <c r="B1385" s="199">
        <f t="shared" si="244"/>
        <v>44877</v>
      </c>
      <c r="C1385" s="210" t="str">
        <f t="shared" si="245"/>
        <v>Zone 5 - Mile 108</v>
      </c>
      <c r="D1385" s="84" t="s">
        <v>568</v>
      </c>
      <c r="E1385" s="51" t="str">
        <f t="shared" si="246"/>
        <v xml:space="preserve">Joe </v>
      </c>
      <c r="F1385" s="51" t="str">
        <f t="shared" si="247"/>
        <v>Herman</v>
      </c>
      <c r="G1385" s="51" t="str">
        <f t="shared" si="248"/>
        <v>Men Senior</v>
      </c>
      <c r="H1385" s="51" t="str">
        <f t="shared" si="249"/>
        <v>Orca Angling Club</v>
      </c>
      <c r="I1385" s="84"/>
      <c r="J1385" s="84" t="s">
        <v>1279</v>
      </c>
      <c r="K1385" s="84">
        <v>154</v>
      </c>
      <c r="L1385" s="83">
        <f t="shared" si="250"/>
        <v>19.100000000000001</v>
      </c>
      <c r="M1385" s="83">
        <f t="shared" si="251"/>
        <v>19.100000000000001</v>
      </c>
    </row>
    <row r="1386" spans="1:13" hidden="1" x14ac:dyDescent="0.3">
      <c r="A1386" s="210" t="str">
        <f t="shared" si="243"/>
        <v>2022-IC-L5</v>
      </c>
      <c r="B1386" s="199">
        <f t="shared" si="244"/>
        <v>44877</v>
      </c>
      <c r="C1386" s="210" t="str">
        <f t="shared" si="245"/>
        <v>Zone 5 - Mile 108</v>
      </c>
      <c r="D1386" s="84" t="s">
        <v>568</v>
      </c>
      <c r="E1386" s="51" t="str">
        <f t="shared" si="246"/>
        <v xml:space="preserve">Joe </v>
      </c>
      <c r="F1386" s="51" t="str">
        <f t="shared" si="247"/>
        <v>Herman</v>
      </c>
      <c r="G1386" s="51" t="str">
        <f t="shared" si="248"/>
        <v>Men Senior</v>
      </c>
      <c r="H1386" s="51" t="str">
        <f t="shared" si="249"/>
        <v>Orca Angling Club</v>
      </c>
      <c r="I1386" s="84"/>
      <c r="J1386" s="84" t="s">
        <v>1279</v>
      </c>
      <c r="K1386" s="84">
        <v>117</v>
      </c>
      <c r="L1386" s="83">
        <f t="shared" si="250"/>
        <v>7.4</v>
      </c>
      <c r="M1386" s="83">
        <f t="shared" si="251"/>
        <v>7.4</v>
      </c>
    </row>
    <row r="1387" spans="1:13" hidden="1" x14ac:dyDescent="0.3">
      <c r="A1387" s="210" t="str">
        <f t="shared" si="243"/>
        <v>2022-IC-L5</v>
      </c>
      <c r="B1387" s="199">
        <f t="shared" si="244"/>
        <v>44877</v>
      </c>
      <c r="C1387" s="210" t="str">
        <f t="shared" si="245"/>
        <v>Zone 5 - Mile 108</v>
      </c>
      <c r="D1387" s="84" t="s">
        <v>568</v>
      </c>
      <c r="E1387" s="51" t="str">
        <f t="shared" si="246"/>
        <v xml:space="preserve">Joe </v>
      </c>
      <c r="F1387" s="51" t="str">
        <f t="shared" si="247"/>
        <v>Herman</v>
      </c>
      <c r="G1387" s="51" t="str">
        <f t="shared" si="248"/>
        <v>Men Senior</v>
      </c>
      <c r="H1387" s="51" t="str">
        <f t="shared" si="249"/>
        <v>Orca Angling Club</v>
      </c>
      <c r="I1387" s="84"/>
      <c r="J1387" s="84" t="s">
        <v>1279</v>
      </c>
      <c r="K1387" s="84">
        <v>134</v>
      </c>
      <c r="L1387" s="83">
        <f t="shared" si="250"/>
        <v>11.8</v>
      </c>
      <c r="M1387" s="83">
        <f t="shared" si="251"/>
        <v>11.8</v>
      </c>
    </row>
    <row r="1388" spans="1:13" hidden="1" x14ac:dyDescent="0.3">
      <c r="A1388" s="210" t="str">
        <f t="shared" si="243"/>
        <v>2022-IC-L5</v>
      </c>
      <c r="B1388" s="199">
        <f t="shared" si="244"/>
        <v>44877</v>
      </c>
      <c r="C1388" s="210" t="str">
        <f t="shared" si="245"/>
        <v>Zone 5 - Mile 108</v>
      </c>
      <c r="D1388" s="84" t="s">
        <v>568</v>
      </c>
      <c r="E1388" s="51" t="str">
        <f t="shared" si="246"/>
        <v xml:space="preserve">Joe </v>
      </c>
      <c r="F1388" s="51" t="str">
        <f t="shared" si="247"/>
        <v>Herman</v>
      </c>
      <c r="G1388" s="51" t="str">
        <f t="shared" si="248"/>
        <v>Men Senior</v>
      </c>
      <c r="H1388" s="51" t="str">
        <f t="shared" si="249"/>
        <v>Orca Angling Club</v>
      </c>
      <c r="I1388" s="84"/>
      <c r="J1388" s="84" t="s">
        <v>1279</v>
      </c>
      <c r="K1388" s="84">
        <v>147</v>
      </c>
      <c r="L1388" s="83">
        <f t="shared" si="250"/>
        <v>16.2</v>
      </c>
      <c r="M1388" s="83">
        <f t="shared" si="251"/>
        <v>16.2</v>
      </c>
    </row>
    <row r="1389" spans="1:13" hidden="1" x14ac:dyDescent="0.3">
      <c r="A1389" s="210" t="str">
        <f t="shared" si="243"/>
        <v>2022-IC-L5</v>
      </c>
      <c r="B1389" s="199">
        <f t="shared" si="244"/>
        <v>44877</v>
      </c>
      <c r="C1389" s="210" t="str">
        <f t="shared" si="245"/>
        <v>Zone 5 - Mile 108</v>
      </c>
      <c r="D1389" s="84" t="s">
        <v>568</v>
      </c>
      <c r="E1389" s="51" t="str">
        <f t="shared" si="246"/>
        <v xml:space="preserve">Joe </v>
      </c>
      <c r="F1389" s="51" t="str">
        <f t="shared" si="247"/>
        <v>Herman</v>
      </c>
      <c r="G1389" s="51" t="str">
        <f t="shared" si="248"/>
        <v>Men Senior</v>
      </c>
      <c r="H1389" s="51" t="str">
        <f t="shared" si="249"/>
        <v>Orca Angling Club</v>
      </c>
      <c r="I1389" s="84"/>
      <c r="J1389" s="84" t="s">
        <v>1279</v>
      </c>
      <c r="K1389" s="84">
        <v>115</v>
      </c>
      <c r="L1389" s="83">
        <f t="shared" si="250"/>
        <v>7</v>
      </c>
      <c r="M1389" s="83">
        <f t="shared" si="251"/>
        <v>7</v>
      </c>
    </row>
    <row r="1390" spans="1:13" hidden="1" x14ac:dyDescent="0.3">
      <c r="A1390" s="210" t="str">
        <f t="shared" si="243"/>
        <v>2022-IC-L5</v>
      </c>
      <c r="B1390" s="199">
        <f t="shared" si="244"/>
        <v>44877</v>
      </c>
      <c r="C1390" s="210" t="str">
        <f t="shared" si="245"/>
        <v>Zone 5 - Mile 108</v>
      </c>
      <c r="D1390" s="84" t="s">
        <v>568</v>
      </c>
      <c r="E1390" s="51" t="str">
        <f t="shared" si="246"/>
        <v xml:space="preserve">Joe </v>
      </c>
      <c r="F1390" s="51" t="str">
        <f t="shared" si="247"/>
        <v>Herman</v>
      </c>
      <c r="G1390" s="51" t="str">
        <f t="shared" si="248"/>
        <v>Men Senior</v>
      </c>
      <c r="H1390" s="51" t="str">
        <f t="shared" si="249"/>
        <v>Orca Angling Club</v>
      </c>
      <c r="I1390" s="84"/>
      <c r="J1390" s="84" t="s">
        <v>1279</v>
      </c>
      <c r="K1390" s="84">
        <v>144</v>
      </c>
      <c r="L1390" s="83">
        <f t="shared" si="250"/>
        <v>15.1</v>
      </c>
      <c r="M1390" s="83">
        <f t="shared" si="251"/>
        <v>15.1</v>
      </c>
    </row>
    <row r="1391" spans="1:13" hidden="1" x14ac:dyDescent="0.3">
      <c r="A1391" s="210" t="str">
        <f t="shared" si="243"/>
        <v>2022-IC-L5</v>
      </c>
      <c r="B1391" s="199">
        <f t="shared" si="244"/>
        <v>44877</v>
      </c>
      <c r="C1391" s="210" t="str">
        <f t="shared" si="245"/>
        <v>Zone 5 - Mile 108</v>
      </c>
      <c r="D1391" s="84" t="s">
        <v>568</v>
      </c>
      <c r="E1391" s="51" t="str">
        <f t="shared" si="246"/>
        <v xml:space="preserve">Joe </v>
      </c>
      <c r="F1391" s="51" t="str">
        <f t="shared" si="247"/>
        <v>Herman</v>
      </c>
      <c r="G1391" s="51" t="str">
        <f t="shared" si="248"/>
        <v>Men Senior</v>
      </c>
      <c r="H1391" s="51" t="str">
        <f t="shared" si="249"/>
        <v>Orca Angling Club</v>
      </c>
      <c r="I1391" s="84"/>
      <c r="J1391" s="84" t="s">
        <v>1279</v>
      </c>
      <c r="K1391" s="84">
        <v>153</v>
      </c>
      <c r="L1391" s="83">
        <f t="shared" si="250"/>
        <v>18.600000000000001</v>
      </c>
      <c r="M1391" s="83">
        <f t="shared" si="251"/>
        <v>18.600000000000001</v>
      </c>
    </row>
    <row r="1392" spans="1:13" hidden="1" x14ac:dyDescent="0.3">
      <c r="A1392" s="210" t="str">
        <f t="shared" si="243"/>
        <v>2022-IC-L5</v>
      </c>
      <c r="B1392" s="199">
        <f t="shared" si="244"/>
        <v>44877</v>
      </c>
      <c r="C1392" s="210" t="str">
        <f t="shared" si="245"/>
        <v>Zone 5 - Mile 108</v>
      </c>
      <c r="D1392" s="84" t="s">
        <v>568</v>
      </c>
      <c r="E1392" s="51" t="str">
        <f t="shared" si="246"/>
        <v xml:space="preserve">Joe </v>
      </c>
      <c r="F1392" s="51" t="str">
        <f t="shared" si="247"/>
        <v>Herman</v>
      </c>
      <c r="G1392" s="51" t="str">
        <f t="shared" si="248"/>
        <v>Men Senior</v>
      </c>
      <c r="H1392" s="51" t="str">
        <f t="shared" si="249"/>
        <v>Orca Angling Club</v>
      </c>
      <c r="I1392" s="84"/>
      <c r="J1392" s="84" t="s">
        <v>1279</v>
      </c>
      <c r="K1392" s="84">
        <v>124</v>
      </c>
      <c r="L1392" s="83">
        <f t="shared" si="250"/>
        <v>9.1</v>
      </c>
      <c r="M1392" s="83">
        <f t="shared" si="251"/>
        <v>9.1</v>
      </c>
    </row>
    <row r="1393" spans="1:13" hidden="1" x14ac:dyDescent="0.3">
      <c r="A1393" s="210" t="str">
        <f t="shared" si="243"/>
        <v>2022-IC-L5</v>
      </c>
      <c r="B1393" s="199">
        <f t="shared" si="244"/>
        <v>44877</v>
      </c>
      <c r="C1393" s="210" t="str">
        <f t="shared" si="245"/>
        <v>Zone 5 - Mile 108</v>
      </c>
      <c r="D1393" s="84" t="s">
        <v>456</v>
      </c>
      <c r="E1393" s="51" t="str">
        <f t="shared" si="246"/>
        <v>Brian</v>
      </c>
      <c r="F1393" s="51" t="str">
        <f t="shared" si="247"/>
        <v>Curtis</v>
      </c>
      <c r="G1393" s="51" t="str">
        <f t="shared" si="248"/>
        <v>Men Senior</v>
      </c>
      <c r="H1393" s="51" t="str">
        <f t="shared" si="249"/>
        <v>Orca Angling Club</v>
      </c>
      <c r="I1393" s="84"/>
      <c r="J1393" s="84" t="s">
        <v>1279</v>
      </c>
      <c r="K1393" s="84">
        <v>158</v>
      </c>
      <c r="L1393" s="83">
        <f t="shared" si="250"/>
        <v>20.8</v>
      </c>
      <c r="M1393" s="83">
        <f t="shared" si="251"/>
        <v>20.8</v>
      </c>
    </row>
    <row r="1394" spans="1:13" hidden="1" x14ac:dyDescent="0.3">
      <c r="A1394" s="210" t="str">
        <f t="shared" si="243"/>
        <v>2022-IC-L5</v>
      </c>
      <c r="B1394" s="199">
        <f t="shared" si="244"/>
        <v>44877</v>
      </c>
      <c r="C1394" s="210" t="str">
        <f t="shared" si="245"/>
        <v>Zone 5 - Mile 108</v>
      </c>
      <c r="D1394" s="84" t="s">
        <v>456</v>
      </c>
      <c r="E1394" s="51" t="str">
        <f t="shared" si="246"/>
        <v>Brian</v>
      </c>
      <c r="F1394" s="51" t="str">
        <f t="shared" si="247"/>
        <v>Curtis</v>
      </c>
      <c r="G1394" s="51" t="str">
        <f t="shared" si="248"/>
        <v>Men Senior</v>
      </c>
      <c r="H1394" s="51" t="str">
        <f t="shared" si="249"/>
        <v>Orca Angling Club</v>
      </c>
      <c r="I1394" s="84"/>
      <c r="J1394" s="84" t="s">
        <v>1279</v>
      </c>
      <c r="K1394" s="84">
        <v>165</v>
      </c>
      <c r="L1394" s="83">
        <f t="shared" si="250"/>
        <v>24.1</v>
      </c>
      <c r="M1394" s="83">
        <f t="shared" si="251"/>
        <v>24.1</v>
      </c>
    </row>
    <row r="1395" spans="1:13" hidden="1" x14ac:dyDescent="0.3">
      <c r="A1395" s="210" t="str">
        <f t="shared" si="243"/>
        <v>2022-IC-L5</v>
      </c>
      <c r="B1395" s="199">
        <f t="shared" si="244"/>
        <v>44877</v>
      </c>
      <c r="C1395" s="210" t="str">
        <f t="shared" si="245"/>
        <v>Zone 5 - Mile 108</v>
      </c>
      <c r="D1395" s="84" t="s">
        <v>456</v>
      </c>
      <c r="E1395" s="51" t="str">
        <f t="shared" si="246"/>
        <v>Brian</v>
      </c>
      <c r="F1395" s="51" t="str">
        <f t="shared" si="247"/>
        <v>Curtis</v>
      </c>
      <c r="G1395" s="51" t="str">
        <f t="shared" si="248"/>
        <v>Men Senior</v>
      </c>
      <c r="H1395" s="51" t="str">
        <f t="shared" si="249"/>
        <v>Orca Angling Club</v>
      </c>
      <c r="I1395" s="84"/>
      <c r="J1395" s="84" t="s">
        <v>1279</v>
      </c>
      <c r="K1395" s="84">
        <v>168</v>
      </c>
      <c r="L1395" s="83">
        <f t="shared" si="250"/>
        <v>25.7</v>
      </c>
      <c r="M1395" s="83">
        <f t="shared" si="251"/>
        <v>25.7</v>
      </c>
    </row>
    <row r="1396" spans="1:13" hidden="1" x14ac:dyDescent="0.3">
      <c r="A1396" s="210" t="str">
        <f t="shared" si="243"/>
        <v>2022-IC-L5</v>
      </c>
      <c r="B1396" s="199">
        <f t="shared" si="244"/>
        <v>44877</v>
      </c>
      <c r="C1396" s="210" t="str">
        <f t="shared" si="245"/>
        <v>Zone 5 - Mile 108</v>
      </c>
      <c r="D1396" s="84" t="s">
        <v>456</v>
      </c>
      <c r="E1396" s="51" t="str">
        <f t="shared" si="246"/>
        <v>Brian</v>
      </c>
      <c r="F1396" s="51" t="str">
        <f t="shared" si="247"/>
        <v>Curtis</v>
      </c>
      <c r="G1396" s="51" t="str">
        <f t="shared" si="248"/>
        <v>Men Senior</v>
      </c>
      <c r="H1396" s="51" t="str">
        <f t="shared" si="249"/>
        <v>Orca Angling Club</v>
      </c>
      <c r="I1396" s="84"/>
      <c r="J1396" s="84" t="s">
        <v>1279</v>
      </c>
      <c r="K1396" s="84">
        <v>130</v>
      </c>
      <c r="L1396" s="83">
        <f t="shared" si="250"/>
        <v>10.7</v>
      </c>
      <c r="M1396" s="83">
        <f t="shared" si="251"/>
        <v>10.7</v>
      </c>
    </row>
    <row r="1397" spans="1:13" hidden="1" x14ac:dyDescent="0.3">
      <c r="A1397" s="210" t="str">
        <f t="shared" si="243"/>
        <v>2022-IC-L5</v>
      </c>
      <c r="B1397" s="199">
        <f t="shared" si="244"/>
        <v>44877</v>
      </c>
      <c r="C1397" s="210" t="str">
        <f t="shared" si="245"/>
        <v>Zone 5 - Mile 108</v>
      </c>
      <c r="D1397" s="84" t="s">
        <v>456</v>
      </c>
      <c r="E1397" s="51" t="str">
        <f t="shared" si="246"/>
        <v>Brian</v>
      </c>
      <c r="F1397" s="51" t="str">
        <f t="shared" si="247"/>
        <v>Curtis</v>
      </c>
      <c r="G1397" s="51" t="str">
        <f t="shared" si="248"/>
        <v>Men Senior</v>
      </c>
      <c r="H1397" s="51" t="str">
        <f t="shared" si="249"/>
        <v>Orca Angling Club</v>
      </c>
      <c r="I1397" s="84"/>
      <c r="J1397" s="84" t="s">
        <v>1279</v>
      </c>
      <c r="K1397" s="84">
        <v>103</v>
      </c>
      <c r="L1397" s="83">
        <f t="shared" si="250"/>
        <v>4.8</v>
      </c>
      <c r="M1397" s="83">
        <f t="shared" si="251"/>
        <v>4.8</v>
      </c>
    </row>
    <row r="1398" spans="1:13" hidden="1" x14ac:dyDescent="0.3">
      <c r="A1398" s="210" t="str">
        <f t="shared" si="243"/>
        <v>2022-IC-L5</v>
      </c>
      <c r="B1398" s="199">
        <f t="shared" si="244"/>
        <v>44877</v>
      </c>
      <c r="C1398" s="210" t="str">
        <f t="shared" si="245"/>
        <v>Zone 5 - Mile 108</v>
      </c>
      <c r="D1398" s="84" t="s">
        <v>456</v>
      </c>
      <c r="E1398" s="51" t="str">
        <f t="shared" si="246"/>
        <v>Brian</v>
      </c>
      <c r="F1398" s="51" t="str">
        <f t="shared" si="247"/>
        <v>Curtis</v>
      </c>
      <c r="G1398" s="51" t="str">
        <f t="shared" si="248"/>
        <v>Men Senior</v>
      </c>
      <c r="H1398" s="51" t="str">
        <f t="shared" si="249"/>
        <v>Orca Angling Club</v>
      </c>
      <c r="I1398" s="84"/>
      <c r="J1398" s="84" t="s">
        <v>1279</v>
      </c>
      <c r="K1398" s="84">
        <v>142</v>
      </c>
      <c r="L1398" s="83">
        <f t="shared" si="250"/>
        <v>14.4</v>
      </c>
      <c r="M1398" s="83">
        <f t="shared" si="251"/>
        <v>14.4</v>
      </c>
    </row>
    <row r="1399" spans="1:13" hidden="1" x14ac:dyDescent="0.3">
      <c r="A1399" s="210" t="str">
        <f t="shared" si="243"/>
        <v>2022-IC-L5</v>
      </c>
      <c r="B1399" s="199">
        <f t="shared" si="244"/>
        <v>44877</v>
      </c>
      <c r="C1399" s="210" t="str">
        <f t="shared" si="245"/>
        <v>Zone 5 - Mile 108</v>
      </c>
      <c r="D1399" s="84" t="s">
        <v>456</v>
      </c>
      <c r="E1399" s="51" t="str">
        <f t="shared" si="246"/>
        <v>Brian</v>
      </c>
      <c r="F1399" s="51" t="str">
        <f t="shared" si="247"/>
        <v>Curtis</v>
      </c>
      <c r="G1399" s="51" t="str">
        <f t="shared" si="248"/>
        <v>Men Senior</v>
      </c>
      <c r="H1399" s="51" t="str">
        <f t="shared" si="249"/>
        <v>Orca Angling Club</v>
      </c>
      <c r="I1399" s="84"/>
      <c r="J1399" s="84" t="s">
        <v>1279</v>
      </c>
      <c r="K1399" s="84">
        <v>174</v>
      </c>
      <c r="L1399" s="83">
        <f t="shared" si="250"/>
        <v>29</v>
      </c>
      <c r="M1399" s="83">
        <f t="shared" si="251"/>
        <v>29</v>
      </c>
    </row>
    <row r="1400" spans="1:13" hidden="1" x14ac:dyDescent="0.3">
      <c r="A1400" s="210" t="str">
        <f t="shared" si="243"/>
        <v>2022-IC-L5</v>
      </c>
      <c r="B1400" s="199">
        <f t="shared" si="244"/>
        <v>44877</v>
      </c>
      <c r="C1400" s="210" t="str">
        <f t="shared" si="245"/>
        <v>Zone 5 - Mile 108</v>
      </c>
      <c r="D1400" s="84" t="s">
        <v>456</v>
      </c>
      <c r="E1400" s="51" t="str">
        <f t="shared" si="246"/>
        <v>Brian</v>
      </c>
      <c r="F1400" s="51" t="str">
        <f t="shared" si="247"/>
        <v>Curtis</v>
      </c>
      <c r="G1400" s="51" t="str">
        <f t="shared" si="248"/>
        <v>Men Senior</v>
      </c>
      <c r="H1400" s="51" t="str">
        <f t="shared" si="249"/>
        <v>Orca Angling Club</v>
      </c>
      <c r="I1400" s="84"/>
      <c r="J1400" s="84" t="s">
        <v>1279</v>
      </c>
      <c r="K1400" s="84">
        <v>119</v>
      </c>
      <c r="L1400" s="83">
        <f t="shared" si="250"/>
        <v>7.9</v>
      </c>
      <c r="M1400" s="83">
        <f t="shared" si="251"/>
        <v>7.9</v>
      </c>
    </row>
    <row r="1401" spans="1:13" hidden="1" x14ac:dyDescent="0.3">
      <c r="A1401" s="210" t="str">
        <f t="shared" si="243"/>
        <v>2022-IC-L5</v>
      </c>
      <c r="B1401" s="199">
        <f t="shared" si="244"/>
        <v>44877</v>
      </c>
      <c r="C1401" s="210" t="str">
        <f t="shared" si="245"/>
        <v>Zone 5 - Mile 108</v>
      </c>
      <c r="D1401" s="84" t="s">
        <v>456</v>
      </c>
      <c r="E1401" s="51" t="str">
        <f t="shared" si="246"/>
        <v>Brian</v>
      </c>
      <c r="F1401" s="51" t="str">
        <f t="shared" si="247"/>
        <v>Curtis</v>
      </c>
      <c r="G1401" s="51" t="str">
        <f t="shared" si="248"/>
        <v>Men Senior</v>
      </c>
      <c r="H1401" s="51" t="str">
        <f t="shared" si="249"/>
        <v>Orca Angling Club</v>
      </c>
      <c r="I1401" s="84"/>
      <c r="J1401" s="84" t="s">
        <v>1279</v>
      </c>
      <c r="K1401" s="84">
        <v>143</v>
      </c>
      <c r="L1401" s="83">
        <f t="shared" si="250"/>
        <v>14.8</v>
      </c>
      <c r="M1401" s="83">
        <f t="shared" si="251"/>
        <v>14.8</v>
      </c>
    </row>
    <row r="1402" spans="1:13" hidden="1" x14ac:dyDescent="0.3">
      <c r="A1402" s="210" t="str">
        <f t="shared" si="243"/>
        <v>2022-IC-L5</v>
      </c>
      <c r="B1402" s="199">
        <f t="shared" si="244"/>
        <v>44877</v>
      </c>
      <c r="C1402" s="210" t="str">
        <f t="shared" si="245"/>
        <v>Zone 5 - Mile 108</v>
      </c>
      <c r="D1402" s="84" t="s">
        <v>456</v>
      </c>
      <c r="E1402" s="51" t="str">
        <f t="shared" si="246"/>
        <v>Brian</v>
      </c>
      <c r="F1402" s="51" t="str">
        <f t="shared" si="247"/>
        <v>Curtis</v>
      </c>
      <c r="G1402" s="51" t="str">
        <f t="shared" si="248"/>
        <v>Men Senior</v>
      </c>
      <c r="H1402" s="51" t="str">
        <f t="shared" si="249"/>
        <v>Orca Angling Club</v>
      </c>
      <c r="I1402" s="84"/>
      <c r="J1402" s="84" t="s">
        <v>1279</v>
      </c>
      <c r="K1402" s="84">
        <v>147</v>
      </c>
      <c r="L1402" s="83">
        <f t="shared" si="250"/>
        <v>16.2</v>
      </c>
      <c r="M1402" s="83">
        <f t="shared" si="251"/>
        <v>16.2</v>
      </c>
    </row>
    <row r="1403" spans="1:13" hidden="1" x14ac:dyDescent="0.3">
      <c r="A1403" s="210" t="str">
        <f t="shared" si="243"/>
        <v>2022-IC-L5</v>
      </c>
      <c r="B1403" s="199">
        <f t="shared" si="244"/>
        <v>44877</v>
      </c>
      <c r="C1403" s="210" t="str">
        <f t="shared" si="245"/>
        <v>Zone 5 - Mile 108</v>
      </c>
      <c r="D1403" s="84" t="s">
        <v>571</v>
      </c>
      <c r="E1403" s="51" t="str">
        <f t="shared" si="246"/>
        <v>Immo</v>
      </c>
      <c r="F1403" s="51" t="str">
        <f t="shared" si="247"/>
        <v>Dresselhaus</v>
      </c>
      <c r="G1403" s="51" t="str">
        <f t="shared" si="248"/>
        <v>Men Senior</v>
      </c>
      <c r="H1403" s="51" t="str">
        <f t="shared" si="249"/>
        <v>Orca Angling Club</v>
      </c>
      <c r="I1403" s="84"/>
      <c r="J1403" s="84" t="s">
        <v>1279</v>
      </c>
      <c r="K1403" s="84">
        <v>140</v>
      </c>
      <c r="L1403" s="83">
        <f t="shared" si="250"/>
        <v>13.7</v>
      </c>
      <c r="M1403" s="83">
        <f t="shared" si="251"/>
        <v>13.7</v>
      </c>
    </row>
    <row r="1404" spans="1:13" hidden="1" x14ac:dyDescent="0.3">
      <c r="A1404" s="210" t="str">
        <f t="shared" si="243"/>
        <v>2022-IC-L5</v>
      </c>
      <c r="B1404" s="199">
        <f t="shared" si="244"/>
        <v>44877</v>
      </c>
      <c r="C1404" s="210" t="str">
        <f t="shared" si="245"/>
        <v>Zone 5 - Mile 108</v>
      </c>
      <c r="D1404" s="84" t="s">
        <v>571</v>
      </c>
      <c r="E1404" s="51" t="str">
        <f t="shared" si="246"/>
        <v>Immo</v>
      </c>
      <c r="F1404" s="51" t="str">
        <f t="shared" si="247"/>
        <v>Dresselhaus</v>
      </c>
      <c r="G1404" s="51" t="str">
        <f t="shared" si="248"/>
        <v>Men Senior</v>
      </c>
      <c r="H1404" s="51" t="str">
        <f t="shared" si="249"/>
        <v>Orca Angling Club</v>
      </c>
      <c r="I1404" s="84"/>
      <c r="J1404" s="84" t="s">
        <v>1279</v>
      </c>
      <c r="K1404" s="84">
        <v>158</v>
      </c>
      <c r="L1404" s="83">
        <f t="shared" si="250"/>
        <v>20.8</v>
      </c>
      <c r="M1404" s="83">
        <f t="shared" si="251"/>
        <v>20.8</v>
      </c>
    </row>
    <row r="1405" spans="1:13" hidden="1" x14ac:dyDescent="0.3">
      <c r="A1405" s="210" t="str">
        <f t="shared" si="243"/>
        <v>2022-IC-L5</v>
      </c>
      <c r="B1405" s="199">
        <f t="shared" si="244"/>
        <v>44877</v>
      </c>
      <c r="C1405" s="210" t="str">
        <f t="shared" si="245"/>
        <v>Zone 5 - Mile 108</v>
      </c>
      <c r="D1405" s="84" t="s">
        <v>571</v>
      </c>
      <c r="E1405" s="51" t="str">
        <f t="shared" si="246"/>
        <v>Immo</v>
      </c>
      <c r="F1405" s="51" t="str">
        <f t="shared" si="247"/>
        <v>Dresselhaus</v>
      </c>
      <c r="G1405" s="51" t="str">
        <f t="shared" si="248"/>
        <v>Men Senior</v>
      </c>
      <c r="H1405" s="51" t="str">
        <f t="shared" si="249"/>
        <v>Orca Angling Club</v>
      </c>
      <c r="I1405" s="84"/>
      <c r="J1405" s="84" t="s">
        <v>1279</v>
      </c>
      <c r="K1405" s="84">
        <v>120</v>
      </c>
      <c r="L1405" s="83">
        <f t="shared" si="250"/>
        <v>8.1</v>
      </c>
      <c r="M1405" s="83">
        <f t="shared" si="251"/>
        <v>8.1</v>
      </c>
    </row>
    <row r="1406" spans="1:13" hidden="1" x14ac:dyDescent="0.3">
      <c r="A1406" s="210" t="str">
        <f t="shared" si="243"/>
        <v>2022-IC-L5</v>
      </c>
      <c r="B1406" s="199">
        <f t="shared" si="244"/>
        <v>44877</v>
      </c>
      <c r="C1406" s="210" t="str">
        <f t="shared" si="245"/>
        <v>Zone 5 - Mile 108</v>
      </c>
      <c r="D1406" s="84" t="s">
        <v>571</v>
      </c>
      <c r="E1406" s="51" t="str">
        <f t="shared" si="246"/>
        <v>Immo</v>
      </c>
      <c r="F1406" s="51" t="str">
        <f t="shared" si="247"/>
        <v>Dresselhaus</v>
      </c>
      <c r="G1406" s="51" t="str">
        <f t="shared" si="248"/>
        <v>Men Senior</v>
      </c>
      <c r="H1406" s="51" t="str">
        <f t="shared" si="249"/>
        <v>Orca Angling Club</v>
      </c>
      <c r="I1406" s="84"/>
      <c r="J1406" s="84" t="s">
        <v>1279</v>
      </c>
      <c r="K1406" s="84">
        <v>139</v>
      </c>
      <c r="L1406" s="83">
        <f t="shared" si="250"/>
        <v>13.4</v>
      </c>
      <c r="M1406" s="83">
        <f t="shared" si="251"/>
        <v>13.4</v>
      </c>
    </row>
    <row r="1407" spans="1:13" hidden="1" x14ac:dyDescent="0.3">
      <c r="A1407" s="210" t="str">
        <f t="shared" si="243"/>
        <v>2022-IC-L5</v>
      </c>
      <c r="B1407" s="199">
        <f t="shared" si="244"/>
        <v>44877</v>
      </c>
      <c r="C1407" s="210" t="str">
        <f t="shared" si="245"/>
        <v>Zone 5 - Mile 108</v>
      </c>
      <c r="D1407" s="84" t="s">
        <v>571</v>
      </c>
      <c r="E1407" s="51" t="str">
        <f t="shared" si="246"/>
        <v>Immo</v>
      </c>
      <c r="F1407" s="51" t="str">
        <f t="shared" si="247"/>
        <v>Dresselhaus</v>
      </c>
      <c r="G1407" s="51" t="str">
        <f t="shared" si="248"/>
        <v>Men Senior</v>
      </c>
      <c r="H1407" s="51" t="str">
        <f t="shared" si="249"/>
        <v>Orca Angling Club</v>
      </c>
      <c r="I1407" s="84"/>
      <c r="J1407" s="84" t="s">
        <v>1279</v>
      </c>
      <c r="K1407" s="84">
        <v>153</v>
      </c>
      <c r="L1407" s="83">
        <f t="shared" si="250"/>
        <v>18.600000000000001</v>
      </c>
      <c r="M1407" s="83">
        <f t="shared" si="251"/>
        <v>18.600000000000001</v>
      </c>
    </row>
    <row r="1408" spans="1:13" hidden="1" x14ac:dyDescent="0.3">
      <c r="A1408" s="210" t="str">
        <f t="shared" si="243"/>
        <v>2022-IC-L5</v>
      </c>
      <c r="B1408" s="199">
        <f t="shared" si="244"/>
        <v>44877</v>
      </c>
      <c r="C1408" s="210" t="str">
        <f t="shared" si="245"/>
        <v>Zone 5 - Mile 108</v>
      </c>
      <c r="D1408" s="84" t="s">
        <v>571</v>
      </c>
      <c r="E1408" s="51" t="str">
        <f t="shared" si="246"/>
        <v>Immo</v>
      </c>
      <c r="F1408" s="51" t="str">
        <f t="shared" si="247"/>
        <v>Dresselhaus</v>
      </c>
      <c r="G1408" s="51" t="str">
        <f t="shared" si="248"/>
        <v>Men Senior</v>
      </c>
      <c r="H1408" s="51" t="str">
        <f t="shared" si="249"/>
        <v>Orca Angling Club</v>
      </c>
      <c r="I1408" s="84"/>
      <c r="J1408" s="84" t="s">
        <v>1279</v>
      </c>
      <c r="K1408" s="84">
        <v>121</v>
      </c>
      <c r="L1408" s="83">
        <f t="shared" si="250"/>
        <v>8.3000000000000007</v>
      </c>
      <c r="M1408" s="83">
        <f t="shared" si="251"/>
        <v>8.3000000000000007</v>
      </c>
    </row>
    <row r="1409" spans="1:13" hidden="1" x14ac:dyDescent="0.3">
      <c r="A1409" s="210" t="str">
        <f t="shared" si="243"/>
        <v>2022-IC-L5</v>
      </c>
      <c r="B1409" s="199">
        <f t="shared" si="244"/>
        <v>44877</v>
      </c>
      <c r="C1409" s="210" t="str">
        <f t="shared" si="245"/>
        <v>Zone 5 - Mile 108</v>
      </c>
      <c r="D1409" s="84" t="s">
        <v>571</v>
      </c>
      <c r="E1409" s="51" t="str">
        <f t="shared" si="246"/>
        <v>Immo</v>
      </c>
      <c r="F1409" s="51" t="str">
        <f t="shared" si="247"/>
        <v>Dresselhaus</v>
      </c>
      <c r="G1409" s="51" t="str">
        <f t="shared" si="248"/>
        <v>Men Senior</v>
      </c>
      <c r="H1409" s="51" t="str">
        <f t="shared" si="249"/>
        <v>Orca Angling Club</v>
      </c>
      <c r="I1409" s="84"/>
      <c r="J1409" s="84" t="s">
        <v>1279</v>
      </c>
      <c r="K1409" s="84">
        <v>128</v>
      </c>
      <c r="L1409" s="83">
        <f t="shared" si="250"/>
        <v>10.1</v>
      </c>
      <c r="M1409" s="83">
        <f t="shared" si="251"/>
        <v>10.1</v>
      </c>
    </row>
    <row r="1410" spans="1:13" hidden="1" x14ac:dyDescent="0.3">
      <c r="A1410" s="210" t="str">
        <f t="shared" si="243"/>
        <v>2022-IC-L5</v>
      </c>
      <c r="B1410" s="199">
        <f t="shared" si="244"/>
        <v>44877</v>
      </c>
      <c r="C1410" s="210" t="str">
        <f t="shared" si="245"/>
        <v>Zone 5 - Mile 108</v>
      </c>
      <c r="D1410" s="84" t="s">
        <v>776</v>
      </c>
      <c r="E1410" s="51" t="str">
        <f t="shared" si="246"/>
        <v>Gelhar</v>
      </c>
      <c r="F1410" s="51" t="str">
        <f t="shared" si="247"/>
        <v>Slabbert</v>
      </c>
      <c r="G1410" s="51" t="str">
        <f t="shared" si="248"/>
        <v>Men Senior</v>
      </c>
      <c r="H1410" s="51" t="str">
        <f t="shared" si="249"/>
        <v>Orca Angling Club</v>
      </c>
      <c r="I1410" s="84"/>
      <c r="J1410" s="84" t="s">
        <v>1280</v>
      </c>
      <c r="K1410" s="84">
        <v>101</v>
      </c>
      <c r="L1410" s="83">
        <f t="shared" si="250"/>
        <v>3.8</v>
      </c>
      <c r="M1410" s="83">
        <f t="shared" si="251"/>
        <v>3.8</v>
      </c>
    </row>
    <row r="1411" spans="1:13" hidden="1" x14ac:dyDescent="0.3">
      <c r="A1411" s="210" t="str">
        <f t="shared" si="243"/>
        <v>2022-IC-L5</v>
      </c>
      <c r="B1411" s="199">
        <f t="shared" si="244"/>
        <v>44877</v>
      </c>
      <c r="C1411" s="210" t="str">
        <f t="shared" si="245"/>
        <v>Zone 5 - Mile 108</v>
      </c>
      <c r="D1411" s="84" t="s">
        <v>776</v>
      </c>
      <c r="E1411" s="51" t="str">
        <f t="shared" si="246"/>
        <v>Gelhar</v>
      </c>
      <c r="F1411" s="51" t="str">
        <f t="shared" si="247"/>
        <v>Slabbert</v>
      </c>
      <c r="G1411" s="51" t="str">
        <f t="shared" si="248"/>
        <v>Men Senior</v>
      </c>
      <c r="H1411" s="51" t="str">
        <f t="shared" si="249"/>
        <v>Orca Angling Club</v>
      </c>
      <c r="I1411" s="84"/>
      <c r="J1411" s="84" t="s">
        <v>1279</v>
      </c>
      <c r="K1411" s="84">
        <v>158</v>
      </c>
      <c r="L1411" s="83">
        <f t="shared" si="250"/>
        <v>20.8</v>
      </c>
      <c r="M1411" s="83">
        <f t="shared" si="251"/>
        <v>20.8</v>
      </c>
    </row>
    <row r="1412" spans="1:13" hidden="1" x14ac:dyDescent="0.3">
      <c r="A1412" s="210" t="str">
        <f t="shared" si="243"/>
        <v>2022-IC-L5</v>
      </c>
      <c r="B1412" s="199">
        <f t="shared" si="244"/>
        <v>44877</v>
      </c>
      <c r="C1412" s="210" t="str">
        <f t="shared" si="245"/>
        <v>Zone 5 - Mile 108</v>
      </c>
      <c r="D1412" s="84" t="s">
        <v>776</v>
      </c>
      <c r="E1412" s="51" t="str">
        <f t="shared" si="246"/>
        <v>Gelhar</v>
      </c>
      <c r="F1412" s="51" t="str">
        <f t="shared" si="247"/>
        <v>Slabbert</v>
      </c>
      <c r="G1412" s="51" t="str">
        <f t="shared" si="248"/>
        <v>Men Senior</v>
      </c>
      <c r="H1412" s="51" t="str">
        <f t="shared" si="249"/>
        <v>Orca Angling Club</v>
      </c>
      <c r="I1412" s="84"/>
      <c r="J1412" s="84" t="s">
        <v>1279</v>
      </c>
      <c r="K1412" s="84">
        <v>157</v>
      </c>
      <c r="L1412" s="83">
        <f t="shared" si="250"/>
        <v>20.399999999999999</v>
      </c>
      <c r="M1412" s="83">
        <f t="shared" si="251"/>
        <v>20.399999999999999</v>
      </c>
    </row>
    <row r="1413" spans="1:13" hidden="1" x14ac:dyDescent="0.3">
      <c r="A1413" s="210" t="str">
        <f t="shared" si="243"/>
        <v>2022-IC-L5</v>
      </c>
      <c r="B1413" s="199">
        <f t="shared" si="244"/>
        <v>44877</v>
      </c>
      <c r="C1413" s="210" t="str">
        <f t="shared" si="245"/>
        <v>Zone 5 - Mile 108</v>
      </c>
      <c r="D1413" s="84" t="s">
        <v>776</v>
      </c>
      <c r="E1413" s="51" t="str">
        <f t="shared" si="246"/>
        <v>Gelhar</v>
      </c>
      <c r="F1413" s="51" t="str">
        <f t="shared" si="247"/>
        <v>Slabbert</v>
      </c>
      <c r="G1413" s="51" t="str">
        <f t="shared" si="248"/>
        <v>Men Senior</v>
      </c>
      <c r="H1413" s="51" t="str">
        <f t="shared" si="249"/>
        <v>Orca Angling Club</v>
      </c>
      <c r="I1413" s="84"/>
      <c r="J1413" s="84" t="s">
        <v>1279</v>
      </c>
      <c r="K1413" s="84">
        <v>155</v>
      </c>
      <c r="L1413" s="83">
        <f t="shared" si="250"/>
        <v>19.5</v>
      </c>
      <c r="M1413" s="83">
        <f t="shared" si="251"/>
        <v>19.5</v>
      </c>
    </row>
    <row r="1414" spans="1:13" hidden="1" x14ac:dyDescent="0.3">
      <c r="A1414" s="210" t="str">
        <f t="shared" si="243"/>
        <v>2022-IC-L5</v>
      </c>
      <c r="B1414" s="199">
        <f t="shared" si="244"/>
        <v>44877</v>
      </c>
      <c r="C1414" s="210" t="str">
        <f t="shared" si="245"/>
        <v>Zone 5 - Mile 108</v>
      </c>
      <c r="D1414" s="84" t="s">
        <v>776</v>
      </c>
      <c r="E1414" s="51" t="str">
        <f t="shared" si="246"/>
        <v>Gelhar</v>
      </c>
      <c r="F1414" s="51" t="str">
        <f t="shared" si="247"/>
        <v>Slabbert</v>
      </c>
      <c r="G1414" s="51" t="str">
        <f t="shared" si="248"/>
        <v>Men Senior</v>
      </c>
      <c r="H1414" s="51" t="str">
        <f t="shared" si="249"/>
        <v>Orca Angling Club</v>
      </c>
      <c r="I1414" s="84"/>
      <c r="J1414" s="84" t="s">
        <v>1279</v>
      </c>
      <c r="K1414" s="84">
        <v>154</v>
      </c>
      <c r="L1414" s="83">
        <f t="shared" si="250"/>
        <v>19.100000000000001</v>
      </c>
      <c r="M1414" s="83">
        <f t="shared" si="251"/>
        <v>19.100000000000001</v>
      </c>
    </row>
    <row r="1415" spans="1:13" hidden="1" x14ac:dyDescent="0.3">
      <c r="A1415" s="210" t="str">
        <f t="shared" si="243"/>
        <v>2022-IC-L5</v>
      </c>
      <c r="B1415" s="199">
        <f t="shared" si="244"/>
        <v>44877</v>
      </c>
      <c r="C1415" s="210" t="str">
        <f t="shared" si="245"/>
        <v>Zone 5 - Mile 108</v>
      </c>
      <c r="D1415" s="84" t="s">
        <v>776</v>
      </c>
      <c r="E1415" s="51" t="str">
        <f t="shared" si="246"/>
        <v>Gelhar</v>
      </c>
      <c r="F1415" s="51" t="str">
        <f t="shared" si="247"/>
        <v>Slabbert</v>
      </c>
      <c r="G1415" s="51" t="str">
        <f t="shared" si="248"/>
        <v>Men Senior</v>
      </c>
      <c r="H1415" s="51" t="str">
        <f t="shared" si="249"/>
        <v>Orca Angling Club</v>
      </c>
      <c r="I1415" s="84"/>
      <c r="J1415" s="84" t="s">
        <v>1279</v>
      </c>
      <c r="K1415" s="84">
        <v>159</v>
      </c>
      <c r="L1415" s="83">
        <f t="shared" si="250"/>
        <v>21.3</v>
      </c>
      <c r="M1415" s="83">
        <f t="shared" si="251"/>
        <v>21.3</v>
      </c>
    </row>
    <row r="1416" spans="1:13" hidden="1" x14ac:dyDescent="0.3">
      <c r="A1416" s="210" t="str">
        <f t="shared" si="243"/>
        <v>2022-IC-L5</v>
      </c>
      <c r="B1416" s="199">
        <f t="shared" si="244"/>
        <v>44877</v>
      </c>
      <c r="C1416" s="210" t="str">
        <f t="shared" si="245"/>
        <v>Zone 5 - Mile 108</v>
      </c>
      <c r="D1416" s="84" t="s">
        <v>776</v>
      </c>
      <c r="E1416" s="51" t="str">
        <f t="shared" si="246"/>
        <v>Gelhar</v>
      </c>
      <c r="F1416" s="51" t="str">
        <f t="shared" si="247"/>
        <v>Slabbert</v>
      </c>
      <c r="G1416" s="51" t="str">
        <f t="shared" si="248"/>
        <v>Men Senior</v>
      </c>
      <c r="H1416" s="51" t="str">
        <f t="shared" si="249"/>
        <v>Orca Angling Club</v>
      </c>
      <c r="I1416" s="84"/>
      <c r="J1416" s="84" t="s">
        <v>1279</v>
      </c>
      <c r="K1416" s="84">
        <v>132</v>
      </c>
      <c r="L1416" s="83">
        <f t="shared" si="250"/>
        <v>11.2</v>
      </c>
      <c r="M1416" s="83">
        <f t="shared" si="251"/>
        <v>11.2</v>
      </c>
    </row>
    <row r="1417" spans="1:13" hidden="1" x14ac:dyDescent="0.3">
      <c r="A1417" s="210" t="str">
        <f t="shared" ref="A1417:A1480" si="252">IF(D1417="","",A1416)</f>
        <v>2022-IC-L5</v>
      </c>
      <c r="B1417" s="199">
        <f t="shared" ref="B1417:B1480" si="253">IF(D1417="","",B1416)</f>
        <v>44877</v>
      </c>
      <c r="C1417" s="210" t="str">
        <f t="shared" ref="C1417:C1480" si="254">IF(D1417="","",C1416)</f>
        <v>Zone 5 - Mile 108</v>
      </c>
      <c r="D1417" s="84" t="s">
        <v>776</v>
      </c>
      <c r="E1417" s="51" t="str">
        <f t="shared" ref="E1417:E1480" si="255">IF(D1417="","",VLOOKUP(D1417,Master,3,FALSE))</f>
        <v>Gelhar</v>
      </c>
      <c r="F1417" s="51" t="str">
        <f t="shared" ref="F1417:F1480" si="256">IF(D1417="","",VLOOKUP(D1417,Master,4,FALSE))</f>
        <v>Slabbert</v>
      </c>
      <c r="G1417" s="51" t="str">
        <f t="shared" ref="G1417:G1480" si="257">IF(D1417="","",VLOOKUP(D1417,Master,5,FALSE))</f>
        <v>Men Senior</v>
      </c>
      <c r="H1417" s="51" t="str">
        <f t="shared" ref="H1417:H1480" si="258">IF(D1417="","",VLOOKUP(D1417,Master,2,FALSE))</f>
        <v>Orca Angling Club</v>
      </c>
      <c r="I1417" s="84"/>
      <c r="J1417" s="84" t="s">
        <v>1279</v>
      </c>
      <c r="K1417" s="84">
        <v>124</v>
      </c>
      <c r="L1417" s="83">
        <f t="shared" ref="L1417:L1480" si="259">IF(K1417="","",IF(I1417="",ROUND(HLOOKUP(J1417,kgList,K1417,FALSE),1),ROUND(HLOOKUP(I1417,kgList,K1417,FALSE),1)))</f>
        <v>9.1</v>
      </c>
      <c r="M1417" s="83">
        <f t="shared" ref="M1417:M1480" si="260">IF(L1417="","",IF(COUNTA(I1417:J1417)&gt;1,"Edible or Inedible",IF(COUNTA(I1417)=1,L1417*1,IF(COUNTA(J1417)=1,L1417*1,"ERROR"))))</f>
        <v>9.1</v>
      </c>
    </row>
    <row r="1418" spans="1:13" hidden="1" x14ac:dyDescent="0.3">
      <c r="A1418" s="210" t="str">
        <f t="shared" si="252"/>
        <v>2022-IC-L5</v>
      </c>
      <c r="B1418" s="199">
        <f t="shared" si="253"/>
        <v>44877</v>
      </c>
      <c r="C1418" s="210" t="str">
        <f t="shared" si="254"/>
        <v>Zone 5 - Mile 108</v>
      </c>
      <c r="D1418" s="84" t="s">
        <v>711</v>
      </c>
      <c r="E1418" s="51" t="str">
        <f t="shared" si="255"/>
        <v>Morne</v>
      </c>
      <c r="F1418" s="51" t="str">
        <f t="shared" si="256"/>
        <v>Human</v>
      </c>
      <c r="G1418" s="51" t="str">
        <f t="shared" si="257"/>
        <v>Men Veteran</v>
      </c>
      <c r="H1418" s="51" t="str">
        <f t="shared" si="258"/>
        <v>Orca Angling Club</v>
      </c>
      <c r="I1418" s="84"/>
      <c r="J1418" s="84" t="s">
        <v>1279</v>
      </c>
      <c r="K1418" s="84">
        <v>149</v>
      </c>
      <c r="L1418" s="83">
        <f t="shared" si="259"/>
        <v>17</v>
      </c>
      <c r="M1418" s="83">
        <f t="shared" si="260"/>
        <v>17</v>
      </c>
    </row>
    <row r="1419" spans="1:13" hidden="1" x14ac:dyDescent="0.3">
      <c r="A1419" s="210" t="str">
        <f t="shared" si="252"/>
        <v>2022-IC-L5</v>
      </c>
      <c r="B1419" s="199">
        <f t="shared" si="253"/>
        <v>44877</v>
      </c>
      <c r="C1419" s="210" t="str">
        <f t="shared" si="254"/>
        <v>Zone 5 - Mile 108</v>
      </c>
      <c r="D1419" s="84" t="s">
        <v>711</v>
      </c>
      <c r="E1419" s="51" t="str">
        <f t="shared" si="255"/>
        <v>Morne</v>
      </c>
      <c r="F1419" s="51" t="str">
        <f t="shared" si="256"/>
        <v>Human</v>
      </c>
      <c r="G1419" s="51" t="str">
        <f t="shared" si="257"/>
        <v>Men Veteran</v>
      </c>
      <c r="H1419" s="51" t="str">
        <f t="shared" si="258"/>
        <v>Orca Angling Club</v>
      </c>
      <c r="I1419" s="84"/>
      <c r="J1419" s="84" t="s">
        <v>1279</v>
      </c>
      <c r="K1419" s="84">
        <v>122</v>
      </c>
      <c r="L1419" s="83">
        <f t="shared" si="259"/>
        <v>8.6</v>
      </c>
      <c r="M1419" s="83">
        <f t="shared" si="260"/>
        <v>8.6</v>
      </c>
    </row>
    <row r="1420" spans="1:13" hidden="1" x14ac:dyDescent="0.3">
      <c r="A1420" s="210" t="str">
        <f t="shared" si="252"/>
        <v>2022-IC-L5</v>
      </c>
      <c r="B1420" s="199">
        <f t="shared" si="253"/>
        <v>44877</v>
      </c>
      <c r="C1420" s="210" t="str">
        <f t="shared" si="254"/>
        <v>Zone 5 - Mile 108</v>
      </c>
      <c r="D1420" s="84" t="s">
        <v>711</v>
      </c>
      <c r="E1420" s="51" t="str">
        <f t="shared" si="255"/>
        <v>Morne</v>
      </c>
      <c r="F1420" s="51" t="str">
        <f t="shared" si="256"/>
        <v>Human</v>
      </c>
      <c r="G1420" s="51" t="str">
        <f t="shared" si="257"/>
        <v>Men Veteran</v>
      </c>
      <c r="H1420" s="51" t="str">
        <f t="shared" si="258"/>
        <v>Orca Angling Club</v>
      </c>
      <c r="I1420" s="84"/>
      <c r="J1420" s="84" t="s">
        <v>1279</v>
      </c>
      <c r="K1420" s="84">
        <v>145</v>
      </c>
      <c r="L1420" s="83">
        <f t="shared" si="259"/>
        <v>15.5</v>
      </c>
      <c r="M1420" s="83">
        <f t="shared" si="260"/>
        <v>15.5</v>
      </c>
    </row>
    <row r="1421" spans="1:13" hidden="1" x14ac:dyDescent="0.3">
      <c r="A1421" s="210" t="str">
        <f t="shared" si="252"/>
        <v>2022-IC-L5</v>
      </c>
      <c r="B1421" s="199">
        <f t="shared" si="253"/>
        <v>44877</v>
      </c>
      <c r="C1421" s="210" t="str">
        <f t="shared" si="254"/>
        <v>Zone 5 - Mile 108</v>
      </c>
      <c r="D1421" s="84" t="s">
        <v>711</v>
      </c>
      <c r="E1421" s="51" t="str">
        <f t="shared" si="255"/>
        <v>Morne</v>
      </c>
      <c r="F1421" s="51" t="str">
        <f t="shared" si="256"/>
        <v>Human</v>
      </c>
      <c r="G1421" s="51" t="str">
        <f t="shared" si="257"/>
        <v>Men Veteran</v>
      </c>
      <c r="H1421" s="51" t="str">
        <f t="shared" si="258"/>
        <v>Orca Angling Club</v>
      </c>
      <c r="I1421" s="84"/>
      <c r="J1421" s="84" t="s">
        <v>1279</v>
      </c>
      <c r="K1421" s="84">
        <v>102</v>
      </c>
      <c r="L1421" s="83">
        <f t="shared" si="259"/>
        <v>4.5999999999999996</v>
      </c>
      <c r="M1421" s="83">
        <f t="shared" si="260"/>
        <v>4.5999999999999996</v>
      </c>
    </row>
    <row r="1422" spans="1:13" hidden="1" x14ac:dyDescent="0.3">
      <c r="A1422" s="210" t="str">
        <f t="shared" si="252"/>
        <v>2022-IC-L5</v>
      </c>
      <c r="B1422" s="199">
        <f t="shared" si="253"/>
        <v>44877</v>
      </c>
      <c r="C1422" s="210" t="str">
        <f t="shared" si="254"/>
        <v>Zone 5 - Mile 108</v>
      </c>
      <c r="D1422" s="84" t="s">
        <v>711</v>
      </c>
      <c r="E1422" s="51" t="str">
        <f t="shared" si="255"/>
        <v>Morne</v>
      </c>
      <c r="F1422" s="51" t="str">
        <f t="shared" si="256"/>
        <v>Human</v>
      </c>
      <c r="G1422" s="51" t="str">
        <f t="shared" si="257"/>
        <v>Men Veteran</v>
      </c>
      <c r="H1422" s="51" t="str">
        <f t="shared" si="258"/>
        <v>Orca Angling Club</v>
      </c>
      <c r="I1422" s="84"/>
      <c r="J1422" s="84" t="s">
        <v>1279</v>
      </c>
      <c r="K1422" s="84">
        <v>108</v>
      </c>
      <c r="L1422" s="83">
        <f t="shared" si="259"/>
        <v>5.6</v>
      </c>
      <c r="M1422" s="83">
        <f t="shared" si="260"/>
        <v>5.6</v>
      </c>
    </row>
    <row r="1423" spans="1:13" hidden="1" x14ac:dyDescent="0.3">
      <c r="A1423" s="210" t="str">
        <f t="shared" si="252"/>
        <v>2022-IC-L5</v>
      </c>
      <c r="B1423" s="199">
        <f t="shared" si="253"/>
        <v>44877</v>
      </c>
      <c r="C1423" s="210" t="str">
        <f t="shared" si="254"/>
        <v>Zone 5 - Mile 108</v>
      </c>
      <c r="D1423" s="84" t="s">
        <v>711</v>
      </c>
      <c r="E1423" s="51" t="str">
        <f t="shared" si="255"/>
        <v>Morne</v>
      </c>
      <c r="F1423" s="51" t="str">
        <f t="shared" si="256"/>
        <v>Human</v>
      </c>
      <c r="G1423" s="51" t="str">
        <f t="shared" si="257"/>
        <v>Men Veteran</v>
      </c>
      <c r="H1423" s="51" t="str">
        <f t="shared" si="258"/>
        <v>Orca Angling Club</v>
      </c>
      <c r="I1423" s="84"/>
      <c r="J1423" s="84" t="s">
        <v>1279</v>
      </c>
      <c r="K1423" s="84">
        <v>108</v>
      </c>
      <c r="L1423" s="83">
        <f t="shared" si="259"/>
        <v>5.6</v>
      </c>
      <c r="M1423" s="83">
        <f t="shared" si="260"/>
        <v>5.6</v>
      </c>
    </row>
    <row r="1424" spans="1:13" hidden="1" x14ac:dyDescent="0.3">
      <c r="A1424" s="210" t="str">
        <f t="shared" si="252"/>
        <v>2022-IC-L5</v>
      </c>
      <c r="B1424" s="199">
        <f t="shared" si="253"/>
        <v>44877</v>
      </c>
      <c r="C1424" s="210" t="str">
        <f t="shared" si="254"/>
        <v>Zone 5 - Mile 108</v>
      </c>
      <c r="D1424" s="84" t="s">
        <v>711</v>
      </c>
      <c r="E1424" s="51" t="str">
        <f t="shared" si="255"/>
        <v>Morne</v>
      </c>
      <c r="F1424" s="51" t="str">
        <f t="shared" si="256"/>
        <v>Human</v>
      </c>
      <c r="G1424" s="51" t="str">
        <f t="shared" si="257"/>
        <v>Men Veteran</v>
      </c>
      <c r="H1424" s="51" t="str">
        <f t="shared" si="258"/>
        <v>Orca Angling Club</v>
      </c>
      <c r="I1424" s="84"/>
      <c r="J1424" s="84" t="s">
        <v>1279</v>
      </c>
      <c r="K1424" s="84">
        <v>108</v>
      </c>
      <c r="L1424" s="83">
        <f t="shared" si="259"/>
        <v>5.6</v>
      </c>
      <c r="M1424" s="83">
        <f t="shared" si="260"/>
        <v>5.6</v>
      </c>
    </row>
    <row r="1425" spans="1:13" hidden="1" x14ac:dyDescent="0.3">
      <c r="A1425" s="210" t="str">
        <f t="shared" si="252"/>
        <v>2022-IC-L5</v>
      </c>
      <c r="B1425" s="199">
        <f t="shared" si="253"/>
        <v>44877</v>
      </c>
      <c r="C1425" s="210" t="str">
        <f t="shared" si="254"/>
        <v>Zone 5 - Mile 108</v>
      </c>
      <c r="D1425" s="84" t="s">
        <v>493</v>
      </c>
      <c r="E1425" s="51" t="str">
        <f t="shared" si="255"/>
        <v>Leon</v>
      </c>
      <c r="F1425" s="51" t="str">
        <f t="shared" si="256"/>
        <v>Krauze</v>
      </c>
      <c r="G1425" s="51" t="str">
        <f t="shared" si="257"/>
        <v>Men Veteran</v>
      </c>
      <c r="H1425" s="51" t="str">
        <f t="shared" si="258"/>
        <v>Orca Angling Club</v>
      </c>
      <c r="I1425" s="84"/>
      <c r="J1425" s="84" t="s">
        <v>1279</v>
      </c>
      <c r="K1425" s="84">
        <v>148</v>
      </c>
      <c r="L1425" s="83">
        <f t="shared" si="259"/>
        <v>16.600000000000001</v>
      </c>
      <c r="M1425" s="83">
        <f t="shared" si="260"/>
        <v>16.600000000000001</v>
      </c>
    </row>
    <row r="1426" spans="1:13" hidden="1" x14ac:dyDescent="0.3">
      <c r="A1426" s="210" t="str">
        <f t="shared" si="252"/>
        <v>2022-IC-L5</v>
      </c>
      <c r="B1426" s="199">
        <f t="shared" si="253"/>
        <v>44877</v>
      </c>
      <c r="C1426" s="210" t="str">
        <f t="shared" si="254"/>
        <v>Zone 5 - Mile 108</v>
      </c>
      <c r="D1426" s="84" t="s">
        <v>493</v>
      </c>
      <c r="E1426" s="51" t="str">
        <f t="shared" si="255"/>
        <v>Leon</v>
      </c>
      <c r="F1426" s="51" t="str">
        <f t="shared" si="256"/>
        <v>Krauze</v>
      </c>
      <c r="G1426" s="51" t="str">
        <f t="shared" si="257"/>
        <v>Men Veteran</v>
      </c>
      <c r="H1426" s="51" t="str">
        <f t="shared" si="258"/>
        <v>Orca Angling Club</v>
      </c>
      <c r="I1426" s="84"/>
      <c r="J1426" s="84" t="s">
        <v>1279</v>
      </c>
      <c r="K1426" s="84">
        <v>135</v>
      </c>
      <c r="L1426" s="83">
        <f t="shared" si="259"/>
        <v>12.1</v>
      </c>
      <c r="M1426" s="83">
        <f t="shared" si="260"/>
        <v>12.1</v>
      </c>
    </row>
    <row r="1427" spans="1:13" hidden="1" x14ac:dyDescent="0.3">
      <c r="A1427" s="210" t="str">
        <f t="shared" si="252"/>
        <v>2022-IC-L5</v>
      </c>
      <c r="B1427" s="199">
        <f t="shared" si="253"/>
        <v>44877</v>
      </c>
      <c r="C1427" s="210" t="str">
        <f t="shared" si="254"/>
        <v>Zone 5 - Mile 108</v>
      </c>
      <c r="D1427" s="84" t="s">
        <v>493</v>
      </c>
      <c r="E1427" s="51" t="str">
        <f t="shared" si="255"/>
        <v>Leon</v>
      </c>
      <c r="F1427" s="51" t="str">
        <f t="shared" si="256"/>
        <v>Krauze</v>
      </c>
      <c r="G1427" s="51" t="str">
        <f t="shared" si="257"/>
        <v>Men Veteran</v>
      </c>
      <c r="H1427" s="51" t="str">
        <f t="shared" si="258"/>
        <v>Orca Angling Club</v>
      </c>
      <c r="I1427" s="84"/>
      <c r="J1427" s="84" t="s">
        <v>1279</v>
      </c>
      <c r="K1427" s="84">
        <v>132</v>
      </c>
      <c r="L1427" s="83">
        <f t="shared" si="259"/>
        <v>11.2</v>
      </c>
      <c r="M1427" s="83">
        <f t="shared" si="260"/>
        <v>11.2</v>
      </c>
    </row>
    <row r="1428" spans="1:13" hidden="1" x14ac:dyDescent="0.3">
      <c r="A1428" s="210" t="str">
        <f t="shared" si="252"/>
        <v>2022-IC-L5</v>
      </c>
      <c r="B1428" s="199">
        <f t="shared" si="253"/>
        <v>44877</v>
      </c>
      <c r="C1428" s="210" t="str">
        <f t="shared" si="254"/>
        <v>Zone 5 - Mile 108</v>
      </c>
      <c r="D1428" s="84" t="s">
        <v>493</v>
      </c>
      <c r="E1428" s="51" t="str">
        <f t="shared" si="255"/>
        <v>Leon</v>
      </c>
      <c r="F1428" s="51" t="str">
        <f t="shared" si="256"/>
        <v>Krauze</v>
      </c>
      <c r="G1428" s="51" t="str">
        <f t="shared" si="257"/>
        <v>Men Veteran</v>
      </c>
      <c r="H1428" s="51" t="str">
        <f t="shared" si="258"/>
        <v>Orca Angling Club</v>
      </c>
      <c r="I1428" s="84"/>
      <c r="J1428" s="84" t="s">
        <v>1279</v>
      </c>
      <c r="K1428" s="84">
        <v>137</v>
      </c>
      <c r="L1428" s="83">
        <f t="shared" si="259"/>
        <v>12.8</v>
      </c>
      <c r="M1428" s="83">
        <f t="shared" si="260"/>
        <v>12.8</v>
      </c>
    </row>
    <row r="1429" spans="1:13" hidden="1" x14ac:dyDescent="0.3">
      <c r="A1429" s="210" t="str">
        <f t="shared" si="252"/>
        <v>2022-IC-L5</v>
      </c>
      <c r="B1429" s="199">
        <f t="shared" si="253"/>
        <v>44877</v>
      </c>
      <c r="C1429" s="210" t="str">
        <f t="shared" si="254"/>
        <v>Zone 5 - Mile 108</v>
      </c>
      <c r="D1429" s="84" t="s">
        <v>493</v>
      </c>
      <c r="E1429" s="51" t="str">
        <f t="shared" si="255"/>
        <v>Leon</v>
      </c>
      <c r="F1429" s="51" t="str">
        <f t="shared" si="256"/>
        <v>Krauze</v>
      </c>
      <c r="G1429" s="51" t="str">
        <f t="shared" si="257"/>
        <v>Men Veteran</v>
      </c>
      <c r="H1429" s="51" t="str">
        <f t="shared" si="258"/>
        <v>Orca Angling Club</v>
      </c>
      <c r="I1429" s="84"/>
      <c r="J1429" s="84" t="s">
        <v>1279</v>
      </c>
      <c r="K1429" s="84">
        <v>156</v>
      </c>
      <c r="L1429" s="83">
        <f t="shared" si="259"/>
        <v>19.899999999999999</v>
      </c>
      <c r="M1429" s="83">
        <f t="shared" si="260"/>
        <v>19.899999999999999</v>
      </c>
    </row>
    <row r="1430" spans="1:13" hidden="1" x14ac:dyDescent="0.3">
      <c r="A1430" s="210" t="str">
        <f t="shared" si="252"/>
        <v>2022-IC-L5</v>
      </c>
      <c r="B1430" s="199">
        <f t="shared" si="253"/>
        <v>44877</v>
      </c>
      <c r="C1430" s="210" t="str">
        <f t="shared" si="254"/>
        <v>Zone 5 - Mile 108</v>
      </c>
      <c r="D1430" s="84" t="s">
        <v>493</v>
      </c>
      <c r="E1430" s="51" t="str">
        <f t="shared" si="255"/>
        <v>Leon</v>
      </c>
      <c r="F1430" s="51" t="str">
        <f t="shared" si="256"/>
        <v>Krauze</v>
      </c>
      <c r="G1430" s="51" t="str">
        <f t="shared" si="257"/>
        <v>Men Veteran</v>
      </c>
      <c r="H1430" s="51" t="str">
        <f t="shared" si="258"/>
        <v>Orca Angling Club</v>
      </c>
      <c r="I1430" s="84"/>
      <c r="J1430" s="84" t="s">
        <v>1279</v>
      </c>
      <c r="K1430" s="84">
        <v>148</v>
      </c>
      <c r="L1430" s="83">
        <f t="shared" si="259"/>
        <v>16.600000000000001</v>
      </c>
      <c r="M1430" s="83">
        <f t="shared" si="260"/>
        <v>16.600000000000001</v>
      </c>
    </row>
    <row r="1431" spans="1:13" hidden="1" x14ac:dyDescent="0.3">
      <c r="A1431" s="210" t="str">
        <f t="shared" si="252"/>
        <v>2022-IC-L5</v>
      </c>
      <c r="B1431" s="199">
        <f t="shared" si="253"/>
        <v>44877</v>
      </c>
      <c r="C1431" s="210" t="str">
        <f t="shared" si="254"/>
        <v>Zone 5 - Mile 108</v>
      </c>
      <c r="D1431" s="84" t="s">
        <v>493</v>
      </c>
      <c r="E1431" s="51" t="str">
        <f t="shared" si="255"/>
        <v>Leon</v>
      </c>
      <c r="F1431" s="51" t="str">
        <f t="shared" si="256"/>
        <v>Krauze</v>
      </c>
      <c r="G1431" s="51" t="str">
        <f t="shared" si="257"/>
        <v>Men Veteran</v>
      </c>
      <c r="H1431" s="51" t="str">
        <f t="shared" si="258"/>
        <v>Orca Angling Club</v>
      </c>
      <c r="I1431" s="84"/>
      <c r="J1431" s="84" t="s">
        <v>1279</v>
      </c>
      <c r="K1431" s="84">
        <v>109</v>
      </c>
      <c r="L1431" s="83">
        <f t="shared" si="259"/>
        <v>5.8</v>
      </c>
      <c r="M1431" s="83">
        <f t="shared" si="260"/>
        <v>5.8</v>
      </c>
    </row>
    <row r="1432" spans="1:13" hidden="1" x14ac:dyDescent="0.3">
      <c r="A1432" s="210" t="str">
        <f t="shared" si="252"/>
        <v>2022-IC-L5</v>
      </c>
      <c r="B1432" s="199">
        <f t="shared" si="253"/>
        <v>44877</v>
      </c>
      <c r="C1432" s="210" t="str">
        <f t="shared" si="254"/>
        <v>Zone 5 - Mile 108</v>
      </c>
      <c r="D1432" s="84" t="s">
        <v>752</v>
      </c>
      <c r="E1432" s="51" t="str">
        <f t="shared" si="255"/>
        <v>Herman</v>
      </c>
      <c r="F1432" s="51" t="str">
        <f t="shared" si="256"/>
        <v>Krauze</v>
      </c>
      <c r="G1432" s="51" t="str">
        <f t="shared" si="257"/>
        <v>Men U/21</v>
      </c>
      <c r="H1432" s="51" t="str">
        <f t="shared" si="258"/>
        <v>Orca Angling Club</v>
      </c>
      <c r="I1432" s="84"/>
      <c r="J1432" s="84" t="s">
        <v>1279</v>
      </c>
      <c r="K1432" s="84">
        <v>170</v>
      </c>
      <c r="L1432" s="83">
        <f t="shared" si="259"/>
        <v>26.7</v>
      </c>
      <c r="M1432" s="83">
        <f t="shared" si="260"/>
        <v>26.7</v>
      </c>
    </row>
    <row r="1433" spans="1:13" hidden="1" x14ac:dyDescent="0.3">
      <c r="A1433" s="210" t="str">
        <f t="shared" si="252"/>
        <v>2022-IC-L5</v>
      </c>
      <c r="B1433" s="199">
        <f t="shared" si="253"/>
        <v>44877</v>
      </c>
      <c r="C1433" s="210" t="str">
        <f t="shared" si="254"/>
        <v>Zone 5 - Mile 108</v>
      </c>
      <c r="D1433" s="84" t="s">
        <v>752</v>
      </c>
      <c r="E1433" s="51" t="str">
        <f t="shared" si="255"/>
        <v>Herman</v>
      </c>
      <c r="F1433" s="51" t="str">
        <f t="shared" si="256"/>
        <v>Krauze</v>
      </c>
      <c r="G1433" s="51" t="str">
        <f t="shared" si="257"/>
        <v>Men U/21</v>
      </c>
      <c r="H1433" s="51" t="str">
        <f t="shared" si="258"/>
        <v>Orca Angling Club</v>
      </c>
      <c r="I1433" s="84"/>
      <c r="J1433" s="84" t="s">
        <v>1279</v>
      </c>
      <c r="K1433" s="84">
        <v>158</v>
      </c>
      <c r="L1433" s="83">
        <f t="shared" si="259"/>
        <v>20.8</v>
      </c>
      <c r="M1433" s="83">
        <f t="shared" si="260"/>
        <v>20.8</v>
      </c>
    </row>
    <row r="1434" spans="1:13" hidden="1" x14ac:dyDescent="0.3">
      <c r="A1434" s="210" t="str">
        <f t="shared" si="252"/>
        <v>2022-IC-L5</v>
      </c>
      <c r="B1434" s="199">
        <f t="shared" si="253"/>
        <v>44877</v>
      </c>
      <c r="C1434" s="210" t="str">
        <f t="shared" si="254"/>
        <v>Zone 5 - Mile 108</v>
      </c>
      <c r="D1434" s="84" t="s">
        <v>752</v>
      </c>
      <c r="E1434" s="51" t="str">
        <f t="shared" si="255"/>
        <v>Herman</v>
      </c>
      <c r="F1434" s="51" t="str">
        <f t="shared" si="256"/>
        <v>Krauze</v>
      </c>
      <c r="G1434" s="51" t="str">
        <f t="shared" si="257"/>
        <v>Men U/21</v>
      </c>
      <c r="H1434" s="51" t="str">
        <f t="shared" si="258"/>
        <v>Orca Angling Club</v>
      </c>
      <c r="I1434" s="84"/>
      <c r="J1434" s="84" t="s">
        <v>1279</v>
      </c>
      <c r="K1434" s="84">
        <v>132</v>
      </c>
      <c r="L1434" s="83">
        <f t="shared" si="259"/>
        <v>11.2</v>
      </c>
      <c r="M1434" s="83">
        <f t="shared" si="260"/>
        <v>11.2</v>
      </c>
    </row>
    <row r="1435" spans="1:13" hidden="1" x14ac:dyDescent="0.3">
      <c r="A1435" s="210" t="str">
        <f t="shared" si="252"/>
        <v>2022-IC-L5</v>
      </c>
      <c r="B1435" s="199">
        <f t="shared" si="253"/>
        <v>44877</v>
      </c>
      <c r="C1435" s="210" t="str">
        <f t="shared" si="254"/>
        <v>Zone 5 - Mile 108</v>
      </c>
      <c r="D1435" s="84" t="s">
        <v>752</v>
      </c>
      <c r="E1435" s="51" t="str">
        <f t="shared" si="255"/>
        <v>Herman</v>
      </c>
      <c r="F1435" s="51" t="str">
        <f t="shared" si="256"/>
        <v>Krauze</v>
      </c>
      <c r="G1435" s="51" t="str">
        <f t="shared" si="257"/>
        <v>Men U/21</v>
      </c>
      <c r="H1435" s="51" t="str">
        <f t="shared" si="258"/>
        <v>Orca Angling Club</v>
      </c>
      <c r="I1435" s="84"/>
      <c r="J1435" s="84" t="s">
        <v>1279</v>
      </c>
      <c r="K1435" s="84">
        <v>150</v>
      </c>
      <c r="L1435" s="83">
        <f t="shared" si="259"/>
        <v>17.399999999999999</v>
      </c>
      <c r="M1435" s="83">
        <f t="shared" si="260"/>
        <v>17.399999999999999</v>
      </c>
    </row>
    <row r="1436" spans="1:13" hidden="1" x14ac:dyDescent="0.3">
      <c r="A1436" s="210" t="str">
        <f t="shared" si="252"/>
        <v>2022-IC-L5</v>
      </c>
      <c r="B1436" s="199">
        <f t="shared" si="253"/>
        <v>44877</v>
      </c>
      <c r="C1436" s="210" t="str">
        <f t="shared" si="254"/>
        <v>Zone 5 - Mile 108</v>
      </c>
      <c r="D1436" s="84" t="s">
        <v>752</v>
      </c>
      <c r="E1436" s="51" t="str">
        <f t="shared" si="255"/>
        <v>Herman</v>
      </c>
      <c r="F1436" s="51" t="str">
        <f t="shared" si="256"/>
        <v>Krauze</v>
      </c>
      <c r="G1436" s="51" t="str">
        <f t="shared" si="257"/>
        <v>Men U/21</v>
      </c>
      <c r="H1436" s="51" t="str">
        <f t="shared" si="258"/>
        <v>Orca Angling Club</v>
      </c>
      <c r="I1436" s="84"/>
      <c r="J1436" s="84" t="s">
        <v>1279</v>
      </c>
      <c r="K1436" s="84">
        <v>143</v>
      </c>
      <c r="L1436" s="83">
        <f t="shared" si="259"/>
        <v>14.8</v>
      </c>
      <c r="M1436" s="83">
        <f t="shared" si="260"/>
        <v>14.8</v>
      </c>
    </row>
    <row r="1437" spans="1:13" hidden="1" x14ac:dyDescent="0.3">
      <c r="A1437" s="210" t="str">
        <f t="shared" si="252"/>
        <v>2022-IC-L5</v>
      </c>
      <c r="B1437" s="199">
        <f t="shared" si="253"/>
        <v>44877</v>
      </c>
      <c r="C1437" s="210" t="str">
        <f t="shared" si="254"/>
        <v>Zone 5 - Mile 108</v>
      </c>
      <c r="D1437" s="84" t="s">
        <v>752</v>
      </c>
      <c r="E1437" s="51" t="str">
        <f t="shared" si="255"/>
        <v>Herman</v>
      </c>
      <c r="F1437" s="51" t="str">
        <f t="shared" si="256"/>
        <v>Krauze</v>
      </c>
      <c r="G1437" s="51" t="str">
        <f t="shared" si="257"/>
        <v>Men U/21</v>
      </c>
      <c r="H1437" s="51" t="str">
        <f t="shared" si="258"/>
        <v>Orca Angling Club</v>
      </c>
      <c r="I1437" s="84"/>
      <c r="J1437" s="84" t="s">
        <v>1279</v>
      </c>
      <c r="K1437" s="84">
        <v>144</v>
      </c>
      <c r="L1437" s="83">
        <f t="shared" si="259"/>
        <v>15.1</v>
      </c>
      <c r="M1437" s="83">
        <f t="shared" si="260"/>
        <v>15.1</v>
      </c>
    </row>
    <row r="1438" spans="1:13" hidden="1" x14ac:dyDescent="0.3">
      <c r="A1438" s="210" t="str">
        <f t="shared" si="252"/>
        <v>2022-IC-L5</v>
      </c>
      <c r="B1438" s="199">
        <f t="shared" si="253"/>
        <v>44877</v>
      </c>
      <c r="C1438" s="210" t="str">
        <f t="shared" si="254"/>
        <v>Zone 5 - Mile 108</v>
      </c>
      <c r="D1438" s="84" t="s">
        <v>1602</v>
      </c>
      <c r="E1438" s="51" t="str">
        <f t="shared" si="255"/>
        <v>William</v>
      </c>
      <c r="F1438" s="51" t="str">
        <f t="shared" si="256"/>
        <v>Schickerling</v>
      </c>
      <c r="G1438" s="51" t="str">
        <f t="shared" si="257"/>
        <v>Men Senior</v>
      </c>
      <c r="H1438" s="51" t="str">
        <f t="shared" si="258"/>
        <v>Orca Angling Club</v>
      </c>
      <c r="I1438" s="84"/>
      <c r="J1438" s="84" t="s">
        <v>1279</v>
      </c>
      <c r="K1438" s="84">
        <v>147</v>
      </c>
      <c r="L1438" s="83">
        <f t="shared" si="259"/>
        <v>16.2</v>
      </c>
      <c r="M1438" s="83">
        <f t="shared" si="260"/>
        <v>16.2</v>
      </c>
    </row>
    <row r="1439" spans="1:13" hidden="1" x14ac:dyDescent="0.3">
      <c r="A1439" s="210" t="str">
        <f t="shared" si="252"/>
        <v>2022-IC-L5</v>
      </c>
      <c r="B1439" s="199">
        <f t="shared" si="253"/>
        <v>44877</v>
      </c>
      <c r="C1439" s="210" t="str">
        <f t="shared" si="254"/>
        <v>Zone 5 - Mile 108</v>
      </c>
      <c r="D1439" s="84" t="s">
        <v>1602</v>
      </c>
      <c r="E1439" s="51" t="str">
        <f t="shared" si="255"/>
        <v>William</v>
      </c>
      <c r="F1439" s="51" t="str">
        <f t="shared" si="256"/>
        <v>Schickerling</v>
      </c>
      <c r="G1439" s="51" t="str">
        <f t="shared" si="257"/>
        <v>Men Senior</v>
      </c>
      <c r="H1439" s="51" t="str">
        <f t="shared" si="258"/>
        <v>Orca Angling Club</v>
      </c>
      <c r="I1439" s="84"/>
      <c r="J1439" s="84" t="s">
        <v>1279</v>
      </c>
      <c r="K1439" s="84">
        <v>142</v>
      </c>
      <c r="L1439" s="83">
        <f t="shared" si="259"/>
        <v>14.4</v>
      </c>
      <c r="M1439" s="83">
        <f t="shared" si="260"/>
        <v>14.4</v>
      </c>
    </row>
    <row r="1440" spans="1:13" hidden="1" x14ac:dyDescent="0.3">
      <c r="A1440" s="210" t="str">
        <f t="shared" si="252"/>
        <v>2022-IC-L5</v>
      </c>
      <c r="B1440" s="199">
        <f t="shared" si="253"/>
        <v>44877</v>
      </c>
      <c r="C1440" s="210" t="str">
        <f t="shared" si="254"/>
        <v>Zone 5 - Mile 108</v>
      </c>
      <c r="D1440" s="84" t="s">
        <v>1602</v>
      </c>
      <c r="E1440" s="51" t="str">
        <f t="shared" si="255"/>
        <v>William</v>
      </c>
      <c r="F1440" s="51" t="str">
        <f t="shared" si="256"/>
        <v>Schickerling</v>
      </c>
      <c r="G1440" s="51" t="str">
        <f t="shared" si="257"/>
        <v>Men Senior</v>
      </c>
      <c r="H1440" s="51" t="str">
        <f t="shared" si="258"/>
        <v>Orca Angling Club</v>
      </c>
      <c r="I1440" s="84"/>
      <c r="J1440" s="84" t="s">
        <v>1279</v>
      </c>
      <c r="K1440" s="84">
        <v>156</v>
      </c>
      <c r="L1440" s="83">
        <f t="shared" si="259"/>
        <v>19.899999999999999</v>
      </c>
      <c r="M1440" s="83">
        <f t="shared" si="260"/>
        <v>19.899999999999999</v>
      </c>
    </row>
    <row r="1441" spans="1:13" hidden="1" x14ac:dyDescent="0.3">
      <c r="A1441" s="210" t="str">
        <f t="shared" si="252"/>
        <v>2022-IC-L5</v>
      </c>
      <c r="B1441" s="199">
        <f t="shared" si="253"/>
        <v>44877</v>
      </c>
      <c r="C1441" s="210" t="str">
        <f t="shared" si="254"/>
        <v>Zone 5 - Mile 108</v>
      </c>
      <c r="D1441" s="84" t="s">
        <v>1602</v>
      </c>
      <c r="E1441" s="51" t="str">
        <f t="shared" si="255"/>
        <v>William</v>
      </c>
      <c r="F1441" s="51" t="str">
        <f t="shared" si="256"/>
        <v>Schickerling</v>
      </c>
      <c r="G1441" s="51" t="str">
        <f t="shared" si="257"/>
        <v>Men Senior</v>
      </c>
      <c r="H1441" s="51" t="str">
        <f t="shared" si="258"/>
        <v>Orca Angling Club</v>
      </c>
      <c r="I1441" s="84"/>
      <c r="J1441" s="84" t="s">
        <v>1279</v>
      </c>
      <c r="K1441" s="84">
        <v>120</v>
      </c>
      <c r="L1441" s="83">
        <f t="shared" si="259"/>
        <v>8.1</v>
      </c>
      <c r="M1441" s="83">
        <f t="shared" si="260"/>
        <v>8.1</v>
      </c>
    </row>
    <row r="1442" spans="1:13" hidden="1" x14ac:dyDescent="0.3">
      <c r="A1442" s="210" t="str">
        <f t="shared" si="252"/>
        <v>2022-IC-L5</v>
      </c>
      <c r="B1442" s="199">
        <f t="shared" si="253"/>
        <v>44877</v>
      </c>
      <c r="C1442" s="210" t="str">
        <f t="shared" si="254"/>
        <v>Zone 5 - Mile 108</v>
      </c>
      <c r="D1442" s="84" t="s">
        <v>1602</v>
      </c>
      <c r="E1442" s="51" t="str">
        <f t="shared" si="255"/>
        <v>William</v>
      </c>
      <c r="F1442" s="51" t="str">
        <f t="shared" si="256"/>
        <v>Schickerling</v>
      </c>
      <c r="G1442" s="51" t="str">
        <f t="shared" si="257"/>
        <v>Men Senior</v>
      </c>
      <c r="H1442" s="51" t="str">
        <f t="shared" si="258"/>
        <v>Orca Angling Club</v>
      </c>
      <c r="I1442" s="84"/>
      <c r="J1442" s="84" t="s">
        <v>1279</v>
      </c>
      <c r="K1442" s="84">
        <v>122</v>
      </c>
      <c r="L1442" s="83">
        <f t="shared" si="259"/>
        <v>8.6</v>
      </c>
      <c r="M1442" s="83">
        <f t="shared" si="260"/>
        <v>8.6</v>
      </c>
    </row>
    <row r="1443" spans="1:13" hidden="1" x14ac:dyDescent="0.3">
      <c r="A1443" s="210" t="str">
        <f t="shared" si="252"/>
        <v>2022-IC-L5</v>
      </c>
      <c r="B1443" s="199">
        <f t="shared" si="253"/>
        <v>44877</v>
      </c>
      <c r="C1443" s="210" t="str">
        <f t="shared" si="254"/>
        <v>Zone 5 - Mile 108</v>
      </c>
      <c r="D1443" s="84" t="s">
        <v>1602</v>
      </c>
      <c r="E1443" s="51" t="str">
        <f t="shared" si="255"/>
        <v>William</v>
      </c>
      <c r="F1443" s="51" t="str">
        <f t="shared" si="256"/>
        <v>Schickerling</v>
      </c>
      <c r="G1443" s="51" t="str">
        <f t="shared" si="257"/>
        <v>Men Senior</v>
      </c>
      <c r="H1443" s="51" t="str">
        <f t="shared" si="258"/>
        <v>Orca Angling Club</v>
      </c>
      <c r="I1443" s="84"/>
      <c r="J1443" s="84" t="s">
        <v>1279</v>
      </c>
      <c r="K1443" s="84">
        <v>91</v>
      </c>
      <c r="L1443" s="83">
        <f t="shared" si="259"/>
        <v>3.1</v>
      </c>
      <c r="M1443" s="83">
        <f t="shared" si="260"/>
        <v>3.1</v>
      </c>
    </row>
    <row r="1444" spans="1:13" hidden="1" x14ac:dyDescent="0.3">
      <c r="A1444" s="210" t="str">
        <f t="shared" si="252"/>
        <v>2022-IC-L5</v>
      </c>
      <c r="B1444" s="199">
        <f t="shared" si="253"/>
        <v>44877</v>
      </c>
      <c r="C1444" s="210" t="str">
        <f t="shared" si="254"/>
        <v>Zone 5 - Mile 108</v>
      </c>
      <c r="D1444" s="84" t="s">
        <v>1603</v>
      </c>
      <c r="E1444" s="51" t="str">
        <f t="shared" si="255"/>
        <v>Juanne-Louis</v>
      </c>
      <c r="F1444" s="51" t="str">
        <f t="shared" si="256"/>
        <v>Grobler</v>
      </c>
      <c r="G1444" s="51" t="str">
        <f t="shared" si="257"/>
        <v>Men Senior</v>
      </c>
      <c r="H1444" s="51" t="str">
        <f t="shared" si="258"/>
        <v>Orca Angling Club</v>
      </c>
      <c r="I1444" s="84"/>
      <c r="J1444" s="84" t="s">
        <v>1279</v>
      </c>
      <c r="K1444" s="84">
        <v>147</v>
      </c>
      <c r="L1444" s="83">
        <f t="shared" si="259"/>
        <v>16.2</v>
      </c>
      <c r="M1444" s="83">
        <f t="shared" si="260"/>
        <v>16.2</v>
      </c>
    </row>
    <row r="1445" spans="1:13" hidden="1" x14ac:dyDescent="0.3">
      <c r="A1445" s="210" t="str">
        <f t="shared" si="252"/>
        <v>2022-IC-L5</v>
      </c>
      <c r="B1445" s="199">
        <f t="shared" si="253"/>
        <v>44877</v>
      </c>
      <c r="C1445" s="210" t="str">
        <f t="shared" si="254"/>
        <v>Zone 5 - Mile 108</v>
      </c>
      <c r="D1445" s="84" t="s">
        <v>1603</v>
      </c>
      <c r="E1445" s="51" t="str">
        <f t="shared" si="255"/>
        <v>Juanne-Louis</v>
      </c>
      <c r="F1445" s="51" t="str">
        <f t="shared" si="256"/>
        <v>Grobler</v>
      </c>
      <c r="G1445" s="51" t="str">
        <f t="shared" si="257"/>
        <v>Men Senior</v>
      </c>
      <c r="H1445" s="51" t="str">
        <f t="shared" si="258"/>
        <v>Orca Angling Club</v>
      </c>
      <c r="I1445" s="84"/>
      <c r="J1445" s="84" t="s">
        <v>1279</v>
      </c>
      <c r="K1445" s="84">
        <v>145</v>
      </c>
      <c r="L1445" s="83">
        <f t="shared" si="259"/>
        <v>15.5</v>
      </c>
      <c r="M1445" s="83">
        <f t="shared" si="260"/>
        <v>15.5</v>
      </c>
    </row>
    <row r="1446" spans="1:13" hidden="1" x14ac:dyDescent="0.3">
      <c r="A1446" s="210" t="str">
        <f t="shared" si="252"/>
        <v>2022-IC-L5</v>
      </c>
      <c r="B1446" s="199">
        <f t="shared" si="253"/>
        <v>44877</v>
      </c>
      <c r="C1446" s="210" t="str">
        <f t="shared" si="254"/>
        <v>Zone 5 - Mile 108</v>
      </c>
      <c r="D1446" s="84" t="s">
        <v>1603</v>
      </c>
      <c r="E1446" s="51" t="str">
        <f t="shared" si="255"/>
        <v>Juanne-Louis</v>
      </c>
      <c r="F1446" s="51" t="str">
        <f t="shared" si="256"/>
        <v>Grobler</v>
      </c>
      <c r="G1446" s="51" t="str">
        <f t="shared" si="257"/>
        <v>Men Senior</v>
      </c>
      <c r="H1446" s="51" t="str">
        <f t="shared" si="258"/>
        <v>Orca Angling Club</v>
      </c>
      <c r="I1446" s="84"/>
      <c r="J1446" s="84" t="s">
        <v>1279</v>
      </c>
      <c r="K1446" s="84">
        <v>166</v>
      </c>
      <c r="L1446" s="83">
        <f t="shared" si="259"/>
        <v>24.6</v>
      </c>
      <c r="M1446" s="83">
        <f t="shared" si="260"/>
        <v>24.6</v>
      </c>
    </row>
    <row r="1447" spans="1:13" hidden="1" x14ac:dyDescent="0.3">
      <c r="A1447" s="210" t="str">
        <f t="shared" si="252"/>
        <v>2022-IC-L5</v>
      </c>
      <c r="B1447" s="199">
        <f t="shared" si="253"/>
        <v>44877</v>
      </c>
      <c r="C1447" s="210" t="str">
        <f t="shared" si="254"/>
        <v>Zone 5 - Mile 108</v>
      </c>
      <c r="D1447" s="84" t="s">
        <v>1603</v>
      </c>
      <c r="E1447" s="51" t="str">
        <f t="shared" si="255"/>
        <v>Juanne-Louis</v>
      </c>
      <c r="F1447" s="51" t="str">
        <f t="shared" si="256"/>
        <v>Grobler</v>
      </c>
      <c r="G1447" s="51" t="str">
        <f t="shared" si="257"/>
        <v>Men Senior</v>
      </c>
      <c r="H1447" s="51" t="str">
        <f t="shared" si="258"/>
        <v>Orca Angling Club</v>
      </c>
      <c r="I1447" s="84"/>
      <c r="J1447" s="84" t="s">
        <v>1279</v>
      </c>
      <c r="K1447" s="84">
        <v>138</v>
      </c>
      <c r="L1447" s="83">
        <f t="shared" si="259"/>
        <v>13.1</v>
      </c>
      <c r="M1447" s="83">
        <f t="shared" si="260"/>
        <v>13.1</v>
      </c>
    </row>
    <row r="1448" spans="1:13" hidden="1" x14ac:dyDescent="0.3">
      <c r="A1448" s="210" t="str">
        <f t="shared" si="252"/>
        <v>2022-IC-L5</v>
      </c>
      <c r="B1448" s="199">
        <f t="shared" si="253"/>
        <v>44877</v>
      </c>
      <c r="C1448" s="210" t="str">
        <f t="shared" si="254"/>
        <v>Zone 5 - Mile 108</v>
      </c>
      <c r="D1448" s="84" t="s">
        <v>1603</v>
      </c>
      <c r="E1448" s="51" t="str">
        <f t="shared" si="255"/>
        <v>Juanne-Louis</v>
      </c>
      <c r="F1448" s="51" t="str">
        <f t="shared" si="256"/>
        <v>Grobler</v>
      </c>
      <c r="G1448" s="51" t="str">
        <f t="shared" si="257"/>
        <v>Men Senior</v>
      </c>
      <c r="H1448" s="51" t="str">
        <f t="shared" si="258"/>
        <v>Orca Angling Club</v>
      </c>
      <c r="I1448" s="84"/>
      <c r="J1448" s="84" t="s">
        <v>1279</v>
      </c>
      <c r="K1448" s="84">
        <v>138</v>
      </c>
      <c r="L1448" s="83">
        <f t="shared" si="259"/>
        <v>13.1</v>
      </c>
      <c r="M1448" s="83">
        <f t="shared" si="260"/>
        <v>13.1</v>
      </c>
    </row>
    <row r="1449" spans="1:13" hidden="1" x14ac:dyDescent="0.3">
      <c r="A1449" s="210" t="str">
        <f t="shared" si="252"/>
        <v>2022-IC-L5</v>
      </c>
      <c r="B1449" s="199">
        <f t="shared" si="253"/>
        <v>44877</v>
      </c>
      <c r="C1449" s="210" t="str">
        <f t="shared" si="254"/>
        <v>Zone 5 - Mile 108</v>
      </c>
      <c r="D1449" s="84" t="s">
        <v>505</v>
      </c>
      <c r="E1449" s="51" t="str">
        <f t="shared" si="255"/>
        <v>Alec</v>
      </c>
      <c r="F1449" s="51" t="str">
        <f t="shared" si="256"/>
        <v>Landers</v>
      </c>
      <c r="G1449" s="51" t="str">
        <f t="shared" si="257"/>
        <v>Men Senior</v>
      </c>
      <c r="H1449" s="51" t="str">
        <f t="shared" si="258"/>
        <v>Orca Angling Club</v>
      </c>
      <c r="I1449" s="84"/>
      <c r="J1449" s="84" t="s">
        <v>1279</v>
      </c>
      <c r="K1449" s="84">
        <v>140</v>
      </c>
      <c r="L1449" s="83">
        <f t="shared" si="259"/>
        <v>13.7</v>
      </c>
      <c r="M1449" s="83">
        <f t="shared" si="260"/>
        <v>13.7</v>
      </c>
    </row>
    <row r="1450" spans="1:13" hidden="1" x14ac:dyDescent="0.3">
      <c r="A1450" s="210" t="str">
        <f t="shared" si="252"/>
        <v>2022-IC-L5</v>
      </c>
      <c r="B1450" s="199">
        <f t="shared" si="253"/>
        <v>44877</v>
      </c>
      <c r="C1450" s="210" t="str">
        <f t="shared" si="254"/>
        <v>Zone 5 - Mile 108</v>
      </c>
      <c r="D1450" s="84" t="s">
        <v>505</v>
      </c>
      <c r="E1450" s="51" t="str">
        <f t="shared" si="255"/>
        <v>Alec</v>
      </c>
      <c r="F1450" s="51" t="str">
        <f t="shared" si="256"/>
        <v>Landers</v>
      </c>
      <c r="G1450" s="51" t="str">
        <f t="shared" si="257"/>
        <v>Men Senior</v>
      </c>
      <c r="H1450" s="51" t="str">
        <f t="shared" si="258"/>
        <v>Orca Angling Club</v>
      </c>
      <c r="I1450" s="84"/>
      <c r="J1450" s="84" t="s">
        <v>1279</v>
      </c>
      <c r="K1450" s="84">
        <v>172</v>
      </c>
      <c r="L1450" s="83">
        <f t="shared" si="259"/>
        <v>27.8</v>
      </c>
      <c r="M1450" s="83">
        <f t="shared" si="260"/>
        <v>27.8</v>
      </c>
    </row>
    <row r="1451" spans="1:13" hidden="1" x14ac:dyDescent="0.3">
      <c r="A1451" s="210" t="str">
        <f t="shared" si="252"/>
        <v>2022-IC-L5</v>
      </c>
      <c r="B1451" s="199">
        <f t="shared" si="253"/>
        <v>44877</v>
      </c>
      <c r="C1451" s="210" t="str">
        <f t="shared" si="254"/>
        <v>Zone 5 - Mile 108</v>
      </c>
      <c r="D1451" s="84" t="s">
        <v>505</v>
      </c>
      <c r="E1451" s="51" t="str">
        <f t="shared" si="255"/>
        <v>Alec</v>
      </c>
      <c r="F1451" s="51" t="str">
        <f t="shared" si="256"/>
        <v>Landers</v>
      </c>
      <c r="G1451" s="51" t="str">
        <f t="shared" si="257"/>
        <v>Men Senior</v>
      </c>
      <c r="H1451" s="51" t="str">
        <f t="shared" si="258"/>
        <v>Orca Angling Club</v>
      </c>
      <c r="I1451" s="84"/>
      <c r="J1451" s="84" t="s">
        <v>1279</v>
      </c>
      <c r="K1451" s="84">
        <v>112</v>
      </c>
      <c r="L1451" s="83">
        <f t="shared" si="259"/>
        <v>6.4</v>
      </c>
      <c r="M1451" s="83">
        <f t="shared" si="260"/>
        <v>6.4</v>
      </c>
    </row>
    <row r="1452" spans="1:13" hidden="1" x14ac:dyDescent="0.3">
      <c r="A1452" s="210" t="str">
        <f t="shared" si="252"/>
        <v>2022-IC-L5</v>
      </c>
      <c r="B1452" s="199">
        <f t="shared" si="253"/>
        <v>44877</v>
      </c>
      <c r="C1452" s="210" t="str">
        <f t="shared" si="254"/>
        <v>Zone 5 - Mile 108</v>
      </c>
      <c r="D1452" s="84" t="s">
        <v>505</v>
      </c>
      <c r="E1452" s="51" t="str">
        <f t="shared" si="255"/>
        <v>Alec</v>
      </c>
      <c r="F1452" s="51" t="str">
        <f t="shared" si="256"/>
        <v>Landers</v>
      </c>
      <c r="G1452" s="51" t="str">
        <f t="shared" si="257"/>
        <v>Men Senior</v>
      </c>
      <c r="H1452" s="51" t="str">
        <f t="shared" si="258"/>
        <v>Orca Angling Club</v>
      </c>
      <c r="I1452" s="84"/>
      <c r="J1452" s="84" t="s">
        <v>1279</v>
      </c>
      <c r="K1452" s="84">
        <v>121</v>
      </c>
      <c r="L1452" s="83">
        <f t="shared" si="259"/>
        <v>8.3000000000000007</v>
      </c>
      <c r="M1452" s="83">
        <f t="shared" si="260"/>
        <v>8.3000000000000007</v>
      </c>
    </row>
    <row r="1453" spans="1:13" hidden="1" x14ac:dyDescent="0.3">
      <c r="A1453" s="210" t="str">
        <f t="shared" si="252"/>
        <v>2022-IC-L5</v>
      </c>
      <c r="B1453" s="199">
        <f t="shared" si="253"/>
        <v>44877</v>
      </c>
      <c r="C1453" s="210" t="str">
        <f t="shared" si="254"/>
        <v>Zone 5 - Mile 108</v>
      </c>
      <c r="D1453" s="84" t="s">
        <v>673</v>
      </c>
      <c r="E1453" s="51" t="str">
        <f t="shared" si="255"/>
        <v>Morne</v>
      </c>
      <c r="F1453" s="51" t="str">
        <f t="shared" si="256"/>
        <v>Du Plessis</v>
      </c>
      <c r="G1453" s="51" t="str">
        <f t="shared" si="257"/>
        <v>Men Senior</v>
      </c>
      <c r="H1453" s="51" t="str">
        <f t="shared" si="258"/>
        <v>Orca Angling Club</v>
      </c>
      <c r="I1453" s="84"/>
      <c r="J1453" s="84" t="s">
        <v>1279</v>
      </c>
      <c r="K1453" s="84">
        <v>141</v>
      </c>
      <c r="L1453" s="83">
        <f t="shared" si="259"/>
        <v>14.1</v>
      </c>
      <c r="M1453" s="83">
        <f t="shared" si="260"/>
        <v>14.1</v>
      </c>
    </row>
    <row r="1454" spans="1:13" hidden="1" x14ac:dyDescent="0.3">
      <c r="A1454" s="210" t="str">
        <f t="shared" si="252"/>
        <v>2022-IC-L5</v>
      </c>
      <c r="B1454" s="199">
        <f t="shared" si="253"/>
        <v>44877</v>
      </c>
      <c r="C1454" s="210" t="str">
        <f t="shared" si="254"/>
        <v>Zone 5 - Mile 108</v>
      </c>
      <c r="D1454" s="84" t="s">
        <v>673</v>
      </c>
      <c r="E1454" s="51" t="str">
        <f t="shared" si="255"/>
        <v>Morne</v>
      </c>
      <c r="F1454" s="51" t="str">
        <f t="shared" si="256"/>
        <v>Du Plessis</v>
      </c>
      <c r="G1454" s="51" t="str">
        <f t="shared" si="257"/>
        <v>Men Senior</v>
      </c>
      <c r="H1454" s="51" t="str">
        <f t="shared" si="258"/>
        <v>Orca Angling Club</v>
      </c>
      <c r="I1454" s="84"/>
      <c r="J1454" s="84" t="s">
        <v>1279</v>
      </c>
      <c r="K1454" s="84">
        <v>157</v>
      </c>
      <c r="L1454" s="83">
        <f t="shared" si="259"/>
        <v>20.399999999999999</v>
      </c>
      <c r="M1454" s="83">
        <f t="shared" si="260"/>
        <v>20.399999999999999</v>
      </c>
    </row>
    <row r="1455" spans="1:13" hidden="1" x14ac:dyDescent="0.3">
      <c r="A1455" s="210" t="str">
        <f t="shared" si="252"/>
        <v>2022-IC-L5</v>
      </c>
      <c r="B1455" s="199">
        <f t="shared" si="253"/>
        <v>44877</v>
      </c>
      <c r="C1455" s="210" t="str">
        <f t="shared" si="254"/>
        <v>Zone 5 - Mile 108</v>
      </c>
      <c r="D1455" s="84" t="s">
        <v>673</v>
      </c>
      <c r="E1455" s="51" t="str">
        <f t="shared" si="255"/>
        <v>Morne</v>
      </c>
      <c r="F1455" s="51" t="str">
        <f t="shared" si="256"/>
        <v>Du Plessis</v>
      </c>
      <c r="G1455" s="51" t="str">
        <f t="shared" si="257"/>
        <v>Men Senior</v>
      </c>
      <c r="H1455" s="51" t="str">
        <f t="shared" si="258"/>
        <v>Orca Angling Club</v>
      </c>
      <c r="I1455" s="84"/>
      <c r="J1455" s="84" t="s">
        <v>1279</v>
      </c>
      <c r="K1455" s="84">
        <v>145</v>
      </c>
      <c r="L1455" s="83">
        <f t="shared" si="259"/>
        <v>15.5</v>
      </c>
      <c r="M1455" s="83">
        <f t="shared" si="260"/>
        <v>15.5</v>
      </c>
    </row>
    <row r="1456" spans="1:13" hidden="1" x14ac:dyDescent="0.3">
      <c r="A1456" s="210" t="str">
        <f t="shared" si="252"/>
        <v>2022-IC-L5</v>
      </c>
      <c r="B1456" s="199">
        <f t="shared" si="253"/>
        <v>44877</v>
      </c>
      <c r="C1456" s="210" t="str">
        <f t="shared" si="254"/>
        <v>Zone 5 - Mile 108</v>
      </c>
      <c r="D1456" s="84" t="s">
        <v>673</v>
      </c>
      <c r="E1456" s="51" t="str">
        <f t="shared" si="255"/>
        <v>Morne</v>
      </c>
      <c r="F1456" s="51" t="str">
        <f t="shared" si="256"/>
        <v>Du Plessis</v>
      </c>
      <c r="G1456" s="51" t="str">
        <f t="shared" si="257"/>
        <v>Men Senior</v>
      </c>
      <c r="H1456" s="51" t="str">
        <f t="shared" si="258"/>
        <v>Orca Angling Club</v>
      </c>
      <c r="I1456" s="84"/>
      <c r="J1456" s="84" t="s">
        <v>1279</v>
      </c>
      <c r="K1456" s="84">
        <v>108</v>
      </c>
      <c r="L1456" s="83">
        <f t="shared" si="259"/>
        <v>5.6</v>
      </c>
      <c r="M1456" s="83">
        <f t="shared" si="260"/>
        <v>5.6</v>
      </c>
    </row>
    <row r="1457" spans="1:13" hidden="1" x14ac:dyDescent="0.3">
      <c r="A1457" s="210" t="str">
        <f t="shared" si="252"/>
        <v>2022-IC-L5</v>
      </c>
      <c r="B1457" s="199">
        <f t="shared" si="253"/>
        <v>44877</v>
      </c>
      <c r="C1457" s="210" t="str">
        <f t="shared" si="254"/>
        <v>Zone 5 - Mile 108</v>
      </c>
      <c r="D1457" s="84" t="s">
        <v>645</v>
      </c>
      <c r="E1457" s="51" t="str">
        <f t="shared" si="255"/>
        <v>Fabio</v>
      </c>
      <c r="F1457" s="51" t="str">
        <f t="shared" si="256"/>
        <v>Silheu</v>
      </c>
      <c r="G1457" s="51" t="str">
        <f t="shared" si="257"/>
        <v>Men Veteran</v>
      </c>
      <c r="H1457" s="51" t="str">
        <f t="shared" si="258"/>
        <v>xOrca Angling Club</v>
      </c>
      <c r="I1457" s="84"/>
      <c r="J1457" s="84" t="s">
        <v>1279</v>
      </c>
      <c r="K1457" s="84">
        <v>106</v>
      </c>
      <c r="L1457" s="83">
        <f t="shared" si="259"/>
        <v>5.3</v>
      </c>
      <c r="M1457" s="83">
        <f t="shared" si="260"/>
        <v>5.3</v>
      </c>
    </row>
    <row r="1458" spans="1:13" hidden="1" x14ac:dyDescent="0.3">
      <c r="A1458" s="210" t="str">
        <f t="shared" si="252"/>
        <v>2022-IC-L5</v>
      </c>
      <c r="B1458" s="199">
        <f t="shared" si="253"/>
        <v>44877</v>
      </c>
      <c r="C1458" s="210" t="str">
        <f t="shared" si="254"/>
        <v>Zone 5 - Mile 108</v>
      </c>
      <c r="D1458" s="84" t="s">
        <v>645</v>
      </c>
      <c r="E1458" s="51" t="str">
        <f t="shared" si="255"/>
        <v>Fabio</v>
      </c>
      <c r="F1458" s="51" t="str">
        <f t="shared" si="256"/>
        <v>Silheu</v>
      </c>
      <c r="G1458" s="51" t="str">
        <f t="shared" si="257"/>
        <v>Men Veteran</v>
      </c>
      <c r="H1458" s="51" t="str">
        <f t="shared" si="258"/>
        <v>xOrca Angling Club</v>
      </c>
      <c r="I1458" s="84"/>
      <c r="J1458" s="84" t="s">
        <v>1279</v>
      </c>
      <c r="K1458" s="84">
        <v>152</v>
      </c>
      <c r="L1458" s="83">
        <f t="shared" si="259"/>
        <v>18.2</v>
      </c>
      <c r="M1458" s="83">
        <f t="shared" si="260"/>
        <v>18.2</v>
      </c>
    </row>
    <row r="1459" spans="1:13" hidden="1" x14ac:dyDescent="0.3">
      <c r="A1459" s="210" t="str">
        <f t="shared" si="252"/>
        <v>2022-IC-L5</v>
      </c>
      <c r="B1459" s="199">
        <f t="shared" si="253"/>
        <v>44877</v>
      </c>
      <c r="C1459" s="210" t="str">
        <f t="shared" si="254"/>
        <v>Zone 5 - Mile 108</v>
      </c>
      <c r="D1459" s="84" t="s">
        <v>645</v>
      </c>
      <c r="E1459" s="51" t="str">
        <f t="shared" si="255"/>
        <v>Fabio</v>
      </c>
      <c r="F1459" s="51" t="str">
        <f t="shared" si="256"/>
        <v>Silheu</v>
      </c>
      <c r="G1459" s="51" t="str">
        <f t="shared" si="257"/>
        <v>Men Veteran</v>
      </c>
      <c r="H1459" s="51" t="str">
        <f t="shared" si="258"/>
        <v>xOrca Angling Club</v>
      </c>
      <c r="I1459" s="84"/>
      <c r="J1459" s="84" t="s">
        <v>1279</v>
      </c>
      <c r="K1459" s="84">
        <v>150</v>
      </c>
      <c r="L1459" s="83">
        <f t="shared" si="259"/>
        <v>17.399999999999999</v>
      </c>
      <c r="M1459" s="83">
        <f t="shared" si="260"/>
        <v>17.399999999999999</v>
      </c>
    </row>
    <row r="1460" spans="1:13" hidden="1" x14ac:dyDescent="0.3">
      <c r="A1460" s="210" t="str">
        <f t="shared" si="252"/>
        <v>2022-IC-L5</v>
      </c>
      <c r="B1460" s="199">
        <f t="shared" si="253"/>
        <v>44877</v>
      </c>
      <c r="C1460" s="210" t="str">
        <f t="shared" si="254"/>
        <v>Zone 5 - Mile 108</v>
      </c>
      <c r="D1460" s="84" t="s">
        <v>676</v>
      </c>
      <c r="E1460" s="51" t="str">
        <f t="shared" si="255"/>
        <v>Corne</v>
      </c>
      <c r="F1460" s="51" t="str">
        <f t="shared" si="256"/>
        <v>Kruger</v>
      </c>
      <c r="G1460" s="51" t="str">
        <f t="shared" si="257"/>
        <v>Men Senior</v>
      </c>
      <c r="H1460" s="51" t="str">
        <f t="shared" si="258"/>
        <v>Orca Angling Club</v>
      </c>
      <c r="I1460" s="84"/>
      <c r="J1460" s="84" t="s">
        <v>1279</v>
      </c>
      <c r="K1460" s="84">
        <v>130</v>
      </c>
      <c r="L1460" s="83">
        <f t="shared" si="259"/>
        <v>10.7</v>
      </c>
      <c r="M1460" s="83">
        <f t="shared" si="260"/>
        <v>10.7</v>
      </c>
    </row>
    <row r="1461" spans="1:13" hidden="1" x14ac:dyDescent="0.3">
      <c r="A1461" s="210" t="str">
        <f t="shared" si="252"/>
        <v>2022-IC-L5</v>
      </c>
      <c r="B1461" s="199">
        <f t="shared" si="253"/>
        <v>44877</v>
      </c>
      <c r="C1461" s="210" t="str">
        <f t="shared" si="254"/>
        <v>Zone 5 - Mile 108</v>
      </c>
      <c r="D1461" s="84" t="s">
        <v>676</v>
      </c>
      <c r="E1461" s="51" t="str">
        <f t="shared" si="255"/>
        <v>Corne</v>
      </c>
      <c r="F1461" s="51" t="str">
        <f t="shared" si="256"/>
        <v>Kruger</v>
      </c>
      <c r="G1461" s="51" t="str">
        <f t="shared" si="257"/>
        <v>Men Senior</v>
      </c>
      <c r="H1461" s="51" t="str">
        <f t="shared" si="258"/>
        <v>Orca Angling Club</v>
      </c>
      <c r="I1461" s="84"/>
      <c r="J1461" s="84" t="s">
        <v>1279</v>
      </c>
      <c r="K1461" s="84">
        <v>116</v>
      </c>
      <c r="L1461" s="83">
        <f t="shared" si="259"/>
        <v>7.2</v>
      </c>
      <c r="M1461" s="83">
        <f t="shared" si="260"/>
        <v>7.2</v>
      </c>
    </row>
    <row r="1462" spans="1:13" hidden="1" x14ac:dyDescent="0.3">
      <c r="A1462" s="210" t="str">
        <f t="shared" si="252"/>
        <v>2022-IC-L5</v>
      </c>
      <c r="B1462" s="199">
        <f t="shared" si="253"/>
        <v>44877</v>
      </c>
      <c r="C1462" s="210" t="str">
        <f t="shared" si="254"/>
        <v>Zone 5 - Mile 108</v>
      </c>
      <c r="D1462" s="84" t="s">
        <v>676</v>
      </c>
      <c r="E1462" s="51" t="str">
        <f t="shared" si="255"/>
        <v>Corne</v>
      </c>
      <c r="F1462" s="51" t="str">
        <f t="shared" si="256"/>
        <v>Kruger</v>
      </c>
      <c r="G1462" s="51" t="str">
        <f t="shared" si="257"/>
        <v>Men Senior</v>
      </c>
      <c r="H1462" s="51" t="str">
        <f t="shared" si="258"/>
        <v>Orca Angling Club</v>
      </c>
      <c r="I1462" s="84"/>
      <c r="J1462" s="84" t="s">
        <v>1279</v>
      </c>
      <c r="K1462" s="84">
        <v>126</v>
      </c>
      <c r="L1462" s="83">
        <f t="shared" si="259"/>
        <v>9.6</v>
      </c>
      <c r="M1462" s="83">
        <f t="shared" si="260"/>
        <v>9.6</v>
      </c>
    </row>
    <row r="1463" spans="1:13" hidden="1" x14ac:dyDescent="0.3">
      <c r="A1463" s="210" t="str">
        <f t="shared" si="252"/>
        <v>2022-IC-L5</v>
      </c>
      <c r="B1463" s="199">
        <f t="shared" si="253"/>
        <v>44877</v>
      </c>
      <c r="C1463" s="210" t="str">
        <f t="shared" si="254"/>
        <v>Zone 5 - Mile 108</v>
      </c>
      <c r="D1463" s="84" t="s">
        <v>474</v>
      </c>
      <c r="E1463" s="51" t="str">
        <f t="shared" si="255"/>
        <v>Heini</v>
      </c>
      <c r="F1463" s="51" t="str">
        <f t="shared" si="256"/>
        <v>Zahrt</v>
      </c>
      <c r="G1463" s="51" t="str">
        <f t="shared" si="257"/>
        <v>Men Senior</v>
      </c>
      <c r="H1463" s="51" t="str">
        <f t="shared" si="258"/>
        <v>Orca Angling Club</v>
      </c>
      <c r="I1463" s="84"/>
      <c r="J1463" s="84" t="s">
        <v>1279</v>
      </c>
      <c r="K1463" s="84">
        <v>154</v>
      </c>
      <c r="L1463" s="83">
        <f t="shared" si="259"/>
        <v>19.100000000000001</v>
      </c>
      <c r="M1463" s="83">
        <f t="shared" si="260"/>
        <v>19.100000000000001</v>
      </c>
    </row>
    <row r="1464" spans="1:13" hidden="1" x14ac:dyDescent="0.3">
      <c r="A1464" s="210" t="str">
        <f t="shared" si="252"/>
        <v>2022-IC-L5</v>
      </c>
      <c r="B1464" s="199">
        <f t="shared" si="253"/>
        <v>44877</v>
      </c>
      <c r="C1464" s="210" t="str">
        <f t="shared" si="254"/>
        <v>Zone 5 - Mile 108</v>
      </c>
      <c r="D1464" s="84" t="s">
        <v>474</v>
      </c>
      <c r="E1464" s="51" t="str">
        <f t="shared" si="255"/>
        <v>Heini</v>
      </c>
      <c r="F1464" s="51" t="str">
        <f t="shared" si="256"/>
        <v>Zahrt</v>
      </c>
      <c r="G1464" s="51" t="str">
        <f t="shared" si="257"/>
        <v>Men Senior</v>
      </c>
      <c r="H1464" s="51" t="str">
        <f t="shared" si="258"/>
        <v>Orca Angling Club</v>
      </c>
      <c r="I1464" s="84"/>
      <c r="J1464" s="84" t="s">
        <v>1279</v>
      </c>
      <c r="K1464" s="84">
        <v>143</v>
      </c>
      <c r="L1464" s="83">
        <f t="shared" si="259"/>
        <v>14.8</v>
      </c>
      <c r="M1464" s="83">
        <f t="shared" si="260"/>
        <v>14.8</v>
      </c>
    </row>
    <row r="1465" spans="1:13" hidden="1" x14ac:dyDescent="0.3">
      <c r="A1465" s="210" t="str">
        <f t="shared" si="252"/>
        <v>2022-IC-L5</v>
      </c>
      <c r="B1465" s="199">
        <f t="shared" si="253"/>
        <v>44877</v>
      </c>
      <c r="C1465" s="210" t="str">
        <f t="shared" si="254"/>
        <v>Zone 5 - Mile 108</v>
      </c>
      <c r="D1465" s="84" t="s">
        <v>474</v>
      </c>
      <c r="E1465" s="51" t="str">
        <f t="shared" si="255"/>
        <v>Heini</v>
      </c>
      <c r="F1465" s="51" t="str">
        <f t="shared" si="256"/>
        <v>Zahrt</v>
      </c>
      <c r="G1465" s="51" t="str">
        <f t="shared" si="257"/>
        <v>Men Senior</v>
      </c>
      <c r="H1465" s="51" t="str">
        <f t="shared" si="258"/>
        <v>Orca Angling Club</v>
      </c>
      <c r="I1465" s="84"/>
      <c r="J1465" s="84" t="s">
        <v>1279</v>
      </c>
      <c r="K1465" s="84">
        <v>156</v>
      </c>
      <c r="L1465" s="83">
        <f t="shared" si="259"/>
        <v>19.899999999999999</v>
      </c>
      <c r="M1465" s="83">
        <f t="shared" si="260"/>
        <v>19.899999999999999</v>
      </c>
    </row>
    <row r="1466" spans="1:13" hidden="1" x14ac:dyDescent="0.3">
      <c r="A1466" s="210" t="str">
        <f t="shared" si="252"/>
        <v>2022-IC-L5</v>
      </c>
      <c r="B1466" s="199">
        <f t="shared" si="253"/>
        <v>44877</v>
      </c>
      <c r="C1466" s="210" t="str">
        <f t="shared" si="254"/>
        <v>Zone 5 - Mile 108</v>
      </c>
      <c r="D1466" s="84" t="s">
        <v>1766</v>
      </c>
      <c r="E1466" s="51" t="str">
        <f t="shared" si="255"/>
        <v>Terence</v>
      </c>
      <c r="F1466" s="51" t="str">
        <f t="shared" si="256"/>
        <v>Knowles</v>
      </c>
      <c r="G1466" s="51" t="str">
        <f t="shared" si="257"/>
        <v>Men Senior</v>
      </c>
      <c r="H1466" s="51" t="str">
        <f t="shared" si="258"/>
        <v>Orca Angling Club</v>
      </c>
      <c r="I1466" s="84"/>
      <c r="J1466" s="84" t="s">
        <v>1279</v>
      </c>
      <c r="K1466" s="84">
        <v>154</v>
      </c>
      <c r="L1466" s="83">
        <f t="shared" si="259"/>
        <v>19.100000000000001</v>
      </c>
      <c r="M1466" s="83">
        <f t="shared" si="260"/>
        <v>19.100000000000001</v>
      </c>
    </row>
    <row r="1467" spans="1:13" hidden="1" x14ac:dyDescent="0.3">
      <c r="A1467" s="210" t="str">
        <f t="shared" si="252"/>
        <v>2022-IC-L5</v>
      </c>
      <c r="B1467" s="199">
        <f t="shared" si="253"/>
        <v>44877</v>
      </c>
      <c r="C1467" s="210" t="str">
        <f t="shared" si="254"/>
        <v>Zone 5 - Mile 108</v>
      </c>
      <c r="D1467" s="84" t="s">
        <v>1766</v>
      </c>
      <c r="E1467" s="51" t="str">
        <f t="shared" si="255"/>
        <v>Terence</v>
      </c>
      <c r="F1467" s="51" t="str">
        <f t="shared" si="256"/>
        <v>Knowles</v>
      </c>
      <c r="G1467" s="51" t="str">
        <f t="shared" si="257"/>
        <v>Men Senior</v>
      </c>
      <c r="H1467" s="51" t="str">
        <f t="shared" si="258"/>
        <v>Orca Angling Club</v>
      </c>
      <c r="I1467" s="84"/>
      <c r="J1467" s="84" t="s">
        <v>1279</v>
      </c>
      <c r="K1467" s="84">
        <v>152</v>
      </c>
      <c r="L1467" s="83">
        <f t="shared" si="259"/>
        <v>18.2</v>
      </c>
      <c r="M1467" s="83">
        <f t="shared" si="260"/>
        <v>18.2</v>
      </c>
    </row>
    <row r="1468" spans="1:13" hidden="1" x14ac:dyDescent="0.3">
      <c r="A1468" s="210" t="str">
        <f t="shared" si="252"/>
        <v>2022-IC-L5</v>
      </c>
      <c r="B1468" s="199">
        <f t="shared" si="253"/>
        <v>44877</v>
      </c>
      <c r="C1468" s="210" t="str">
        <f t="shared" si="254"/>
        <v>Zone 5 - Mile 108</v>
      </c>
      <c r="D1468" s="84" t="s">
        <v>1766</v>
      </c>
      <c r="E1468" s="51" t="str">
        <f t="shared" si="255"/>
        <v>Terence</v>
      </c>
      <c r="F1468" s="51" t="str">
        <f t="shared" si="256"/>
        <v>Knowles</v>
      </c>
      <c r="G1468" s="51" t="str">
        <f t="shared" si="257"/>
        <v>Men Senior</v>
      </c>
      <c r="H1468" s="51" t="str">
        <f t="shared" si="258"/>
        <v>Orca Angling Club</v>
      </c>
      <c r="I1468" s="84"/>
      <c r="J1468" s="84" t="s">
        <v>1279</v>
      </c>
      <c r="K1468" s="84">
        <v>136</v>
      </c>
      <c r="L1468" s="83">
        <f t="shared" si="259"/>
        <v>12.4</v>
      </c>
      <c r="M1468" s="83">
        <f t="shared" si="260"/>
        <v>12.4</v>
      </c>
    </row>
    <row r="1469" spans="1:13" hidden="1" x14ac:dyDescent="0.3">
      <c r="A1469" s="210" t="str">
        <f t="shared" si="252"/>
        <v>2022-IC-L5</v>
      </c>
      <c r="B1469" s="199">
        <f t="shared" si="253"/>
        <v>44877</v>
      </c>
      <c r="C1469" s="210" t="str">
        <f t="shared" si="254"/>
        <v>Zone 5 - Mile 108</v>
      </c>
      <c r="D1469" s="84" t="s">
        <v>754</v>
      </c>
      <c r="E1469" s="51" t="str">
        <f t="shared" si="255"/>
        <v>Dania</v>
      </c>
      <c r="F1469" s="51" t="str">
        <f t="shared" si="256"/>
        <v>Maas</v>
      </c>
      <c r="G1469" s="51" t="str">
        <f t="shared" si="257"/>
        <v>Ladies U/16</v>
      </c>
      <c r="H1469" s="51" t="str">
        <f t="shared" si="258"/>
        <v>xOrca Angling Club</v>
      </c>
      <c r="I1469" s="84" t="s">
        <v>19</v>
      </c>
      <c r="J1469" s="84"/>
      <c r="K1469" s="84">
        <v>47</v>
      </c>
      <c r="L1469" s="83">
        <f t="shared" si="259"/>
        <v>1.1000000000000001</v>
      </c>
      <c r="M1469" s="83">
        <f t="shared" si="260"/>
        <v>1.1000000000000001</v>
      </c>
    </row>
    <row r="1470" spans="1:13" hidden="1" x14ac:dyDescent="0.3">
      <c r="A1470" s="210" t="str">
        <f t="shared" si="252"/>
        <v>2022-IC-L5</v>
      </c>
      <c r="B1470" s="199">
        <f t="shared" si="253"/>
        <v>44877</v>
      </c>
      <c r="C1470" s="210" t="str">
        <f t="shared" si="254"/>
        <v>Zone 5 - Mile 108</v>
      </c>
      <c r="D1470" s="84" t="s">
        <v>754</v>
      </c>
      <c r="E1470" s="51" t="str">
        <f t="shared" si="255"/>
        <v>Dania</v>
      </c>
      <c r="F1470" s="51" t="str">
        <f t="shared" si="256"/>
        <v>Maas</v>
      </c>
      <c r="G1470" s="51" t="str">
        <f t="shared" si="257"/>
        <v>Ladies U/16</v>
      </c>
      <c r="H1470" s="51" t="str">
        <f t="shared" si="258"/>
        <v>xOrca Angling Club</v>
      </c>
      <c r="I1470" s="84"/>
      <c r="J1470" s="84" t="s">
        <v>1279</v>
      </c>
      <c r="K1470" s="84">
        <v>158</v>
      </c>
      <c r="L1470" s="83">
        <f t="shared" si="259"/>
        <v>20.8</v>
      </c>
      <c r="M1470" s="83">
        <f t="shared" si="260"/>
        <v>20.8</v>
      </c>
    </row>
    <row r="1471" spans="1:13" hidden="1" x14ac:dyDescent="0.3">
      <c r="A1471" s="210" t="str">
        <f t="shared" si="252"/>
        <v>2022-IC-L5</v>
      </c>
      <c r="B1471" s="199">
        <f t="shared" si="253"/>
        <v>44877</v>
      </c>
      <c r="C1471" s="210" t="str">
        <f t="shared" si="254"/>
        <v>Zone 5 - Mile 108</v>
      </c>
      <c r="D1471" s="84" t="s">
        <v>754</v>
      </c>
      <c r="E1471" s="51" t="str">
        <f t="shared" si="255"/>
        <v>Dania</v>
      </c>
      <c r="F1471" s="51" t="str">
        <f t="shared" si="256"/>
        <v>Maas</v>
      </c>
      <c r="G1471" s="51" t="str">
        <f t="shared" si="257"/>
        <v>Ladies U/16</v>
      </c>
      <c r="H1471" s="51" t="str">
        <f t="shared" si="258"/>
        <v>xOrca Angling Club</v>
      </c>
      <c r="I1471" s="84"/>
      <c r="J1471" s="84" t="s">
        <v>1279</v>
      </c>
      <c r="K1471" s="84">
        <v>117</v>
      </c>
      <c r="L1471" s="83">
        <f t="shared" si="259"/>
        <v>7.4</v>
      </c>
      <c r="M1471" s="83">
        <f t="shared" si="260"/>
        <v>7.4</v>
      </c>
    </row>
    <row r="1472" spans="1:13" hidden="1" x14ac:dyDescent="0.3">
      <c r="A1472" s="210" t="str">
        <f t="shared" si="252"/>
        <v>2022-IC-L5</v>
      </c>
      <c r="B1472" s="199">
        <f t="shared" si="253"/>
        <v>44877</v>
      </c>
      <c r="C1472" s="210" t="str">
        <f t="shared" si="254"/>
        <v>Zone 5 - Mile 108</v>
      </c>
      <c r="D1472" s="84" t="s">
        <v>1328</v>
      </c>
      <c r="E1472" s="51" t="str">
        <f t="shared" si="255"/>
        <v>Ferdi</v>
      </c>
      <c r="F1472" s="51" t="str">
        <f t="shared" si="256"/>
        <v>Roetz</v>
      </c>
      <c r="G1472" s="51" t="str">
        <f t="shared" si="257"/>
        <v>Men Senior</v>
      </c>
      <c r="H1472" s="51" t="str">
        <f t="shared" si="258"/>
        <v>Orca Angling Club</v>
      </c>
      <c r="I1472" s="84"/>
      <c r="J1472" s="84" t="s">
        <v>1279</v>
      </c>
      <c r="K1472" s="84">
        <v>125</v>
      </c>
      <c r="L1472" s="83">
        <f t="shared" si="259"/>
        <v>9.3000000000000007</v>
      </c>
      <c r="M1472" s="83">
        <f t="shared" si="260"/>
        <v>9.3000000000000007</v>
      </c>
    </row>
    <row r="1473" spans="1:13" hidden="1" x14ac:dyDescent="0.3">
      <c r="A1473" s="210" t="str">
        <f t="shared" si="252"/>
        <v>2022-IC-L5</v>
      </c>
      <c r="B1473" s="199">
        <f t="shared" si="253"/>
        <v>44877</v>
      </c>
      <c r="C1473" s="210" t="str">
        <f t="shared" si="254"/>
        <v>Zone 5 - Mile 108</v>
      </c>
      <c r="D1473" s="84" t="s">
        <v>1328</v>
      </c>
      <c r="E1473" s="51" t="str">
        <f t="shared" si="255"/>
        <v>Ferdi</v>
      </c>
      <c r="F1473" s="51" t="str">
        <f t="shared" si="256"/>
        <v>Roetz</v>
      </c>
      <c r="G1473" s="51" t="str">
        <f t="shared" si="257"/>
        <v>Men Senior</v>
      </c>
      <c r="H1473" s="51" t="str">
        <f t="shared" si="258"/>
        <v>Orca Angling Club</v>
      </c>
      <c r="I1473" s="84"/>
      <c r="J1473" s="84" t="s">
        <v>1279</v>
      </c>
      <c r="K1473" s="84">
        <v>136</v>
      </c>
      <c r="L1473" s="83">
        <f t="shared" si="259"/>
        <v>12.4</v>
      </c>
      <c r="M1473" s="83">
        <f t="shared" si="260"/>
        <v>12.4</v>
      </c>
    </row>
    <row r="1474" spans="1:13" hidden="1" x14ac:dyDescent="0.3">
      <c r="A1474" s="210" t="str">
        <f t="shared" si="252"/>
        <v>2022-IC-L5</v>
      </c>
      <c r="B1474" s="199">
        <f t="shared" si="253"/>
        <v>44877</v>
      </c>
      <c r="C1474" s="210" t="str">
        <f t="shared" si="254"/>
        <v>Zone 5 - Mile 108</v>
      </c>
      <c r="D1474" s="84" t="s">
        <v>910</v>
      </c>
      <c r="E1474" s="51" t="str">
        <f t="shared" si="255"/>
        <v>Jan-Hendrik</v>
      </c>
      <c r="F1474" s="51" t="str">
        <f t="shared" si="256"/>
        <v>Jacobs</v>
      </c>
      <c r="G1474" s="51" t="str">
        <f t="shared" si="257"/>
        <v>Men Senior</v>
      </c>
      <c r="H1474" s="51" t="str">
        <f t="shared" si="258"/>
        <v>Orca Angling Club</v>
      </c>
      <c r="I1474" s="84"/>
      <c r="J1474" s="84" t="s">
        <v>1279</v>
      </c>
      <c r="K1474" s="84">
        <v>148</v>
      </c>
      <c r="L1474" s="83">
        <f t="shared" si="259"/>
        <v>16.600000000000001</v>
      </c>
      <c r="M1474" s="83">
        <f t="shared" si="260"/>
        <v>16.600000000000001</v>
      </c>
    </row>
    <row r="1475" spans="1:13" hidden="1" x14ac:dyDescent="0.3">
      <c r="A1475" s="210" t="str">
        <f t="shared" si="252"/>
        <v>2022-IC-L5</v>
      </c>
      <c r="B1475" s="199">
        <f t="shared" si="253"/>
        <v>44877</v>
      </c>
      <c r="C1475" s="210" t="str">
        <f t="shared" si="254"/>
        <v>Zone 5 - Mile 108</v>
      </c>
      <c r="D1475" s="84" t="s">
        <v>910</v>
      </c>
      <c r="E1475" s="51" t="str">
        <f t="shared" si="255"/>
        <v>Jan-Hendrik</v>
      </c>
      <c r="F1475" s="51" t="str">
        <f t="shared" si="256"/>
        <v>Jacobs</v>
      </c>
      <c r="G1475" s="51" t="str">
        <f t="shared" si="257"/>
        <v>Men Senior</v>
      </c>
      <c r="H1475" s="51" t="str">
        <f t="shared" si="258"/>
        <v>Orca Angling Club</v>
      </c>
      <c r="I1475" s="84"/>
      <c r="J1475" s="84" t="s">
        <v>1279</v>
      </c>
      <c r="K1475" s="84">
        <v>105</v>
      </c>
      <c r="L1475" s="83">
        <f t="shared" si="259"/>
        <v>5.0999999999999996</v>
      </c>
      <c r="M1475" s="83">
        <f t="shared" si="260"/>
        <v>5.0999999999999996</v>
      </c>
    </row>
    <row r="1476" spans="1:13" hidden="1" x14ac:dyDescent="0.3">
      <c r="A1476" s="210" t="str">
        <f t="shared" si="252"/>
        <v>2022-IC-L5</v>
      </c>
      <c r="B1476" s="199">
        <f t="shared" si="253"/>
        <v>44877</v>
      </c>
      <c r="C1476" s="210" t="str">
        <f t="shared" si="254"/>
        <v>Zone 5 - Mile 108</v>
      </c>
      <c r="D1476" s="84" t="s">
        <v>1007</v>
      </c>
      <c r="E1476" s="51" t="str">
        <f t="shared" si="255"/>
        <v>Boytjie</v>
      </c>
      <c r="F1476" s="51" t="str">
        <f t="shared" si="256"/>
        <v>Schikerling</v>
      </c>
      <c r="G1476" s="51" t="str">
        <f t="shared" si="257"/>
        <v>Men Master</v>
      </c>
      <c r="H1476" s="51" t="str">
        <f t="shared" si="258"/>
        <v>Orca Angling Club</v>
      </c>
      <c r="I1476" s="84"/>
      <c r="J1476" s="84" t="s">
        <v>1279</v>
      </c>
      <c r="K1476" s="84">
        <v>103</v>
      </c>
      <c r="L1476" s="83">
        <f t="shared" si="259"/>
        <v>4.8</v>
      </c>
      <c r="M1476" s="83">
        <f t="shared" si="260"/>
        <v>4.8</v>
      </c>
    </row>
    <row r="1477" spans="1:13" hidden="1" x14ac:dyDescent="0.3">
      <c r="A1477" s="210" t="str">
        <f t="shared" si="252"/>
        <v>2022-IC-L5</v>
      </c>
      <c r="B1477" s="199">
        <f t="shared" si="253"/>
        <v>44877</v>
      </c>
      <c r="C1477" s="210" t="str">
        <f t="shared" si="254"/>
        <v>Zone 5 - Mile 108</v>
      </c>
      <c r="D1477" s="84" t="s">
        <v>1007</v>
      </c>
      <c r="E1477" s="51" t="str">
        <f t="shared" si="255"/>
        <v>Boytjie</v>
      </c>
      <c r="F1477" s="51" t="str">
        <f t="shared" si="256"/>
        <v>Schikerling</v>
      </c>
      <c r="G1477" s="51" t="str">
        <f t="shared" si="257"/>
        <v>Men Master</v>
      </c>
      <c r="H1477" s="51" t="str">
        <f t="shared" si="258"/>
        <v>Orca Angling Club</v>
      </c>
      <c r="I1477" s="84"/>
      <c r="J1477" s="84" t="s">
        <v>1279</v>
      </c>
      <c r="K1477" s="84">
        <v>126</v>
      </c>
      <c r="L1477" s="83">
        <f t="shared" si="259"/>
        <v>9.6</v>
      </c>
      <c r="M1477" s="83">
        <f t="shared" si="260"/>
        <v>9.6</v>
      </c>
    </row>
    <row r="1478" spans="1:13" hidden="1" x14ac:dyDescent="0.3">
      <c r="A1478" s="210" t="str">
        <f t="shared" si="252"/>
        <v>2022-IC-L5</v>
      </c>
      <c r="B1478" s="199">
        <f t="shared" si="253"/>
        <v>44877</v>
      </c>
      <c r="C1478" s="210" t="str">
        <f t="shared" si="254"/>
        <v>Zone 5 - Mile 108</v>
      </c>
      <c r="D1478" s="84" t="s">
        <v>709</v>
      </c>
      <c r="E1478" s="51" t="str">
        <f t="shared" si="255"/>
        <v>Hennies</v>
      </c>
      <c r="F1478" s="51" t="str">
        <f t="shared" si="256"/>
        <v>Van Der Westhuizen</v>
      </c>
      <c r="G1478" s="51" t="str">
        <f t="shared" si="257"/>
        <v>Men Veteran</v>
      </c>
      <c r="H1478" s="51" t="str">
        <f t="shared" si="258"/>
        <v>Orca Angling Club</v>
      </c>
      <c r="I1478" s="84"/>
      <c r="J1478" s="84" t="s">
        <v>1279</v>
      </c>
      <c r="K1478" s="84">
        <v>160</v>
      </c>
      <c r="L1478" s="83">
        <f t="shared" si="259"/>
        <v>21.7</v>
      </c>
      <c r="M1478" s="83">
        <f t="shared" si="260"/>
        <v>21.7</v>
      </c>
    </row>
    <row r="1479" spans="1:13" hidden="1" x14ac:dyDescent="0.3">
      <c r="A1479" s="210" t="str">
        <f t="shared" si="252"/>
        <v>2022-IC-L5</v>
      </c>
      <c r="B1479" s="199">
        <f t="shared" si="253"/>
        <v>44877</v>
      </c>
      <c r="C1479" s="210" t="str">
        <f t="shared" si="254"/>
        <v>Zone 5 - Mile 108</v>
      </c>
      <c r="D1479" s="84" t="s">
        <v>599</v>
      </c>
      <c r="E1479" s="51" t="str">
        <f t="shared" si="255"/>
        <v>Lindie</v>
      </c>
      <c r="F1479" s="51" t="str">
        <f t="shared" si="256"/>
        <v>Krauze</v>
      </c>
      <c r="G1479" s="51" t="str">
        <f t="shared" si="257"/>
        <v>Ladies Veteran</v>
      </c>
      <c r="H1479" s="51" t="str">
        <f t="shared" si="258"/>
        <v>Orca Angling Club</v>
      </c>
      <c r="I1479" s="84"/>
      <c r="J1479" s="84" t="s">
        <v>1279</v>
      </c>
      <c r="K1479" s="84">
        <v>113</v>
      </c>
      <c r="L1479" s="83">
        <f t="shared" si="259"/>
        <v>6.6</v>
      </c>
      <c r="M1479" s="83">
        <f t="shared" si="260"/>
        <v>6.6</v>
      </c>
    </row>
    <row r="1480" spans="1:13" hidden="1" x14ac:dyDescent="0.3">
      <c r="A1480" s="210" t="str">
        <f t="shared" si="252"/>
        <v>2022-IC-L5</v>
      </c>
      <c r="B1480" s="199">
        <f t="shared" si="253"/>
        <v>44877</v>
      </c>
      <c r="C1480" s="210" t="str">
        <f t="shared" si="254"/>
        <v>Zone 5 - Mile 108</v>
      </c>
      <c r="D1480" s="84" t="s">
        <v>629</v>
      </c>
      <c r="E1480" s="51" t="str">
        <f t="shared" si="255"/>
        <v>Elaine</v>
      </c>
      <c r="F1480" s="51" t="str">
        <f t="shared" si="256"/>
        <v>Vorster</v>
      </c>
      <c r="G1480" s="51" t="str">
        <f t="shared" si="257"/>
        <v>Ladies Veteran</v>
      </c>
      <c r="H1480" s="51" t="str">
        <f t="shared" si="258"/>
        <v>Orca Angling Club</v>
      </c>
      <c r="I1480" s="84"/>
      <c r="J1480" s="84" t="s">
        <v>1279</v>
      </c>
      <c r="K1480" s="84">
        <v>90</v>
      </c>
      <c r="L1480" s="83">
        <f t="shared" si="259"/>
        <v>3</v>
      </c>
      <c r="M1480" s="83">
        <f t="shared" si="260"/>
        <v>3</v>
      </c>
    </row>
    <row r="1481" spans="1:13" hidden="1" x14ac:dyDescent="0.3">
      <c r="A1481" s="210" t="str">
        <f t="shared" ref="A1481:A1544" si="261">IF(D1481="","",A1480)</f>
        <v>2022-IC-L5</v>
      </c>
      <c r="B1481" s="199">
        <f t="shared" ref="B1481:B1544" si="262">IF(D1481="","",B1480)</f>
        <v>44877</v>
      </c>
      <c r="C1481" s="210" t="str">
        <f t="shared" ref="C1481:C1544" si="263">IF(D1481="","",C1480)</f>
        <v>Zone 5 - Mile 108</v>
      </c>
      <c r="D1481" s="84" t="s">
        <v>650</v>
      </c>
      <c r="E1481" s="51" t="str">
        <f t="shared" ref="E1481:E1544" si="264">IF(D1481="","",VLOOKUP(D1481,Master,3,FALSE))</f>
        <v>Chris</v>
      </c>
      <c r="F1481" s="51" t="str">
        <f t="shared" ref="F1481:F1544" si="265">IF(D1481="","",VLOOKUP(D1481,Master,4,FALSE))</f>
        <v>Vorster</v>
      </c>
      <c r="G1481" s="51" t="str">
        <f t="shared" ref="G1481:G1544" si="266">IF(D1481="","",VLOOKUP(D1481,Master,5,FALSE))</f>
        <v>Men Veteran</v>
      </c>
      <c r="H1481" s="51" t="str">
        <f t="shared" ref="H1481:H1544" si="267">IF(D1481="","",VLOOKUP(D1481,Master,2,FALSE))</f>
        <v>Orca Angling Club</v>
      </c>
      <c r="I1481" s="84"/>
      <c r="J1481" s="84"/>
      <c r="K1481" s="84"/>
      <c r="L1481" s="83" t="str">
        <f t="shared" ref="L1481:L1544" si="268">IF(K1481="","",IF(I1481="",ROUND(HLOOKUP(J1481,kgList,K1481,FALSE),1),ROUND(HLOOKUP(I1481,kgList,K1481,FALSE),1)))</f>
        <v/>
      </c>
      <c r="M1481" s="83" t="str">
        <f t="shared" ref="M1481:M1544" si="269">IF(L1481="","",IF(COUNTA(I1481:J1481)&gt;1,"Edible or Inedible",IF(COUNTA(I1481)=1,L1481*1,IF(COUNTA(J1481)=1,L1481*1,"ERROR"))))</f>
        <v/>
      </c>
    </row>
    <row r="1482" spans="1:13" hidden="1" x14ac:dyDescent="0.3">
      <c r="A1482" s="210" t="str">
        <f t="shared" si="261"/>
        <v>2022-IC-L5</v>
      </c>
      <c r="B1482" s="199">
        <f t="shared" si="262"/>
        <v>44877</v>
      </c>
      <c r="C1482" s="210" t="str">
        <f t="shared" si="263"/>
        <v>Zone 5 - Mile 108</v>
      </c>
      <c r="D1482" s="84" t="s">
        <v>874</v>
      </c>
      <c r="E1482" s="51" t="str">
        <f t="shared" si="264"/>
        <v>Gerhard</v>
      </c>
      <c r="F1482" s="51" t="str">
        <f t="shared" si="265"/>
        <v>De Jager</v>
      </c>
      <c r="G1482" s="51" t="str">
        <f t="shared" si="266"/>
        <v>Men Senior</v>
      </c>
      <c r="H1482" s="51" t="str">
        <f t="shared" si="267"/>
        <v>Orca Angling Club</v>
      </c>
      <c r="I1482" s="84" t="s">
        <v>9</v>
      </c>
      <c r="J1482" s="84"/>
      <c r="K1482" s="84">
        <v>30</v>
      </c>
      <c r="L1482" s="83">
        <f t="shared" si="268"/>
        <v>0.5</v>
      </c>
      <c r="M1482" s="83">
        <f t="shared" si="269"/>
        <v>0.5</v>
      </c>
    </row>
    <row r="1483" spans="1:13" hidden="1" x14ac:dyDescent="0.3">
      <c r="A1483" s="210" t="str">
        <f t="shared" si="261"/>
        <v>2022-IC-L5</v>
      </c>
      <c r="B1483" s="199">
        <f t="shared" si="262"/>
        <v>44877</v>
      </c>
      <c r="C1483" s="210" t="str">
        <f t="shared" si="263"/>
        <v>Zone 5 - Mile 108</v>
      </c>
      <c r="D1483" s="84" t="s">
        <v>1228</v>
      </c>
      <c r="E1483" s="51" t="str">
        <f t="shared" si="264"/>
        <v>Lian</v>
      </c>
      <c r="F1483" s="51" t="str">
        <f t="shared" si="265"/>
        <v>De Jager</v>
      </c>
      <c r="G1483" s="51" t="str">
        <f t="shared" si="266"/>
        <v>Men Senior</v>
      </c>
      <c r="H1483" s="51" t="str">
        <f t="shared" si="267"/>
        <v>Orca Angling Club</v>
      </c>
      <c r="I1483" s="84" t="s">
        <v>9</v>
      </c>
      <c r="J1483" s="84"/>
      <c r="K1483" s="84">
        <v>30</v>
      </c>
      <c r="L1483" s="83">
        <f t="shared" si="268"/>
        <v>0.5</v>
      </c>
      <c r="M1483" s="83">
        <f t="shared" si="269"/>
        <v>0.5</v>
      </c>
    </row>
    <row r="1484" spans="1:13" hidden="1" x14ac:dyDescent="0.3">
      <c r="A1484" s="210" t="str">
        <f t="shared" si="261"/>
        <v>2022-IC-L5</v>
      </c>
      <c r="B1484" s="199">
        <f t="shared" si="262"/>
        <v>44877</v>
      </c>
      <c r="C1484" s="210" t="str">
        <f t="shared" si="263"/>
        <v>Zone 5 - Mile 108</v>
      </c>
      <c r="D1484" s="84" t="s">
        <v>1189</v>
      </c>
      <c r="E1484" s="51" t="str">
        <f t="shared" si="264"/>
        <v>Martinus</v>
      </c>
      <c r="F1484" s="51" t="str">
        <f t="shared" si="265"/>
        <v>Venter</v>
      </c>
      <c r="G1484" s="51" t="str">
        <f t="shared" si="266"/>
        <v>Men Veteran</v>
      </c>
      <c r="H1484" s="51" t="str">
        <f t="shared" si="267"/>
        <v>Otjiwarongo</v>
      </c>
      <c r="I1484" s="84"/>
      <c r="J1484" s="84" t="s">
        <v>1279</v>
      </c>
      <c r="K1484" s="84">
        <v>128</v>
      </c>
      <c r="L1484" s="83">
        <f t="shared" si="268"/>
        <v>10.1</v>
      </c>
      <c r="M1484" s="83">
        <f t="shared" si="269"/>
        <v>10.1</v>
      </c>
    </row>
    <row r="1485" spans="1:13" hidden="1" x14ac:dyDescent="0.3">
      <c r="A1485" s="210" t="str">
        <f t="shared" si="261"/>
        <v>2022-IC-L5</v>
      </c>
      <c r="B1485" s="199">
        <f t="shared" si="262"/>
        <v>44877</v>
      </c>
      <c r="C1485" s="210" t="str">
        <f t="shared" si="263"/>
        <v>Zone 5 - Mile 108</v>
      </c>
      <c r="D1485" s="84" t="s">
        <v>1189</v>
      </c>
      <c r="E1485" s="51" t="str">
        <f t="shared" si="264"/>
        <v>Martinus</v>
      </c>
      <c r="F1485" s="51" t="str">
        <f t="shared" si="265"/>
        <v>Venter</v>
      </c>
      <c r="G1485" s="51" t="str">
        <f t="shared" si="266"/>
        <v>Men Veteran</v>
      </c>
      <c r="H1485" s="51" t="str">
        <f t="shared" si="267"/>
        <v>Otjiwarongo</v>
      </c>
      <c r="I1485" s="84"/>
      <c r="J1485" s="84" t="s">
        <v>1279</v>
      </c>
      <c r="K1485" s="84">
        <v>161</v>
      </c>
      <c r="L1485" s="83">
        <f t="shared" si="268"/>
        <v>22.2</v>
      </c>
      <c r="M1485" s="83">
        <f t="shared" si="269"/>
        <v>22.2</v>
      </c>
    </row>
    <row r="1486" spans="1:13" hidden="1" x14ac:dyDescent="0.3">
      <c r="A1486" s="210" t="str">
        <f t="shared" si="261"/>
        <v>2022-IC-L5</v>
      </c>
      <c r="B1486" s="199">
        <f t="shared" si="262"/>
        <v>44877</v>
      </c>
      <c r="C1486" s="210" t="str">
        <f t="shared" si="263"/>
        <v>Zone 5 - Mile 108</v>
      </c>
      <c r="D1486" s="84" t="s">
        <v>1189</v>
      </c>
      <c r="E1486" s="51" t="str">
        <f t="shared" si="264"/>
        <v>Martinus</v>
      </c>
      <c r="F1486" s="51" t="str">
        <f t="shared" si="265"/>
        <v>Venter</v>
      </c>
      <c r="G1486" s="51" t="str">
        <f t="shared" si="266"/>
        <v>Men Veteran</v>
      </c>
      <c r="H1486" s="51" t="str">
        <f t="shared" si="267"/>
        <v>Otjiwarongo</v>
      </c>
      <c r="I1486" s="84"/>
      <c r="J1486" s="84" t="s">
        <v>1279</v>
      </c>
      <c r="K1486" s="84">
        <v>121</v>
      </c>
      <c r="L1486" s="83">
        <f t="shared" si="268"/>
        <v>8.3000000000000007</v>
      </c>
      <c r="M1486" s="83">
        <f t="shared" si="269"/>
        <v>8.3000000000000007</v>
      </c>
    </row>
    <row r="1487" spans="1:13" hidden="1" x14ac:dyDescent="0.3">
      <c r="A1487" s="210" t="str">
        <f t="shared" si="261"/>
        <v>2022-IC-L5</v>
      </c>
      <c r="B1487" s="199">
        <f t="shared" si="262"/>
        <v>44877</v>
      </c>
      <c r="C1487" s="210" t="str">
        <f t="shared" si="263"/>
        <v>Zone 5 - Mile 108</v>
      </c>
      <c r="D1487" s="84" t="s">
        <v>1189</v>
      </c>
      <c r="E1487" s="51" t="str">
        <f t="shared" si="264"/>
        <v>Martinus</v>
      </c>
      <c r="F1487" s="51" t="str">
        <f t="shared" si="265"/>
        <v>Venter</v>
      </c>
      <c r="G1487" s="51" t="str">
        <f t="shared" si="266"/>
        <v>Men Veteran</v>
      </c>
      <c r="H1487" s="51" t="str">
        <f t="shared" si="267"/>
        <v>Otjiwarongo</v>
      </c>
      <c r="I1487" s="84"/>
      <c r="J1487" s="84" t="s">
        <v>1279</v>
      </c>
      <c r="K1487" s="84">
        <v>137</v>
      </c>
      <c r="L1487" s="83">
        <f t="shared" si="268"/>
        <v>12.8</v>
      </c>
      <c r="M1487" s="83">
        <f t="shared" si="269"/>
        <v>12.8</v>
      </c>
    </row>
    <row r="1488" spans="1:13" hidden="1" x14ac:dyDescent="0.3">
      <c r="A1488" s="210" t="str">
        <f t="shared" si="261"/>
        <v>2022-IC-L5</v>
      </c>
      <c r="B1488" s="199">
        <f t="shared" si="262"/>
        <v>44877</v>
      </c>
      <c r="C1488" s="210" t="str">
        <f t="shared" si="263"/>
        <v>Zone 5 - Mile 108</v>
      </c>
      <c r="D1488" s="84" t="s">
        <v>1189</v>
      </c>
      <c r="E1488" s="51" t="str">
        <f t="shared" si="264"/>
        <v>Martinus</v>
      </c>
      <c r="F1488" s="51" t="str">
        <f t="shared" si="265"/>
        <v>Venter</v>
      </c>
      <c r="G1488" s="51" t="str">
        <f t="shared" si="266"/>
        <v>Men Veteran</v>
      </c>
      <c r="H1488" s="51" t="str">
        <f t="shared" si="267"/>
        <v>Otjiwarongo</v>
      </c>
      <c r="I1488" s="84"/>
      <c r="J1488" s="84" t="s">
        <v>1279</v>
      </c>
      <c r="K1488" s="84">
        <v>103</v>
      </c>
      <c r="L1488" s="83">
        <f t="shared" si="268"/>
        <v>4.8</v>
      </c>
      <c r="M1488" s="83">
        <f t="shared" si="269"/>
        <v>4.8</v>
      </c>
    </row>
    <row r="1489" spans="1:13" hidden="1" x14ac:dyDescent="0.3">
      <c r="A1489" s="210" t="str">
        <f t="shared" si="261"/>
        <v>2022-IC-L5</v>
      </c>
      <c r="B1489" s="199">
        <f t="shared" si="262"/>
        <v>44877</v>
      </c>
      <c r="C1489" s="210" t="str">
        <f t="shared" si="263"/>
        <v>Zone 5 - Mile 108</v>
      </c>
      <c r="D1489" s="84" t="s">
        <v>1351</v>
      </c>
      <c r="E1489" s="51" t="str">
        <f t="shared" si="264"/>
        <v>Franco</v>
      </c>
      <c r="F1489" s="51" t="str">
        <f t="shared" si="265"/>
        <v>Feyerabend</v>
      </c>
      <c r="G1489" s="51" t="str">
        <f t="shared" si="266"/>
        <v>Men U/16</v>
      </c>
      <c r="H1489" s="51" t="str">
        <f t="shared" si="267"/>
        <v>Otjiwarongo</v>
      </c>
      <c r="I1489" s="84"/>
      <c r="J1489" s="84" t="s">
        <v>1279</v>
      </c>
      <c r="K1489" s="84">
        <v>66</v>
      </c>
      <c r="L1489" s="83">
        <f t="shared" si="268"/>
        <v>1</v>
      </c>
      <c r="M1489" s="83">
        <f t="shared" si="269"/>
        <v>1</v>
      </c>
    </row>
    <row r="1490" spans="1:13" hidden="1" x14ac:dyDescent="0.3">
      <c r="A1490" s="210" t="str">
        <f t="shared" si="261"/>
        <v>2022-IC-L5</v>
      </c>
      <c r="B1490" s="199">
        <f t="shared" si="262"/>
        <v>44877</v>
      </c>
      <c r="C1490" s="210" t="str">
        <f t="shared" si="263"/>
        <v>Zone 5 - Mile 108</v>
      </c>
      <c r="D1490" s="84" t="s">
        <v>1351</v>
      </c>
      <c r="E1490" s="51" t="str">
        <f t="shared" si="264"/>
        <v>Franco</v>
      </c>
      <c r="F1490" s="51" t="str">
        <f t="shared" si="265"/>
        <v>Feyerabend</v>
      </c>
      <c r="G1490" s="51" t="str">
        <f t="shared" si="266"/>
        <v>Men U/16</v>
      </c>
      <c r="H1490" s="51" t="str">
        <f t="shared" si="267"/>
        <v>Otjiwarongo</v>
      </c>
      <c r="I1490" s="84"/>
      <c r="J1490" s="84" t="s">
        <v>1279</v>
      </c>
      <c r="K1490" s="84">
        <v>78</v>
      </c>
      <c r="L1490" s="83">
        <f t="shared" si="268"/>
        <v>1.9</v>
      </c>
      <c r="M1490" s="83">
        <f t="shared" si="269"/>
        <v>1.9</v>
      </c>
    </row>
    <row r="1491" spans="1:13" hidden="1" x14ac:dyDescent="0.3">
      <c r="A1491" s="210" t="str">
        <f t="shared" si="261"/>
        <v>2022-IC-L5</v>
      </c>
      <c r="B1491" s="199">
        <f t="shared" si="262"/>
        <v>44877</v>
      </c>
      <c r="C1491" s="210" t="str">
        <f t="shared" si="263"/>
        <v>Zone 5 - Mile 108</v>
      </c>
      <c r="D1491" s="84" t="s">
        <v>1664</v>
      </c>
      <c r="E1491" s="51" t="str">
        <f t="shared" si="264"/>
        <v>Franco</v>
      </c>
      <c r="F1491" s="51" t="str">
        <f t="shared" si="265"/>
        <v>Kuhn</v>
      </c>
      <c r="G1491" s="51" t="str">
        <f t="shared" si="266"/>
        <v>Men Senior</v>
      </c>
      <c r="H1491" s="51" t="str">
        <f t="shared" si="267"/>
        <v>xOtjiwarongo</v>
      </c>
      <c r="I1491" s="84"/>
      <c r="J1491" s="84" t="s">
        <v>1279</v>
      </c>
      <c r="K1491" s="84">
        <v>159</v>
      </c>
      <c r="L1491" s="83">
        <f t="shared" si="268"/>
        <v>21.3</v>
      </c>
      <c r="M1491" s="83">
        <f t="shared" si="269"/>
        <v>21.3</v>
      </c>
    </row>
    <row r="1492" spans="1:13" hidden="1" x14ac:dyDescent="0.3">
      <c r="A1492" s="210" t="str">
        <f t="shared" si="261"/>
        <v>2022-IC-L5</v>
      </c>
      <c r="B1492" s="199">
        <f t="shared" si="262"/>
        <v>44877</v>
      </c>
      <c r="C1492" s="210" t="str">
        <f t="shared" si="263"/>
        <v>Zone 5 - Mile 108</v>
      </c>
      <c r="D1492" s="84" t="s">
        <v>1599</v>
      </c>
      <c r="E1492" s="51" t="str">
        <f t="shared" si="264"/>
        <v>Ferdie</v>
      </c>
      <c r="F1492" s="51" t="str">
        <f t="shared" si="265"/>
        <v>Kuhn</v>
      </c>
      <c r="G1492" s="51" t="str">
        <f t="shared" si="266"/>
        <v>Men Master</v>
      </c>
      <c r="H1492" s="51" t="str">
        <f t="shared" si="267"/>
        <v>xOtjiwarongo</v>
      </c>
      <c r="I1492" s="84"/>
      <c r="J1492" s="84" t="s">
        <v>1279</v>
      </c>
      <c r="K1492" s="84">
        <v>156</v>
      </c>
      <c r="L1492" s="83">
        <f t="shared" si="268"/>
        <v>19.899999999999999</v>
      </c>
      <c r="M1492" s="83">
        <f t="shared" si="269"/>
        <v>19.899999999999999</v>
      </c>
    </row>
    <row r="1493" spans="1:13" hidden="1" x14ac:dyDescent="0.3">
      <c r="A1493" s="210" t="str">
        <f t="shared" si="261"/>
        <v>2022-IC-L5</v>
      </c>
      <c r="B1493" s="199">
        <f t="shared" si="262"/>
        <v>44877</v>
      </c>
      <c r="C1493" s="210" t="str">
        <f t="shared" si="263"/>
        <v>Zone 5 - Mile 108</v>
      </c>
      <c r="D1493" s="84" t="s">
        <v>1599</v>
      </c>
      <c r="E1493" s="51" t="str">
        <f t="shared" si="264"/>
        <v>Ferdie</v>
      </c>
      <c r="F1493" s="51" t="str">
        <f t="shared" si="265"/>
        <v>Kuhn</v>
      </c>
      <c r="G1493" s="51" t="str">
        <f t="shared" si="266"/>
        <v>Men Master</v>
      </c>
      <c r="H1493" s="51" t="str">
        <f t="shared" si="267"/>
        <v>xOtjiwarongo</v>
      </c>
      <c r="I1493" s="84"/>
      <c r="J1493" s="84" t="s">
        <v>1279</v>
      </c>
      <c r="K1493" s="84">
        <v>110</v>
      </c>
      <c r="L1493" s="83">
        <f t="shared" si="268"/>
        <v>6</v>
      </c>
      <c r="M1493" s="83">
        <f t="shared" si="269"/>
        <v>6</v>
      </c>
    </row>
    <row r="1494" spans="1:13" hidden="1" x14ac:dyDescent="0.3">
      <c r="A1494" s="210" t="str">
        <f t="shared" si="261"/>
        <v>2022-IC-L5</v>
      </c>
      <c r="B1494" s="199">
        <f t="shared" si="262"/>
        <v>44877</v>
      </c>
      <c r="C1494" s="210" t="str">
        <f t="shared" si="263"/>
        <v>Zone 5 - Mile 108</v>
      </c>
      <c r="D1494" s="84" t="s">
        <v>517</v>
      </c>
      <c r="E1494" s="51" t="str">
        <f t="shared" si="264"/>
        <v>Chris</v>
      </c>
      <c r="F1494" s="51" t="str">
        <f t="shared" si="265"/>
        <v>Feyerabend</v>
      </c>
      <c r="G1494" s="51" t="str">
        <f t="shared" si="266"/>
        <v>Men Veteran</v>
      </c>
      <c r="H1494" s="51" t="str">
        <f t="shared" si="267"/>
        <v>Otjiwarongo</v>
      </c>
      <c r="I1494" s="84"/>
      <c r="J1494" s="84" t="s">
        <v>1279</v>
      </c>
      <c r="K1494" s="84">
        <v>130</v>
      </c>
      <c r="L1494" s="83">
        <f t="shared" si="268"/>
        <v>10.7</v>
      </c>
      <c r="M1494" s="83">
        <f t="shared" si="269"/>
        <v>10.7</v>
      </c>
    </row>
    <row r="1495" spans="1:13" hidden="1" x14ac:dyDescent="0.3">
      <c r="A1495" s="210" t="str">
        <f t="shared" si="261"/>
        <v>2022-IC-L5</v>
      </c>
      <c r="B1495" s="199">
        <f t="shared" si="262"/>
        <v>44877</v>
      </c>
      <c r="C1495" s="210" t="str">
        <f t="shared" si="263"/>
        <v>Zone 5 - Mile 108</v>
      </c>
      <c r="D1495" s="84" t="s">
        <v>972</v>
      </c>
      <c r="E1495" s="51" t="str">
        <f t="shared" si="264"/>
        <v>Otto</v>
      </c>
      <c r="F1495" s="51" t="str">
        <f t="shared" si="265"/>
        <v>Feyerabend</v>
      </c>
      <c r="G1495" s="51" t="str">
        <f t="shared" si="266"/>
        <v>Men U/21</v>
      </c>
      <c r="H1495" s="51" t="str">
        <f t="shared" si="267"/>
        <v>Otjiwarongo</v>
      </c>
      <c r="I1495" s="84"/>
      <c r="J1495" s="84" t="s">
        <v>1279</v>
      </c>
      <c r="K1495" s="84">
        <v>149</v>
      </c>
      <c r="L1495" s="83">
        <f t="shared" si="268"/>
        <v>17</v>
      </c>
      <c r="M1495" s="83">
        <f t="shared" si="269"/>
        <v>17</v>
      </c>
    </row>
    <row r="1496" spans="1:13" hidden="1" x14ac:dyDescent="0.3">
      <c r="A1496" s="210" t="str">
        <f t="shared" si="261"/>
        <v>2022-IC-L5</v>
      </c>
      <c r="B1496" s="199">
        <f t="shared" si="262"/>
        <v>44877</v>
      </c>
      <c r="C1496" s="210" t="str">
        <f t="shared" si="263"/>
        <v>Zone 5 - Mile 108</v>
      </c>
      <c r="D1496" s="84" t="s">
        <v>972</v>
      </c>
      <c r="E1496" s="51" t="str">
        <f t="shared" si="264"/>
        <v>Otto</v>
      </c>
      <c r="F1496" s="51" t="str">
        <f t="shared" si="265"/>
        <v>Feyerabend</v>
      </c>
      <c r="G1496" s="51" t="str">
        <f t="shared" si="266"/>
        <v>Men U/21</v>
      </c>
      <c r="H1496" s="51" t="str">
        <f t="shared" si="267"/>
        <v>Otjiwarongo</v>
      </c>
      <c r="I1496" s="84"/>
      <c r="J1496" s="84" t="s">
        <v>1279</v>
      </c>
      <c r="K1496" s="84">
        <v>105</v>
      </c>
      <c r="L1496" s="83">
        <f t="shared" si="268"/>
        <v>5.0999999999999996</v>
      </c>
      <c r="M1496" s="83">
        <f t="shared" si="269"/>
        <v>5.0999999999999996</v>
      </c>
    </row>
    <row r="1497" spans="1:13" hidden="1" x14ac:dyDescent="0.3">
      <c r="A1497" s="210" t="str">
        <f t="shared" si="261"/>
        <v>2022-IC-L5</v>
      </c>
      <c r="B1497" s="199">
        <f t="shared" si="262"/>
        <v>44877</v>
      </c>
      <c r="C1497" s="210" t="str">
        <f t="shared" si="263"/>
        <v>Zone 5 - Mile 108</v>
      </c>
      <c r="D1497" s="84" t="s">
        <v>972</v>
      </c>
      <c r="E1497" s="51" t="str">
        <f t="shared" si="264"/>
        <v>Otto</v>
      </c>
      <c r="F1497" s="51" t="str">
        <f t="shared" si="265"/>
        <v>Feyerabend</v>
      </c>
      <c r="G1497" s="51" t="str">
        <f t="shared" si="266"/>
        <v>Men U/21</v>
      </c>
      <c r="H1497" s="51" t="str">
        <f t="shared" si="267"/>
        <v>Otjiwarongo</v>
      </c>
      <c r="I1497" s="84"/>
      <c r="J1497" s="84" t="s">
        <v>1279</v>
      </c>
      <c r="K1497" s="84">
        <v>130</v>
      </c>
      <c r="L1497" s="83">
        <f t="shared" si="268"/>
        <v>10.7</v>
      </c>
      <c r="M1497" s="83">
        <f t="shared" si="269"/>
        <v>10.7</v>
      </c>
    </row>
    <row r="1498" spans="1:13" hidden="1" x14ac:dyDescent="0.3">
      <c r="A1498" s="210" t="str">
        <f t="shared" si="261"/>
        <v>2022-IC-L5</v>
      </c>
      <c r="B1498" s="199">
        <f t="shared" si="262"/>
        <v>44877</v>
      </c>
      <c r="C1498" s="210" t="str">
        <f t="shared" si="263"/>
        <v>Zone 5 - Mile 108</v>
      </c>
      <c r="D1498" s="84" t="s">
        <v>972</v>
      </c>
      <c r="E1498" s="51" t="str">
        <f t="shared" si="264"/>
        <v>Otto</v>
      </c>
      <c r="F1498" s="51" t="str">
        <f t="shared" si="265"/>
        <v>Feyerabend</v>
      </c>
      <c r="G1498" s="51" t="str">
        <f t="shared" si="266"/>
        <v>Men U/21</v>
      </c>
      <c r="H1498" s="51" t="str">
        <f t="shared" si="267"/>
        <v>Otjiwarongo</v>
      </c>
      <c r="I1498" s="84"/>
      <c r="J1498" s="84" t="s">
        <v>1279</v>
      </c>
      <c r="K1498" s="84">
        <v>110</v>
      </c>
      <c r="L1498" s="83">
        <f t="shared" si="268"/>
        <v>6</v>
      </c>
      <c r="M1498" s="83">
        <f t="shared" si="269"/>
        <v>6</v>
      </c>
    </row>
    <row r="1499" spans="1:13" hidden="1" x14ac:dyDescent="0.3">
      <c r="A1499" s="210" t="str">
        <f t="shared" si="261"/>
        <v>2022-IC-L5</v>
      </c>
      <c r="B1499" s="199">
        <f t="shared" si="262"/>
        <v>44877</v>
      </c>
      <c r="C1499" s="210" t="str">
        <f t="shared" si="263"/>
        <v>Zone 5 - Mile 108</v>
      </c>
      <c r="D1499" s="84" t="s">
        <v>1133</v>
      </c>
      <c r="E1499" s="51" t="str">
        <f t="shared" si="264"/>
        <v>Rinus</v>
      </c>
      <c r="F1499" s="51" t="str">
        <f t="shared" si="265"/>
        <v>Van Der Westhuizen</v>
      </c>
      <c r="G1499" s="51" t="str">
        <f t="shared" si="266"/>
        <v>Men Veteran</v>
      </c>
      <c r="H1499" s="51" t="str">
        <f t="shared" si="267"/>
        <v>Otjiwarongo</v>
      </c>
      <c r="I1499" s="84"/>
      <c r="J1499" s="84" t="s">
        <v>1279</v>
      </c>
      <c r="K1499" s="84">
        <v>131</v>
      </c>
      <c r="L1499" s="83">
        <f t="shared" si="268"/>
        <v>10.9</v>
      </c>
      <c r="M1499" s="83">
        <f t="shared" si="269"/>
        <v>10.9</v>
      </c>
    </row>
    <row r="1500" spans="1:13" hidden="1" x14ac:dyDescent="0.3">
      <c r="A1500" s="210" t="str">
        <f t="shared" si="261"/>
        <v>2022-IC-L5</v>
      </c>
      <c r="B1500" s="199">
        <f t="shared" si="262"/>
        <v>44877</v>
      </c>
      <c r="C1500" s="210" t="str">
        <f t="shared" si="263"/>
        <v>Zone 5 - Mile 108</v>
      </c>
      <c r="D1500" s="84" t="s">
        <v>1133</v>
      </c>
      <c r="E1500" s="51" t="str">
        <f t="shared" si="264"/>
        <v>Rinus</v>
      </c>
      <c r="F1500" s="51" t="str">
        <f t="shared" si="265"/>
        <v>Van Der Westhuizen</v>
      </c>
      <c r="G1500" s="51" t="str">
        <f t="shared" si="266"/>
        <v>Men Veteran</v>
      </c>
      <c r="H1500" s="51" t="str">
        <f t="shared" si="267"/>
        <v>Otjiwarongo</v>
      </c>
      <c r="I1500" s="84"/>
      <c r="J1500" s="84" t="s">
        <v>1279</v>
      </c>
      <c r="K1500" s="84">
        <v>125</v>
      </c>
      <c r="L1500" s="83">
        <f t="shared" si="268"/>
        <v>9.3000000000000007</v>
      </c>
      <c r="M1500" s="83">
        <f t="shared" si="269"/>
        <v>9.3000000000000007</v>
      </c>
    </row>
    <row r="1501" spans="1:13" hidden="1" x14ac:dyDescent="0.3">
      <c r="A1501" s="210" t="str">
        <f t="shared" si="261"/>
        <v>2022-IC-L5</v>
      </c>
      <c r="B1501" s="199">
        <f t="shared" si="262"/>
        <v>44877</v>
      </c>
      <c r="C1501" s="210" t="str">
        <f t="shared" si="263"/>
        <v>Zone 5 - Mile 108</v>
      </c>
      <c r="D1501" s="84" t="s">
        <v>1133</v>
      </c>
      <c r="E1501" s="51" t="str">
        <f t="shared" si="264"/>
        <v>Rinus</v>
      </c>
      <c r="F1501" s="51" t="str">
        <f t="shared" si="265"/>
        <v>Van Der Westhuizen</v>
      </c>
      <c r="G1501" s="51" t="str">
        <f t="shared" si="266"/>
        <v>Men Veteran</v>
      </c>
      <c r="H1501" s="51" t="str">
        <f t="shared" si="267"/>
        <v>Otjiwarongo</v>
      </c>
      <c r="I1501" s="84"/>
      <c r="J1501" s="84" t="s">
        <v>1279</v>
      </c>
      <c r="K1501" s="84">
        <v>138</v>
      </c>
      <c r="L1501" s="83">
        <f t="shared" si="268"/>
        <v>13.1</v>
      </c>
      <c r="M1501" s="83">
        <f t="shared" si="269"/>
        <v>13.1</v>
      </c>
    </row>
    <row r="1502" spans="1:13" hidden="1" x14ac:dyDescent="0.3">
      <c r="A1502" s="210" t="str">
        <f t="shared" si="261"/>
        <v>2022-IC-L5</v>
      </c>
      <c r="B1502" s="199">
        <f t="shared" si="262"/>
        <v>44877</v>
      </c>
      <c r="C1502" s="210" t="str">
        <f t="shared" si="263"/>
        <v>Zone 5 - Mile 108</v>
      </c>
      <c r="D1502" s="84" t="s">
        <v>1133</v>
      </c>
      <c r="E1502" s="51" t="str">
        <f t="shared" si="264"/>
        <v>Rinus</v>
      </c>
      <c r="F1502" s="51" t="str">
        <f t="shared" si="265"/>
        <v>Van Der Westhuizen</v>
      </c>
      <c r="G1502" s="51" t="str">
        <f t="shared" si="266"/>
        <v>Men Veteran</v>
      </c>
      <c r="H1502" s="51" t="str">
        <f t="shared" si="267"/>
        <v>Otjiwarongo</v>
      </c>
      <c r="I1502" s="84"/>
      <c r="J1502" s="84" t="s">
        <v>1279</v>
      </c>
      <c r="K1502" s="84">
        <v>161</v>
      </c>
      <c r="L1502" s="83">
        <f t="shared" si="268"/>
        <v>22.2</v>
      </c>
      <c r="M1502" s="83">
        <f t="shared" si="269"/>
        <v>22.2</v>
      </c>
    </row>
    <row r="1503" spans="1:13" hidden="1" x14ac:dyDescent="0.3">
      <c r="A1503" s="210" t="str">
        <f t="shared" si="261"/>
        <v>2022-IC-L5</v>
      </c>
      <c r="B1503" s="199">
        <f t="shared" si="262"/>
        <v>44877</v>
      </c>
      <c r="C1503" s="210" t="str">
        <f t="shared" si="263"/>
        <v>Zone 5 - Mile 108</v>
      </c>
      <c r="D1503" s="84" t="s">
        <v>518</v>
      </c>
      <c r="E1503" s="51" t="str">
        <f t="shared" si="264"/>
        <v>Maritz</v>
      </c>
      <c r="F1503" s="51" t="str">
        <f t="shared" si="265"/>
        <v>Jansen van Vuuren</v>
      </c>
      <c r="G1503" s="51" t="str">
        <f t="shared" si="266"/>
        <v>Men Veteran</v>
      </c>
      <c r="H1503" s="51" t="str">
        <f t="shared" si="267"/>
        <v>Otjiwarongo</v>
      </c>
      <c r="I1503" s="84"/>
      <c r="J1503" s="84" t="s">
        <v>1279</v>
      </c>
      <c r="K1503" s="84">
        <v>95</v>
      </c>
      <c r="L1503" s="83">
        <f t="shared" si="268"/>
        <v>3.6</v>
      </c>
      <c r="M1503" s="83">
        <f t="shared" si="269"/>
        <v>3.6</v>
      </c>
    </row>
    <row r="1504" spans="1:13" hidden="1" x14ac:dyDescent="0.3">
      <c r="A1504" s="210" t="str">
        <f t="shared" si="261"/>
        <v>2022-IC-L5</v>
      </c>
      <c r="B1504" s="199">
        <f t="shared" si="262"/>
        <v>44877</v>
      </c>
      <c r="C1504" s="210" t="str">
        <f t="shared" si="263"/>
        <v>Zone 5 - Mile 108</v>
      </c>
      <c r="D1504" s="84" t="s">
        <v>518</v>
      </c>
      <c r="E1504" s="51" t="str">
        <f t="shared" si="264"/>
        <v>Maritz</v>
      </c>
      <c r="F1504" s="51" t="str">
        <f t="shared" si="265"/>
        <v>Jansen van Vuuren</v>
      </c>
      <c r="G1504" s="51" t="str">
        <f t="shared" si="266"/>
        <v>Men Veteran</v>
      </c>
      <c r="H1504" s="51" t="str">
        <f t="shared" si="267"/>
        <v>Otjiwarongo</v>
      </c>
      <c r="I1504" s="84"/>
      <c r="J1504" s="84" t="s">
        <v>1279</v>
      </c>
      <c r="K1504" s="84">
        <v>114</v>
      </c>
      <c r="L1504" s="83">
        <f t="shared" si="268"/>
        <v>6.8</v>
      </c>
      <c r="M1504" s="83">
        <f t="shared" si="269"/>
        <v>6.8</v>
      </c>
    </row>
    <row r="1505" spans="1:13" hidden="1" x14ac:dyDescent="0.3">
      <c r="A1505" s="210" t="str">
        <f t="shared" si="261"/>
        <v>2022-IC-L5</v>
      </c>
      <c r="B1505" s="199">
        <f t="shared" si="262"/>
        <v>44877</v>
      </c>
      <c r="C1505" s="210" t="str">
        <f t="shared" si="263"/>
        <v>Zone 5 - Mile 108</v>
      </c>
      <c r="D1505" s="84" t="s">
        <v>1348</v>
      </c>
      <c r="E1505" s="51" t="str">
        <f t="shared" si="264"/>
        <v>Hannes</v>
      </c>
      <c r="F1505" s="51" t="str">
        <f t="shared" si="265"/>
        <v>DeHaast</v>
      </c>
      <c r="G1505" s="51" t="str">
        <f t="shared" si="266"/>
        <v>Men Veteran</v>
      </c>
      <c r="H1505" s="51" t="str">
        <f t="shared" si="267"/>
        <v>Otjiwarongo</v>
      </c>
      <c r="I1505" s="84"/>
      <c r="J1505" s="84" t="s">
        <v>1279</v>
      </c>
      <c r="K1505" s="84">
        <v>132</v>
      </c>
      <c r="L1505" s="83">
        <f t="shared" si="268"/>
        <v>11.2</v>
      </c>
      <c r="M1505" s="83">
        <f t="shared" si="269"/>
        <v>11.2</v>
      </c>
    </row>
    <row r="1506" spans="1:13" hidden="1" x14ac:dyDescent="0.3">
      <c r="A1506" s="210" t="str">
        <f t="shared" si="261"/>
        <v>2022-IC-L5</v>
      </c>
      <c r="B1506" s="199">
        <f t="shared" si="262"/>
        <v>44877</v>
      </c>
      <c r="C1506" s="210" t="str">
        <f t="shared" si="263"/>
        <v>Zone 5 - Mile 108</v>
      </c>
      <c r="D1506" s="84" t="s">
        <v>1348</v>
      </c>
      <c r="E1506" s="51" t="str">
        <f t="shared" si="264"/>
        <v>Hannes</v>
      </c>
      <c r="F1506" s="51" t="str">
        <f t="shared" si="265"/>
        <v>DeHaast</v>
      </c>
      <c r="G1506" s="51" t="str">
        <f t="shared" si="266"/>
        <v>Men Veteran</v>
      </c>
      <c r="H1506" s="51" t="str">
        <f t="shared" si="267"/>
        <v>Otjiwarongo</v>
      </c>
      <c r="I1506" s="84"/>
      <c r="J1506" s="84" t="s">
        <v>1279</v>
      </c>
      <c r="K1506" s="84">
        <v>158</v>
      </c>
      <c r="L1506" s="83">
        <f t="shared" si="268"/>
        <v>20.8</v>
      </c>
      <c r="M1506" s="83">
        <f t="shared" si="269"/>
        <v>20.8</v>
      </c>
    </row>
    <row r="1507" spans="1:13" hidden="1" x14ac:dyDescent="0.3">
      <c r="A1507" s="210" t="str">
        <f t="shared" si="261"/>
        <v>2022-IC-L5</v>
      </c>
      <c r="B1507" s="199">
        <f t="shared" si="262"/>
        <v>44877</v>
      </c>
      <c r="C1507" s="210" t="str">
        <f t="shared" si="263"/>
        <v>Zone 5 - Mile 108</v>
      </c>
      <c r="D1507" s="84" t="s">
        <v>1697</v>
      </c>
      <c r="E1507" s="51" t="str">
        <f t="shared" si="264"/>
        <v>Maritz JNR</v>
      </c>
      <c r="F1507" s="51" t="str">
        <f t="shared" si="265"/>
        <v>Jansen Van Vuuren</v>
      </c>
      <c r="G1507" s="51" t="str">
        <f t="shared" si="266"/>
        <v>Men U/16</v>
      </c>
      <c r="H1507" s="51" t="str">
        <f t="shared" si="267"/>
        <v>Otjiwarongo</v>
      </c>
      <c r="I1507" s="84"/>
      <c r="J1507" s="84" t="s">
        <v>1257</v>
      </c>
      <c r="K1507" s="84">
        <v>49</v>
      </c>
      <c r="L1507" s="83">
        <f t="shared" si="268"/>
        <v>2.1</v>
      </c>
      <c r="M1507" s="83">
        <f t="shared" si="269"/>
        <v>2.1</v>
      </c>
    </row>
    <row r="1508" spans="1:13" hidden="1" x14ac:dyDescent="0.3">
      <c r="A1508" s="210" t="str">
        <f t="shared" si="261"/>
        <v>2022-IC-L5</v>
      </c>
      <c r="B1508" s="199">
        <f t="shared" si="262"/>
        <v>44877</v>
      </c>
      <c r="C1508" s="210" t="str">
        <f t="shared" si="263"/>
        <v>Zone 5 - Mile 108</v>
      </c>
      <c r="D1508" s="84" t="s">
        <v>1697</v>
      </c>
      <c r="E1508" s="51" t="str">
        <f t="shared" si="264"/>
        <v>Maritz JNR</v>
      </c>
      <c r="F1508" s="51" t="str">
        <f t="shared" si="265"/>
        <v>Jansen Van Vuuren</v>
      </c>
      <c r="G1508" s="51" t="str">
        <f t="shared" si="266"/>
        <v>Men U/16</v>
      </c>
      <c r="H1508" s="51" t="str">
        <f t="shared" si="267"/>
        <v>Otjiwarongo</v>
      </c>
      <c r="I1508" s="84" t="s">
        <v>19</v>
      </c>
      <c r="J1508" s="84"/>
      <c r="K1508" s="84">
        <v>77</v>
      </c>
      <c r="L1508" s="83">
        <f t="shared" si="268"/>
        <v>4.8</v>
      </c>
      <c r="M1508" s="83">
        <f t="shared" si="269"/>
        <v>4.8</v>
      </c>
    </row>
    <row r="1509" spans="1:13" hidden="1" x14ac:dyDescent="0.3">
      <c r="A1509" s="210" t="str">
        <f t="shared" si="261"/>
        <v>2022-IC-L5</v>
      </c>
      <c r="B1509" s="199">
        <f t="shared" si="262"/>
        <v>44877</v>
      </c>
      <c r="C1509" s="210" t="str">
        <f t="shared" si="263"/>
        <v>Zone 5 - Mile 108</v>
      </c>
      <c r="D1509" s="84" t="s">
        <v>730</v>
      </c>
      <c r="E1509" s="51" t="str">
        <f t="shared" si="264"/>
        <v>Kevin</v>
      </c>
      <c r="F1509" s="51" t="str">
        <f t="shared" si="265"/>
        <v>Page</v>
      </c>
      <c r="G1509" s="51" t="str">
        <f t="shared" si="266"/>
        <v>Men Senior</v>
      </c>
      <c r="H1509" s="51" t="str">
        <f t="shared" si="267"/>
        <v>Penguin</v>
      </c>
      <c r="I1509" s="84"/>
      <c r="J1509" s="84" t="s">
        <v>1279</v>
      </c>
      <c r="K1509" s="84">
        <v>146</v>
      </c>
      <c r="L1509" s="83">
        <f t="shared" si="268"/>
        <v>15.9</v>
      </c>
      <c r="M1509" s="83">
        <f t="shared" si="269"/>
        <v>15.9</v>
      </c>
    </row>
    <row r="1510" spans="1:13" hidden="1" x14ac:dyDescent="0.3">
      <c r="A1510" s="210" t="str">
        <f t="shared" si="261"/>
        <v>2022-IC-L5</v>
      </c>
      <c r="B1510" s="199">
        <f t="shared" si="262"/>
        <v>44877</v>
      </c>
      <c r="C1510" s="210" t="str">
        <f t="shared" si="263"/>
        <v>Zone 5 - Mile 108</v>
      </c>
      <c r="D1510" s="84" t="s">
        <v>730</v>
      </c>
      <c r="E1510" s="51" t="str">
        <f t="shared" si="264"/>
        <v>Kevin</v>
      </c>
      <c r="F1510" s="51" t="str">
        <f t="shared" si="265"/>
        <v>Page</v>
      </c>
      <c r="G1510" s="51" t="str">
        <f t="shared" si="266"/>
        <v>Men Senior</v>
      </c>
      <c r="H1510" s="51" t="str">
        <f t="shared" si="267"/>
        <v>Penguin</v>
      </c>
      <c r="I1510" s="84"/>
      <c r="J1510" s="84" t="s">
        <v>1279</v>
      </c>
      <c r="K1510" s="84">
        <v>123</v>
      </c>
      <c r="L1510" s="83">
        <f t="shared" si="268"/>
        <v>8.8000000000000007</v>
      </c>
      <c r="M1510" s="83">
        <f t="shared" si="269"/>
        <v>8.8000000000000007</v>
      </c>
    </row>
    <row r="1511" spans="1:13" hidden="1" x14ac:dyDescent="0.3">
      <c r="A1511" s="210" t="str">
        <f t="shared" si="261"/>
        <v>2022-IC-L5</v>
      </c>
      <c r="B1511" s="199">
        <f t="shared" si="262"/>
        <v>44877</v>
      </c>
      <c r="C1511" s="210" t="str">
        <f t="shared" si="263"/>
        <v>Zone 5 - Mile 108</v>
      </c>
      <c r="D1511" s="84" t="s">
        <v>730</v>
      </c>
      <c r="E1511" s="51" t="str">
        <f t="shared" si="264"/>
        <v>Kevin</v>
      </c>
      <c r="F1511" s="51" t="str">
        <f t="shared" si="265"/>
        <v>Page</v>
      </c>
      <c r="G1511" s="51" t="str">
        <f t="shared" si="266"/>
        <v>Men Senior</v>
      </c>
      <c r="H1511" s="51" t="str">
        <f t="shared" si="267"/>
        <v>Penguin</v>
      </c>
      <c r="I1511" s="84"/>
      <c r="J1511" s="84" t="s">
        <v>1279</v>
      </c>
      <c r="K1511" s="84">
        <v>124</v>
      </c>
      <c r="L1511" s="83">
        <f t="shared" si="268"/>
        <v>9.1</v>
      </c>
      <c r="M1511" s="83">
        <f t="shared" si="269"/>
        <v>9.1</v>
      </c>
    </row>
    <row r="1512" spans="1:13" hidden="1" x14ac:dyDescent="0.3">
      <c r="A1512" s="210" t="str">
        <f t="shared" si="261"/>
        <v>2022-IC-L5</v>
      </c>
      <c r="B1512" s="199">
        <f t="shared" si="262"/>
        <v>44877</v>
      </c>
      <c r="C1512" s="210" t="str">
        <f t="shared" si="263"/>
        <v>Zone 5 - Mile 108</v>
      </c>
      <c r="D1512" s="84" t="s">
        <v>1540</v>
      </c>
      <c r="E1512" s="51" t="str">
        <f t="shared" si="264"/>
        <v>JC</v>
      </c>
      <c r="F1512" s="51" t="str">
        <f t="shared" si="265"/>
        <v>Knight</v>
      </c>
      <c r="G1512" s="51" t="str">
        <f t="shared" si="266"/>
        <v>Men U/21</v>
      </c>
      <c r="H1512" s="51" t="str">
        <f t="shared" si="267"/>
        <v>Penguin</v>
      </c>
      <c r="I1512" s="84"/>
      <c r="J1512" s="84" t="s">
        <v>1279</v>
      </c>
      <c r="K1512" s="84">
        <v>162</v>
      </c>
      <c r="L1512" s="83">
        <f t="shared" si="268"/>
        <v>22.7</v>
      </c>
      <c r="M1512" s="83">
        <f t="shared" si="269"/>
        <v>22.7</v>
      </c>
    </row>
    <row r="1513" spans="1:13" hidden="1" x14ac:dyDescent="0.3">
      <c r="A1513" s="210" t="str">
        <f t="shared" si="261"/>
        <v>2022-IC-L5</v>
      </c>
      <c r="B1513" s="199">
        <f t="shared" si="262"/>
        <v>44877</v>
      </c>
      <c r="C1513" s="210" t="str">
        <f t="shared" si="263"/>
        <v>Zone 5 - Mile 108</v>
      </c>
      <c r="D1513" s="84" t="s">
        <v>1540</v>
      </c>
      <c r="E1513" s="51" t="str">
        <f t="shared" si="264"/>
        <v>JC</v>
      </c>
      <c r="F1513" s="51" t="str">
        <f t="shared" si="265"/>
        <v>Knight</v>
      </c>
      <c r="G1513" s="51" t="str">
        <f t="shared" si="266"/>
        <v>Men U/21</v>
      </c>
      <c r="H1513" s="51" t="str">
        <f t="shared" si="267"/>
        <v>Penguin</v>
      </c>
      <c r="I1513" s="84"/>
      <c r="J1513" s="84" t="s">
        <v>1279</v>
      </c>
      <c r="K1513" s="84">
        <v>98</v>
      </c>
      <c r="L1513" s="83">
        <f t="shared" si="268"/>
        <v>4</v>
      </c>
      <c r="M1513" s="83">
        <f t="shared" si="269"/>
        <v>4</v>
      </c>
    </row>
    <row r="1514" spans="1:13" hidden="1" x14ac:dyDescent="0.3">
      <c r="A1514" s="210" t="str">
        <f t="shared" si="261"/>
        <v>2022-IC-L5</v>
      </c>
      <c r="B1514" s="199">
        <f t="shared" si="262"/>
        <v>44877</v>
      </c>
      <c r="C1514" s="210" t="str">
        <f t="shared" si="263"/>
        <v>Zone 5 - Mile 108</v>
      </c>
      <c r="D1514" s="84" t="s">
        <v>1540</v>
      </c>
      <c r="E1514" s="51" t="str">
        <f t="shared" si="264"/>
        <v>JC</v>
      </c>
      <c r="F1514" s="51" t="str">
        <f t="shared" si="265"/>
        <v>Knight</v>
      </c>
      <c r="G1514" s="51" t="str">
        <f t="shared" si="266"/>
        <v>Men U/21</v>
      </c>
      <c r="H1514" s="51" t="str">
        <f t="shared" si="267"/>
        <v>Penguin</v>
      </c>
      <c r="I1514" s="84"/>
      <c r="J1514" s="84" t="s">
        <v>1279</v>
      </c>
      <c r="K1514" s="84">
        <v>127</v>
      </c>
      <c r="L1514" s="83">
        <f t="shared" si="268"/>
        <v>9.8000000000000007</v>
      </c>
      <c r="M1514" s="83">
        <f t="shared" si="269"/>
        <v>9.8000000000000007</v>
      </c>
    </row>
    <row r="1515" spans="1:13" hidden="1" x14ac:dyDescent="0.3">
      <c r="A1515" s="210" t="str">
        <f t="shared" si="261"/>
        <v>2022-IC-L5</v>
      </c>
      <c r="B1515" s="199">
        <f t="shared" si="262"/>
        <v>44877</v>
      </c>
      <c r="C1515" s="210" t="str">
        <f t="shared" si="263"/>
        <v>Zone 5 - Mile 108</v>
      </c>
      <c r="D1515" s="84" t="s">
        <v>1360</v>
      </c>
      <c r="E1515" s="51" t="str">
        <f t="shared" si="264"/>
        <v>Allan</v>
      </c>
      <c r="F1515" s="51" t="str">
        <f t="shared" si="265"/>
        <v>Langenstrassen</v>
      </c>
      <c r="G1515" s="51" t="str">
        <f t="shared" si="266"/>
        <v>Men Veteran</v>
      </c>
      <c r="H1515" s="51" t="str">
        <f t="shared" si="267"/>
        <v>Penguin</v>
      </c>
      <c r="I1515" s="84"/>
      <c r="J1515" s="84" t="s">
        <v>1279</v>
      </c>
      <c r="K1515" s="84">
        <v>150</v>
      </c>
      <c r="L1515" s="83">
        <f t="shared" si="268"/>
        <v>17.399999999999999</v>
      </c>
      <c r="M1515" s="83">
        <f t="shared" si="269"/>
        <v>17.399999999999999</v>
      </c>
    </row>
    <row r="1516" spans="1:13" hidden="1" x14ac:dyDescent="0.3">
      <c r="A1516" s="210" t="str">
        <f t="shared" si="261"/>
        <v>2022-IC-L5</v>
      </c>
      <c r="B1516" s="199">
        <f t="shared" si="262"/>
        <v>44877</v>
      </c>
      <c r="C1516" s="210" t="str">
        <f t="shared" si="263"/>
        <v>Zone 5 - Mile 108</v>
      </c>
      <c r="D1516" s="84" t="s">
        <v>1360</v>
      </c>
      <c r="E1516" s="51" t="str">
        <f t="shared" si="264"/>
        <v>Allan</v>
      </c>
      <c r="F1516" s="51" t="str">
        <f t="shared" si="265"/>
        <v>Langenstrassen</v>
      </c>
      <c r="G1516" s="51" t="str">
        <f t="shared" si="266"/>
        <v>Men Veteran</v>
      </c>
      <c r="H1516" s="51" t="str">
        <f t="shared" si="267"/>
        <v>Penguin</v>
      </c>
      <c r="I1516" s="84"/>
      <c r="J1516" s="84" t="s">
        <v>1279</v>
      </c>
      <c r="K1516" s="84">
        <v>138</v>
      </c>
      <c r="L1516" s="83">
        <f t="shared" si="268"/>
        <v>13.1</v>
      </c>
      <c r="M1516" s="83">
        <f t="shared" si="269"/>
        <v>13.1</v>
      </c>
    </row>
    <row r="1517" spans="1:13" hidden="1" x14ac:dyDescent="0.3">
      <c r="A1517" s="210" t="str">
        <f t="shared" si="261"/>
        <v>2022-IC-L5</v>
      </c>
      <c r="B1517" s="199">
        <f t="shared" si="262"/>
        <v>44877</v>
      </c>
      <c r="C1517" s="210" t="str">
        <f t="shared" si="263"/>
        <v>Zone 5 - Mile 108</v>
      </c>
      <c r="D1517" s="84" t="s">
        <v>1360</v>
      </c>
      <c r="E1517" s="51" t="str">
        <f t="shared" si="264"/>
        <v>Allan</v>
      </c>
      <c r="F1517" s="51" t="str">
        <f t="shared" si="265"/>
        <v>Langenstrassen</v>
      </c>
      <c r="G1517" s="51" t="str">
        <f t="shared" si="266"/>
        <v>Men Veteran</v>
      </c>
      <c r="H1517" s="51" t="str">
        <f t="shared" si="267"/>
        <v>Penguin</v>
      </c>
      <c r="I1517" s="84"/>
      <c r="J1517" s="84" t="s">
        <v>1279</v>
      </c>
      <c r="K1517" s="84">
        <v>109</v>
      </c>
      <c r="L1517" s="83">
        <f t="shared" si="268"/>
        <v>5.8</v>
      </c>
      <c r="M1517" s="83">
        <f t="shared" si="269"/>
        <v>5.8</v>
      </c>
    </row>
    <row r="1518" spans="1:13" hidden="1" x14ac:dyDescent="0.3">
      <c r="A1518" s="210" t="str">
        <f t="shared" si="261"/>
        <v>2022-IC-L5</v>
      </c>
      <c r="B1518" s="199">
        <f t="shared" si="262"/>
        <v>44877</v>
      </c>
      <c r="C1518" s="210" t="str">
        <f t="shared" si="263"/>
        <v>Zone 5 - Mile 108</v>
      </c>
      <c r="D1518" s="84" t="s">
        <v>546</v>
      </c>
      <c r="E1518" s="51" t="str">
        <f t="shared" si="264"/>
        <v>Christo</v>
      </c>
      <c r="F1518" s="51" t="str">
        <f t="shared" si="265"/>
        <v>Lensing</v>
      </c>
      <c r="G1518" s="51" t="str">
        <f t="shared" si="266"/>
        <v>Men Veteran</v>
      </c>
      <c r="H1518" s="51" t="str">
        <f t="shared" si="267"/>
        <v>xPenguin</v>
      </c>
      <c r="I1518" s="84"/>
      <c r="J1518" s="84" t="s">
        <v>1279</v>
      </c>
      <c r="K1518" s="84">
        <v>124</v>
      </c>
      <c r="L1518" s="83">
        <f t="shared" si="268"/>
        <v>9.1</v>
      </c>
      <c r="M1518" s="83">
        <f t="shared" si="269"/>
        <v>9.1</v>
      </c>
    </row>
    <row r="1519" spans="1:13" hidden="1" x14ac:dyDescent="0.3">
      <c r="A1519" s="210" t="str">
        <f t="shared" si="261"/>
        <v>2022-IC-L5</v>
      </c>
      <c r="B1519" s="199">
        <f t="shared" si="262"/>
        <v>44877</v>
      </c>
      <c r="C1519" s="210" t="str">
        <f t="shared" si="263"/>
        <v>Zone 5 - Mile 108</v>
      </c>
      <c r="D1519" s="84" t="s">
        <v>627</v>
      </c>
      <c r="E1519" s="51" t="str">
        <f t="shared" si="264"/>
        <v>Devon</v>
      </c>
      <c r="F1519" s="51" t="str">
        <f t="shared" si="265"/>
        <v>Burger</v>
      </c>
      <c r="G1519" s="51" t="str">
        <f t="shared" si="266"/>
        <v>Men U/21</v>
      </c>
      <c r="H1519" s="51" t="str">
        <f t="shared" si="267"/>
        <v>Penguin</v>
      </c>
      <c r="I1519" s="84"/>
      <c r="J1519" s="84" t="s">
        <v>1279</v>
      </c>
      <c r="K1519" s="84">
        <v>114</v>
      </c>
      <c r="L1519" s="83">
        <f t="shared" si="268"/>
        <v>6.8</v>
      </c>
      <c r="M1519" s="83">
        <f t="shared" si="269"/>
        <v>6.8</v>
      </c>
    </row>
    <row r="1520" spans="1:13" hidden="1" x14ac:dyDescent="0.3">
      <c r="A1520" s="210" t="str">
        <f t="shared" si="261"/>
        <v>2022-IC-L5</v>
      </c>
      <c r="B1520" s="199">
        <f t="shared" si="262"/>
        <v>44877</v>
      </c>
      <c r="C1520" s="210" t="str">
        <f t="shared" si="263"/>
        <v>Zone 5 - Mile 108</v>
      </c>
      <c r="D1520" s="84" t="s">
        <v>627</v>
      </c>
      <c r="E1520" s="51" t="str">
        <f t="shared" si="264"/>
        <v>Devon</v>
      </c>
      <c r="F1520" s="51" t="str">
        <f t="shared" si="265"/>
        <v>Burger</v>
      </c>
      <c r="G1520" s="51" t="str">
        <f t="shared" si="266"/>
        <v>Men U/21</v>
      </c>
      <c r="H1520" s="51" t="str">
        <f t="shared" si="267"/>
        <v>Penguin</v>
      </c>
      <c r="I1520" s="84"/>
      <c r="J1520" s="84" t="s">
        <v>1279</v>
      </c>
      <c r="K1520" s="84">
        <v>113</v>
      </c>
      <c r="L1520" s="83">
        <f t="shared" si="268"/>
        <v>6.6</v>
      </c>
      <c r="M1520" s="83">
        <f t="shared" si="269"/>
        <v>6.6</v>
      </c>
    </row>
    <row r="1521" spans="1:13" hidden="1" x14ac:dyDescent="0.3">
      <c r="A1521" s="210" t="str">
        <f t="shared" si="261"/>
        <v>2022-IC-L5</v>
      </c>
      <c r="B1521" s="199">
        <f t="shared" si="262"/>
        <v>44877</v>
      </c>
      <c r="C1521" s="210" t="str">
        <f t="shared" si="263"/>
        <v>Zone 5 - Mile 108</v>
      </c>
      <c r="D1521" s="84" t="s">
        <v>702</v>
      </c>
      <c r="E1521" s="51" t="str">
        <f t="shared" si="264"/>
        <v>Grant</v>
      </c>
      <c r="F1521" s="51" t="str">
        <f t="shared" si="265"/>
        <v>Knight</v>
      </c>
      <c r="G1521" s="51" t="str">
        <f t="shared" si="266"/>
        <v>Men Veteran</v>
      </c>
      <c r="H1521" s="51" t="str">
        <f t="shared" si="267"/>
        <v>Penguin</v>
      </c>
      <c r="I1521" s="84"/>
      <c r="J1521" s="84" t="s">
        <v>1279</v>
      </c>
      <c r="K1521" s="84">
        <v>141</v>
      </c>
      <c r="L1521" s="83">
        <f t="shared" si="268"/>
        <v>14.1</v>
      </c>
      <c r="M1521" s="83">
        <f t="shared" si="269"/>
        <v>14.1</v>
      </c>
    </row>
    <row r="1522" spans="1:13" hidden="1" x14ac:dyDescent="0.3">
      <c r="A1522" s="210" t="str">
        <f t="shared" si="261"/>
        <v>2022-IC-L5</v>
      </c>
      <c r="B1522" s="199">
        <f t="shared" si="262"/>
        <v>44877</v>
      </c>
      <c r="C1522" s="210" t="str">
        <f t="shared" si="263"/>
        <v>Zone 5 - Mile 108</v>
      </c>
      <c r="D1522" s="84" t="s">
        <v>702</v>
      </c>
      <c r="E1522" s="51" t="str">
        <f t="shared" si="264"/>
        <v>Grant</v>
      </c>
      <c r="F1522" s="51" t="str">
        <f t="shared" si="265"/>
        <v>Knight</v>
      </c>
      <c r="G1522" s="51" t="str">
        <f t="shared" si="266"/>
        <v>Men Veteran</v>
      </c>
      <c r="H1522" s="51" t="str">
        <f t="shared" si="267"/>
        <v>Penguin</v>
      </c>
      <c r="I1522" s="84"/>
      <c r="J1522" s="84" t="s">
        <v>1279</v>
      </c>
      <c r="K1522" s="84">
        <v>142</v>
      </c>
      <c r="L1522" s="83">
        <f t="shared" si="268"/>
        <v>14.4</v>
      </c>
      <c r="M1522" s="83">
        <f t="shared" si="269"/>
        <v>14.4</v>
      </c>
    </row>
    <row r="1523" spans="1:13" hidden="1" x14ac:dyDescent="0.3">
      <c r="A1523" s="210" t="str">
        <f t="shared" si="261"/>
        <v>2022-IC-L5</v>
      </c>
      <c r="B1523" s="199">
        <f t="shared" si="262"/>
        <v>44877</v>
      </c>
      <c r="C1523" s="210" t="str">
        <f t="shared" si="263"/>
        <v>Zone 5 - Mile 108</v>
      </c>
      <c r="D1523" s="84" t="s">
        <v>702</v>
      </c>
      <c r="E1523" s="51" t="str">
        <f t="shared" si="264"/>
        <v>Grant</v>
      </c>
      <c r="F1523" s="51" t="str">
        <f t="shared" si="265"/>
        <v>Knight</v>
      </c>
      <c r="G1523" s="51" t="str">
        <f t="shared" si="266"/>
        <v>Men Veteran</v>
      </c>
      <c r="H1523" s="51" t="str">
        <f t="shared" si="267"/>
        <v>Penguin</v>
      </c>
      <c r="I1523" s="84"/>
      <c r="J1523" s="84" t="s">
        <v>1279</v>
      </c>
      <c r="K1523" s="84">
        <v>124</v>
      </c>
      <c r="L1523" s="83">
        <f t="shared" si="268"/>
        <v>9.1</v>
      </c>
      <c r="M1523" s="83">
        <f t="shared" si="269"/>
        <v>9.1</v>
      </c>
    </row>
    <row r="1524" spans="1:13" hidden="1" x14ac:dyDescent="0.3">
      <c r="A1524" s="210" t="str">
        <f t="shared" si="261"/>
        <v>2022-IC-L5</v>
      </c>
      <c r="B1524" s="199">
        <f t="shared" si="262"/>
        <v>44877</v>
      </c>
      <c r="C1524" s="210" t="str">
        <f t="shared" si="263"/>
        <v>Zone 5 - Mile 108</v>
      </c>
      <c r="D1524" s="84" t="s">
        <v>702</v>
      </c>
      <c r="E1524" s="51" t="str">
        <f t="shared" si="264"/>
        <v>Grant</v>
      </c>
      <c r="F1524" s="51" t="str">
        <f t="shared" si="265"/>
        <v>Knight</v>
      </c>
      <c r="G1524" s="51" t="str">
        <f t="shared" si="266"/>
        <v>Men Veteran</v>
      </c>
      <c r="H1524" s="51" t="str">
        <f t="shared" si="267"/>
        <v>Penguin</v>
      </c>
      <c r="I1524" s="84"/>
      <c r="J1524" s="84" t="s">
        <v>1279</v>
      </c>
      <c r="K1524" s="84">
        <v>120</v>
      </c>
      <c r="L1524" s="83">
        <f t="shared" si="268"/>
        <v>8.1</v>
      </c>
      <c r="M1524" s="83">
        <f t="shared" si="269"/>
        <v>8.1</v>
      </c>
    </row>
    <row r="1525" spans="1:13" hidden="1" x14ac:dyDescent="0.3">
      <c r="A1525" s="210" t="str">
        <f t="shared" si="261"/>
        <v>2022-IC-L5</v>
      </c>
      <c r="B1525" s="199">
        <f t="shared" si="262"/>
        <v>44877</v>
      </c>
      <c r="C1525" s="210" t="str">
        <f t="shared" si="263"/>
        <v>Zone 5 - Mile 108</v>
      </c>
      <c r="D1525" s="84" t="s">
        <v>702</v>
      </c>
      <c r="E1525" s="51" t="str">
        <f t="shared" si="264"/>
        <v>Grant</v>
      </c>
      <c r="F1525" s="51" t="str">
        <f t="shared" si="265"/>
        <v>Knight</v>
      </c>
      <c r="G1525" s="51" t="str">
        <f t="shared" si="266"/>
        <v>Men Veteran</v>
      </c>
      <c r="H1525" s="51" t="str">
        <f t="shared" si="267"/>
        <v>Penguin</v>
      </c>
      <c r="I1525" s="84"/>
      <c r="J1525" s="84" t="s">
        <v>1279</v>
      </c>
      <c r="K1525" s="84">
        <v>151</v>
      </c>
      <c r="L1525" s="83">
        <f t="shared" si="268"/>
        <v>17.8</v>
      </c>
      <c r="M1525" s="83">
        <f t="shared" si="269"/>
        <v>17.8</v>
      </c>
    </row>
    <row r="1526" spans="1:13" hidden="1" x14ac:dyDescent="0.3">
      <c r="A1526" s="210" t="str">
        <f t="shared" si="261"/>
        <v>2022-IC-L5</v>
      </c>
      <c r="B1526" s="199">
        <f t="shared" si="262"/>
        <v>44877</v>
      </c>
      <c r="C1526" s="210" t="str">
        <f t="shared" si="263"/>
        <v>Zone 5 - Mile 108</v>
      </c>
      <c r="D1526" s="84" t="s">
        <v>702</v>
      </c>
      <c r="E1526" s="51" t="str">
        <f t="shared" si="264"/>
        <v>Grant</v>
      </c>
      <c r="F1526" s="51" t="str">
        <f t="shared" si="265"/>
        <v>Knight</v>
      </c>
      <c r="G1526" s="51" t="str">
        <f t="shared" si="266"/>
        <v>Men Veteran</v>
      </c>
      <c r="H1526" s="51" t="str">
        <f t="shared" si="267"/>
        <v>Penguin</v>
      </c>
      <c r="I1526" s="84"/>
      <c r="J1526" s="84" t="s">
        <v>1279</v>
      </c>
      <c r="K1526" s="84">
        <v>130</v>
      </c>
      <c r="L1526" s="83">
        <f t="shared" si="268"/>
        <v>10.7</v>
      </c>
      <c r="M1526" s="83">
        <f t="shared" si="269"/>
        <v>10.7</v>
      </c>
    </row>
    <row r="1527" spans="1:13" hidden="1" x14ac:dyDescent="0.3">
      <c r="A1527" s="210" t="str">
        <f t="shared" si="261"/>
        <v>2022-IC-L5</v>
      </c>
      <c r="B1527" s="199">
        <f t="shared" si="262"/>
        <v>44877</v>
      </c>
      <c r="C1527" s="210" t="str">
        <f t="shared" si="263"/>
        <v>Zone 5 - Mile 108</v>
      </c>
      <c r="D1527" s="84" t="s">
        <v>702</v>
      </c>
      <c r="E1527" s="51" t="str">
        <f t="shared" si="264"/>
        <v>Grant</v>
      </c>
      <c r="F1527" s="51" t="str">
        <f t="shared" si="265"/>
        <v>Knight</v>
      </c>
      <c r="G1527" s="51" t="str">
        <f t="shared" si="266"/>
        <v>Men Veteran</v>
      </c>
      <c r="H1527" s="51" t="str">
        <f t="shared" si="267"/>
        <v>Penguin</v>
      </c>
      <c r="I1527" s="84"/>
      <c r="J1527" s="84" t="s">
        <v>1279</v>
      </c>
      <c r="K1527" s="84">
        <v>124</v>
      </c>
      <c r="L1527" s="83">
        <f t="shared" si="268"/>
        <v>9.1</v>
      </c>
      <c r="M1527" s="83">
        <f t="shared" si="269"/>
        <v>9.1</v>
      </c>
    </row>
    <row r="1528" spans="1:13" hidden="1" x14ac:dyDescent="0.3">
      <c r="A1528" s="210" t="str">
        <f t="shared" si="261"/>
        <v>2022-IC-L5</v>
      </c>
      <c r="B1528" s="199">
        <f t="shared" si="262"/>
        <v>44877</v>
      </c>
      <c r="C1528" s="210" t="str">
        <f t="shared" si="263"/>
        <v>Zone 5 - Mile 108</v>
      </c>
      <c r="D1528" s="84" t="s">
        <v>639</v>
      </c>
      <c r="E1528" s="51" t="str">
        <f t="shared" si="264"/>
        <v>Chris Junior</v>
      </c>
      <c r="F1528" s="51" t="str">
        <f t="shared" si="265"/>
        <v>Orffer</v>
      </c>
      <c r="G1528" s="51" t="str">
        <f t="shared" si="266"/>
        <v>Men Senior</v>
      </c>
      <c r="H1528" s="51" t="str">
        <f t="shared" si="267"/>
        <v>Penguin</v>
      </c>
      <c r="I1528" s="84"/>
      <c r="J1528" s="84" t="s">
        <v>1279</v>
      </c>
      <c r="K1528" s="84">
        <v>168</v>
      </c>
      <c r="L1528" s="83">
        <f t="shared" si="268"/>
        <v>25.7</v>
      </c>
      <c r="M1528" s="83">
        <f t="shared" si="269"/>
        <v>25.7</v>
      </c>
    </row>
    <row r="1529" spans="1:13" hidden="1" x14ac:dyDescent="0.3">
      <c r="A1529" s="210" t="str">
        <f t="shared" si="261"/>
        <v>2022-IC-L5</v>
      </c>
      <c r="B1529" s="199">
        <f t="shared" si="262"/>
        <v>44877</v>
      </c>
      <c r="C1529" s="210" t="str">
        <f t="shared" si="263"/>
        <v>Zone 5 - Mile 108</v>
      </c>
      <c r="D1529" s="84" t="s">
        <v>639</v>
      </c>
      <c r="E1529" s="51" t="str">
        <f t="shared" si="264"/>
        <v>Chris Junior</v>
      </c>
      <c r="F1529" s="51" t="str">
        <f t="shared" si="265"/>
        <v>Orffer</v>
      </c>
      <c r="G1529" s="51" t="str">
        <f t="shared" si="266"/>
        <v>Men Senior</v>
      </c>
      <c r="H1529" s="51" t="str">
        <f t="shared" si="267"/>
        <v>Penguin</v>
      </c>
      <c r="I1529" s="84"/>
      <c r="J1529" s="84" t="s">
        <v>1279</v>
      </c>
      <c r="K1529" s="84">
        <v>131</v>
      </c>
      <c r="L1529" s="83">
        <f t="shared" si="268"/>
        <v>10.9</v>
      </c>
      <c r="M1529" s="83">
        <f t="shared" si="269"/>
        <v>10.9</v>
      </c>
    </row>
    <row r="1530" spans="1:13" hidden="1" x14ac:dyDescent="0.3">
      <c r="A1530" s="210" t="str">
        <f t="shared" si="261"/>
        <v>2022-IC-L5</v>
      </c>
      <c r="B1530" s="199">
        <f t="shared" si="262"/>
        <v>44877</v>
      </c>
      <c r="C1530" s="210" t="str">
        <f t="shared" si="263"/>
        <v>Zone 5 - Mile 108</v>
      </c>
      <c r="D1530" s="84" t="s">
        <v>639</v>
      </c>
      <c r="E1530" s="51" t="str">
        <f t="shared" si="264"/>
        <v>Chris Junior</v>
      </c>
      <c r="F1530" s="51" t="str">
        <f t="shared" si="265"/>
        <v>Orffer</v>
      </c>
      <c r="G1530" s="51" t="str">
        <f t="shared" si="266"/>
        <v>Men Senior</v>
      </c>
      <c r="H1530" s="51" t="str">
        <f t="shared" si="267"/>
        <v>Penguin</v>
      </c>
      <c r="I1530" s="84"/>
      <c r="J1530" s="84" t="s">
        <v>1279</v>
      </c>
      <c r="K1530" s="84">
        <v>133</v>
      </c>
      <c r="L1530" s="83">
        <f t="shared" si="268"/>
        <v>11.5</v>
      </c>
      <c r="M1530" s="83">
        <f t="shared" si="269"/>
        <v>11.5</v>
      </c>
    </row>
    <row r="1531" spans="1:13" hidden="1" x14ac:dyDescent="0.3">
      <c r="A1531" s="210" t="str">
        <f t="shared" si="261"/>
        <v>2022-IC-L5</v>
      </c>
      <c r="B1531" s="199">
        <f t="shared" si="262"/>
        <v>44877</v>
      </c>
      <c r="C1531" s="210" t="str">
        <f t="shared" si="263"/>
        <v>Zone 5 - Mile 108</v>
      </c>
      <c r="D1531" s="84" t="s">
        <v>707</v>
      </c>
      <c r="E1531" s="51" t="str">
        <f t="shared" si="264"/>
        <v>Henri</v>
      </c>
      <c r="F1531" s="51" t="str">
        <f t="shared" si="265"/>
        <v>Snyman</v>
      </c>
      <c r="G1531" s="51" t="str">
        <f t="shared" si="266"/>
        <v>Men Master</v>
      </c>
      <c r="H1531" s="51" t="str">
        <f t="shared" si="267"/>
        <v>Penguin</v>
      </c>
      <c r="I1531" s="84"/>
      <c r="J1531" s="84" t="s">
        <v>1257</v>
      </c>
      <c r="K1531" s="84">
        <v>97</v>
      </c>
      <c r="L1531" s="83">
        <f t="shared" si="268"/>
        <v>16.899999999999999</v>
      </c>
      <c r="M1531" s="83">
        <f t="shared" si="269"/>
        <v>16.899999999999999</v>
      </c>
    </row>
    <row r="1532" spans="1:13" hidden="1" x14ac:dyDescent="0.3">
      <c r="A1532" s="210" t="str">
        <f t="shared" si="261"/>
        <v>2022-IC-L5</v>
      </c>
      <c r="B1532" s="199">
        <f t="shared" si="262"/>
        <v>44877</v>
      </c>
      <c r="C1532" s="210" t="str">
        <f t="shared" si="263"/>
        <v>Zone 5 - Mile 108</v>
      </c>
      <c r="D1532" s="84" t="s">
        <v>707</v>
      </c>
      <c r="E1532" s="51" t="str">
        <f t="shared" si="264"/>
        <v>Henri</v>
      </c>
      <c r="F1532" s="51" t="str">
        <f t="shared" si="265"/>
        <v>Snyman</v>
      </c>
      <c r="G1532" s="51" t="str">
        <f t="shared" si="266"/>
        <v>Men Master</v>
      </c>
      <c r="H1532" s="51" t="str">
        <f t="shared" si="267"/>
        <v>Penguin</v>
      </c>
      <c r="I1532" s="84"/>
      <c r="J1532" s="84" t="s">
        <v>1279</v>
      </c>
      <c r="K1532" s="84">
        <v>160</v>
      </c>
      <c r="L1532" s="83">
        <f t="shared" si="268"/>
        <v>21.7</v>
      </c>
      <c r="M1532" s="83">
        <f t="shared" si="269"/>
        <v>21.7</v>
      </c>
    </row>
    <row r="1533" spans="1:13" hidden="1" x14ac:dyDescent="0.3">
      <c r="A1533" s="210" t="str">
        <f t="shared" si="261"/>
        <v>2022-IC-L5</v>
      </c>
      <c r="B1533" s="199">
        <f t="shared" si="262"/>
        <v>44877</v>
      </c>
      <c r="C1533" s="210" t="str">
        <f t="shared" si="263"/>
        <v>Zone 5 - Mile 108</v>
      </c>
      <c r="D1533" s="84" t="s">
        <v>707</v>
      </c>
      <c r="E1533" s="51" t="str">
        <f t="shared" si="264"/>
        <v>Henri</v>
      </c>
      <c r="F1533" s="51" t="str">
        <f t="shared" si="265"/>
        <v>Snyman</v>
      </c>
      <c r="G1533" s="51" t="str">
        <f t="shared" si="266"/>
        <v>Men Master</v>
      </c>
      <c r="H1533" s="51" t="str">
        <f t="shared" si="267"/>
        <v>Penguin</v>
      </c>
      <c r="I1533" s="84"/>
      <c r="J1533" s="84" t="s">
        <v>1279</v>
      </c>
      <c r="K1533" s="84">
        <v>120</v>
      </c>
      <c r="L1533" s="83">
        <f t="shared" si="268"/>
        <v>8.1</v>
      </c>
      <c r="M1533" s="83">
        <f t="shared" si="269"/>
        <v>8.1</v>
      </c>
    </row>
    <row r="1534" spans="1:13" hidden="1" x14ac:dyDescent="0.3">
      <c r="A1534" s="210" t="str">
        <f t="shared" si="261"/>
        <v>2022-IC-L5</v>
      </c>
      <c r="B1534" s="199">
        <f t="shared" si="262"/>
        <v>44877</v>
      </c>
      <c r="C1534" s="210" t="str">
        <f t="shared" si="263"/>
        <v>Zone 5 - Mile 108</v>
      </c>
      <c r="D1534" s="84" t="s">
        <v>707</v>
      </c>
      <c r="E1534" s="51" t="str">
        <f t="shared" si="264"/>
        <v>Henri</v>
      </c>
      <c r="F1534" s="51" t="str">
        <f t="shared" si="265"/>
        <v>Snyman</v>
      </c>
      <c r="G1534" s="51" t="str">
        <f t="shared" si="266"/>
        <v>Men Master</v>
      </c>
      <c r="H1534" s="51" t="str">
        <f t="shared" si="267"/>
        <v>Penguin</v>
      </c>
      <c r="I1534" s="84"/>
      <c r="J1534" s="84" t="s">
        <v>1279</v>
      </c>
      <c r="K1534" s="84">
        <v>133</v>
      </c>
      <c r="L1534" s="83">
        <f t="shared" si="268"/>
        <v>11.5</v>
      </c>
      <c r="M1534" s="83">
        <f t="shared" si="269"/>
        <v>11.5</v>
      </c>
    </row>
    <row r="1535" spans="1:13" hidden="1" x14ac:dyDescent="0.3">
      <c r="A1535" s="210" t="str">
        <f t="shared" si="261"/>
        <v>2022-IC-L5</v>
      </c>
      <c r="B1535" s="199">
        <f t="shared" si="262"/>
        <v>44877</v>
      </c>
      <c r="C1535" s="210" t="str">
        <f t="shared" si="263"/>
        <v>Zone 5 - Mile 108</v>
      </c>
      <c r="D1535" s="84" t="s">
        <v>707</v>
      </c>
      <c r="E1535" s="51" t="str">
        <f t="shared" si="264"/>
        <v>Henri</v>
      </c>
      <c r="F1535" s="51" t="str">
        <f t="shared" si="265"/>
        <v>Snyman</v>
      </c>
      <c r="G1535" s="51" t="str">
        <f t="shared" si="266"/>
        <v>Men Master</v>
      </c>
      <c r="H1535" s="51" t="str">
        <f t="shared" si="267"/>
        <v>Penguin</v>
      </c>
      <c r="I1535" s="84"/>
      <c r="J1535" s="84" t="s">
        <v>1279</v>
      </c>
      <c r="K1535" s="84">
        <v>115</v>
      </c>
      <c r="L1535" s="83">
        <f t="shared" si="268"/>
        <v>7</v>
      </c>
      <c r="M1535" s="83">
        <f t="shared" si="269"/>
        <v>7</v>
      </c>
    </row>
    <row r="1536" spans="1:13" hidden="1" x14ac:dyDescent="0.3">
      <c r="A1536" s="210" t="str">
        <f t="shared" si="261"/>
        <v>2022-IC-L5</v>
      </c>
      <c r="B1536" s="199">
        <f t="shared" si="262"/>
        <v>44877</v>
      </c>
      <c r="C1536" s="210" t="str">
        <f t="shared" si="263"/>
        <v>Zone 5 - Mile 108</v>
      </c>
      <c r="D1536" s="84" t="s">
        <v>707</v>
      </c>
      <c r="E1536" s="51" t="str">
        <f t="shared" si="264"/>
        <v>Henri</v>
      </c>
      <c r="F1536" s="51" t="str">
        <f t="shared" si="265"/>
        <v>Snyman</v>
      </c>
      <c r="G1536" s="51" t="str">
        <f t="shared" si="266"/>
        <v>Men Master</v>
      </c>
      <c r="H1536" s="51" t="str">
        <f t="shared" si="267"/>
        <v>Penguin</v>
      </c>
      <c r="I1536" s="84"/>
      <c r="J1536" s="84" t="s">
        <v>1279</v>
      </c>
      <c r="K1536" s="84">
        <v>134</v>
      </c>
      <c r="L1536" s="83">
        <f t="shared" si="268"/>
        <v>11.8</v>
      </c>
      <c r="M1536" s="83">
        <f t="shared" si="269"/>
        <v>11.8</v>
      </c>
    </row>
    <row r="1537" spans="1:13" hidden="1" x14ac:dyDescent="0.3">
      <c r="A1537" s="210" t="str">
        <f t="shared" si="261"/>
        <v>2022-IC-L5</v>
      </c>
      <c r="B1537" s="199">
        <f t="shared" si="262"/>
        <v>44877</v>
      </c>
      <c r="C1537" s="210" t="str">
        <f t="shared" si="263"/>
        <v>Zone 5 - Mile 108</v>
      </c>
      <c r="D1537" s="84" t="s">
        <v>707</v>
      </c>
      <c r="E1537" s="51" t="str">
        <f t="shared" si="264"/>
        <v>Henri</v>
      </c>
      <c r="F1537" s="51" t="str">
        <f t="shared" si="265"/>
        <v>Snyman</v>
      </c>
      <c r="G1537" s="51" t="str">
        <f t="shared" si="266"/>
        <v>Men Master</v>
      </c>
      <c r="H1537" s="51" t="str">
        <f t="shared" si="267"/>
        <v>Penguin</v>
      </c>
      <c r="I1537" s="84"/>
      <c r="J1537" s="84" t="s">
        <v>1279</v>
      </c>
      <c r="K1537" s="84">
        <v>114</v>
      </c>
      <c r="L1537" s="83">
        <f t="shared" si="268"/>
        <v>6.8</v>
      </c>
      <c r="M1537" s="83">
        <f t="shared" si="269"/>
        <v>6.8</v>
      </c>
    </row>
    <row r="1538" spans="1:13" hidden="1" x14ac:dyDescent="0.3">
      <c r="A1538" s="210" t="str">
        <f t="shared" si="261"/>
        <v>2022-IC-L5</v>
      </c>
      <c r="B1538" s="199">
        <f t="shared" si="262"/>
        <v>44877</v>
      </c>
      <c r="C1538" s="210" t="str">
        <f t="shared" si="263"/>
        <v>Zone 5 - Mile 108</v>
      </c>
      <c r="D1538" s="84" t="s">
        <v>707</v>
      </c>
      <c r="E1538" s="51" t="str">
        <f t="shared" si="264"/>
        <v>Henri</v>
      </c>
      <c r="F1538" s="51" t="str">
        <f t="shared" si="265"/>
        <v>Snyman</v>
      </c>
      <c r="G1538" s="51" t="str">
        <f t="shared" si="266"/>
        <v>Men Master</v>
      </c>
      <c r="H1538" s="51" t="str">
        <f t="shared" si="267"/>
        <v>Penguin</v>
      </c>
      <c r="I1538" s="84"/>
      <c r="J1538" s="84" t="s">
        <v>1279</v>
      </c>
      <c r="K1538" s="84">
        <v>117</v>
      </c>
      <c r="L1538" s="83">
        <f t="shared" si="268"/>
        <v>7.4</v>
      </c>
      <c r="M1538" s="83">
        <f t="shared" si="269"/>
        <v>7.4</v>
      </c>
    </row>
    <row r="1539" spans="1:13" hidden="1" x14ac:dyDescent="0.3">
      <c r="A1539" s="210" t="str">
        <f t="shared" si="261"/>
        <v>2022-IC-L5</v>
      </c>
      <c r="B1539" s="199">
        <f t="shared" si="262"/>
        <v>44877</v>
      </c>
      <c r="C1539" s="210" t="str">
        <f t="shared" si="263"/>
        <v>Zone 5 - Mile 108</v>
      </c>
      <c r="D1539" s="84" t="s">
        <v>707</v>
      </c>
      <c r="E1539" s="51" t="str">
        <f t="shared" si="264"/>
        <v>Henri</v>
      </c>
      <c r="F1539" s="51" t="str">
        <f t="shared" si="265"/>
        <v>Snyman</v>
      </c>
      <c r="G1539" s="51" t="str">
        <f t="shared" si="266"/>
        <v>Men Master</v>
      </c>
      <c r="H1539" s="51" t="str">
        <f t="shared" si="267"/>
        <v>Penguin</v>
      </c>
      <c r="I1539" s="84"/>
      <c r="J1539" s="84" t="s">
        <v>1279</v>
      </c>
      <c r="K1539" s="84">
        <v>142</v>
      </c>
      <c r="L1539" s="83">
        <f t="shared" si="268"/>
        <v>14.4</v>
      </c>
      <c r="M1539" s="83">
        <f t="shared" si="269"/>
        <v>14.4</v>
      </c>
    </row>
    <row r="1540" spans="1:13" hidden="1" x14ac:dyDescent="0.3">
      <c r="A1540" s="210" t="str">
        <f t="shared" si="261"/>
        <v>2022-IC-L5</v>
      </c>
      <c r="B1540" s="199">
        <f t="shared" si="262"/>
        <v>44877</v>
      </c>
      <c r="C1540" s="210" t="str">
        <f t="shared" si="263"/>
        <v>Zone 5 - Mile 108</v>
      </c>
      <c r="D1540" s="84" t="s">
        <v>707</v>
      </c>
      <c r="E1540" s="51" t="str">
        <f t="shared" si="264"/>
        <v>Henri</v>
      </c>
      <c r="F1540" s="51" t="str">
        <f t="shared" si="265"/>
        <v>Snyman</v>
      </c>
      <c r="G1540" s="51" t="str">
        <f t="shared" si="266"/>
        <v>Men Master</v>
      </c>
      <c r="H1540" s="51" t="str">
        <f t="shared" si="267"/>
        <v>Penguin</v>
      </c>
      <c r="I1540" s="84"/>
      <c r="J1540" s="84" t="s">
        <v>1279</v>
      </c>
      <c r="K1540" s="84">
        <v>114</v>
      </c>
      <c r="L1540" s="83">
        <f t="shared" si="268"/>
        <v>6.8</v>
      </c>
      <c r="M1540" s="83">
        <f t="shared" si="269"/>
        <v>6.8</v>
      </c>
    </row>
    <row r="1541" spans="1:13" hidden="1" x14ac:dyDescent="0.3">
      <c r="A1541" s="210" t="str">
        <f t="shared" si="261"/>
        <v>2022-IC-L5</v>
      </c>
      <c r="B1541" s="199">
        <f t="shared" si="262"/>
        <v>44877</v>
      </c>
      <c r="C1541" s="210" t="str">
        <f t="shared" si="263"/>
        <v>Zone 5 - Mile 108</v>
      </c>
      <c r="D1541" s="84" t="s">
        <v>455</v>
      </c>
      <c r="E1541" s="51" t="str">
        <f t="shared" si="264"/>
        <v>Nico</v>
      </c>
      <c r="F1541" s="51" t="str">
        <f t="shared" si="265"/>
        <v>Kotze</v>
      </c>
      <c r="G1541" s="51" t="str">
        <f t="shared" si="266"/>
        <v>Men Veteran</v>
      </c>
      <c r="H1541" s="51" t="str">
        <f t="shared" si="267"/>
        <v>Penguin</v>
      </c>
      <c r="I1541" s="84"/>
      <c r="J1541" s="84" t="s">
        <v>1279</v>
      </c>
      <c r="K1541" s="84">
        <v>99</v>
      </c>
      <c r="L1541" s="83">
        <f t="shared" si="268"/>
        <v>4.2</v>
      </c>
      <c r="M1541" s="83">
        <f t="shared" si="269"/>
        <v>4.2</v>
      </c>
    </row>
    <row r="1542" spans="1:13" hidden="1" x14ac:dyDescent="0.3">
      <c r="A1542" s="210" t="str">
        <f t="shared" si="261"/>
        <v>2022-IC-L5</v>
      </c>
      <c r="B1542" s="199">
        <f t="shared" si="262"/>
        <v>44877</v>
      </c>
      <c r="C1542" s="210" t="str">
        <f t="shared" si="263"/>
        <v>Zone 5 - Mile 108</v>
      </c>
      <c r="D1542" s="84" t="s">
        <v>1422</v>
      </c>
      <c r="E1542" s="51" t="str">
        <f t="shared" si="264"/>
        <v>Stefan</v>
      </c>
      <c r="F1542" s="51" t="str">
        <f t="shared" si="265"/>
        <v>Snyman</v>
      </c>
      <c r="G1542" s="51" t="str">
        <f t="shared" si="266"/>
        <v>Men U/21</v>
      </c>
      <c r="H1542" s="51" t="str">
        <f t="shared" si="267"/>
        <v>Penguin</v>
      </c>
      <c r="I1542" s="84"/>
      <c r="J1542" s="84" t="s">
        <v>1279</v>
      </c>
      <c r="K1542" s="84">
        <v>150</v>
      </c>
      <c r="L1542" s="83">
        <f t="shared" si="268"/>
        <v>17.399999999999999</v>
      </c>
      <c r="M1542" s="83">
        <f t="shared" si="269"/>
        <v>17.399999999999999</v>
      </c>
    </row>
    <row r="1543" spans="1:13" hidden="1" x14ac:dyDescent="0.3">
      <c r="A1543" s="210" t="str">
        <f t="shared" si="261"/>
        <v>2022-IC-L5</v>
      </c>
      <c r="B1543" s="199">
        <f t="shared" si="262"/>
        <v>44877</v>
      </c>
      <c r="C1543" s="210" t="str">
        <f t="shared" si="263"/>
        <v>Zone 5 - Mile 108</v>
      </c>
      <c r="D1543" s="84" t="s">
        <v>1422</v>
      </c>
      <c r="E1543" s="51" t="str">
        <f t="shared" si="264"/>
        <v>Stefan</v>
      </c>
      <c r="F1543" s="51" t="str">
        <f t="shared" si="265"/>
        <v>Snyman</v>
      </c>
      <c r="G1543" s="51" t="str">
        <f t="shared" si="266"/>
        <v>Men U/21</v>
      </c>
      <c r="H1543" s="51" t="str">
        <f t="shared" si="267"/>
        <v>Penguin</v>
      </c>
      <c r="I1543" s="84"/>
      <c r="J1543" s="84" t="s">
        <v>1279</v>
      </c>
      <c r="K1543" s="84">
        <v>111</v>
      </c>
      <c r="L1543" s="83">
        <f t="shared" si="268"/>
        <v>6.2</v>
      </c>
      <c r="M1543" s="83">
        <f t="shared" si="269"/>
        <v>6.2</v>
      </c>
    </row>
    <row r="1544" spans="1:13" hidden="1" x14ac:dyDescent="0.3">
      <c r="A1544" s="210" t="str">
        <f t="shared" si="261"/>
        <v>2022-IC-L5</v>
      </c>
      <c r="B1544" s="199">
        <f t="shared" si="262"/>
        <v>44877</v>
      </c>
      <c r="C1544" s="210" t="str">
        <f t="shared" si="263"/>
        <v>Zone 5 - Mile 108</v>
      </c>
      <c r="D1544" s="84" t="s">
        <v>838</v>
      </c>
      <c r="E1544" s="51" t="str">
        <f t="shared" si="264"/>
        <v>Henco</v>
      </c>
      <c r="F1544" s="51" t="str">
        <f t="shared" si="265"/>
        <v>Snyman</v>
      </c>
      <c r="G1544" s="51" t="str">
        <f t="shared" si="266"/>
        <v>Men Senior</v>
      </c>
      <c r="H1544" s="51" t="str">
        <f t="shared" si="267"/>
        <v>Penguin</v>
      </c>
      <c r="I1544" s="84"/>
      <c r="J1544" s="84" t="s">
        <v>1279</v>
      </c>
      <c r="K1544" s="84">
        <v>141</v>
      </c>
      <c r="L1544" s="83">
        <f t="shared" si="268"/>
        <v>14.1</v>
      </c>
      <c r="M1544" s="83">
        <f t="shared" si="269"/>
        <v>14.1</v>
      </c>
    </row>
    <row r="1545" spans="1:13" hidden="1" x14ac:dyDescent="0.3">
      <c r="A1545" s="210" t="str">
        <f t="shared" ref="A1545:A1608" si="270">IF(D1545="","",A1544)</f>
        <v>2022-IC-L5</v>
      </c>
      <c r="B1545" s="199">
        <f t="shared" ref="B1545:B1608" si="271">IF(D1545="","",B1544)</f>
        <v>44877</v>
      </c>
      <c r="C1545" s="210" t="str">
        <f t="shared" ref="C1545:C1608" si="272">IF(D1545="","",C1544)</f>
        <v>Zone 5 - Mile 108</v>
      </c>
      <c r="D1545" s="84" t="s">
        <v>838</v>
      </c>
      <c r="E1545" s="51" t="str">
        <f t="shared" ref="E1545:E1608" si="273">IF(D1545="","",VLOOKUP(D1545,Master,3,FALSE))</f>
        <v>Henco</v>
      </c>
      <c r="F1545" s="51" t="str">
        <f t="shared" ref="F1545:F1608" si="274">IF(D1545="","",VLOOKUP(D1545,Master,4,FALSE))</f>
        <v>Snyman</v>
      </c>
      <c r="G1545" s="51" t="str">
        <f t="shared" ref="G1545:G1608" si="275">IF(D1545="","",VLOOKUP(D1545,Master,5,FALSE))</f>
        <v>Men Senior</v>
      </c>
      <c r="H1545" s="51" t="str">
        <f t="shared" ref="H1545:H1608" si="276">IF(D1545="","",VLOOKUP(D1545,Master,2,FALSE))</f>
        <v>Penguin</v>
      </c>
      <c r="I1545" s="84"/>
      <c r="J1545" s="84" t="s">
        <v>1279</v>
      </c>
      <c r="K1545" s="84">
        <v>128</v>
      </c>
      <c r="L1545" s="83">
        <f t="shared" ref="L1545:L1608" si="277">IF(K1545="","",IF(I1545="",ROUND(HLOOKUP(J1545,kgList,K1545,FALSE),1),ROUND(HLOOKUP(I1545,kgList,K1545,FALSE),1)))</f>
        <v>10.1</v>
      </c>
      <c r="M1545" s="83">
        <f t="shared" ref="M1545:M1608" si="278">IF(L1545="","",IF(COUNTA(I1545:J1545)&gt;1,"Edible or Inedible",IF(COUNTA(I1545)=1,L1545*1,IF(COUNTA(J1545)=1,L1545*1,"ERROR"))))</f>
        <v>10.1</v>
      </c>
    </row>
    <row r="1546" spans="1:13" hidden="1" x14ac:dyDescent="0.3">
      <c r="A1546" s="210" t="str">
        <f t="shared" si="270"/>
        <v>2022-IC-L5</v>
      </c>
      <c r="B1546" s="199">
        <f t="shared" si="271"/>
        <v>44877</v>
      </c>
      <c r="C1546" s="210" t="str">
        <f t="shared" si="272"/>
        <v>Zone 5 - Mile 108</v>
      </c>
      <c r="D1546" s="84" t="s">
        <v>838</v>
      </c>
      <c r="E1546" s="51" t="str">
        <f t="shared" si="273"/>
        <v>Henco</v>
      </c>
      <c r="F1546" s="51" t="str">
        <f t="shared" si="274"/>
        <v>Snyman</v>
      </c>
      <c r="G1546" s="51" t="str">
        <f t="shared" si="275"/>
        <v>Men Senior</v>
      </c>
      <c r="H1546" s="51" t="str">
        <f t="shared" si="276"/>
        <v>Penguin</v>
      </c>
      <c r="I1546" s="84"/>
      <c r="J1546" s="84" t="s">
        <v>1279</v>
      </c>
      <c r="K1546" s="84">
        <v>146</v>
      </c>
      <c r="L1546" s="83">
        <f t="shared" si="277"/>
        <v>15.9</v>
      </c>
      <c r="M1546" s="83">
        <f t="shared" si="278"/>
        <v>15.9</v>
      </c>
    </row>
    <row r="1547" spans="1:13" hidden="1" x14ac:dyDescent="0.3">
      <c r="A1547" s="210" t="str">
        <f t="shared" si="270"/>
        <v>2022-IC-L5</v>
      </c>
      <c r="B1547" s="199">
        <f t="shared" si="271"/>
        <v>44877</v>
      </c>
      <c r="C1547" s="210" t="str">
        <f t="shared" si="272"/>
        <v>Zone 5 - Mile 108</v>
      </c>
      <c r="D1547" s="84" t="s">
        <v>838</v>
      </c>
      <c r="E1547" s="51" t="str">
        <f t="shared" si="273"/>
        <v>Henco</v>
      </c>
      <c r="F1547" s="51" t="str">
        <f t="shared" si="274"/>
        <v>Snyman</v>
      </c>
      <c r="G1547" s="51" t="str">
        <f t="shared" si="275"/>
        <v>Men Senior</v>
      </c>
      <c r="H1547" s="51" t="str">
        <f t="shared" si="276"/>
        <v>Penguin</v>
      </c>
      <c r="I1547" s="84"/>
      <c r="J1547" s="84" t="s">
        <v>1279</v>
      </c>
      <c r="K1547" s="84">
        <v>128</v>
      </c>
      <c r="L1547" s="83">
        <f t="shared" si="277"/>
        <v>10.1</v>
      </c>
      <c r="M1547" s="83">
        <f t="shared" si="278"/>
        <v>10.1</v>
      </c>
    </row>
    <row r="1548" spans="1:13" hidden="1" x14ac:dyDescent="0.3">
      <c r="A1548" s="210" t="str">
        <f t="shared" si="270"/>
        <v>2022-IC-L5</v>
      </c>
      <c r="B1548" s="199">
        <f t="shared" si="271"/>
        <v>44877</v>
      </c>
      <c r="C1548" s="210" t="str">
        <f t="shared" si="272"/>
        <v>Zone 5 - Mile 108</v>
      </c>
      <c r="D1548" s="84" t="s">
        <v>838</v>
      </c>
      <c r="E1548" s="51" t="str">
        <f t="shared" si="273"/>
        <v>Henco</v>
      </c>
      <c r="F1548" s="51" t="str">
        <f t="shared" si="274"/>
        <v>Snyman</v>
      </c>
      <c r="G1548" s="51" t="str">
        <f t="shared" si="275"/>
        <v>Men Senior</v>
      </c>
      <c r="H1548" s="51" t="str">
        <f t="shared" si="276"/>
        <v>Penguin</v>
      </c>
      <c r="I1548" s="84"/>
      <c r="J1548" s="84" t="s">
        <v>1279</v>
      </c>
      <c r="K1548" s="84">
        <v>103</v>
      </c>
      <c r="L1548" s="83">
        <f t="shared" si="277"/>
        <v>4.8</v>
      </c>
      <c r="M1548" s="83">
        <f t="shared" si="278"/>
        <v>4.8</v>
      </c>
    </row>
    <row r="1549" spans="1:13" hidden="1" x14ac:dyDescent="0.3">
      <c r="A1549" s="210" t="str">
        <f t="shared" si="270"/>
        <v>2022-IC-L5</v>
      </c>
      <c r="B1549" s="199">
        <f t="shared" si="271"/>
        <v>44877</v>
      </c>
      <c r="C1549" s="210" t="str">
        <f t="shared" si="272"/>
        <v>Zone 5 - Mile 108</v>
      </c>
      <c r="D1549" s="84" t="s">
        <v>510</v>
      </c>
      <c r="E1549" s="51" t="str">
        <f t="shared" si="273"/>
        <v>Frans</v>
      </c>
      <c r="F1549" s="51" t="str">
        <f t="shared" si="274"/>
        <v>Klimas</v>
      </c>
      <c r="G1549" s="51" t="str">
        <f t="shared" si="275"/>
        <v>Men Grand Masters</v>
      </c>
      <c r="H1549" s="51" t="str">
        <f t="shared" si="276"/>
        <v>Penguin</v>
      </c>
      <c r="I1549" s="84"/>
      <c r="J1549" s="84" t="s">
        <v>1279</v>
      </c>
      <c r="K1549" s="84">
        <v>137</v>
      </c>
      <c r="L1549" s="83">
        <f t="shared" si="277"/>
        <v>12.8</v>
      </c>
      <c r="M1549" s="83">
        <f t="shared" si="278"/>
        <v>12.8</v>
      </c>
    </row>
    <row r="1550" spans="1:13" hidden="1" x14ac:dyDescent="0.3">
      <c r="A1550" s="210" t="str">
        <f t="shared" si="270"/>
        <v>2022-IC-L5</v>
      </c>
      <c r="B1550" s="199">
        <f t="shared" si="271"/>
        <v>44877</v>
      </c>
      <c r="C1550" s="210" t="str">
        <f t="shared" si="272"/>
        <v>Zone 5 - Mile 108</v>
      </c>
      <c r="D1550" s="84" t="s">
        <v>510</v>
      </c>
      <c r="E1550" s="51" t="str">
        <f t="shared" si="273"/>
        <v>Frans</v>
      </c>
      <c r="F1550" s="51" t="str">
        <f t="shared" si="274"/>
        <v>Klimas</v>
      </c>
      <c r="G1550" s="51" t="str">
        <f t="shared" si="275"/>
        <v>Men Grand Masters</v>
      </c>
      <c r="H1550" s="51" t="str">
        <f t="shared" si="276"/>
        <v>Penguin</v>
      </c>
      <c r="I1550" s="84"/>
      <c r="J1550" s="84" t="s">
        <v>1279</v>
      </c>
      <c r="K1550" s="84">
        <v>124</v>
      </c>
      <c r="L1550" s="83">
        <f t="shared" si="277"/>
        <v>9.1</v>
      </c>
      <c r="M1550" s="83">
        <f t="shared" si="278"/>
        <v>9.1</v>
      </c>
    </row>
    <row r="1551" spans="1:13" hidden="1" x14ac:dyDescent="0.3">
      <c r="A1551" s="210" t="str">
        <f t="shared" si="270"/>
        <v>2022-IC-L5</v>
      </c>
      <c r="B1551" s="199">
        <f t="shared" si="271"/>
        <v>44877</v>
      </c>
      <c r="C1551" s="210" t="str">
        <f t="shared" si="272"/>
        <v>Zone 5 - Mile 108</v>
      </c>
      <c r="D1551" s="84" t="s">
        <v>1669</v>
      </c>
      <c r="E1551" s="51" t="str">
        <f t="shared" si="273"/>
        <v>Pieter</v>
      </c>
      <c r="F1551" s="51" t="str">
        <f t="shared" si="274"/>
        <v>Jansen Van Vuuren</v>
      </c>
      <c r="G1551" s="51" t="str">
        <f t="shared" si="275"/>
        <v>Men Senior</v>
      </c>
      <c r="H1551" s="51" t="str">
        <f t="shared" si="276"/>
        <v>Penguin</v>
      </c>
      <c r="I1551" s="84"/>
      <c r="J1551" s="84" t="s">
        <v>1279</v>
      </c>
      <c r="K1551" s="84">
        <v>68</v>
      </c>
      <c r="L1551" s="83">
        <f t="shared" si="277"/>
        <v>1.2</v>
      </c>
      <c r="M1551" s="83">
        <f t="shared" si="278"/>
        <v>1.2</v>
      </c>
    </row>
    <row r="1552" spans="1:13" hidden="1" x14ac:dyDescent="0.3">
      <c r="A1552" s="210" t="str">
        <f t="shared" si="270"/>
        <v>2022-IC-L5</v>
      </c>
      <c r="B1552" s="199">
        <f t="shared" si="271"/>
        <v>44877</v>
      </c>
      <c r="C1552" s="210" t="str">
        <f t="shared" si="272"/>
        <v>Zone 5 - Mile 108</v>
      </c>
      <c r="D1552" s="84" t="s">
        <v>1669</v>
      </c>
      <c r="E1552" s="51" t="str">
        <f t="shared" si="273"/>
        <v>Pieter</v>
      </c>
      <c r="F1552" s="51" t="str">
        <f t="shared" si="274"/>
        <v>Jansen Van Vuuren</v>
      </c>
      <c r="G1552" s="51" t="str">
        <f t="shared" si="275"/>
        <v>Men Senior</v>
      </c>
      <c r="H1552" s="51" t="str">
        <f t="shared" si="276"/>
        <v>Penguin</v>
      </c>
      <c r="I1552" s="84"/>
      <c r="J1552" s="84" t="s">
        <v>1279</v>
      </c>
      <c r="K1552" s="84">
        <v>121</v>
      </c>
      <c r="L1552" s="83">
        <f t="shared" si="277"/>
        <v>8.3000000000000007</v>
      </c>
      <c r="M1552" s="83">
        <f t="shared" si="278"/>
        <v>8.3000000000000007</v>
      </c>
    </row>
    <row r="1553" spans="1:13" hidden="1" x14ac:dyDescent="0.3">
      <c r="A1553" s="210" t="str">
        <f t="shared" si="270"/>
        <v>2022-IC-L5</v>
      </c>
      <c r="B1553" s="199">
        <f t="shared" si="271"/>
        <v>44877</v>
      </c>
      <c r="C1553" s="210" t="str">
        <f t="shared" si="272"/>
        <v>Zone 5 - Mile 108</v>
      </c>
      <c r="D1553" s="84" t="s">
        <v>1669</v>
      </c>
      <c r="E1553" s="51" t="str">
        <f t="shared" si="273"/>
        <v>Pieter</v>
      </c>
      <c r="F1553" s="51" t="str">
        <f t="shared" si="274"/>
        <v>Jansen Van Vuuren</v>
      </c>
      <c r="G1553" s="51" t="str">
        <f t="shared" si="275"/>
        <v>Men Senior</v>
      </c>
      <c r="H1553" s="51" t="str">
        <f t="shared" si="276"/>
        <v>Penguin</v>
      </c>
      <c r="I1553" s="84"/>
      <c r="J1553" s="84" t="s">
        <v>1279</v>
      </c>
      <c r="K1553" s="84">
        <v>150</v>
      </c>
      <c r="L1553" s="83">
        <f t="shared" si="277"/>
        <v>17.399999999999999</v>
      </c>
      <c r="M1553" s="83">
        <f t="shared" si="278"/>
        <v>17.399999999999999</v>
      </c>
    </row>
    <row r="1554" spans="1:13" hidden="1" x14ac:dyDescent="0.3">
      <c r="A1554" s="210" t="str">
        <f t="shared" si="270"/>
        <v>2022-IC-L5</v>
      </c>
      <c r="B1554" s="199">
        <f t="shared" si="271"/>
        <v>44877</v>
      </c>
      <c r="C1554" s="210" t="str">
        <f t="shared" si="272"/>
        <v>Zone 5 - Mile 108</v>
      </c>
      <c r="D1554" s="84" t="s">
        <v>454</v>
      </c>
      <c r="E1554" s="51" t="str">
        <f t="shared" si="273"/>
        <v>Lesley</v>
      </c>
      <c r="F1554" s="51" t="str">
        <f t="shared" si="274"/>
        <v>Page</v>
      </c>
      <c r="G1554" s="51" t="str">
        <f t="shared" si="275"/>
        <v>Men Master</v>
      </c>
      <c r="H1554" s="51" t="str">
        <f t="shared" si="276"/>
        <v>Penguin</v>
      </c>
      <c r="I1554" s="84"/>
      <c r="J1554" s="84" t="s">
        <v>1279</v>
      </c>
      <c r="K1554" s="84">
        <v>157</v>
      </c>
      <c r="L1554" s="83">
        <f t="shared" si="277"/>
        <v>20.399999999999999</v>
      </c>
      <c r="M1554" s="83">
        <f t="shared" si="278"/>
        <v>20.399999999999999</v>
      </c>
    </row>
    <row r="1555" spans="1:13" hidden="1" x14ac:dyDescent="0.3">
      <c r="A1555" s="210" t="str">
        <f t="shared" si="270"/>
        <v>2022-IC-L5</v>
      </c>
      <c r="B1555" s="199">
        <f t="shared" si="271"/>
        <v>44877</v>
      </c>
      <c r="C1555" s="210" t="str">
        <f t="shared" si="272"/>
        <v>Zone 5 - Mile 108</v>
      </c>
      <c r="D1555" s="84" t="s">
        <v>454</v>
      </c>
      <c r="E1555" s="51" t="str">
        <f t="shared" si="273"/>
        <v>Lesley</v>
      </c>
      <c r="F1555" s="51" t="str">
        <f t="shared" si="274"/>
        <v>Page</v>
      </c>
      <c r="G1555" s="51" t="str">
        <f t="shared" si="275"/>
        <v>Men Master</v>
      </c>
      <c r="H1555" s="51" t="str">
        <f t="shared" si="276"/>
        <v>Penguin</v>
      </c>
      <c r="I1555" s="84"/>
      <c r="J1555" s="84" t="s">
        <v>1279</v>
      </c>
      <c r="K1555" s="84">
        <v>102</v>
      </c>
      <c r="L1555" s="83">
        <f t="shared" si="277"/>
        <v>4.5999999999999996</v>
      </c>
      <c r="M1555" s="83">
        <f t="shared" si="278"/>
        <v>4.5999999999999996</v>
      </c>
    </row>
    <row r="1556" spans="1:13" hidden="1" x14ac:dyDescent="0.3">
      <c r="A1556" s="210" t="str">
        <f t="shared" si="270"/>
        <v>2022-IC-L5</v>
      </c>
      <c r="B1556" s="199">
        <f t="shared" si="271"/>
        <v>44877</v>
      </c>
      <c r="C1556" s="210" t="str">
        <f t="shared" si="272"/>
        <v>Zone 5 - Mile 108</v>
      </c>
      <c r="D1556" s="84" t="s">
        <v>453</v>
      </c>
      <c r="E1556" s="51" t="str">
        <f t="shared" si="273"/>
        <v>Charles</v>
      </c>
      <c r="F1556" s="51" t="str">
        <f t="shared" si="274"/>
        <v>Bothma</v>
      </c>
      <c r="G1556" s="51" t="str">
        <f t="shared" si="275"/>
        <v>Men Grand Masters</v>
      </c>
      <c r="H1556" s="51" t="str">
        <f t="shared" si="276"/>
        <v>Penguin</v>
      </c>
      <c r="I1556" s="84"/>
      <c r="J1556" s="84" t="s">
        <v>1279</v>
      </c>
      <c r="K1556" s="84">
        <v>98</v>
      </c>
      <c r="L1556" s="83">
        <f t="shared" si="277"/>
        <v>4</v>
      </c>
      <c r="M1556" s="83">
        <f t="shared" si="278"/>
        <v>4</v>
      </c>
    </row>
    <row r="1557" spans="1:13" hidden="1" x14ac:dyDescent="0.3">
      <c r="A1557" s="210" t="str">
        <f t="shared" si="270"/>
        <v>2022-IC-L5</v>
      </c>
      <c r="B1557" s="199">
        <f t="shared" si="271"/>
        <v>44877</v>
      </c>
      <c r="C1557" s="210" t="str">
        <f t="shared" si="272"/>
        <v>Zone 5 - Mile 108</v>
      </c>
      <c r="D1557" s="84" t="s">
        <v>453</v>
      </c>
      <c r="E1557" s="51" t="str">
        <f t="shared" si="273"/>
        <v>Charles</v>
      </c>
      <c r="F1557" s="51" t="str">
        <f t="shared" si="274"/>
        <v>Bothma</v>
      </c>
      <c r="G1557" s="51" t="str">
        <f t="shared" si="275"/>
        <v>Men Grand Masters</v>
      </c>
      <c r="H1557" s="51" t="str">
        <f t="shared" si="276"/>
        <v>Penguin</v>
      </c>
      <c r="I1557" s="84"/>
      <c r="J1557" s="84" t="s">
        <v>1279</v>
      </c>
      <c r="K1557" s="84">
        <v>122</v>
      </c>
      <c r="L1557" s="83">
        <f t="shared" si="277"/>
        <v>8.6</v>
      </c>
      <c r="M1557" s="83">
        <f t="shared" si="278"/>
        <v>8.6</v>
      </c>
    </row>
    <row r="1558" spans="1:13" hidden="1" x14ac:dyDescent="0.3">
      <c r="A1558" s="210" t="str">
        <f t="shared" si="270"/>
        <v>2022-IC-L5</v>
      </c>
      <c r="B1558" s="199">
        <f t="shared" si="271"/>
        <v>44877</v>
      </c>
      <c r="C1558" s="210" t="str">
        <f t="shared" si="272"/>
        <v>Zone 5 - Mile 108</v>
      </c>
      <c r="D1558" s="84" t="s">
        <v>458</v>
      </c>
      <c r="E1558" s="51" t="str">
        <f t="shared" si="273"/>
        <v>Henry</v>
      </c>
      <c r="F1558" s="51" t="str">
        <f t="shared" si="274"/>
        <v>Loubser</v>
      </c>
      <c r="G1558" s="51" t="str">
        <f t="shared" si="275"/>
        <v>Men Grand Masters</v>
      </c>
      <c r="H1558" s="51" t="str">
        <f t="shared" si="276"/>
        <v>Penguin</v>
      </c>
      <c r="I1558" s="84"/>
      <c r="J1558" s="84" t="s">
        <v>1279</v>
      </c>
      <c r="K1558" s="84">
        <v>147</v>
      </c>
      <c r="L1558" s="83">
        <f t="shared" si="277"/>
        <v>16.2</v>
      </c>
      <c r="M1558" s="83">
        <f t="shared" si="278"/>
        <v>16.2</v>
      </c>
    </row>
    <row r="1559" spans="1:13" hidden="1" x14ac:dyDescent="0.3">
      <c r="A1559" s="210" t="str">
        <f t="shared" si="270"/>
        <v>2022-IC-L5</v>
      </c>
      <c r="B1559" s="199">
        <f t="shared" si="271"/>
        <v>44877</v>
      </c>
      <c r="C1559" s="210" t="str">
        <f t="shared" si="272"/>
        <v>Zone 5 - Mile 108</v>
      </c>
      <c r="D1559" s="84" t="s">
        <v>458</v>
      </c>
      <c r="E1559" s="51" t="str">
        <f t="shared" si="273"/>
        <v>Henry</v>
      </c>
      <c r="F1559" s="51" t="str">
        <f t="shared" si="274"/>
        <v>Loubser</v>
      </c>
      <c r="G1559" s="51" t="str">
        <f t="shared" si="275"/>
        <v>Men Grand Masters</v>
      </c>
      <c r="H1559" s="51" t="str">
        <f t="shared" si="276"/>
        <v>Penguin</v>
      </c>
      <c r="I1559" s="84"/>
      <c r="J1559" s="84" t="s">
        <v>1279</v>
      </c>
      <c r="K1559" s="84">
        <v>151</v>
      </c>
      <c r="L1559" s="83">
        <f t="shared" si="277"/>
        <v>17.8</v>
      </c>
      <c r="M1559" s="83">
        <f t="shared" si="278"/>
        <v>17.8</v>
      </c>
    </row>
    <row r="1560" spans="1:13" hidden="1" x14ac:dyDescent="0.3">
      <c r="A1560" s="210" t="str">
        <f t="shared" si="270"/>
        <v>2022-IC-L5</v>
      </c>
      <c r="B1560" s="199">
        <f t="shared" si="271"/>
        <v>44877</v>
      </c>
      <c r="C1560" s="210" t="str">
        <f t="shared" si="272"/>
        <v>Zone 5 - Mile 108</v>
      </c>
      <c r="D1560" s="84" t="s">
        <v>458</v>
      </c>
      <c r="E1560" s="51" t="str">
        <f t="shared" si="273"/>
        <v>Henry</v>
      </c>
      <c r="F1560" s="51" t="str">
        <f t="shared" si="274"/>
        <v>Loubser</v>
      </c>
      <c r="G1560" s="51" t="str">
        <f t="shared" si="275"/>
        <v>Men Grand Masters</v>
      </c>
      <c r="H1560" s="51" t="str">
        <f t="shared" si="276"/>
        <v>Penguin</v>
      </c>
      <c r="I1560" s="84"/>
      <c r="J1560" s="84" t="s">
        <v>1279</v>
      </c>
      <c r="K1560" s="84">
        <v>133</v>
      </c>
      <c r="L1560" s="83">
        <f t="shared" si="277"/>
        <v>11.5</v>
      </c>
      <c r="M1560" s="83">
        <f t="shared" si="278"/>
        <v>11.5</v>
      </c>
    </row>
    <row r="1561" spans="1:13" hidden="1" x14ac:dyDescent="0.3">
      <c r="A1561" s="210" t="str">
        <f t="shared" si="270"/>
        <v>2022-IC-L5</v>
      </c>
      <c r="B1561" s="199">
        <f t="shared" si="271"/>
        <v>44877</v>
      </c>
      <c r="C1561" s="210" t="str">
        <f t="shared" si="272"/>
        <v>Zone 5 - Mile 108</v>
      </c>
      <c r="D1561" s="84" t="s">
        <v>458</v>
      </c>
      <c r="E1561" s="51" t="str">
        <f t="shared" si="273"/>
        <v>Henry</v>
      </c>
      <c r="F1561" s="51" t="str">
        <f t="shared" si="274"/>
        <v>Loubser</v>
      </c>
      <c r="G1561" s="51" t="str">
        <f t="shared" si="275"/>
        <v>Men Grand Masters</v>
      </c>
      <c r="H1561" s="51" t="str">
        <f t="shared" si="276"/>
        <v>Penguin</v>
      </c>
      <c r="I1561" s="84"/>
      <c r="J1561" s="84" t="s">
        <v>1279</v>
      </c>
      <c r="K1561" s="84">
        <v>133</v>
      </c>
      <c r="L1561" s="83">
        <f t="shared" si="277"/>
        <v>11.5</v>
      </c>
      <c r="M1561" s="83">
        <f t="shared" si="278"/>
        <v>11.5</v>
      </c>
    </row>
    <row r="1562" spans="1:13" hidden="1" x14ac:dyDescent="0.3">
      <c r="A1562" s="210" t="str">
        <f t="shared" si="270"/>
        <v>2022-IC-L5</v>
      </c>
      <c r="B1562" s="199">
        <f t="shared" si="271"/>
        <v>44877</v>
      </c>
      <c r="C1562" s="210" t="str">
        <f t="shared" si="272"/>
        <v>Zone 5 - Mile 108</v>
      </c>
      <c r="D1562" s="84" t="s">
        <v>458</v>
      </c>
      <c r="E1562" s="51" t="str">
        <f t="shared" si="273"/>
        <v>Henry</v>
      </c>
      <c r="F1562" s="51" t="str">
        <f t="shared" si="274"/>
        <v>Loubser</v>
      </c>
      <c r="G1562" s="51" t="str">
        <f t="shared" si="275"/>
        <v>Men Grand Masters</v>
      </c>
      <c r="H1562" s="51" t="str">
        <f t="shared" si="276"/>
        <v>Penguin</v>
      </c>
      <c r="I1562" s="84"/>
      <c r="J1562" s="84" t="s">
        <v>1279</v>
      </c>
      <c r="K1562" s="84">
        <v>93</v>
      </c>
      <c r="L1562" s="83">
        <f t="shared" si="277"/>
        <v>3.4</v>
      </c>
      <c r="M1562" s="83">
        <f t="shared" si="278"/>
        <v>3.4</v>
      </c>
    </row>
    <row r="1563" spans="1:13" hidden="1" x14ac:dyDescent="0.3">
      <c r="A1563" s="210" t="str">
        <f t="shared" si="270"/>
        <v>2022-IC-L5</v>
      </c>
      <c r="B1563" s="199">
        <f t="shared" si="271"/>
        <v>44877</v>
      </c>
      <c r="C1563" s="210" t="str">
        <f t="shared" si="272"/>
        <v>Zone 5 - Mile 108</v>
      </c>
      <c r="D1563" s="84" t="s">
        <v>458</v>
      </c>
      <c r="E1563" s="51" t="str">
        <f t="shared" si="273"/>
        <v>Henry</v>
      </c>
      <c r="F1563" s="51" t="str">
        <f t="shared" si="274"/>
        <v>Loubser</v>
      </c>
      <c r="G1563" s="51" t="str">
        <f t="shared" si="275"/>
        <v>Men Grand Masters</v>
      </c>
      <c r="H1563" s="51" t="str">
        <f t="shared" si="276"/>
        <v>Penguin</v>
      </c>
      <c r="I1563" s="84"/>
      <c r="J1563" s="84" t="s">
        <v>1279</v>
      </c>
      <c r="K1563" s="84">
        <v>118</v>
      </c>
      <c r="L1563" s="83">
        <f t="shared" si="277"/>
        <v>7.6</v>
      </c>
      <c r="M1563" s="83">
        <f t="shared" si="278"/>
        <v>7.6</v>
      </c>
    </row>
    <row r="1564" spans="1:13" hidden="1" x14ac:dyDescent="0.3">
      <c r="A1564" s="210" t="str">
        <f t="shared" si="270"/>
        <v>2022-IC-L5</v>
      </c>
      <c r="B1564" s="199">
        <f t="shared" si="271"/>
        <v>44877</v>
      </c>
      <c r="C1564" s="210" t="str">
        <f t="shared" si="272"/>
        <v>Zone 5 - Mile 108</v>
      </c>
      <c r="D1564" s="84" t="s">
        <v>458</v>
      </c>
      <c r="E1564" s="51" t="str">
        <f t="shared" si="273"/>
        <v>Henry</v>
      </c>
      <c r="F1564" s="51" t="str">
        <f t="shared" si="274"/>
        <v>Loubser</v>
      </c>
      <c r="G1564" s="51" t="str">
        <f t="shared" si="275"/>
        <v>Men Grand Masters</v>
      </c>
      <c r="H1564" s="51" t="str">
        <f t="shared" si="276"/>
        <v>Penguin</v>
      </c>
      <c r="I1564" s="84"/>
      <c r="J1564" s="84" t="s">
        <v>1279</v>
      </c>
      <c r="K1564" s="84">
        <v>134</v>
      </c>
      <c r="L1564" s="83">
        <f t="shared" si="277"/>
        <v>11.8</v>
      </c>
      <c r="M1564" s="83">
        <f t="shared" si="278"/>
        <v>11.8</v>
      </c>
    </row>
    <row r="1565" spans="1:13" hidden="1" x14ac:dyDescent="0.3">
      <c r="A1565" s="210" t="str">
        <f t="shared" si="270"/>
        <v>2022-IC-L5</v>
      </c>
      <c r="B1565" s="199">
        <f t="shared" si="271"/>
        <v>44877</v>
      </c>
      <c r="C1565" s="210" t="str">
        <f t="shared" si="272"/>
        <v>Zone 5 - Mile 108</v>
      </c>
      <c r="D1565" s="84" t="s">
        <v>458</v>
      </c>
      <c r="E1565" s="51" t="str">
        <f t="shared" si="273"/>
        <v>Henry</v>
      </c>
      <c r="F1565" s="51" t="str">
        <f t="shared" si="274"/>
        <v>Loubser</v>
      </c>
      <c r="G1565" s="51" t="str">
        <f t="shared" si="275"/>
        <v>Men Grand Masters</v>
      </c>
      <c r="H1565" s="51" t="str">
        <f t="shared" si="276"/>
        <v>Penguin</v>
      </c>
      <c r="I1565" s="84"/>
      <c r="J1565" s="84" t="s">
        <v>1279</v>
      </c>
      <c r="K1565" s="84">
        <v>125</v>
      </c>
      <c r="L1565" s="83">
        <f t="shared" si="277"/>
        <v>9.3000000000000007</v>
      </c>
      <c r="M1565" s="83">
        <f t="shared" si="278"/>
        <v>9.3000000000000007</v>
      </c>
    </row>
    <row r="1566" spans="1:13" hidden="1" x14ac:dyDescent="0.3">
      <c r="A1566" s="210" t="str">
        <f t="shared" si="270"/>
        <v>2022-IC-L5</v>
      </c>
      <c r="B1566" s="199">
        <f t="shared" si="271"/>
        <v>44877</v>
      </c>
      <c r="C1566" s="210" t="str">
        <f t="shared" si="272"/>
        <v>Zone 5 - Mile 108</v>
      </c>
      <c r="D1566" s="84" t="s">
        <v>620</v>
      </c>
      <c r="E1566" s="51" t="str">
        <f t="shared" si="273"/>
        <v>Corne</v>
      </c>
      <c r="F1566" s="51" t="str">
        <f t="shared" si="274"/>
        <v>Van Niekerk</v>
      </c>
      <c r="G1566" s="51" t="str">
        <f t="shared" si="275"/>
        <v>Men Senior</v>
      </c>
      <c r="H1566" s="51" t="str">
        <f t="shared" si="276"/>
        <v>Penguin</v>
      </c>
      <c r="I1566" s="84"/>
      <c r="J1566" s="84"/>
      <c r="K1566" s="84"/>
      <c r="L1566" s="83" t="str">
        <f t="shared" si="277"/>
        <v/>
      </c>
      <c r="M1566" s="83" t="str">
        <f t="shared" si="278"/>
        <v/>
      </c>
    </row>
    <row r="1567" spans="1:13" hidden="1" x14ac:dyDescent="0.3">
      <c r="A1567" s="210" t="str">
        <f t="shared" si="270"/>
        <v>2022-IC-L5</v>
      </c>
      <c r="B1567" s="199">
        <f t="shared" si="271"/>
        <v>44877</v>
      </c>
      <c r="C1567" s="210" t="str">
        <f t="shared" si="272"/>
        <v>Zone 5 - Mile 108</v>
      </c>
      <c r="D1567" s="84" t="s">
        <v>1088</v>
      </c>
      <c r="E1567" s="51" t="str">
        <f t="shared" si="273"/>
        <v>Tian</v>
      </c>
      <c r="F1567" s="51" t="str">
        <f t="shared" si="274"/>
        <v>Mostert</v>
      </c>
      <c r="G1567" s="51" t="str">
        <f t="shared" si="275"/>
        <v>Men Senior</v>
      </c>
      <c r="H1567" s="51" t="str">
        <f t="shared" si="276"/>
        <v>Seagull Angling Club</v>
      </c>
      <c r="I1567" s="84" t="s">
        <v>19</v>
      </c>
      <c r="J1567" s="84"/>
      <c r="K1567" s="84">
        <v>45</v>
      </c>
      <c r="L1567" s="83">
        <f t="shared" si="277"/>
        <v>0.9</v>
      </c>
      <c r="M1567" s="83">
        <f t="shared" si="278"/>
        <v>0.9</v>
      </c>
    </row>
    <row r="1568" spans="1:13" hidden="1" x14ac:dyDescent="0.3">
      <c r="A1568" s="210" t="str">
        <f t="shared" si="270"/>
        <v>2022-IC-L5</v>
      </c>
      <c r="B1568" s="199">
        <f t="shared" si="271"/>
        <v>44877</v>
      </c>
      <c r="C1568" s="210" t="str">
        <f t="shared" si="272"/>
        <v>Zone 5 - Mile 108</v>
      </c>
      <c r="D1568" s="84" t="s">
        <v>1088</v>
      </c>
      <c r="E1568" s="51" t="str">
        <f t="shared" si="273"/>
        <v>Tian</v>
      </c>
      <c r="F1568" s="51" t="str">
        <f t="shared" si="274"/>
        <v>Mostert</v>
      </c>
      <c r="G1568" s="51" t="str">
        <f t="shared" si="275"/>
        <v>Men Senior</v>
      </c>
      <c r="H1568" s="51" t="str">
        <f t="shared" si="276"/>
        <v>Seagull Angling Club</v>
      </c>
      <c r="I1568" s="84"/>
      <c r="J1568" s="84" t="s">
        <v>1279</v>
      </c>
      <c r="K1568" s="84">
        <v>134</v>
      </c>
      <c r="L1568" s="83">
        <f t="shared" si="277"/>
        <v>11.8</v>
      </c>
      <c r="M1568" s="83">
        <f t="shared" si="278"/>
        <v>11.8</v>
      </c>
    </row>
    <row r="1569" spans="1:13" hidden="1" x14ac:dyDescent="0.3">
      <c r="A1569" s="210" t="str">
        <f t="shared" si="270"/>
        <v>2022-IC-L5</v>
      </c>
      <c r="B1569" s="199">
        <f t="shared" si="271"/>
        <v>44877</v>
      </c>
      <c r="C1569" s="210" t="str">
        <f t="shared" si="272"/>
        <v>Zone 5 - Mile 108</v>
      </c>
      <c r="D1569" s="84" t="s">
        <v>1088</v>
      </c>
      <c r="E1569" s="51" t="str">
        <f t="shared" si="273"/>
        <v>Tian</v>
      </c>
      <c r="F1569" s="51" t="str">
        <f t="shared" si="274"/>
        <v>Mostert</v>
      </c>
      <c r="G1569" s="51" t="str">
        <f t="shared" si="275"/>
        <v>Men Senior</v>
      </c>
      <c r="H1569" s="51" t="str">
        <f t="shared" si="276"/>
        <v>Seagull Angling Club</v>
      </c>
      <c r="I1569" s="84"/>
      <c r="J1569" s="84" t="s">
        <v>1279</v>
      </c>
      <c r="K1569" s="84">
        <v>97</v>
      </c>
      <c r="L1569" s="83">
        <f t="shared" si="277"/>
        <v>3.9</v>
      </c>
      <c r="M1569" s="83">
        <f t="shared" si="278"/>
        <v>3.9</v>
      </c>
    </row>
    <row r="1570" spans="1:13" hidden="1" x14ac:dyDescent="0.3">
      <c r="A1570" s="210" t="str">
        <f t="shared" si="270"/>
        <v>2022-IC-L5</v>
      </c>
      <c r="B1570" s="199">
        <f t="shared" si="271"/>
        <v>44877</v>
      </c>
      <c r="C1570" s="210" t="str">
        <f t="shared" si="272"/>
        <v>Zone 5 - Mile 108</v>
      </c>
      <c r="D1570" s="84" t="s">
        <v>875</v>
      </c>
      <c r="E1570" s="51" t="str">
        <f t="shared" si="273"/>
        <v>Wessel</v>
      </c>
      <c r="F1570" s="51" t="str">
        <f t="shared" si="274"/>
        <v>Swart</v>
      </c>
      <c r="G1570" s="51" t="str">
        <f t="shared" si="275"/>
        <v>Men Master</v>
      </c>
      <c r="H1570" s="51" t="str">
        <f t="shared" si="276"/>
        <v>Seagull Angling Club</v>
      </c>
      <c r="I1570" s="84"/>
      <c r="J1570" s="84" t="s">
        <v>1279</v>
      </c>
      <c r="K1570" s="84">
        <v>90</v>
      </c>
      <c r="L1570" s="83">
        <f t="shared" si="277"/>
        <v>3</v>
      </c>
      <c r="M1570" s="83">
        <f t="shared" si="278"/>
        <v>3</v>
      </c>
    </row>
    <row r="1571" spans="1:13" hidden="1" x14ac:dyDescent="0.3">
      <c r="A1571" s="210" t="str">
        <f t="shared" si="270"/>
        <v>2022-IC-L5</v>
      </c>
      <c r="B1571" s="199">
        <f t="shared" si="271"/>
        <v>44877</v>
      </c>
      <c r="C1571" s="210" t="str">
        <f t="shared" si="272"/>
        <v>Zone 5 - Mile 108</v>
      </c>
      <c r="D1571" s="84" t="s">
        <v>494</v>
      </c>
      <c r="E1571" s="51" t="str">
        <f t="shared" si="273"/>
        <v>Chrisjan</v>
      </c>
      <c r="F1571" s="51" t="str">
        <f t="shared" si="274"/>
        <v>Potgieter</v>
      </c>
      <c r="G1571" s="51" t="str">
        <f t="shared" si="275"/>
        <v>Men Veteran</v>
      </c>
      <c r="H1571" s="51" t="str">
        <f t="shared" si="276"/>
        <v>Seagull Angling Club</v>
      </c>
      <c r="I1571" s="84"/>
      <c r="J1571" s="84" t="s">
        <v>1279</v>
      </c>
      <c r="K1571" s="84">
        <v>148</v>
      </c>
      <c r="L1571" s="83">
        <f t="shared" si="277"/>
        <v>16.600000000000001</v>
      </c>
      <c r="M1571" s="83">
        <f t="shared" si="278"/>
        <v>16.600000000000001</v>
      </c>
    </row>
    <row r="1572" spans="1:13" hidden="1" x14ac:dyDescent="0.3">
      <c r="A1572" s="210" t="str">
        <f t="shared" si="270"/>
        <v>2022-IC-L5</v>
      </c>
      <c r="B1572" s="199">
        <f t="shared" si="271"/>
        <v>44877</v>
      </c>
      <c r="C1572" s="210" t="str">
        <f t="shared" si="272"/>
        <v>Zone 5 - Mile 108</v>
      </c>
      <c r="D1572" s="84" t="s">
        <v>494</v>
      </c>
      <c r="E1572" s="51" t="str">
        <f t="shared" si="273"/>
        <v>Chrisjan</v>
      </c>
      <c r="F1572" s="51" t="str">
        <f t="shared" si="274"/>
        <v>Potgieter</v>
      </c>
      <c r="G1572" s="51" t="str">
        <f t="shared" si="275"/>
        <v>Men Veteran</v>
      </c>
      <c r="H1572" s="51" t="str">
        <f t="shared" si="276"/>
        <v>Seagull Angling Club</v>
      </c>
      <c r="I1572" s="84"/>
      <c r="J1572" s="84" t="s">
        <v>1279</v>
      </c>
      <c r="K1572" s="84">
        <v>139</v>
      </c>
      <c r="L1572" s="83">
        <f t="shared" si="277"/>
        <v>13.4</v>
      </c>
      <c r="M1572" s="83">
        <f t="shared" si="278"/>
        <v>13.4</v>
      </c>
    </row>
    <row r="1573" spans="1:13" hidden="1" x14ac:dyDescent="0.3">
      <c r="A1573" s="210" t="str">
        <f t="shared" si="270"/>
        <v>2022-IC-L5</v>
      </c>
      <c r="B1573" s="199">
        <f t="shared" si="271"/>
        <v>44877</v>
      </c>
      <c r="C1573" s="210" t="str">
        <f t="shared" si="272"/>
        <v>Zone 5 - Mile 108</v>
      </c>
      <c r="D1573" s="84" t="s">
        <v>499</v>
      </c>
      <c r="E1573" s="51" t="str">
        <f t="shared" si="273"/>
        <v>Sean</v>
      </c>
      <c r="F1573" s="51" t="str">
        <f t="shared" si="274"/>
        <v>Van Den Heuvel</v>
      </c>
      <c r="G1573" s="51" t="str">
        <f t="shared" si="275"/>
        <v>Men Veteran</v>
      </c>
      <c r="H1573" s="51" t="str">
        <f t="shared" si="276"/>
        <v>Seagull Angling Club</v>
      </c>
      <c r="I1573" s="84"/>
      <c r="J1573" s="84" t="s">
        <v>1279</v>
      </c>
      <c r="K1573" s="84">
        <v>157</v>
      </c>
      <c r="L1573" s="83">
        <f t="shared" si="277"/>
        <v>20.399999999999999</v>
      </c>
      <c r="M1573" s="83">
        <f t="shared" si="278"/>
        <v>20.399999999999999</v>
      </c>
    </row>
    <row r="1574" spans="1:13" hidden="1" x14ac:dyDescent="0.3">
      <c r="A1574" s="210" t="str">
        <f t="shared" si="270"/>
        <v>2022-IC-L5</v>
      </c>
      <c r="B1574" s="199">
        <f t="shared" si="271"/>
        <v>44877</v>
      </c>
      <c r="C1574" s="210" t="str">
        <f t="shared" si="272"/>
        <v>Zone 5 - Mile 108</v>
      </c>
      <c r="D1574" s="84" t="s">
        <v>499</v>
      </c>
      <c r="E1574" s="51" t="str">
        <f t="shared" si="273"/>
        <v>Sean</v>
      </c>
      <c r="F1574" s="51" t="str">
        <f t="shared" si="274"/>
        <v>Van Den Heuvel</v>
      </c>
      <c r="G1574" s="51" t="str">
        <f t="shared" si="275"/>
        <v>Men Veteran</v>
      </c>
      <c r="H1574" s="51" t="str">
        <f t="shared" si="276"/>
        <v>Seagull Angling Club</v>
      </c>
      <c r="I1574" s="84"/>
      <c r="J1574" s="84" t="s">
        <v>1279</v>
      </c>
      <c r="K1574" s="84">
        <v>87</v>
      </c>
      <c r="L1574" s="83">
        <f t="shared" si="277"/>
        <v>2.7</v>
      </c>
      <c r="M1574" s="83">
        <f t="shared" si="278"/>
        <v>2.7</v>
      </c>
    </row>
    <row r="1575" spans="1:13" hidden="1" x14ac:dyDescent="0.3">
      <c r="A1575" s="210" t="str">
        <f t="shared" si="270"/>
        <v>2022-IC-L5</v>
      </c>
      <c r="B1575" s="199">
        <f t="shared" si="271"/>
        <v>44877</v>
      </c>
      <c r="C1575" s="210" t="str">
        <f t="shared" si="272"/>
        <v>Zone 5 - Mile 108</v>
      </c>
      <c r="D1575" s="84" t="s">
        <v>499</v>
      </c>
      <c r="E1575" s="51" t="str">
        <f t="shared" si="273"/>
        <v>Sean</v>
      </c>
      <c r="F1575" s="51" t="str">
        <f t="shared" si="274"/>
        <v>Van Den Heuvel</v>
      </c>
      <c r="G1575" s="51" t="str">
        <f t="shared" si="275"/>
        <v>Men Veteran</v>
      </c>
      <c r="H1575" s="51" t="str">
        <f t="shared" si="276"/>
        <v>Seagull Angling Club</v>
      </c>
      <c r="I1575" s="84"/>
      <c r="J1575" s="84" t="s">
        <v>1279</v>
      </c>
      <c r="K1575" s="84">
        <v>152</v>
      </c>
      <c r="L1575" s="83">
        <f t="shared" si="277"/>
        <v>18.2</v>
      </c>
      <c r="M1575" s="83">
        <f t="shared" si="278"/>
        <v>18.2</v>
      </c>
    </row>
    <row r="1576" spans="1:13" hidden="1" x14ac:dyDescent="0.3">
      <c r="A1576" s="210" t="str">
        <f t="shared" si="270"/>
        <v>2022-IC-L5</v>
      </c>
      <c r="B1576" s="199">
        <f t="shared" si="271"/>
        <v>44877</v>
      </c>
      <c r="C1576" s="210" t="str">
        <f t="shared" si="272"/>
        <v>Zone 5 - Mile 108</v>
      </c>
      <c r="D1576" s="84" t="s">
        <v>499</v>
      </c>
      <c r="E1576" s="51" t="str">
        <f t="shared" si="273"/>
        <v>Sean</v>
      </c>
      <c r="F1576" s="51" t="str">
        <f t="shared" si="274"/>
        <v>Van Den Heuvel</v>
      </c>
      <c r="G1576" s="51" t="str">
        <f t="shared" si="275"/>
        <v>Men Veteran</v>
      </c>
      <c r="H1576" s="51" t="str">
        <f t="shared" si="276"/>
        <v>Seagull Angling Club</v>
      </c>
      <c r="I1576" s="84"/>
      <c r="J1576" s="84" t="s">
        <v>1279</v>
      </c>
      <c r="K1576" s="84">
        <v>104</v>
      </c>
      <c r="L1576" s="83">
        <f t="shared" si="277"/>
        <v>5</v>
      </c>
      <c r="M1576" s="83">
        <f t="shared" si="278"/>
        <v>5</v>
      </c>
    </row>
    <row r="1577" spans="1:13" hidden="1" x14ac:dyDescent="0.3">
      <c r="A1577" s="210" t="str">
        <f t="shared" si="270"/>
        <v>2022-IC-L5</v>
      </c>
      <c r="B1577" s="199">
        <f t="shared" si="271"/>
        <v>44877</v>
      </c>
      <c r="C1577" s="210" t="str">
        <f t="shared" si="272"/>
        <v>Zone 5 - Mile 108</v>
      </c>
      <c r="D1577" s="84" t="s">
        <v>550</v>
      </c>
      <c r="E1577" s="51" t="str">
        <f t="shared" si="273"/>
        <v>Tertius</v>
      </c>
      <c r="F1577" s="51" t="str">
        <f t="shared" si="274"/>
        <v>Potgieter</v>
      </c>
      <c r="G1577" s="51" t="str">
        <f t="shared" si="275"/>
        <v>Men Senior</v>
      </c>
      <c r="H1577" s="51" t="str">
        <f t="shared" si="276"/>
        <v>Seagull Angling Club</v>
      </c>
      <c r="I1577" s="84"/>
      <c r="J1577" s="84" t="s">
        <v>1279</v>
      </c>
      <c r="K1577" s="84">
        <v>155</v>
      </c>
      <c r="L1577" s="83">
        <f t="shared" si="277"/>
        <v>19.5</v>
      </c>
      <c r="M1577" s="83">
        <f t="shared" si="278"/>
        <v>19.5</v>
      </c>
    </row>
    <row r="1578" spans="1:13" hidden="1" x14ac:dyDescent="0.3">
      <c r="A1578" s="210" t="str">
        <f t="shared" si="270"/>
        <v>2022-IC-L5</v>
      </c>
      <c r="B1578" s="199">
        <f t="shared" si="271"/>
        <v>44877</v>
      </c>
      <c r="C1578" s="210" t="str">
        <f t="shared" si="272"/>
        <v>Zone 5 - Mile 108</v>
      </c>
      <c r="D1578" s="84" t="s">
        <v>550</v>
      </c>
      <c r="E1578" s="51" t="str">
        <f t="shared" si="273"/>
        <v>Tertius</v>
      </c>
      <c r="F1578" s="51" t="str">
        <f t="shared" si="274"/>
        <v>Potgieter</v>
      </c>
      <c r="G1578" s="51" t="str">
        <f t="shared" si="275"/>
        <v>Men Senior</v>
      </c>
      <c r="H1578" s="51" t="str">
        <f t="shared" si="276"/>
        <v>Seagull Angling Club</v>
      </c>
      <c r="I1578" s="84"/>
      <c r="J1578" s="84" t="s">
        <v>1279</v>
      </c>
      <c r="K1578" s="84">
        <v>117</v>
      </c>
      <c r="L1578" s="83">
        <f t="shared" si="277"/>
        <v>7.4</v>
      </c>
      <c r="M1578" s="83">
        <f t="shared" si="278"/>
        <v>7.4</v>
      </c>
    </row>
    <row r="1579" spans="1:13" hidden="1" x14ac:dyDescent="0.3">
      <c r="A1579" s="210" t="str">
        <f t="shared" si="270"/>
        <v>2022-IC-L5</v>
      </c>
      <c r="B1579" s="199">
        <f t="shared" si="271"/>
        <v>44877</v>
      </c>
      <c r="C1579" s="210" t="str">
        <f t="shared" si="272"/>
        <v>Zone 5 - Mile 108</v>
      </c>
      <c r="D1579" s="84" t="s">
        <v>550</v>
      </c>
      <c r="E1579" s="51" t="str">
        <f t="shared" si="273"/>
        <v>Tertius</v>
      </c>
      <c r="F1579" s="51" t="str">
        <f t="shared" si="274"/>
        <v>Potgieter</v>
      </c>
      <c r="G1579" s="51" t="str">
        <f t="shared" si="275"/>
        <v>Men Senior</v>
      </c>
      <c r="H1579" s="51" t="str">
        <f t="shared" si="276"/>
        <v>Seagull Angling Club</v>
      </c>
      <c r="I1579" s="84"/>
      <c r="J1579" s="84" t="s">
        <v>1279</v>
      </c>
      <c r="K1579" s="84">
        <v>147</v>
      </c>
      <c r="L1579" s="83">
        <f t="shared" si="277"/>
        <v>16.2</v>
      </c>
      <c r="M1579" s="83">
        <f t="shared" si="278"/>
        <v>16.2</v>
      </c>
    </row>
    <row r="1580" spans="1:13" hidden="1" x14ac:dyDescent="0.3">
      <c r="A1580" s="210" t="str">
        <f t="shared" si="270"/>
        <v>2022-IC-L5</v>
      </c>
      <c r="B1580" s="199">
        <f t="shared" si="271"/>
        <v>44877</v>
      </c>
      <c r="C1580" s="210" t="str">
        <f t="shared" si="272"/>
        <v>Zone 5 - Mile 108</v>
      </c>
      <c r="D1580" s="84" t="s">
        <v>550</v>
      </c>
      <c r="E1580" s="51" t="str">
        <f t="shared" si="273"/>
        <v>Tertius</v>
      </c>
      <c r="F1580" s="51" t="str">
        <f t="shared" si="274"/>
        <v>Potgieter</v>
      </c>
      <c r="G1580" s="51" t="str">
        <f t="shared" si="275"/>
        <v>Men Senior</v>
      </c>
      <c r="H1580" s="51" t="str">
        <f t="shared" si="276"/>
        <v>Seagull Angling Club</v>
      </c>
      <c r="I1580" s="84"/>
      <c r="J1580" s="84" t="s">
        <v>1279</v>
      </c>
      <c r="K1580" s="84">
        <v>111</v>
      </c>
      <c r="L1580" s="83">
        <f t="shared" si="277"/>
        <v>6.2</v>
      </c>
      <c r="M1580" s="83">
        <f t="shared" si="278"/>
        <v>6.2</v>
      </c>
    </row>
    <row r="1581" spans="1:13" hidden="1" x14ac:dyDescent="0.3">
      <c r="A1581" s="210" t="str">
        <f t="shared" si="270"/>
        <v>2022-IC-L5</v>
      </c>
      <c r="B1581" s="199">
        <f t="shared" si="271"/>
        <v>44877</v>
      </c>
      <c r="C1581" s="210" t="str">
        <f t="shared" si="272"/>
        <v>Zone 5 - Mile 108</v>
      </c>
      <c r="D1581" s="84" t="s">
        <v>550</v>
      </c>
      <c r="E1581" s="51" t="str">
        <f t="shared" si="273"/>
        <v>Tertius</v>
      </c>
      <c r="F1581" s="51" t="str">
        <f t="shared" si="274"/>
        <v>Potgieter</v>
      </c>
      <c r="G1581" s="51" t="str">
        <f t="shared" si="275"/>
        <v>Men Senior</v>
      </c>
      <c r="H1581" s="51" t="str">
        <f t="shared" si="276"/>
        <v>Seagull Angling Club</v>
      </c>
      <c r="I1581" s="84"/>
      <c r="J1581" s="84" t="s">
        <v>1279</v>
      </c>
      <c r="K1581" s="84">
        <v>140</v>
      </c>
      <c r="L1581" s="83">
        <f t="shared" si="277"/>
        <v>13.7</v>
      </c>
      <c r="M1581" s="83">
        <f t="shared" si="278"/>
        <v>13.7</v>
      </c>
    </row>
    <row r="1582" spans="1:13" hidden="1" x14ac:dyDescent="0.3">
      <c r="A1582" s="210" t="str">
        <f t="shared" si="270"/>
        <v>2022-IC-L5</v>
      </c>
      <c r="B1582" s="199">
        <f t="shared" si="271"/>
        <v>44877</v>
      </c>
      <c r="C1582" s="210" t="str">
        <f t="shared" si="272"/>
        <v>Zone 5 - Mile 108</v>
      </c>
      <c r="D1582" s="84" t="s">
        <v>519</v>
      </c>
      <c r="E1582" s="51" t="str">
        <f t="shared" si="273"/>
        <v>Herbert</v>
      </c>
      <c r="F1582" s="51" t="str">
        <f t="shared" si="274"/>
        <v>Van Niekerk</v>
      </c>
      <c r="G1582" s="51" t="str">
        <f t="shared" si="275"/>
        <v>Men Master</v>
      </c>
      <c r="H1582" s="51" t="str">
        <f t="shared" si="276"/>
        <v>Seagull Angling Club</v>
      </c>
      <c r="I1582" s="84"/>
      <c r="J1582" s="84" t="s">
        <v>1279</v>
      </c>
      <c r="K1582" s="84">
        <v>84</v>
      </c>
      <c r="L1582" s="83">
        <f t="shared" si="277"/>
        <v>2.4</v>
      </c>
      <c r="M1582" s="83">
        <f t="shared" si="278"/>
        <v>2.4</v>
      </c>
    </row>
    <row r="1583" spans="1:13" hidden="1" x14ac:dyDescent="0.3">
      <c r="A1583" s="210" t="str">
        <f t="shared" si="270"/>
        <v>2022-IC-L5</v>
      </c>
      <c r="B1583" s="199">
        <f t="shared" si="271"/>
        <v>44877</v>
      </c>
      <c r="C1583" s="210" t="str">
        <f t="shared" si="272"/>
        <v>Zone 5 - Mile 108</v>
      </c>
      <c r="D1583" s="84" t="s">
        <v>519</v>
      </c>
      <c r="E1583" s="51" t="str">
        <f t="shared" si="273"/>
        <v>Herbert</v>
      </c>
      <c r="F1583" s="51" t="str">
        <f t="shared" si="274"/>
        <v>Van Niekerk</v>
      </c>
      <c r="G1583" s="51" t="str">
        <f t="shared" si="275"/>
        <v>Men Master</v>
      </c>
      <c r="H1583" s="51" t="str">
        <f t="shared" si="276"/>
        <v>Seagull Angling Club</v>
      </c>
      <c r="I1583" s="84"/>
      <c r="J1583" s="84" t="s">
        <v>1279</v>
      </c>
      <c r="K1583" s="84">
        <v>153</v>
      </c>
      <c r="L1583" s="83">
        <f t="shared" si="277"/>
        <v>18.600000000000001</v>
      </c>
      <c r="M1583" s="83">
        <f t="shared" si="278"/>
        <v>18.600000000000001</v>
      </c>
    </row>
    <row r="1584" spans="1:13" hidden="1" x14ac:dyDescent="0.3">
      <c r="A1584" s="210" t="str">
        <f t="shared" si="270"/>
        <v>2022-IC-L5</v>
      </c>
      <c r="B1584" s="199">
        <f t="shared" si="271"/>
        <v>44877</v>
      </c>
      <c r="C1584" s="210" t="str">
        <f t="shared" si="272"/>
        <v>Zone 5 - Mile 108</v>
      </c>
      <c r="D1584" s="84" t="s">
        <v>1461</v>
      </c>
      <c r="E1584" s="51" t="str">
        <f t="shared" si="273"/>
        <v>Gerhard</v>
      </c>
      <c r="F1584" s="51" t="str">
        <f t="shared" si="274"/>
        <v>Van Niekerk</v>
      </c>
      <c r="G1584" s="51" t="str">
        <f t="shared" si="275"/>
        <v>Men Senior</v>
      </c>
      <c r="H1584" s="51" t="str">
        <f t="shared" si="276"/>
        <v>Seagull Angling Club</v>
      </c>
      <c r="I1584" s="84"/>
      <c r="J1584" s="84" t="s">
        <v>1279</v>
      </c>
      <c r="K1584" s="84">
        <v>135</v>
      </c>
      <c r="L1584" s="83">
        <f t="shared" si="277"/>
        <v>12.1</v>
      </c>
      <c r="M1584" s="83">
        <f t="shared" si="278"/>
        <v>12.1</v>
      </c>
    </row>
    <row r="1585" spans="1:13" hidden="1" x14ac:dyDescent="0.3">
      <c r="A1585" s="210" t="str">
        <f t="shared" si="270"/>
        <v>2022-IC-L5</v>
      </c>
      <c r="B1585" s="199">
        <f t="shared" si="271"/>
        <v>44877</v>
      </c>
      <c r="C1585" s="210" t="str">
        <f t="shared" si="272"/>
        <v>Zone 5 - Mile 108</v>
      </c>
      <c r="D1585" s="84" t="s">
        <v>1461</v>
      </c>
      <c r="E1585" s="51" t="str">
        <f t="shared" si="273"/>
        <v>Gerhard</v>
      </c>
      <c r="F1585" s="51" t="str">
        <f t="shared" si="274"/>
        <v>Van Niekerk</v>
      </c>
      <c r="G1585" s="51" t="str">
        <f t="shared" si="275"/>
        <v>Men Senior</v>
      </c>
      <c r="H1585" s="51" t="str">
        <f t="shared" si="276"/>
        <v>Seagull Angling Club</v>
      </c>
      <c r="I1585" s="84"/>
      <c r="J1585" s="84" t="s">
        <v>1279</v>
      </c>
      <c r="K1585" s="84">
        <v>114</v>
      </c>
      <c r="L1585" s="83">
        <f t="shared" si="277"/>
        <v>6.8</v>
      </c>
      <c r="M1585" s="83">
        <f t="shared" si="278"/>
        <v>6.8</v>
      </c>
    </row>
    <row r="1586" spans="1:13" hidden="1" x14ac:dyDescent="0.3">
      <c r="A1586" s="210" t="str">
        <f t="shared" si="270"/>
        <v>2022-IC-L5</v>
      </c>
      <c r="B1586" s="199">
        <f t="shared" si="271"/>
        <v>44877</v>
      </c>
      <c r="C1586" s="210" t="str">
        <f t="shared" si="272"/>
        <v>Zone 5 - Mile 108</v>
      </c>
      <c r="D1586" s="84" t="s">
        <v>643</v>
      </c>
      <c r="E1586" s="51" t="str">
        <f t="shared" si="273"/>
        <v>Cecilia</v>
      </c>
      <c r="F1586" s="51" t="str">
        <f t="shared" si="274"/>
        <v>Brandt</v>
      </c>
      <c r="G1586" s="51" t="str">
        <f t="shared" si="275"/>
        <v>Ladies Senior</v>
      </c>
      <c r="H1586" s="51" t="str">
        <f t="shared" si="276"/>
        <v>Seagull Angling Club</v>
      </c>
      <c r="I1586" s="84"/>
      <c r="J1586" s="84" t="s">
        <v>1279</v>
      </c>
      <c r="K1586" s="84">
        <v>148</v>
      </c>
      <c r="L1586" s="83">
        <f t="shared" si="277"/>
        <v>16.600000000000001</v>
      </c>
      <c r="M1586" s="83">
        <f t="shared" si="278"/>
        <v>16.600000000000001</v>
      </c>
    </row>
    <row r="1587" spans="1:13" hidden="1" x14ac:dyDescent="0.3">
      <c r="A1587" s="210" t="str">
        <f t="shared" si="270"/>
        <v>2022-IC-L5</v>
      </c>
      <c r="B1587" s="199">
        <f t="shared" si="271"/>
        <v>44877</v>
      </c>
      <c r="C1587" s="210" t="str">
        <f t="shared" si="272"/>
        <v>Zone 5 - Mile 108</v>
      </c>
      <c r="D1587" s="84" t="s">
        <v>1600</v>
      </c>
      <c r="E1587" s="51" t="str">
        <f t="shared" si="273"/>
        <v>Iwan</v>
      </c>
      <c r="F1587" s="51" t="str">
        <f t="shared" si="274"/>
        <v>Kotze</v>
      </c>
      <c r="G1587" s="51" t="str">
        <f t="shared" si="275"/>
        <v>Men Senior</v>
      </c>
      <c r="H1587" s="51" t="str">
        <f t="shared" si="276"/>
        <v>Seagull Angling Club</v>
      </c>
      <c r="I1587" s="84"/>
      <c r="J1587" s="84" t="s">
        <v>1279</v>
      </c>
      <c r="K1587" s="84">
        <v>154</v>
      </c>
      <c r="L1587" s="83">
        <f t="shared" si="277"/>
        <v>19.100000000000001</v>
      </c>
      <c r="M1587" s="83">
        <f t="shared" si="278"/>
        <v>19.100000000000001</v>
      </c>
    </row>
    <row r="1588" spans="1:13" hidden="1" x14ac:dyDescent="0.3">
      <c r="A1588" s="210" t="str">
        <f t="shared" si="270"/>
        <v>2022-IC-L5</v>
      </c>
      <c r="B1588" s="199">
        <f t="shared" si="271"/>
        <v>44877</v>
      </c>
      <c r="C1588" s="210" t="str">
        <f t="shared" si="272"/>
        <v>Zone 5 - Mile 108</v>
      </c>
      <c r="D1588" s="84" t="s">
        <v>1600</v>
      </c>
      <c r="E1588" s="51" t="str">
        <f t="shared" si="273"/>
        <v>Iwan</v>
      </c>
      <c r="F1588" s="51" t="str">
        <f t="shared" si="274"/>
        <v>Kotze</v>
      </c>
      <c r="G1588" s="51" t="str">
        <f t="shared" si="275"/>
        <v>Men Senior</v>
      </c>
      <c r="H1588" s="51" t="str">
        <f t="shared" si="276"/>
        <v>Seagull Angling Club</v>
      </c>
      <c r="I1588" s="84"/>
      <c r="J1588" s="84" t="s">
        <v>1279</v>
      </c>
      <c r="K1588" s="84">
        <v>142</v>
      </c>
      <c r="L1588" s="83">
        <f t="shared" si="277"/>
        <v>14.4</v>
      </c>
      <c r="M1588" s="83">
        <f t="shared" si="278"/>
        <v>14.4</v>
      </c>
    </row>
    <row r="1589" spans="1:13" hidden="1" x14ac:dyDescent="0.3">
      <c r="A1589" s="210" t="str">
        <f t="shared" si="270"/>
        <v>2022-IC-L5</v>
      </c>
      <c r="B1589" s="199">
        <f t="shared" si="271"/>
        <v>44877</v>
      </c>
      <c r="C1589" s="210" t="str">
        <f t="shared" si="272"/>
        <v>Zone 5 - Mile 108</v>
      </c>
      <c r="D1589" s="84" t="s">
        <v>1600</v>
      </c>
      <c r="E1589" s="51" t="str">
        <f t="shared" si="273"/>
        <v>Iwan</v>
      </c>
      <c r="F1589" s="51" t="str">
        <f t="shared" si="274"/>
        <v>Kotze</v>
      </c>
      <c r="G1589" s="51" t="str">
        <f t="shared" si="275"/>
        <v>Men Senior</v>
      </c>
      <c r="H1589" s="51" t="str">
        <f t="shared" si="276"/>
        <v>Seagull Angling Club</v>
      </c>
      <c r="I1589" s="84"/>
      <c r="J1589" s="84" t="s">
        <v>1279</v>
      </c>
      <c r="K1589" s="84">
        <v>153</v>
      </c>
      <c r="L1589" s="83">
        <f t="shared" si="277"/>
        <v>18.600000000000001</v>
      </c>
      <c r="M1589" s="83">
        <f t="shared" si="278"/>
        <v>18.600000000000001</v>
      </c>
    </row>
    <row r="1590" spans="1:13" hidden="1" x14ac:dyDescent="0.3">
      <c r="A1590" s="210" t="str">
        <f t="shared" si="270"/>
        <v>2022-IC-L5</v>
      </c>
      <c r="B1590" s="199">
        <f t="shared" si="271"/>
        <v>44877</v>
      </c>
      <c r="C1590" s="210" t="str">
        <f t="shared" si="272"/>
        <v>Zone 5 - Mile 108</v>
      </c>
      <c r="D1590" s="84" t="s">
        <v>1600</v>
      </c>
      <c r="E1590" s="51" t="str">
        <f t="shared" si="273"/>
        <v>Iwan</v>
      </c>
      <c r="F1590" s="51" t="str">
        <f t="shared" si="274"/>
        <v>Kotze</v>
      </c>
      <c r="G1590" s="51" t="str">
        <f t="shared" si="275"/>
        <v>Men Senior</v>
      </c>
      <c r="H1590" s="51" t="str">
        <f t="shared" si="276"/>
        <v>Seagull Angling Club</v>
      </c>
      <c r="I1590" s="84"/>
      <c r="J1590" s="84" t="s">
        <v>1279</v>
      </c>
      <c r="K1590" s="84">
        <v>133</v>
      </c>
      <c r="L1590" s="83">
        <f t="shared" si="277"/>
        <v>11.5</v>
      </c>
      <c r="M1590" s="83">
        <f t="shared" si="278"/>
        <v>11.5</v>
      </c>
    </row>
    <row r="1591" spans="1:13" hidden="1" x14ac:dyDescent="0.3">
      <c r="A1591" s="210" t="str">
        <f t="shared" si="270"/>
        <v>2022-IC-L5</v>
      </c>
      <c r="B1591" s="199">
        <f t="shared" si="271"/>
        <v>44877</v>
      </c>
      <c r="C1591" s="210" t="str">
        <f t="shared" si="272"/>
        <v>Zone 5 - Mile 108</v>
      </c>
      <c r="D1591" s="84" t="s">
        <v>1600</v>
      </c>
      <c r="E1591" s="51" t="str">
        <f t="shared" si="273"/>
        <v>Iwan</v>
      </c>
      <c r="F1591" s="51" t="str">
        <f t="shared" si="274"/>
        <v>Kotze</v>
      </c>
      <c r="G1591" s="51" t="str">
        <f t="shared" si="275"/>
        <v>Men Senior</v>
      </c>
      <c r="H1591" s="51" t="str">
        <f t="shared" si="276"/>
        <v>Seagull Angling Club</v>
      </c>
      <c r="I1591" s="84"/>
      <c r="J1591" s="84" t="s">
        <v>1279</v>
      </c>
      <c r="K1591" s="84">
        <v>107</v>
      </c>
      <c r="L1591" s="83">
        <f t="shared" si="277"/>
        <v>5.5</v>
      </c>
      <c r="M1591" s="83">
        <f t="shared" si="278"/>
        <v>5.5</v>
      </c>
    </row>
    <row r="1592" spans="1:13" hidden="1" x14ac:dyDescent="0.3">
      <c r="A1592" s="210" t="str">
        <f t="shared" si="270"/>
        <v>2022-IC-L5</v>
      </c>
      <c r="B1592" s="199">
        <f t="shared" si="271"/>
        <v>44877</v>
      </c>
      <c r="C1592" s="210" t="str">
        <f t="shared" si="272"/>
        <v>Zone 5 - Mile 108</v>
      </c>
      <c r="D1592" s="84" t="s">
        <v>884</v>
      </c>
      <c r="E1592" s="51" t="str">
        <f t="shared" si="273"/>
        <v>Martin</v>
      </c>
      <c r="F1592" s="51" t="str">
        <f t="shared" si="274"/>
        <v>Gouws</v>
      </c>
      <c r="G1592" s="51" t="str">
        <f t="shared" si="275"/>
        <v>Men Senior</v>
      </c>
      <c r="H1592" s="51" t="str">
        <f t="shared" si="276"/>
        <v>Seagull Angling Club</v>
      </c>
      <c r="I1592" s="84"/>
      <c r="J1592" s="84" t="s">
        <v>1279</v>
      </c>
      <c r="K1592" s="84">
        <v>122</v>
      </c>
      <c r="L1592" s="83">
        <f t="shared" si="277"/>
        <v>8.6</v>
      </c>
      <c r="M1592" s="83">
        <f t="shared" si="278"/>
        <v>8.6</v>
      </c>
    </row>
    <row r="1593" spans="1:13" hidden="1" x14ac:dyDescent="0.3">
      <c r="A1593" s="210" t="str">
        <f t="shared" si="270"/>
        <v>2022-IC-L5</v>
      </c>
      <c r="B1593" s="199">
        <f t="shared" si="271"/>
        <v>44877</v>
      </c>
      <c r="C1593" s="210" t="str">
        <f t="shared" si="272"/>
        <v>Zone 5 - Mile 108</v>
      </c>
      <c r="D1593" s="84" t="s">
        <v>578</v>
      </c>
      <c r="E1593" s="51" t="str">
        <f t="shared" si="273"/>
        <v>Pieter</v>
      </c>
      <c r="F1593" s="51" t="str">
        <f t="shared" si="274"/>
        <v>Van Aarde</v>
      </c>
      <c r="G1593" s="51" t="str">
        <f t="shared" si="275"/>
        <v>Men Senior</v>
      </c>
      <c r="H1593" s="51" t="str">
        <f t="shared" si="276"/>
        <v>Seagull Angling Club</v>
      </c>
      <c r="I1593" s="84"/>
      <c r="J1593" s="84" t="s">
        <v>1279</v>
      </c>
      <c r="K1593" s="84">
        <v>129</v>
      </c>
      <c r="L1593" s="83">
        <f t="shared" si="277"/>
        <v>10.4</v>
      </c>
      <c r="M1593" s="83">
        <f t="shared" si="278"/>
        <v>10.4</v>
      </c>
    </row>
    <row r="1594" spans="1:13" hidden="1" x14ac:dyDescent="0.3">
      <c r="A1594" s="210" t="str">
        <f t="shared" si="270"/>
        <v>2022-IC-L5</v>
      </c>
      <c r="B1594" s="199">
        <f t="shared" si="271"/>
        <v>44877</v>
      </c>
      <c r="C1594" s="210" t="str">
        <f t="shared" si="272"/>
        <v>Zone 5 - Mile 108</v>
      </c>
      <c r="D1594" s="84" t="s">
        <v>705</v>
      </c>
      <c r="E1594" s="51" t="str">
        <f t="shared" si="273"/>
        <v>Lu-Andre</v>
      </c>
      <c r="F1594" s="51" t="str">
        <f t="shared" si="274"/>
        <v>Duvenhage</v>
      </c>
      <c r="G1594" s="51" t="str">
        <f t="shared" si="275"/>
        <v>Men Senior</v>
      </c>
      <c r="H1594" s="51" t="str">
        <f t="shared" si="276"/>
        <v>Seagull Angling Club</v>
      </c>
      <c r="I1594" s="84"/>
      <c r="J1594" s="84" t="s">
        <v>1279</v>
      </c>
      <c r="K1594" s="84">
        <v>105</v>
      </c>
      <c r="L1594" s="83">
        <f t="shared" si="277"/>
        <v>5.0999999999999996</v>
      </c>
      <c r="M1594" s="83">
        <f t="shared" si="278"/>
        <v>5.0999999999999996</v>
      </c>
    </row>
    <row r="1595" spans="1:13" hidden="1" x14ac:dyDescent="0.3">
      <c r="A1595" s="210" t="str">
        <f t="shared" si="270"/>
        <v>2022-IC-L5</v>
      </c>
      <c r="B1595" s="199">
        <f t="shared" si="271"/>
        <v>44877</v>
      </c>
      <c r="C1595" s="210" t="str">
        <f t="shared" si="272"/>
        <v>Zone 5 - Mile 108</v>
      </c>
      <c r="D1595" s="84" t="s">
        <v>716</v>
      </c>
      <c r="E1595" s="51" t="str">
        <f t="shared" si="273"/>
        <v>Andre</v>
      </c>
      <c r="F1595" s="51" t="str">
        <f t="shared" si="274"/>
        <v>Nel</v>
      </c>
      <c r="G1595" s="51" t="str">
        <f t="shared" si="275"/>
        <v>Men Veteran</v>
      </c>
      <c r="H1595" s="51" t="str">
        <f t="shared" si="276"/>
        <v>Seagull Angling Club</v>
      </c>
      <c r="I1595" s="84"/>
      <c r="J1595" s="84" t="s">
        <v>1279</v>
      </c>
      <c r="K1595" s="84">
        <v>98</v>
      </c>
      <c r="L1595" s="83">
        <f t="shared" si="277"/>
        <v>4</v>
      </c>
      <c r="M1595" s="83">
        <f t="shared" si="278"/>
        <v>4</v>
      </c>
    </row>
    <row r="1596" spans="1:13" hidden="1" x14ac:dyDescent="0.3">
      <c r="A1596" s="210" t="str">
        <f t="shared" si="270"/>
        <v>2022-IC-L5</v>
      </c>
      <c r="B1596" s="199">
        <f t="shared" si="271"/>
        <v>44877</v>
      </c>
      <c r="C1596" s="210" t="str">
        <f t="shared" si="272"/>
        <v>Zone 5 - Mile 108</v>
      </c>
      <c r="D1596" s="84" t="s">
        <v>716</v>
      </c>
      <c r="E1596" s="51" t="str">
        <f t="shared" si="273"/>
        <v>Andre</v>
      </c>
      <c r="F1596" s="51" t="str">
        <f t="shared" si="274"/>
        <v>Nel</v>
      </c>
      <c r="G1596" s="51" t="str">
        <f t="shared" si="275"/>
        <v>Men Veteran</v>
      </c>
      <c r="H1596" s="51" t="str">
        <f t="shared" si="276"/>
        <v>Seagull Angling Club</v>
      </c>
      <c r="I1596" s="84"/>
      <c r="J1596" s="84" t="s">
        <v>1279</v>
      </c>
      <c r="K1596" s="84">
        <v>122</v>
      </c>
      <c r="L1596" s="83">
        <f t="shared" si="277"/>
        <v>8.6</v>
      </c>
      <c r="M1596" s="83">
        <f t="shared" si="278"/>
        <v>8.6</v>
      </c>
    </row>
    <row r="1597" spans="1:13" hidden="1" x14ac:dyDescent="0.3">
      <c r="A1597" s="210" t="str">
        <f t="shared" si="270"/>
        <v>2022-IC-L5</v>
      </c>
      <c r="B1597" s="199">
        <f t="shared" si="271"/>
        <v>44877</v>
      </c>
      <c r="C1597" s="210" t="str">
        <f t="shared" si="272"/>
        <v>Zone 5 - Mile 108</v>
      </c>
      <c r="D1597" s="84" t="s">
        <v>716</v>
      </c>
      <c r="E1597" s="51" t="str">
        <f t="shared" si="273"/>
        <v>Andre</v>
      </c>
      <c r="F1597" s="51" t="str">
        <f t="shared" si="274"/>
        <v>Nel</v>
      </c>
      <c r="G1597" s="51" t="str">
        <f t="shared" si="275"/>
        <v>Men Veteran</v>
      </c>
      <c r="H1597" s="51" t="str">
        <f t="shared" si="276"/>
        <v>Seagull Angling Club</v>
      </c>
      <c r="I1597" s="84"/>
      <c r="J1597" s="84" t="s">
        <v>1279</v>
      </c>
      <c r="K1597" s="84">
        <v>123</v>
      </c>
      <c r="L1597" s="83">
        <f t="shared" si="277"/>
        <v>8.8000000000000007</v>
      </c>
      <c r="M1597" s="83">
        <f t="shared" si="278"/>
        <v>8.8000000000000007</v>
      </c>
    </row>
    <row r="1598" spans="1:13" hidden="1" x14ac:dyDescent="0.3">
      <c r="A1598" s="210" t="str">
        <f t="shared" si="270"/>
        <v>2022-IC-L5</v>
      </c>
      <c r="B1598" s="199">
        <f t="shared" si="271"/>
        <v>44877</v>
      </c>
      <c r="C1598" s="210" t="str">
        <f t="shared" si="272"/>
        <v>Zone 5 - Mile 108</v>
      </c>
      <c r="D1598" s="84" t="s">
        <v>746</v>
      </c>
      <c r="E1598" s="51" t="str">
        <f t="shared" si="273"/>
        <v>Danie</v>
      </c>
      <c r="F1598" s="51" t="str">
        <f t="shared" si="274"/>
        <v>Smith</v>
      </c>
      <c r="G1598" s="51" t="str">
        <f t="shared" si="275"/>
        <v>Men Veteran</v>
      </c>
      <c r="H1598" s="51" t="str">
        <f t="shared" si="276"/>
        <v>Seagull Angling Club</v>
      </c>
      <c r="I1598" s="84"/>
      <c r="J1598" s="84" t="s">
        <v>1279</v>
      </c>
      <c r="K1598" s="84">
        <v>122</v>
      </c>
      <c r="L1598" s="83">
        <f t="shared" si="277"/>
        <v>8.6</v>
      </c>
      <c r="M1598" s="83">
        <f t="shared" si="278"/>
        <v>8.6</v>
      </c>
    </row>
    <row r="1599" spans="1:13" hidden="1" x14ac:dyDescent="0.3">
      <c r="A1599" s="210" t="str">
        <f t="shared" si="270"/>
        <v>2022-IC-L5</v>
      </c>
      <c r="B1599" s="199">
        <f t="shared" si="271"/>
        <v>44877</v>
      </c>
      <c r="C1599" s="210" t="str">
        <f t="shared" si="272"/>
        <v>Zone 5 - Mile 108</v>
      </c>
      <c r="D1599" s="84" t="s">
        <v>746</v>
      </c>
      <c r="E1599" s="51" t="str">
        <f t="shared" si="273"/>
        <v>Danie</v>
      </c>
      <c r="F1599" s="51" t="str">
        <f t="shared" si="274"/>
        <v>Smith</v>
      </c>
      <c r="G1599" s="51" t="str">
        <f t="shared" si="275"/>
        <v>Men Veteran</v>
      </c>
      <c r="H1599" s="51" t="str">
        <f t="shared" si="276"/>
        <v>Seagull Angling Club</v>
      </c>
      <c r="I1599" s="84"/>
      <c r="J1599" s="84" t="s">
        <v>1279</v>
      </c>
      <c r="K1599" s="84">
        <v>105</v>
      </c>
      <c r="L1599" s="83">
        <f t="shared" si="277"/>
        <v>5.0999999999999996</v>
      </c>
      <c r="M1599" s="83">
        <f t="shared" si="278"/>
        <v>5.0999999999999996</v>
      </c>
    </row>
    <row r="1600" spans="1:13" hidden="1" x14ac:dyDescent="0.3">
      <c r="A1600" s="210" t="str">
        <f t="shared" si="270"/>
        <v>2022-IC-L5</v>
      </c>
      <c r="B1600" s="199">
        <f t="shared" si="271"/>
        <v>44877</v>
      </c>
      <c r="C1600" s="210" t="str">
        <f t="shared" si="272"/>
        <v>Zone 5 - Mile 108</v>
      </c>
      <c r="D1600" s="84" t="s">
        <v>746</v>
      </c>
      <c r="E1600" s="51" t="str">
        <f t="shared" si="273"/>
        <v>Danie</v>
      </c>
      <c r="F1600" s="51" t="str">
        <f t="shared" si="274"/>
        <v>Smith</v>
      </c>
      <c r="G1600" s="51" t="str">
        <f t="shared" si="275"/>
        <v>Men Veteran</v>
      </c>
      <c r="H1600" s="51" t="str">
        <f t="shared" si="276"/>
        <v>Seagull Angling Club</v>
      </c>
      <c r="I1600" s="84"/>
      <c r="J1600" s="84" t="s">
        <v>1279</v>
      </c>
      <c r="K1600" s="84">
        <v>149</v>
      </c>
      <c r="L1600" s="83">
        <f t="shared" si="277"/>
        <v>17</v>
      </c>
      <c r="M1600" s="83">
        <f t="shared" si="278"/>
        <v>17</v>
      </c>
    </row>
    <row r="1601" spans="1:13" hidden="1" x14ac:dyDescent="0.3">
      <c r="A1601" s="210" t="str">
        <f t="shared" si="270"/>
        <v>2022-IC-L5</v>
      </c>
      <c r="B1601" s="199">
        <f t="shared" si="271"/>
        <v>44877</v>
      </c>
      <c r="C1601" s="210" t="str">
        <f t="shared" si="272"/>
        <v>Zone 5 - Mile 108</v>
      </c>
      <c r="D1601" s="84" t="s">
        <v>746</v>
      </c>
      <c r="E1601" s="51" t="str">
        <f t="shared" si="273"/>
        <v>Danie</v>
      </c>
      <c r="F1601" s="51" t="str">
        <f t="shared" si="274"/>
        <v>Smith</v>
      </c>
      <c r="G1601" s="51" t="str">
        <f t="shared" si="275"/>
        <v>Men Veteran</v>
      </c>
      <c r="H1601" s="51" t="str">
        <f t="shared" si="276"/>
        <v>Seagull Angling Club</v>
      </c>
      <c r="I1601" s="84"/>
      <c r="J1601" s="84" t="s">
        <v>1279</v>
      </c>
      <c r="K1601" s="84">
        <v>90</v>
      </c>
      <c r="L1601" s="83">
        <f t="shared" si="277"/>
        <v>3</v>
      </c>
      <c r="M1601" s="83">
        <f t="shared" si="278"/>
        <v>3</v>
      </c>
    </row>
    <row r="1602" spans="1:13" hidden="1" x14ac:dyDescent="0.3">
      <c r="A1602" s="210" t="str">
        <f t="shared" si="270"/>
        <v>2022-IC-L5</v>
      </c>
      <c r="B1602" s="199">
        <f t="shared" si="271"/>
        <v>44877</v>
      </c>
      <c r="C1602" s="210" t="str">
        <f t="shared" si="272"/>
        <v>Zone 5 - Mile 108</v>
      </c>
      <c r="D1602" s="84" t="s">
        <v>746</v>
      </c>
      <c r="E1602" s="51" t="str">
        <f t="shared" si="273"/>
        <v>Danie</v>
      </c>
      <c r="F1602" s="51" t="str">
        <f t="shared" si="274"/>
        <v>Smith</v>
      </c>
      <c r="G1602" s="51" t="str">
        <f t="shared" si="275"/>
        <v>Men Veteran</v>
      </c>
      <c r="H1602" s="51" t="str">
        <f t="shared" si="276"/>
        <v>Seagull Angling Club</v>
      </c>
      <c r="I1602" s="84"/>
      <c r="J1602" s="84" t="s">
        <v>1279</v>
      </c>
      <c r="K1602" s="84">
        <v>91</v>
      </c>
      <c r="L1602" s="83">
        <f t="shared" si="277"/>
        <v>3.1</v>
      </c>
      <c r="M1602" s="83">
        <f t="shared" si="278"/>
        <v>3.1</v>
      </c>
    </row>
    <row r="1603" spans="1:13" hidden="1" x14ac:dyDescent="0.3">
      <c r="A1603" s="210" t="str">
        <f t="shared" si="270"/>
        <v>2022-IC-L5</v>
      </c>
      <c r="B1603" s="199">
        <f t="shared" si="271"/>
        <v>44877</v>
      </c>
      <c r="C1603" s="210" t="str">
        <f t="shared" si="272"/>
        <v>Zone 5 - Mile 108</v>
      </c>
      <c r="D1603" s="84" t="s">
        <v>481</v>
      </c>
      <c r="E1603" s="51" t="str">
        <f t="shared" si="273"/>
        <v>Jaco</v>
      </c>
      <c r="F1603" s="51" t="str">
        <f t="shared" si="274"/>
        <v>Mertens</v>
      </c>
      <c r="G1603" s="51" t="str">
        <f t="shared" si="275"/>
        <v>Men Senior</v>
      </c>
      <c r="H1603" s="51" t="str">
        <f t="shared" si="276"/>
        <v>Seagull Angling Club</v>
      </c>
      <c r="I1603" s="84"/>
      <c r="J1603" s="84" t="s">
        <v>1279</v>
      </c>
      <c r="K1603" s="84">
        <v>148</v>
      </c>
      <c r="L1603" s="83">
        <f t="shared" si="277"/>
        <v>16.600000000000001</v>
      </c>
      <c r="M1603" s="83">
        <f t="shared" si="278"/>
        <v>16.600000000000001</v>
      </c>
    </row>
    <row r="1604" spans="1:13" hidden="1" x14ac:dyDescent="0.3">
      <c r="A1604" s="210" t="str">
        <f t="shared" si="270"/>
        <v>2022-IC-L5</v>
      </c>
      <c r="B1604" s="199">
        <f t="shared" si="271"/>
        <v>44877</v>
      </c>
      <c r="C1604" s="210" t="str">
        <f t="shared" si="272"/>
        <v>Zone 5 - Mile 108</v>
      </c>
      <c r="D1604" s="84" t="s">
        <v>481</v>
      </c>
      <c r="E1604" s="51" t="str">
        <f t="shared" si="273"/>
        <v>Jaco</v>
      </c>
      <c r="F1604" s="51" t="str">
        <f t="shared" si="274"/>
        <v>Mertens</v>
      </c>
      <c r="G1604" s="51" t="str">
        <f t="shared" si="275"/>
        <v>Men Senior</v>
      </c>
      <c r="H1604" s="51" t="str">
        <f t="shared" si="276"/>
        <v>Seagull Angling Club</v>
      </c>
      <c r="I1604" s="84"/>
      <c r="J1604" s="84" t="s">
        <v>1279</v>
      </c>
      <c r="K1604" s="84">
        <v>85</v>
      </c>
      <c r="L1604" s="83">
        <f t="shared" si="277"/>
        <v>2.5</v>
      </c>
      <c r="M1604" s="83">
        <f t="shared" si="278"/>
        <v>2.5</v>
      </c>
    </row>
    <row r="1605" spans="1:13" hidden="1" x14ac:dyDescent="0.3">
      <c r="A1605" s="210" t="str">
        <f t="shared" si="270"/>
        <v>2022-IC-L5</v>
      </c>
      <c r="B1605" s="199">
        <f t="shared" si="271"/>
        <v>44877</v>
      </c>
      <c r="C1605" s="210" t="str">
        <f t="shared" si="272"/>
        <v>Zone 5 - Mile 108</v>
      </c>
      <c r="D1605" s="84" t="s">
        <v>481</v>
      </c>
      <c r="E1605" s="51" t="str">
        <f t="shared" si="273"/>
        <v>Jaco</v>
      </c>
      <c r="F1605" s="51" t="str">
        <f t="shared" si="274"/>
        <v>Mertens</v>
      </c>
      <c r="G1605" s="51" t="str">
        <f t="shared" si="275"/>
        <v>Men Senior</v>
      </c>
      <c r="H1605" s="51" t="str">
        <f t="shared" si="276"/>
        <v>Seagull Angling Club</v>
      </c>
      <c r="I1605" s="84"/>
      <c r="J1605" s="84" t="s">
        <v>1279</v>
      </c>
      <c r="K1605" s="84">
        <v>170</v>
      </c>
      <c r="L1605" s="83">
        <f t="shared" si="277"/>
        <v>26.7</v>
      </c>
      <c r="M1605" s="83">
        <f t="shared" si="278"/>
        <v>26.7</v>
      </c>
    </row>
    <row r="1606" spans="1:13" hidden="1" x14ac:dyDescent="0.3">
      <c r="A1606" s="210" t="str">
        <f t="shared" si="270"/>
        <v>2022-IC-L5</v>
      </c>
      <c r="B1606" s="199">
        <f t="shared" si="271"/>
        <v>44877</v>
      </c>
      <c r="C1606" s="210" t="str">
        <f t="shared" si="272"/>
        <v>Zone 5 - Mile 108</v>
      </c>
      <c r="D1606" s="84" t="s">
        <v>481</v>
      </c>
      <c r="E1606" s="51" t="str">
        <f t="shared" si="273"/>
        <v>Jaco</v>
      </c>
      <c r="F1606" s="51" t="str">
        <f t="shared" si="274"/>
        <v>Mertens</v>
      </c>
      <c r="G1606" s="51" t="str">
        <f t="shared" si="275"/>
        <v>Men Senior</v>
      </c>
      <c r="H1606" s="51" t="str">
        <f t="shared" si="276"/>
        <v>Seagull Angling Club</v>
      </c>
      <c r="I1606" s="84"/>
      <c r="J1606" s="84" t="s">
        <v>1279</v>
      </c>
      <c r="K1606" s="84">
        <v>142</v>
      </c>
      <c r="L1606" s="83">
        <f t="shared" si="277"/>
        <v>14.4</v>
      </c>
      <c r="M1606" s="83">
        <f t="shared" si="278"/>
        <v>14.4</v>
      </c>
    </row>
    <row r="1607" spans="1:13" hidden="1" x14ac:dyDescent="0.3">
      <c r="A1607" s="210" t="str">
        <f t="shared" si="270"/>
        <v>2022-IC-L5</v>
      </c>
      <c r="B1607" s="199">
        <f t="shared" si="271"/>
        <v>44877</v>
      </c>
      <c r="C1607" s="210" t="str">
        <f t="shared" si="272"/>
        <v>Zone 5 - Mile 108</v>
      </c>
      <c r="D1607" s="84" t="s">
        <v>481</v>
      </c>
      <c r="E1607" s="51" t="str">
        <f t="shared" si="273"/>
        <v>Jaco</v>
      </c>
      <c r="F1607" s="51" t="str">
        <f t="shared" si="274"/>
        <v>Mertens</v>
      </c>
      <c r="G1607" s="51" t="str">
        <f t="shared" si="275"/>
        <v>Men Senior</v>
      </c>
      <c r="H1607" s="51" t="str">
        <f t="shared" si="276"/>
        <v>Seagull Angling Club</v>
      </c>
      <c r="I1607" s="84" t="s">
        <v>9</v>
      </c>
      <c r="J1607" s="84"/>
      <c r="K1607" s="84">
        <v>32</v>
      </c>
      <c r="L1607" s="83">
        <f t="shared" si="277"/>
        <v>0.6</v>
      </c>
      <c r="M1607" s="83">
        <f t="shared" si="278"/>
        <v>0.6</v>
      </c>
    </row>
    <row r="1608" spans="1:13" hidden="1" x14ac:dyDescent="0.3">
      <c r="A1608" s="210" t="str">
        <f t="shared" si="270"/>
        <v>2022-IC-L5</v>
      </c>
      <c r="B1608" s="199">
        <f t="shared" si="271"/>
        <v>44877</v>
      </c>
      <c r="C1608" s="210" t="str">
        <f t="shared" si="272"/>
        <v>Zone 5 - Mile 108</v>
      </c>
      <c r="D1608" s="84" t="s">
        <v>481</v>
      </c>
      <c r="E1608" s="51" t="str">
        <f t="shared" si="273"/>
        <v>Jaco</v>
      </c>
      <c r="F1608" s="51" t="str">
        <f t="shared" si="274"/>
        <v>Mertens</v>
      </c>
      <c r="G1608" s="51" t="str">
        <f t="shared" si="275"/>
        <v>Men Senior</v>
      </c>
      <c r="H1608" s="51" t="str">
        <f t="shared" si="276"/>
        <v>Seagull Angling Club</v>
      </c>
      <c r="I1608" s="84" t="s">
        <v>9</v>
      </c>
      <c r="J1608" s="84"/>
      <c r="K1608" s="84">
        <v>33</v>
      </c>
      <c r="L1608" s="83">
        <f t="shared" si="277"/>
        <v>0.7</v>
      </c>
      <c r="M1608" s="83">
        <f t="shared" si="278"/>
        <v>0.7</v>
      </c>
    </row>
    <row r="1609" spans="1:13" hidden="1" x14ac:dyDescent="0.3">
      <c r="A1609" s="210" t="str">
        <f t="shared" ref="A1609:A1672" si="279">IF(D1609="","",A1608)</f>
        <v>2022-IC-L5</v>
      </c>
      <c r="B1609" s="199">
        <f t="shared" ref="B1609:B1672" si="280">IF(D1609="","",B1608)</f>
        <v>44877</v>
      </c>
      <c r="C1609" s="210" t="str">
        <f t="shared" ref="C1609:C1672" si="281">IF(D1609="","",C1608)</f>
        <v>Zone 5 - Mile 108</v>
      </c>
      <c r="D1609" s="84" t="s">
        <v>718</v>
      </c>
      <c r="E1609" s="51" t="str">
        <f t="shared" ref="E1609:E1672" si="282">IF(D1609="","",VLOOKUP(D1609,Master,3,FALSE))</f>
        <v>Christiaan</v>
      </c>
      <c r="F1609" s="51" t="str">
        <f t="shared" ref="F1609:F1672" si="283">IF(D1609="","",VLOOKUP(D1609,Master,4,FALSE))</f>
        <v>Potgieter</v>
      </c>
      <c r="G1609" s="51" t="str">
        <f t="shared" ref="G1609:G1672" si="284">IF(D1609="","",VLOOKUP(D1609,Master,5,FALSE))</f>
        <v>Men U/16</v>
      </c>
      <c r="H1609" s="51" t="str">
        <f t="shared" ref="H1609:H1672" si="285">IF(D1609="","",VLOOKUP(D1609,Master,2,FALSE))</f>
        <v>Seagull Angling Club</v>
      </c>
      <c r="I1609" s="84" t="s">
        <v>9</v>
      </c>
      <c r="J1609" s="84"/>
      <c r="K1609" s="84">
        <v>31</v>
      </c>
      <c r="L1609" s="83">
        <f t="shared" ref="L1609:L1672" si="286">IF(K1609="","",IF(I1609="",ROUND(HLOOKUP(J1609,kgList,K1609,FALSE),1),ROUND(HLOOKUP(I1609,kgList,K1609,FALSE),1)))</f>
        <v>0.5</v>
      </c>
      <c r="M1609" s="83">
        <f t="shared" ref="M1609:M1672" si="287">IF(L1609="","",IF(COUNTA(I1609:J1609)&gt;1,"Edible or Inedible",IF(COUNTA(I1609)=1,L1609*1,IF(COUNTA(J1609)=1,L1609*1,"ERROR"))))</f>
        <v>0.5</v>
      </c>
    </row>
    <row r="1610" spans="1:13" hidden="1" x14ac:dyDescent="0.3">
      <c r="A1610" s="210" t="str">
        <f t="shared" si="279"/>
        <v>2022-IC-L5</v>
      </c>
      <c r="B1610" s="199">
        <f t="shared" si="280"/>
        <v>44877</v>
      </c>
      <c r="C1610" s="210" t="str">
        <f t="shared" si="281"/>
        <v>Zone 5 - Mile 108</v>
      </c>
      <c r="D1610" s="84" t="s">
        <v>527</v>
      </c>
      <c r="E1610" s="51" t="str">
        <f t="shared" si="282"/>
        <v>Richard</v>
      </c>
      <c r="F1610" s="51" t="str">
        <f t="shared" si="283"/>
        <v>Kotze</v>
      </c>
      <c r="G1610" s="51" t="str">
        <f t="shared" si="284"/>
        <v>Men Grand Masters</v>
      </c>
      <c r="H1610" s="51" t="str">
        <f t="shared" si="285"/>
        <v>Seagull Angling Club</v>
      </c>
      <c r="I1610" s="84" t="s">
        <v>9</v>
      </c>
      <c r="J1610" s="84"/>
      <c r="K1610" s="84">
        <v>32</v>
      </c>
      <c r="L1610" s="83">
        <f t="shared" si="286"/>
        <v>0.6</v>
      </c>
      <c r="M1610" s="83">
        <f t="shared" si="287"/>
        <v>0.6</v>
      </c>
    </row>
    <row r="1611" spans="1:13" hidden="1" x14ac:dyDescent="0.3">
      <c r="A1611" s="210" t="str">
        <f t="shared" si="279"/>
        <v>2022-IC-L5</v>
      </c>
      <c r="B1611" s="199">
        <f t="shared" si="280"/>
        <v>44877</v>
      </c>
      <c r="C1611" s="210" t="str">
        <f t="shared" si="281"/>
        <v>Zone 5 - Mile 108</v>
      </c>
      <c r="D1611" s="84" t="s">
        <v>601</v>
      </c>
      <c r="E1611" s="51" t="str">
        <f t="shared" si="282"/>
        <v>Steve</v>
      </c>
      <c r="F1611" s="51" t="str">
        <f t="shared" si="283"/>
        <v>Mertens</v>
      </c>
      <c r="G1611" s="51" t="str">
        <f t="shared" si="284"/>
        <v>Men Grand Masters</v>
      </c>
      <c r="H1611" s="51" t="str">
        <f t="shared" si="285"/>
        <v>Seagull Angling Club</v>
      </c>
      <c r="I1611" s="84"/>
      <c r="J1611" s="84"/>
      <c r="K1611" s="84"/>
      <c r="L1611" s="83" t="str">
        <f t="shared" si="286"/>
        <v/>
      </c>
      <c r="M1611" s="83" t="str">
        <f t="shared" si="287"/>
        <v/>
      </c>
    </row>
    <row r="1612" spans="1:13" hidden="1" x14ac:dyDescent="0.3">
      <c r="A1612" s="210" t="str">
        <f t="shared" si="279"/>
        <v>2022-IC-L5</v>
      </c>
      <c r="B1612" s="199">
        <f t="shared" si="280"/>
        <v>44877</v>
      </c>
      <c r="C1612" s="210" t="str">
        <f t="shared" si="281"/>
        <v>Zone 5 - Mile 108</v>
      </c>
      <c r="D1612" s="84" t="s">
        <v>827</v>
      </c>
      <c r="E1612" s="51" t="str">
        <f t="shared" si="282"/>
        <v>Manfred</v>
      </c>
      <c r="F1612" s="51" t="str">
        <f t="shared" si="283"/>
        <v>Weise</v>
      </c>
      <c r="G1612" s="51" t="str">
        <f t="shared" si="284"/>
        <v>Men Master</v>
      </c>
      <c r="H1612" s="51" t="str">
        <f t="shared" si="285"/>
        <v>Seagull Angling Club</v>
      </c>
      <c r="I1612" s="84"/>
      <c r="J1612" s="84"/>
      <c r="K1612" s="84"/>
      <c r="L1612" s="83" t="str">
        <f t="shared" si="286"/>
        <v/>
      </c>
      <c r="M1612" s="83" t="str">
        <f t="shared" si="287"/>
        <v/>
      </c>
    </row>
    <row r="1613" spans="1:13" hidden="1" x14ac:dyDescent="0.3">
      <c r="A1613" s="210" t="str">
        <f t="shared" si="279"/>
        <v>2022-IC-L5</v>
      </c>
      <c r="B1613" s="199">
        <f t="shared" si="280"/>
        <v>44877</v>
      </c>
      <c r="C1613" s="210" t="str">
        <f t="shared" si="281"/>
        <v>Zone 5 - Mile 108</v>
      </c>
      <c r="D1613" s="84" t="s">
        <v>1160</v>
      </c>
      <c r="E1613" s="51" t="str">
        <f t="shared" si="282"/>
        <v>Pieter Jnr.</v>
      </c>
      <c r="F1613" s="51" t="str">
        <f t="shared" si="283"/>
        <v>Du Preez</v>
      </c>
      <c r="G1613" s="51" t="str">
        <f t="shared" si="284"/>
        <v>Men Senior</v>
      </c>
      <c r="H1613" s="51" t="str">
        <f t="shared" si="285"/>
        <v>xSeagull Angling Club</v>
      </c>
      <c r="I1613" s="84"/>
      <c r="J1613" s="84"/>
      <c r="K1613" s="84"/>
      <c r="L1613" s="83" t="str">
        <f t="shared" si="286"/>
        <v/>
      </c>
      <c r="M1613" s="83" t="str">
        <f t="shared" si="287"/>
        <v/>
      </c>
    </row>
    <row r="1614" spans="1:13" hidden="1" x14ac:dyDescent="0.3">
      <c r="A1614" s="210" t="str">
        <f t="shared" si="279"/>
        <v>2022-IC-L5</v>
      </c>
      <c r="B1614" s="199">
        <f t="shared" si="280"/>
        <v>44877</v>
      </c>
      <c r="C1614" s="210" t="str">
        <f t="shared" si="281"/>
        <v>Zone 5 - Mile 108</v>
      </c>
      <c r="D1614" s="84" t="s">
        <v>782</v>
      </c>
      <c r="E1614" s="51" t="str">
        <f t="shared" si="282"/>
        <v>Pieter</v>
      </c>
      <c r="F1614" s="51" t="str">
        <f t="shared" si="283"/>
        <v>Du Preez</v>
      </c>
      <c r="G1614" s="51" t="str">
        <f t="shared" si="284"/>
        <v>Men Master</v>
      </c>
      <c r="H1614" s="51" t="str">
        <f t="shared" si="285"/>
        <v>Seagull Angling Club</v>
      </c>
      <c r="I1614" s="84"/>
      <c r="J1614" s="84"/>
      <c r="K1614" s="84"/>
      <c r="L1614" s="83" t="str">
        <f t="shared" si="286"/>
        <v/>
      </c>
      <c r="M1614" s="83" t="str">
        <f t="shared" si="287"/>
        <v/>
      </c>
    </row>
    <row r="1615" spans="1:13" hidden="1" x14ac:dyDescent="0.3">
      <c r="A1615" s="210" t="str">
        <f t="shared" si="279"/>
        <v>2022-IC-L5</v>
      </c>
      <c r="B1615" s="199">
        <f t="shared" si="280"/>
        <v>44877</v>
      </c>
      <c r="C1615" s="210" t="str">
        <f t="shared" si="281"/>
        <v>Zone 5 - Mile 108</v>
      </c>
      <c r="D1615" s="84" t="s">
        <v>691</v>
      </c>
      <c r="E1615" s="51" t="str">
        <f t="shared" si="282"/>
        <v>Dirk</v>
      </c>
      <c r="F1615" s="51" t="str">
        <f t="shared" si="283"/>
        <v>Hansen</v>
      </c>
      <c r="G1615" s="51" t="str">
        <f t="shared" si="284"/>
        <v>Men Veteran</v>
      </c>
      <c r="H1615" s="51" t="str">
        <f t="shared" si="285"/>
        <v>Steenbras</v>
      </c>
      <c r="I1615" s="84"/>
      <c r="J1615" s="84" t="s">
        <v>1279</v>
      </c>
      <c r="K1615" s="84">
        <v>67</v>
      </c>
      <c r="L1615" s="83">
        <f t="shared" si="286"/>
        <v>1.1000000000000001</v>
      </c>
      <c r="M1615" s="83">
        <f t="shared" si="287"/>
        <v>1.1000000000000001</v>
      </c>
    </row>
    <row r="1616" spans="1:13" hidden="1" x14ac:dyDescent="0.3">
      <c r="A1616" s="210" t="str">
        <f t="shared" si="279"/>
        <v>2022-IC-L5</v>
      </c>
      <c r="B1616" s="199">
        <f t="shared" si="280"/>
        <v>44877</v>
      </c>
      <c r="C1616" s="210" t="str">
        <f t="shared" si="281"/>
        <v>Zone 5 - Mile 108</v>
      </c>
      <c r="D1616" s="84" t="s">
        <v>1494</v>
      </c>
      <c r="E1616" s="51" t="str">
        <f t="shared" si="282"/>
        <v>Wikus</v>
      </c>
      <c r="F1616" s="51" t="str">
        <f t="shared" si="283"/>
        <v>Viljoen</v>
      </c>
      <c r="G1616" s="51" t="str">
        <f t="shared" si="284"/>
        <v>Men Veteran</v>
      </c>
      <c r="H1616" s="51" t="str">
        <f t="shared" si="285"/>
        <v>Steenbras</v>
      </c>
      <c r="I1616" s="84"/>
      <c r="J1616" s="84" t="s">
        <v>1279</v>
      </c>
      <c r="K1616" s="84">
        <v>161</v>
      </c>
      <c r="L1616" s="83">
        <f t="shared" si="286"/>
        <v>22.2</v>
      </c>
      <c r="M1616" s="83">
        <f t="shared" si="287"/>
        <v>22.2</v>
      </c>
    </row>
    <row r="1617" spans="1:13" hidden="1" x14ac:dyDescent="0.3">
      <c r="A1617" s="210" t="str">
        <f t="shared" si="279"/>
        <v>2022-IC-L5</v>
      </c>
      <c r="B1617" s="199">
        <f t="shared" si="280"/>
        <v>44877</v>
      </c>
      <c r="C1617" s="210" t="str">
        <f t="shared" si="281"/>
        <v>Zone 5 - Mile 108</v>
      </c>
      <c r="D1617" s="84" t="s">
        <v>1494</v>
      </c>
      <c r="E1617" s="51" t="str">
        <f t="shared" si="282"/>
        <v>Wikus</v>
      </c>
      <c r="F1617" s="51" t="str">
        <f t="shared" si="283"/>
        <v>Viljoen</v>
      </c>
      <c r="G1617" s="51" t="str">
        <f t="shared" si="284"/>
        <v>Men Veteran</v>
      </c>
      <c r="H1617" s="51" t="str">
        <f t="shared" si="285"/>
        <v>Steenbras</v>
      </c>
      <c r="I1617" s="84"/>
      <c r="J1617" s="84" t="s">
        <v>1279</v>
      </c>
      <c r="K1617" s="84">
        <v>154</v>
      </c>
      <c r="L1617" s="83">
        <f t="shared" si="286"/>
        <v>19.100000000000001</v>
      </c>
      <c r="M1617" s="83">
        <f t="shared" si="287"/>
        <v>19.100000000000001</v>
      </c>
    </row>
    <row r="1618" spans="1:13" hidden="1" x14ac:dyDescent="0.3">
      <c r="A1618" s="210" t="str">
        <f t="shared" si="279"/>
        <v>2022-IC-L5</v>
      </c>
      <c r="B1618" s="199">
        <f t="shared" si="280"/>
        <v>44877</v>
      </c>
      <c r="C1618" s="210" t="str">
        <f t="shared" si="281"/>
        <v>Zone 5 - Mile 108</v>
      </c>
      <c r="D1618" s="84" t="s">
        <v>1494</v>
      </c>
      <c r="E1618" s="51" t="str">
        <f t="shared" si="282"/>
        <v>Wikus</v>
      </c>
      <c r="F1618" s="51" t="str">
        <f t="shared" si="283"/>
        <v>Viljoen</v>
      </c>
      <c r="G1618" s="51" t="str">
        <f t="shared" si="284"/>
        <v>Men Veteran</v>
      </c>
      <c r="H1618" s="51" t="str">
        <f t="shared" si="285"/>
        <v>Steenbras</v>
      </c>
      <c r="I1618" s="84"/>
      <c r="J1618" s="84" t="s">
        <v>1279</v>
      </c>
      <c r="K1618" s="84">
        <v>102</v>
      </c>
      <c r="L1618" s="83">
        <f t="shared" si="286"/>
        <v>4.5999999999999996</v>
      </c>
      <c r="M1618" s="83">
        <f t="shared" si="287"/>
        <v>4.5999999999999996</v>
      </c>
    </row>
    <row r="1619" spans="1:13" hidden="1" x14ac:dyDescent="0.3">
      <c r="A1619" s="210" t="str">
        <f t="shared" si="279"/>
        <v>2022-IC-L5</v>
      </c>
      <c r="B1619" s="199">
        <f t="shared" si="280"/>
        <v>44877</v>
      </c>
      <c r="C1619" s="210" t="str">
        <f t="shared" si="281"/>
        <v>Zone 5 - Mile 108</v>
      </c>
      <c r="D1619" s="84" t="s">
        <v>1494</v>
      </c>
      <c r="E1619" s="51" t="str">
        <f t="shared" si="282"/>
        <v>Wikus</v>
      </c>
      <c r="F1619" s="51" t="str">
        <f t="shared" si="283"/>
        <v>Viljoen</v>
      </c>
      <c r="G1619" s="51" t="str">
        <f t="shared" si="284"/>
        <v>Men Veteran</v>
      </c>
      <c r="H1619" s="51" t="str">
        <f t="shared" si="285"/>
        <v>Steenbras</v>
      </c>
      <c r="I1619" s="84"/>
      <c r="J1619" s="84" t="s">
        <v>1279</v>
      </c>
      <c r="K1619" s="84">
        <v>125</v>
      </c>
      <c r="L1619" s="83">
        <f t="shared" si="286"/>
        <v>9.3000000000000007</v>
      </c>
      <c r="M1619" s="83">
        <f t="shared" si="287"/>
        <v>9.3000000000000007</v>
      </c>
    </row>
    <row r="1620" spans="1:13" hidden="1" x14ac:dyDescent="0.3">
      <c r="A1620" s="210" t="str">
        <f t="shared" si="279"/>
        <v>2022-IC-L5</v>
      </c>
      <c r="B1620" s="199">
        <f t="shared" si="280"/>
        <v>44877</v>
      </c>
      <c r="C1620" s="210" t="str">
        <f t="shared" si="281"/>
        <v>Zone 5 - Mile 108</v>
      </c>
      <c r="D1620" s="84" t="s">
        <v>762</v>
      </c>
      <c r="E1620" s="51" t="str">
        <f t="shared" si="282"/>
        <v>Christopher</v>
      </c>
      <c r="F1620" s="51" t="str">
        <f t="shared" si="283"/>
        <v>Durant</v>
      </c>
      <c r="G1620" s="51" t="str">
        <f t="shared" si="284"/>
        <v>Men Senior</v>
      </c>
      <c r="H1620" s="51" t="str">
        <f t="shared" si="285"/>
        <v>Steenbras</v>
      </c>
      <c r="I1620" s="84"/>
      <c r="J1620" s="84" t="s">
        <v>1279</v>
      </c>
      <c r="K1620" s="84">
        <v>144</v>
      </c>
      <c r="L1620" s="83">
        <f t="shared" si="286"/>
        <v>15.1</v>
      </c>
      <c r="M1620" s="83">
        <f t="shared" si="287"/>
        <v>15.1</v>
      </c>
    </row>
    <row r="1621" spans="1:13" hidden="1" x14ac:dyDescent="0.3">
      <c r="A1621" s="210" t="str">
        <f t="shared" si="279"/>
        <v>2022-IC-L5</v>
      </c>
      <c r="B1621" s="199">
        <f t="shared" si="280"/>
        <v>44877</v>
      </c>
      <c r="C1621" s="210" t="str">
        <f t="shared" si="281"/>
        <v>Zone 5 - Mile 108</v>
      </c>
      <c r="D1621" s="84" t="s">
        <v>762</v>
      </c>
      <c r="E1621" s="51" t="str">
        <f t="shared" si="282"/>
        <v>Christopher</v>
      </c>
      <c r="F1621" s="51" t="str">
        <f t="shared" si="283"/>
        <v>Durant</v>
      </c>
      <c r="G1621" s="51" t="str">
        <f t="shared" si="284"/>
        <v>Men Senior</v>
      </c>
      <c r="H1621" s="51" t="str">
        <f t="shared" si="285"/>
        <v>Steenbras</v>
      </c>
      <c r="I1621" s="84"/>
      <c r="J1621" s="84" t="s">
        <v>1279</v>
      </c>
      <c r="K1621" s="84">
        <v>105</v>
      </c>
      <c r="L1621" s="83">
        <f t="shared" si="286"/>
        <v>5.0999999999999996</v>
      </c>
      <c r="M1621" s="83">
        <f t="shared" si="287"/>
        <v>5.0999999999999996</v>
      </c>
    </row>
    <row r="1622" spans="1:13" hidden="1" x14ac:dyDescent="0.3">
      <c r="A1622" s="210" t="str">
        <f t="shared" si="279"/>
        <v>2022-IC-L5</v>
      </c>
      <c r="B1622" s="199">
        <f t="shared" si="280"/>
        <v>44877</v>
      </c>
      <c r="C1622" s="210" t="str">
        <f t="shared" si="281"/>
        <v>Zone 5 - Mile 108</v>
      </c>
      <c r="D1622" s="84" t="s">
        <v>1495</v>
      </c>
      <c r="E1622" s="51" t="str">
        <f t="shared" si="282"/>
        <v>Maryna</v>
      </c>
      <c r="F1622" s="51" t="str">
        <f t="shared" si="283"/>
        <v>Viljoen</v>
      </c>
      <c r="G1622" s="51" t="str">
        <f t="shared" si="284"/>
        <v>Ladies Senior</v>
      </c>
      <c r="H1622" s="51" t="str">
        <f t="shared" si="285"/>
        <v>Steenbras</v>
      </c>
      <c r="I1622" s="84"/>
      <c r="J1622" s="84" t="s">
        <v>1279</v>
      </c>
      <c r="K1622" s="84">
        <v>111</v>
      </c>
      <c r="L1622" s="83">
        <f t="shared" si="286"/>
        <v>6.2</v>
      </c>
      <c r="M1622" s="83">
        <f t="shared" si="287"/>
        <v>6.2</v>
      </c>
    </row>
    <row r="1623" spans="1:13" hidden="1" x14ac:dyDescent="0.3">
      <c r="A1623" s="210" t="str">
        <f t="shared" si="279"/>
        <v>2022-IC-L5</v>
      </c>
      <c r="B1623" s="199">
        <f t="shared" si="280"/>
        <v>44877</v>
      </c>
      <c r="C1623" s="210" t="str">
        <f t="shared" si="281"/>
        <v>Zone 5 - Mile 108</v>
      </c>
      <c r="D1623" s="84" t="s">
        <v>1495</v>
      </c>
      <c r="E1623" s="51" t="str">
        <f t="shared" si="282"/>
        <v>Maryna</v>
      </c>
      <c r="F1623" s="51" t="str">
        <f t="shared" si="283"/>
        <v>Viljoen</v>
      </c>
      <c r="G1623" s="51" t="str">
        <f t="shared" si="284"/>
        <v>Ladies Senior</v>
      </c>
      <c r="H1623" s="51" t="str">
        <f t="shared" si="285"/>
        <v>Steenbras</v>
      </c>
      <c r="I1623" s="84"/>
      <c r="J1623" s="84" t="s">
        <v>1279</v>
      </c>
      <c r="K1623" s="84">
        <v>102</v>
      </c>
      <c r="L1623" s="83">
        <f t="shared" si="286"/>
        <v>4.5999999999999996</v>
      </c>
      <c r="M1623" s="83">
        <f t="shared" si="287"/>
        <v>4.5999999999999996</v>
      </c>
    </row>
    <row r="1624" spans="1:13" hidden="1" x14ac:dyDescent="0.3">
      <c r="A1624" s="210" t="str">
        <f t="shared" si="279"/>
        <v>2022-IC-L5</v>
      </c>
      <c r="B1624" s="199">
        <f t="shared" si="280"/>
        <v>44877</v>
      </c>
      <c r="C1624" s="210" t="str">
        <f t="shared" si="281"/>
        <v>Zone 5 - Mile 108</v>
      </c>
      <c r="D1624" s="84" t="s">
        <v>542</v>
      </c>
      <c r="E1624" s="51" t="str">
        <f t="shared" si="282"/>
        <v>Burger</v>
      </c>
      <c r="F1624" s="51" t="str">
        <f t="shared" si="283"/>
        <v>Van Taak</v>
      </c>
      <c r="G1624" s="51" t="str">
        <f t="shared" si="284"/>
        <v>Men Senior</v>
      </c>
      <c r="H1624" s="51" t="str">
        <f t="shared" si="285"/>
        <v>Steenbras</v>
      </c>
      <c r="I1624" s="84"/>
      <c r="J1624" s="84" t="s">
        <v>1279</v>
      </c>
      <c r="K1624" s="84">
        <v>88</v>
      </c>
      <c r="L1624" s="83">
        <f t="shared" si="286"/>
        <v>2.8</v>
      </c>
      <c r="M1624" s="83">
        <f t="shared" si="287"/>
        <v>2.8</v>
      </c>
    </row>
    <row r="1625" spans="1:13" hidden="1" x14ac:dyDescent="0.3">
      <c r="A1625" s="210" t="str">
        <f t="shared" si="279"/>
        <v>2022-IC-L5</v>
      </c>
      <c r="B1625" s="199">
        <f t="shared" si="280"/>
        <v>44877</v>
      </c>
      <c r="C1625" s="210" t="str">
        <f t="shared" si="281"/>
        <v>Zone 5 - Mile 108</v>
      </c>
      <c r="D1625" s="84" t="s">
        <v>542</v>
      </c>
      <c r="E1625" s="51" t="str">
        <f t="shared" si="282"/>
        <v>Burger</v>
      </c>
      <c r="F1625" s="51" t="str">
        <f t="shared" si="283"/>
        <v>Van Taak</v>
      </c>
      <c r="G1625" s="51" t="str">
        <f t="shared" si="284"/>
        <v>Men Senior</v>
      </c>
      <c r="H1625" s="51" t="str">
        <f t="shared" si="285"/>
        <v>Steenbras</v>
      </c>
      <c r="I1625" s="84"/>
      <c r="J1625" s="84" t="s">
        <v>1279</v>
      </c>
      <c r="K1625" s="84">
        <v>119</v>
      </c>
      <c r="L1625" s="83">
        <f t="shared" si="286"/>
        <v>7.9</v>
      </c>
      <c r="M1625" s="83">
        <f t="shared" si="287"/>
        <v>7.9</v>
      </c>
    </row>
    <row r="1626" spans="1:13" hidden="1" x14ac:dyDescent="0.3">
      <c r="A1626" s="210" t="str">
        <f t="shared" si="279"/>
        <v>2022-IC-L5</v>
      </c>
      <c r="B1626" s="199">
        <f t="shared" si="280"/>
        <v>44877</v>
      </c>
      <c r="C1626" s="210" t="str">
        <f t="shared" si="281"/>
        <v>Zone 5 - Mile 108</v>
      </c>
      <c r="D1626" s="84" t="s">
        <v>843</v>
      </c>
      <c r="E1626" s="51" t="str">
        <f t="shared" si="282"/>
        <v>Gregory</v>
      </c>
      <c r="F1626" s="51" t="str">
        <f t="shared" si="283"/>
        <v>Dickman</v>
      </c>
      <c r="G1626" s="51" t="str">
        <f t="shared" si="284"/>
        <v>Men Veteran</v>
      </c>
      <c r="H1626" s="51" t="str">
        <f t="shared" si="285"/>
        <v>Steenbras</v>
      </c>
      <c r="I1626" s="84"/>
      <c r="J1626" s="84" t="s">
        <v>1279</v>
      </c>
      <c r="K1626" s="84">
        <v>118</v>
      </c>
      <c r="L1626" s="83">
        <f t="shared" si="286"/>
        <v>7.6</v>
      </c>
      <c r="M1626" s="83">
        <f t="shared" si="287"/>
        <v>7.6</v>
      </c>
    </row>
    <row r="1627" spans="1:13" hidden="1" x14ac:dyDescent="0.3">
      <c r="A1627" s="210" t="str">
        <f t="shared" si="279"/>
        <v>2022-IC-L5</v>
      </c>
      <c r="B1627" s="199">
        <f t="shared" si="280"/>
        <v>44877</v>
      </c>
      <c r="C1627" s="210" t="str">
        <f t="shared" si="281"/>
        <v>Zone 5 - Mile 108</v>
      </c>
      <c r="D1627" s="84" t="s">
        <v>767</v>
      </c>
      <c r="E1627" s="51" t="str">
        <f t="shared" si="282"/>
        <v>Johnny</v>
      </c>
      <c r="F1627" s="51" t="str">
        <f t="shared" si="283"/>
        <v>Van Der Westhuizen</v>
      </c>
      <c r="G1627" s="51" t="str">
        <f t="shared" si="284"/>
        <v>Men Veteran</v>
      </c>
      <c r="H1627" s="51" t="str">
        <f t="shared" si="285"/>
        <v>xSteenbras</v>
      </c>
      <c r="I1627" s="84"/>
      <c r="J1627" s="84" t="s">
        <v>1279</v>
      </c>
      <c r="K1627" s="84">
        <v>89</v>
      </c>
      <c r="L1627" s="83">
        <f t="shared" si="286"/>
        <v>2.9</v>
      </c>
      <c r="M1627" s="83">
        <f t="shared" si="287"/>
        <v>2.9</v>
      </c>
    </row>
    <row r="1628" spans="1:13" hidden="1" x14ac:dyDescent="0.3">
      <c r="A1628" s="210" t="str">
        <f t="shared" si="279"/>
        <v>2022-IC-L5</v>
      </c>
      <c r="B1628" s="199">
        <f t="shared" si="280"/>
        <v>44877</v>
      </c>
      <c r="C1628" s="210" t="str">
        <f t="shared" si="281"/>
        <v>Zone 5 - Mile 108</v>
      </c>
      <c r="D1628" s="84" t="s">
        <v>686</v>
      </c>
      <c r="E1628" s="51" t="str">
        <f t="shared" si="282"/>
        <v>Jayden</v>
      </c>
      <c r="F1628" s="51" t="str">
        <f t="shared" si="283"/>
        <v>Hansen</v>
      </c>
      <c r="G1628" s="51" t="str">
        <f t="shared" si="284"/>
        <v>Men U/16</v>
      </c>
      <c r="H1628" s="51" t="str">
        <f t="shared" si="285"/>
        <v>Steenbras</v>
      </c>
      <c r="I1628" s="84"/>
      <c r="J1628" s="84"/>
      <c r="K1628" s="84"/>
      <c r="L1628" s="83" t="str">
        <f t="shared" si="286"/>
        <v/>
      </c>
      <c r="M1628" s="83" t="str">
        <f t="shared" si="287"/>
        <v/>
      </c>
    </row>
    <row r="1629" spans="1:13" hidden="1" x14ac:dyDescent="0.3">
      <c r="A1629" s="210" t="str">
        <f t="shared" si="279"/>
        <v>2022-IC-L5</v>
      </c>
      <c r="B1629" s="199">
        <f t="shared" si="280"/>
        <v>44877</v>
      </c>
      <c r="C1629" s="210" t="str">
        <f t="shared" si="281"/>
        <v>Zone 5 - Mile 108</v>
      </c>
      <c r="D1629" s="84" t="s">
        <v>1158</v>
      </c>
      <c r="E1629" s="51" t="str">
        <f t="shared" si="282"/>
        <v>Luan</v>
      </c>
      <c r="F1629" s="51" t="str">
        <f t="shared" si="283"/>
        <v>Hansen</v>
      </c>
      <c r="G1629" s="51" t="str">
        <f t="shared" si="284"/>
        <v>Men U/16</v>
      </c>
      <c r="H1629" s="51" t="str">
        <f t="shared" si="285"/>
        <v>Steenbras</v>
      </c>
      <c r="I1629" s="84"/>
      <c r="J1629" s="84"/>
      <c r="K1629" s="84"/>
      <c r="L1629" s="83" t="str">
        <f t="shared" si="286"/>
        <v/>
      </c>
      <c r="M1629" s="83" t="str">
        <f t="shared" si="287"/>
        <v/>
      </c>
    </row>
    <row r="1630" spans="1:13" hidden="1" x14ac:dyDescent="0.3">
      <c r="A1630" s="210" t="str">
        <f t="shared" si="279"/>
        <v>2022-IC-L5</v>
      </c>
      <c r="B1630" s="199">
        <f t="shared" si="280"/>
        <v>44877</v>
      </c>
      <c r="C1630" s="210" t="str">
        <f t="shared" si="281"/>
        <v>Zone 5 - Mile 108</v>
      </c>
      <c r="D1630" s="84" t="s">
        <v>503</v>
      </c>
      <c r="E1630" s="51" t="str">
        <f t="shared" si="282"/>
        <v>Danie</v>
      </c>
      <c r="F1630" s="51" t="str">
        <f t="shared" si="283"/>
        <v>Klopper</v>
      </c>
      <c r="G1630" s="51" t="str">
        <f t="shared" si="284"/>
        <v>Men Senior</v>
      </c>
      <c r="H1630" s="51" t="str">
        <f t="shared" si="285"/>
        <v>Steenbras</v>
      </c>
      <c r="I1630" s="84"/>
      <c r="J1630" s="84"/>
      <c r="K1630" s="84"/>
      <c r="L1630" s="83" t="str">
        <f t="shared" si="286"/>
        <v/>
      </c>
      <c r="M1630" s="83" t="str">
        <f t="shared" si="287"/>
        <v/>
      </c>
    </row>
    <row r="1631" spans="1:13" hidden="1" x14ac:dyDescent="0.3">
      <c r="A1631" s="210" t="str">
        <f t="shared" si="279"/>
        <v>2022-IC-L5</v>
      </c>
      <c r="B1631" s="199">
        <f t="shared" si="280"/>
        <v>44877</v>
      </c>
      <c r="C1631" s="210" t="str">
        <f t="shared" si="281"/>
        <v>Zone 5 - Mile 108</v>
      </c>
      <c r="D1631" s="84" t="s">
        <v>1562</v>
      </c>
      <c r="E1631" s="51" t="str">
        <f t="shared" si="282"/>
        <v>Frank</v>
      </c>
      <c r="F1631" s="51" t="str">
        <f t="shared" si="283"/>
        <v>Oberholster</v>
      </c>
      <c r="G1631" s="51" t="str">
        <f t="shared" si="284"/>
        <v>Men Senior</v>
      </c>
      <c r="H1631" s="51" t="str">
        <f t="shared" si="285"/>
        <v>Steenbras</v>
      </c>
      <c r="I1631" s="84"/>
      <c r="J1631" s="84"/>
      <c r="K1631" s="84"/>
      <c r="L1631" s="83" t="str">
        <f t="shared" si="286"/>
        <v/>
      </c>
      <c r="M1631" s="83" t="str">
        <f t="shared" si="287"/>
        <v/>
      </c>
    </row>
    <row r="1632" spans="1:13" hidden="1" x14ac:dyDescent="0.3">
      <c r="A1632" s="210" t="str">
        <f t="shared" si="279"/>
        <v>2022-IC-L5</v>
      </c>
      <c r="B1632" s="199">
        <f t="shared" si="280"/>
        <v>44877</v>
      </c>
      <c r="C1632" s="210" t="str">
        <f t="shared" si="281"/>
        <v>Zone 5 - Mile 108</v>
      </c>
      <c r="D1632" s="84" t="s">
        <v>785</v>
      </c>
      <c r="E1632" s="51" t="str">
        <f t="shared" si="282"/>
        <v>Charmaine</v>
      </c>
      <c r="F1632" s="51" t="str">
        <f t="shared" si="283"/>
        <v>Harper</v>
      </c>
      <c r="G1632" s="51" t="str">
        <f t="shared" si="284"/>
        <v>Ladies Veteran</v>
      </c>
      <c r="H1632" s="51" t="str">
        <f t="shared" si="285"/>
        <v>xSteenbras</v>
      </c>
      <c r="I1632" s="84"/>
      <c r="J1632" s="84"/>
      <c r="K1632" s="84"/>
      <c r="L1632" s="83" t="str">
        <f t="shared" si="286"/>
        <v/>
      </c>
      <c r="M1632" s="83" t="str">
        <f t="shared" si="287"/>
        <v/>
      </c>
    </row>
    <row r="1633" spans="1:13" hidden="1" x14ac:dyDescent="0.3">
      <c r="A1633" s="210" t="str">
        <f t="shared" si="279"/>
        <v>2022-IC-L5</v>
      </c>
      <c r="B1633" s="199">
        <f t="shared" si="280"/>
        <v>44877</v>
      </c>
      <c r="C1633" s="210" t="str">
        <f t="shared" si="281"/>
        <v>Zone 5 - Mile 108</v>
      </c>
      <c r="D1633" s="84" t="s">
        <v>792</v>
      </c>
      <c r="E1633" s="51" t="str">
        <f t="shared" si="282"/>
        <v>Mark</v>
      </c>
      <c r="F1633" s="51" t="str">
        <f t="shared" si="283"/>
        <v>Harper</v>
      </c>
      <c r="G1633" s="51" t="str">
        <f t="shared" si="284"/>
        <v>Men Master</v>
      </c>
      <c r="H1633" s="51" t="str">
        <f t="shared" si="285"/>
        <v>xSteenbras</v>
      </c>
      <c r="I1633" s="84"/>
      <c r="J1633" s="84"/>
      <c r="K1633" s="84"/>
      <c r="L1633" s="83" t="str">
        <f t="shared" si="286"/>
        <v/>
      </c>
      <c r="M1633" s="83" t="str">
        <f t="shared" si="287"/>
        <v/>
      </c>
    </row>
    <row r="1634" spans="1:13" hidden="1" x14ac:dyDescent="0.3">
      <c r="A1634" s="210" t="str">
        <f t="shared" si="279"/>
        <v>2022-IC-L5</v>
      </c>
      <c r="B1634" s="199">
        <f t="shared" si="280"/>
        <v>44877</v>
      </c>
      <c r="C1634" s="210" t="str">
        <f t="shared" si="281"/>
        <v>Zone 5 - Mile 108</v>
      </c>
      <c r="D1634" s="84" t="s">
        <v>1626</v>
      </c>
      <c r="E1634" s="51" t="str">
        <f t="shared" si="282"/>
        <v>Herman</v>
      </c>
      <c r="F1634" s="51" t="str">
        <f t="shared" si="283"/>
        <v>Swanepoel</v>
      </c>
      <c r="G1634" s="51" t="str">
        <f t="shared" si="284"/>
        <v>Men Veteran</v>
      </c>
      <c r="H1634" s="51" t="str">
        <f t="shared" si="285"/>
        <v>Steenbras</v>
      </c>
      <c r="I1634" s="84"/>
      <c r="J1634" s="84"/>
      <c r="K1634" s="84"/>
      <c r="L1634" s="83" t="str">
        <f t="shared" si="286"/>
        <v/>
      </c>
      <c r="M1634" s="83" t="str">
        <f t="shared" si="287"/>
        <v/>
      </c>
    </row>
    <row r="1635" spans="1:13" hidden="1" x14ac:dyDescent="0.3">
      <c r="A1635" s="210" t="str">
        <f t="shared" si="279"/>
        <v>2022-IC-L5</v>
      </c>
      <c r="B1635" s="199">
        <f t="shared" si="280"/>
        <v>44877</v>
      </c>
      <c r="C1635" s="210" t="str">
        <f t="shared" si="281"/>
        <v>Zone 5 - Mile 108</v>
      </c>
      <c r="D1635" s="84" t="s">
        <v>743</v>
      </c>
      <c r="E1635" s="51" t="str">
        <f t="shared" si="282"/>
        <v>David</v>
      </c>
      <c r="F1635" s="51" t="str">
        <f t="shared" si="283"/>
        <v>Smith</v>
      </c>
      <c r="G1635" s="51" t="str">
        <f t="shared" si="284"/>
        <v>Men Veteran</v>
      </c>
      <c r="H1635" s="51" t="str">
        <f t="shared" si="285"/>
        <v>Steenbras</v>
      </c>
      <c r="I1635" s="84"/>
      <c r="J1635" s="84"/>
      <c r="K1635" s="84"/>
      <c r="L1635" s="83" t="str">
        <f t="shared" si="286"/>
        <v/>
      </c>
      <c r="M1635" s="83" t="str">
        <f t="shared" si="287"/>
        <v/>
      </c>
    </row>
    <row r="1636" spans="1:13" hidden="1" x14ac:dyDescent="0.3">
      <c r="A1636" s="210" t="str">
        <f t="shared" si="279"/>
        <v>2022-IC-L5</v>
      </c>
      <c r="B1636" s="199">
        <f t="shared" si="280"/>
        <v>44877</v>
      </c>
      <c r="C1636" s="210" t="str">
        <f t="shared" si="281"/>
        <v>Zone 5 - Mile 108</v>
      </c>
      <c r="D1636" s="84" t="s">
        <v>1564</v>
      </c>
      <c r="E1636" s="51" t="str">
        <f t="shared" si="282"/>
        <v>Wallace</v>
      </c>
      <c r="F1636" s="51" t="str">
        <f t="shared" si="283"/>
        <v>Shepperson</v>
      </c>
      <c r="G1636" s="51" t="str">
        <f t="shared" si="284"/>
        <v>Men Senior</v>
      </c>
      <c r="H1636" s="51" t="str">
        <f t="shared" si="285"/>
        <v>Steenbras</v>
      </c>
      <c r="I1636" s="84"/>
      <c r="J1636" s="84"/>
      <c r="K1636" s="84"/>
      <c r="L1636" s="83" t="str">
        <f t="shared" si="286"/>
        <v/>
      </c>
      <c r="M1636" s="83" t="str">
        <f t="shared" si="287"/>
        <v/>
      </c>
    </row>
    <row r="1637" spans="1:13" hidden="1" x14ac:dyDescent="0.3">
      <c r="A1637" s="210" t="str">
        <f t="shared" si="279"/>
        <v>2022-IC-L5</v>
      </c>
      <c r="B1637" s="199">
        <f t="shared" si="280"/>
        <v>44877</v>
      </c>
      <c r="C1637" s="210" t="str">
        <f t="shared" si="281"/>
        <v>Zone 5 - Mile 108</v>
      </c>
      <c r="D1637" s="84" t="s">
        <v>1700</v>
      </c>
      <c r="E1637" s="51" t="str">
        <f t="shared" si="282"/>
        <v>Wanda</v>
      </c>
      <c r="F1637" s="51" t="str">
        <f t="shared" si="283"/>
        <v>Enslin</v>
      </c>
      <c r="G1637" s="51" t="str">
        <f t="shared" si="284"/>
        <v>Ladies Senior</v>
      </c>
      <c r="H1637" s="51" t="str">
        <f t="shared" si="285"/>
        <v>Namib Park</v>
      </c>
      <c r="I1637" s="84"/>
      <c r="J1637" s="84"/>
      <c r="K1637" s="84"/>
      <c r="L1637" s="83" t="str">
        <f t="shared" si="286"/>
        <v/>
      </c>
      <c r="M1637" s="83" t="str">
        <f t="shared" si="287"/>
        <v/>
      </c>
    </row>
    <row r="1638" spans="1:13" hidden="1" x14ac:dyDescent="0.3">
      <c r="A1638" s="210" t="str">
        <f t="shared" si="279"/>
        <v>2022-IC-L5</v>
      </c>
      <c r="B1638" s="199">
        <f t="shared" si="280"/>
        <v>44877</v>
      </c>
      <c r="C1638" s="210" t="str">
        <f t="shared" si="281"/>
        <v>Zone 5 - Mile 108</v>
      </c>
      <c r="D1638" s="84" t="s">
        <v>1049</v>
      </c>
      <c r="E1638" s="51" t="str">
        <f t="shared" si="282"/>
        <v>Jaco</v>
      </c>
      <c r="F1638" s="51" t="str">
        <f t="shared" si="283"/>
        <v>Oberholzer</v>
      </c>
      <c r="G1638" s="51" t="str">
        <f t="shared" si="284"/>
        <v>Men Veteran</v>
      </c>
      <c r="H1638" s="51" t="str">
        <f t="shared" si="285"/>
        <v>Walvis Bay</v>
      </c>
      <c r="I1638" s="84"/>
      <c r="J1638" s="84"/>
      <c r="K1638" s="84"/>
      <c r="L1638" s="83" t="str">
        <f t="shared" si="286"/>
        <v/>
      </c>
      <c r="M1638" s="83" t="str">
        <f t="shared" si="287"/>
        <v/>
      </c>
    </row>
    <row r="1639" spans="1:13" hidden="1" x14ac:dyDescent="0.3">
      <c r="A1639" s="210" t="str">
        <f t="shared" si="279"/>
        <v>2022-IC-L5</v>
      </c>
      <c r="B1639" s="199">
        <f t="shared" si="280"/>
        <v>44877</v>
      </c>
      <c r="C1639" s="210" t="str">
        <f t="shared" si="281"/>
        <v>Zone 5 - Mile 108</v>
      </c>
      <c r="D1639" s="84" t="s">
        <v>819</v>
      </c>
      <c r="E1639" s="51" t="str">
        <f t="shared" si="282"/>
        <v>Luke</v>
      </c>
      <c r="F1639" s="51" t="str">
        <f t="shared" si="283"/>
        <v>Jansen</v>
      </c>
      <c r="G1639" s="51" t="str">
        <f t="shared" si="284"/>
        <v>Men Senior</v>
      </c>
      <c r="H1639" s="51" t="str">
        <f t="shared" si="285"/>
        <v>Orca Angling Club</v>
      </c>
      <c r="I1639" s="84"/>
      <c r="J1639" s="84"/>
      <c r="K1639" s="84"/>
      <c r="L1639" s="83" t="str">
        <f t="shared" si="286"/>
        <v/>
      </c>
      <c r="M1639" s="83" t="str">
        <f t="shared" si="287"/>
        <v/>
      </c>
    </row>
    <row r="1640" spans="1:13" hidden="1" x14ac:dyDescent="0.3">
      <c r="A1640" s="210" t="str">
        <f t="shared" si="279"/>
        <v>2022-IC-L5</v>
      </c>
      <c r="B1640" s="199">
        <f t="shared" si="280"/>
        <v>44877</v>
      </c>
      <c r="C1640" s="210" t="str">
        <f t="shared" si="281"/>
        <v>Zone 5 - Mile 108</v>
      </c>
      <c r="D1640" s="84" t="s">
        <v>1773</v>
      </c>
      <c r="E1640" s="51" t="str">
        <f t="shared" si="282"/>
        <v>Alexander Albert</v>
      </c>
      <c r="F1640" s="51" t="str">
        <f t="shared" si="283"/>
        <v>Jansen</v>
      </c>
      <c r="G1640" s="51" t="str">
        <f t="shared" si="284"/>
        <v>Men Senior</v>
      </c>
      <c r="H1640" s="51" t="str">
        <f t="shared" si="285"/>
        <v>Orca Angling Club</v>
      </c>
      <c r="I1640" s="84"/>
      <c r="J1640" s="84"/>
      <c r="K1640" s="84"/>
      <c r="L1640" s="83" t="str">
        <f t="shared" si="286"/>
        <v/>
      </c>
      <c r="M1640" s="83" t="str">
        <f t="shared" si="287"/>
        <v/>
      </c>
    </row>
    <row r="1641" spans="1:13" hidden="1" x14ac:dyDescent="0.3">
      <c r="A1641" s="210" t="str">
        <f t="shared" si="279"/>
        <v>2022-IC-L5</v>
      </c>
      <c r="B1641" s="199">
        <f t="shared" si="280"/>
        <v>44877</v>
      </c>
      <c r="C1641" s="210" t="str">
        <f t="shared" si="281"/>
        <v>Zone 5 - Mile 108</v>
      </c>
      <c r="D1641" s="84" t="s">
        <v>557</v>
      </c>
      <c r="E1641" s="51" t="str">
        <f t="shared" si="282"/>
        <v>Dian</v>
      </c>
      <c r="F1641" s="51" t="str">
        <f t="shared" si="283"/>
        <v>Neethling</v>
      </c>
      <c r="G1641" s="51" t="str">
        <f t="shared" si="284"/>
        <v>Men Senior</v>
      </c>
      <c r="H1641" s="51" t="str">
        <f t="shared" si="285"/>
        <v>Welwitschia</v>
      </c>
      <c r="I1641" s="84"/>
      <c r="J1641" s="84" t="s">
        <v>1279</v>
      </c>
      <c r="K1641" s="84">
        <v>145</v>
      </c>
      <c r="L1641" s="83">
        <f t="shared" si="286"/>
        <v>15.5</v>
      </c>
      <c r="M1641" s="83">
        <f t="shared" si="287"/>
        <v>15.5</v>
      </c>
    </row>
    <row r="1642" spans="1:13" hidden="1" x14ac:dyDescent="0.3">
      <c r="A1642" s="210" t="str">
        <f t="shared" si="279"/>
        <v>2022-IC-L5</v>
      </c>
      <c r="B1642" s="199">
        <f t="shared" si="280"/>
        <v>44877</v>
      </c>
      <c r="C1642" s="210" t="str">
        <f t="shared" si="281"/>
        <v>Zone 5 - Mile 108</v>
      </c>
      <c r="D1642" s="84" t="s">
        <v>1764</v>
      </c>
      <c r="E1642" s="51" t="str">
        <f t="shared" si="282"/>
        <v>Nicolette</v>
      </c>
      <c r="F1642" s="51" t="str">
        <f t="shared" si="283"/>
        <v>Schreuder</v>
      </c>
      <c r="G1642" s="51" t="str">
        <f t="shared" si="284"/>
        <v>Ladies Veteran</v>
      </c>
      <c r="H1642" s="51" t="str">
        <f t="shared" si="285"/>
        <v>Walvis Bay</v>
      </c>
      <c r="I1642" s="84"/>
      <c r="J1642" s="84"/>
      <c r="K1642" s="84"/>
      <c r="L1642" s="83" t="str">
        <f t="shared" si="286"/>
        <v/>
      </c>
      <c r="M1642" s="83" t="str">
        <f t="shared" si="287"/>
        <v/>
      </c>
    </row>
    <row r="1643" spans="1:13" hidden="1" x14ac:dyDescent="0.3">
      <c r="A1643" s="210" t="str">
        <f t="shared" si="279"/>
        <v>2022-IC-L5</v>
      </c>
      <c r="B1643" s="199">
        <f t="shared" si="280"/>
        <v>44877</v>
      </c>
      <c r="C1643" s="210" t="str">
        <f t="shared" si="281"/>
        <v>Zone 5 - Mile 108</v>
      </c>
      <c r="D1643" s="84" t="s">
        <v>502</v>
      </c>
      <c r="E1643" s="51" t="str">
        <f t="shared" si="282"/>
        <v>Stefan</v>
      </c>
      <c r="F1643" s="51" t="str">
        <f t="shared" si="283"/>
        <v>Du Preez</v>
      </c>
      <c r="G1643" s="51" t="str">
        <f t="shared" si="284"/>
        <v>Men Master</v>
      </c>
      <c r="H1643" s="51" t="str">
        <f t="shared" si="285"/>
        <v>Walvis Bay</v>
      </c>
      <c r="I1643" s="84"/>
      <c r="J1643" s="84"/>
      <c r="K1643" s="84"/>
      <c r="L1643" s="83" t="str">
        <f t="shared" si="286"/>
        <v/>
      </c>
      <c r="M1643" s="83" t="str">
        <f t="shared" si="287"/>
        <v/>
      </c>
    </row>
    <row r="1644" spans="1:13" hidden="1" x14ac:dyDescent="0.3">
      <c r="A1644" s="210" t="str">
        <f t="shared" si="279"/>
        <v>2022-IC-L5</v>
      </c>
      <c r="B1644" s="199">
        <f t="shared" si="280"/>
        <v>44877</v>
      </c>
      <c r="C1644" s="210" t="str">
        <f t="shared" si="281"/>
        <v>Zone 5 - Mile 108</v>
      </c>
      <c r="D1644" s="84" t="s">
        <v>1048</v>
      </c>
      <c r="E1644" s="51" t="str">
        <f t="shared" si="282"/>
        <v>Cornelius</v>
      </c>
      <c r="F1644" s="51" t="str">
        <f t="shared" si="283"/>
        <v>Kruger</v>
      </c>
      <c r="G1644" s="51" t="str">
        <f t="shared" si="284"/>
        <v>Men Senior</v>
      </c>
      <c r="H1644" s="51" t="str">
        <f t="shared" si="285"/>
        <v>Walvis Bay</v>
      </c>
      <c r="I1644" s="84"/>
      <c r="J1644" s="84" t="s">
        <v>1280</v>
      </c>
      <c r="K1644" s="84">
        <v>107</v>
      </c>
      <c r="L1644" s="83">
        <f t="shared" si="286"/>
        <v>4.7</v>
      </c>
      <c r="M1644" s="83">
        <f t="shared" si="287"/>
        <v>4.7</v>
      </c>
    </row>
    <row r="1645" spans="1:13" hidden="1" x14ac:dyDescent="0.3">
      <c r="A1645" s="210" t="str">
        <f t="shared" si="279"/>
        <v>2022-IC-L5</v>
      </c>
      <c r="B1645" s="199">
        <f t="shared" si="280"/>
        <v>44877</v>
      </c>
      <c r="C1645" s="210" t="str">
        <f t="shared" si="281"/>
        <v>Zone 5 - Mile 108</v>
      </c>
      <c r="D1645" s="84" t="s">
        <v>1048</v>
      </c>
      <c r="E1645" s="51" t="str">
        <f t="shared" si="282"/>
        <v>Cornelius</v>
      </c>
      <c r="F1645" s="51" t="str">
        <f t="shared" si="283"/>
        <v>Kruger</v>
      </c>
      <c r="G1645" s="51" t="str">
        <f t="shared" si="284"/>
        <v>Men Senior</v>
      </c>
      <c r="H1645" s="51" t="str">
        <f t="shared" si="285"/>
        <v>Walvis Bay</v>
      </c>
      <c r="I1645" s="84"/>
      <c r="J1645" s="84" t="s">
        <v>1279</v>
      </c>
      <c r="K1645" s="84">
        <v>110</v>
      </c>
      <c r="L1645" s="83">
        <f t="shared" si="286"/>
        <v>6</v>
      </c>
      <c r="M1645" s="83">
        <f t="shared" si="287"/>
        <v>6</v>
      </c>
    </row>
    <row r="1646" spans="1:13" hidden="1" x14ac:dyDescent="0.3">
      <c r="A1646" s="210" t="str">
        <f t="shared" si="279"/>
        <v>2022-IC-L5</v>
      </c>
      <c r="B1646" s="199">
        <f t="shared" si="280"/>
        <v>44877</v>
      </c>
      <c r="C1646" s="210" t="str">
        <f t="shared" si="281"/>
        <v>Zone 5 - Mile 108</v>
      </c>
      <c r="D1646" s="84" t="s">
        <v>1436</v>
      </c>
      <c r="E1646" s="51" t="str">
        <f t="shared" si="282"/>
        <v>Fanie</v>
      </c>
      <c r="F1646" s="51" t="str">
        <f t="shared" si="283"/>
        <v>Terblanche</v>
      </c>
      <c r="G1646" s="51" t="str">
        <f t="shared" si="284"/>
        <v>Men Veteran</v>
      </c>
      <c r="H1646" s="51" t="str">
        <f t="shared" si="285"/>
        <v>Walvis Bay</v>
      </c>
      <c r="I1646" s="84"/>
      <c r="J1646" s="84" t="s">
        <v>1279</v>
      </c>
      <c r="K1646" s="84">
        <v>113</v>
      </c>
      <c r="L1646" s="83">
        <f t="shared" si="286"/>
        <v>6.6</v>
      </c>
      <c r="M1646" s="83">
        <f t="shared" si="287"/>
        <v>6.6</v>
      </c>
    </row>
    <row r="1647" spans="1:13" hidden="1" x14ac:dyDescent="0.3">
      <c r="A1647" s="210" t="str">
        <f t="shared" si="279"/>
        <v>2022-IC-L5</v>
      </c>
      <c r="B1647" s="199">
        <f t="shared" si="280"/>
        <v>44877</v>
      </c>
      <c r="C1647" s="210" t="str">
        <f t="shared" si="281"/>
        <v>Zone 5 - Mile 108</v>
      </c>
      <c r="D1647" s="84" t="s">
        <v>1436</v>
      </c>
      <c r="E1647" s="51" t="str">
        <f t="shared" si="282"/>
        <v>Fanie</v>
      </c>
      <c r="F1647" s="51" t="str">
        <f t="shared" si="283"/>
        <v>Terblanche</v>
      </c>
      <c r="G1647" s="51" t="str">
        <f t="shared" si="284"/>
        <v>Men Veteran</v>
      </c>
      <c r="H1647" s="51" t="str">
        <f t="shared" si="285"/>
        <v>Walvis Bay</v>
      </c>
      <c r="I1647" s="84"/>
      <c r="J1647" s="84" t="s">
        <v>1279</v>
      </c>
      <c r="K1647" s="84">
        <v>111</v>
      </c>
      <c r="L1647" s="83">
        <f t="shared" si="286"/>
        <v>6.2</v>
      </c>
      <c r="M1647" s="83">
        <f t="shared" si="287"/>
        <v>6.2</v>
      </c>
    </row>
    <row r="1648" spans="1:13" hidden="1" x14ac:dyDescent="0.3">
      <c r="A1648" s="210" t="str">
        <f t="shared" si="279"/>
        <v>2022-IC-L5</v>
      </c>
      <c r="B1648" s="199">
        <f t="shared" si="280"/>
        <v>44877</v>
      </c>
      <c r="C1648" s="210" t="str">
        <f t="shared" si="281"/>
        <v>Zone 5 - Mile 108</v>
      </c>
      <c r="D1648" s="84" t="s">
        <v>1558</v>
      </c>
      <c r="E1648" s="51" t="str">
        <f t="shared" si="282"/>
        <v>Breggie</v>
      </c>
      <c r="F1648" s="51" t="str">
        <f t="shared" si="283"/>
        <v>Ferreira</v>
      </c>
      <c r="G1648" s="51" t="str">
        <f t="shared" si="284"/>
        <v>Ladies Master</v>
      </c>
      <c r="H1648" s="51" t="str">
        <f t="shared" si="285"/>
        <v>Walvis Bay</v>
      </c>
      <c r="I1648" s="84"/>
      <c r="J1648" s="84" t="s">
        <v>1279</v>
      </c>
      <c r="K1648" s="84">
        <v>86</v>
      </c>
      <c r="L1648" s="83">
        <f t="shared" si="286"/>
        <v>2.6</v>
      </c>
      <c r="M1648" s="83">
        <f t="shared" si="287"/>
        <v>2.6</v>
      </c>
    </row>
    <row r="1649" spans="1:13" hidden="1" x14ac:dyDescent="0.3">
      <c r="A1649" s="210" t="str">
        <f t="shared" si="279"/>
        <v>2022-IC-L5</v>
      </c>
      <c r="B1649" s="199">
        <f t="shared" si="280"/>
        <v>44877</v>
      </c>
      <c r="C1649" s="210" t="str">
        <f t="shared" si="281"/>
        <v>Zone 5 - Mile 108</v>
      </c>
      <c r="D1649" s="84" t="s">
        <v>1357</v>
      </c>
      <c r="E1649" s="51" t="str">
        <f t="shared" si="282"/>
        <v>Donavin</v>
      </c>
      <c r="F1649" s="51" t="str">
        <f t="shared" si="283"/>
        <v>Bezuidehoudt</v>
      </c>
      <c r="G1649" s="51" t="str">
        <f t="shared" si="284"/>
        <v>Men Senior</v>
      </c>
      <c r="H1649" s="51" t="str">
        <f t="shared" si="285"/>
        <v>Walvis Bay</v>
      </c>
      <c r="I1649" s="84"/>
      <c r="J1649" s="84" t="s">
        <v>1279</v>
      </c>
      <c r="K1649" s="84">
        <v>148</v>
      </c>
      <c r="L1649" s="83">
        <f t="shared" si="286"/>
        <v>16.600000000000001</v>
      </c>
      <c r="M1649" s="83">
        <f t="shared" si="287"/>
        <v>16.600000000000001</v>
      </c>
    </row>
    <row r="1650" spans="1:13" hidden="1" x14ac:dyDescent="0.3">
      <c r="A1650" s="210" t="str">
        <f t="shared" si="279"/>
        <v>2022-IC-L5</v>
      </c>
      <c r="B1650" s="199">
        <f t="shared" si="280"/>
        <v>44877</v>
      </c>
      <c r="C1650" s="210" t="str">
        <f t="shared" si="281"/>
        <v>Zone 5 - Mile 108</v>
      </c>
      <c r="D1650" s="84" t="s">
        <v>1357</v>
      </c>
      <c r="E1650" s="51" t="str">
        <f t="shared" si="282"/>
        <v>Donavin</v>
      </c>
      <c r="F1650" s="51" t="str">
        <f t="shared" si="283"/>
        <v>Bezuidehoudt</v>
      </c>
      <c r="G1650" s="51" t="str">
        <f t="shared" si="284"/>
        <v>Men Senior</v>
      </c>
      <c r="H1650" s="51" t="str">
        <f t="shared" si="285"/>
        <v>Walvis Bay</v>
      </c>
      <c r="I1650" s="84"/>
      <c r="J1650" s="84" t="s">
        <v>1279</v>
      </c>
      <c r="K1650" s="84">
        <v>114</v>
      </c>
      <c r="L1650" s="83">
        <f t="shared" si="286"/>
        <v>6.8</v>
      </c>
      <c r="M1650" s="83">
        <f t="shared" si="287"/>
        <v>6.8</v>
      </c>
    </row>
    <row r="1651" spans="1:13" hidden="1" x14ac:dyDescent="0.3">
      <c r="A1651" s="210" t="str">
        <f t="shared" si="279"/>
        <v>2022-IC-L5</v>
      </c>
      <c r="B1651" s="199">
        <f t="shared" si="280"/>
        <v>44877</v>
      </c>
      <c r="C1651" s="210" t="str">
        <f t="shared" si="281"/>
        <v>Zone 5 - Mile 108</v>
      </c>
      <c r="D1651" s="84" t="s">
        <v>1357</v>
      </c>
      <c r="E1651" s="51" t="str">
        <f t="shared" si="282"/>
        <v>Donavin</v>
      </c>
      <c r="F1651" s="51" t="str">
        <f t="shared" si="283"/>
        <v>Bezuidehoudt</v>
      </c>
      <c r="G1651" s="51" t="str">
        <f t="shared" si="284"/>
        <v>Men Senior</v>
      </c>
      <c r="H1651" s="51" t="str">
        <f t="shared" si="285"/>
        <v>Walvis Bay</v>
      </c>
      <c r="I1651" s="84"/>
      <c r="J1651" s="84" t="s">
        <v>1279</v>
      </c>
      <c r="K1651" s="84">
        <v>157</v>
      </c>
      <c r="L1651" s="83">
        <f t="shared" si="286"/>
        <v>20.399999999999999</v>
      </c>
      <c r="M1651" s="83">
        <f t="shared" si="287"/>
        <v>20.399999999999999</v>
      </c>
    </row>
    <row r="1652" spans="1:13" hidden="1" x14ac:dyDescent="0.3">
      <c r="A1652" s="210" t="str">
        <f t="shared" si="279"/>
        <v>2022-IC-L5</v>
      </c>
      <c r="B1652" s="199">
        <f t="shared" si="280"/>
        <v>44877</v>
      </c>
      <c r="C1652" s="210" t="str">
        <f t="shared" si="281"/>
        <v>Zone 5 - Mile 108</v>
      </c>
      <c r="D1652" s="84" t="s">
        <v>834</v>
      </c>
      <c r="E1652" s="51" t="str">
        <f t="shared" si="282"/>
        <v>Raymond</v>
      </c>
      <c r="F1652" s="51" t="str">
        <f t="shared" si="283"/>
        <v>Duvenhage</v>
      </c>
      <c r="G1652" s="51" t="str">
        <f t="shared" si="284"/>
        <v>Men Veteran</v>
      </c>
      <c r="H1652" s="51" t="str">
        <f t="shared" si="285"/>
        <v>Welwitschia</v>
      </c>
      <c r="I1652" s="84"/>
      <c r="J1652" s="84" t="s">
        <v>1279</v>
      </c>
      <c r="K1652" s="84">
        <v>135</v>
      </c>
      <c r="L1652" s="83">
        <f t="shared" si="286"/>
        <v>12.1</v>
      </c>
      <c r="M1652" s="83">
        <f t="shared" si="287"/>
        <v>12.1</v>
      </c>
    </row>
    <row r="1653" spans="1:13" hidden="1" x14ac:dyDescent="0.3">
      <c r="A1653" s="210" t="str">
        <f t="shared" si="279"/>
        <v>2022-IC-L5</v>
      </c>
      <c r="B1653" s="199">
        <f t="shared" si="280"/>
        <v>44877</v>
      </c>
      <c r="C1653" s="210" t="str">
        <f t="shared" si="281"/>
        <v>Zone 5 - Mile 108</v>
      </c>
      <c r="D1653" s="84" t="s">
        <v>533</v>
      </c>
      <c r="E1653" s="51" t="str">
        <f t="shared" si="282"/>
        <v>Sarah-Ann</v>
      </c>
      <c r="F1653" s="51" t="str">
        <f t="shared" si="283"/>
        <v>Mills</v>
      </c>
      <c r="G1653" s="51" t="str">
        <f t="shared" si="284"/>
        <v>Ladies Master</v>
      </c>
      <c r="H1653" s="51" t="str">
        <f t="shared" si="285"/>
        <v>Walvis Bay</v>
      </c>
      <c r="I1653" s="84"/>
      <c r="J1653" s="84" t="s">
        <v>1279</v>
      </c>
      <c r="K1653" s="84">
        <v>88</v>
      </c>
      <c r="L1653" s="83">
        <f t="shared" si="286"/>
        <v>2.8</v>
      </c>
      <c r="M1653" s="83">
        <f t="shared" si="287"/>
        <v>2.8</v>
      </c>
    </row>
    <row r="1654" spans="1:13" hidden="1" x14ac:dyDescent="0.3">
      <c r="A1654" s="210" t="str">
        <f t="shared" si="279"/>
        <v>2022-IC-L5</v>
      </c>
      <c r="B1654" s="199">
        <f t="shared" si="280"/>
        <v>44877</v>
      </c>
      <c r="C1654" s="210" t="str">
        <f t="shared" si="281"/>
        <v>Zone 5 - Mile 108</v>
      </c>
      <c r="D1654" s="84" t="s">
        <v>533</v>
      </c>
      <c r="E1654" s="51" t="str">
        <f t="shared" si="282"/>
        <v>Sarah-Ann</v>
      </c>
      <c r="F1654" s="51" t="str">
        <f t="shared" si="283"/>
        <v>Mills</v>
      </c>
      <c r="G1654" s="51" t="str">
        <f t="shared" si="284"/>
        <v>Ladies Master</v>
      </c>
      <c r="H1654" s="51" t="str">
        <f t="shared" si="285"/>
        <v>Walvis Bay</v>
      </c>
      <c r="I1654" s="84"/>
      <c r="J1654" s="84" t="s">
        <v>1279</v>
      </c>
      <c r="K1654" s="84">
        <v>96</v>
      </c>
      <c r="L1654" s="83">
        <f t="shared" si="286"/>
        <v>3.8</v>
      </c>
      <c r="M1654" s="83">
        <f t="shared" si="287"/>
        <v>3.8</v>
      </c>
    </row>
    <row r="1655" spans="1:13" hidden="1" x14ac:dyDescent="0.3">
      <c r="A1655" s="210" t="str">
        <f t="shared" si="279"/>
        <v>2022-IC-L5</v>
      </c>
      <c r="B1655" s="199">
        <f t="shared" si="280"/>
        <v>44877</v>
      </c>
      <c r="C1655" s="210" t="str">
        <f t="shared" si="281"/>
        <v>Zone 5 - Mile 108</v>
      </c>
      <c r="D1655" s="84" t="s">
        <v>585</v>
      </c>
      <c r="E1655" s="51" t="str">
        <f t="shared" si="282"/>
        <v>Stewert</v>
      </c>
      <c r="F1655" s="51" t="str">
        <f t="shared" si="283"/>
        <v>Reimann</v>
      </c>
      <c r="G1655" s="51" t="str">
        <f t="shared" si="284"/>
        <v>Men U/21</v>
      </c>
      <c r="H1655" s="51" t="str">
        <f t="shared" si="285"/>
        <v>Benguella</v>
      </c>
      <c r="I1655" s="84"/>
      <c r="J1655" s="84" t="s">
        <v>1279</v>
      </c>
      <c r="K1655" s="84">
        <v>97</v>
      </c>
      <c r="L1655" s="83">
        <f t="shared" si="286"/>
        <v>3.9</v>
      </c>
      <c r="M1655" s="83">
        <f t="shared" si="287"/>
        <v>3.9</v>
      </c>
    </row>
    <row r="1656" spans="1:13" hidden="1" x14ac:dyDescent="0.3">
      <c r="A1656" s="210" t="str">
        <f t="shared" si="279"/>
        <v>2022-IC-L5</v>
      </c>
      <c r="B1656" s="199">
        <f t="shared" si="280"/>
        <v>44877</v>
      </c>
      <c r="C1656" s="210" t="str">
        <f t="shared" si="281"/>
        <v>Zone 5 - Mile 108</v>
      </c>
      <c r="D1656" s="84" t="s">
        <v>585</v>
      </c>
      <c r="E1656" s="51" t="str">
        <f t="shared" si="282"/>
        <v>Stewert</v>
      </c>
      <c r="F1656" s="51" t="str">
        <f t="shared" si="283"/>
        <v>Reimann</v>
      </c>
      <c r="G1656" s="51" t="str">
        <f t="shared" si="284"/>
        <v>Men U/21</v>
      </c>
      <c r="H1656" s="51" t="str">
        <f t="shared" si="285"/>
        <v>Benguella</v>
      </c>
      <c r="I1656" s="84"/>
      <c r="J1656" s="84" t="s">
        <v>1279</v>
      </c>
      <c r="K1656" s="84">
        <v>159</v>
      </c>
      <c r="L1656" s="83">
        <f t="shared" si="286"/>
        <v>21.3</v>
      </c>
      <c r="M1656" s="83">
        <f t="shared" si="287"/>
        <v>21.3</v>
      </c>
    </row>
    <row r="1657" spans="1:13" hidden="1" x14ac:dyDescent="0.3">
      <c r="A1657" s="210" t="str">
        <f t="shared" si="279"/>
        <v>2022-IC-L5</v>
      </c>
      <c r="B1657" s="199">
        <f t="shared" si="280"/>
        <v>44877</v>
      </c>
      <c r="C1657" s="210" t="str">
        <f t="shared" si="281"/>
        <v>Zone 5 - Mile 108</v>
      </c>
      <c r="D1657" s="84" t="s">
        <v>585</v>
      </c>
      <c r="E1657" s="51" t="str">
        <f t="shared" si="282"/>
        <v>Stewert</v>
      </c>
      <c r="F1657" s="51" t="str">
        <f t="shared" si="283"/>
        <v>Reimann</v>
      </c>
      <c r="G1657" s="51" t="str">
        <f t="shared" si="284"/>
        <v>Men U/21</v>
      </c>
      <c r="H1657" s="51" t="str">
        <f t="shared" si="285"/>
        <v>Benguella</v>
      </c>
      <c r="I1657" s="84"/>
      <c r="J1657" s="84" t="s">
        <v>1279</v>
      </c>
      <c r="K1657" s="84">
        <v>154</v>
      </c>
      <c r="L1657" s="83">
        <f t="shared" si="286"/>
        <v>19.100000000000001</v>
      </c>
      <c r="M1657" s="83">
        <f t="shared" si="287"/>
        <v>19.100000000000001</v>
      </c>
    </row>
    <row r="1658" spans="1:13" hidden="1" x14ac:dyDescent="0.3">
      <c r="A1658" s="210" t="str">
        <f t="shared" si="279"/>
        <v>2022-IC-L5</v>
      </c>
      <c r="B1658" s="199">
        <f t="shared" si="280"/>
        <v>44877</v>
      </c>
      <c r="C1658" s="210" t="str">
        <f t="shared" si="281"/>
        <v>Zone 5 - Mile 108</v>
      </c>
      <c r="D1658" s="84" t="s">
        <v>597</v>
      </c>
      <c r="E1658" s="51" t="str">
        <f t="shared" si="282"/>
        <v>Gunther</v>
      </c>
      <c r="F1658" s="51" t="str">
        <f t="shared" si="283"/>
        <v>Krauer</v>
      </c>
      <c r="G1658" s="51" t="str">
        <f t="shared" si="284"/>
        <v>Men Master</v>
      </c>
      <c r="H1658" s="51" t="str">
        <f t="shared" si="285"/>
        <v>Walvis Bay</v>
      </c>
      <c r="I1658" s="84"/>
      <c r="J1658" s="84" t="s">
        <v>1279</v>
      </c>
      <c r="K1658" s="84">
        <v>155</v>
      </c>
      <c r="L1658" s="83">
        <f t="shared" si="286"/>
        <v>19.5</v>
      </c>
      <c r="M1658" s="83">
        <f t="shared" si="287"/>
        <v>19.5</v>
      </c>
    </row>
    <row r="1659" spans="1:13" hidden="1" x14ac:dyDescent="0.3">
      <c r="A1659" s="210" t="str">
        <f t="shared" si="279"/>
        <v>2022-IC-L5</v>
      </c>
      <c r="B1659" s="199">
        <f t="shared" si="280"/>
        <v>44877</v>
      </c>
      <c r="C1659" s="210" t="str">
        <f t="shared" si="281"/>
        <v>Zone 5 - Mile 108</v>
      </c>
      <c r="D1659" s="84" t="s">
        <v>597</v>
      </c>
      <c r="E1659" s="51" t="str">
        <f t="shared" si="282"/>
        <v>Gunther</v>
      </c>
      <c r="F1659" s="51" t="str">
        <f t="shared" si="283"/>
        <v>Krauer</v>
      </c>
      <c r="G1659" s="51" t="str">
        <f t="shared" si="284"/>
        <v>Men Master</v>
      </c>
      <c r="H1659" s="51" t="str">
        <f t="shared" si="285"/>
        <v>Walvis Bay</v>
      </c>
      <c r="I1659" s="84"/>
      <c r="J1659" s="84" t="s">
        <v>1279</v>
      </c>
      <c r="K1659" s="84">
        <v>97</v>
      </c>
      <c r="L1659" s="83">
        <f t="shared" si="286"/>
        <v>3.9</v>
      </c>
      <c r="M1659" s="83">
        <f t="shared" si="287"/>
        <v>3.9</v>
      </c>
    </row>
    <row r="1660" spans="1:13" hidden="1" x14ac:dyDescent="0.3">
      <c r="A1660" s="210" t="str">
        <f t="shared" si="279"/>
        <v>2022-IC-L5</v>
      </c>
      <c r="B1660" s="199">
        <f t="shared" si="280"/>
        <v>44877</v>
      </c>
      <c r="C1660" s="210" t="str">
        <f t="shared" si="281"/>
        <v>Zone 5 - Mile 108</v>
      </c>
      <c r="D1660" s="84" t="s">
        <v>597</v>
      </c>
      <c r="E1660" s="51" t="str">
        <f t="shared" si="282"/>
        <v>Gunther</v>
      </c>
      <c r="F1660" s="51" t="str">
        <f t="shared" si="283"/>
        <v>Krauer</v>
      </c>
      <c r="G1660" s="51" t="str">
        <f t="shared" si="284"/>
        <v>Men Master</v>
      </c>
      <c r="H1660" s="51" t="str">
        <f t="shared" si="285"/>
        <v>Walvis Bay</v>
      </c>
      <c r="I1660" s="84"/>
      <c r="J1660" s="84" t="s">
        <v>1279</v>
      </c>
      <c r="K1660" s="84">
        <v>132</v>
      </c>
      <c r="L1660" s="83">
        <f t="shared" si="286"/>
        <v>11.2</v>
      </c>
      <c r="M1660" s="83">
        <f t="shared" si="287"/>
        <v>11.2</v>
      </c>
    </row>
    <row r="1661" spans="1:13" hidden="1" x14ac:dyDescent="0.3">
      <c r="A1661" s="210" t="str">
        <f t="shared" si="279"/>
        <v>2022-IC-L5</v>
      </c>
      <c r="B1661" s="199">
        <f t="shared" si="280"/>
        <v>44877</v>
      </c>
      <c r="C1661" s="210" t="str">
        <f t="shared" si="281"/>
        <v>Zone 5 - Mile 108</v>
      </c>
      <c r="D1661" s="84" t="s">
        <v>597</v>
      </c>
      <c r="E1661" s="51" t="str">
        <f t="shared" si="282"/>
        <v>Gunther</v>
      </c>
      <c r="F1661" s="51" t="str">
        <f t="shared" si="283"/>
        <v>Krauer</v>
      </c>
      <c r="G1661" s="51" t="str">
        <f t="shared" si="284"/>
        <v>Men Master</v>
      </c>
      <c r="H1661" s="51" t="str">
        <f t="shared" si="285"/>
        <v>Walvis Bay</v>
      </c>
      <c r="I1661" s="84"/>
      <c r="J1661" s="84" t="s">
        <v>1279</v>
      </c>
      <c r="K1661" s="84">
        <v>125</v>
      </c>
      <c r="L1661" s="83">
        <f t="shared" si="286"/>
        <v>9.3000000000000007</v>
      </c>
      <c r="M1661" s="83">
        <f t="shared" si="287"/>
        <v>9.3000000000000007</v>
      </c>
    </row>
    <row r="1662" spans="1:13" hidden="1" x14ac:dyDescent="0.3">
      <c r="A1662" s="210" t="str">
        <f t="shared" si="279"/>
        <v>2022-IC-L5</v>
      </c>
      <c r="B1662" s="199">
        <f t="shared" si="280"/>
        <v>44877</v>
      </c>
      <c r="C1662" s="210" t="str">
        <f t="shared" si="281"/>
        <v>Zone 5 - Mile 108</v>
      </c>
      <c r="D1662" s="84" t="s">
        <v>597</v>
      </c>
      <c r="E1662" s="51" t="str">
        <f t="shared" si="282"/>
        <v>Gunther</v>
      </c>
      <c r="F1662" s="51" t="str">
        <f t="shared" si="283"/>
        <v>Krauer</v>
      </c>
      <c r="G1662" s="51" t="str">
        <f t="shared" si="284"/>
        <v>Men Master</v>
      </c>
      <c r="H1662" s="51" t="str">
        <f t="shared" si="285"/>
        <v>Walvis Bay</v>
      </c>
      <c r="I1662" s="84"/>
      <c r="J1662" s="84" t="s">
        <v>1279</v>
      </c>
      <c r="K1662" s="84">
        <v>104</v>
      </c>
      <c r="L1662" s="83">
        <f t="shared" si="286"/>
        <v>5</v>
      </c>
      <c r="M1662" s="83">
        <f t="shared" si="287"/>
        <v>5</v>
      </c>
    </row>
    <row r="1663" spans="1:13" hidden="1" x14ac:dyDescent="0.3">
      <c r="A1663" s="210" t="str">
        <f t="shared" si="279"/>
        <v>2022-IC-L5</v>
      </c>
      <c r="B1663" s="199">
        <f t="shared" si="280"/>
        <v>44877</v>
      </c>
      <c r="C1663" s="210" t="str">
        <f t="shared" si="281"/>
        <v>Zone 5 - Mile 108</v>
      </c>
      <c r="D1663" s="84" t="s">
        <v>779</v>
      </c>
      <c r="E1663" s="51" t="str">
        <f t="shared" si="282"/>
        <v>Jean Pierre</v>
      </c>
      <c r="F1663" s="51" t="str">
        <f t="shared" si="283"/>
        <v>Hugo</v>
      </c>
      <c r="G1663" s="51" t="str">
        <f t="shared" si="284"/>
        <v>Men Senior</v>
      </c>
      <c r="H1663" s="51" t="str">
        <f t="shared" si="285"/>
        <v>Walvis Bay</v>
      </c>
      <c r="I1663" s="84"/>
      <c r="J1663" s="84" t="s">
        <v>1279</v>
      </c>
      <c r="K1663" s="84">
        <v>136</v>
      </c>
      <c r="L1663" s="83">
        <f t="shared" si="286"/>
        <v>12.4</v>
      </c>
      <c r="M1663" s="83">
        <f t="shared" si="287"/>
        <v>12.4</v>
      </c>
    </row>
    <row r="1664" spans="1:13" hidden="1" x14ac:dyDescent="0.3">
      <c r="A1664" s="210" t="str">
        <f t="shared" si="279"/>
        <v>2022-IC-L5</v>
      </c>
      <c r="B1664" s="199">
        <f t="shared" si="280"/>
        <v>44877</v>
      </c>
      <c r="C1664" s="210" t="str">
        <f t="shared" si="281"/>
        <v>Zone 5 - Mile 108</v>
      </c>
      <c r="D1664" s="84" t="s">
        <v>779</v>
      </c>
      <c r="E1664" s="51" t="str">
        <f t="shared" si="282"/>
        <v>Jean Pierre</v>
      </c>
      <c r="F1664" s="51" t="str">
        <f t="shared" si="283"/>
        <v>Hugo</v>
      </c>
      <c r="G1664" s="51" t="str">
        <f t="shared" si="284"/>
        <v>Men Senior</v>
      </c>
      <c r="H1664" s="51" t="str">
        <f t="shared" si="285"/>
        <v>Walvis Bay</v>
      </c>
      <c r="I1664" s="84"/>
      <c r="J1664" s="84" t="s">
        <v>1279</v>
      </c>
      <c r="K1664" s="84">
        <v>168</v>
      </c>
      <c r="L1664" s="83">
        <f t="shared" si="286"/>
        <v>25.7</v>
      </c>
      <c r="M1664" s="83">
        <f t="shared" si="287"/>
        <v>25.7</v>
      </c>
    </row>
    <row r="1665" spans="1:13" hidden="1" x14ac:dyDescent="0.3">
      <c r="A1665" s="210" t="str">
        <f t="shared" si="279"/>
        <v>2022-IC-L5</v>
      </c>
      <c r="B1665" s="199">
        <f t="shared" si="280"/>
        <v>44877</v>
      </c>
      <c r="C1665" s="210" t="str">
        <f t="shared" si="281"/>
        <v>Zone 5 - Mile 108</v>
      </c>
      <c r="D1665" s="84" t="s">
        <v>1381</v>
      </c>
      <c r="E1665" s="51" t="str">
        <f t="shared" si="282"/>
        <v>Frank</v>
      </c>
      <c r="F1665" s="51" t="str">
        <f t="shared" si="283"/>
        <v>Borruso</v>
      </c>
      <c r="G1665" s="51" t="str">
        <f t="shared" si="284"/>
        <v>Men Master</v>
      </c>
      <c r="H1665" s="51" t="str">
        <f t="shared" si="285"/>
        <v>Walvis Bay</v>
      </c>
      <c r="I1665" s="84"/>
      <c r="J1665" s="84" t="s">
        <v>1280</v>
      </c>
      <c r="K1665" s="84">
        <v>151</v>
      </c>
      <c r="L1665" s="83">
        <f t="shared" si="286"/>
        <v>15.6</v>
      </c>
      <c r="M1665" s="83">
        <f t="shared" si="287"/>
        <v>15.6</v>
      </c>
    </row>
    <row r="1666" spans="1:13" hidden="1" x14ac:dyDescent="0.3">
      <c r="A1666" s="210" t="str">
        <f t="shared" si="279"/>
        <v>2022-IC-L5</v>
      </c>
      <c r="B1666" s="199">
        <f t="shared" si="280"/>
        <v>44877</v>
      </c>
      <c r="C1666" s="210" t="str">
        <f t="shared" si="281"/>
        <v>Zone 5 - Mile 108</v>
      </c>
      <c r="D1666" s="84" t="s">
        <v>1381</v>
      </c>
      <c r="E1666" s="51" t="str">
        <f t="shared" si="282"/>
        <v>Frank</v>
      </c>
      <c r="F1666" s="51" t="str">
        <f t="shared" si="283"/>
        <v>Borruso</v>
      </c>
      <c r="G1666" s="51" t="str">
        <f t="shared" si="284"/>
        <v>Men Master</v>
      </c>
      <c r="H1666" s="51" t="str">
        <f t="shared" si="285"/>
        <v>Walvis Bay</v>
      </c>
      <c r="I1666" s="84"/>
      <c r="J1666" s="84" t="s">
        <v>1279</v>
      </c>
      <c r="K1666" s="84">
        <v>161</v>
      </c>
      <c r="L1666" s="83">
        <f t="shared" si="286"/>
        <v>22.2</v>
      </c>
      <c r="M1666" s="83">
        <f t="shared" si="287"/>
        <v>22.2</v>
      </c>
    </row>
    <row r="1667" spans="1:13" hidden="1" x14ac:dyDescent="0.3">
      <c r="A1667" s="210" t="str">
        <f t="shared" si="279"/>
        <v>2022-IC-L5</v>
      </c>
      <c r="B1667" s="199">
        <f t="shared" si="280"/>
        <v>44877</v>
      </c>
      <c r="C1667" s="210" t="str">
        <f t="shared" si="281"/>
        <v>Zone 5 - Mile 108</v>
      </c>
      <c r="D1667" s="84" t="s">
        <v>1699</v>
      </c>
      <c r="E1667" s="51" t="str">
        <f t="shared" si="282"/>
        <v>Ryno</v>
      </c>
      <c r="F1667" s="51" t="str">
        <f t="shared" si="283"/>
        <v>Enslin</v>
      </c>
      <c r="G1667" s="51" t="str">
        <f t="shared" si="284"/>
        <v>Men Senior</v>
      </c>
      <c r="H1667" s="51" t="str">
        <f t="shared" si="285"/>
        <v>Namib Park</v>
      </c>
      <c r="I1667" s="84"/>
      <c r="J1667" s="84" t="s">
        <v>1279</v>
      </c>
      <c r="K1667" s="84">
        <v>124</v>
      </c>
      <c r="L1667" s="83">
        <f t="shared" si="286"/>
        <v>9.1</v>
      </c>
      <c r="M1667" s="83">
        <f t="shared" si="287"/>
        <v>9.1</v>
      </c>
    </row>
    <row r="1668" spans="1:13" hidden="1" x14ac:dyDescent="0.3">
      <c r="A1668" s="210" t="str">
        <f t="shared" si="279"/>
        <v>2022-IC-L5</v>
      </c>
      <c r="B1668" s="199">
        <f t="shared" si="280"/>
        <v>44877</v>
      </c>
      <c r="C1668" s="210" t="str">
        <f t="shared" si="281"/>
        <v>Zone 5 - Mile 108</v>
      </c>
      <c r="D1668" s="84" t="s">
        <v>1699</v>
      </c>
      <c r="E1668" s="51" t="str">
        <f t="shared" si="282"/>
        <v>Ryno</v>
      </c>
      <c r="F1668" s="51" t="str">
        <f t="shared" si="283"/>
        <v>Enslin</v>
      </c>
      <c r="G1668" s="51" t="str">
        <f t="shared" si="284"/>
        <v>Men Senior</v>
      </c>
      <c r="H1668" s="51" t="str">
        <f t="shared" si="285"/>
        <v>Namib Park</v>
      </c>
      <c r="I1668" s="84"/>
      <c r="J1668" s="84" t="s">
        <v>1279</v>
      </c>
      <c r="K1668" s="84">
        <v>96</v>
      </c>
      <c r="L1668" s="83">
        <f t="shared" si="286"/>
        <v>3.8</v>
      </c>
      <c r="M1668" s="83">
        <f t="shared" si="287"/>
        <v>3.8</v>
      </c>
    </row>
    <row r="1669" spans="1:13" hidden="1" x14ac:dyDescent="0.3">
      <c r="A1669" s="210" t="str">
        <f t="shared" si="279"/>
        <v>2022-IC-L5</v>
      </c>
      <c r="B1669" s="199">
        <f t="shared" si="280"/>
        <v>44877</v>
      </c>
      <c r="C1669" s="210" t="str">
        <f t="shared" si="281"/>
        <v>Zone 5 - Mile 108</v>
      </c>
      <c r="D1669" s="84" t="s">
        <v>1699</v>
      </c>
      <c r="E1669" s="51" t="str">
        <f t="shared" si="282"/>
        <v>Ryno</v>
      </c>
      <c r="F1669" s="51" t="str">
        <f t="shared" si="283"/>
        <v>Enslin</v>
      </c>
      <c r="G1669" s="51" t="str">
        <f t="shared" si="284"/>
        <v>Men Senior</v>
      </c>
      <c r="H1669" s="51" t="str">
        <f t="shared" si="285"/>
        <v>Namib Park</v>
      </c>
      <c r="I1669" s="84"/>
      <c r="J1669" s="84" t="s">
        <v>1279</v>
      </c>
      <c r="K1669" s="84">
        <v>120</v>
      </c>
      <c r="L1669" s="83">
        <f t="shared" si="286"/>
        <v>8.1</v>
      </c>
      <c r="M1669" s="83">
        <f t="shared" si="287"/>
        <v>8.1</v>
      </c>
    </row>
    <row r="1670" spans="1:13" hidden="1" x14ac:dyDescent="0.3">
      <c r="A1670" s="210" t="str">
        <f t="shared" si="279"/>
        <v>2022-IC-L5</v>
      </c>
      <c r="B1670" s="199">
        <f t="shared" si="280"/>
        <v>44877</v>
      </c>
      <c r="C1670" s="210" t="str">
        <f t="shared" si="281"/>
        <v>Zone 5 - Mile 108</v>
      </c>
      <c r="D1670" s="84" t="s">
        <v>1699</v>
      </c>
      <c r="E1670" s="51" t="str">
        <f t="shared" si="282"/>
        <v>Ryno</v>
      </c>
      <c r="F1670" s="51" t="str">
        <f t="shared" si="283"/>
        <v>Enslin</v>
      </c>
      <c r="G1670" s="51" t="str">
        <f t="shared" si="284"/>
        <v>Men Senior</v>
      </c>
      <c r="H1670" s="51" t="str">
        <f t="shared" si="285"/>
        <v>Namib Park</v>
      </c>
      <c r="I1670" s="84"/>
      <c r="J1670" s="84" t="s">
        <v>1279</v>
      </c>
      <c r="K1670" s="84">
        <v>101</v>
      </c>
      <c r="L1670" s="83">
        <f t="shared" si="286"/>
        <v>4.5</v>
      </c>
      <c r="M1670" s="83">
        <f t="shared" si="287"/>
        <v>4.5</v>
      </c>
    </row>
    <row r="1671" spans="1:13" hidden="1" x14ac:dyDescent="0.3">
      <c r="A1671" s="210" t="str">
        <f t="shared" si="279"/>
        <v>2022-IC-L5</v>
      </c>
      <c r="B1671" s="199">
        <f t="shared" si="280"/>
        <v>44877</v>
      </c>
      <c r="C1671" s="210" t="str">
        <f t="shared" si="281"/>
        <v>Zone 5 - Mile 108</v>
      </c>
      <c r="D1671" s="84" t="s">
        <v>1699</v>
      </c>
      <c r="E1671" s="51" t="str">
        <f t="shared" si="282"/>
        <v>Ryno</v>
      </c>
      <c r="F1671" s="51" t="str">
        <f t="shared" si="283"/>
        <v>Enslin</v>
      </c>
      <c r="G1671" s="51" t="str">
        <f t="shared" si="284"/>
        <v>Men Senior</v>
      </c>
      <c r="H1671" s="51" t="str">
        <f t="shared" si="285"/>
        <v>Namib Park</v>
      </c>
      <c r="I1671" s="84"/>
      <c r="J1671" s="84" t="s">
        <v>1279</v>
      </c>
      <c r="K1671" s="84">
        <v>99</v>
      </c>
      <c r="L1671" s="83">
        <f t="shared" si="286"/>
        <v>4.2</v>
      </c>
      <c r="M1671" s="83">
        <f t="shared" si="287"/>
        <v>4.2</v>
      </c>
    </row>
    <row r="1672" spans="1:13" hidden="1" x14ac:dyDescent="0.3">
      <c r="A1672" s="210" t="str">
        <f t="shared" si="279"/>
        <v>2022-IC-L5</v>
      </c>
      <c r="B1672" s="199">
        <f t="shared" si="280"/>
        <v>44877</v>
      </c>
      <c r="C1672" s="210" t="str">
        <f t="shared" si="281"/>
        <v>Zone 5 - Mile 108</v>
      </c>
      <c r="D1672" s="84" t="s">
        <v>1699</v>
      </c>
      <c r="E1672" s="51" t="str">
        <f t="shared" si="282"/>
        <v>Ryno</v>
      </c>
      <c r="F1672" s="51" t="str">
        <f t="shared" si="283"/>
        <v>Enslin</v>
      </c>
      <c r="G1672" s="51" t="str">
        <f t="shared" si="284"/>
        <v>Men Senior</v>
      </c>
      <c r="H1672" s="51" t="str">
        <f t="shared" si="285"/>
        <v>Namib Park</v>
      </c>
      <c r="I1672" s="84"/>
      <c r="J1672" s="84" t="s">
        <v>1279</v>
      </c>
      <c r="K1672" s="84">
        <v>125</v>
      </c>
      <c r="L1672" s="83">
        <f t="shared" si="286"/>
        <v>9.3000000000000007</v>
      </c>
      <c r="M1672" s="83">
        <f t="shared" si="287"/>
        <v>9.3000000000000007</v>
      </c>
    </row>
    <row r="1673" spans="1:13" hidden="1" x14ac:dyDescent="0.3">
      <c r="A1673" s="210" t="str">
        <f t="shared" ref="A1673:A1736" si="288">IF(D1673="","",A1672)</f>
        <v>2022-IC-L5</v>
      </c>
      <c r="B1673" s="199">
        <f t="shared" ref="B1673:B1736" si="289">IF(D1673="","",B1672)</f>
        <v>44877</v>
      </c>
      <c r="C1673" s="210" t="str">
        <f t="shared" ref="C1673:C1736" si="290">IF(D1673="","",C1672)</f>
        <v>Zone 5 - Mile 108</v>
      </c>
      <c r="D1673" s="84" t="s">
        <v>1621</v>
      </c>
      <c r="E1673" s="51" t="str">
        <f t="shared" ref="E1673:E1736" si="291">IF(D1673="","",VLOOKUP(D1673,Master,3,FALSE))</f>
        <v>Francois</v>
      </c>
      <c r="F1673" s="51" t="str">
        <f t="shared" ref="F1673:F1736" si="292">IF(D1673="","",VLOOKUP(D1673,Master,4,FALSE))</f>
        <v>Wolfaardt</v>
      </c>
      <c r="G1673" s="51" t="str">
        <f t="shared" ref="G1673:G1736" si="293">IF(D1673="","",VLOOKUP(D1673,Master,5,FALSE))</f>
        <v>Men Master</v>
      </c>
      <c r="H1673" s="51" t="str">
        <f t="shared" ref="H1673:H1736" si="294">IF(D1673="","",VLOOKUP(D1673,Master,2,FALSE))</f>
        <v>Walvis Bay</v>
      </c>
      <c r="I1673" s="84"/>
      <c r="J1673" s="84" t="s">
        <v>1279</v>
      </c>
      <c r="K1673" s="84">
        <v>120</v>
      </c>
      <c r="L1673" s="83">
        <f t="shared" ref="L1673:L1736" si="295">IF(K1673="","",IF(I1673="",ROUND(HLOOKUP(J1673,kgList,K1673,FALSE),1),ROUND(HLOOKUP(I1673,kgList,K1673,FALSE),1)))</f>
        <v>8.1</v>
      </c>
      <c r="M1673" s="83">
        <f t="shared" ref="M1673:M1736" si="296">IF(L1673="","",IF(COUNTA(I1673:J1673)&gt;1,"Edible or Inedible",IF(COUNTA(I1673)=1,L1673*1,IF(COUNTA(J1673)=1,L1673*1,"ERROR"))))</f>
        <v>8.1</v>
      </c>
    </row>
    <row r="1674" spans="1:13" hidden="1" x14ac:dyDescent="0.3">
      <c r="A1674" s="210" t="str">
        <f t="shared" si="288"/>
        <v>2022-IC-L5</v>
      </c>
      <c r="B1674" s="199">
        <f t="shared" si="289"/>
        <v>44877</v>
      </c>
      <c r="C1674" s="210" t="str">
        <f t="shared" si="290"/>
        <v>Zone 5 - Mile 108</v>
      </c>
      <c r="D1674" s="84" t="s">
        <v>1621</v>
      </c>
      <c r="E1674" s="51" t="str">
        <f t="shared" si="291"/>
        <v>Francois</v>
      </c>
      <c r="F1674" s="51" t="str">
        <f t="shared" si="292"/>
        <v>Wolfaardt</v>
      </c>
      <c r="G1674" s="51" t="str">
        <f t="shared" si="293"/>
        <v>Men Master</v>
      </c>
      <c r="H1674" s="51" t="str">
        <f t="shared" si="294"/>
        <v>Walvis Bay</v>
      </c>
      <c r="I1674" s="84"/>
      <c r="J1674" s="84" t="s">
        <v>1279</v>
      </c>
      <c r="K1674" s="84">
        <v>161</v>
      </c>
      <c r="L1674" s="83">
        <f t="shared" si="295"/>
        <v>22.2</v>
      </c>
      <c r="M1674" s="83">
        <f t="shared" si="296"/>
        <v>22.2</v>
      </c>
    </row>
    <row r="1675" spans="1:13" hidden="1" x14ac:dyDescent="0.3">
      <c r="A1675" s="210" t="str">
        <f t="shared" si="288"/>
        <v>2022-IC-L5</v>
      </c>
      <c r="B1675" s="199">
        <f t="shared" si="289"/>
        <v>44877</v>
      </c>
      <c r="C1675" s="210" t="str">
        <f t="shared" si="290"/>
        <v>Zone 5 - Mile 108</v>
      </c>
      <c r="D1675" s="84" t="s">
        <v>1621</v>
      </c>
      <c r="E1675" s="51" t="str">
        <f t="shared" si="291"/>
        <v>Francois</v>
      </c>
      <c r="F1675" s="51" t="str">
        <f t="shared" si="292"/>
        <v>Wolfaardt</v>
      </c>
      <c r="G1675" s="51" t="str">
        <f t="shared" si="293"/>
        <v>Men Master</v>
      </c>
      <c r="H1675" s="51" t="str">
        <f t="shared" si="294"/>
        <v>Walvis Bay</v>
      </c>
      <c r="I1675" s="84"/>
      <c r="J1675" s="84" t="s">
        <v>1279</v>
      </c>
      <c r="K1675" s="84">
        <v>153</v>
      </c>
      <c r="L1675" s="83">
        <f t="shared" si="295"/>
        <v>18.600000000000001</v>
      </c>
      <c r="M1675" s="83">
        <f t="shared" si="296"/>
        <v>18.600000000000001</v>
      </c>
    </row>
    <row r="1676" spans="1:13" hidden="1" x14ac:dyDescent="0.3">
      <c r="A1676" s="210" t="str">
        <f t="shared" si="288"/>
        <v>2022-IC-L5</v>
      </c>
      <c r="B1676" s="199">
        <f t="shared" si="289"/>
        <v>44877</v>
      </c>
      <c r="C1676" s="210" t="str">
        <f t="shared" si="290"/>
        <v>Zone 5 - Mile 108</v>
      </c>
      <c r="D1676" s="84" t="s">
        <v>1559</v>
      </c>
      <c r="E1676" s="51" t="str">
        <f t="shared" si="291"/>
        <v>Francois Jnr</v>
      </c>
      <c r="F1676" s="51" t="str">
        <f t="shared" si="292"/>
        <v>Wolfaardt</v>
      </c>
      <c r="G1676" s="51" t="str">
        <f t="shared" si="293"/>
        <v>Men U/21</v>
      </c>
      <c r="H1676" s="51" t="str">
        <f t="shared" si="294"/>
        <v>Walvis Bay</v>
      </c>
      <c r="I1676" s="84"/>
      <c r="J1676" s="84" t="s">
        <v>1279</v>
      </c>
      <c r="K1676" s="84">
        <v>160</v>
      </c>
      <c r="L1676" s="83">
        <f t="shared" si="295"/>
        <v>21.7</v>
      </c>
      <c r="M1676" s="83">
        <f t="shared" si="296"/>
        <v>21.7</v>
      </c>
    </row>
    <row r="1677" spans="1:13" hidden="1" x14ac:dyDescent="0.3">
      <c r="A1677" s="210" t="str">
        <f t="shared" si="288"/>
        <v>2022-IC-L5</v>
      </c>
      <c r="B1677" s="199">
        <f t="shared" si="289"/>
        <v>44877</v>
      </c>
      <c r="C1677" s="210" t="str">
        <f t="shared" si="290"/>
        <v>Zone 5 - Mile 108</v>
      </c>
      <c r="D1677" s="84" t="s">
        <v>1559</v>
      </c>
      <c r="E1677" s="51" t="str">
        <f t="shared" si="291"/>
        <v>Francois Jnr</v>
      </c>
      <c r="F1677" s="51" t="str">
        <f t="shared" si="292"/>
        <v>Wolfaardt</v>
      </c>
      <c r="G1677" s="51" t="str">
        <f t="shared" si="293"/>
        <v>Men U/21</v>
      </c>
      <c r="H1677" s="51" t="str">
        <f t="shared" si="294"/>
        <v>Walvis Bay</v>
      </c>
      <c r="I1677" s="84"/>
      <c r="J1677" s="84" t="s">
        <v>1279</v>
      </c>
      <c r="K1677" s="84">
        <v>134</v>
      </c>
      <c r="L1677" s="83">
        <f t="shared" si="295"/>
        <v>11.8</v>
      </c>
      <c r="M1677" s="83">
        <f t="shared" si="296"/>
        <v>11.8</v>
      </c>
    </row>
    <row r="1678" spans="1:13" hidden="1" x14ac:dyDescent="0.3">
      <c r="A1678" s="210" t="str">
        <f t="shared" si="288"/>
        <v>2022-IC-L5</v>
      </c>
      <c r="B1678" s="199">
        <f t="shared" si="289"/>
        <v>44877</v>
      </c>
      <c r="C1678" s="210" t="str">
        <f t="shared" si="290"/>
        <v>Zone 5 - Mile 108</v>
      </c>
      <c r="D1678" s="84" t="s">
        <v>1559</v>
      </c>
      <c r="E1678" s="51" t="str">
        <f t="shared" si="291"/>
        <v>Francois Jnr</v>
      </c>
      <c r="F1678" s="51" t="str">
        <f t="shared" si="292"/>
        <v>Wolfaardt</v>
      </c>
      <c r="G1678" s="51" t="str">
        <f t="shared" si="293"/>
        <v>Men U/21</v>
      </c>
      <c r="H1678" s="51" t="str">
        <f t="shared" si="294"/>
        <v>Walvis Bay</v>
      </c>
      <c r="I1678" s="84"/>
      <c r="J1678" s="84" t="s">
        <v>1279</v>
      </c>
      <c r="K1678" s="84">
        <v>153</v>
      </c>
      <c r="L1678" s="83">
        <f t="shared" si="295"/>
        <v>18.600000000000001</v>
      </c>
      <c r="M1678" s="83">
        <f t="shared" si="296"/>
        <v>18.600000000000001</v>
      </c>
    </row>
    <row r="1679" spans="1:13" hidden="1" x14ac:dyDescent="0.3">
      <c r="A1679" s="210" t="str">
        <f t="shared" si="288"/>
        <v>2022-IC-L5</v>
      </c>
      <c r="B1679" s="199">
        <f t="shared" si="289"/>
        <v>44877</v>
      </c>
      <c r="C1679" s="210" t="str">
        <f t="shared" si="290"/>
        <v>Zone 5 - Mile 108</v>
      </c>
      <c r="D1679" s="84" t="s">
        <v>490</v>
      </c>
      <c r="E1679" s="51" t="str">
        <f t="shared" si="291"/>
        <v>Terence</v>
      </c>
      <c r="F1679" s="51" t="str">
        <f t="shared" si="292"/>
        <v>Clark</v>
      </c>
      <c r="G1679" s="51" t="str">
        <f t="shared" si="293"/>
        <v>Men Grand Masters</v>
      </c>
      <c r="H1679" s="51" t="str">
        <f t="shared" si="294"/>
        <v>Walvis Bay</v>
      </c>
      <c r="I1679" s="84"/>
      <c r="J1679" s="84" t="s">
        <v>1279</v>
      </c>
      <c r="K1679" s="84">
        <v>141</v>
      </c>
      <c r="L1679" s="83">
        <f t="shared" si="295"/>
        <v>14.1</v>
      </c>
      <c r="M1679" s="83">
        <f t="shared" si="296"/>
        <v>14.1</v>
      </c>
    </row>
    <row r="1680" spans="1:13" hidden="1" x14ac:dyDescent="0.3">
      <c r="A1680" s="210" t="str">
        <f t="shared" si="288"/>
        <v>2022-IC-L5</v>
      </c>
      <c r="B1680" s="199">
        <f t="shared" si="289"/>
        <v>44877</v>
      </c>
      <c r="C1680" s="210" t="str">
        <f t="shared" si="290"/>
        <v>Zone 5 - Mile 108</v>
      </c>
      <c r="D1680" s="84" t="s">
        <v>490</v>
      </c>
      <c r="E1680" s="51" t="str">
        <f t="shared" si="291"/>
        <v>Terence</v>
      </c>
      <c r="F1680" s="51" t="str">
        <f t="shared" si="292"/>
        <v>Clark</v>
      </c>
      <c r="G1680" s="51" t="str">
        <f t="shared" si="293"/>
        <v>Men Grand Masters</v>
      </c>
      <c r="H1680" s="51" t="str">
        <f t="shared" si="294"/>
        <v>Walvis Bay</v>
      </c>
      <c r="I1680" s="84"/>
      <c r="J1680" s="84" t="s">
        <v>1279</v>
      </c>
      <c r="K1680" s="84">
        <v>135</v>
      </c>
      <c r="L1680" s="83">
        <f t="shared" si="295"/>
        <v>12.1</v>
      </c>
      <c r="M1680" s="83">
        <f t="shared" si="296"/>
        <v>12.1</v>
      </c>
    </row>
    <row r="1681" spans="1:13" hidden="1" x14ac:dyDescent="0.3">
      <c r="A1681" s="210" t="str">
        <f t="shared" si="288"/>
        <v>2022-IC-L5</v>
      </c>
      <c r="B1681" s="199">
        <f t="shared" si="289"/>
        <v>44877</v>
      </c>
      <c r="C1681" s="210" t="str">
        <f t="shared" si="290"/>
        <v>Zone 5 - Mile 108</v>
      </c>
      <c r="D1681" s="84" t="s">
        <v>490</v>
      </c>
      <c r="E1681" s="51" t="str">
        <f t="shared" si="291"/>
        <v>Terence</v>
      </c>
      <c r="F1681" s="51" t="str">
        <f t="shared" si="292"/>
        <v>Clark</v>
      </c>
      <c r="G1681" s="51" t="str">
        <f t="shared" si="293"/>
        <v>Men Grand Masters</v>
      </c>
      <c r="H1681" s="51" t="str">
        <f t="shared" si="294"/>
        <v>Walvis Bay</v>
      </c>
      <c r="I1681" s="84"/>
      <c r="J1681" s="84" t="s">
        <v>1279</v>
      </c>
      <c r="K1681" s="84">
        <v>109</v>
      </c>
      <c r="L1681" s="83">
        <f t="shared" si="295"/>
        <v>5.8</v>
      </c>
      <c r="M1681" s="83">
        <f t="shared" si="296"/>
        <v>5.8</v>
      </c>
    </row>
    <row r="1682" spans="1:13" hidden="1" x14ac:dyDescent="0.3">
      <c r="A1682" s="210" t="str">
        <f t="shared" si="288"/>
        <v>2022-IC-L5</v>
      </c>
      <c r="B1682" s="199">
        <f t="shared" si="289"/>
        <v>44877</v>
      </c>
      <c r="C1682" s="210" t="str">
        <f t="shared" si="290"/>
        <v>Zone 5 - Mile 108</v>
      </c>
      <c r="D1682" s="84" t="s">
        <v>1717</v>
      </c>
      <c r="E1682" s="51" t="str">
        <f t="shared" si="291"/>
        <v>Andre</v>
      </c>
      <c r="F1682" s="51" t="str">
        <f t="shared" si="292"/>
        <v>Bezuidehout</v>
      </c>
      <c r="G1682" s="51" t="str">
        <f t="shared" si="293"/>
        <v>Men Master</v>
      </c>
      <c r="H1682" s="51" t="str">
        <f t="shared" si="294"/>
        <v>Walvis Bay</v>
      </c>
      <c r="I1682" s="84"/>
      <c r="J1682" s="84" t="s">
        <v>1279</v>
      </c>
      <c r="K1682" s="84">
        <v>148</v>
      </c>
      <c r="L1682" s="83">
        <f t="shared" si="295"/>
        <v>16.600000000000001</v>
      </c>
      <c r="M1682" s="83">
        <f t="shared" si="296"/>
        <v>16.600000000000001</v>
      </c>
    </row>
    <row r="1683" spans="1:13" hidden="1" x14ac:dyDescent="0.3">
      <c r="A1683" s="210" t="str">
        <f t="shared" si="288"/>
        <v>2022-IC-L5</v>
      </c>
      <c r="B1683" s="199">
        <f t="shared" si="289"/>
        <v>44877</v>
      </c>
      <c r="C1683" s="210" t="str">
        <f t="shared" si="290"/>
        <v>Zone 5 - Mile 108</v>
      </c>
      <c r="D1683" s="84" t="s">
        <v>1717</v>
      </c>
      <c r="E1683" s="51" t="str">
        <f t="shared" si="291"/>
        <v>Andre</v>
      </c>
      <c r="F1683" s="51" t="str">
        <f t="shared" si="292"/>
        <v>Bezuidehout</v>
      </c>
      <c r="G1683" s="51" t="str">
        <f t="shared" si="293"/>
        <v>Men Master</v>
      </c>
      <c r="H1683" s="51" t="str">
        <f t="shared" si="294"/>
        <v>Walvis Bay</v>
      </c>
      <c r="I1683" s="84"/>
      <c r="J1683" s="84" t="s">
        <v>1279</v>
      </c>
      <c r="K1683" s="84">
        <v>98</v>
      </c>
      <c r="L1683" s="83">
        <f t="shared" si="295"/>
        <v>4</v>
      </c>
      <c r="M1683" s="83">
        <f t="shared" si="296"/>
        <v>4</v>
      </c>
    </row>
    <row r="1684" spans="1:13" hidden="1" x14ac:dyDescent="0.3">
      <c r="A1684" s="210" t="str">
        <f t="shared" si="288"/>
        <v>2022-IC-L5</v>
      </c>
      <c r="B1684" s="199">
        <f t="shared" si="289"/>
        <v>44877</v>
      </c>
      <c r="C1684" s="210" t="str">
        <f t="shared" si="290"/>
        <v>Zone 5 - Mile 108</v>
      </c>
      <c r="D1684" s="84" t="s">
        <v>1717</v>
      </c>
      <c r="E1684" s="51" t="str">
        <f t="shared" si="291"/>
        <v>Andre</v>
      </c>
      <c r="F1684" s="51" t="str">
        <f t="shared" si="292"/>
        <v>Bezuidehout</v>
      </c>
      <c r="G1684" s="51" t="str">
        <f t="shared" si="293"/>
        <v>Men Master</v>
      </c>
      <c r="H1684" s="51" t="str">
        <f t="shared" si="294"/>
        <v>Walvis Bay</v>
      </c>
      <c r="I1684" s="84"/>
      <c r="J1684" s="84" t="s">
        <v>1279</v>
      </c>
      <c r="K1684" s="84">
        <v>158</v>
      </c>
      <c r="L1684" s="83">
        <f t="shared" si="295"/>
        <v>20.8</v>
      </c>
      <c r="M1684" s="83">
        <f t="shared" si="296"/>
        <v>20.8</v>
      </c>
    </row>
    <row r="1685" spans="1:13" hidden="1" x14ac:dyDescent="0.3">
      <c r="A1685" s="210" t="str">
        <f t="shared" si="288"/>
        <v>2022-IC-L5</v>
      </c>
      <c r="B1685" s="199">
        <f t="shared" si="289"/>
        <v>44877</v>
      </c>
      <c r="C1685" s="210" t="str">
        <f t="shared" si="290"/>
        <v>Zone 5 - Mile 108</v>
      </c>
      <c r="D1685" s="84" t="s">
        <v>1202</v>
      </c>
      <c r="E1685" s="51" t="str">
        <f t="shared" si="291"/>
        <v>Flippie</v>
      </c>
      <c r="F1685" s="51" t="str">
        <f t="shared" si="292"/>
        <v>Scheepers</v>
      </c>
      <c r="G1685" s="51" t="str">
        <f t="shared" si="293"/>
        <v>Men Veteran</v>
      </c>
      <c r="H1685" s="51" t="str">
        <f t="shared" si="294"/>
        <v>Walvis Bay</v>
      </c>
      <c r="I1685" s="84"/>
      <c r="J1685" s="84" t="s">
        <v>1279</v>
      </c>
      <c r="K1685" s="84">
        <v>138</v>
      </c>
      <c r="L1685" s="83">
        <f t="shared" si="295"/>
        <v>13.1</v>
      </c>
      <c r="M1685" s="83">
        <f t="shared" si="296"/>
        <v>13.1</v>
      </c>
    </row>
    <row r="1686" spans="1:13" hidden="1" x14ac:dyDescent="0.3">
      <c r="A1686" s="210" t="str">
        <f t="shared" si="288"/>
        <v>2022-IC-L5</v>
      </c>
      <c r="B1686" s="199">
        <f t="shared" si="289"/>
        <v>44877</v>
      </c>
      <c r="C1686" s="210" t="str">
        <f t="shared" si="290"/>
        <v>Zone 5 - Mile 108</v>
      </c>
      <c r="D1686" s="84" t="s">
        <v>1202</v>
      </c>
      <c r="E1686" s="51" t="str">
        <f t="shared" si="291"/>
        <v>Flippie</v>
      </c>
      <c r="F1686" s="51" t="str">
        <f t="shared" si="292"/>
        <v>Scheepers</v>
      </c>
      <c r="G1686" s="51" t="str">
        <f t="shared" si="293"/>
        <v>Men Veteran</v>
      </c>
      <c r="H1686" s="51" t="str">
        <f t="shared" si="294"/>
        <v>Walvis Bay</v>
      </c>
      <c r="I1686" s="84"/>
      <c r="J1686" s="84" t="s">
        <v>1279</v>
      </c>
      <c r="K1686" s="84">
        <v>153</v>
      </c>
      <c r="L1686" s="83">
        <f t="shared" si="295"/>
        <v>18.600000000000001</v>
      </c>
      <c r="M1686" s="83">
        <f t="shared" si="296"/>
        <v>18.600000000000001</v>
      </c>
    </row>
    <row r="1687" spans="1:13" hidden="1" x14ac:dyDescent="0.3">
      <c r="A1687" s="210" t="str">
        <f t="shared" si="288"/>
        <v>2022-IC-L5</v>
      </c>
      <c r="B1687" s="199">
        <f t="shared" si="289"/>
        <v>44877</v>
      </c>
      <c r="C1687" s="210" t="str">
        <f t="shared" si="290"/>
        <v>Zone 5 - Mile 108</v>
      </c>
      <c r="D1687" s="84" t="s">
        <v>1202</v>
      </c>
      <c r="E1687" s="51" t="str">
        <f t="shared" si="291"/>
        <v>Flippie</v>
      </c>
      <c r="F1687" s="51" t="str">
        <f t="shared" si="292"/>
        <v>Scheepers</v>
      </c>
      <c r="G1687" s="51" t="str">
        <f t="shared" si="293"/>
        <v>Men Veteran</v>
      </c>
      <c r="H1687" s="51" t="str">
        <f t="shared" si="294"/>
        <v>Walvis Bay</v>
      </c>
      <c r="I1687" s="84"/>
      <c r="J1687" s="84" t="s">
        <v>1279</v>
      </c>
      <c r="K1687" s="84">
        <v>109</v>
      </c>
      <c r="L1687" s="83">
        <f t="shared" si="295"/>
        <v>5.8</v>
      </c>
      <c r="M1687" s="83">
        <f t="shared" si="296"/>
        <v>5.8</v>
      </c>
    </row>
    <row r="1688" spans="1:13" hidden="1" x14ac:dyDescent="0.3">
      <c r="A1688" s="210" t="str">
        <f t="shared" si="288"/>
        <v>2022-IC-L5</v>
      </c>
      <c r="B1688" s="199">
        <f t="shared" si="289"/>
        <v>44877</v>
      </c>
      <c r="C1688" s="210" t="str">
        <f t="shared" si="290"/>
        <v>Zone 5 - Mile 108</v>
      </c>
      <c r="D1688" s="84" t="s">
        <v>1202</v>
      </c>
      <c r="E1688" s="51" t="str">
        <f t="shared" si="291"/>
        <v>Flippie</v>
      </c>
      <c r="F1688" s="51" t="str">
        <f t="shared" si="292"/>
        <v>Scheepers</v>
      </c>
      <c r="G1688" s="51" t="str">
        <f t="shared" si="293"/>
        <v>Men Veteran</v>
      </c>
      <c r="H1688" s="51" t="str">
        <f t="shared" si="294"/>
        <v>Walvis Bay</v>
      </c>
      <c r="I1688" s="84"/>
      <c r="J1688" s="84" t="s">
        <v>1279</v>
      </c>
      <c r="K1688" s="84">
        <v>138</v>
      </c>
      <c r="L1688" s="83">
        <f t="shared" si="295"/>
        <v>13.1</v>
      </c>
      <c r="M1688" s="83">
        <f t="shared" si="296"/>
        <v>13.1</v>
      </c>
    </row>
    <row r="1689" spans="1:13" hidden="1" x14ac:dyDescent="0.3">
      <c r="A1689" s="210" t="str">
        <f t="shared" si="288"/>
        <v>2022-IC-L5</v>
      </c>
      <c r="B1689" s="199">
        <f t="shared" si="289"/>
        <v>44877</v>
      </c>
      <c r="C1689" s="210" t="str">
        <f t="shared" si="290"/>
        <v>Zone 5 - Mile 108</v>
      </c>
      <c r="D1689" s="84" t="s">
        <v>1202</v>
      </c>
      <c r="E1689" s="51" t="str">
        <f t="shared" si="291"/>
        <v>Flippie</v>
      </c>
      <c r="F1689" s="51" t="str">
        <f t="shared" si="292"/>
        <v>Scheepers</v>
      </c>
      <c r="G1689" s="51" t="str">
        <f t="shared" si="293"/>
        <v>Men Veteran</v>
      </c>
      <c r="H1689" s="51" t="str">
        <f t="shared" si="294"/>
        <v>Walvis Bay</v>
      </c>
      <c r="I1689" s="84"/>
      <c r="J1689" s="84" t="s">
        <v>1279</v>
      </c>
      <c r="K1689" s="84">
        <v>114</v>
      </c>
      <c r="L1689" s="83">
        <f t="shared" si="295"/>
        <v>6.8</v>
      </c>
      <c r="M1689" s="83">
        <f t="shared" si="296"/>
        <v>6.8</v>
      </c>
    </row>
    <row r="1690" spans="1:13" hidden="1" x14ac:dyDescent="0.3">
      <c r="A1690" s="210" t="str">
        <f t="shared" si="288"/>
        <v>2022-IC-L5</v>
      </c>
      <c r="B1690" s="199">
        <f t="shared" si="289"/>
        <v>44877</v>
      </c>
      <c r="C1690" s="210" t="str">
        <f t="shared" si="290"/>
        <v>Zone 5 - Mile 108</v>
      </c>
      <c r="D1690" s="84" t="s">
        <v>1202</v>
      </c>
      <c r="E1690" s="51" t="str">
        <f t="shared" si="291"/>
        <v>Flippie</v>
      </c>
      <c r="F1690" s="51" t="str">
        <f t="shared" si="292"/>
        <v>Scheepers</v>
      </c>
      <c r="G1690" s="51" t="str">
        <f t="shared" si="293"/>
        <v>Men Veteran</v>
      </c>
      <c r="H1690" s="51" t="str">
        <f t="shared" si="294"/>
        <v>Walvis Bay</v>
      </c>
      <c r="I1690" s="84"/>
      <c r="J1690" s="84" t="s">
        <v>1279</v>
      </c>
      <c r="K1690" s="84">
        <v>123</v>
      </c>
      <c r="L1690" s="83">
        <f t="shared" si="295"/>
        <v>8.8000000000000007</v>
      </c>
      <c r="M1690" s="83">
        <f t="shared" si="296"/>
        <v>8.8000000000000007</v>
      </c>
    </row>
    <row r="1691" spans="1:13" hidden="1" x14ac:dyDescent="0.3">
      <c r="A1691" s="210" t="str">
        <f t="shared" si="288"/>
        <v>2022-IC-L5</v>
      </c>
      <c r="B1691" s="199">
        <f t="shared" si="289"/>
        <v>44877</v>
      </c>
      <c r="C1691" s="210" t="str">
        <f t="shared" si="290"/>
        <v>Zone 5 - Mile 108</v>
      </c>
      <c r="D1691" s="84" t="s">
        <v>1202</v>
      </c>
      <c r="E1691" s="51" t="str">
        <f t="shared" si="291"/>
        <v>Flippie</v>
      </c>
      <c r="F1691" s="51" t="str">
        <f t="shared" si="292"/>
        <v>Scheepers</v>
      </c>
      <c r="G1691" s="51" t="str">
        <f t="shared" si="293"/>
        <v>Men Veteran</v>
      </c>
      <c r="H1691" s="51" t="str">
        <f t="shared" si="294"/>
        <v>Walvis Bay</v>
      </c>
      <c r="I1691" s="84"/>
      <c r="J1691" s="84" t="s">
        <v>1280</v>
      </c>
      <c r="K1691" s="84">
        <v>82</v>
      </c>
      <c r="L1691" s="83">
        <f t="shared" si="295"/>
        <v>1.9</v>
      </c>
      <c r="M1691" s="83">
        <f t="shared" si="296"/>
        <v>1.9</v>
      </c>
    </row>
    <row r="1692" spans="1:13" hidden="1" x14ac:dyDescent="0.3">
      <c r="A1692" s="210" t="str">
        <f t="shared" si="288"/>
        <v>2022-IC-L5</v>
      </c>
      <c r="B1692" s="199">
        <f t="shared" si="289"/>
        <v>44877</v>
      </c>
      <c r="C1692" s="210" t="str">
        <f t="shared" si="290"/>
        <v>Zone 5 - Mile 108</v>
      </c>
      <c r="D1692" s="84" t="s">
        <v>1770</v>
      </c>
      <c r="E1692" s="51" t="str">
        <f t="shared" si="291"/>
        <v>Morne</v>
      </c>
      <c r="F1692" s="51" t="str">
        <f t="shared" si="292"/>
        <v>Riekert</v>
      </c>
      <c r="G1692" s="51" t="str">
        <f t="shared" si="293"/>
        <v>Men U/21</v>
      </c>
      <c r="H1692" s="51" t="str">
        <f t="shared" si="294"/>
        <v>Orca Angling Club</v>
      </c>
      <c r="I1692" s="84"/>
      <c r="J1692" s="84" t="s">
        <v>1279</v>
      </c>
      <c r="K1692" s="84">
        <v>135</v>
      </c>
      <c r="L1692" s="83">
        <f t="shared" si="295"/>
        <v>12.1</v>
      </c>
      <c r="M1692" s="83">
        <f t="shared" si="296"/>
        <v>12.1</v>
      </c>
    </row>
    <row r="1693" spans="1:13" hidden="1" x14ac:dyDescent="0.3">
      <c r="A1693" s="210" t="str">
        <f t="shared" si="288"/>
        <v>2022-IC-L5</v>
      </c>
      <c r="B1693" s="199">
        <f t="shared" si="289"/>
        <v>44877</v>
      </c>
      <c r="C1693" s="210" t="str">
        <f t="shared" si="290"/>
        <v>Zone 5 - Mile 108</v>
      </c>
      <c r="D1693" s="84" t="s">
        <v>1770</v>
      </c>
      <c r="E1693" s="51" t="str">
        <f t="shared" si="291"/>
        <v>Morne</v>
      </c>
      <c r="F1693" s="51" t="str">
        <f t="shared" si="292"/>
        <v>Riekert</v>
      </c>
      <c r="G1693" s="51" t="str">
        <f t="shared" si="293"/>
        <v>Men U/21</v>
      </c>
      <c r="H1693" s="51" t="str">
        <f t="shared" si="294"/>
        <v>Orca Angling Club</v>
      </c>
      <c r="I1693" s="84"/>
      <c r="J1693" s="84" t="s">
        <v>1279</v>
      </c>
      <c r="K1693" s="84">
        <v>154</v>
      </c>
      <c r="L1693" s="83">
        <f t="shared" si="295"/>
        <v>19.100000000000001</v>
      </c>
      <c r="M1693" s="83">
        <f t="shared" si="296"/>
        <v>19.100000000000001</v>
      </c>
    </row>
    <row r="1694" spans="1:13" hidden="1" x14ac:dyDescent="0.3">
      <c r="A1694" s="210" t="str">
        <f t="shared" si="288"/>
        <v>2022-IC-L5</v>
      </c>
      <c r="B1694" s="199">
        <f t="shared" si="289"/>
        <v>44877</v>
      </c>
      <c r="C1694" s="210" t="str">
        <f t="shared" si="290"/>
        <v>Zone 5 - Mile 108</v>
      </c>
      <c r="D1694" s="84" t="s">
        <v>1770</v>
      </c>
      <c r="E1694" s="51" t="str">
        <f t="shared" si="291"/>
        <v>Morne</v>
      </c>
      <c r="F1694" s="51" t="str">
        <f t="shared" si="292"/>
        <v>Riekert</v>
      </c>
      <c r="G1694" s="51" t="str">
        <f t="shared" si="293"/>
        <v>Men U/21</v>
      </c>
      <c r="H1694" s="51" t="str">
        <f t="shared" si="294"/>
        <v>Orca Angling Club</v>
      </c>
      <c r="I1694" s="84"/>
      <c r="J1694" s="84" t="s">
        <v>1279</v>
      </c>
      <c r="K1694" s="84">
        <v>105</v>
      </c>
      <c r="L1694" s="83">
        <f t="shared" si="295"/>
        <v>5.0999999999999996</v>
      </c>
      <c r="M1694" s="83">
        <f t="shared" si="296"/>
        <v>5.0999999999999996</v>
      </c>
    </row>
    <row r="1695" spans="1:13" hidden="1" x14ac:dyDescent="0.3">
      <c r="A1695" s="210" t="str">
        <f t="shared" si="288"/>
        <v>2022-IC-L5</v>
      </c>
      <c r="B1695" s="199">
        <f t="shared" si="289"/>
        <v>44877</v>
      </c>
      <c r="C1695" s="210" t="str">
        <f t="shared" si="290"/>
        <v>Zone 5 - Mile 108</v>
      </c>
      <c r="D1695" s="84" t="s">
        <v>787</v>
      </c>
      <c r="E1695" s="51" t="str">
        <f t="shared" si="291"/>
        <v>Morne</v>
      </c>
      <c r="F1695" s="51" t="str">
        <f t="shared" si="292"/>
        <v>Hugo</v>
      </c>
      <c r="G1695" s="51" t="str">
        <f t="shared" si="293"/>
        <v>Men Veteran</v>
      </c>
      <c r="H1695" s="51" t="str">
        <f t="shared" si="294"/>
        <v>Walvis Bay</v>
      </c>
      <c r="I1695" s="84"/>
      <c r="J1695" s="84" t="s">
        <v>1279</v>
      </c>
      <c r="K1695" s="84">
        <v>158</v>
      </c>
      <c r="L1695" s="83">
        <f t="shared" si="295"/>
        <v>20.8</v>
      </c>
      <c r="M1695" s="83">
        <f t="shared" si="296"/>
        <v>20.8</v>
      </c>
    </row>
    <row r="1696" spans="1:13" hidden="1" x14ac:dyDescent="0.3">
      <c r="A1696" s="210" t="str">
        <f t="shared" si="288"/>
        <v>2022-IC-L5</v>
      </c>
      <c r="B1696" s="199">
        <f t="shared" si="289"/>
        <v>44877</v>
      </c>
      <c r="C1696" s="210" t="str">
        <f t="shared" si="290"/>
        <v>Zone 5 - Mile 108</v>
      </c>
      <c r="D1696" s="84" t="s">
        <v>787</v>
      </c>
      <c r="E1696" s="51" t="str">
        <f t="shared" si="291"/>
        <v>Morne</v>
      </c>
      <c r="F1696" s="51" t="str">
        <f t="shared" si="292"/>
        <v>Hugo</v>
      </c>
      <c r="G1696" s="51" t="str">
        <f t="shared" si="293"/>
        <v>Men Veteran</v>
      </c>
      <c r="H1696" s="51" t="str">
        <f t="shared" si="294"/>
        <v>Walvis Bay</v>
      </c>
      <c r="I1696" s="84"/>
      <c r="J1696" s="84" t="s">
        <v>1279</v>
      </c>
      <c r="K1696" s="84">
        <v>138</v>
      </c>
      <c r="L1696" s="83">
        <f t="shared" si="295"/>
        <v>13.1</v>
      </c>
      <c r="M1696" s="83">
        <f t="shared" si="296"/>
        <v>13.1</v>
      </c>
    </row>
    <row r="1697" spans="1:13" hidden="1" x14ac:dyDescent="0.3">
      <c r="A1697" s="210" t="str">
        <f t="shared" si="288"/>
        <v>2022-IC-L5</v>
      </c>
      <c r="B1697" s="199">
        <f t="shared" si="289"/>
        <v>44877</v>
      </c>
      <c r="C1697" s="210" t="str">
        <f t="shared" si="290"/>
        <v>Zone 5 - Mile 108</v>
      </c>
      <c r="D1697" s="84" t="s">
        <v>787</v>
      </c>
      <c r="E1697" s="51" t="str">
        <f t="shared" si="291"/>
        <v>Morne</v>
      </c>
      <c r="F1697" s="51" t="str">
        <f t="shared" si="292"/>
        <v>Hugo</v>
      </c>
      <c r="G1697" s="51" t="str">
        <f t="shared" si="293"/>
        <v>Men Veteran</v>
      </c>
      <c r="H1697" s="51" t="str">
        <f t="shared" si="294"/>
        <v>Walvis Bay</v>
      </c>
      <c r="I1697" s="84"/>
      <c r="J1697" s="84" t="s">
        <v>1279</v>
      </c>
      <c r="K1697" s="84">
        <v>160</v>
      </c>
      <c r="L1697" s="83">
        <f t="shared" si="295"/>
        <v>21.7</v>
      </c>
      <c r="M1697" s="83">
        <f t="shared" si="296"/>
        <v>21.7</v>
      </c>
    </row>
    <row r="1698" spans="1:13" hidden="1" x14ac:dyDescent="0.3">
      <c r="A1698" s="210" t="str">
        <f t="shared" si="288"/>
        <v>2022-IC-L5</v>
      </c>
      <c r="B1698" s="199">
        <f t="shared" si="289"/>
        <v>44877</v>
      </c>
      <c r="C1698" s="210" t="str">
        <f t="shared" si="290"/>
        <v>Zone 5 - Mile 108</v>
      </c>
      <c r="D1698" s="84" t="s">
        <v>787</v>
      </c>
      <c r="E1698" s="51" t="str">
        <f t="shared" si="291"/>
        <v>Morne</v>
      </c>
      <c r="F1698" s="51" t="str">
        <f t="shared" si="292"/>
        <v>Hugo</v>
      </c>
      <c r="G1698" s="51" t="str">
        <f t="shared" si="293"/>
        <v>Men Veteran</v>
      </c>
      <c r="H1698" s="51" t="str">
        <f t="shared" si="294"/>
        <v>Walvis Bay</v>
      </c>
      <c r="I1698" s="84"/>
      <c r="J1698" s="84" t="s">
        <v>1279</v>
      </c>
      <c r="K1698" s="84">
        <v>138</v>
      </c>
      <c r="L1698" s="83">
        <f t="shared" si="295"/>
        <v>13.1</v>
      </c>
      <c r="M1698" s="83">
        <f t="shared" si="296"/>
        <v>13.1</v>
      </c>
    </row>
    <row r="1699" spans="1:13" hidden="1" x14ac:dyDescent="0.3">
      <c r="A1699" s="210" t="str">
        <f t="shared" si="288"/>
        <v>2022-IC-L5</v>
      </c>
      <c r="B1699" s="199">
        <f t="shared" si="289"/>
        <v>44877</v>
      </c>
      <c r="C1699" s="210" t="str">
        <f t="shared" si="290"/>
        <v>Zone 5 - Mile 108</v>
      </c>
      <c r="D1699" s="84" t="s">
        <v>787</v>
      </c>
      <c r="E1699" s="51" t="str">
        <f t="shared" si="291"/>
        <v>Morne</v>
      </c>
      <c r="F1699" s="51" t="str">
        <f t="shared" si="292"/>
        <v>Hugo</v>
      </c>
      <c r="G1699" s="51" t="str">
        <f t="shared" si="293"/>
        <v>Men Veteran</v>
      </c>
      <c r="H1699" s="51" t="str">
        <f t="shared" si="294"/>
        <v>Walvis Bay</v>
      </c>
      <c r="I1699" s="84"/>
      <c r="J1699" s="84" t="s">
        <v>1279</v>
      </c>
      <c r="K1699" s="84">
        <v>130</v>
      </c>
      <c r="L1699" s="83">
        <f t="shared" si="295"/>
        <v>10.7</v>
      </c>
      <c r="M1699" s="83">
        <f t="shared" si="296"/>
        <v>10.7</v>
      </c>
    </row>
    <row r="1700" spans="1:13" hidden="1" x14ac:dyDescent="0.3">
      <c r="A1700" s="210" t="str">
        <f t="shared" si="288"/>
        <v>2022-IC-L5</v>
      </c>
      <c r="B1700" s="199">
        <f t="shared" si="289"/>
        <v>44877</v>
      </c>
      <c r="C1700" s="210" t="str">
        <f t="shared" si="290"/>
        <v>Zone 5 - Mile 108</v>
      </c>
      <c r="D1700" s="84" t="s">
        <v>787</v>
      </c>
      <c r="E1700" s="51" t="str">
        <f t="shared" si="291"/>
        <v>Morne</v>
      </c>
      <c r="F1700" s="51" t="str">
        <f t="shared" si="292"/>
        <v>Hugo</v>
      </c>
      <c r="G1700" s="51" t="str">
        <f t="shared" si="293"/>
        <v>Men Veteran</v>
      </c>
      <c r="H1700" s="51" t="str">
        <f t="shared" si="294"/>
        <v>Walvis Bay</v>
      </c>
      <c r="I1700" s="84"/>
      <c r="J1700" s="84" t="s">
        <v>1279</v>
      </c>
      <c r="K1700" s="84">
        <v>128</v>
      </c>
      <c r="L1700" s="83">
        <f t="shared" si="295"/>
        <v>10.1</v>
      </c>
      <c r="M1700" s="83">
        <f t="shared" si="296"/>
        <v>10.1</v>
      </c>
    </row>
    <row r="1701" spans="1:13" hidden="1" x14ac:dyDescent="0.3">
      <c r="A1701" s="210" t="str">
        <f t="shared" si="288"/>
        <v>2022-IC-L5</v>
      </c>
      <c r="B1701" s="199">
        <f t="shared" si="289"/>
        <v>44877</v>
      </c>
      <c r="C1701" s="210" t="str">
        <f t="shared" si="290"/>
        <v>Zone 5 - Mile 108</v>
      </c>
      <c r="D1701" s="84" t="s">
        <v>787</v>
      </c>
      <c r="E1701" s="51" t="str">
        <f t="shared" si="291"/>
        <v>Morne</v>
      </c>
      <c r="F1701" s="51" t="str">
        <f t="shared" si="292"/>
        <v>Hugo</v>
      </c>
      <c r="G1701" s="51" t="str">
        <f t="shared" si="293"/>
        <v>Men Veteran</v>
      </c>
      <c r="H1701" s="51" t="str">
        <f t="shared" si="294"/>
        <v>Walvis Bay</v>
      </c>
      <c r="I1701" s="84"/>
      <c r="J1701" s="84" t="s">
        <v>1279</v>
      </c>
      <c r="K1701" s="84">
        <v>110</v>
      </c>
      <c r="L1701" s="83">
        <f t="shared" si="295"/>
        <v>6</v>
      </c>
      <c r="M1701" s="83">
        <f t="shared" si="296"/>
        <v>6</v>
      </c>
    </row>
    <row r="1702" spans="1:13" hidden="1" x14ac:dyDescent="0.3">
      <c r="A1702" s="210" t="str">
        <f t="shared" si="288"/>
        <v>2022-IC-L5</v>
      </c>
      <c r="B1702" s="199">
        <f t="shared" si="289"/>
        <v>44877</v>
      </c>
      <c r="C1702" s="210" t="str">
        <f t="shared" si="290"/>
        <v>Zone 5 - Mile 108</v>
      </c>
      <c r="D1702" s="84" t="s">
        <v>787</v>
      </c>
      <c r="E1702" s="51" t="str">
        <f t="shared" si="291"/>
        <v>Morne</v>
      </c>
      <c r="F1702" s="51" t="str">
        <f t="shared" si="292"/>
        <v>Hugo</v>
      </c>
      <c r="G1702" s="51" t="str">
        <f t="shared" si="293"/>
        <v>Men Veteran</v>
      </c>
      <c r="H1702" s="51" t="str">
        <f t="shared" si="294"/>
        <v>Walvis Bay</v>
      </c>
      <c r="I1702" s="84"/>
      <c r="J1702" s="84" t="s">
        <v>1279</v>
      </c>
      <c r="K1702" s="84">
        <v>146</v>
      </c>
      <c r="L1702" s="83">
        <f t="shared" si="295"/>
        <v>15.9</v>
      </c>
      <c r="M1702" s="83">
        <f t="shared" si="296"/>
        <v>15.9</v>
      </c>
    </row>
    <row r="1703" spans="1:13" hidden="1" x14ac:dyDescent="0.3">
      <c r="A1703" s="210" t="str">
        <f t="shared" si="288"/>
        <v>2022-IC-L5</v>
      </c>
      <c r="B1703" s="199">
        <f t="shared" si="289"/>
        <v>44877</v>
      </c>
      <c r="C1703" s="210" t="str">
        <f t="shared" si="290"/>
        <v>Zone 5 - Mile 108</v>
      </c>
      <c r="D1703" s="84" t="s">
        <v>1146</v>
      </c>
      <c r="E1703" s="51" t="str">
        <f t="shared" si="291"/>
        <v>Martin</v>
      </c>
      <c r="F1703" s="51" t="str">
        <f t="shared" si="292"/>
        <v>Cordier</v>
      </c>
      <c r="G1703" s="51" t="str">
        <f t="shared" si="293"/>
        <v>Men Veteran</v>
      </c>
      <c r="H1703" s="51" t="str">
        <f t="shared" si="294"/>
        <v>Okahandja</v>
      </c>
      <c r="I1703" s="84"/>
      <c r="J1703" s="84" t="s">
        <v>1279</v>
      </c>
      <c r="K1703" s="84">
        <v>112</v>
      </c>
      <c r="L1703" s="83">
        <f t="shared" si="295"/>
        <v>6.4</v>
      </c>
      <c r="M1703" s="83">
        <f t="shared" si="296"/>
        <v>6.4</v>
      </c>
    </row>
    <row r="1704" spans="1:13" hidden="1" x14ac:dyDescent="0.3">
      <c r="A1704" s="210" t="str">
        <f t="shared" si="288"/>
        <v>2022-IC-L5</v>
      </c>
      <c r="B1704" s="199">
        <f t="shared" si="289"/>
        <v>44877</v>
      </c>
      <c r="C1704" s="210" t="str">
        <f t="shared" si="290"/>
        <v>Zone 5 - Mile 108</v>
      </c>
      <c r="D1704" s="84" t="s">
        <v>1146</v>
      </c>
      <c r="E1704" s="51" t="str">
        <f t="shared" si="291"/>
        <v>Martin</v>
      </c>
      <c r="F1704" s="51" t="str">
        <f t="shared" si="292"/>
        <v>Cordier</v>
      </c>
      <c r="G1704" s="51" t="str">
        <f t="shared" si="293"/>
        <v>Men Veteran</v>
      </c>
      <c r="H1704" s="51" t="str">
        <f t="shared" si="294"/>
        <v>Okahandja</v>
      </c>
      <c r="I1704" s="84"/>
      <c r="J1704" s="84" t="s">
        <v>1279</v>
      </c>
      <c r="K1704" s="84">
        <v>140</v>
      </c>
      <c r="L1704" s="83">
        <f t="shared" si="295"/>
        <v>13.7</v>
      </c>
      <c r="M1704" s="83">
        <f t="shared" si="296"/>
        <v>13.7</v>
      </c>
    </row>
    <row r="1705" spans="1:13" hidden="1" x14ac:dyDescent="0.3">
      <c r="A1705" s="210" t="str">
        <f t="shared" si="288"/>
        <v>2022-IC-L5</v>
      </c>
      <c r="B1705" s="199">
        <f t="shared" si="289"/>
        <v>44877</v>
      </c>
      <c r="C1705" s="210" t="str">
        <f t="shared" si="290"/>
        <v>Zone 5 - Mile 108</v>
      </c>
      <c r="D1705" s="84" t="s">
        <v>1146</v>
      </c>
      <c r="E1705" s="51" t="str">
        <f t="shared" si="291"/>
        <v>Martin</v>
      </c>
      <c r="F1705" s="51" t="str">
        <f t="shared" si="292"/>
        <v>Cordier</v>
      </c>
      <c r="G1705" s="51" t="str">
        <f t="shared" si="293"/>
        <v>Men Veteran</v>
      </c>
      <c r="H1705" s="51" t="str">
        <f t="shared" si="294"/>
        <v>Okahandja</v>
      </c>
      <c r="I1705" s="84"/>
      <c r="J1705" s="84" t="s">
        <v>1279</v>
      </c>
      <c r="K1705" s="84">
        <v>142</v>
      </c>
      <c r="L1705" s="83">
        <f t="shared" si="295"/>
        <v>14.4</v>
      </c>
      <c r="M1705" s="83">
        <f t="shared" si="296"/>
        <v>14.4</v>
      </c>
    </row>
    <row r="1706" spans="1:13" hidden="1" x14ac:dyDescent="0.3">
      <c r="A1706" s="210" t="str">
        <f t="shared" si="288"/>
        <v>2022-IC-L5</v>
      </c>
      <c r="B1706" s="199">
        <f t="shared" si="289"/>
        <v>44877</v>
      </c>
      <c r="C1706" s="210" t="str">
        <f t="shared" si="290"/>
        <v>Zone 5 - Mile 108</v>
      </c>
      <c r="D1706" s="84" t="s">
        <v>1146</v>
      </c>
      <c r="E1706" s="51" t="str">
        <f t="shared" si="291"/>
        <v>Martin</v>
      </c>
      <c r="F1706" s="51" t="str">
        <f t="shared" si="292"/>
        <v>Cordier</v>
      </c>
      <c r="G1706" s="51" t="str">
        <f t="shared" si="293"/>
        <v>Men Veteran</v>
      </c>
      <c r="H1706" s="51" t="str">
        <f t="shared" si="294"/>
        <v>Okahandja</v>
      </c>
      <c r="I1706" s="84"/>
      <c r="J1706" s="84" t="s">
        <v>1279</v>
      </c>
      <c r="K1706" s="84">
        <v>120</v>
      </c>
      <c r="L1706" s="83">
        <f t="shared" si="295"/>
        <v>8.1</v>
      </c>
      <c r="M1706" s="83">
        <f t="shared" si="296"/>
        <v>8.1</v>
      </c>
    </row>
    <row r="1707" spans="1:13" hidden="1" x14ac:dyDescent="0.3">
      <c r="A1707" s="210" t="str">
        <f t="shared" si="288"/>
        <v>2022-IC-L5</v>
      </c>
      <c r="B1707" s="199">
        <f t="shared" si="289"/>
        <v>44877</v>
      </c>
      <c r="C1707" s="210" t="str">
        <f t="shared" si="290"/>
        <v>Zone 5 - Mile 108</v>
      </c>
      <c r="D1707" s="84" t="s">
        <v>1146</v>
      </c>
      <c r="E1707" s="51" t="str">
        <f t="shared" si="291"/>
        <v>Martin</v>
      </c>
      <c r="F1707" s="51" t="str">
        <f t="shared" si="292"/>
        <v>Cordier</v>
      </c>
      <c r="G1707" s="51" t="str">
        <f t="shared" si="293"/>
        <v>Men Veteran</v>
      </c>
      <c r="H1707" s="51" t="str">
        <f t="shared" si="294"/>
        <v>Okahandja</v>
      </c>
      <c r="I1707" s="84"/>
      <c r="J1707" s="84" t="s">
        <v>1279</v>
      </c>
      <c r="K1707" s="84">
        <v>121</v>
      </c>
      <c r="L1707" s="83">
        <f t="shared" si="295"/>
        <v>8.3000000000000007</v>
      </c>
      <c r="M1707" s="83">
        <f t="shared" si="296"/>
        <v>8.3000000000000007</v>
      </c>
    </row>
    <row r="1708" spans="1:13" hidden="1" x14ac:dyDescent="0.3">
      <c r="A1708" s="210" t="str">
        <f t="shared" si="288"/>
        <v>2022-IC-L5</v>
      </c>
      <c r="B1708" s="199">
        <f t="shared" si="289"/>
        <v>44877</v>
      </c>
      <c r="C1708" s="210" t="str">
        <f t="shared" si="290"/>
        <v>Zone 5 - Mile 108</v>
      </c>
      <c r="D1708" s="84" t="s">
        <v>1146</v>
      </c>
      <c r="E1708" s="51" t="str">
        <f t="shared" si="291"/>
        <v>Martin</v>
      </c>
      <c r="F1708" s="51" t="str">
        <f t="shared" si="292"/>
        <v>Cordier</v>
      </c>
      <c r="G1708" s="51" t="str">
        <f t="shared" si="293"/>
        <v>Men Veteran</v>
      </c>
      <c r="H1708" s="51" t="str">
        <f t="shared" si="294"/>
        <v>Okahandja</v>
      </c>
      <c r="I1708" s="84"/>
      <c r="J1708" s="84" t="s">
        <v>1279</v>
      </c>
      <c r="K1708" s="84">
        <v>131</v>
      </c>
      <c r="L1708" s="83">
        <f t="shared" si="295"/>
        <v>10.9</v>
      </c>
      <c r="M1708" s="83">
        <f t="shared" si="296"/>
        <v>10.9</v>
      </c>
    </row>
    <row r="1709" spans="1:13" hidden="1" x14ac:dyDescent="0.3">
      <c r="A1709" s="210" t="str">
        <f t="shared" si="288"/>
        <v>2022-IC-L5</v>
      </c>
      <c r="B1709" s="199">
        <f t="shared" si="289"/>
        <v>44877</v>
      </c>
      <c r="C1709" s="210" t="str">
        <f t="shared" si="290"/>
        <v>Zone 5 - Mile 108</v>
      </c>
      <c r="D1709" s="84" t="s">
        <v>1146</v>
      </c>
      <c r="E1709" s="51" t="str">
        <f t="shared" si="291"/>
        <v>Martin</v>
      </c>
      <c r="F1709" s="51" t="str">
        <f t="shared" si="292"/>
        <v>Cordier</v>
      </c>
      <c r="G1709" s="51" t="str">
        <f t="shared" si="293"/>
        <v>Men Veteran</v>
      </c>
      <c r="H1709" s="51" t="str">
        <f t="shared" si="294"/>
        <v>Okahandja</v>
      </c>
      <c r="I1709" s="84"/>
      <c r="J1709" s="84" t="s">
        <v>1279</v>
      </c>
      <c r="K1709" s="84">
        <v>157</v>
      </c>
      <c r="L1709" s="83">
        <f t="shared" si="295"/>
        <v>20.399999999999999</v>
      </c>
      <c r="M1709" s="83">
        <f t="shared" si="296"/>
        <v>20.399999999999999</v>
      </c>
    </row>
    <row r="1710" spans="1:13" hidden="1" x14ac:dyDescent="0.3">
      <c r="A1710" s="210" t="str">
        <f t="shared" si="288"/>
        <v>2022-IC-L5</v>
      </c>
      <c r="B1710" s="199">
        <f t="shared" si="289"/>
        <v>44877</v>
      </c>
      <c r="C1710" s="210" t="str">
        <f t="shared" si="290"/>
        <v>Zone 5 - Mile 108</v>
      </c>
      <c r="D1710" s="84" t="s">
        <v>1146</v>
      </c>
      <c r="E1710" s="51" t="str">
        <f t="shared" si="291"/>
        <v>Martin</v>
      </c>
      <c r="F1710" s="51" t="str">
        <f t="shared" si="292"/>
        <v>Cordier</v>
      </c>
      <c r="G1710" s="51" t="str">
        <f t="shared" si="293"/>
        <v>Men Veteran</v>
      </c>
      <c r="H1710" s="51" t="str">
        <f t="shared" si="294"/>
        <v>Okahandja</v>
      </c>
      <c r="I1710" s="84"/>
      <c r="J1710" s="84" t="s">
        <v>1279</v>
      </c>
      <c r="K1710" s="84">
        <v>103</v>
      </c>
      <c r="L1710" s="83">
        <f t="shared" si="295"/>
        <v>4.8</v>
      </c>
      <c r="M1710" s="83">
        <f t="shared" si="296"/>
        <v>4.8</v>
      </c>
    </row>
    <row r="1711" spans="1:13" hidden="1" x14ac:dyDescent="0.3">
      <c r="A1711" s="210" t="str">
        <f t="shared" si="288"/>
        <v>2022-IC-L5</v>
      </c>
      <c r="B1711" s="199">
        <f t="shared" si="289"/>
        <v>44877</v>
      </c>
      <c r="C1711" s="210" t="str">
        <f t="shared" si="290"/>
        <v>Zone 5 - Mile 108</v>
      </c>
      <c r="D1711" s="84" t="s">
        <v>1146</v>
      </c>
      <c r="E1711" s="51" t="str">
        <f t="shared" si="291"/>
        <v>Martin</v>
      </c>
      <c r="F1711" s="51" t="str">
        <f t="shared" si="292"/>
        <v>Cordier</v>
      </c>
      <c r="G1711" s="51" t="str">
        <f t="shared" si="293"/>
        <v>Men Veteran</v>
      </c>
      <c r="H1711" s="51" t="str">
        <f t="shared" si="294"/>
        <v>Okahandja</v>
      </c>
      <c r="I1711" s="84"/>
      <c r="J1711" s="84" t="s">
        <v>1279</v>
      </c>
      <c r="K1711" s="84">
        <v>142</v>
      </c>
      <c r="L1711" s="83">
        <f t="shared" si="295"/>
        <v>14.4</v>
      </c>
      <c r="M1711" s="83">
        <f t="shared" si="296"/>
        <v>14.4</v>
      </c>
    </row>
    <row r="1712" spans="1:13" hidden="1" x14ac:dyDescent="0.3">
      <c r="A1712" s="210" t="str">
        <f t="shared" si="288"/>
        <v>2022-IC-L5</v>
      </c>
      <c r="B1712" s="199">
        <f t="shared" si="289"/>
        <v>44877</v>
      </c>
      <c r="C1712" s="210" t="str">
        <f t="shared" si="290"/>
        <v>Zone 5 - Mile 108</v>
      </c>
      <c r="D1712" s="84" t="s">
        <v>549</v>
      </c>
      <c r="E1712" s="51" t="str">
        <f t="shared" si="291"/>
        <v>Werner</v>
      </c>
      <c r="F1712" s="51" t="str">
        <f t="shared" si="292"/>
        <v>Van Riet</v>
      </c>
      <c r="G1712" s="51" t="str">
        <f t="shared" si="293"/>
        <v>Men Veteran</v>
      </c>
      <c r="H1712" s="51" t="str">
        <f t="shared" si="294"/>
        <v>Walvis Bay</v>
      </c>
      <c r="I1712" s="84"/>
      <c r="J1712" s="84" t="s">
        <v>10</v>
      </c>
      <c r="K1712" s="84">
        <v>43</v>
      </c>
      <c r="L1712" s="83">
        <f t="shared" si="295"/>
        <v>1.2</v>
      </c>
      <c r="M1712" s="83">
        <f t="shared" si="296"/>
        <v>1.2</v>
      </c>
    </row>
    <row r="1713" spans="1:13" hidden="1" x14ac:dyDescent="0.3">
      <c r="A1713" s="210" t="str">
        <f t="shared" si="288"/>
        <v>2022-IC-L5</v>
      </c>
      <c r="B1713" s="199">
        <f t="shared" si="289"/>
        <v>44877</v>
      </c>
      <c r="C1713" s="210" t="str">
        <f t="shared" si="290"/>
        <v>Zone 5 - Mile 108</v>
      </c>
      <c r="D1713" s="84" t="s">
        <v>549</v>
      </c>
      <c r="E1713" s="51" t="str">
        <f t="shared" si="291"/>
        <v>Werner</v>
      </c>
      <c r="F1713" s="51" t="str">
        <f t="shared" si="292"/>
        <v>Van Riet</v>
      </c>
      <c r="G1713" s="51" t="str">
        <f t="shared" si="293"/>
        <v>Men Veteran</v>
      </c>
      <c r="H1713" s="51" t="str">
        <f t="shared" si="294"/>
        <v>Walvis Bay</v>
      </c>
      <c r="I1713" s="84"/>
      <c r="J1713" s="84" t="s">
        <v>1279</v>
      </c>
      <c r="K1713" s="84">
        <v>106</v>
      </c>
      <c r="L1713" s="83">
        <f t="shared" si="295"/>
        <v>5.3</v>
      </c>
      <c r="M1713" s="83">
        <f t="shared" si="296"/>
        <v>5.3</v>
      </c>
    </row>
    <row r="1714" spans="1:13" hidden="1" x14ac:dyDescent="0.3">
      <c r="A1714" s="210" t="str">
        <f t="shared" si="288"/>
        <v>2022-IC-L5</v>
      </c>
      <c r="B1714" s="199">
        <f t="shared" si="289"/>
        <v>44877</v>
      </c>
      <c r="C1714" s="210" t="str">
        <f t="shared" si="290"/>
        <v>Zone 5 - Mile 108</v>
      </c>
      <c r="D1714" s="84" t="s">
        <v>549</v>
      </c>
      <c r="E1714" s="51" t="str">
        <f t="shared" si="291"/>
        <v>Werner</v>
      </c>
      <c r="F1714" s="51" t="str">
        <f t="shared" si="292"/>
        <v>Van Riet</v>
      </c>
      <c r="G1714" s="51" t="str">
        <f t="shared" si="293"/>
        <v>Men Veteran</v>
      </c>
      <c r="H1714" s="51" t="str">
        <f t="shared" si="294"/>
        <v>Walvis Bay</v>
      </c>
      <c r="I1714" s="84"/>
      <c r="J1714" s="84" t="s">
        <v>1279</v>
      </c>
      <c r="K1714" s="84">
        <v>82</v>
      </c>
      <c r="L1714" s="83">
        <f t="shared" si="295"/>
        <v>2.2000000000000002</v>
      </c>
      <c r="M1714" s="83">
        <f t="shared" si="296"/>
        <v>2.2000000000000002</v>
      </c>
    </row>
    <row r="1715" spans="1:13" hidden="1" x14ac:dyDescent="0.3">
      <c r="A1715" s="210" t="str">
        <f t="shared" si="288"/>
        <v>2022-IC-L5</v>
      </c>
      <c r="B1715" s="199">
        <f t="shared" si="289"/>
        <v>44877</v>
      </c>
      <c r="C1715" s="210" t="str">
        <f t="shared" si="290"/>
        <v>Zone 5 - Mile 108</v>
      </c>
      <c r="D1715" s="84" t="s">
        <v>549</v>
      </c>
      <c r="E1715" s="51" t="str">
        <f t="shared" si="291"/>
        <v>Werner</v>
      </c>
      <c r="F1715" s="51" t="str">
        <f t="shared" si="292"/>
        <v>Van Riet</v>
      </c>
      <c r="G1715" s="51" t="str">
        <f t="shared" si="293"/>
        <v>Men Veteran</v>
      </c>
      <c r="H1715" s="51" t="str">
        <f t="shared" si="294"/>
        <v>Walvis Bay</v>
      </c>
      <c r="I1715" s="84"/>
      <c r="J1715" s="84" t="s">
        <v>1279</v>
      </c>
      <c r="K1715" s="84">
        <v>128</v>
      </c>
      <c r="L1715" s="83">
        <f t="shared" si="295"/>
        <v>10.1</v>
      </c>
      <c r="M1715" s="83">
        <f t="shared" si="296"/>
        <v>10.1</v>
      </c>
    </row>
    <row r="1716" spans="1:13" hidden="1" x14ac:dyDescent="0.3">
      <c r="A1716" s="210" t="str">
        <f t="shared" si="288"/>
        <v>2022-IC-L5</v>
      </c>
      <c r="B1716" s="199">
        <f t="shared" si="289"/>
        <v>44877</v>
      </c>
      <c r="C1716" s="210" t="str">
        <f t="shared" si="290"/>
        <v>Zone 5 - Mile 108</v>
      </c>
      <c r="D1716" s="84" t="s">
        <v>549</v>
      </c>
      <c r="E1716" s="51" t="str">
        <f t="shared" si="291"/>
        <v>Werner</v>
      </c>
      <c r="F1716" s="51" t="str">
        <f t="shared" si="292"/>
        <v>Van Riet</v>
      </c>
      <c r="G1716" s="51" t="str">
        <f t="shared" si="293"/>
        <v>Men Veteran</v>
      </c>
      <c r="H1716" s="51" t="str">
        <f t="shared" si="294"/>
        <v>Walvis Bay</v>
      </c>
      <c r="I1716" s="84"/>
      <c r="J1716" s="84" t="s">
        <v>1279</v>
      </c>
      <c r="K1716" s="84">
        <v>103</v>
      </c>
      <c r="L1716" s="83">
        <f t="shared" si="295"/>
        <v>4.8</v>
      </c>
      <c r="M1716" s="83">
        <f t="shared" si="296"/>
        <v>4.8</v>
      </c>
    </row>
    <row r="1717" spans="1:13" hidden="1" x14ac:dyDescent="0.3">
      <c r="A1717" s="210" t="str">
        <f t="shared" si="288"/>
        <v>2022-IC-L5</v>
      </c>
      <c r="B1717" s="199">
        <f t="shared" si="289"/>
        <v>44877</v>
      </c>
      <c r="C1717" s="210" t="str">
        <f t="shared" si="290"/>
        <v>Zone 5 - Mile 108</v>
      </c>
      <c r="D1717" s="84" t="s">
        <v>549</v>
      </c>
      <c r="E1717" s="51" t="str">
        <f t="shared" si="291"/>
        <v>Werner</v>
      </c>
      <c r="F1717" s="51" t="str">
        <f t="shared" si="292"/>
        <v>Van Riet</v>
      </c>
      <c r="G1717" s="51" t="str">
        <f t="shared" si="293"/>
        <v>Men Veteran</v>
      </c>
      <c r="H1717" s="51" t="str">
        <f t="shared" si="294"/>
        <v>Walvis Bay</v>
      </c>
      <c r="I1717" s="84"/>
      <c r="J1717" s="84" t="s">
        <v>1279</v>
      </c>
      <c r="K1717" s="84">
        <v>129</v>
      </c>
      <c r="L1717" s="83">
        <f t="shared" si="295"/>
        <v>10.4</v>
      </c>
      <c r="M1717" s="83">
        <f t="shared" si="296"/>
        <v>10.4</v>
      </c>
    </row>
    <row r="1718" spans="1:13" hidden="1" x14ac:dyDescent="0.3">
      <c r="A1718" s="210" t="str">
        <f t="shared" si="288"/>
        <v>2022-IC-L5</v>
      </c>
      <c r="B1718" s="199">
        <f t="shared" si="289"/>
        <v>44877</v>
      </c>
      <c r="C1718" s="210" t="str">
        <f t="shared" si="290"/>
        <v>Zone 5 - Mile 108</v>
      </c>
      <c r="D1718" s="84" t="s">
        <v>549</v>
      </c>
      <c r="E1718" s="51" t="str">
        <f t="shared" si="291"/>
        <v>Werner</v>
      </c>
      <c r="F1718" s="51" t="str">
        <f t="shared" si="292"/>
        <v>Van Riet</v>
      </c>
      <c r="G1718" s="51" t="str">
        <f t="shared" si="293"/>
        <v>Men Veteran</v>
      </c>
      <c r="H1718" s="51" t="str">
        <f t="shared" si="294"/>
        <v>Walvis Bay</v>
      </c>
      <c r="I1718" s="84"/>
      <c r="J1718" s="84" t="s">
        <v>1279</v>
      </c>
      <c r="K1718" s="84">
        <v>92</v>
      </c>
      <c r="L1718" s="83">
        <f t="shared" si="295"/>
        <v>3.3</v>
      </c>
      <c r="M1718" s="83">
        <f t="shared" si="296"/>
        <v>3.3</v>
      </c>
    </row>
    <row r="1719" spans="1:13" hidden="1" x14ac:dyDescent="0.3">
      <c r="A1719" s="210" t="str">
        <f t="shared" si="288"/>
        <v>2022-IC-L5</v>
      </c>
      <c r="B1719" s="199">
        <f t="shared" si="289"/>
        <v>44877</v>
      </c>
      <c r="C1719" s="210" t="str">
        <f t="shared" si="290"/>
        <v>Zone 5 - Mile 108</v>
      </c>
      <c r="D1719" s="84" t="s">
        <v>549</v>
      </c>
      <c r="E1719" s="51" t="str">
        <f t="shared" si="291"/>
        <v>Werner</v>
      </c>
      <c r="F1719" s="51" t="str">
        <f t="shared" si="292"/>
        <v>Van Riet</v>
      </c>
      <c r="G1719" s="51" t="str">
        <f t="shared" si="293"/>
        <v>Men Veteran</v>
      </c>
      <c r="H1719" s="51" t="str">
        <f t="shared" si="294"/>
        <v>Walvis Bay</v>
      </c>
      <c r="I1719" s="84"/>
      <c r="J1719" s="84" t="s">
        <v>1279</v>
      </c>
      <c r="K1719" s="84">
        <v>98</v>
      </c>
      <c r="L1719" s="83">
        <f t="shared" si="295"/>
        <v>4</v>
      </c>
      <c r="M1719" s="83">
        <f t="shared" si="296"/>
        <v>4</v>
      </c>
    </row>
    <row r="1720" spans="1:13" hidden="1" x14ac:dyDescent="0.3">
      <c r="A1720" s="210" t="str">
        <f t="shared" si="288"/>
        <v>2022-IC-L5</v>
      </c>
      <c r="B1720" s="199">
        <f t="shared" si="289"/>
        <v>44877</v>
      </c>
      <c r="C1720" s="210" t="str">
        <f t="shared" si="290"/>
        <v>Zone 5 - Mile 108</v>
      </c>
      <c r="D1720" s="84" t="s">
        <v>549</v>
      </c>
      <c r="E1720" s="51" t="str">
        <f t="shared" si="291"/>
        <v>Werner</v>
      </c>
      <c r="F1720" s="51" t="str">
        <f t="shared" si="292"/>
        <v>Van Riet</v>
      </c>
      <c r="G1720" s="51" t="str">
        <f t="shared" si="293"/>
        <v>Men Veteran</v>
      </c>
      <c r="H1720" s="51" t="str">
        <f t="shared" si="294"/>
        <v>Walvis Bay</v>
      </c>
      <c r="I1720" s="84"/>
      <c r="J1720" s="84" t="s">
        <v>1279</v>
      </c>
      <c r="K1720" s="84">
        <v>132</v>
      </c>
      <c r="L1720" s="83">
        <f t="shared" si="295"/>
        <v>11.2</v>
      </c>
      <c r="M1720" s="83">
        <f t="shared" si="296"/>
        <v>11.2</v>
      </c>
    </row>
    <row r="1721" spans="1:13" hidden="1" x14ac:dyDescent="0.3">
      <c r="A1721" s="210" t="str">
        <f t="shared" si="288"/>
        <v>2022-IC-L5</v>
      </c>
      <c r="B1721" s="199">
        <f t="shared" si="289"/>
        <v>44877</v>
      </c>
      <c r="C1721" s="210" t="str">
        <f t="shared" si="290"/>
        <v>Zone 5 - Mile 108</v>
      </c>
      <c r="D1721" s="84" t="s">
        <v>549</v>
      </c>
      <c r="E1721" s="51" t="str">
        <f t="shared" si="291"/>
        <v>Werner</v>
      </c>
      <c r="F1721" s="51" t="str">
        <f t="shared" si="292"/>
        <v>Van Riet</v>
      </c>
      <c r="G1721" s="51" t="str">
        <f t="shared" si="293"/>
        <v>Men Veteran</v>
      </c>
      <c r="H1721" s="51" t="str">
        <f t="shared" si="294"/>
        <v>Walvis Bay</v>
      </c>
      <c r="I1721" s="84"/>
      <c r="J1721" s="84" t="s">
        <v>1279</v>
      </c>
      <c r="K1721" s="84">
        <v>100</v>
      </c>
      <c r="L1721" s="83">
        <f t="shared" si="295"/>
        <v>4.3</v>
      </c>
      <c r="M1721" s="83">
        <f t="shared" si="296"/>
        <v>4.3</v>
      </c>
    </row>
    <row r="1722" spans="1:13" hidden="1" x14ac:dyDescent="0.3">
      <c r="A1722" s="210" t="str">
        <f t="shared" si="288"/>
        <v>2022-IC-L5</v>
      </c>
      <c r="B1722" s="199">
        <f t="shared" si="289"/>
        <v>44877</v>
      </c>
      <c r="C1722" s="210" t="str">
        <f t="shared" si="290"/>
        <v>Zone 5 - Mile 108</v>
      </c>
      <c r="D1722" s="84" t="s">
        <v>467</v>
      </c>
      <c r="E1722" s="51" t="str">
        <f t="shared" si="291"/>
        <v>Garreth</v>
      </c>
      <c r="F1722" s="51" t="str">
        <f t="shared" si="292"/>
        <v>Wolfaardt</v>
      </c>
      <c r="G1722" s="51" t="str">
        <f t="shared" si="293"/>
        <v>Men Veteran</v>
      </c>
      <c r="H1722" s="51" t="str">
        <f t="shared" si="294"/>
        <v>Orca Angling Club</v>
      </c>
      <c r="I1722" s="84"/>
      <c r="J1722" s="84" t="s">
        <v>1279</v>
      </c>
      <c r="K1722" s="84">
        <v>111</v>
      </c>
      <c r="L1722" s="83">
        <f t="shared" si="295"/>
        <v>6.2</v>
      </c>
      <c r="M1722" s="83">
        <f t="shared" si="296"/>
        <v>6.2</v>
      </c>
    </row>
    <row r="1723" spans="1:13" hidden="1" x14ac:dyDescent="0.3">
      <c r="A1723" s="210" t="str">
        <f t="shared" si="288"/>
        <v>2022-IC-L5</v>
      </c>
      <c r="B1723" s="199">
        <f t="shared" si="289"/>
        <v>44877</v>
      </c>
      <c r="C1723" s="210" t="str">
        <f t="shared" si="290"/>
        <v>Zone 5 - Mile 108</v>
      </c>
      <c r="D1723" s="84" t="s">
        <v>467</v>
      </c>
      <c r="E1723" s="51" t="str">
        <f t="shared" si="291"/>
        <v>Garreth</v>
      </c>
      <c r="F1723" s="51" t="str">
        <f t="shared" si="292"/>
        <v>Wolfaardt</v>
      </c>
      <c r="G1723" s="51" t="str">
        <f t="shared" si="293"/>
        <v>Men Veteran</v>
      </c>
      <c r="H1723" s="51" t="str">
        <f t="shared" si="294"/>
        <v>Orca Angling Club</v>
      </c>
      <c r="I1723" s="84"/>
      <c r="J1723" s="84" t="s">
        <v>1279</v>
      </c>
      <c r="K1723" s="84">
        <v>105</v>
      </c>
      <c r="L1723" s="83">
        <f t="shared" si="295"/>
        <v>5.0999999999999996</v>
      </c>
      <c r="M1723" s="83">
        <f t="shared" si="296"/>
        <v>5.0999999999999996</v>
      </c>
    </row>
    <row r="1724" spans="1:13" hidden="1" x14ac:dyDescent="0.3">
      <c r="A1724" s="210" t="str">
        <f t="shared" si="288"/>
        <v>2022-IC-L5</v>
      </c>
      <c r="B1724" s="199">
        <f t="shared" si="289"/>
        <v>44877</v>
      </c>
      <c r="C1724" s="210" t="str">
        <f t="shared" si="290"/>
        <v>Zone 5 - Mile 108</v>
      </c>
      <c r="D1724" s="84" t="s">
        <v>467</v>
      </c>
      <c r="E1724" s="51" t="str">
        <f t="shared" si="291"/>
        <v>Garreth</v>
      </c>
      <c r="F1724" s="51" t="str">
        <f t="shared" si="292"/>
        <v>Wolfaardt</v>
      </c>
      <c r="G1724" s="51" t="str">
        <f t="shared" si="293"/>
        <v>Men Veteran</v>
      </c>
      <c r="H1724" s="51" t="str">
        <f t="shared" si="294"/>
        <v>Orca Angling Club</v>
      </c>
      <c r="I1724" s="84"/>
      <c r="J1724" s="84" t="s">
        <v>1279</v>
      </c>
      <c r="K1724" s="84">
        <v>105</v>
      </c>
      <c r="L1724" s="83">
        <f t="shared" si="295"/>
        <v>5.0999999999999996</v>
      </c>
      <c r="M1724" s="83">
        <f t="shared" si="296"/>
        <v>5.0999999999999996</v>
      </c>
    </row>
    <row r="1725" spans="1:13" hidden="1" x14ac:dyDescent="0.3">
      <c r="A1725" s="210" t="str">
        <f t="shared" si="288"/>
        <v>2022-IC-L5</v>
      </c>
      <c r="B1725" s="199">
        <f t="shared" si="289"/>
        <v>44877</v>
      </c>
      <c r="C1725" s="210" t="str">
        <f t="shared" si="290"/>
        <v>Zone 5 - Mile 108</v>
      </c>
      <c r="D1725" s="84" t="s">
        <v>467</v>
      </c>
      <c r="E1725" s="51" t="str">
        <f t="shared" si="291"/>
        <v>Garreth</v>
      </c>
      <c r="F1725" s="51" t="str">
        <f t="shared" si="292"/>
        <v>Wolfaardt</v>
      </c>
      <c r="G1725" s="51" t="str">
        <f t="shared" si="293"/>
        <v>Men Veteran</v>
      </c>
      <c r="H1725" s="51" t="str">
        <f t="shared" si="294"/>
        <v>Orca Angling Club</v>
      </c>
      <c r="I1725" s="84"/>
      <c r="J1725" s="84" t="s">
        <v>1279</v>
      </c>
      <c r="K1725" s="84">
        <v>107</v>
      </c>
      <c r="L1725" s="83">
        <f t="shared" si="295"/>
        <v>5.5</v>
      </c>
      <c r="M1725" s="83">
        <f t="shared" si="296"/>
        <v>5.5</v>
      </c>
    </row>
    <row r="1726" spans="1:13" hidden="1" x14ac:dyDescent="0.3">
      <c r="A1726" s="210" t="str">
        <f t="shared" si="288"/>
        <v>2022-IC-L5</v>
      </c>
      <c r="B1726" s="199">
        <f t="shared" si="289"/>
        <v>44877</v>
      </c>
      <c r="C1726" s="210" t="str">
        <f t="shared" si="290"/>
        <v>Zone 5 - Mile 108</v>
      </c>
      <c r="D1726" s="84" t="s">
        <v>467</v>
      </c>
      <c r="E1726" s="51" t="str">
        <f t="shared" si="291"/>
        <v>Garreth</v>
      </c>
      <c r="F1726" s="51" t="str">
        <f t="shared" si="292"/>
        <v>Wolfaardt</v>
      </c>
      <c r="G1726" s="51" t="str">
        <f t="shared" si="293"/>
        <v>Men Veteran</v>
      </c>
      <c r="H1726" s="51" t="str">
        <f t="shared" si="294"/>
        <v>Orca Angling Club</v>
      </c>
      <c r="I1726" s="84"/>
      <c r="J1726" s="84" t="s">
        <v>1279</v>
      </c>
      <c r="K1726" s="84">
        <v>113</v>
      </c>
      <c r="L1726" s="83">
        <f t="shared" si="295"/>
        <v>6.6</v>
      </c>
      <c r="M1726" s="83">
        <f t="shared" si="296"/>
        <v>6.6</v>
      </c>
    </row>
    <row r="1727" spans="1:13" hidden="1" x14ac:dyDescent="0.3">
      <c r="A1727" s="210" t="str">
        <f t="shared" si="288"/>
        <v>2022-IC-L5</v>
      </c>
      <c r="B1727" s="199">
        <f t="shared" si="289"/>
        <v>44877</v>
      </c>
      <c r="C1727" s="210" t="str">
        <f t="shared" si="290"/>
        <v>Zone 5 - Mile 108</v>
      </c>
      <c r="D1727" s="84" t="s">
        <v>467</v>
      </c>
      <c r="E1727" s="51" t="str">
        <f t="shared" si="291"/>
        <v>Garreth</v>
      </c>
      <c r="F1727" s="51" t="str">
        <f t="shared" si="292"/>
        <v>Wolfaardt</v>
      </c>
      <c r="G1727" s="51" t="str">
        <f t="shared" si="293"/>
        <v>Men Veteran</v>
      </c>
      <c r="H1727" s="51" t="str">
        <f t="shared" si="294"/>
        <v>Orca Angling Club</v>
      </c>
      <c r="I1727" s="84"/>
      <c r="J1727" s="84" t="s">
        <v>1279</v>
      </c>
      <c r="K1727" s="84">
        <v>96</v>
      </c>
      <c r="L1727" s="83">
        <f t="shared" si="295"/>
        <v>3.8</v>
      </c>
      <c r="M1727" s="83">
        <f t="shared" si="296"/>
        <v>3.8</v>
      </c>
    </row>
    <row r="1728" spans="1:13" hidden="1" x14ac:dyDescent="0.3">
      <c r="A1728" s="210" t="str">
        <f t="shared" si="288"/>
        <v>2022-IC-L5</v>
      </c>
      <c r="B1728" s="199">
        <f t="shared" si="289"/>
        <v>44877</v>
      </c>
      <c r="C1728" s="210" t="str">
        <f t="shared" si="290"/>
        <v>Zone 5 - Mile 108</v>
      </c>
      <c r="D1728" s="84" t="s">
        <v>467</v>
      </c>
      <c r="E1728" s="51" t="str">
        <f t="shared" si="291"/>
        <v>Garreth</v>
      </c>
      <c r="F1728" s="51" t="str">
        <f t="shared" si="292"/>
        <v>Wolfaardt</v>
      </c>
      <c r="G1728" s="51" t="str">
        <f t="shared" si="293"/>
        <v>Men Veteran</v>
      </c>
      <c r="H1728" s="51" t="str">
        <f t="shared" si="294"/>
        <v>Orca Angling Club</v>
      </c>
      <c r="I1728" s="84"/>
      <c r="J1728" s="84" t="s">
        <v>1279</v>
      </c>
      <c r="K1728" s="84">
        <v>126</v>
      </c>
      <c r="L1728" s="83">
        <f t="shared" si="295"/>
        <v>9.6</v>
      </c>
      <c r="M1728" s="83">
        <f t="shared" si="296"/>
        <v>9.6</v>
      </c>
    </row>
    <row r="1729" spans="1:13" hidden="1" x14ac:dyDescent="0.3">
      <c r="A1729" s="210" t="str">
        <f t="shared" si="288"/>
        <v>2022-IC-L5</v>
      </c>
      <c r="B1729" s="199">
        <f t="shared" si="289"/>
        <v>44877</v>
      </c>
      <c r="C1729" s="210" t="str">
        <f t="shared" si="290"/>
        <v>Zone 5 - Mile 108</v>
      </c>
      <c r="D1729" s="84" t="s">
        <v>467</v>
      </c>
      <c r="E1729" s="51" t="str">
        <f t="shared" si="291"/>
        <v>Garreth</v>
      </c>
      <c r="F1729" s="51" t="str">
        <f t="shared" si="292"/>
        <v>Wolfaardt</v>
      </c>
      <c r="G1729" s="51" t="str">
        <f t="shared" si="293"/>
        <v>Men Veteran</v>
      </c>
      <c r="H1729" s="51" t="str">
        <f t="shared" si="294"/>
        <v>Orca Angling Club</v>
      </c>
      <c r="I1729" s="84"/>
      <c r="J1729" s="84" t="s">
        <v>1279</v>
      </c>
      <c r="K1729" s="84">
        <v>138</v>
      </c>
      <c r="L1729" s="83">
        <f t="shared" si="295"/>
        <v>13.1</v>
      </c>
      <c r="M1729" s="83">
        <f t="shared" si="296"/>
        <v>13.1</v>
      </c>
    </row>
    <row r="1730" spans="1:13" hidden="1" x14ac:dyDescent="0.3">
      <c r="A1730" s="210" t="str">
        <f t="shared" si="288"/>
        <v>2022-IC-L5</v>
      </c>
      <c r="B1730" s="199">
        <f t="shared" si="289"/>
        <v>44877</v>
      </c>
      <c r="C1730" s="210" t="str">
        <f t="shared" si="290"/>
        <v>Zone 5 - Mile 108</v>
      </c>
      <c r="D1730" s="84" t="s">
        <v>1324</v>
      </c>
      <c r="E1730" s="51" t="str">
        <f t="shared" si="291"/>
        <v>Frikkie</v>
      </c>
      <c r="F1730" s="51" t="str">
        <f t="shared" si="292"/>
        <v>Ferreira</v>
      </c>
      <c r="G1730" s="51" t="str">
        <f t="shared" si="293"/>
        <v>Men Master</v>
      </c>
      <c r="H1730" s="51" t="str">
        <f t="shared" si="294"/>
        <v>Walvis Bay</v>
      </c>
      <c r="I1730" s="84"/>
      <c r="J1730" s="84" t="s">
        <v>1279</v>
      </c>
      <c r="K1730" s="84">
        <v>131</v>
      </c>
      <c r="L1730" s="83">
        <f t="shared" si="295"/>
        <v>10.9</v>
      </c>
      <c r="M1730" s="83">
        <f t="shared" si="296"/>
        <v>10.9</v>
      </c>
    </row>
    <row r="1731" spans="1:13" hidden="1" x14ac:dyDescent="0.3">
      <c r="A1731" s="210" t="str">
        <f t="shared" si="288"/>
        <v>2022-IC-L5</v>
      </c>
      <c r="B1731" s="199">
        <f t="shared" si="289"/>
        <v>44877</v>
      </c>
      <c r="C1731" s="210" t="str">
        <f t="shared" si="290"/>
        <v>Zone 5 - Mile 108</v>
      </c>
      <c r="D1731" s="84" t="s">
        <v>1324</v>
      </c>
      <c r="E1731" s="51" t="str">
        <f t="shared" si="291"/>
        <v>Frikkie</v>
      </c>
      <c r="F1731" s="51" t="str">
        <f t="shared" si="292"/>
        <v>Ferreira</v>
      </c>
      <c r="G1731" s="51" t="str">
        <f t="shared" si="293"/>
        <v>Men Master</v>
      </c>
      <c r="H1731" s="51" t="str">
        <f t="shared" si="294"/>
        <v>Walvis Bay</v>
      </c>
      <c r="I1731" s="84"/>
      <c r="J1731" s="84" t="s">
        <v>1279</v>
      </c>
      <c r="K1731" s="84">
        <v>143</v>
      </c>
      <c r="L1731" s="83">
        <f t="shared" si="295"/>
        <v>14.8</v>
      </c>
      <c r="M1731" s="83">
        <f t="shared" si="296"/>
        <v>14.8</v>
      </c>
    </row>
    <row r="1732" spans="1:13" hidden="1" x14ac:dyDescent="0.3">
      <c r="A1732" s="210" t="str">
        <f t="shared" si="288"/>
        <v>2022-IC-L5</v>
      </c>
      <c r="B1732" s="199">
        <f t="shared" si="289"/>
        <v>44877</v>
      </c>
      <c r="C1732" s="210" t="str">
        <f t="shared" si="290"/>
        <v>Zone 5 - Mile 108</v>
      </c>
      <c r="D1732" s="84" t="s">
        <v>1324</v>
      </c>
      <c r="E1732" s="51" t="str">
        <f t="shared" si="291"/>
        <v>Frikkie</v>
      </c>
      <c r="F1732" s="51" t="str">
        <f t="shared" si="292"/>
        <v>Ferreira</v>
      </c>
      <c r="G1732" s="51" t="str">
        <f t="shared" si="293"/>
        <v>Men Master</v>
      </c>
      <c r="H1732" s="51" t="str">
        <f t="shared" si="294"/>
        <v>Walvis Bay</v>
      </c>
      <c r="I1732" s="84"/>
      <c r="J1732" s="84" t="s">
        <v>1279</v>
      </c>
      <c r="K1732" s="84">
        <v>104</v>
      </c>
      <c r="L1732" s="83">
        <f t="shared" si="295"/>
        <v>5</v>
      </c>
      <c r="M1732" s="83">
        <f t="shared" si="296"/>
        <v>5</v>
      </c>
    </row>
    <row r="1733" spans="1:13" hidden="1" x14ac:dyDescent="0.3">
      <c r="A1733" s="210" t="str">
        <f t="shared" si="288"/>
        <v>2022-IC-L5</v>
      </c>
      <c r="B1733" s="199">
        <f t="shared" si="289"/>
        <v>44877</v>
      </c>
      <c r="C1733" s="210" t="str">
        <f t="shared" si="290"/>
        <v>Zone 5 - Mile 108</v>
      </c>
      <c r="D1733" s="84" t="s">
        <v>1324</v>
      </c>
      <c r="E1733" s="51" t="str">
        <f t="shared" si="291"/>
        <v>Frikkie</v>
      </c>
      <c r="F1733" s="51" t="str">
        <f t="shared" si="292"/>
        <v>Ferreira</v>
      </c>
      <c r="G1733" s="51" t="str">
        <f t="shared" si="293"/>
        <v>Men Master</v>
      </c>
      <c r="H1733" s="51" t="str">
        <f t="shared" si="294"/>
        <v>Walvis Bay</v>
      </c>
      <c r="I1733" s="84"/>
      <c r="J1733" s="84" t="s">
        <v>1279</v>
      </c>
      <c r="K1733" s="84">
        <v>134</v>
      </c>
      <c r="L1733" s="83">
        <f t="shared" si="295"/>
        <v>11.8</v>
      </c>
      <c r="M1733" s="83">
        <f t="shared" si="296"/>
        <v>11.8</v>
      </c>
    </row>
    <row r="1734" spans="1:13" hidden="1" x14ac:dyDescent="0.3">
      <c r="A1734" s="210" t="str">
        <f t="shared" si="288"/>
        <v>2022-IC-L5</v>
      </c>
      <c r="B1734" s="199">
        <f t="shared" si="289"/>
        <v>44877</v>
      </c>
      <c r="C1734" s="210" t="str">
        <f t="shared" si="290"/>
        <v>Zone 5 - Mile 108</v>
      </c>
      <c r="D1734" s="84" t="s">
        <v>1324</v>
      </c>
      <c r="E1734" s="51" t="str">
        <f t="shared" si="291"/>
        <v>Frikkie</v>
      </c>
      <c r="F1734" s="51" t="str">
        <f t="shared" si="292"/>
        <v>Ferreira</v>
      </c>
      <c r="G1734" s="51" t="str">
        <f t="shared" si="293"/>
        <v>Men Master</v>
      </c>
      <c r="H1734" s="51" t="str">
        <f t="shared" si="294"/>
        <v>Walvis Bay</v>
      </c>
      <c r="I1734" s="84"/>
      <c r="J1734" s="84" t="s">
        <v>1279</v>
      </c>
      <c r="K1734" s="84">
        <v>161</v>
      </c>
      <c r="L1734" s="83">
        <f t="shared" si="295"/>
        <v>22.2</v>
      </c>
      <c r="M1734" s="83">
        <f t="shared" si="296"/>
        <v>22.2</v>
      </c>
    </row>
    <row r="1735" spans="1:13" hidden="1" x14ac:dyDescent="0.3">
      <c r="A1735" s="210" t="str">
        <f t="shared" si="288"/>
        <v>2022-IC-L5</v>
      </c>
      <c r="B1735" s="199">
        <f t="shared" si="289"/>
        <v>44877</v>
      </c>
      <c r="C1735" s="210" t="str">
        <f t="shared" si="290"/>
        <v>Zone 5 - Mile 108</v>
      </c>
      <c r="D1735" s="84" t="s">
        <v>1324</v>
      </c>
      <c r="E1735" s="51" t="str">
        <f t="shared" si="291"/>
        <v>Frikkie</v>
      </c>
      <c r="F1735" s="51" t="str">
        <f t="shared" si="292"/>
        <v>Ferreira</v>
      </c>
      <c r="G1735" s="51" t="str">
        <f t="shared" si="293"/>
        <v>Men Master</v>
      </c>
      <c r="H1735" s="51" t="str">
        <f t="shared" si="294"/>
        <v>Walvis Bay</v>
      </c>
      <c r="I1735" s="84"/>
      <c r="J1735" s="84" t="s">
        <v>1279</v>
      </c>
      <c r="K1735" s="84">
        <v>103</v>
      </c>
      <c r="L1735" s="83">
        <f t="shared" si="295"/>
        <v>4.8</v>
      </c>
      <c r="M1735" s="83">
        <f t="shared" si="296"/>
        <v>4.8</v>
      </c>
    </row>
    <row r="1736" spans="1:13" hidden="1" x14ac:dyDescent="0.3">
      <c r="A1736" s="210" t="str">
        <f t="shared" si="288"/>
        <v>2022-IC-L5</v>
      </c>
      <c r="B1736" s="199">
        <f t="shared" si="289"/>
        <v>44877</v>
      </c>
      <c r="C1736" s="210" t="str">
        <f t="shared" si="290"/>
        <v>Zone 5 - Mile 108</v>
      </c>
      <c r="D1736" s="84" t="s">
        <v>1324</v>
      </c>
      <c r="E1736" s="51" t="str">
        <f t="shared" si="291"/>
        <v>Frikkie</v>
      </c>
      <c r="F1736" s="51" t="str">
        <f t="shared" si="292"/>
        <v>Ferreira</v>
      </c>
      <c r="G1736" s="51" t="str">
        <f t="shared" si="293"/>
        <v>Men Master</v>
      </c>
      <c r="H1736" s="51" t="str">
        <f t="shared" si="294"/>
        <v>Walvis Bay</v>
      </c>
      <c r="I1736" s="84"/>
      <c r="J1736" s="84" t="s">
        <v>1279</v>
      </c>
      <c r="K1736" s="84">
        <v>85</v>
      </c>
      <c r="L1736" s="83">
        <f t="shared" si="295"/>
        <v>2.5</v>
      </c>
      <c r="M1736" s="83">
        <f t="shared" si="296"/>
        <v>2.5</v>
      </c>
    </row>
    <row r="1737" spans="1:13" hidden="1" x14ac:dyDescent="0.3">
      <c r="A1737" s="210" t="str">
        <f t="shared" ref="A1737:A1800" si="297">IF(D1737="","",A1736)</f>
        <v>2022-IC-L5</v>
      </c>
      <c r="B1737" s="199">
        <f t="shared" ref="B1737:B1800" si="298">IF(D1737="","",B1736)</f>
        <v>44877</v>
      </c>
      <c r="C1737" s="210" t="str">
        <f t="shared" ref="C1737:C1800" si="299">IF(D1737="","",C1736)</f>
        <v>Zone 5 - Mile 108</v>
      </c>
      <c r="D1737" s="84" t="s">
        <v>1324</v>
      </c>
      <c r="E1737" s="51" t="str">
        <f t="shared" ref="E1737:E1800" si="300">IF(D1737="","",VLOOKUP(D1737,Master,3,FALSE))</f>
        <v>Frikkie</v>
      </c>
      <c r="F1737" s="51" t="str">
        <f t="shared" ref="F1737:F1800" si="301">IF(D1737="","",VLOOKUP(D1737,Master,4,FALSE))</f>
        <v>Ferreira</v>
      </c>
      <c r="G1737" s="51" t="str">
        <f t="shared" ref="G1737:G1800" si="302">IF(D1737="","",VLOOKUP(D1737,Master,5,FALSE))</f>
        <v>Men Master</v>
      </c>
      <c r="H1737" s="51" t="str">
        <f t="shared" ref="H1737:H1800" si="303">IF(D1737="","",VLOOKUP(D1737,Master,2,FALSE))</f>
        <v>Walvis Bay</v>
      </c>
      <c r="I1737" s="84"/>
      <c r="J1737" s="84" t="s">
        <v>1279</v>
      </c>
      <c r="K1737" s="84">
        <v>95</v>
      </c>
      <c r="L1737" s="83">
        <f t="shared" ref="L1737:L1800" si="304">IF(K1737="","",IF(I1737="",ROUND(HLOOKUP(J1737,kgList,K1737,FALSE),1),ROUND(HLOOKUP(I1737,kgList,K1737,FALSE),1)))</f>
        <v>3.6</v>
      </c>
      <c r="M1737" s="83">
        <f t="shared" ref="M1737:M1800" si="305">IF(L1737="","",IF(COUNTA(I1737:J1737)&gt;1,"Edible or Inedible",IF(COUNTA(I1737)=1,L1737*1,IF(COUNTA(J1737)=1,L1737*1,"ERROR"))))</f>
        <v>3.6</v>
      </c>
    </row>
    <row r="1738" spans="1:13" hidden="1" x14ac:dyDescent="0.3">
      <c r="A1738" s="210" t="str">
        <f t="shared" si="297"/>
        <v>2022-IC-L5</v>
      </c>
      <c r="B1738" s="199">
        <f t="shared" si="298"/>
        <v>44877</v>
      </c>
      <c r="C1738" s="210" t="str">
        <f t="shared" si="299"/>
        <v>Zone 5 - Mile 108</v>
      </c>
      <c r="D1738" s="84" t="s">
        <v>1324</v>
      </c>
      <c r="E1738" s="51" t="str">
        <f t="shared" si="300"/>
        <v>Frikkie</v>
      </c>
      <c r="F1738" s="51" t="str">
        <f t="shared" si="301"/>
        <v>Ferreira</v>
      </c>
      <c r="G1738" s="51" t="str">
        <f t="shared" si="302"/>
        <v>Men Master</v>
      </c>
      <c r="H1738" s="51" t="str">
        <f t="shared" si="303"/>
        <v>Walvis Bay</v>
      </c>
      <c r="I1738" s="84"/>
      <c r="J1738" s="84" t="s">
        <v>1279</v>
      </c>
      <c r="K1738" s="84">
        <v>108</v>
      </c>
      <c r="L1738" s="83">
        <f t="shared" si="304"/>
        <v>5.6</v>
      </c>
      <c r="M1738" s="83">
        <f t="shared" si="305"/>
        <v>5.6</v>
      </c>
    </row>
    <row r="1739" spans="1:13" hidden="1" x14ac:dyDescent="0.3">
      <c r="A1739" s="210" t="str">
        <f t="shared" si="297"/>
        <v>2022-IC-L5</v>
      </c>
      <c r="B1739" s="199">
        <f t="shared" si="298"/>
        <v>44877</v>
      </c>
      <c r="C1739" s="210" t="str">
        <f t="shared" si="299"/>
        <v>Zone 5 - Mile 108</v>
      </c>
      <c r="D1739" s="84" t="s">
        <v>516</v>
      </c>
      <c r="E1739" s="51" t="str">
        <f t="shared" si="300"/>
        <v>Louis</v>
      </c>
      <c r="F1739" s="51" t="str">
        <f t="shared" si="301"/>
        <v>Potgieter</v>
      </c>
      <c r="G1739" s="51" t="str">
        <f t="shared" si="302"/>
        <v>Men Veteran</v>
      </c>
      <c r="H1739" s="51" t="str">
        <f t="shared" si="303"/>
        <v>Penguin</v>
      </c>
      <c r="I1739" s="84"/>
      <c r="J1739" s="84" t="s">
        <v>1279</v>
      </c>
      <c r="K1739" s="84">
        <v>125</v>
      </c>
      <c r="L1739" s="83">
        <f t="shared" si="304"/>
        <v>9.3000000000000007</v>
      </c>
      <c r="M1739" s="83">
        <f t="shared" si="305"/>
        <v>9.3000000000000007</v>
      </c>
    </row>
    <row r="1740" spans="1:13" hidden="1" x14ac:dyDescent="0.3">
      <c r="A1740" s="210" t="str">
        <f t="shared" si="297"/>
        <v>2022-IC-L5</v>
      </c>
      <c r="B1740" s="199">
        <f t="shared" si="298"/>
        <v>44877</v>
      </c>
      <c r="C1740" s="210" t="str">
        <f t="shared" si="299"/>
        <v>Zone 5 - Mile 108</v>
      </c>
      <c r="D1740" s="84" t="s">
        <v>1705</v>
      </c>
      <c r="E1740" s="51" t="str">
        <f t="shared" si="300"/>
        <v>Wentzel</v>
      </c>
      <c r="F1740" s="51" t="str">
        <f t="shared" si="301"/>
        <v>Smal</v>
      </c>
      <c r="G1740" s="51" t="str">
        <f t="shared" si="302"/>
        <v>Men Senior</v>
      </c>
      <c r="H1740" s="51" t="str">
        <f t="shared" si="303"/>
        <v>Okahandja</v>
      </c>
      <c r="I1740" s="84"/>
      <c r="J1740" s="84" t="s">
        <v>1279</v>
      </c>
      <c r="K1740" s="84">
        <v>128</v>
      </c>
      <c r="L1740" s="83">
        <f t="shared" si="304"/>
        <v>10.1</v>
      </c>
      <c r="M1740" s="83">
        <f t="shared" si="305"/>
        <v>10.1</v>
      </c>
    </row>
    <row r="1741" spans="1:13" hidden="1" x14ac:dyDescent="0.3">
      <c r="A1741" s="210" t="str">
        <f t="shared" si="297"/>
        <v>2022-IC-L5</v>
      </c>
      <c r="B1741" s="199">
        <f t="shared" si="298"/>
        <v>44877</v>
      </c>
      <c r="C1741" s="210" t="str">
        <f t="shared" si="299"/>
        <v>Zone 5 - Mile 108</v>
      </c>
      <c r="D1741" s="84" t="s">
        <v>1705</v>
      </c>
      <c r="E1741" s="51" t="str">
        <f t="shared" si="300"/>
        <v>Wentzel</v>
      </c>
      <c r="F1741" s="51" t="str">
        <f t="shared" si="301"/>
        <v>Smal</v>
      </c>
      <c r="G1741" s="51" t="str">
        <f t="shared" si="302"/>
        <v>Men Senior</v>
      </c>
      <c r="H1741" s="51" t="str">
        <f t="shared" si="303"/>
        <v>Okahandja</v>
      </c>
      <c r="I1741" s="84"/>
      <c r="J1741" s="84" t="s">
        <v>1279</v>
      </c>
      <c r="K1741" s="84">
        <v>153</v>
      </c>
      <c r="L1741" s="83">
        <f t="shared" si="304"/>
        <v>18.600000000000001</v>
      </c>
      <c r="M1741" s="83">
        <f t="shared" si="305"/>
        <v>18.600000000000001</v>
      </c>
    </row>
    <row r="1742" spans="1:13" hidden="1" x14ac:dyDescent="0.3">
      <c r="A1742" s="210" t="str">
        <f t="shared" si="297"/>
        <v>2022-IC-L5</v>
      </c>
      <c r="B1742" s="199">
        <f t="shared" si="298"/>
        <v>44877</v>
      </c>
      <c r="C1742" s="210" t="str">
        <f t="shared" si="299"/>
        <v>Zone 5 - Mile 108</v>
      </c>
      <c r="D1742" s="84" t="s">
        <v>520</v>
      </c>
      <c r="E1742" s="51" t="str">
        <f t="shared" si="300"/>
        <v>Carlien</v>
      </c>
      <c r="F1742" s="51" t="str">
        <f t="shared" si="301"/>
        <v>Steyn</v>
      </c>
      <c r="G1742" s="51" t="str">
        <f t="shared" si="302"/>
        <v>Ladies Veteran</v>
      </c>
      <c r="H1742" s="51" t="str">
        <f t="shared" si="303"/>
        <v>Welwitschia</v>
      </c>
      <c r="I1742" s="84"/>
      <c r="J1742" s="84" t="s">
        <v>1279</v>
      </c>
      <c r="K1742" s="84">
        <v>100</v>
      </c>
      <c r="L1742" s="83">
        <f t="shared" si="304"/>
        <v>4.3</v>
      </c>
      <c r="M1742" s="83">
        <f t="shared" si="305"/>
        <v>4.3</v>
      </c>
    </row>
    <row r="1743" spans="1:13" hidden="1" x14ac:dyDescent="0.3">
      <c r="A1743" s="210" t="str">
        <f t="shared" si="297"/>
        <v>2022-IC-L5</v>
      </c>
      <c r="B1743" s="199">
        <f t="shared" si="298"/>
        <v>44877</v>
      </c>
      <c r="C1743" s="210" t="str">
        <f t="shared" si="299"/>
        <v>Zone 5 - Mile 108</v>
      </c>
      <c r="D1743" s="84" t="s">
        <v>465</v>
      </c>
      <c r="E1743" s="51" t="str">
        <f t="shared" si="300"/>
        <v>Johan</v>
      </c>
      <c r="F1743" s="51" t="str">
        <f t="shared" si="301"/>
        <v>Diedericks</v>
      </c>
      <c r="G1743" s="51" t="str">
        <f t="shared" si="302"/>
        <v>Men Veteran</v>
      </c>
      <c r="H1743" s="51" t="str">
        <f t="shared" si="303"/>
        <v>Welwitschia</v>
      </c>
      <c r="I1743" s="84"/>
      <c r="J1743" s="84" t="s">
        <v>1279</v>
      </c>
      <c r="K1743" s="84">
        <v>120</v>
      </c>
      <c r="L1743" s="83">
        <f t="shared" si="304"/>
        <v>8.1</v>
      </c>
      <c r="M1743" s="83">
        <f t="shared" si="305"/>
        <v>8.1</v>
      </c>
    </row>
    <row r="1744" spans="1:13" hidden="1" x14ac:dyDescent="0.3">
      <c r="A1744" s="210" t="str">
        <f t="shared" si="297"/>
        <v>2022-IC-L5</v>
      </c>
      <c r="B1744" s="199">
        <f t="shared" si="298"/>
        <v>44877</v>
      </c>
      <c r="C1744" s="210" t="str">
        <f t="shared" si="299"/>
        <v>Zone 5 - Mile 108</v>
      </c>
      <c r="D1744" s="84" t="s">
        <v>463</v>
      </c>
      <c r="E1744" s="51" t="str">
        <f t="shared" si="300"/>
        <v>Willem</v>
      </c>
      <c r="F1744" s="51" t="str">
        <f t="shared" si="301"/>
        <v>Steyn</v>
      </c>
      <c r="G1744" s="51" t="str">
        <f t="shared" si="302"/>
        <v>Men Veteran</v>
      </c>
      <c r="H1744" s="51" t="str">
        <f t="shared" si="303"/>
        <v>Welwitschia</v>
      </c>
      <c r="I1744" s="84"/>
      <c r="J1744" s="84" t="s">
        <v>1279</v>
      </c>
      <c r="K1744" s="84">
        <v>151</v>
      </c>
      <c r="L1744" s="83">
        <f t="shared" si="304"/>
        <v>17.8</v>
      </c>
      <c r="M1744" s="83">
        <f t="shared" si="305"/>
        <v>17.8</v>
      </c>
    </row>
    <row r="1745" spans="1:13" hidden="1" x14ac:dyDescent="0.3">
      <c r="A1745" s="210" t="str">
        <f t="shared" si="297"/>
        <v>2022-IC-L5</v>
      </c>
      <c r="B1745" s="199">
        <f t="shared" si="298"/>
        <v>44877</v>
      </c>
      <c r="C1745" s="210" t="str">
        <f t="shared" si="299"/>
        <v>Zone 5 - Mile 108</v>
      </c>
      <c r="D1745" s="84" t="s">
        <v>463</v>
      </c>
      <c r="E1745" s="51" t="str">
        <f t="shared" si="300"/>
        <v>Willem</v>
      </c>
      <c r="F1745" s="51" t="str">
        <f t="shared" si="301"/>
        <v>Steyn</v>
      </c>
      <c r="G1745" s="51" t="str">
        <f t="shared" si="302"/>
        <v>Men Veteran</v>
      </c>
      <c r="H1745" s="51" t="str">
        <f t="shared" si="303"/>
        <v>Welwitschia</v>
      </c>
      <c r="I1745" s="84"/>
      <c r="J1745" s="84" t="s">
        <v>1279</v>
      </c>
      <c r="K1745" s="84">
        <v>154</v>
      </c>
      <c r="L1745" s="83">
        <f t="shared" si="304"/>
        <v>19.100000000000001</v>
      </c>
      <c r="M1745" s="83">
        <f t="shared" si="305"/>
        <v>19.100000000000001</v>
      </c>
    </row>
    <row r="1746" spans="1:13" hidden="1" x14ac:dyDescent="0.3">
      <c r="A1746" s="210" t="str">
        <f t="shared" si="297"/>
        <v>2022-IC-L5</v>
      </c>
      <c r="B1746" s="199">
        <f t="shared" si="298"/>
        <v>44877</v>
      </c>
      <c r="C1746" s="210" t="str">
        <f t="shared" si="299"/>
        <v>Zone 5 - Mile 108</v>
      </c>
      <c r="D1746" s="84" t="s">
        <v>741</v>
      </c>
      <c r="E1746" s="51" t="str">
        <f t="shared" si="300"/>
        <v>Bradd</v>
      </c>
      <c r="F1746" s="51" t="str">
        <f t="shared" si="301"/>
        <v>Biller</v>
      </c>
      <c r="G1746" s="51" t="str">
        <f t="shared" si="302"/>
        <v>Men Senior</v>
      </c>
      <c r="H1746" s="51" t="str">
        <f t="shared" si="303"/>
        <v>Welwitschia</v>
      </c>
      <c r="I1746" s="84"/>
      <c r="J1746" s="84"/>
      <c r="K1746" s="84"/>
      <c r="L1746" s="83" t="str">
        <f t="shared" si="304"/>
        <v/>
      </c>
      <c r="M1746" s="83" t="str">
        <f t="shared" si="305"/>
        <v/>
      </c>
    </row>
    <row r="1747" spans="1:13" hidden="1" x14ac:dyDescent="0.3">
      <c r="A1747" s="210" t="s">
        <v>2042</v>
      </c>
      <c r="B1747" s="199">
        <v>44982</v>
      </c>
      <c r="C1747" s="210" t="s">
        <v>2043</v>
      </c>
      <c r="D1747" s="84" t="s">
        <v>657</v>
      </c>
      <c r="E1747" s="51" t="str">
        <f t="shared" si="300"/>
        <v>Adri</v>
      </c>
      <c r="F1747" s="51" t="str">
        <f t="shared" si="301"/>
        <v>Roets</v>
      </c>
      <c r="G1747" s="51" t="str">
        <f t="shared" si="302"/>
        <v>Men Master</v>
      </c>
      <c r="H1747" s="51" t="str">
        <f t="shared" si="303"/>
        <v>Atlantic Angling Club</v>
      </c>
      <c r="I1747" s="84"/>
      <c r="J1747" s="84" t="s">
        <v>1279</v>
      </c>
      <c r="K1747" s="84">
        <v>108</v>
      </c>
      <c r="L1747" s="83">
        <f t="shared" si="304"/>
        <v>5.6</v>
      </c>
      <c r="M1747" s="83">
        <f t="shared" si="305"/>
        <v>5.6</v>
      </c>
    </row>
    <row r="1748" spans="1:13" hidden="1" x14ac:dyDescent="0.3">
      <c r="A1748" s="210" t="str">
        <f t="shared" si="297"/>
        <v>2023-IC-L1</v>
      </c>
      <c r="B1748" s="199">
        <f t="shared" si="298"/>
        <v>44982</v>
      </c>
      <c r="C1748" s="210" t="str">
        <f t="shared" si="299"/>
        <v>Zone 4 - Canopy</v>
      </c>
      <c r="D1748" s="84" t="s">
        <v>1670</v>
      </c>
      <c r="E1748" s="51" t="str">
        <f t="shared" si="300"/>
        <v>Andy</v>
      </c>
      <c r="F1748" s="51" t="str">
        <f t="shared" si="301"/>
        <v>Welzig</v>
      </c>
      <c r="G1748" s="51" t="str">
        <f t="shared" si="302"/>
        <v>Men Grand Masters</v>
      </c>
      <c r="H1748" s="51" t="str">
        <f t="shared" si="303"/>
        <v>Atlantic Angling Club</v>
      </c>
      <c r="I1748" s="84" t="s">
        <v>19</v>
      </c>
      <c r="J1748" s="84"/>
      <c r="K1748" s="84">
        <v>41</v>
      </c>
      <c r="L1748" s="83">
        <f t="shared" si="304"/>
        <v>0.7</v>
      </c>
      <c r="M1748" s="83">
        <f t="shared" si="305"/>
        <v>0.7</v>
      </c>
    </row>
    <row r="1749" spans="1:13" hidden="1" x14ac:dyDescent="0.3">
      <c r="A1749" s="210" t="str">
        <f t="shared" si="297"/>
        <v>2023-IC-L1</v>
      </c>
      <c r="B1749" s="199">
        <f t="shared" si="298"/>
        <v>44982</v>
      </c>
      <c r="C1749" s="210" t="str">
        <f t="shared" si="299"/>
        <v>Zone 4 - Canopy</v>
      </c>
      <c r="D1749" s="84" t="s">
        <v>1670</v>
      </c>
      <c r="E1749" s="51" t="str">
        <f t="shared" si="300"/>
        <v>Andy</v>
      </c>
      <c r="F1749" s="51" t="str">
        <f t="shared" si="301"/>
        <v>Welzig</v>
      </c>
      <c r="G1749" s="51" t="str">
        <f t="shared" si="302"/>
        <v>Men Grand Masters</v>
      </c>
      <c r="H1749" s="51" t="str">
        <f t="shared" si="303"/>
        <v>Atlantic Angling Club</v>
      </c>
      <c r="I1749" s="84"/>
      <c r="J1749" s="84" t="s">
        <v>1279</v>
      </c>
      <c r="K1749" s="84">
        <v>111</v>
      </c>
      <c r="L1749" s="83">
        <f t="shared" si="304"/>
        <v>6.2</v>
      </c>
      <c r="M1749" s="83">
        <f t="shared" si="305"/>
        <v>6.2</v>
      </c>
    </row>
    <row r="1750" spans="1:13" hidden="1" x14ac:dyDescent="0.3">
      <c r="A1750" s="210" t="str">
        <f t="shared" si="297"/>
        <v>2023-IC-L1</v>
      </c>
      <c r="B1750" s="199">
        <f t="shared" si="298"/>
        <v>44982</v>
      </c>
      <c r="C1750" s="210" t="str">
        <f t="shared" si="299"/>
        <v>Zone 4 - Canopy</v>
      </c>
      <c r="D1750" s="84" t="s">
        <v>906</v>
      </c>
      <c r="E1750" s="51" t="str">
        <f t="shared" si="300"/>
        <v>Andries</v>
      </c>
      <c r="F1750" s="51" t="str">
        <f t="shared" si="301"/>
        <v>Burger</v>
      </c>
      <c r="G1750" s="51" t="str">
        <f t="shared" si="302"/>
        <v>Men Master</v>
      </c>
      <c r="H1750" s="51" t="str">
        <f t="shared" si="303"/>
        <v>Atlantic Angling Club</v>
      </c>
      <c r="I1750" s="84"/>
      <c r="J1750" s="84" t="s">
        <v>1279</v>
      </c>
      <c r="K1750" s="84">
        <v>93</v>
      </c>
      <c r="L1750" s="83">
        <f t="shared" si="304"/>
        <v>3.4</v>
      </c>
      <c r="M1750" s="83">
        <f t="shared" si="305"/>
        <v>3.4</v>
      </c>
    </row>
    <row r="1751" spans="1:13" hidden="1" x14ac:dyDescent="0.3">
      <c r="A1751" s="210" t="str">
        <f t="shared" si="297"/>
        <v>2023-IC-L1</v>
      </c>
      <c r="B1751" s="199">
        <f t="shared" si="298"/>
        <v>44982</v>
      </c>
      <c r="C1751" s="210" t="str">
        <f t="shared" si="299"/>
        <v>Zone 4 - Canopy</v>
      </c>
      <c r="D1751" s="84" t="s">
        <v>1556</v>
      </c>
      <c r="E1751" s="51" t="str">
        <f t="shared" si="300"/>
        <v>Hennie</v>
      </c>
      <c r="F1751" s="51" t="str">
        <f t="shared" si="301"/>
        <v>Nell</v>
      </c>
      <c r="G1751" s="51" t="str">
        <f t="shared" si="302"/>
        <v>Men Master</v>
      </c>
      <c r="H1751" s="51" t="str">
        <f t="shared" si="303"/>
        <v>Namib Park</v>
      </c>
      <c r="I1751" s="84" t="s">
        <v>19</v>
      </c>
      <c r="J1751" s="84"/>
      <c r="K1751" s="84">
        <v>45</v>
      </c>
      <c r="L1751" s="83">
        <f t="shared" si="304"/>
        <v>0.9</v>
      </c>
      <c r="M1751" s="83">
        <f t="shared" si="305"/>
        <v>0.9</v>
      </c>
    </row>
    <row r="1752" spans="1:13" hidden="1" x14ac:dyDescent="0.3">
      <c r="A1752" s="210" t="str">
        <f t="shared" si="297"/>
        <v>2023-IC-L1</v>
      </c>
      <c r="B1752" s="199">
        <f t="shared" si="298"/>
        <v>44982</v>
      </c>
      <c r="C1752" s="210" t="str">
        <f t="shared" si="299"/>
        <v>Zone 4 - Canopy</v>
      </c>
      <c r="D1752" s="84" t="s">
        <v>1685</v>
      </c>
      <c r="E1752" s="51" t="str">
        <f t="shared" si="300"/>
        <v>Jacobus</v>
      </c>
      <c r="F1752" s="51" t="str">
        <f t="shared" si="301"/>
        <v>Steyl</v>
      </c>
      <c r="G1752" s="51" t="str">
        <f t="shared" si="302"/>
        <v>Men Grand Masters</v>
      </c>
      <c r="H1752" s="51" t="str">
        <f t="shared" si="303"/>
        <v>Atlantic Angling Club</v>
      </c>
      <c r="I1752" s="84"/>
      <c r="J1752" s="84"/>
      <c r="K1752" s="84"/>
      <c r="L1752" s="83" t="str">
        <f t="shared" si="304"/>
        <v/>
      </c>
      <c r="M1752" s="83" t="str">
        <f t="shared" si="305"/>
        <v/>
      </c>
    </row>
    <row r="1753" spans="1:13" hidden="1" x14ac:dyDescent="0.3">
      <c r="A1753" s="210" t="str">
        <f t="shared" si="297"/>
        <v>2023-IC-L1</v>
      </c>
      <c r="B1753" s="199">
        <f t="shared" si="298"/>
        <v>44982</v>
      </c>
      <c r="C1753" s="210" t="str">
        <f t="shared" si="299"/>
        <v>Zone 4 - Canopy</v>
      </c>
      <c r="D1753" s="84" t="s">
        <v>1428</v>
      </c>
      <c r="E1753" s="51" t="str">
        <f t="shared" si="300"/>
        <v>Casper</v>
      </c>
      <c r="F1753" s="51" t="str">
        <f t="shared" si="301"/>
        <v>Mare</v>
      </c>
      <c r="G1753" s="51" t="str">
        <f t="shared" si="302"/>
        <v>Men Veteran</v>
      </c>
      <c r="H1753" s="51" t="str">
        <f t="shared" si="303"/>
        <v>xAtlantic Angling Club</v>
      </c>
      <c r="I1753" s="84"/>
      <c r="J1753" s="84"/>
      <c r="K1753" s="84"/>
      <c r="L1753" s="83" t="str">
        <f t="shared" si="304"/>
        <v/>
      </c>
      <c r="M1753" s="83" t="str">
        <f t="shared" si="305"/>
        <v/>
      </c>
    </row>
    <row r="1754" spans="1:13" hidden="1" x14ac:dyDescent="0.3">
      <c r="A1754" s="210" t="str">
        <f t="shared" si="297"/>
        <v>2023-IC-L1</v>
      </c>
      <c r="B1754" s="199">
        <f t="shared" si="298"/>
        <v>44982</v>
      </c>
      <c r="C1754" s="210" t="str">
        <f t="shared" si="299"/>
        <v>Zone 4 - Canopy</v>
      </c>
      <c r="D1754" s="84" t="s">
        <v>840</v>
      </c>
      <c r="E1754" s="51" t="str">
        <f t="shared" si="300"/>
        <v>Jan Tommy</v>
      </c>
      <c r="F1754" s="51" t="str">
        <f t="shared" si="301"/>
        <v>Thomson</v>
      </c>
      <c r="G1754" s="51" t="str">
        <f t="shared" si="302"/>
        <v>Men Grand Masters</v>
      </c>
      <c r="H1754" s="51" t="str">
        <f t="shared" si="303"/>
        <v>Atlantic Angling Club</v>
      </c>
      <c r="I1754" s="84"/>
      <c r="J1754" s="84"/>
      <c r="K1754" s="84"/>
      <c r="L1754" s="83" t="str">
        <f t="shared" si="304"/>
        <v/>
      </c>
      <c r="M1754" s="83" t="str">
        <f t="shared" si="305"/>
        <v/>
      </c>
    </row>
    <row r="1755" spans="1:13" hidden="1" x14ac:dyDescent="0.3">
      <c r="A1755" s="210" t="str">
        <f t="shared" si="297"/>
        <v>2023-IC-L1</v>
      </c>
      <c r="B1755" s="199">
        <f t="shared" si="298"/>
        <v>44982</v>
      </c>
      <c r="C1755" s="210" t="str">
        <f t="shared" si="299"/>
        <v>Zone 4 - Canopy</v>
      </c>
      <c r="D1755" s="84" t="s">
        <v>717</v>
      </c>
      <c r="E1755" s="51" t="str">
        <f t="shared" si="300"/>
        <v>Heinz</v>
      </c>
      <c r="F1755" s="51" t="str">
        <f t="shared" si="301"/>
        <v>Bresele</v>
      </c>
      <c r="G1755" s="51" t="str">
        <f t="shared" si="302"/>
        <v>Men Grand Masters</v>
      </c>
      <c r="H1755" s="51" t="str">
        <f t="shared" si="303"/>
        <v>Atlantic Angling Club</v>
      </c>
      <c r="I1755" s="84"/>
      <c r="J1755" s="84"/>
      <c r="K1755" s="84"/>
      <c r="L1755" s="83" t="str">
        <f t="shared" si="304"/>
        <v/>
      </c>
      <c r="M1755" s="83" t="str">
        <f t="shared" si="305"/>
        <v/>
      </c>
    </row>
    <row r="1756" spans="1:13" hidden="1" x14ac:dyDescent="0.3">
      <c r="A1756" s="210" t="str">
        <f t="shared" si="297"/>
        <v>2023-IC-L1</v>
      </c>
      <c r="B1756" s="199">
        <f t="shared" si="298"/>
        <v>44982</v>
      </c>
      <c r="C1756" s="210" t="str">
        <f t="shared" si="299"/>
        <v>Zone 4 - Canopy</v>
      </c>
      <c r="D1756" s="84" t="s">
        <v>1149</v>
      </c>
      <c r="E1756" s="51" t="str">
        <f t="shared" si="300"/>
        <v>Karmen</v>
      </c>
      <c r="F1756" s="51" t="str">
        <f t="shared" si="301"/>
        <v>Mynhardt</v>
      </c>
      <c r="G1756" s="51" t="str">
        <f t="shared" si="302"/>
        <v>Ladies Master</v>
      </c>
      <c r="H1756" s="51" t="str">
        <f t="shared" si="303"/>
        <v>Atlantic Angling Club</v>
      </c>
      <c r="I1756" s="84"/>
      <c r="J1756" s="84"/>
      <c r="K1756" s="84"/>
      <c r="L1756" s="83" t="str">
        <f t="shared" si="304"/>
        <v/>
      </c>
      <c r="M1756" s="83" t="str">
        <f t="shared" si="305"/>
        <v/>
      </c>
    </row>
    <row r="1757" spans="1:13" hidden="1" x14ac:dyDescent="0.3">
      <c r="A1757" s="210" t="str">
        <f t="shared" si="297"/>
        <v>2023-IC-L1</v>
      </c>
      <c r="B1757" s="199">
        <f t="shared" si="298"/>
        <v>44982</v>
      </c>
      <c r="C1757" s="210" t="str">
        <f t="shared" si="299"/>
        <v>Zone 4 - Canopy</v>
      </c>
      <c r="D1757" s="84" t="s">
        <v>909</v>
      </c>
      <c r="E1757" s="51" t="str">
        <f t="shared" si="300"/>
        <v>Sarel</v>
      </c>
      <c r="F1757" s="51" t="str">
        <f t="shared" si="301"/>
        <v>Mynhardt</v>
      </c>
      <c r="G1757" s="51" t="str">
        <f t="shared" si="302"/>
        <v>Men Master</v>
      </c>
      <c r="H1757" s="51" t="str">
        <f t="shared" si="303"/>
        <v>Atlantic Angling Club</v>
      </c>
      <c r="I1757" s="84"/>
      <c r="J1757" s="84"/>
      <c r="K1757" s="84"/>
      <c r="L1757" s="83" t="str">
        <f t="shared" si="304"/>
        <v/>
      </c>
      <c r="M1757" s="83" t="str">
        <f t="shared" si="305"/>
        <v/>
      </c>
    </row>
    <row r="1758" spans="1:13" hidden="1" x14ac:dyDescent="0.3">
      <c r="A1758" s="210" t="str">
        <f t="shared" si="297"/>
        <v>2023-IC-L1</v>
      </c>
      <c r="B1758" s="199">
        <f t="shared" si="298"/>
        <v>44982</v>
      </c>
      <c r="C1758" s="210" t="str">
        <f t="shared" si="299"/>
        <v>Zone 4 - Canopy</v>
      </c>
      <c r="D1758" s="84" t="s">
        <v>682</v>
      </c>
      <c r="E1758" s="51" t="str">
        <f t="shared" si="300"/>
        <v>Henning</v>
      </c>
      <c r="F1758" s="51" t="str">
        <f t="shared" si="301"/>
        <v>Du Plessis</v>
      </c>
      <c r="G1758" s="51" t="str">
        <f t="shared" si="302"/>
        <v>Men Master</v>
      </c>
      <c r="H1758" s="51" t="str">
        <f t="shared" si="303"/>
        <v>Atlantic Angling Club</v>
      </c>
      <c r="I1758" s="84"/>
      <c r="J1758" s="84"/>
      <c r="K1758" s="84"/>
      <c r="L1758" s="83" t="str">
        <f t="shared" si="304"/>
        <v/>
      </c>
      <c r="M1758" s="83" t="str">
        <f t="shared" si="305"/>
        <v/>
      </c>
    </row>
    <row r="1759" spans="1:13" hidden="1" x14ac:dyDescent="0.3">
      <c r="A1759" s="210" t="str">
        <f t="shared" si="297"/>
        <v>2023-IC-L1</v>
      </c>
      <c r="B1759" s="199">
        <f t="shared" si="298"/>
        <v>44982</v>
      </c>
      <c r="C1759" s="210" t="str">
        <f t="shared" si="299"/>
        <v>Zone 4 - Canopy</v>
      </c>
      <c r="D1759" s="84" t="s">
        <v>907</v>
      </c>
      <c r="E1759" s="51" t="str">
        <f t="shared" si="300"/>
        <v>Hanno</v>
      </c>
      <c r="F1759" s="51" t="str">
        <f t="shared" si="301"/>
        <v>Burger</v>
      </c>
      <c r="G1759" s="51" t="str">
        <f t="shared" si="302"/>
        <v>Men U/16</v>
      </c>
      <c r="H1759" s="51" t="str">
        <f t="shared" si="303"/>
        <v>Atlantic Angling Club</v>
      </c>
      <c r="I1759" s="84"/>
      <c r="J1759" s="84"/>
      <c r="K1759" s="84"/>
      <c r="L1759" s="83" t="str">
        <f t="shared" si="304"/>
        <v/>
      </c>
      <c r="M1759" s="83" t="str">
        <f t="shared" si="305"/>
        <v/>
      </c>
    </row>
    <row r="1760" spans="1:13" hidden="1" x14ac:dyDescent="0.3">
      <c r="A1760" s="210" t="str">
        <f t="shared" si="297"/>
        <v>2023-IC-L1</v>
      </c>
      <c r="B1760" s="199">
        <f t="shared" si="298"/>
        <v>44982</v>
      </c>
      <c r="C1760" s="210" t="str">
        <f t="shared" si="299"/>
        <v>Zone 4 - Canopy</v>
      </c>
      <c r="D1760" s="84" t="s">
        <v>1227</v>
      </c>
      <c r="E1760" s="51" t="str">
        <f t="shared" si="300"/>
        <v>Ryan</v>
      </c>
      <c r="F1760" s="51" t="str">
        <f t="shared" si="301"/>
        <v>Wolmarans</v>
      </c>
      <c r="G1760" s="51" t="str">
        <f t="shared" si="302"/>
        <v>Men Senior</v>
      </c>
      <c r="H1760" s="51" t="str">
        <f t="shared" si="303"/>
        <v>Walvis Bay</v>
      </c>
      <c r="I1760" s="84"/>
      <c r="J1760" s="84"/>
      <c r="K1760" s="84"/>
      <c r="L1760" s="83" t="str">
        <f t="shared" si="304"/>
        <v/>
      </c>
      <c r="M1760" s="83" t="str">
        <f t="shared" si="305"/>
        <v/>
      </c>
    </row>
    <row r="1761" spans="1:13" hidden="1" x14ac:dyDescent="0.3">
      <c r="A1761" s="210" t="str">
        <f t="shared" si="297"/>
        <v>2023-IC-L1</v>
      </c>
      <c r="B1761" s="199">
        <f t="shared" si="298"/>
        <v>44982</v>
      </c>
      <c r="C1761" s="210" t="str">
        <f t="shared" si="299"/>
        <v>Zone 4 - Canopy</v>
      </c>
      <c r="D1761" s="84" t="s">
        <v>1556</v>
      </c>
      <c r="E1761" s="51" t="str">
        <f t="shared" si="300"/>
        <v>Hennie</v>
      </c>
      <c r="F1761" s="51" t="str">
        <f t="shared" si="301"/>
        <v>Nell</v>
      </c>
      <c r="G1761" s="51" t="str">
        <f t="shared" si="302"/>
        <v>Men Master</v>
      </c>
      <c r="H1761" s="51" t="str">
        <f t="shared" si="303"/>
        <v>Namib Park</v>
      </c>
      <c r="I1761" s="84"/>
      <c r="J1761" s="84"/>
      <c r="K1761" s="84"/>
      <c r="L1761" s="83" t="str">
        <f t="shared" si="304"/>
        <v/>
      </c>
      <c r="M1761" s="83" t="str">
        <f t="shared" si="305"/>
        <v/>
      </c>
    </row>
    <row r="1762" spans="1:13" hidden="1" x14ac:dyDescent="0.3">
      <c r="A1762" s="210" t="str">
        <f t="shared" si="297"/>
        <v>2023-IC-L1</v>
      </c>
      <c r="B1762" s="199">
        <f t="shared" si="298"/>
        <v>44982</v>
      </c>
      <c r="C1762" s="210" t="str">
        <f t="shared" si="299"/>
        <v>Zone 4 - Canopy</v>
      </c>
      <c r="D1762" s="84" t="s">
        <v>905</v>
      </c>
      <c r="E1762" s="51" t="str">
        <f t="shared" si="300"/>
        <v>Jaco</v>
      </c>
      <c r="F1762" s="51" t="str">
        <f t="shared" si="301"/>
        <v>Venter</v>
      </c>
      <c r="G1762" s="51" t="str">
        <f t="shared" si="302"/>
        <v>Men Master</v>
      </c>
      <c r="H1762" s="51" t="str">
        <f t="shared" si="303"/>
        <v>Atlantic Angling Club</v>
      </c>
      <c r="I1762" s="84"/>
      <c r="J1762" s="84"/>
      <c r="K1762" s="84"/>
      <c r="L1762" s="83" t="str">
        <f t="shared" si="304"/>
        <v/>
      </c>
      <c r="M1762" s="83" t="str">
        <f t="shared" si="305"/>
        <v/>
      </c>
    </row>
    <row r="1763" spans="1:13" hidden="1" x14ac:dyDescent="0.3">
      <c r="A1763" s="210" t="str">
        <f t="shared" si="297"/>
        <v>2023-IC-L1</v>
      </c>
      <c r="B1763" s="199">
        <f t="shared" si="298"/>
        <v>44982</v>
      </c>
      <c r="C1763" s="210" t="str">
        <f t="shared" si="299"/>
        <v>Zone 4 - Canopy</v>
      </c>
      <c r="D1763" s="84" t="s">
        <v>1429</v>
      </c>
      <c r="E1763" s="51" t="str">
        <f t="shared" si="300"/>
        <v>Andi</v>
      </c>
      <c r="F1763" s="51" t="str">
        <f t="shared" si="301"/>
        <v>Bachran</v>
      </c>
      <c r="G1763" s="51" t="str">
        <f t="shared" si="302"/>
        <v>Men Master</v>
      </c>
      <c r="H1763" s="51" t="str">
        <f t="shared" si="303"/>
        <v>Atlantic Angling Club</v>
      </c>
      <c r="I1763" s="84"/>
      <c r="J1763" s="84"/>
      <c r="K1763" s="84"/>
      <c r="L1763" s="83" t="str">
        <f t="shared" si="304"/>
        <v/>
      </c>
      <c r="M1763" s="83" t="str">
        <f t="shared" si="305"/>
        <v/>
      </c>
    </row>
    <row r="1764" spans="1:13" hidden="1" x14ac:dyDescent="0.3">
      <c r="A1764" s="210" t="str">
        <f t="shared" si="297"/>
        <v>2023-IC-L1</v>
      </c>
      <c r="B1764" s="199">
        <f t="shared" si="298"/>
        <v>44982</v>
      </c>
      <c r="C1764" s="210" t="str">
        <f t="shared" si="299"/>
        <v>Zone 4 - Canopy</v>
      </c>
      <c r="D1764" s="84" t="s">
        <v>1545</v>
      </c>
      <c r="E1764" s="51" t="str">
        <f t="shared" si="300"/>
        <v>Stefano</v>
      </c>
      <c r="F1764" s="51" t="str">
        <f t="shared" si="301"/>
        <v>Strappazzon</v>
      </c>
      <c r="G1764" s="51" t="str">
        <f t="shared" si="302"/>
        <v>Men Veteran</v>
      </c>
      <c r="H1764" s="51" t="str">
        <f t="shared" si="303"/>
        <v>Atlantic Angling Club</v>
      </c>
      <c r="I1764" s="84"/>
      <c r="J1764" s="84"/>
      <c r="K1764" s="84"/>
      <c r="L1764" s="83" t="str">
        <f t="shared" si="304"/>
        <v/>
      </c>
      <c r="M1764" s="83" t="str">
        <f t="shared" si="305"/>
        <v/>
      </c>
    </row>
    <row r="1765" spans="1:13" hidden="1" x14ac:dyDescent="0.3">
      <c r="A1765" s="210" t="str">
        <f t="shared" si="297"/>
        <v>2023-IC-L1</v>
      </c>
      <c r="B1765" s="199">
        <f t="shared" si="298"/>
        <v>44982</v>
      </c>
      <c r="C1765" s="210" t="str">
        <f t="shared" si="299"/>
        <v>Zone 4 - Canopy</v>
      </c>
      <c r="D1765" s="84" t="s">
        <v>1029</v>
      </c>
      <c r="E1765" s="51" t="str">
        <f t="shared" si="300"/>
        <v>Luigi</v>
      </c>
      <c r="F1765" s="51" t="str">
        <f t="shared" si="301"/>
        <v>Strappazzon</v>
      </c>
      <c r="G1765" s="51" t="str">
        <f t="shared" si="302"/>
        <v>Men U/16</v>
      </c>
      <c r="H1765" s="51" t="str">
        <f t="shared" si="303"/>
        <v>Atlantic Angling Club</v>
      </c>
      <c r="I1765" s="84"/>
      <c r="J1765" s="84"/>
      <c r="K1765" s="84"/>
      <c r="L1765" s="83" t="str">
        <f t="shared" si="304"/>
        <v/>
      </c>
      <c r="M1765" s="83" t="str">
        <f t="shared" si="305"/>
        <v/>
      </c>
    </row>
    <row r="1766" spans="1:13" hidden="1" x14ac:dyDescent="0.3">
      <c r="A1766" s="210" t="str">
        <f t="shared" si="297"/>
        <v>2023-IC-L1</v>
      </c>
      <c r="B1766" s="199">
        <f t="shared" si="298"/>
        <v>44982</v>
      </c>
      <c r="C1766" s="210" t="str">
        <f t="shared" si="299"/>
        <v>Zone 4 - Canopy</v>
      </c>
      <c r="D1766" s="84" t="s">
        <v>593</v>
      </c>
      <c r="E1766" s="51" t="str">
        <f t="shared" si="300"/>
        <v>Sarah</v>
      </c>
      <c r="F1766" s="51" t="str">
        <f t="shared" si="301"/>
        <v>Coetzee</v>
      </c>
      <c r="G1766" s="51" t="str">
        <f t="shared" si="302"/>
        <v>Ladies Grand Masters</v>
      </c>
      <c r="H1766" s="51" t="str">
        <f t="shared" si="303"/>
        <v>Atlantic Angling Club</v>
      </c>
      <c r="I1766" s="84"/>
      <c r="J1766" s="84"/>
      <c r="K1766" s="84"/>
      <c r="L1766" s="83" t="str">
        <f t="shared" si="304"/>
        <v/>
      </c>
      <c r="M1766" s="83" t="str">
        <f t="shared" si="305"/>
        <v/>
      </c>
    </row>
    <row r="1767" spans="1:13" hidden="1" x14ac:dyDescent="0.3">
      <c r="A1767" s="210" t="str">
        <f t="shared" si="297"/>
        <v>2023-IC-L1</v>
      </c>
      <c r="B1767" s="199">
        <f t="shared" si="298"/>
        <v>44982</v>
      </c>
      <c r="C1767" s="210" t="str">
        <f t="shared" si="299"/>
        <v>Zone 4 - Canopy</v>
      </c>
      <c r="D1767" s="84" t="s">
        <v>1555</v>
      </c>
      <c r="E1767" s="51" t="str">
        <f t="shared" si="300"/>
        <v>Hannelie</v>
      </c>
      <c r="F1767" s="51" t="str">
        <f t="shared" si="301"/>
        <v>Du Plessis</v>
      </c>
      <c r="G1767" s="51" t="str">
        <f t="shared" si="302"/>
        <v>Ladies Master</v>
      </c>
      <c r="H1767" s="51" t="str">
        <f t="shared" si="303"/>
        <v>Walvis Bay</v>
      </c>
      <c r="I1767" s="84"/>
      <c r="J1767" s="84"/>
      <c r="K1767" s="84"/>
      <c r="L1767" s="83" t="str">
        <f t="shared" si="304"/>
        <v/>
      </c>
      <c r="M1767" s="83" t="str">
        <f t="shared" si="305"/>
        <v/>
      </c>
    </row>
    <row r="1768" spans="1:13" hidden="1" x14ac:dyDescent="0.3">
      <c r="A1768" s="210" t="str">
        <f t="shared" si="297"/>
        <v>2023-IC-L1</v>
      </c>
      <c r="B1768" s="199">
        <f t="shared" si="298"/>
        <v>44982</v>
      </c>
      <c r="C1768" s="210" t="str">
        <f t="shared" si="299"/>
        <v>Zone 4 - Canopy</v>
      </c>
      <c r="D1768" s="84" t="s">
        <v>460</v>
      </c>
      <c r="E1768" s="51" t="str">
        <f t="shared" si="300"/>
        <v>Johan</v>
      </c>
      <c r="F1768" s="51" t="str">
        <f t="shared" si="301"/>
        <v>Mostert</v>
      </c>
      <c r="G1768" s="51" t="str">
        <f t="shared" si="302"/>
        <v>Men Veteran</v>
      </c>
      <c r="H1768" s="51" t="str">
        <f t="shared" si="303"/>
        <v>Atlantic Angling Club</v>
      </c>
      <c r="I1768" s="84"/>
      <c r="J1768" s="84"/>
      <c r="K1768" s="84"/>
      <c r="L1768" s="83" t="str">
        <f t="shared" si="304"/>
        <v/>
      </c>
      <c r="M1768" s="83" t="str">
        <f t="shared" si="305"/>
        <v/>
      </c>
    </row>
    <row r="1769" spans="1:13" hidden="1" x14ac:dyDescent="0.3">
      <c r="A1769" s="210" t="str">
        <f t="shared" si="297"/>
        <v>2023-IC-L1</v>
      </c>
      <c r="B1769" s="199">
        <f t="shared" si="298"/>
        <v>44982</v>
      </c>
      <c r="C1769" s="210" t="str">
        <f t="shared" si="299"/>
        <v>Zone 4 - Canopy</v>
      </c>
      <c r="D1769" s="84" t="s">
        <v>1430</v>
      </c>
      <c r="E1769" s="51" t="str">
        <f t="shared" si="300"/>
        <v>Kay</v>
      </c>
      <c r="F1769" s="51" t="str">
        <f t="shared" si="301"/>
        <v>Bachran</v>
      </c>
      <c r="G1769" s="51" t="str">
        <f t="shared" si="302"/>
        <v>Men Senior</v>
      </c>
      <c r="H1769" s="51" t="str">
        <f t="shared" si="303"/>
        <v>Mako</v>
      </c>
      <c r="I1769" s="84"/>
      <c r="J1769" s="84"/>
      <c r="K1769" s="84"/>
      <c r="L1769" s="83" t="str">
        <f t="shared" si="304"/>
        <v/>
      </c>
      <c r="M1769" s="83" t="str">
        <f t="shared" si="305"/>
        <v/>
      </c>
    </row>
    <row r="1770" spans="1:13" hidden="1" x14ac:dyDescent="0.3">
      <c r="A1770" s="210" t="str">
        <f t="shared" si="297"/>
        <v>2023-IC-L1</v>
      </c>
      <c r="B1770" s="199">
        <f t="shared" si="298"/>
        <v>44982</v>
      </c>
      <c r="C1770" s="210" t="str">
        <f t="shared" si="299"/>
        <v>Zone 4 - Canopy</v>
      </c>
      <c r="D1770" s="84" t="s">
        <v>1554</v>
      </c>
      <c r="E1770" s="51" t="str">
        <f t="shared" si="300"/>
        <v>Sven</v>
      </c>
      <c r="F1770" s="51" t="str">
        <f t="shared" si="301"/>
        <v>Welzig</v>
      </c>
      <c r="G1770" s="51" t="str">
        <f t="shared" si="302"/>
        <v>Men U/21</v>
      </c>
      <c r="H1770" s="51" t="str">
        <f t="shared" si="303"/>
        <v>Mako</v>
      </c>
      <c r="I1770" s="84"/>
      <c r="J1770" s="84"/>
      <c r="K1770" s="84"/>
      <c r="L1770" s="83" t="str">
        <f t="shared" si="304"/>
        <v/>
      </c>
      <c r="M1770" s="83" t="str">
        <f t="shared" si="305"/>
        <v/>
      </c>
    </row>
    <row r="1771" spans="1:13" hidden="1" x14ac:dyDescent="0.3">
      <c r="A1771" s="210" t="str">
        <f t="shared" si="297"/>
        <v>2023-IC-L1</v>
      </c>
      <c r="B1771" s="199">
        <f t="shared" si="298"/>
        <v>44982</v>
      </c>
      <c r="C1771" s="210" t="str">
        <f t="shared" si="299"/>
        <v>Zone 4 - Canopy</v>
      </c>
      <c r="D1771" s="84" t="s">
        <v>585</v>
      </c>
      <c r="E1771" s="51" t="str">
        <f t="shared" si="300"/>
        <v>Stewert</v>
      </c>
      <c r="F1771" s="51" t="str">
        <f t="shared" si="301"/>
        <v>Reimann</v>
      </c>
      <c r="G1771" s="51" t="str">
        <f t="shared" si="302"/>
        <v>Men U/21</v>
      </c>
      <c r="H1771" s="51" t="str">
        <f t="shared" si="303"/>
        <v>Benguella</v>
      </c>
      <c r="I1771" s="84"/>
      <c r="J1771" s="84" t="s">
        <v>1279</v>
      </c>
      <c r="K1771" s="84">
        <v>143</v>
      </c>
      <c r="L1771" s="83">
        <f t="shared" si="304"/>
        <v>14.8</v>
      </c>
      <c r="M1771" s="83">
        <f t="shared" si="305"/>
        <v>14.8</v>
      </c>
    </row>
    <row r="1772" spans="1:13" hidden="1" x14ac:dyDescent="0.3">
      <c r="A1772" s="210" t="str">
        <f t="shared" si="297"/>
        <v>2023-IC-L1</v>
      </c>
      <c r="B1772" s="199">
        <f t="shared" si="298"/>
        <v>44982</v>
      </c>
      <c r="C1772" s="210" t="str">
        <f t="shared" si="299"/>
        <v>Zone 4 - Canopy</v>
      </c>
      <c r="D1772" s="84" t="s">
        <v>664</v>
      </c>
      <c r="E1772" s="51" t="str">
        <f t="shared" si="300"/>
        <v>Loandro</v>
      </c>
      <c r="F1772" s="51" t="str">
        <f t="shared" si="301"/>
        <v>Steenkamp</v>
      </c>
      <c r="G1772" s="51" t="str">
        <f t="shared" si="302"/>
        <v>Men Master</v>
      </c>
      <c r="H1772" s="51" t="str">
        <f t="shared" si="303"/>
        <v>Benguella</v>
      </c>
      <c r="I1772" s="84"/>
      <c r="J1772" s="84" t="s">
        <v>1279</v>
      </c>
      <c r="K1772" s="84">
        <v>140</v>
      </c>
      <c r="L1772" s="83">
        <f t="shared" si="304"/>
        <v>13.7</v>
      </c>
      <c r="M1772" s="83">
        <f t="shared" si="305"/>
        <v>13.7</v>
      </c>
    </row>
    <row r="1773" spans="1:13" hidden="1" x14ac:dyDescent="0.3">
      <c r="A1773" s="210" t="str">
        <f t="shared" si="297"/>
        <v>2023-IC-L1</v>
      </c>
      <c r="B1773" s="199">
        <f t="shared" si="298"/>
        <v>44982</v>
      </c>
      <c r="C1773" s="210" t="str">
        <f t="shared" si="299"/>
        <v>Zone 4 - Canopy</v>
      </c>
      <c r="D1773" s="84" t="s">
        <v>562</v>
      </c>
      <c r="E1773" s="51" t="str">
        <f t="shared" si="300"/>
        <v>Shaun</v>
      </c>
      <c r="F1773" s="51" t="str">
        <f t="shared" si="301"/>
        <v>Bothma</v>
      </c>
      <c r="G1773" s="51" t="str">
        <f t="shared" si="302"/>
        <v>Men Veteran</v>
      </c>
      <c r="H1773" s="51" t="str">
        <f t="shared" si="303"/>
        <v>xBenguella</v>
      </c>
      <c r="I1773" s="84"/>
      <c r="J1773" s="84" t="s">
        <v>20</v>
      </c>
      <c r="K1773" s="84">
        <v>75</v>
      </c>
      <c r="L1773" s="83">
        <f t="shared" si="304"/>
        <v>1.5</v>
      </c>
      <c r="M1773" s="83">
        <f t="shared" si="305"/>
        <v>1.5</v>
      </c>
    </row>
    <row r="1774" spans="1:13" hidden="1" x14ac:dyDescent="0.3">
      <c r="A1774" s="210" t="str">
        <f t="shared" si="297"/>
        <v>2023-IC-L1</v>
      </c>
      <c r="B1774" s="199">
        <f t="shared" si="298"/>
        <v>44982</v>
      </c>
      <c r="C1774" s="210" t="str">
        <f t="shared" si="299"/>
        <v>Zone 4 - Canopy</v>
      </c>
      <c r="D1774" s="84" t="s">
        <v>844</v>
      </c>
      <c r="E1774" s="51" t="str">
        <f t="shared" si="300"/>
        <v>Renier</v>
      </c>
      <c r="F1774" s="51" t="str">
        <f t="shared" si="301"/>
        <v>Van Zyl</v>
      </c>
      <c r="G1774" s="51" t="str">
        <f t="shared" si="302"/>
        <v>Men Veteran</v>
      </c>
      <c r="H1774" s="51" t="str">
        <f t="shared" si="303"/>
        <v>Okahandja</v>
      </c>
      <c r="I1774" s="84"/>
      <c r="J1774" s="84" t="s">
        <v>1279</v>
      </c>
      <c r="K1774" s="84">
        <v>153</v>
      </c>
      <c r="L1774" s="83">
        <f t="shared" si="304"/>
        <v>18.600000000000001</v>
      </c>
      <c r="M1774" s="83">
        <f t="shared" si="305"/>
        <v>18.600000000000001</v>
      </c>
    </row>
    <row r="1775" spans="1:13" hidden="1" x14ac:dyDescent="0.3">
      <c r="A1775" s="210" t="str">
        <f t="shared" si="297"/>
        <v>2023-IC-L1</v>
      </c>
      <c r="B1775" s="199">
        <f t="shared" si="298"/>
        <v>44982</v>
      </c>
      <c r="C1775" s="210" t="str">
        <f t="shared" si="299"/>
        <v>Zone 4 - Canopy</v>
      </c>
      <c r="D1775" s="84" t="s">
        <v>1553</v>
      </c>
      <c r="E1775" s="51" t="str">
        <f t="shared" si="300"/>
        <v>Daniela</v>
      </c>
      <c r="F1775" s="51" t="str">
        <f t="shared" si="301"/>
        <v>Schmalzriedt</v>
      </c>
      <c r="G1775" s="51" t="str">
        <f t="shared" si="302"/>
        <v>Ladies Veteran</v>
      </c>
      <c r="H1775" s="51" t="str">
        <f t="shared" si="303"/>
        <v>Benguella</v>
      </c>
      <c r="I1775" s="84" t="s">
        <v>19</v>
      </c>
      <c r="J1775" s="84"/>
      <c r="K1775" s="84">
        <v>45</v>
      </c>
      <c r="L1775" s="83">
        <f t="shared" si="304"/>
        <v>0.9</v>
      </c>
      <c r="M1775" s="83">
        <f t="shared" si="305"/>
        <v>0.9</v>
      </c>
    </row>
    <row r="1776" spans="1:13" hidden="1" x14ac:dyDescent="0.3">
      <c r="A1776" s="210" t="str">
        <f t="shared" si="297"/>
        <v>2023-IC-L1</v>
      </c>
      <c r="B1776" s="199">
        <f t="shared" si="298"/>
        <v>44982</v>
      </c>
      <c r="C1776" s="210" t="str">
        <f t="shared" si="299"/>
        <v>Zone 4 - Canopy</v>
      </c>
      <c r="D1776" s="84" t="s">
        <v>1030</v>
      </c>
      <c r="E1776" s="51" t="str">
        <f t="shared" si="300"/>
        <v>Harald</v>
      </c>
      <c r="F1776" s="51" t="str">
        <f t="shared" si="301"/>
        <v>Piek</v>
      </c>
      <c r="G1776" s="51" t="str">
        <f t="shared" si="302"/>
        <v>Men Master</v>
      </c>
      <c r="H1776" s="51" t="str">
        <f t="shared" si="303"/>
        <v>Benguella</v>
      </c>
      <c r="I1776" s="84"/>
      <c r="J1776" s="84"/>
      <c r="K1776" s="84"/>
      <c r="L1776" s="83" t="str">
        <f t="shared" si="304"/>
        <v/>
      </c>
      <c r="M1776" s="83" t="str">
        <f t="shared" si="305"/>
        <v/>
      </c>
    </row>
    <row r="1777" spans="1:13" hidden="1" x14ac:dyDescent="0.3">
      <c r="A1777" s="210" t="str">
        <f t="shared" si="297"/>
        <v>2023-IC-L1</v>
      </c>
      <c r="B1777" s="199">
        <f t="shared" si="298"/>
        <v>44982</v>
      </c>
      <c r="C1777" s="210" t="str">
        <f t="shared" si="299"/>
        <v>Zone 4 - Canopy</v>
      </c>
      <c r="D1777" s="84" t="s">
        <v>1686</v>
      </c>
      <c r="E1777" s="51" t="str">
        <f t="shared" si="300"/>
        <v>Hendrik JNR</v>
      </c>
      <c r="F1777" s="51" t="str">
        <f t="shared" si="301"/>
        <v>Cloete</v>
      </c>
      <c r="G1777" s="51" t="str">
        <f t="shared" si="302"/>
        <v>Men Senior</v>
      </c>
      <c r="H1777" s="51" t="str">
        <f t="shared" si="303"/>
        <v>xBenguella</v>
      </c>
      <c r="I1777" s="84"/>
      <c r="J1777" s="84"/>
      <c r="K1777" s="84"/>
      <c r="L1777" s="83" t="str">
        <f t="shared" si="304"/>
        <v/>
      </c>
      <c r="M1777" s="83" t="str">
        <f t="shared" si="305"/>
        <v/>
      </c>
    </row>
    <row r="1778" spans="1:13" hidden="1" x14ac:dyDescent="0.3">
      <c r="A1778" s="210" t="str">
        <f t="shared" si="297"/>
        <v>2023-IC-L1</v>
      </c>
      <c r="B1778" s="199">
        <f t="shared" si="298"/>
        <v>44982</v>
      </c>
      <c r="C1778" s="210" t="str">
        <f t="shared" si="299"/>
        <v>Zone 4 - Canopy</v>
      </c>
      <c r="D1778" s="84" t="s">
        <v>583</v>
      </c>
      <c r="E1778" s="51" t="str">
        <f t="shared" si="300"/>
        <v>Hennie</v>
      </c>
      <c r="F1778" s="51" t="str">
        <f t="shared" si="301"/>
        <v>Cloete</v>
      </c>
      <c r="G1778" s="51" t="str">
        <f t="shared" si="302"/>
        <v>Men Grand Masters</v>
      </c>
      <c r="H1778" s="51" t="str">
        <f t="shared" si="303"/>
        <v>xBenguella</v>
      </c>
      <c r="I1778" s="84"/>
      <c r="J1778" s="84"/>
      <c r="K1778" s="84"/>
      <c r="L1778" s="83" t="str">
        <f t="shared" si="304"/>
        <v/>
      </c>
      <c r="M1778" s="83" t="str">
        <f t="shared" si="305"/>
        <v/>
      </c>
    </row>
    <row r="1779" spans="1:13" hidden="1" x14ac:dyDescent="0.3">
      <c r="A1779" s="210" t="str">
        <f t="shared" si="297"/>
        <v>2023-IC-L1</v>
      </c>
      <c r="B1779" s="199">
        <f t="shared" si="298"/>
        <v>44982</v>
      </c>
      <c r="C1779" s="210" t="str">
        <f t="shared" si="299"/>
        <v>Zone 4 - Canopy</v>
      </c>
      <c r="D1779" s="84" t="s">
        <v>621</v>
      </c>
      <c r="E1779" s="51" t="str">
        <f t="shared" si="300"/>
        <v>PJ</v>
      </c>
      <c r="F1779" s="51" t="str">
        <f t="shared" si="301"/>
        <v>van Wyk</v>
      </c>
      <c r="G1779" s="51" t="str">
        <f t="shared" si="302"/>
        <v>Men Senior</v>
      </c>
      <c r="H1779" s="51" t="str">
        <f t="shared" si="303"/>
        <v>xBenguella</v>
      </c>
      <c r="I1779" s="84"/>
      <c r="J1779" s="84"/>
      <c r="K1779" s="84"/>
      <c r="L1779" s="83" t="str">
        <f t="shared" si="304"/>
        <v/>
      </c>
      <c r="M1779" s="83" t="str">
        <f t="shared" si="305"/>
        <v/>
      </c>
    </row>
    <row r="1780" spans="1:13" hidden="1" x14ac:dyDescent="0.3">
      <c r="A1780" s="210" t="str">
        <f t="shared" si="297"/>
        <v>2023-IC-L1</v>
      </c>
      <c r="B1780" s="199">
        <f t="shared" si="298"/>
        <v>44982</v>
      </c>
      <c r="C1780" s="210" t="str">
        <f t="shared" si="299"/>
        <v>Zone 4 - Canopy</v>
      </c>
      <c r="D1780" s="84" t="s">
        <v>632</v>
      </c>
      <c r="E1780" s="51" t="str">
        <f t="shared" si="300"/>
        <v>Ray</v>
      </c>
      <c r="F1780" s="51" t="str">
        <f t="shared" si="301"/>
        <v>Moody</v>
      </c>
      <c r="G1780" s="51" t="str">
        <f t="shared" si="302"/>
        <v>Men Senior</v>
      </c>
      <c r="H1780" s="51" t="str">
        <f t="shared" si="303"/>
        <v>Benguella</v>
      </c>
      <c r="I1780" s="84"/>
      <c r="J1780" s="84"/>
      <c r="K1780" s="84"/>
      <c r="L1780" s="83" t="str">
        <f t="shared" si="304"/>
        <v/>
      </c>
      <c r="M1780" s="83" t="str">
        <f t="shared" si="305"/>
        <v/>
      </c>
    </row>
    <row r="1781" spans="1:13" hidden="1" x14ac:dyDescent="0.3">
      <c r="A1781" s="210" t="str">
        <f t="shared" si="297"/>
        <v>2023-IC-L1</v>
      </c>
      <c r="B1781" s="199">
        <f t="shared" si="298"/>
        <v>44982</v>
      </c>
      <c r="C1781" s="210" t="str">
        <f t="shared" si="299"/>
        <v>Zone 4 - Canopy</v>
      </c>
      <c r="D1781" s="84" t="s">
        <v>580</v>
      </c>
      <c r="E1781" s="51" t="str">
        <f t="shared" si="300"/>
        <v>Pierre</v>
      </c>
      <c r="F1781" s="51" t="str">
        <f t="shared" si="301"/>
        <v>Wagner</v>
      </c>
      <c r="G1781" s="51" t="str">
        <f t="shared" si="302"/>
        <v>Men Master</v>
      </c>
      <c r="H1781" s="51" t="str">
        <f t="shared" si="303"/>
        <v>Seagull Angling Club</v>
      </c>
      <c r="I1781" s="84"/>
      <c r="J1781" s="84"/>
      <c r="K1781" s="84"/>
      <c r="L1781" s="83" t="str">
        <f t="shared" si="304"/>
        <v/>
      </c>
      <c r="M1781" s="83" t="str">
        <f t="shared" si="305"/>
        <v/>
      </c>
    </row>
    <row r="1782" spans="1:13" hidden="1" x14ac:dyDescent="0.3">
      <c r="A1782" s="210" t="str">
        <f t="shared" si="297"/>
        <v>2023-IC-L1</v>
      </c>
      <c r="B1782" s="199">
        <f t="shared" si="298"/>
        <v>44982</v>
      </c>
      <c r="C1782" s="210" t="str">
        <f t="shared" si="299"/>
        <v>Zone 4 - Canopy</v>
      </c>
      <c r="D1782" s="84" t="s">
        <v>830</v>
      </c>
      <c r="E1782" s="51" t="str">
        <f t="shared" si="300"/>
        <v>Estian</v>
      </c>
      <c r="F1782" s="51" t="str">
        <f t="shared" si="301"/>
        <v>Jacobs</v>
      </c>
      <c r="G1782" s="51" t="str">
        <f t="shared" si="302"/>
        <v>Men Senior</v>
      </c>
      <c r="H1782" s="51" t="str">
        <f t="shared" si="303"/>
        <v>Benguella</v>
      </c>
      <c r="I1782" s="84"/>
      <c r="J1782" s="84"/>
      <c r="K1782" s="84"/>
      <c r="L1782" s="83" t="str">
        <f t="shared" si="304"/>
        <v/>
      </c>
      <c r="M1782" s="83" t="str">
        <f t="shared" si="305"/>
        <v/>
      </c>
    </row>
    <row r="1783" spans="1:13" hidden="1" x14ac:dyDescent="0.3">
      <c r="A1783" s="210" t="str">
        <f t="shared" si="297"/>
        <v>2023-IC-L1</v>
      </c>
      <c r="B1783" s="199">
        <f t="shared" si="298"/>
        <v>44982</v>
      </c>
      <c r="C1783" s="210" t="str">
        <f t="shared" si="299"/>
        <v>Zone 4 - Canopy</v>
      </c>
      <c r="D1783" s="84" t="s">
        <v>540</v>
      </c>
      <c r="E1783" s="51" t="str">
        <f t="shared" si="300"/>
        <v>Deon</v>
      </c>
      <c r="F1783" s="51" t="str">
        <f t="shared" si="301"/>
        <v>Jacobs</v>
      </c>
      <c r="G1783" s="51" t="str">
        <f t="shared" si="302"/>
        <v>Men Grand Masters</v>
      </c>
      <c r="H1783" s="51" t="str">
        <f t="shared" si="303"/>
        <v>Benguella</v>
      </c>
      <c r="I1783" s="84"/>
      <c r="J1783" s="84"/>
      <c r="K1783" s="84"/>
      <c r="L1783" s="83" t="str">
        <f t="shared" si="304"/>
        <v/>
      </c>
      <c r="M1783" s="83" t="str">
        <f t="shared" si="305"/>
        <v/>
      </c>
    </row>
    <row r="1784" spans="1:13" hidden="1" x14ac:dyDescent="0.3">
      <c r="A1784" s="210" t="str">
        <f t="shared" si="297"/>
        <v>2023-IC-L1</v>
      </c>
      <c r="B1784" s="199">
        <f t="shared" si="298"/>
        <v>44982</v>
      </c>
      <c r="C1784" s="210" t="str">
        <f t="shared" si="299"/>
        <v>Zone 4 - Canopy</v>
      </c>
      <c r="D1784" s="84" t="s">
        <v>479</v>
      </c>
      <c r="E1784" s="51" t="str">
        <f t="shared" si="300"/>
        <v>Etienne</v>
      </c>
      <c r="F1784" s="51" t="str">
        <f t="shared" si="301"/>
        <v>Stipp</v>
      </c>
      <c r="G1784" s="51" t="str">
        <f t="shared" si="302"/>
        <v>Men Grand Masters</v>
      </c>
      <c r="H1784" s="51" t="str">
        <f t="shared" si="303"/>
        <v>Benguella</v>
      </c>
      <c r="I1784" s="84"/>
      <c r="J1784" s="84"/>
      <c r="K1784" s="84"/>
      <c r="L1784" s="83" t="str">
        <f t="shared" si="304"/>
        <v/>
      </c>
      <c r="M1784" s="83" t="str">
        <f t="shared" si="305"/>
        <v/>
      </c>
    </row>
    <row r="1785" spans="1:13" hidden="1" x14ac:dyDescent="0.3">
      <c r="A1785" s="210" t="str">
        <f t="shared" si="297"/>
        <v>2023-IC-L1</v>
      </c>
      <c r="B1785" s="199">
        <f t="shared" si="298"/>
        <v>44982</v>
      </c>
      <c r="C1785" s="210" t="str">
        <f t="shared" si="299"/>
        <v>Zone 4 - Canopy</v>
      </c>
      <c r="D1785" s="84" t="s">
        <v>1318</v>
      </c>
      <c r="E1785" s="51" t="str">
        <f t="shared" si="300"/>
        <v>Kurt</v>
      </c>
      <c r="F1785" s="51" t="str">
        <f t="shared" si="301"/>
        <v>Dobberstein</v>
      </c>
      <c r="G1785" s="51" t="str">
        <f t="shared" si="302"/>
        <v>Men Veteran</v>
      </c>
      <c r="H1785" s="51" t="str">
        <f t="shared" si="303"/>
        <v>Benguella</v>
      </c>
      <c r="I1785" s="84"/>
      <c r="J1785" s="84"/>
      <c r="K1785" s="84"/>
      <c r="L1785" s="83" t="str">
        <f t="shared" si="304"/>
        <v/>
      </c>
      <c r="M1785" s="83" t="str">
        <f t="shared" si="305"/>
        <v/>
      </c>
    </row>
    <row r="1786" spans="1:13" hidden="1" x14ac:dyDescent="0.3">
      <c r="A1786" s="210" t="str">
        <f t="shared" si="297"/>
        <v>2023-IC-L1</v>
      </c>
      <c r="B1786" s="199">
        <f t="shared" si="298"/>
        <v>44982</v>
      </c>
      <c r="C1786" s="210" t="str">
        <f t="shared" si="299"/>
        <v>Zone 4 - Canopy</v>
      </c>
      <c r="D1786" s="84" t="s">
        <v>1606</v>
      </c>
      <c r="E1786" s="51" t="str">
        <f t="shared" si="300"/>
        <v>Dries</v>
      </c>
      <c r="F1786" s="51" t="str">
        <f t="shared" si="301"/>
        <v>Van Zyl</v>
      </c>
      <c r="G1786" s="51" t="str">
        <f t="shared" si="302"/>
        <v>Men Veteran</v>
      </c>
      <c r="H1786" s="51" t="str">
        <f t="shared" si="303"/>
        <v>Benguella</v>
      </c>
      <c r="I1786" s="84"/>
      <c r="J1786" s="84"/>
      <c r="K1786" s="84"/>
      <c r="L1786" s="83" t="str">
        <f t="shared" si="304"/>
        <v/>
      </c>
      <c r="M1786" s="83" t="str">
        <f t="shared" si="305"/>
        <v/>
      </c>
    </row>
    <row r="1787" spans="1:13" hidden="1" x14ac:dyDescent="0.3">
      <c r="A1787" s="210" t="str">
        <f t="shared" si="297"/>
        <v>2023-IC-L1</v>
      </c>
      <c r="B1787" s="199">
        <f t="shared" si="298"/>
        <v>44982</v>
      </c>
      <c r="C1787" s="210" t="str">
        <f t="shared" si="299"/>
        <v>Zone 4 - Canopy</v>
      </c>
      <c r="D1787" s="84" t="s">
        <v>984</v>
      </c>
      <c r="E1787" s="51" t="str">
        <f t="shared" si="300"/>
        <v>Louis</v>
      </c>
      <c r="F1787" s="51" t="str">
        <f t="shared" si="301"/>
        <v>Arangies</v>
      </c>
      <c r="G1787" s="51" t="str">
        <f t="shared" si="302"/>
        <v>Men Master</v>
      </c>
      <c r="H1787" s="51" t="str">
        <f t="shared" si="303"/>
        <v>Benguella</v>
      </c>
      <c r="I1787" s="84"/>
      <c r="J1787" s="84"/>
      <c r="K1787" s="84"/>
      <c r="L1787" s="83" t="str">
        <f t="shared" si="304"/>
        <v/>
      </c>
      <c r="M1787" s="83" t="str">
        <f t="shared" si="305"/>
        <v/>
      </c>
    </row>
    <row r="1788" spans="1:13" hidden="1" x14ac:dyDescent="0.3">
      <c r="A1788" s="210" t="str">
        <f t="shared" si="297"/>
        <v>2023-IC-L1</v>
      </c>
      <c r="B1788" s="199">
        <f t="shared" si="298"/>
        <v>44982</v>
      </c>
      <c r="C1788" s="210" t="str">
        <f t="shared" si="299"/>
        <v>Zone 4 - Canopy</v>
      </c>
      <c r="D1788" s="84" t="s">
        <v>693</v>
      </c>
      <c r="E1788" s="51" t="str">
        <f t="shared" si="300"/>
        <v>Sonita</v>
      </c>
      <c r="F1788" s="51" t="str">
        <f t="shared" si="301"/>
        <v>Arangies</v>
      </c>
      <c r="G1788" s="51" t="str">
        <f t="shared" si="302"/>
        <v>Ladies Veteran</v>
      </c>
      <c r="H1788" s="51" t="str">
        <f t="shared" si="303"/>
        <v>Benguella</v>
      </c>
      <c r="I1788" s="84"/>
      <c r="J1788" s="84"/>
      <c r="K1788" s="84"/>
      <c r="L1788" s="83" t="str">
        <f t="shared" si="304"/>
        <v/>
      </c>
      <c r="M1788" s="83" t="str">
        <f t="shared" si="305"/>
        <v/>
      </c>
    </row>
    <row r="1789" spans="1:13" hidden="1" x14ac:dyDescent="0.3">
      <c r="A1789" s="210" t="str">
        <f t="shared" si="297"/>
        <v>2023-IC-L1</v>
      </c>
      <c r="B1789" s="199">
        <f t="shared" si="298"/>
        <v>44982</v>
      </c>
      <c r="C1789" s="210" t="str">
        <f t="shared" si="299"/>
        <v>Zone 4 - Canopy</v>
      </c>
      <c r="D1789" s="84" t="s">
        <v>679</v>
      </c>
      <c r="E1789" s="51" t="str">
        <f t="shared" si="300"/>
        <v>Bennie</v>
      </c>
      <c r="F1789" s="51" t="str">
        <f t="shared" si="301"/>
        <v>Gabrielsen</v>
      </c>
      <c r="G1789" s="51" t="str">
        <f t="shared" si="302"/>
        <v>Men Senior</v>
      </c>
      <c r="H1789" s="51" t="str">
        <f t="shared" si="303"/>
        <v>Penguin</v>
      </c>
      <c r="I1789" s="84"/>
      <c r="J1789" s="84"/>
      <c r="K1789" s="84"/>
      <c r="L1789" s="83" t="str">
        <f t="shared" si="304"/>
        <v/>
      </c>
      <c r="M1789" s="83" t="str">
        <f t="shared" si="305"/>
        <v/>
      </c>
    </row>
    <row r="1790" spans="1:13" hidden="1" x14ac:dyDescent="0.3">
      <c r="A1790" s="210" t="str">
        <f t="shared" si="297"/>
        <v>2023-IC-L1</v>
      </c>
      <c r="B1790" s="199">
        <f t="shared" si="298"/>
        <v>44982</v>
      </c>
      <c r="C1790" s="210" t="str">
        <f t="shared" si="299"/>
        <v>Zone 4 - Canopy</v>
      </c>
      <c r="D1790" s="84" t="s">
        <v>1710</v>
      </c>
      <c r="E1790" s="51" t="str">
        <f t="shared" si="300"/>
        <v>Adrian</v>
      </c>
      <c r="F1790" s="51" t="str">
        <f t="shared" si="301"/>
        <v>Steenkamp</v>
      </c>
      <c r="G1790" s="51" t="str">
        <f t="shared" si="302"/>
        <v>Men U/21</v>
      </c>
      <c r="H1790" s="51" t="str">
        <f t="shared" si="303"/>
        <v>Benguella</v>
      </c>
      <c r="I1790" s="84"/>
      <c r="J1790" s="84"/>
      <c r="K1790" s="84"/>
      <c r="L1790" s="83" t="str">
        <f t="shared" si="304"/>
        <v/>
      </c>
      <c r="M1790" s="83" t="str">
        <f t="shared" si="305"/>
        <v/>
      </c>
    </row>
    <row r="1791" spans="1:13" hidden="1" x14ac:dyDescent="0.3">
      <c r="A1791" s="210" t="str">
        <f t="shared" si="297"/>
        <v>2023-IC-L1</v>
      </c>
      <c r="B1791" s="199">
        <f t="shared" si="298"/>
        <v>44982</v>
      </c>
      <c r="C1791" s="210" t="str">
        <f t="shared" si="299"/>
        <v>Zone 4 - Canopy</v>
      </c>
      <c r="D1791" s="84" t="s">
        <v>570</v>
      </c>
      <c r="E1791" s="51" t="str">
        <f t="shared" si="300"/>
        <v>Lezelle</v>
      </c>
      <c r="F1791" s="51" t="str">
        <f t="shared" si="301"/>
        <v xml:space="preserve">Smit </v>
      </c>
      <c r="G1791" s="51" t="str">
        <f t="shared" si="302"/>
        <v>Ladies Veteran</v>
      </c>
      <c r="H1791" s="51" t="str">
        <f t="shared" si="303"/>
        <v>Benguella</v>
      </c>
      <c r="I1791" s="84"/>
      <c r="J1791" s="84"/>
      <c r="K1791" s="84"/>
      <c r="L1791" s="83" t="str">
        <f t="shared" si="304"/>
        <v/>
      </c>
      <c r="M1791" s="83" t="str">
        <f t="shared" si="305"/>
        <v/>
      </c>
    </row>
    <row r="1792" spans="1:13" hidden="1" x14ac:dyDescent="0.3">
      <c r="A1792" s="210" t="str">
        <f t="shared" si="297"/>
        <v>2023-IC-L1</v>
      </c>
      <c r="B1792" s="199">
        <f t="shared" si="298"/>
        <v>44982</v>
      </c>
      <c r="C1792" s="210" t="str">
        <f t="shared" si="299"/>
        <v>Zone 4 - Canopy</v>
      </c>
      <c r="D1792" s="84" t="s">
        <v>1317</v>
      </c>
      <c r="E1792" s="51" t="str">
        <f t="shared" si="300"/>
        <v>Helmut</v>
      </c>
      <c r="F1792" s="51" t="str">
        <f t="shared" si="301"/>
        <v>Dobberstein</v>
      </c>
      <c r="G1792" s="51" t="str">
        <f t="shared" si="302"/>
        <v>Men U/21</v>
      </c>
      <c r="H1792" s="51" t="str">
        <f t="shared" si="303"/>
        <v>Benguella</v>
      </c>
      <c r="I1792" s="84"/>
      <c r="J1792" s="84"/>
      <c r="K1792" s="84"/>
      <c r="L1792" s="83" t="str">
        <f t="shared" si="304"/>
        <v/>
      </c>
      <c r="M1792" s="83" t="str">
        <f t="shared" si="305"/>
        <v/>
      </c>
    </row>
    <row r="1793" spans="1:13" hidden="1" x14ac:dyDescent="0.3">
      <c r="A1793" s="210" t="str">
        <f t="shared" si="297"/>
        <v>2023-IC-L1</v>
      </c>
      <c r="B1793" s="199">
        <f t="shared" si="298"/>
        <v>44982</v>
      </c>
      <c r="C1793" s="210" t="str">
        <f t="shared" si="299"/>
        <v>Zone 4 - Canopy</v>
      </c>
      <c r="D1793" s="84" t="s">
        <v>1052</v>
      </c>
      <c r="E1793" s="51" t="str">
        <f t="shared" si="300"/>
        <v>Anthony</v>
      </c>
      <c r="F1793" s="51" t="str">
        <f t="shared" si="301"/>
        <v>Botha</v>
      </c>
      <c r="G1793" s="51" t="str">
        <f t="shared" si="302"/>
        <v>Men Senior</v>
      </c>
      <c r="H1793" s="51" t="str">
        <f t="shared" si="303"/>
        <v>Okahandja</v>
      </c>
      <c r="I1793" s="84"/>
      <c r="J1793" s="84"/>
      <c r="K1793" s="84"/>
      <c r="L1793" s="83" t="str">
        <f t="shared" si="304"/>
        <v/>
      </c>
      <c r="M1793" s="83" t="str">
        <f t="shared" si="305"/>
        <v/>
      </c>
    </row>
    <row r="1794" spans="1:13" hidden="1" x14ac:dyDescent="0.3">
      <c r="A1794" s="210" t="str">
        <f t="shared" si="297"/>
        <v>2023-IC-L1</v>
      </c>
      <c r="B1794" s="199">
        <f t="shared" si="298"/>
        <v>44982</v>
      </c>
      <c r="C1794" s="210" t="str">
        <f t="shared" si="299"/>
        <v>Zone 4 - Canopy</v>
      </c>
      <c r="D1794" s="84" t="s">
        <v>1191</v>
      </c>
      <c r="E1794" s="51" t="str">
        <f t="shared" si="300"/>
        <v>Jean</v>
      </c>
      <c r="F1794" s="51" t="str">
        <f t="shared" si="301"/>
        <v>Visser</v>
      </c>
      <c r="G1794" s="51" t="str">
        <f t="shared" si="302"/>
        <v>Men Senior</v>
      </c>
      <c r="H1794" s="51" t="str">
        <f t="shared" si="303"/>
        <v>Seagull Angling Club</v>
      </c>
      <c r="I1794" s="84"/>
      <c r="J1794" s="84"/>
      <c r="K1794" s="84"/>
      <c r="L1794" s="83" t="str">
        <f t="shared" si="304"/>
        <v/>
      </c>
      <c r="M1794" s="83" t="str">
        <f t="shared" si="305"/>
        <v/>
      </c>
    </row>
    <row r="1795" spans="1:13" hidden="1" x14ac:dyDescent="0.3">
      <c r="A1795" s="210" t="str">
        <f t="shared" si="297"/>
        <v>2023-IC-L1</v>
      </c>
      <c r="B1795" s="199">
        <f t="shared" si="298"/>
        <v>44982</v>
      </c>
      <c r="C1795" s="210" t="str">
        <f t="shared" si="299"/>
        <v>Zone 4 - Canopy</v>
      </c>
      <c r="D1795" s="84" t="s">
        <v>584</v>
      </c>
      <c r="E1795" s="51" t="str">
        <f t="shared" si="300"/>
        <v>Christel</v>
      </c>
      <c r="F1795" s="51" t="str">
        <f t="shared" si="301"/>
        <v>Visser</v>
      </c>
      <c r="G1795" s="51" t="str">
        <f t="shared" si="302"/>
        <v>Ladies Senior</v>
      </c>
      <c r="H1795" s="51" t="str">
        <f t="shared" si="303"/>
        <v>Seagull Angling Club</v>
      </c>
      <c r="I1795" s="84"/>
      <c r="J1795" s="84"/>
      <c r="K1795" s="84"/>
      <c r="L1795" s="83" t="str">
        <f t="shared" si="304"/>
        <v/>
      </c>
      <c r="M1795" s="83" t="str">
        <f t="shared" si="305"/>
        <v/>
      </c>
    </row>
    <row r="1796" spans="1:13" hidden="1" x14ac:dyDescent="0.3">
      <c r="A1796" s="210" t="str">
        <f t="shared" si="297"/>
        <v>2023-IC-L1</v>
      </c>
      <c r="B1796" s="199">
        <f t="shared" si="298"/>
        <v>44982</v>
      </c>
      <c r="C1796" s="210" t="str">
        <f t="shared" si="299"/>
        <v>Zone 4 - Canopy</v>
      </c>
      <c r="D1796" s="84" t="s">
        <v>783</v>
      </c>
      <c r="E1796" s="51" t="str">
        <f t="shared" si="300"/>
        <v>Izak</v>
      </c>
      <c r="F1796" s="51" t="str">
        <f t="shared" si="301"/>
        <v>Van Der Merwe</v>
      </c>
      <c r="G1796" s="51" t="str">
        <f t="shared" si="302"/>
        <v>Men Senior</v>
      </c>
      <c r="H1796" s="51" t="str">
        <f t="shared" si="303"/>
        <v>Seagull Angling Club</v>
      </c>
      <c r="I1796" s="84"/>
      <c r="J1796" s="84"/>
      <c r="K1796" s="84"/>
      <c r="L1796" s="83" t="str">
        <f t="shared" si="304"/>
        <v/>
      </c>
      <c r="M1796" s="83" t="str">
        <f t="shared" si="305"/>
        <v/>
      </c>
    </row>
    <row r="1797" spans="1:13" hidden="1" x14ac:dyDescent="0.3">
      <c r="A1797" s="210" t="str">
        <f t="shared" si="297"/>
        <v>2023-IC-L1</v>
      </c>
      <c r="B1797" s="199">
        <f t="shared" si="298"/>
        <v>44982</v>
      </c>
      <c r="C1797" s="210" t="str">
        <f t="shared" si="299"/>
        <v>Zone 4 - Canopy</v>
      </c>
      <c r="D1797" s="84" t="s">
        <v>668</v>
      </c>
      <c r="E1797" s="51" t="str">
        <f t="shared" si="300"/>
        <v>Nadia</v>
      </c>
      <c r="F1797" s="51" t="str">
        <f t="shared" si="301"/>
        <v>Steenkamp</v>
      </c>
      <c r="G1797" s="51" t="str">
        <f t="shared" si="302"/>
        <v>Ladies Master</v>
      </c>
      <c r="H1797" s="51" t="str">
        <f t="shared" si="303"/>
        <v>Benguella</v>
      </c>
      <c r="I1797" s="84"/>
      <c r="J1797" s="84"/>
      <c r="K1797" s="84"/>
      <c r="L1797" s="83" t="str">
        <f t="shared" si="304"/>
        <v/>
      </c>
      <c r="M1797" s="83" t="str">
        <f t="shared" si="305"/>
        <v/>
      </c>
    </row>
    <row r="1798" spans="1:13" hidden="1" x14ac:dyDescent="0.3">
      <c r="A1798" s="210" t="str">
        <f t="shared" si="297"/>
        <v>2023-IC-L1</v>
      </c>
      <c r="B1798" s="199">
        <f t="shared" si="298"/>
        <v>44982</v>
      </c>
      <c r="C1798" s="210" t="str">
        <f t="shared" si="299"/>
        <v>Zone 4 - Canopy</v>
      </c>
      <c r="D1798" s="84" t="s">
        <v>1409</v>
      </c>
      <c r="E1798" s="51" t="str">
        <f t="shared" si="300"/>
        <v>Stanley</v>
      </c>
      <c r="F1798" s="51" t="str">
        <f t="shared" si="301"/>
        <v>Van Zyl</v>
      </c>
      <c r="G1798" s="51" t="str">
        <f t="shared" si="302"/>
        <v>Men Grand Masters</v>
      </c>
      <c r="H1798" s="51" t="str">
        <f t="shared" si="303"/>
        <v>Okahandja</v>
      </c>
      <c r="I1798" s="84"/>
      <c r="J1798" s="84"/>
      <c r="K1798" s="84"/>
      <c r="L1798" s="83" t="str">
        <f t="shared" si="304"/>
        <v/>
      </c>
      <c r="M1798" s="83" t="str">
        <f t="shared" si="305"/>
        <v/>
      </c>
    </row>
    <row r="1799" spans="1:13" hidden="1" x14ac:dyDescent="0.3">
      <c r="A1799" s="210" t="str">
        <f t="shared" si="297"/>
        <v>2023-IC-L1</v>
      </c>
      <c r="B1799" s="199">
        <f t="shared" si="298"/>
        <v>44982</v>
      </c>
      <c r="C1799" s="210" t="str">
        <f t="shared" si="299"/>
        <v>Zone 4 - Canopy</v>
      </c>
      <c r="D1799" s="84" t="s">
        <v>614</v>
      </c>
      <c r="E1799" s="51" t="str">
        <f t="shared" si="300"/>
        <v>John</v>
      </c>
      <c r="F1799" s="51" t="str">
        <f t="shared" si="301"/>
        <v>Moody</v>
      </c>
      <c r="G1799" s="51" t="str">
        <f t="shared" si="302"/>
        <v>Men Veteran</v>
      </c>
      <c r="H1799" s="51" t="str">
        <f t="shared" si="303"/>
        <v>Benguella</v>
      </c>
      <c r="I1799" s="84"/>
      <c r="J1799" s="84"/>
      <c r="K1799" s="84"/>
      <c r="L1799" s="83" t="str">
        <f t="shared" si="304"/>
        <v/>
      </c>
      <c r="M1799" s="83" t="str">
        <f t="shared" si="305"/>
        <v/>
      </c>
    </row>
    <row r="1800" spans="1:13" hidden="1" x14ac:dyDescent="0.3">
      <c r="A1800" s="210" t="str">
        <f t="shared" si="297"/>
        <v>2023-IC-L1</v>
      </c>
      <c r="B1800" s="199">
        <f t="shared" si="298"/>
        <v>44982</v>
      </c>
      <c r="C1800" s="210" t="str">
        <f t="shared" si="299"/>
        <v>Zone 4 - Canopy</v>
      </c>
      <c r="D1800" s="84" t="s">
        <v>1469</v>
      </c>
      <c r="E1800" s="51" t="str">
        <f t="shared" si="300"/>
        <v>PW</v>
      </c>
      <c r="F1800" s="51" t="str">
        <f t="shared" si="301"/>
        <v>Esterhuizen</v>
      </c>
      <c r="G1800" s="51" t="str">
        <f t="shared" si="302"/>
        <v>Men Veteran</v>
      </c>
      <c r="H1800" s="51" t="str">
        <f t="shared" si="303"/>
        <v>Benguella</v>
      </c>
      <c r="I1800" s="84"/>
      <c r="J1800" s="84"/>
      <c r="K1800" s="84"/>
      <c r="L1800" s="83" t="str">
        <f t="shared" si="304"/>
        <v/>
      </c>
      <c r="M1800" s="83" t="str">
        <f t="shared" si="305"/>
        <v/>
      </c>
    </row>
    <row r="1801" spans="1:13" hidden="1" x14ac:dyDescent="0.3">
      <c r="A1801" s="210" t="str">
        <f t="shared" ref="A1801:A1864" si="306">IF(D1801="","",A1800)</f>
        <v>2023-IC-L1</v>
      </c>
      <c r="B1801" s="199">
        <f t="shared" ref="B1801:B1864" si="307">IF(D1801="","",B1800)</f>
        <v>44982</v>
      </c>
      <c r="C1801" s="210" t="str">
        <f t="shared" ref="C1801:C1864" si="308">IF(D1801="","",C1800)</f>
        <v>Zone 4 - Canopy</v>
      </c>
      <c r="D1801" s="84" t="s">
        <v>480</v>
      </c>
      <c r="E1801" s="51" t="str">
        <f t="shared" ref="E1801:E1864" si="309">IF(D1801="","",VLOOKUP(D1801,Master,3,FALSE))</f>
        <v>Emil</v>
      </c>
      <c r="F1801" s="51" t="str">
        <f t="shared" ref="F1801:F1864" si="310">IF(D1801="","",VLOOKUP(D1801,Master,4,FALSE))</f>
        <v>Prinsloo</v>
      </c>
      <c r="G1801" s="51" t="str">
        <f t="shared" ref="G1801:G1864" si="311">IF(D1801="","",VLOOKUP(D1801,Master,5,FALSE))</f>
        <v>Men Veteran</v>
      </c>
      <c r="H1801" s="51" t="str">
        <f t="shared" ref="H1801:H1864" si="312">IF(D1801="","",VLOOKUP(D1801,Master,2,FALSE))</f>
        <v>Okahandja</v>
      </c>
      <c r="I1801" s="84"/>
      <c r="J1801" s="84" t="s">
        <v>1279</v>
      </c>
      <c r="K1801" s="84">
        <v>158</v>
      </c>
      <c r="L1801" s="83">
        <f t="shared" ref="L1801:L1864" si="313">IF(K1801="","",IF(I1801="",ROUND(HLOOKUP(J1801,kgList,K1801,FALSE),1),ROUND(HLOOKUP(I1801,kgList,K1801,FALSE),1)))</f>
        <v>20.8</v>
      </c>
      <c r="M1801" s="83">
        <f t="shared" ref="M1801:M1864" si="314">IF(L1801="","",IF(COUNTA(I1801:J1801)&gt;1,"Edible or Inedible",IF(COUNTA(I1801)=1,L1801*1,IF(COUNTA(J1801)=1,L1801*1,"ERROR"))))</f>
        <v>20.8</v>
      </c>
    </row>
    <row r="1802" spans="1:13" hidden="1" x14ac:dyDescent="0.3">
      <c r="A1802" s="210" t="str">
        <f t="shared" si="306"/>
        <v>2023-IC-L1</v>
      </c>
      <c r="B1802" s="199">
        <f t="shared" si="307"/>
        <v>44982</v>
      </c>
      <c r="C1802" s="210" t="str">
        <f t="shared" si="308"/>
        <v>Zone 4 - Canopy</v>
      </c>
      <c r="D1802" s="84" t="s">
        <v>480</v>
      </c>
      <c r="E1802" s="51" t="str">
        <f t="shared" si="309"/>
        <v>Emil</v>
      </c>
      <c r="F1802" s="51" t="str">
        <f t="shared" si="310"/>
        <v>Prinsloo</v>
      </c>
      <c r="G1802" s="51" t="str">
        <f t="shared" si="311"/>
        <v>Men Veteran</v>
      </c>
      <c r="H1802" s="51" t="str">
        <f t="shared" si="312"/>
        <v>Okahandja</v>
      </c>
      <c r="I1802" s="84"/>
      <c r="J1802" s="84" t="s">
        <v>1279</v>
      </c>
      <c r="K1802" s="84">
        <v>146</v>
      </c>
      <c r="L1802" s="83">
        <f t="shared" si="313"/>
        <v>15.9</v>
      </c>
      <c r="M1802" s="83">
        <f t="shared" si="314"/>
        <v>15.9</v>
      </c>
    </row>
    <row r="1803" spans="1:13" hidden="1" x14ac:dyDescent="0.3">
      <c r="A1803" s="210" t="str">
        <f t="shared" si="306"/>
        <v>2023-IC-L1</v>
      </c>
      <c r="B1803" s="199">
        <f t="shared" si="307"/>
        <v>44982</v>
      </c>
      <c r="C1803" s="210" t="str">
        <f t="shared" si="308"/>
        <v>Zone 4 - Canopy</v>
      </c>
      <c r="D1803" s="84" t="s">
        <v>1390</v>
      </c>
      <c r="E1803" s="51" t="str">
        <f t="shared" si="309"/>
        <v>Jacomine</v>
      </c>
      <c r="F1803" s="51" t="str">
        <f t="shared" si="310"/>
        <v>Heath</v>
      </c>
      <c r="G1803" s="51" t="str">
        <f t="shared" si="311"/>
        <v>Ladies Senior</v>
      </c>
      <c r="H1803" s="51" t="str">
        <f t="shared" si="312"/>
        <v>Steenbras</v>
      </c>
      <c r="I1803" s="84"/>
      <c r="J1803" s="84" t="s">
        <v>1279</v>
      </c>
      <c r="K1803" s="84">
        <v>118</v>
      </c>
      <c r="L1803" s="83">
        <f t="shared" si="313"/>
        <v>7.6</v>
      </c>
      <c r="M1803" s="83">
        <f t="shared" si="314"/>
        <v>7.6</v>
      </c>
    </row>
    <row r="1804" spans="1:13" hidden="1" x14ac:dyDescent="0.3">
      <c r="A1804" s="210" t="str">
        <f t="shared" si="306"/>
        <v>2023-IC-L1</v>
      </c>
      <c r="B1804" s="199">
        <f t="shared" si="307"/>
        <v>44982</v>
      </c>
      <c r="C1804" s="210" t="str">
        <f t="shared" si="308"/>
        <v>Zone 4 - Canopy</v>
      </c>
      <c r="D1804" s="84" t="s">
        <v>1418</v>
      </c>
      <c r="E1804" s="51" t="str">
        <f t="shared" si="309"/>
        <v>Jacob</v>
      </c>
      <c r="F1804" s="51" t="str">
        <f t="shared" si="310"/>
        <v>Wasserfall</v>
      </c>
      <c r="G1804" s="51" t="str">
        <f t="shared" si="311"/>
        <v>Men Senior</v>
      </c>
      <c r="H1804" s="51" t="str">
        <f t="shared" si="312"/>
        <v>Henties Bay</v>
      </c>
      <c r="I1804" s="84"/>
      <c r="J1804" s="84" t="s">
        <v>1279</v>
      </c>
      <c r="K1804" s="84">
        <v>128</v>
      </c>
      <c r="L1804" s="83">
        <f t="shared" si="313"/>
        <v>10.1</v>
      </c>
      <c r="M1804" s="83">
        <f t="shared" si="314"/>
        <v>10.1</v>
      </c>
    </row>
    <row r="1805" spans="1:13" hidden="1" x14ac:dyDescent="0.3">
      <c r="A1805" s="210" t="str">
        <f t="shared" si="306"/>
        <v>2023-IC-L1</v>
      </c>
      <c r="B1805" s="199">
        <f t="shared" si="307"/>
        <v>44982</v>
      </c>
      <c r="C1805" s="210" t="str">
        <f t="shared" si="308"/>
        <v>Zone 4 - Canopy</v>
      </c>
      <c r="D1805" s="84" t="s">
        <v>544</v>
      </c>
      <c r="E1805" s="51" t="str">
        <f t="shared" si="309"/>
        <v>Simen</v>
      </c>
      <c r="F1805" s="51" t="str">
        <f t="shared" si="310"/>
        <v>Andersen</v>
      </c>
      <c r="G1805" s="51" t="str">
        <f t="shared" si="311"/>
        <v>Men Grand Masters</v>
      </c>
      <c r="H1805" s="51" t="str">
        <f t="shared" si="312"/>
        <v>Henties Bay</v>
      </c>
      <c r="I1805" s="84"/>
      <c r="J1805" s="84" t="s">
        <v>1279</v>
      </c>
      <c r="K1805" s="84">
        <v>128</v>
      </c>
      <c r="L1805" s="83">
        <f t="shared" si="313"/>
        <v>10.1</v>
      </c>
      <c r="M1805" s="83">
        <f t="shared" si="314"/>
        <v>10.1</v>
      </c>
    </row>
    <row r="1806" spans="1:13" hidden="1" x14ac:dyDescent="0.3">
      <c r="A1806" s="210" t="str">
        <f t="shared" si="306"/>
        <v>2023-IC-L1</v>
      </c>
      <c r="B1806" s="199">
        <f t="shared" si="307"/>
        <v>44982</v>
      </c>
      <c r="C1806" s="210" t="str">
        <f t="shared" si="308"/>
        <v>Zone 4 - Canopy</v>
      </c>
      <c r="D1806" s="84" t="s">
        <v>644</v>
      </c>
      <c r="E1806" s="51" t="str">
        <f t="shared" si="309"/>
        <v>Louis</v>
      </c>
      <c r="F1806" s="51" t="str">
        <f t="shared" si="310"/>
        <v>Fenaux</v>
      </c>
      <c r="G1806" s="51" t="str">
        <f t="shared" si="311"/>
        <v>Men Veteran</v>
      </c>
      <c r="H1806" s="51" t="str">
        <f t="shared" si="312"/>
        <v>Orca Angling Club</v>
      </c>
      <c r="I1806" s="84" t="s">
        <v>19</v>
      </c>
      <c r="J1806" s="84"/>
      <c r="K1806" s="84">
        <v>43</v>
      </c>
      <c r="L1806" s="83">
        <f t="shared" si="313"/>
        <v>0.8</v>
      </c>
      <c r="M1806" s="83">
        <f t="shared" si="314"/>
        <v>0.8</v>
      </c>
    </row>
    <row r="1807" spans="1:13" hidden="1" x14ac:dyDescent="0.3">
      <c r="A1807" s="210" t="str">
        <f t="shared" si="306"/>
        <v>2023-IC-L1</v>
      </c>
      <c r="B1807" s="199">
        <f t="shared" si="307"/>
        <v>44982</v>
      </c>
      <c r="C1807" s="210" t="str">
        <f t="shared" si="308"/>
        <v>Zone 4 - Canopy</v>
      </c>
      <c r="D1807" s="84" t="s">
        <v>1500</v>
      </c>
      <c r="E1807" s="51" t="str">
        <f t="shared" si="309"/>
        <v>Sylvia</v>
      </c>
      <c r="F1807" s="51" t="str">
        <f t="shared" si="310"/>
        <v>Horn</v>
      </c>
      <c r="G1807" s="51" t="str">
        <f t="shared" si="311"/>
        <v>Ladies Master</v>
      </c>
      <c r="H1807" s="51" t="str">
        <f t="shared" si="312"/>
        <v>Welwitschia</v>
      </c>
      <c r="I1807" s="84" t="s">
        <v>19</v>
      </c>
      <c r="J1807" s="84"/>
      <c r="K1807" s="84">
        <v>42</v>
      </c>
      <c r="L1807" s="83">
        <f t="shared" si="313"/>
        <v>0.8</v>
      </c>
      <c r="M1807" s="83">
        <f t="shared" si="314"/>
        <v>0.8</v>
      </c>
    </row>
    <row r="1808" spans="1:13" hidden="1" x14ac:dyDescent="0.3">
      <c r="A1808" s="210" t="str">
        <f t="shared" si="306"/>
        <v>2023-IC-L1</v>
      </c>
      <c r="B1808" s="199">
        <f t="shared" si="307"/>
        <v>44982</v>
      </c>
      <c r="C1808" s="210" t="str">
        <f t="shared" si="308"/>
        <v>Zone 4 - Canopy</v>
      </c>
      <c r="D1808" s="84" t="s">
        <v>482</v>
      </c>
      <c r="E1808" s="51" t="str">
        <f t="shared" si="309"/>
        <v>Kobus</v>
      </c>
      <c r="F1808" s="51" t="str">
        <f t="shared" si="310"/>
        <v>Nel</v>
      </c>
      <c r="G1808" s="51" t="str">
        <f t="shared" si="311"/>
        <v>Men Master</v>
      </c>
      <c r="H1808" s="51" t="str">
        <f t="shared" si="312"/>
        <v>Henties Bay</v>
      </c>
      <c r="I1808" s="84" t="s">
        <v>19</v>
      </c>
      <c r="J1808" s="84"/>
      <c r="K1808" s="84">
        <v>43</v>
      </c>
      <c r="L1808" s="83">
        <f t="shared" si="313"/>
        <v>0.8</v>
      </c>
      <c r="M1808" s="83">
        <f t="shared" si="314"/>
        <v>0.8</v>
      </c>
    </row>
    <row r="1809" spans="1:13" hidden="1" x14ac:dyDescent="0.3">
      <c r="A1809" s="210" t="str">
        <f t="shared" si="306"/>
        <v>2023-IC-L1</v>
      </c>
      <c r="B1809" s="199">
        <f t="shared" si="307"/>
        <v>44982</v>
      </c>
      <c r="C1809" s="210" t="str">
        <f t="shared" si="308"/>
        <v>Zone 4 - Canopy</v>
      </c>
      <c r="D1809" s="84" t="s">
        <v>1499</v>
      </c>
      <c r="E1809" s="51" t="str">
        <f t="shared" si="309"/>
        <v>Rian</v>
      </c>
      <c r="F1809" s="51" t="str">
        <f t="shared" si="310"/>
        <v>Horn</v>
      </c>
      <c r="G1809" s="51" t="str">
        <f t="shared" si="311"/>
        <v>Men Master</v>
      </c>
      <c r="H1809" s="51" t="str">
        <f t="shared" si="312"/>
        <v>Welwitschia</v>
      </c>
      <c r="I1809" s="84" t="s">
        <v>24</v>
      </c>
      <c r="J1809" s="84"/>
      <c r="K1809" s="84">
        <v>47</v>
      </c>
      <c r="L1809" s="83">
        <f t="shared" si="313"/>
        <v>2.2000000000000002</v>
      </c>
      <c r="M1809" s="83">
        <f t="shared" si="314"/>
        <v>2.2000000000000002</v>
      </c>
    </row>
    <row r="1810" spans="1:13" hidden="1" x14ac:dyDescent="0.3">
      <c r="A1810" s="210" t="str">
        <f t="shared" si="306"/>
        <v>2023-IC-L1</v>
      </c>
      <c r="B1810" s="199">
        <f t="shared" si="307"/>
        <v>44982</v>
      </c>
      <c r="C1810" s="210" t="str">
        <f t="shared" si="308"/>
        <v>Zone 4 - Canopy</v>
      </c>
      <c r="D1810" s="84" t="s">
        <v>1499</v>
      </c>
      <c r="E1810" s="51" t="str">
        <f t="shared" si="309"/>
        <v>Rian</v>
      </c>
      <c r="F1810" s="51" t="str">
        <f t="shared" si="310"/>
        <v>Horn</v>
      </c>
      <c r="G1810" s="51" t="str">
        <f t="shared" si="311"/>
        <v>Men Master</v>
      </c>
      <c r="H1810" s="51" t="str">
        <f t="shared" si="312"/>
        <v>Welwitschia</v>
      </c>
      <c r="I1810" s="84" t="s">
        <v>24</v>
      </c>
      <c r="J1810" s="84"/>
      <c r="K1810" s="84">
        <v>48</v>
      </c>
      <c r="L1810" s="83">
        <f t="shared" si="313"/>
        <v>2.4</v>
      </c>
      <c r="M1810" s="83">
        <f t="shared" si="314"/>
        <v>2.4</v>
      </c>
    </row>
    <row r="1811" spans="1:13" hidden="1" x14ac:dyDescent="0.3">
      <c r="A1811" s="210" t="str">
        <f t="shared" si="306"/>
        <v>2023-IC-L1</v>
      </c>
      <c r="B1811" s="199">
        <f t="shared" si="307"/>
        <v>44982</v>
      </c>
      <c r="C1811" s="210" t="str">
        <f t="shared" si="308"/>
        <v>Zone 4 - Canopy</v>
      </c>
      <c r="D1811" s="84" t="s">
        <v>1499</v>
      </c>
      <c r="E1811" s="51" t="str">
        <f t="shared" si="309"/>
        <v>Rian</v>
      </c>
      <c r="F1811" s="51" t="str">
        <f t="shared" si="310"/>
        <v>Horn</v>
      </c>
      <c r="G1811" s="51" t="str">
        <f t="shared" si="311"/>
        <v>Men Master</v>
      </c>
      <c r="H1811" s="51" t="str">
        <f t="shared" si="312"/>
        <v>Welwitschia</v>
      </c>
      <c r="I1811" s="84"/>
      <c r="J1811" s="84" t="s">
        <v>1257</v>
      </c>
      <c r="K1811" s="84">
        <v>51</v>
      </c>
      <c r="L1811" s="83">
        <f t="shared" si="313"/>
        <v>2.4</v>
      </c>
      <c r="M1811" s="83">
        <f t="shared" si="314"/>
        <v>2.4</v>
      </c>
    </row>
    <row r="1812" spans="1:13" hidden="1" x14ac:dyDescent="0.3">
      <c r="A1812" s="210" t="str">
        <f t="shared" si="306"/>
        <v>2023-IC-L1</v>
      </c>
      <c r="B1812" s="199">
        <f t="shared" si="307"/>
        <v>44982</v>
      </c>
      <c r="C1812" s="210" t="str">
        <f t="shared" si="308"/>
        <v>Zone 4 - Canopy</v>
      </c>
      <c r="D1812" s="84" t="s">
        <v>1701</v>
      </c>
      <c r="E1812" s="51" t="str">
        <f t="shared" si="309"/>
        <v>Ricku</v>
      </c>
      <c r="F1812" s="51" t="str">
        <f t="shared" si="310"/>
        <v>Mans</v>
      </c>
      <c r="G1812" s="51" t="str">
        <f t="shared" si="311"/>
        <v>Men Senior</v>
      </c>
      <c r="H1812" s="51" t="str">
        <f t="shared" si="312"/>
        <v>Henties Bay</v>
      </c>
      <c r="I1812" s="84"/>
      <c r="J1812" s="84" t="s">
        <v>1257</v>
      </c>
      <c r="K1812" s="84">
        <v>55</v>
      </c>
      <c r="L1812" s="83">
        <f t="shared" si="313"/>
        <v>3</v>
      </c>
      <c r="M1812" s="83">
        <f t="shared" si="314"/>
        <v>3</v>
      </c>
    </row>
    <row r="1813" spans="1:13" hidden="1" x14ac:dyDescent="0.3">
      <c r="A1813" s="210" t="str">
        <f t="shared" si="306"/>
        <v>2023-IC-L1</v>
      </c>
      <c r="B1813" s="199">
        <f t="shared" si="307"/>
        <v>44982</v>
      </c>
      <c r="C1813" s="210" t="str">
        <f t="shared" si="308"/>
        <v>Zone 4 - Canopy</v>
      </c>
      <c r="D1813" s="84" t="s">
        <v>795</v>
      </c>
      <c r="E1813" s="51" t="str">
        <f t="shared" si="309"/>
        <v>Divan</v>
      </c>
      <c r="F1813" s="51" t="str">
        <f t="shared" si="310"/>
        <v>Van Vreden</v>
      </c>
      <c r="G1813" s="51" t="str">
        <f t="shared" si="311"/>
        <v>Men Senior</v>
      </c>
      <c r="H1813" s="51" t="str">
        <f t="shared" si="312"/>
        <v>Henties Bay</v>
      </c>
      <c r="I1813" s="84"/>
      <c r="J1813" s="84"/>
      <c r="K1813" s="84"/>
      <c r="L1813" s="83" t="str">
        <f t="shared" si="313"/>
        <v/>
      </c>
      <c r="M1813" s="83" t="str">
        <f t="shared" si="314"/>
        <v/>
      </c>
    </row>
    <row r="1814" spans="1:13" hidden="1" x14ac:dyDescent="0.3">
      <c r="A1814" s="210" t="str">
        <f t="shared" si="306"/>
        <v>2023-IC-L1</v>
      </c>
      <c r="B1814" s="199">
        <f t="shared" si="307"/>
        <v>44982</v>
      </c>
      <c r="C1814" s="210" t="str">
        <f t="shared" si="308"/>
        <v>Zone 4 - Canopy</v>
      </c>
      <c r="D1814" s="84" t="s">
        <v>475</v>
      </c>
      <c r="E1814" s="51" t="str">
        <f t="shared" si="309"/>
        <v>Johan</v>
      </c>
      <c r="F1814" s="51" t="str">
        <f t="shared" si="310"/>
        <v>Agenbag</v>
      </c>
      <c r="G1814" s="51" t="str">
        <f t="shared" si="311"/>
        <v>Men Master</v>
      </c>
      <c r="H1814" s="51" t="str">
        <f t="shared" si="312"/>
        <v>Henties Bay</v>
      </c>
      <c r="I1814" s="84"/>
      <c r="J1814" s="84"/>
      <c r="K1814" s="84"/>
      <c r="L1814" s="83" t="str">
        <f t="shared" si="313"/>
        <v/>
      </c>
      <c r="M1814" s="83" t="str">
        <f t="shared" si="314"/>
        <v/>
      </c>
    </row>
    <row r="1815" spans="1:13" hidden="1" x14ac:dyDescent="0.3">
      <c r="A1815" s="210" t="str">
        <f t="shared" si="306"/>
        <v>2023-IC-L1</v>
      </c>
      <c r="B1815" s="199">
        <f t="shared" si="307"/>
        <v>44982</v>
      </c>
      <c r="C1815" s="210" t="str">
        <f t="shared" si="308"/>
        <v>Zone 4 - Canopy</v>
      </c>
      <c r="D1815" s="84" t="s">
        <v>622</v>
      </c>
      <c r="E1815" s="51" t="str">
        <f t="shared" si="309"/>
        <v>Karel</v>
      </c>
      <c r="F1815" s="51" t="str">
        <f t="shared" si="310"/>
        <v>Agenbag</v>
      </c>
      <c r="G1815" s="51" t="str">
        <f t="shared" si="311"/>
        <v>Men Senior</v>
      </c>
      <c r="H1815" s="51" t="str">
        <f t="shared" si="312"/>
        <v>Henties Bay</v>
      </c>
      <c r="I1815" s="84"/>
      <c r="J1815" s="84"/>
      <c r="K1815" s="84"/>
      <c r="L1815" s="83" t="str">
        <f t="shared" si="313"/>
        <v/>
      </c>
      <c r="M1815" s="83" t="str">
        <f t="shared" si="314"/>
        <v/>
      </c>
    </row>
    <row r="1816" spans="1:13" hidden="1" x14ac:dyDescent="0.3">
      <c r="A1816" s="210" t="str">
        <f t="shared" si="306"/>
        <v>2023-IC-L1</v>
      </c>
      <c r="B1816" s="199">
        <f t="shared" si="307"/>
        <v>44982</v>
      </c>
      <c r="C1816" s="210" t="str">
        <f t="shared" si="308"/>
        <v>Zone 4 - Canopy</v>
      </c>
      <c r="D1816" s="84" t="s">
        <v>694</v>
      </c>
      <c r="E1816" s="51" t="str">
        <f t="shared" si="309"/>
        <v>Phillip Eric</v>
      </c>
      <c r="F1816" s="51" t="str">
        <f t="shared" si="310"/>
        <v>Mans</v>
      </c>
      <c r="G1816" s="51" t="str">
        <f t="shared" si="311"/>
        <v>Men Master</v>
      </c>
      <c r="H1816" s="51" t="str">
        <f t="shared" si="312"/>
        <v>Henties Bay</v>
      </c>
      <c r="I1816" s="84"/>
      <c r="J1816" s="84"/>
      <c r="K1816" s="84"/>
      <c r="L1816" s="83" t="str">
        <f t="shared" si="313"/>
        <v/>
      </c>
      <c r="M1816" s="83" t="str">
        <f t="shared" si="314"/>
        <v/>
      </c>
    </row>
    <row r="1817" spans="1:13" hidden="1" x14ac:dyDescent="0.3">
      <c r="A1817" s="210" t="str">
        <f t="shared" si="306"/>
        <v>2023-IC-L1</v>
      </c>
      <c r="B1817" s="199">
        <f t="shared" si="307"/>
        <v>44982</v>
      </c>
      <c r="C1817" s="210" t="str">
        <f t="shared" si="308"/>
        <v>Zone 4 - Canopy</v>
      </c>
      <c r="D1817" s="84" t="s">
        <v>474</v>
      </c>
      <c r="E1817" s="51" t="str">
        <f t="shared" si="309"/>
        <v>Heini</v>
      </c>
      <c r="F1817" s="51" t="str">
        <f t="shared" si="310"/>
        <v>Zahrt</v>
      </c>
      <c r="G1817" s="51" t="str">
        <f t="shared" si="311"/>
        <v>Men Senior</v>
      </c>
      <c r="H1817" s="51" t="str">
        <f t="shared" si="312"/>
        <v>Orca Angling Club</v>
      </c>
      <c r="I1817" s="84"/>
      <c r="J1817" s="84"/>
      <c r="K1817" s="84"/>
      <c r="L1817" s="83" t="str">
        <f t="shared" si="313"/>
        <v/>
      </c>
      <c r="M1817" s="83" t="str">
        <f t="shared" si="314"/>
        <v/>
      </c>
    </row>
    <row r="1818" spans="1:13" hidden="1" x14ac:dyDescent="0.3">
      <c r="A1818" s="210" t="str">
        <f t="shared" si="306"/>
        <v>2023-IC-L1</v>
      </c>
      <c r="B1818" s="199">
        <f t="shared" si="307"/>
        <v>44982</v>
      </c>
      <c r="C1818" s="210" t="str">
        <f t="shared" si="308"/>
        <v>Zone 4 - Canopy</v>
      </c>
      <c r="D1818" s="84" t="s">
        <v>581</v>
      </c>
      <c r="E1818" s="51" t="str">
        <f t="shared" si="309"/>
        <v>Chris</v>
      </c>
      <c r="F1818" s="51" t="str">
        <f t="shared" si="310"/>
        <v>Scholtz</v>
      </c>
      <c r="G1818" s="51" t="str">
        <f t="shared" si="311"/>
        <v>Men Veteran</v>
      </c>
      <c r="H1818" s="51" t="str">
        <f t="shared" si="312"/>
        <v>Henties Bay</v>
      </c>
      <c r="I1818" s="84"/>
      <c r="J1818" s="84"/>
      <c r="K1818" s="84"/>
      <c r="L1818" s="83" t="str">
        <f t="shared" si="313"/>
        <v/>
      </c>
      <c r="M1818" s="83" t="str">
        <f t="shared" si="314"/>
        <v/>
      </c>
    </row>
    <row r="1819" spans="1:13" hidden="1" x14ac:dyDescent="0.3">
      <c r="A1819" s="210" t="str">
        <f t="shared" si="306"/>
        <v>2023-IC-L1</v>
      </c>
      <c r="B1819" s="199">
        <f t="shared" si="307"/>
        <v>44982</v>
      </c>
      <c r="C1819" s="210" t="str">
        <f t="shared" si="308"/>
        <v>Zone 4 - Canopy</v>
      </c>
      <c r="D1819" s="84" t="s">
        <v>1367</v>
      </c>
      <c r="E1819" s="51" t="str">
        <f t="shared" si="309"/>
        <v>Nadine</v>
      </c>
      <c r="F1819" s="51" t="str">
        <f t="shared" si="310"/>
        <v>Downing</v>
      </c>
      <c r="G1819" s="51" t="str">
        <f t="shared" si="311"/>
        <v>Ladies Master</v>
      </c>
      <c r="H1819" s="51" t="str">
        <f t="shared" si="312"/>
        <v>Henties Bay</v>
      </c>
      <c r="I1819" s="84"/>
      <c r="J1819" s="84"/>
      <c r="K1819" s="84"/>
      <c r="L1819" s="83" t="str">
        <f t="shared" si="313"/>
        <v/>
      </c>
      <c r="M1819" s="83" t="str">
        <f t="shared" si="314"/>
        <v/>
      </c>
    </row>
    <row r="1820" spans="1:13" hidden="1" x14ac:dyDescent="0.3">
      <c r="A1820" s="210" t="str">
        <f t="shared" si="306"/>
        <v>2023-IC-L1</v>
      </c>
      <c r="B1820" s="199">
        <f t="shared" si="307"/>
        <v>44982</v>
      </c>
      <c r="C1820" s="210" t="str">
        <f t="shared" si="308"/>
        <v>Zone 4 - Canopy</v>
      </c>
      <c r="D1820" s="84" t="s">
        <v>572</v>
      </c>
      <c r="E1820" s="51" t="str">
        <f t="shared" si="309"/>
        <v>Veronica</v>
      </c>
      <c r="F1820" s="51" t="str">
        <f t="shared" si="310"/>
        <v>Nel</v>
      </c>
      <c r="G1820" s="51" t="str">
        <f t="shared" si="311"/>
        <v>Ladies Master</v>
      </c>
      <c r="H1820" s="51" t="str">
        <f t="shared" si="312"/>
        <v>Henties Bay</v>
      </c>
      <c r="I1820" s="84"/>
      <c r="J1820" s="84"/>
      <c r="K1820" s="84"/>
      <c r="L1820" s="83" t="str">
        <f t="shared" si="313"/>
        <v/>
      </c>
      <c r="M1820" s="83" t="str">
        <f t="shared" si="314"/>
        <v/>
      </c>
    </row>
    <row r="1821" spans="1:13" hidden="1" x14ac:dyDescent="0.3">
      <c r="A1821" s="210" t="str">
        <f t="shared" si="306"/>
        <v>2023-IC-L1</v>
      </c>
      <c r="B1821" s="199">
        <f t="shared" si="307"/>
        <v>44982</v>
      </c>
      <c r="C1821" s="210" t="str">
        <f t="shared" si="308"/>
        <v>Zone 4 - Canopy</v>
      </c>
      <c r="D1821" s="84" t="s">
        <v>563</v>
      </c>
      <c r="E1821" s="51" t="str">
        <f t="shared" si="309"/>
        <v>Michele</v>
      </c>
      <c r="F1821" s="51" t="str">
        <f t="shared" si="310"/>
        <v>Andersen</v>
      </c>
      <c r="G1821" s="51" t="str">
        <f t="shared" si="311"/>
        <v>Ladies Grand Masters</v>
      </c>
      <c r="H1821" s="51" t="str">
        <f t="shared" si="312"/>
        <v>Henties Bay</v>
      </c>
      <c r="I1821" s="84"/>
      <c r="J1821" s="84"/>
      <c r="K1821" s="84"/>
      <c r="L1821" s="83" t="str">
        <f t="shared" si="313"/>
        <v/>
      </c>
      <c r="M1821" s="83" t="str">
        <f t="shared" si="314"/>
        <v/>
      </c>
    </row>
    <row r="1822" spans="1:13" hidden="1" x14ac:dyDescent="0.3">
      <c r="A1822" s="210" t="str">
        <f t="shared" si="306"/>
        <v>2023-IC-L1</v>
      </c>
      <c r="B1822" s="199">
        <f t="shared" si="307"/>
        <v>44982</v>
      </c>
      <c r="C1822" s="210" t="str">
        <f t="shared" si="308"/>
        <v>Zone 4 - Canopy</v>
      </c>
      <c r="D1822" s="84" t="s">
        <v>1624</v>
      </c>
      <c r="E1822" s="51" t="str">
        <f t="shared" si="309"/>
        <v>Clinton</v>
      </c>
      <c r="F1822" s="51" t="str">
        <f t="shared" si="310"/>
        <v>Barnard</v>
      </c>
      <c r="G1822" s="51" t="str">
        <f t="shared" si="311"/>
        <v>Men Senior</v>
      </c>
      <c r="H1822" s="51" t="str">
        <f t="shared" si="312"/>
        <v>xHenties Bay</v>
      </c>
      <c r="I1822" s="84"/>
      <c r="J1822" s="84"/>
      <c r="K1822" s="84"/>
      <c r="L1822" s="83" t="str">
        <f t="shared" si="313"/>
        <v/>
      </c>
      <c r="M1822" s="83" t="str">
        <f t="shared" si="314"/>
        <v/>
      </c>
    </row>
    <row r="1823" spans="1:13" hidden="1" x14ac:dyDescent="0.3">
      <c r="A1823" s="210" t="str">
        <f t="shared" si="306"/>
        <v>2023-IC-L1</v>
      </c>
      <c r="B1823" s="199">
        <f t="shared" si="307"/>
        <v>44982</v>
      </c>
      <c r="C1823" s="210" t="str">
        <f t="shared" si="308"/>
        <v>Zone 4 - Canopy</v>
      </c>
      <c r="D1823" s="84" t="s">
        <v>1435</v>
      </c>
      <c r="E1823" s="51" t="str">
        <f t="shared" si="309"/>
        <v>Tiaan</v>
      </c>
      <c r="F1823" s="51" t="str">
        <f t="shared" si="310"/>
        <v>Fourie</v>
      </c>
      <c r="G1823" s="51" t="str">
        <f t="shared" si="311"/>
        <v>Men Senior</v>
      </c>
      <c r="H1823" s="51" t="str">
        <f t="shared" si="312"/>
        <v>Penguin</v>
      </c>
      <c r="I1823" s="84"/>
      <c r="J1823" s="84"/>
      <c r="K1823" s="84"/>
      <c r="L1823" s="83" t="str">
        <f t="shared" si="313"/>
        <v/>
      </c>
      <c r="M1823" s="83" t="str">
        <f t="shared" si="314"/>
        <v/>
      </c>
    </row>
    <row r="1824" spans="1:13" hidden="1" x14ac:dyDescent="0.3">
      <c r="A1824" s="210" t="str">
        <f t="shared" si="306"/>
        <v>2023-IC-L1</v>
      </c>
      <c r="B1824" s="199">
        <f t="shared" si="307"/>
        <v>44982</v>
      </c>
      <c r="C1824" s="210" t="str">
        <f t="shared" si="308"/>
        <v>Zone 4 - Canopy</v>
      </c>
      <c r="D1824" s="84" t="s">
        <v>1157</v>
      </c>
      <c r="E1824" s="51" t="str">
        <f t="shared" si="309"/>
        <v>Lourens</v>
      </c>
      <c r="F1824" s="51" t="str">
        <f t="shared" si="310"/>
        <v>Fourie</v>
      </c>
      <c r="G1824" s="51" t="str">
        <f t="shared" si="311"/>
        <v>Men Master</v>
      </c>
      <c r="H1824" s="51" t="str">
        <f t="shared" si="312"/>
        <v>Penguin</v>
      </c>
      <c r="I1824" s="84"/>
      <c r="J1824" s="84"/>
      <c r="K1824" s="84"/>
      <c r="L1824" s="83" t="str">
        <f t="shared" si="313"/>
        <v/>
      </c>
      <c r="M1824" s="83" t="str">
        <f t="shared" si="314"/>
        <v/>
      </c>
    </row>
    <row r="1825" spans="1:13" hidden="1" x14ac:dyDescent="0.3">
      <c r="A1825" s="210" t="str">
        <f t="shared" si="306"/>
        <v>2023-IC-L1</v>
      </c>
      <c r="B1825" s="199">
        <f t="shared" si="307"/>
        <v>44982</v>
      </c>
      <c r="C1825" s="210" t="str">
        <f t="shared" si="308"/>
        <v>Zone 4 - Canopy</v>
      </c>
      <c r="D1825" s="84" t="s">
        <v>530</v>
      </c>
      <c r="E1825" s="51" t="str">
        <f t="shared" si="309"/>
        <v>John-John</v>
      </c>
      <c r="F1825" s="51" t="str">
        <f t="shared" si="310"/>
        <v>Warrington</v>
      </c>
      <c r="G1825" s="51" t="str">
        <f t="shared" si="311"/>
        <v>Men Veteran</v>
      </c>
      <c r="H1825" s="51" t="str">
        <f t="shared" si="312"/>
        <v>Mako</v>
      </c>
      <c r="I1825" s="84"/>
      <c r="J1825" s="84" t="s">
        <v>1279</v>
      </c>
      <c r="K1825" s="84">
        <v>160</v>
      </c>
      <c r="L1825" s="83">
        <f t="shared" si="313"/>
        <v>21.7</v>
      </c>
      <c r="M1825" s="83">
        <f t="shared" si="314"/>
        <v>21.7</v>
      </c>
    </row>
    <row r="1826" spans="1:13" hidden="1" x14ac:dyDescent="0.3">
      <c r="A1826" s="210" t="str">
        <f t="shared" si="306"/>
        <v>2023-IC-L1</v>
      </c>
      <c r="B1826" s="199">
        <f t="shared" si="307"/>
        <v>44982</v>
      </c>
      <c r="C1826" s="210" t="str">
        <f t="shared" si="308"/>
        <v>Zone 4 - Canopy</v>
      </c>
      <c r="D1826" s="84" t="s">
        <v>530</v>
      </c>
      <c r="E1826" s="51" t="str">
        <f t="shared" si="309"/>
        <v>John-John</v>
      </c>
      <c r="F1826" s="51" t="str">
        <f t="shared" si="310"/>
        <v>Warrington</v>
      </c>
      <c r="G1826" s="51" t="str">
        <f t="shared" si="311"/>
        <v>Men Veteran</v>
      </c>
      <c r="H1826" s="51" t="str">
        <f t="shared" si="312"/>
        <v>Mako</v>
      </c>
      <c r="I1826" s="84"/>
      <c r="J1826" s="84" t="s">
        <v>1279</v>
      </c>
      <c r="K1826" s="84">
        <v>131</v>
      </c>
      <c r="L1826" s="83">
        <f t="shared" si="313"/>
        <v>10.9</v>
      </c>
      <c r="M1826" s="83">
        <f t="shared" si="314"/>
        <v>10.9</v>
      </c>
    </row>
    <row r="1827" spans="1:13" hidden="1" x14ac:dyDescent="0.3">
      <c r="A1827" s="210" t="str">
        <f t="shared" si="306"/>
        <v>2023-IC-L1</v>
      </c>
      <c r="B1827" s="199">
        <f t="shared" si="307"/>
        <v>44982</v>
      </c>
      <c r="C1827" s="210" t="str">
        <f t="shared" si="308"/>
        <v>Zone 4 - Canopy</v>
      </c>
      <c r="D1827" s="84" t="s">
        <v>468</v>
      </c>
      <c r="E1827" s="51" t="str">
        <f t="shared" si="309"/>
        <v>Johan</v>
      </c>
      <c r="F1827" s="51" t="str">
        <f t="shared" si="310"/>
        <v>Visser</v>
      </c>
      <c r="G1827" s="51" t="str">
        <f t="shared" si="311"/>
        <v>Men Veteran</v>
      </c>
      <c r="H1827" s="51" t="str">
        <f t="shared" si="312"/>
        <v>Mako</v>
      </c>
      <c r="I1827" s="84" t="s">
        <v>19</v>
      </c>
      <c r="J1827" s="84"/>
      <c r="K1827" s="84">
        <v>47</v>
      </c>
      <c r="L1827" s="83">
        <f t="shared" si="313"/>
        <v>1.1000000000000001</v>
      </c>
      <c r="M1827" s="83">
        <f t="shared" si="314"/>
        <v>1.1000000000000001</v>
      </c>
    </row>
    <row r="1828" spans="1:13" hidden="1" x14ac:dyDescent="0.3">
      <c r="A1828" s="210" t="str">
        <f t="shared" si="306"/>
        <v>2023-IC-L1</v>
      </c>
      <c r="B1828" s="199">
        <f t="shared" si="307"/>
        <v>44982</v>
      </c>
      <c r="C1828" s="210" t="str">
        <f t="shared" si="308"/>
        <v>Zone 4 - Canopy</v>
      </c>
      <c r="D1828" s="84" t="s">
        <v>468</v>
      </c>
      <c r="E1828" s="51" t="str">
        <f t="shared" si="309"/>
        <v>Johan</v>
      </c>
      <c r="F1828" s="51" t="str">
        <f t="shared" si="310"/>
        <v>Visser</v>
      </c>
      <c r="G1828" s="51" t="str">
        <f t="shared" si="311"/>
        <v>Men Veteran</v>
      </c>
      <c r="H1828" s="51" t="str">
        <f t="shared" si="312"/>
        <v>Mako</v>
      </c>
      <c r="I1828" s="84" t="s">
        <v>19</v>
      </c>
      <c r="J1828" s="84"/>
      <c r="K1828" s="84">
        <v>45</v>
      </c>
      <c r="L1828" s="83">
        <f t="shared" si="313"/>
        <v>0.9</v>
      </c>
      <c r="M1828" s="83">
        <f t="shared" si="314"/>
        <v>0.9</v>
      </c>
    </row>
    <row r="1829" spans="1:13" hidden="1" x14ac:dyDescent="0.3">
      <c r="A1829" s="210" t="str">
        <f t="shared" si="306"/>
        <v>2023-IC-L1</v>
      </c>
      <c r="B1829" s="199">
        <f t="shared" si="307"/>
        <v>44982</v>
      </c>
      <c r="C1829" s="210" t="str">
        <f t="shared" si="308"/>
        <v>Zone 4 - Canopy</v>
      </c>
      <c r="D1829" s="84" t="s">
        <v>468</v>
      </c>
      <c r="E1829" s="51" t="str">
        <f t="shared" si="309"/>
        <v>Johan</v>
      </c>
      <c r="F1829" s="51" t="str">
        <f t="shared" si="310"/>
        <v>Visser</v>
      </c>
      <c r="G1829" s="51" t="str">
        <f t="shared" si="311"/>
        <v>Men Veteran</v>
      </c>
      <c r="H1829" s="51" t="str">
        <f t="shared" si="312"/>
        <v>Mako</v>
      </c>
      <c r="I1829" s="84"/>
      <c r="J1829" s="84" t="s">
        <v>1279</v>
      </c>
      <c r="K1829" s="84">
        <v>129</v>
      </c>
      <c r="L1829" s="83">
        <f t="shared" si="313"/>
        <v>10.4</v>
      </c>
      <c r="M1829" s="83">
        <f t="shared" si="314"/>
        <v>10.4</v>
      </c>
    </row>
    <row r="1830" spans="1:13" hidden="1" x14ac:dyDescent="0.3">
      <c r="A1830" s="210" t="str">
        <f t="shared" si="306"/>
        <v>2023-IC-L1</v>
      </c>
      <c r="B1830" s="199">
        <f t="shared" si="307"/>
        <v>44982</v>
      </c>
      <c r="C1830" s="210" t="str">
        <f t="shared" si="308"/>
        <v>Zone 4 - Canopy</v>
      </c>
      <c r="D1830" s="84" t="s">
        <v>1054</v>
      </c>
      <c r="E1830" s="51" t="str">
        <f t="shared" si="309"/>
        <v>Rudi(Jnr.)</v>
      </c>
      <c r="F1830" s="51" t="str">
        <f t="shared" si="310"/>
        <v>Swartz</v>
      </c>
      <c r="G1830" s="51" t="str">
        <f t="shared" si="311"/>
        <v>Men U/21</v>
      </c>
      <c r="H1830" s="51" t="str">
        <f t="shared" si="312"/>
        <v>Mako</v>
      </c>
      <c r="I1830" s="84"/>
      <c r="J1830" s="84" t="s">
        <v>1279</v>
      </c>
      <c r="K1830" s="84">
        <v>101</v>
      </c>
      <c r="L1830" s="83">
        <f t="shared" si="313"/>
        <v>4.5</v>
      </c>
      <c r="M1830" s="83">
        <f t="shared" si="314"/>
        <v>4.5</v>
      </c>
    </row>
    <row r="1831" spans="1:13" hidden="1" x14ac:dyDescent="0.3">
      <c r="A1831" s="210" t="str">
        <f t="shared" si="306"/>
        <v>2023-IC-L1</v>
      </c>
      <c r="B1831" s="199">
        <f t="shared" si="307"/>
        <v>44982</v>
      </c>
      <c r="C1831" s="210" t="str">
        <f t="shared" si="308"/>
        <v>Zone 4 - Canopy</v>
      </c>
      <c r="D1831" s="84" t="s">
        <v>1076</v>
      </c>
      <c r="E1831" s="51" t="str">
        <f t="shared" si="309"/>
        <v>Murray</v>
      </c>
      <c r="F1831" s="51" t="str">
        <f t="shared" si="310"/>
        <v>Lewis</v>
      </c>
      <c r="G1831" s="51" t="str">
        <f t="shared" si="311"/>
        <v>Men Veteran</v>
      </c>
      <c r="H1831" s="51" t="str">
        <f t="shared" si="312"/>
        <v>Mako</v>
      </c>
      <c r="I1831" s="84" t="s">
        <v>19</v>
      </c>
      <c r="J1831" s="84"/>
      <c r="K1831" s="84">
        <v>51</v>
      </c>
      <c r="L1831" s="83">
        <f t="shared" si="313"/>
        <v>1.4</v>
      </c>
      <c r="M1831" s="83">
        <f t="shared" si="314"/>
        <v>1.4</v>
      </c>
    </row>
    <row r="1832" spans="1:13" hidden="1" x14ac:dyDescent="0.3">
      <c r="A1832" s="210" t="str">
        <f t="shared" si="306"/>
        <v>2023-IC-L1</v>
      </c>
      <c r="B1832" s="199">
        <f t="shared" si="307"/>
        <v>44982</v>
      </c>
      <c r="C1832" s="210" t="str">
        <f t="shared" si="308"/>
        <v>Zone 4 - Canopy</v>
      </c>
      <c r="D1832" s="84" t="s">
        <v>466</v>
      </c>
      <c r="E1832" s="51" t="str">
        <f t="shared" si="309"/>
        <v>Riaan</v>
      </c>
      <c r="F1832" s="51" t="str">
        <f t="shared" si="310"/>
        <v>Tap</v>
      </c>
      <c r="G1832" s="51" t="str">
        <f t="shared" si="311"/>
        <v>Men Veteran</v>
      </c>
      <c r="H1832" s="51" t="str">
        <f t="shared" si="312"/>
        <v>Mako</v>
      </c>
      <c r="I1832" s="84" t="s">
        <v>19</v>
      </c>
      <c r="J1832" s="84"/>
      <c r="K1832" s="84">
        <v>44</v>
      </c>
      <c r="L1832" s="83">
        <f t="shared" si="313"/>
        <v>0.9</v>
      </c>
      <c r="M1832" s="83">
        <f t="shared" si="314"/>
        <v>0.9</v>
      </c>
    </row>
    <row r="1833" spans="1:13" hidden="1" x14ac:dyDescent="0.3">
      <c r="A1833" s="210" t="str">
        <f t="shared" si="306"/>
        <v>2023-IC-L1</v>
      </c>
      <c r="B1833" s="199">
        <f t="shared" si="307"/>
        <v>44982</v>
      </c>
      <c r="C1833" s="210" t="str">
        <f t="shared" si="308"/>
        <v>Zone 4 - Canopy</v>
      </c>
      <c r="D1833" s="84" t="s">
        <v>967</v>
      </c>
      <c r="E1833" s="51" t="str">
        <f t="shared" si="309"/>
        <v>Rudi</v>
      </c>
      <c r="F1833" s="51" t="str">
        <f t="shared" si="310"/>
        <v>Swartz</v>
      </c>
      <c r="G1833" s="51" t="str">
        <f t="shared" si="311"/>
        <v>Men Veteran</v>
      </c>
      <c r="H1833" s="51" t="str">
        <f t="shared" si="312"/>
        <v>Mako</v>
      </c>
      <c r="I1833" s="84" t="s">
        <v>19</v>
      </c>
      <c r="J1833" s="84"/>
      <c r="K1833" s="84">
        <v>48</v>
      </c>
      <c r="L1833" s="83">
        <f t="shared" si="313"/>
        <v>1.1000000000000001</v>
      </c>
      <c r="M1833" s="83">
        <f t="shared" si="314"/>
        <v>1.1000000000000001</v>
      </c>
    </row>
    <row r="1834" spans="1:13" hidden="1" x14ac:dyDescent="0.3">
      <c r="A1834" s="210" t="str">
        <f t="shared" si="306"/>
        <v>2023-IC-L1</v>
      </c>
      <c r="B1834" s="199">
        <f t="shared" si="307"/>
        <v>44982</v>
      </c>
      <c r="C1834" s="210" t="str">
        <f t="shared" si="308"/>
        <v>Zone 4 - Canopy</v>
      </c>
      <c r="D1834" s="84" t="s">
        <v>967</v>
      </c>
      <c r="E1834" s="51" t="str">
        <f t="shared" si="309"/>
        <v>Rudi</v>
      </c>
      <c r="F1834" s="51" t="str">
        <f t="shared" si="310"/>
        <v>Swartz</v>
      </c>
      <c r="G1834" s="51" t="str">
        <f t="shared" si="311"/>
        <v>Men Veteran</v>
      </c>
      <c r="H1834" s="51" t="str">
        <f t="shared" si="312"/>
        <v>Mako</v>
      </c>
      <c r="I1834" s="84" t="s">
        <v>19</v>
      </c>
      <c r="J1834" s="84"/>
      <c r="K1834" s="84">
        <v>43</v>
      </c>
      <c r="L1834" s="83">
        <f t="shared" si="313"/>
        <v>0.8</v>
      </c>
      <c r="M1834" s="83">
        <f t="shared" si="314"/>
        <v>0.8</v>
      </c>
    </row>
    <row r="1835" spans="1:13" hidden="1" x14ac:dyDescent="0.3">
      <c r="A1835" s="210" t="str">
        <f t="shared" si="306"/>
        <v>2023-IC-L1</v>
      </c>
      <c r="B1835" s="199">
        <f t="shared" si="307"/>
        <v>44982</v>
      </c>
      <c r="C1835" s="210" t="str">
        <f t="shared" si="308"/>
        <v>Zone 4 - Canopy</v>
      </c>
      <c r="D1835" s="84" t="s">
        <v>1027</v>
      </c>
      <c r="E1835" s="51" t="str">
        <f t="shared" si="309"/>
        <v>Johan</v>
      </c>
      <c r="F1835" s="51" t="str">
        <f t="shared" si="310"/>
        <v>Burger</v>
      </c>
      <c r="G1835" s="51" t="str">
        <f t="shared" si="311"/>
        <v>Men Master</v>
      </c>
      <c r="H1835" s="51" t="str">
        <f t="shared" si="312"/>
        <v>Mako</v>
      </c>
      <c r="I1835" s="84"/>
      <c r="J1835" s="84"/>
      <c r="K1835" s="84"/>
      <c r="L1835" s="83" t="str">
        <f t="shared" si="313"/>
        <v/>
      </c>
      <c r="M1835" s="83" t="str">
        <f t="shared" si="314"/>
        <v/>
      </c>
    </row>
    <row r="1836" spans="1:13" hidden="1" x14ac:dyDescent="0.3">
      <c r="A1836" s="210" t="str">
        <f t="shared" si="306"/>
        <v>2023-IC-L1</v>
      </c>
      <c r="B1836" s="199">
        <f t="shared" si="307"/>
        <v>44982</v>
      </c>
      <c r="C1836" s="210" t="str">
        <f t="shared" si="308"/>
        <v>Zone 4 - Canopy</v>
      </c>
      <c r="D1836" s="84" t="s">
        <v>634</v>
      </c>
      <c r="E1836" s="51" t="str">
        <f t="shared" si="309"/>
        <v>Sue</v>
      </c>
      <c r="F1836" s="51" t="str">
        <f t="shared" si="310"/>
        <v>Drake</v>
      </c>
      <c r="G1836" s="51" t="str">
        <f t="shared" si="311"/>
        <v>Ladies Grand Masters</v>
      </c>
      <c r="H1836" s="51" t="str">
        <f t="shared" si="312"/>
        <v>Mako</v>
      </c>
      <c r="I1836" s="84"/>
      <c r="J1836" s="84"/>
      <c r="K1836" s="84"/>
      <c r="L1836" s="83" t="str">
        <f t="shared" si="313"/>
        <v/>
      </c>
      <c r="M1836" s="83" t="str">
        <f t="shared" si="314"/>
        <v/>
      </c>
    </row>
    <row r="1837" spans="1:13" hidden="1" x14ac:dyDescent="0.3">
      <c r="A1837" s="210" t="str">
        <f t="shared" si="306"/>
        <v>2023-IC-L1</v>
      </c>
      <c r="B1837" s="199">
        <f t="shared" si="307"/>
        <v>44982</v>
      </c>
      <c r="C1837" s="210" t="str">
        <f t="shared" si="308"/>
        <v>Zone 4 - Canopy</v>
      </c>
      <c r="D1837" s="84" t="s">
        <v>566</v>
      </c>
      <c r="E1837" s="51" t="str">
        <f t="shared" si="309"/>
        <v>Andrew</v>
      </c>
      <c r="F1837" s="51" t="str">
        <f t="shared" si="310"/>
        <v>Van Schalkwyk</v>
      </c>
      <c r="G1837" s="51" t="str">
        <f t="shared" si="311"/>
        <v>Men Veteran</v>
      </c>
      <c r="H1837" s="51" t="str">
        <f t="shared" si="312"/>
        <v>Mako</v>
      </c>
      <c r="I1837" s="84"/>
      <c r="J1837" s="84"/>
      <c r="K1837" s="84"/>
      <c r="L1837" s="83" t="str">
        <f t="shared" si="313"/>
        <v/>
      </c>
      <c r="M1837" s="83" t="str">
        <f t="shared" si="314"/>
        <v/>
      </c>
    </row>
    <row r="1838" spans="1:13" hidden="1" x14ac:dyDescent="0.3">
      <c r="A1838" s="210" t="str">
        <f t="shared" si="306"/>
        <v>2023-IC-L1</v>
      </c>
      <c r="B1838" s="199">
        <f t="shared" si="307"/>
        <v>44982</v>
      </c>
      <c r="C1838" s="210" t="str">
        <f t="shared" si="308"/>
        <v>Zone 4 - Canopy</v>
      </c>
      <c r="D1838" s="84" t="s">
        <v>564</v>
      </c>
      <c r="E1838" s="51" t="str">
        <f t="shared" si="309"/>
        <v>Maritz</v>
      </c>
      <c r="F1838" s="51" t="str">
        <f t="shared" si="310"/>
        <v>Van Niekerk</v>
      </c>
      <c r="G1838" s="51" t="str">
        <f t="shared" si="311"/>
        <v>Men Senior</v>
      </c>
      <c r="H1838" s="51" t="str">
        <f t="shared" si="312"/>
        <v>Mako</v>
      </c>
      <c r="I1838" s="84"/>
      <c r="J1838" s="84"/>
      <c r="K1838" s="84"/>
      <c r="L1838" s="83" t="str">
        <f t="shared" si="313"/>
        <v/>
      </c>
      <c r="M1838" s="83" t="str">
        <f t="shared" si="314"/>
        <v/>
      </c>
    </row>
    <row r="1839" spans="1:13" hidden="1" x14ac:dyDescent="0.3">
      <c r="A1839" s="210" t="str">
        <f t="shared" si="306"/>
        <v>2023-IC-L1</v>
      </c>
      <c r="B1839" s="199">
        <f t="shared" si="307"/>
        <v>44982</v>
      </c>
      <c r="C1839" s="210" t="str">
        <f t="shared" si="308"/>
        <v>Zone 4 - Canopy</v>
      </c>
      <c r="D1839" s="84" t="s">
        <v>451</v>
      </c>
      <c r="E1839" s="51" t="str">
        <f t="shared" si="309"/>
        <v>Marco</v>
      </c>
      <c r="F1839" s="51" t="str">
        <f t="shared" si="310"/>
        <v>Klein</v>
      </c>
      <c r="G1839" s="51" t="str">
        <f t="shared" si="311"/>
        <v>Men Veteran</v>
      </c>
      <c r="H1839" s="51" t="str">
        <f t="shared" si="312"/>
        <v>Mako</v>
      </c>
      <c r="I1839" s="84"/>
      <c r="J1839" s="84"/>
      <c r="K1839" s="84"/>
      <c r="L1839" s="83" t="str">
        <f t="shared" si="313"/>
        <v/>
      </c>
      <c r="M1839" s="83" t="str">
        <f t="shared" si="314"/>
        <v/>
      </c>
    </row>
    <row r="1840" spans="1:13" hidden="1" x14ac:dyDescent="0.3">
      <c r="A1840" s="210" t="str">
        <f t="shared" si="306"/>
        <v>2023-IC-L1</v>
      </c>
      <c r="B1840" s="199">
        <f t="shared" si="307"/>
        <v>44982</v>
      </c>
      <c r="C1840" s="210" t="str">
        <f t="shared" si="308"/>
        <v>Zone 4 - Canopy</v>
      </c>
      <c r="D1840" s="84" t="s">
        <v>1003</v>
      </c>
      <c r="E1840" s="51" t="str">
        <f t="shared" si="309"/>
        <v>Jorg</v>
      </c>
      <c r="F1840" s="51" t="str">
        <f t="shared" si="310"/>
        <v>Walder</v>
      </c>
      <c r="G1840" s="51" t="str">
        <f t="shared" si="311"/>
        <v>Men Master</v>
      </c>
      <c r="H1840" s="51" t="str">
        <f t="shared" si="312"/>
        <v>Mako</v>
      </c>
      <c r="I1840" s="84"/>
      <c r="J1840" s="84"/>
      <c r="K1840" s="84"/>
      <c r="L1840" s="83" t="str">
        <f t="shared" si="313"/>
        <v/>
      </c>
      <c r="M1840" s="83" t="str">
        <f t="shared" si="314"/>
        <v/>
      </c>
    </row>
    <row r="1841" spans="1:13" hidden="1" x14ac:dyDescent="0.3">
      <c r="A1841" s="210" t="str">
        <f t="shared" si="306"/>
        <v>2023-IC-L1</v>
      </c>
      <c r="B1841" s="199">
        <f t="shared" si="307"/>
        <v>44982</v>
      </c>
      <c r="C1841" s="210" t="str">
        <f t="shared" si="308"/>
        <v>Zone 4 - Canopy</v>
      </c>
      <c r="D1841" s="84" t="s">
        <v>683</v>
      </c>
      <c r="E1841" s="51" t="str">
        <f t="shared" si="309"/>
        <v>Herbert</v>
      </c>
      <c r="F1841" s="51" t="str">
        <f t="shared" si="310"/>
        <v>Schmidlin</v>
      </c>
      <c r="G1841" s="51" t="str">
        <f t="shared" si="311"/>
        <v>Men Master</v>
      </c>
      <c r="H1841" s="51" t="str">
        <f t="shared" si="312"/>
        <v>Mako</v>
      </c>
      <c r="I1841" s="84"/>
      <c r="J1841" s="84"/>
      <c r="K1841" s="84"/>
      <c r="L1841" s="83" t="str">
        <f t="shared" si="313"/>
        <v/>
      </c>
      <c r="M1841" s="83" t="str">
        <f t="shared" si="314"/>
        <v/>
      </c>
    </row>
    <row r="1842" spans="1:13" hidden="1" x14ac:dyDescent="0.3">
      <c r="A1842" s="210" t="str">
        <f t="shared" si="306"/>
        <v>2023-IC-L1</v>
      </c>
      <c r="B1842" s="199">
        <f t="shared" si="307"/>
        <v>44982</v>
      </c>
      <c r="C1842" s="210" t="str">
        <f t="shared" si="308"/>
        <v>Zone 4 - Canopy</v>
      </c>
      <c r="D1842" s="84" t="s">
        <v>681</v>
      </c>
      <c r="E1842" s="51" t="str">
        <f t="shared" si="309"/>
        <v>Kyle</v>
      </c>
      <c r="F1842" s="51" t="str">
        <f t="shared" si="310"/>
        <v>Adams</v>
      </c>
      <c r="G1842" s="51" t="str">
        <f t="shared" si="311"/>
        <v>Men Senior</v>
      </c>
      <c r="H1842" s="51" t="str">
        <f t="shared" si="312"/>
        <v>Mako</v>
      </c>
      <c r="I1842" s="84"/>
      <c r="J1842" s="84"/>
      <c r="K1842" s="84"/>
      <c r="L1842" s="83" t="str">
        <f t="shared" si="313"/>
        <v/>
      </c>
      <c r="M1842" s="83" t="str">
        <f t="shared" si="314"/>
        <v/>
      </c>
    </row>
    <row r="1843" spans="1:13" hidden="1" x14ac:dyDescent="0.3">
      <c r="A1843" s="210" t="str">
        <f t="shared" si="306"/>
        <v>2023-IC-L1</v>
      </c>
      <c r="B1843" s="199">
        <f t="shared" si="307"/>
        <v>44982</v>
      </c>
      <c r="C1843" s="210" t="str">
        <f t="shared" si="308"/>
        <v>Zone 4 - Canopy</v>
      </c>
      <c r="D1843" s="84" t="s">
        <v>653</v>
      </c>
      <c r="E1843" s="51" t="str">
        <f t="shared" si="309"/>
        <v>Leigh</v>
      </c>
      <c r="F1843" s="51" t="str">
        <f t="shared" si="310"/>
        <v>Skoppelitus</v>
      </c>
      <c r="G1843" s="51" t="str">
        <f t="shared" si="311"/>
        <v>Men Senior</v>
      </c>
      <c r="H1843" s="51" t="str">
        <f t="shared" si="312"/>
        <v>Mako</v>
      </c>
      <c r="I1843" s="84"/>
      <c r="J1843" s="84"/>
      <c r="K1843" s="84"/>
      <c r="L1843" s="83" t="str">
        <f t="shared" si="313"/>
        <v/>
      </c>
      <c r="M1843" s="83" t="str">
        <f t="shared" si="314"/>
        <v/>
      </c>
    </row>
    <row r="1844" spans="1:13" hidden="1" x14ac:dyDescent="0.3">
      <c r="A1844" s="210" t="str">
        <f t="shared" si="306"/>
        <v>2023-IC-L1</v>
      </c>
      <c r="B1844" s="199">
        <f t="shared" si="307"/>
        <v>44982</v>
      </c>
      <c r="C1844" s="210" t="str">
        <f t="shared" si="308"/>
        <v>Zone 4 - Canopy</v>
      </c>
      <c r="D1844" s="84" t="s">
        <v>1004</v>
      </c>
      <c r="E1844" s="51" t="str">
        <f t="shared" si="309"/>
        <v>Franco</v>
      </c>
      <c r="F1844" s="51" t="str">
        <f t="shared" si="310"/>
        <v>Badenhorst</v>
      </c>
      <c r="G1844" s="51" t="str">
        <f t="shared" si="311"/>
        <v>Men Senior</v>
      </c>
      <c r="H1844" s="51" t="str">
        <f t="shared" si="312"/>
        <v>xMako</v>
      </c>
      <c r="I1844" s="84"/>
      <c r="J1844" s="84"/>
      <c r="K1844" s="84"/>
      <c r="L1844" s="83" t="str">
        <f t="shared" si="313"/>
        <v/>
      </c>
      <c r="M1844" s="83" t="str">
        <f t="shared" si="314"/>
        <v/>
      </c>
    </row>
    <row r="1845" spans="1:13" hidden="1" x14ac:dyDescent="0.3">
      <c r="A1845" s="210" t="str">
        <f t="shared" si="306"/>
        <v>2023-IC-L1</v>
      </c>
      <c r="B1845" s="199">
        <f t="shared" si="307"/>
        <v>44982</v>
      </c>
      <c r="C1845" s="210" t="str">
        <f t="shared" si="308"/>
        <v>Zone 4 - Canopy</v>
      </c>
      <c r="D1845" s="84" t="s">
        <v>860</v>
      </c>
      <c r="E1845" s="51" t="str">
        <f t="shared" si="309"/>
        <v>Bozidar</v>
      </c>
      <c r="F1845" s="51" t="str">
        <f t="shared" si="310"/>
        <v>Jouceski</v>
      </c>
      <c r="G1845" s="51" t="str">
        <f t="shared" si="311"/>
        <v>Men Senior</v>
      </c>
      <c r="H1845" s="51" t="str">
        <f t="shared" si="312"/>
        <v>Mako</v>
      </c>
      <c r="I1845" s="84"/>
      <c r="J1845" s="84"/>
      <c r="K1845" s="84"/>
      <c r="L1845" s="83" t="str">
        <f t="shared" si="313"/>
        <v/>
      </c>
      <c r="M1845" s="83" t="str">
        <f t="shared" si="314"/>
        <v/>
      </c>
    </row>
    <row r="1846" spans="1:13" hidden="1" x14ac:dyDescent="0.3">
      <c r="A1846" s="210" t="str">
        <f t="shared" si="306"/>
        <v>2023-IC-L1</v>
      </c>
      <c r="B1846" s="199">
        <f t="shared" si="307"/>
        <v>44982</v>
      </c>
      <c r="C1846" s="210" t="str">
        <f t="shared" si="308"/>
        <v>Zone 4 - Canopy</v>
      </c>
      <c r="D1846" s="84" t="s">
        <v>576</v>
      </c>
      <c r="E1846" s="51" t="str">
        <f t="shared" si="309"/>
        <v>Kiepie</v>
      </c>
      <c r="F1846" s="51" t="str">
        <f t="shared" si="310"/>
        <v>Burger</v>
      </c>
      <c r="G1846" s="51" t="str">
        <f t="shared" si="311"/>
        <v>Men Veteran</v>
      </c>
      <c r="H1846" s="51" t="str">
        <f t="shared" si="312"/>
        <v>Mako</v>
      </c>
      <c r="I1846" s="84"/>
      <c r="J1846" s="84"/>
      <c r="K1846" s="84"/>
      <c r="L1846" s="83" t="str">
        <f t="shared" si="313"/>
        <v/>
      </c>
      <c r="M1846" s="83" t="str">
        <f t="shared" si="314"/>
        <v/>
      </c>
    </row>
    <row r="1847" spans="1:13" hidden="1" x14ac:dyDescent="0.3">
      <c r="A1847" s="210" t="str">
        <f t="shared" si="306"/>
        <v>2023-IC-L1</v>
      </c>
      <c r="B1847" s="199">
        <f t="shared" si="307"/>
        <v>44982</v>
      </c>
      <c r="C1847" s="210" t="str">
        <f t="shared" si="308"/>
        <v>Zone 4 - Canopy</v>
      </c>
      <c r="D1847" s="84" t="s">
        <v>535</v>
      </c>
      <c r="E1847" s="51" t="str">
        <f t="shared" si="309"/>
        <v>Hendrik</v>
      </c>
      <c r="F1847" s="51" t="str">
        <f t="shared" si="310"/>
        <v>Dry</v>
      </c>
      <c r="G1847" s="51" t="str">
        <f t="shared" si="311"/>
        <v>Men Veteran</v>
      </c>
      <c r="H1847" s="51" t="str">
        <f t="shared" si="312"/>
        <v>Mako</v>
      </c>
      <c r="I1847" s="84"/>
      <c r="J1847" s="84"/>
      <c r="K1847" s="84"/>
      <c r="L1847" s="83" t="str">
        <f t="shared" si="313"/>
        <v/>
      </c>
      <c r="M1847" s="83" t="str">
        <f t="shared" si="314"/>
        <v/>
      </c>
    </row>
    <row r="1848" spans="1:13" hidden="1" x14ac:dyDescent="0.3">
      <c r="A1848" s="210" t="str">
        <f t="shared" si="306"/>
        <v>2023-IC-L1</v>
      </c>
      <c r="B1848" s="199">
        <f t="shared" si="307"/>
        <v>44982</v>
      </c>
      <c r="C1848" s="210" t="str">
        <f t="shared" si="308"/>
        <v>Zone 4 - Canopy</v>
      </c>
      <c r="D1848" s="84" t="s">
        <v>484</v>
      </c>
      <c r="E1848" s="51" t="str">
        <f t="shared" si="309"/>
        <v>Johan</v>
      </c>
      <c r="F1848" s="51" t="str">
        <f t="shared" si="310"/>
        <v>Van Wyk</v>
      </c>
      <c r="G1848" s="51" t="str">
        <f t="shared" si="311"/>
        <v>Men Veteran</v>
      </c>
      <c r="H1848" s="51" t="str">
        <f t="shared" si="312"/>
        <v>Mako</v>
      </c>
      <c r="I1848" s="84"/>
      <c r="J1848" s="84"/>
      <c r="K1848" s="84"/>
      <c r="L1848" s="83" t="str">
        <f t="shared" si="313"/>
        <v/>
      </c>
      <c r="M1848" s="83" t="str">
        <f t="shared" si="314"/>
        <v/>
      </c>
    </row>
    <row r="1849" spans="1:13" hidden="1" x14ac:dyDescent="0.3">
      <c r="A1849" s="210" t="str">
        <f t="shared" si="306"/>
        <v>2023-IC-L1</v>
      </c>
      <c r="B1849" s="199">
        <f t="shared" si="307"/>
        <v>44982</v>
      </c>
      <c r="C1849" s="210" t="str">
        <f t="shared" si="308"/>
        <v>Zone 4 - Canopy</v>
      </c>
      <c r="D1849" s="84" t="s">
        <v>450</v>
      </c>
      <c r="E1849" s="51" t="str">
        <f t="shared" si="309"/>
        <v>Philip</v>
      </c>
      <c r="F1849" s="51" t="str">
        <f t="shared" si="310"/>
        <v>Swartz</v>
      </c>
      <c r="G1849" s="51" t="str">
        <f t="shared" si="311"/>
        <v>Men U/16</v>
      </c>
      <c r="H1849" s="51" t="str">
        <f t="shared" si="312"/>
        <v>Mako</v>
      </c>
      <c r="I1849" s="84"/>
      <c r="J1849" s="84"/>
      <c r="K1849" s="84"/>
      <c r="L1849" s="83" t="str">
        <f t="shared" si="313"/>
        <v/>
      </c>
      <c r="M1849" s="83" t="str">
        <f t="shared" si="314"/>
        <v/>
      </c>
    </row>
    <row r="1850" spans="1:13" hidden="1" x14ac:dyDescent="0.3">
      <c r="A1850" s="210" t="str">
        <f t="shared" si="306"/>
        <v>2023-IC-L1</v>
      </c>
      <c r="B1850" s="199">
        <f t="shared" si="307"/>
        <v>44982</v>
      </c>
      <c r="C1850" s="210" t="str">
        <f t="shared" si="308"/>
        <v>Zone 4 - Canopy</v>
      </c>
      <c r="D1850" s="84" t="s">
        <v>841</v>
      </c>
      <c r="E1850" s="51" t="str">
        <f t="shared" si="309"/>
        <v>Renate</v>
      </c>
      <c r="F1850" s="51" t="str">
        <f t="shared" si="310"/>
        <v>Gruttemeyer</v>
      </c>
      <c r="G1850" s="51" t="str">
        <f t="shared" si="311"/>
        <v>Ladies Grand Masters</v>
      </c>
      <c r="H1850" s="51" t="str">
        <f t="shared" si="312"/>
        <v>Mako</v>
      </c>
      <c r="I1850" s="84"/>
      <c r="J1850" s="84"/>
      <c r="K1850" s="84"/>
      <c r="L1850" s="83" t="str">
        <f t="shared" si="313"/>
        <v/>
      </c>
      <c r="M1850" s="83" t="str">
        <f t="shared" si="314"/>
        <v/>
      </c>
    </row>
    <row r="1851" spans="1:13" hidden="1" x14ac:dyDescent="0.3">
      <c r="A1851" s="210" t="str">
        <f t="shared" si="306"/>
        <v>2023-IC-L1</v>
      </c>
      <c r="B1851" s="199">
        <f t="shared" si="307"/>
        <v>44982</v>
      </c>
      <c r="C1851" s="210" t="str">
        <f t="shared" si="308"/>
        <v>Zone 4 - Canopy</v>
      </c>
      <c r="D1851" s="84" t="s">
        <v>605</v>
      </c>
      <c r="E1851" s="51" t="str">
        <f t="shared" si="309"/>
        <v>Gerard</v>
      </c>
      <c r="F1851" s="51" t="str">
        <f t="shared" si="310"/>
        <v>Hough</v>
      </c>
      <c r="G1851" s="51" t="str">
        <f t="shared" si="311"/>
        <v>Men Senior</v>
      </c>
      <c r="H1851" s="51" t="str">
        <f t="shared" si="312"/>
        <v>Mako</v>
      </c>
      <c r="I1851" s="84"/>
      <c r="J1851" s="84"/>
      <c r="K1851" s="84"/>
      <c r="L1851" s="83" t="str">
        <f t="shared" si="313"/>
        <v/>
      </c>
      <c r="M1851" s="83" t="str">
        <f t="shared" si="314"/>
        <v/>
      </c>
    </row>
    <row r="1852" spans="1:13" hidden="1" x14ac:dyDescent="0.3">
      <c r="A1852" s="210" t="str">
        <f t="shared" si="306"/>
        <v>2023-IC-L1</v>
      </c>
      <c r="B1852" s="199">
        <f t="shared" si="307"/>
        <v>44982</v>
      </c>
      <c r="C1852" s="210" t="str">
        <f t="shared" si="308"/>
        <v>Zone 4 - Canopy</v>
      </c>
      <c r="D1852" s="84" t="s">
        <v>836</v>
      </c>
      <c r="E1852" s="51" t="str">
        <f t="shared" si="309"/>
        <v>Org</v>
      </c>
      <c r="F1852" s="51" t="str">
        <f t="shared" si="310"/>
        <v>Van Rensburg</v>
      </c>
      <c r="G1852" s="51" t="str">
        <f t="shared" si="311"/>
        <v>Men Veteran</v>
      </c>
      <c r="H1852" s="51" t="str">
        <f t="shared" si="312"/>
        <v>Mako</v>
      </c>
      <c r="I1852" s="84"/>
      <c r="J1852" s="84"/>
      <c r="K1852" s="84"/>
      <c r="L1852" s="83" t="str">
        <f t="shared" si="313"/>
        <v/>
      </c>
      <c r="M1852" s="83" t="str">
        <f t="shared" si="314"/>
        <v/>
      </c>
    </row>
    <row r="1853" spans="1:13" hidden="1" x14ac:dyDescent="0.3">
      <c r="A1853" s="210" t="str">
        <f t="shared" si="306"/>
        <v>2023-IC-L1</v>
      </c>
      <c r="B1853" s="199">
        <f t="shared" si="307"/>
        <v>44982</v>
      </c>
      <c r="C1853" s="210" t="str">
        <f t="shared" si="308"/>
        <v>Zone 4 - Canopy</v>
      </c>
      <c r="D1853" s="84" t="s">
        <v>1005</v>
      </c>
      <c r="E1853" s="51" t="str">
        <f t="shared" si="309"/>
        <v>Theo</v>
      </c>
      <c r="F1853" s="51" t="str">
        <f t="shared" si="310"/>
        <v>Wormsbaecher</v>
      </c>
      <c r="G1853" s="51" t="str">
        <f t="shared" si="311"/>
        <v>Men Senior</v>
      </c>
      <c r="H1853" s="51" t="str">
        <f t="shared" si="312"/>
        <v>Mako</v>
      </c>
      <c r="I1853" s="84"/>
      <c r="J1853" s="84"/>
      <c r="K1853" s="84"/>
      <c r="L1853" s="83" t="str">
        <f t="shared" si="313"/>
        <v/>
      </c>
      <c r="M1853" s="83" t="str">
        <f t="shared" si="314"/>
        <v/>
      </c>
    </row>
    <row r="1854" spans="1:13" hidden="1" x14ac:dyDescent="0.3">
      <c r="A1854" s="210" t="str">
        <f t="shared" si="306"/>
        <v>2023-IC-L1</v>
      </c>
      <c r="B1854" s="199">
        <f t="shared" si="307"/>
        <v>44982</v>
      </c>
      <c r="C1854" s="210" t="str">
        <f t="shared" si="308"/>
        <v>Zone 4 - Canopy</v>
      </c>
      <c r="D1854" s="84" t="s">
        <v>1350</v>
      </c>
      <c r="E1854" s="51" t="str">
        <f t="shared" si="309"/>
        <v>Johan Spyker</v>
      </c>
      <c r="F1854" s="51" t="str">
        <f t="shared" si="310"/>
        <v>Kotze</v>
      </c>
      <c r="G1854" s="51" t="str">
        <f t="shared" si="311"/>
        <v>Men Veteran</v>
      </c>
      <c r="H1854" s="51" t="str">
        <f t="shared" si="312"/>
        <v>Okahandja</v>
      </c>
      <c r="I1854" s="84"/>
      <c r="J1854" s="84" t="s">
        <v>1279</v>
      </c>
      <c r="K1854" s="84">
        <v>155</v>
      </c>
      <c r="L1854" s="83">
        <f t="shared" si="313"/>
        <v>19.5</v>
      </c>
      <c r="M1854" s="83">
        <f t="shared" si="314"/>
        <v>19.5</v>
      </c>
    </row>
    <row r="1855" spans="1:13" hidden="1" x14ac:dyDescent="0.3">
      <c r="A1855" s="210" t="str">
        <f t="shared" si="306"/>
        <v>2023-IC-L1</v>
      </c>
      <c r="B1855" s="199">
        <f t="shared" si="307"/>
        <v>44982</v>
      </c>
      <c r="C1855" s="210" t="str">
        <f t="shared" si="308"/>
        <v>Zone 4 - Canopy</v>
      </c>
      <c r="D1855" s="84" t="s">
        <v>703</v>
      </c>
      <c r="E1855" s="51" t="str">
        <f t="shared" si="309"/>
        <v>Heiko</v>
      </c>
      <c r="F1855" s="51" t="str">
        <f t="shared" si="310"/>
        <v>Doll</v>
      </c>
      <c r="G1855" s="51" t="str">
        <f t="shared" si="311"/>
        <v>Men Veteran</v>
      </c>
      <c r="H1855" s="51" t="str">
        <f t="shared" si="312"/>
        <v>Seagull Angling Club</v>
      </c>
      <c r="I1855" s="84"/>
      <c r="J1855" s="84" t="s">
        <v>1279</v>
      </c>
      <c r="K1855" s="84">
        <v>164</v>
      </c>
      <c r="L1855" s="83">
        <f t="shared" si="313"/>
        <v>23.6</v>
      </c>
      <c r="M1855" s="83">
        <f t="shared" si="314"/>
        <v>23.6</v>
      </c>
    </row>
    <row r="1856" spans="1:13" hidden="1" x14ac:dyDescent="0.3">
      <c r="A1856" s="210" t="str">
        <f t="shared" si="306"/>
        <v>2023-IC-L1</v>
      </c>
      <c r="B1856" s="199">
        <f t="shared" si="307"/>
        <v>44982</v>
      </c>
      <c r="C1856" s="210" t="str">
        <f t="shared" si="308"/>
        <v>Zone 4 - Canopy</v>
      </c>
      <c r="D1856" s="84" t="s">
        <v>703</v>
      </c>
      <c r="E1856" s="51" t="str">
        <f t="shared" si="309"/>
        <v>Heiko</v>
      </c>
      <c r="F1856" s="51" t="str">
        <f t="shared" si="310"/>
        <v>Doll</v>
      </c>
      <c r="G1856" s="51" t="str">
        <f t="shared" si="311"/>
        <v>Men Veteran</v>
      </c>
      <c r="H1856" s="51" t="str">
        <f t="shared" si="312"/>
        <v>Seagull Angling Club</v>
      </c>
      <c r="I1856" s="84"/>
      <c r="J1856" s="84" t="s">
        <v>1279</v>
      </c>
      <c r="K1856" s="84">
        <v>169</v>
      </c>
      <c r="L1856" s="83">
        <f t="shared" si="313"/>
        <v>26.2</v>
      </c>
      <c r="M1856" s="83">
        <f t="shared" si="314"/>
        <v>26.2</v>
      </c>
    </row>
    <row r="1857" spans="1:13" hidden="1" x14ac:dyDescent="0.3">
      <c r="A1857" s="210" t="str">
        <f t="shared" si="306"/>
        <v>2023-IC-L1</v>
      </c>
      <c r="B1857" s="199">
        <f t="shared" si="307"/>
        <v>44982</v>
      </c>
      <c r="C1857" s="210" t="str">
        <f t="shared" si="308"/>
        <v>Zone 4 - Canopy</v>
      </c>
      <c r="D1857" s="84" t="s">
        <v>703</v>
      </c>
      <c r="E1857" s="51" t="str">
        <f t="shared" si="309"/>
        <v>Heiko</v>
      </c>
      <c r="F1857" s="51" t="str">
        <f t="shared" si="310"/>
        <v>Doll</v>
      </c>
      <c r="G1857" s="51" t="str">
        <f t="shared" si="311"/>
        <v>Men Veteran</v>
      </c>
      <c r="H1857" s="51" t="str">
        <f t="shared" si="312"/>
        <v>Seagull Angling Club</v>
      </c>
      <c r="I1857" s="84"/>
      <c r="J1857" s="84" t="s">
        <v>1279</v>
      </c>
      <c r="K1857" s="84">
        <v>122</v>
      </c>
      <c r="L1857" s="83">
        <f t="shared" si="313"/>
        <v>8.6</v>
      </c>
      <c r="M1857" s="83">
        <f t="shared" si="314"/>
        <v>8.6</v>
      </c>
    </row>
    <row r="1858" spans="1:13" hidden="1" x14ac:dyDescent="0.3">
      <c r="A1858" s="210" t="str">
        <f t="shared" si="306"/>
        <v>2023-IC-L1</v>
      </c>
      <c r="B1858" s="199">
        <f t="shared" si="307"/>
        <v>44982</v>
      </c>
      <c r="C1858" s="210" t="str">
        <f t="shared" si="308"/>
        <v>Zone 4 - Canopy</v>
      </c>
      <c r="D1858" s="84" t="s">
        <v>464</v>
      </c>
      <c r="E1858" s="51" t="str">
        <f t="shared" si="309"/>
        <v>Herman</v>
      </c>
      <c r="F1858" s="51" t="str">
        <f t="shared" si="310"/>
        <v>Fourie</v>
      </c>
      <c r="G1858" s="51" t="str">
        <f t="shared" si="311"/>
        <v>Men Grand Masters</v>
      </c>
      <c r="H1858" s="51" t="str">
        <f t="shared" si="312"/>
        <v>Okahandja</v>
      </c>
      <c r="I1858" s="84" t="s">
        <v>19</v>
      </c>
      <c r="J1858" s="84"/>
      <c r="K1858" s="84">
        <v>44</v>
      </c>
      <c r="L1858" s="83">
        <f t="shared" si="313"/>
        <v>0.9</v>
      </c>
      <c r="M1858" s="83">
        <f t="shared" si="314"/>
        <v>0.9</v>
      </c>
    </row>
    <row r="1859" spans="1:13" hidden="1" x14ac:dyDescent="0.3">
      <c r="A1859" s="210" t="str">
        <f t="shared" si="306"/>
        <v>2023-IC-L1</v>
      </c>
      <c r="B1859" s="199">
        <f t="shared" si="307"/>
        <v>44982</v>
      </c>
      <c r="C1859" s="210" t="str">
        <f t="shared" si="308"/>
        <v>Zone 4 - Canopy</v>
      </c>
      <c r="D1859" s="84" t="s">
        <v>1694</v>
      </c>
      <c r="E1859" s="51" t="str">
        <f t="shared" si="309"/>
        <v>Heiko Jnr</v>
      </c>
      <c r="F1859" s="51" t="str">
        <f t="shared" si="310"/>
        <v>Doll</v>
      </c>
      <c r="G1859" s="51" t="str">
        <f t="shared" si="311"/>
        <v>Men U/16</v>
      </c>
      <c r="H1859" s="51" t="str">
        <f t="shared" si="312"/>
        <v>Seagull Angling Club</v>
      </c>
      <c r="I1859" s="84" t="s">
        <v>19</v>
      </c>
      <c r="J1859" s="84"/>
      <c r="K1859" s="84">
        <v>46</v>
      </c>
      <c r="L1859" s="83">
        <f t="shared" si="313"/>
        <v>1</v>
      </c>
      <c r="M1859" s="83">
        <f t="shared" si="314"/>
        <v>1</v>
      </c>
    </row>
    <row r="1860" spans="1:13" hidden="1" x14ac:dyDescent="0.3">
      <c r="A1860" s="210" t="str">
        <f t="shared" si="306"/>
        <v>2023-IC-L1</v>
      </c>
      <c r="B1860" s="199">
        <f t="shared" si="307"/>
        <v>44982</v>
      </c>
      <c r="C1860" s="210" t="str">
        <f t="shared" si="308"/>
        <v>Zone 4 - Canopy</v>
      </c>
      <c r="D1860" s="84" t="s">
        <v>1694</v>
      </c>
      <c r="E1860" s="51" t="str">
        <f t="shared" si="309"/>
        <v>Heiko Jnr</v>
      </c>
      <c r="F1860" s="51" t="str">
        <f t="shared" si="310"/>
        <v>Doll</v>
      </c>
      <c r="G1860" s="51" t="str">
        <f t="shared" si="311"/>
        <v>Men U/16</v>
      </c>
      <c r="H1860" s="51" t="str">
        <f t="shared" si="312"/>
        <v>Seagull Angling Club</v>
      </c>
      <c r="I1860" s="84" t="s">
        <v>19</v>
      </c>
      <c r="J1860" s="84"/>
      <c r="K1860" s="84">
        <v>44</v>
      </c>
      <c r="L1860" s="83">
        <f t="shared" si="313"/>
        <v>0.9</v>
      </c>
      <c r="M1860" s="83">
        <f t="shared" si="314"/>
        <v>0.9</v>
      </c>
    </row>
    <row r="1861" spans="1:13" hidden="1" x14ac:dyDescent="0.3">
      <c r="A1861" s="210" t="str">
        <f t="shared" si="306"/>
        <v>2023-IC-L1</v>
      </c>
      <c r="B1861" s="199">
        <f t="shared" si="307"/>
        <v>44982</v>
      </c>
      <c r="C1861" s="210" t="str">
        <f t="shared" si="308"/>
        <v>Zone 4 - Canopy</v>
      </c>
      <c r="D1861" s="84" t="s">
        <v>1694</v>
      </c>
      <c r="E1861" s="51" t="str">
        <f t="shared" si="309"/>
        <v>Heiko Jnr</v>
      </c>
      <c r="F1861" s="51" t="str">
        <f t="shared" si="310"/>
        <v>Doll</v>
      </c>
      <c r="G1861" s="51" t="str">
        <f t="shared" si="311"/>
        <v>Men U/16</v>
      </c>
      <c r="H1861" s="51" t="str">
        <f t="shared" si="312"/>
        <v>Seagull Angling Club</v>
      </c>
      <c r="I1861" s="84"/>
      <c r="J1861" s="84" t="s">
        <v>1279</v>
      </c>
      <c r="K1861" s="84">
        <v>124</v>
      </c>
      <c r="L1861" s="83">
        <f t="shared" si="313"/>
        <v>9.1</v>
      </c>
      <c r="M1861" s="83">
        <f t="shared" si="314"/>
        <v>9.1</v>
      </c>
    </row>
    <row r="1862" spans="1:13" hidden="1" x14ac:dyDescent="0.3">
      <c r="A1862" s="210" t="str">
        <f t="shared" si="306"/>
        <v>2023-IC-L1</v>
      </c>
      <c r="B1862" s="199">
        <f t="shared" si="307"/>
        <v>44982</v>
      </c>
      <c r="C1862" s="210" t="str">
        <f t="shared" si="308"/>
        <v>Zone 4 - Canopy</v>
      </c>
      <c r="D1862" s="84" t="s">
        <v>1322</v>
      </c>
      <c r="E1862" s="51" t="str">
        <f t="shared" si="309"/>
        <v>Kiaan</v>
      </c>
      <c r="F1862" s="51" t="str">
        <f t="shared" si="310"/>
        <v>Fourie</v>
      </c>
      <c r="G1862" s="51" t="str">
        <f t="shared" si="311"/>
        <v>Men Senior</v>
      </c>
      <c r="H1862" s="51" t="str">
        <f t="shared" si="312"/>
        <v>Okahandja</v>
      </c>
      <c r="I1862" s="84"/>
      <c r="J1862" s="84"/>
      <c r="K1862" s="84"/>
      <c r="L1862" s="83" t="str">
        <f t="shared" si="313"/>
        <v/>
      </c>
      <c r="M1862" s="83" t="str">
        <f t="shared" si="314"/>
        <v/>
      </c>
    </row>
    <row r="1863" spans="1:13" hidden="1" x14ac:dyDescent="0.3">
      <c r="A1863" s="210" t="str">
        <f t="shared" si="306"/>
        <v>2023-IC-L1</v>
      </c>
      <c r="B1863" s="199">
        <f t="shared" si="307"/>
        <v>44982</v>
      </c>
      <c r="C1863" s="210" t="str">
        <f t="shared" si="308"/>
        <v>Zone 4 - Canopy</v>
      </c>
      <c r="D1863" s="84" t="s">
        <v>606</v>
      </c>
      <c r="E1863" s="51" t="str">
        <f t="shared" si="309"/>
        <v>Gerrit</v>
      </c>
      <c r="F1863" s="51" t="str">
        <f t="shared" si="310"/>
        <v>Viljoen</v>
      </c>
      <c r="G1863" s="51" t="str">
        <f t="shared" si="311"/>
        <v>Men Grand Masters</v>
      </c>
      <c r="H1863" s="51" t="str">
        <f t="shared" si="312"/>
        <v>Okahandja</v>
      </c>
      <c r="I1863" s="84"/>
      <c r="J1863" s="84"/>
      <c r="K1863" s="84"/>
      <c r="L1863" s="83" t="str">
        <f t="shared" si="313"/>
        <v/>
      </c>
      <c r="M1863" s="83" t="str">
        <f t="shared" si="314"/>
        <v/>
      </c>
    </row>
    <row r="1864" spans="1:13" hidden="1" x14ac:dyDescent="0.3">
      <c r="A1864" s="210" t="str">
        <f t="shared" si="306"/>
        <v>2023-IC-L1</v>
      </c>
      <c r="B1864" s="199">
        <f t="shared" si="307"/>
        <v>44982</v>
      </c>
      <c r="C1864" s="210" t="str">
        <f t="shared" si="308"/>
        <v>Zone 4 - Canopy</v>
      </c>
      <c r="D1864" s="84" t="s">
        <v>579</v>
      </c>
      <c r="E1864" s="51" t="str">
        <f t="shared" si="309"/>
        <v>Loandro</v>
      </c>
      <c r="F1864" s="51" t="str">
        <f t="shared" si="310"/>
        <v>Erasmus</v>
      </c>
      <c r="G1864" s="51" t="str">
        <f t="shared" si="311"/>
        <v>Men Senior</v>
      </c>
      <c r="H1864" s="51" t="str">
        <f t="shared" si="312"/>
        <v>Okahandja</v>
      </c>
      <c r="I1864" s="84"/>
      <c r="J1864" s="84"/>
      <c r="K1864" s="84"/>
      <c r="L1864" s="83" t="str">
        <f t="shared" si="313"/>
        <v/>
      </c>
      <c r="M1864" s="83" t="str">
        <f t="shared" si="314"/>
        <v/>
      </c>
    </row>
    <row r="1865" spans="1:13" hidden="1" x14ac:dyDescent="0.3">
      <c r="A1865" s="210" t="str">
        <f t="shared" ref="A1865:A1928" si="315">IF(D1865="","",A1864)</f>
        <v>2023-IC-L1</v>
      </c>
      <c r="B1865" s="199">
        <f t="shared" ref="B1865:B1928" si="316">IF(D1865="","",B1864)</f>
        <v>44982</v>
      </c>
      <c r="C1865" s="210" t="str">
        <f t="shared" ref="C1865:C1928" si="317">IF(D1865="","",C1864)</f>
        <v>Zone 4 - Canopy</v>
      </c>
      <c r="D1865" s="84" t="s">
        <v>1610</v>
      </c>
      <c r="E1865" s="51" t="str">
        <f t="shared" ref="E1865:E1928" si="318">IF(D1865="","",VLOOKUP(D1865,Master,3,FALSE))</f>
        <v>Danie</v>
      </c>
      <c r="F1865" s="51" t="str">
        <f t="shared" ref="F1865:F1928" si="319">IF(D1865="","",VLOOKUP(D1865,Master,4,FALSE))</f>
        <v>Van Wyk</v>
      </c>
      <c r="G1865" s="51" t="str">
        <f t="shared" ref="G1865:G1928" si="320">IF(D1865="","",VLOOKUP(D1865,Master,5,FALSE))</f>
        <v>Men Senior</v>
      </c>
      <c r="H1865" s="51" t="str">
        <f t="shared" ref="H1865:H1928" si="321">IF(D1865="","",VLOOKUP(D1865,Master,2,FALSE))</f>
        <v>Okahandja</v>
      </c>
      <c r="I1865" s="84"/>
      <c r="J1865" s="84"/>
      <c r="K1865" s="84"/>
      <c r="L1865" s="83" t="str">
        <f t="shared" ref="L1865:L1928" si="322">IF(K1865="","",IF(I1865="",ROUND(HLOOKUP(J1865,kgList,K1865,FALSE),1),ROUND(HLOOKUP(I1865,kgList,K1865,FALSE),1)))</f>
        <v/>
      </c>
      <c r="M1865" s="83" t="str">
        <f t="shared" ref="M1865:M1928" si="323">IF(L1865="","",IF(COUNTA(I1865:J1865)&gt;1,"Edible or Inedible",IF(COUNTA(I1865)=1,L1865*1,IF(COUNTA(J1865)=1,L1865*1,"ERROR"))))</f>
        <v/>
      </c>
    </row>
    <row r="1866" spans="1:13" hidden="1" x14ac:dyDescent="0.3">
      <c r="A1866" s="210" t="str">
        <f t="shared" si="315"/>
        <v>2023-IC-L1</v>
      </c>
      <c r="B1866" s="199">
        <f t="shared" si="316"/>
        <v>44982</v>
      </c>
      <c r="C1866" s="210" t="str">
        <f t="shared" si="317"/>
        <v>Zone 4 - Canopy</v>
      </c>
      <c r="D1866" s="84" t="s">
        <v>1508</v>
      </c>
      <c r="E1866" s="51" t="str">
        <f t="shared" si="318"/>
        <v>Tinus</v>
      </c>
      <c r="F1866" s="51" t="str">
        <f t="shared" si="319"/>
        <v>Du Plessis</v>
      </c>
      <c r="G1866" s="51" t="str">
        <f t="shared" si="320"/>
        <v>Men Veteran</v>
      </c>
      <c r="H1866" s="51" t="str">
        <f t="shared" si="321"/>
        <v>Okahandja</v>
      </c>
      <c r="I1866" s="84"/>
      <c r="J1866" s="84"/>
      <c r="K1866" s="84"/>
      <c r="L1866" s="83" t="str">
        <f t="shared" si="322"/>
        <v/>
      </c>
      <c r="M1866" s="83" t="str">
        <f t="shared" si="323"/>
        <v/>
      </c>
    </row>
    <row r="1867" spans="1:13" hidden="1" x14ac:dyDescent="0.3">
      <c r="A1867" s="210" t="str">
        <f t="shared" si="315"/>
        <v>2023-IC-L1</v>
      </c>
      <c r="B1867" s="199">
        <f t="shared" si="316"/>
        <v>44982</v>
      </c>
      <c r="C1867" s="210" t="str">
        <f t="shared" si="317"/>
        <v>Zone 4 - Canopy</v>
      </c>
      <c r="D1867" s="84" t="s">
        <v>1192</v>
      </c>
      <c r="E1867" s="51" t="str">
        <f t="shared" si="318"/>
        <v>Armand</v>
      </c>
      <c r="F1867" s="51" t="str">
        <f t="shared" si="319"/>
        <v>Fourie</v>
      </c>
      <c r="G1867" s="51" t="str">
        <f t="shared" si="320"/>
        <v>Men Senior</v>
      </c>
      <c r="H1867" s="51" t="str">
        <f t="shared" si="321"/>
        <v>Okahandja</v>
      </c>
      <c r="I1867" s="84"/>
      <c r="J1867" s="84"/>
      <c r="K1867" s="84"/>
      <c r="L1867" s="83" t="str">
        <f t="shared" si="322"/>
        <v/>
      </c>
      <c r="M1867" s="83" t="str">
        <f t="shared" si="323"/>
        <v/>
      </c>
    </row>
    <row r="1868" spans="1:13" hidden="1" x14ac:dyDescent="0.3">
      <c r="A1868" s="210" t="str">
        <f t="shared" si="315"/>
        <v>2023-IC-L1</v>
      </c>
      <c r="B1868" s="199">
        <f t="shared" si="316"/>
        <v>44982</v>
      </c>
      <c r="C1868" s="210" t="str">
        <f t="shared" si="317"/>
        <v>Zone 4 - Canopy</v>
      </c>
      <c r="D1868" s="84" t="s">
        <v>1693</v>
      </c>
      <c r="E1868" s="51" t="str">
        <f t="shared" si="318"/>
        <v>Eugene</v>
      </c>
      <c r="F1868" s="51" t="str">
        <f t="shared" si="319"/>
        <v>Rautenbach</v>
      </c>
      <c r="G1868" s="51" t="str">
        <f t="shared" si="320"/>
        <v>Men Senior</v>
      </c>
      <c r="H1868" s="51" t="str">
        <f t="shared" si="321"/>
        <v>Okahandja</v>
      </c>
      <c r="I1868" s="84"/>
      <c r="J1868" s="84"/>
      <c r="K1868" s="84"/>
      <c r="L1868" s="83" t="str">
        <f t="shared" si="322"/>
        <v/>
      </c>
      <c r="M1868" s="83" t="str">
        <f t="shared" si="323"/>
        <v/>
      </c>
    </row>
    <row r="1869" spans="1:13" hidden="1" x14ac:dyDescent="0.3">
      <c r="A1869" s="210" t="str">
        <f t="shared" si="315"/>
        <v>2023-IC-L1</v>
      </c>
      <c r="B1869" s="199">
        <f t="shared" si="316"/>
        <v>44982</v>
      </c>
      <c r="C1869" s="210" t="str">
        <f t="shared" si="317"/>
        <v>Zone 4 - Canopy</v>
      </c>
      <c r="D1869" s="84" t="s">
        <v>1612</v>
      </c>
      <c r="E1869" s="51" t="str">
        <f t="shared" si="318"/>
        <v>Duan</v>
      </c>
      <c r="F1869" s="51" t="str">
        <f t="shared" si="319"/>
        <v>Kotze</v>
      </c>
      <c r="G1869" s="51" t="str">
        <f t="shared" si="320"/>
        <v>Men Veteran</v>
      </c>
      <c r="H1869" s="51" t="str">
        <f t="shared" si="321"/>
        <v>Okahandja</v>
      </c>
      <c r="I1869" s="84"/>
      <c r="J1869" s="84"/>
      <c r="K1869" s="84"/>
      <c r="L1869" s="83" t="str">
        <f t="shared" si="322"/>
        <v/>
      </c>
      <c r="M1869" s="83" t="str">
        <f t="shared" si="323"/>
        <v/>
      </c>
    </row>
    <row r="1870" spans="1:13" hidden="1" x14ac:dyDescent="0.3">
      <c r="A1870" s="210" t="str">
        <f t="shared" si="315"/>
        <v>2023-IC-L1</v>
      </c>
      <c r="B1870" s="199">
        <f t="shared" si="316"/>
        <v>44982</v>
      </c>
      <c r="C1870" s="210" t="str">
        <f t="shared" si="317"/>
        <v>Zone 4 - Canopy</v>
      </c>
      <c r="D1870" s="84" t="s">
        <v>882</v>
      </c>
      <c r="E1870" s="51" t="str">
        <f t="shared" si="318"/>
        <v>Darren</v>
      </c>
      <c r="F1870" s="51" t="str">
        <f t="shared" si="319"/>
        <v>Van Dyk</v>
      </c>
      <c r="G1870" s="51" t="str">
        <f t="shared" si="320"/>
        <v>Men Senior</v>
      </c>
      <c r="H1870" s="51" t="str">
        <f t="shared" si="321"/>
        <v>Henties Bay</v>
      </c>
      <c r="I1870" s="84"/>
      <c r="J1870" s="84"/>
      <c r="K1870" s="84"/>
      <c r="L1870" s="83" t="str">
        <f t="shared" si="322"/>
        <v/>
      </c>
      <c r="M1870" s="83" t="str">
        <f t="shared" si="323"/>
        <v/>
      </c>
    </row>
    <row r="1871" spans="1:13" hidden="1" x14ac:dyDescent="0.3">
      <c r="A1871" s="210" t="str">
        <f t="shared" si="315"/>
        <v>2023-IC-L1</v>
      </c>
      <c r="B1871" s="199">
        <f t="shared" si="316"/>
        <v>44982</v>
      </c>
      <c r="C1871" s="210" t="str">
        <f t="shared" si="317"/>
        <v>Zone 4 - Canopy</v>
      </c>
      <c r="D1871" s="84" t="s">
        <v>719</v>
      </c>
      <c r="E1871" s="51" t="str">
        <f t="shared" si="318"/>
        <v>Johan</v>
      </c>
      <c r="F1871" s="51" t="str">
        <f t="shared" si="319"/>
        <v>Faber</v>
      </c>
      <c r="G1871" s="51" t="str">
        <f t="shared" si="320"/>
        <v>Men Senior</v>
      </c>
      <c r="H1871" s="51" t="str">
        <f t="shared" si="321"/>
        <v>xOkahandja</v>
      </c>
      <c r="I1871" s="84"/>
      <c r="J1871" s="84"/>
      <c r="K1871" s="84"/>
      <c r="L1871" s="83" t="str">
        <f t="shared" si="322"/>
        <v/>
      </c>
      <c r="M1871" s="83" t="str">
        <f t="shared" si="323"/>
        <v/>
      </c>
    </row>
    <row r="1872" spans="1:13" hidden="1" x14ac:dyDescent="0.3">
      <c r="A1872" s="210" t="str">
        <f t="shared" si="315"/>
        <v>2023-IC-L1</v>
      </c>
      <c r="B1872" s="199">
        <f t="shared" si="316"/>
        <v>44982</v>
      </c>
      <c r="C1872" s="210" t="str">
        <f t="shared" si="317"/>
        <v>Zone 4 - Canopy</v>
      </c>
      <c r="D1872" s="84" t="s">
        <v>2046</v>
      </c>
      <c r="E1872" s="51" t="str">
        <f t="shared" si="318"/>
        <v>Andre</v>
      </c>
      <c r="F1872" s="51" t="str">
        <f t="shared" si="319"/>
        <v>Coetzee</v>
      </c>
      <c r="G1872" s="51" t="str">
        <f t="shared" si="320"/>
        <v>Men Grand Masters</v>
      </c>
      <c r="H1872" s="51" t="str">
        <f t="shared" si="321"/>
        <v>Namib Park</v>
      </c>
      <c r="I1872" s="84" t="s">
        <v>19</v>
      </c>
      <c r="J1872" s="84"/>
      <c r="K1872" s="84">
        <v>47</v>
      </c>
      <c r="L1872" s="83">
        <f t="shared" si="322"/>
        <v>1.1000000000000001</v>
      </c>
      <c r="M1872" s="83">
        <f t="shared" si="323"/>
        <v>1.1000000000000001</v>
      </c>
    </row>
    <row r="1873" spans="1:13" hidden="1" x14ac:dyDescent="0.3">
      <c r="A1873" s="210" t="str">
        <f t="shared" si="315"/>
        <v>2023-IC-L1</v>
      </c>
      <c r="B1873" s="199">
        <f t="shared" si="316"/>
        <v>44982</v>
      </c>
      <c r="C1873" s="210" t="str">
        <f t="shared" si="317"/>
        <v>Zone 4 - Canopy</v>
      </c>
      <c r="D1873" s="84" t="s">
        <v>2046</v>
      </c>
      <c r="E1873" s="51" t="str">
        <f t="shared" si="318"/>
        <v>Andre</v>
      </c>
      <c r="F1873" s="51" t="str">
        <f t="shared" si="319"/>
        <v>Coetzee</v>
      </c>
      <c r="G1873" s="51" t="str">
        <f t="shared" si="320"/>
        <v>Men Grand Masters</v>
      </c>
      <c r="H1873" s="51" t="str">
        <f t="shared" si="321"/>
        <v>Namib Park</v>
      </c>
      <c r="I1873" s="84" t="s">
        <v>7</v>
      </c>
      <c r="J1873" s="84"/>
      <c r="K1873" s="84">
        <v>36</v>
      </c>
      <c r="L1873" s="83">
        <f t="shared" si="322"/>
        <v>1.5</v>
      </c>
      <c r="M1873" s="83">
        <f t="shared" si="323"/>
        <v>1.5</v>
      </c>
    </row>
    <row r="1874" spans="1:13" hidden="1" x14ac:dyDescent="0.3">
      <c r="A1874" s="210" t="str">
        <f t="shared" si="315"/>
        <v>2023-IC-L1</v>
      </c>
      <c r="B1874" s="199">
        <f t="shared" si="316"/>
        <v>44982</v>
      </c>
      <c r="C1874" s="210" t="str">
        <f t="shared" si="317"/>
        <v>Zone 4 - Canopy</v>
      </c>
      <c r="D1874" s="84" t="s">
        <v>1327</v>
      </c>
      <c r="E1874" s="51" t="str">
        <f t="shared" si="318"/>
        <v>Mark</v>
      </c>
      <c r="F1874" s="51" t="str">
        <f t="shared" si="319"/>
        <v>Van Der Merwe</v>
      </c>
      <c r="G1874" s="51" t="str">
        <f t="shared" si="320"/>
        <v>Men U/21</v>
      </c>
      <c r="H1874" s="51" t="str">
        <f t="shared" si="321"/>
        <v>Namib Park</v>
      </c>
      <c r="I1874" s="84" t="s">
        <v>19</v>
      </c>
      <c r="J1874" s="84"/>
      <c r="K1874" s="84">
        <v>41</v>
      </c>
      <c r="L1874" s="83">
        <f t="shared" si="322"/>
        <v>0.7</v>
      </c>
      <c r="M1874" s="83">
        <f t="shared" si="323"/>
        <v>0.7</v>
      </c>
    </row>
    <row r="1875" spans="1:13" hidden="1" x14ac:dyDescent="0.3">
      <c r="A1875" s="210" t="str">
        <f t="shared" si="315"/>
        <v>2023-IC-L1</v>
      </c>
      <c r="B1875" s="199">
        <f t="shared" si="316"/>
        <v>44982</v>
      </c>
      <c r="C1875" s="210" t="str">
        <f t="shared" si="317"/>
        <v>Zone 4 - Canopy</v>
      </c>
      <c r="D1875" s="84" t="s">
        <v>611</v>
      </c>
      <c r="E1875" s="51" t="str">
        <f t="shared" si="318"/>
        <v>Coennie</v>
      </c>
      <c r="F1875" s="51" t="str">
        <f t="shared" si="319"/>
        <v>Steyn</v>
      </c>
      <c r="G1875" s="51" t="str">
        <f t="shared" si="320"/>
        <v>Men Grand Masters</v>
      </c>
      <c r="H1875" s="51" t="str">
        <f t="shared" si="321"/>
        <v>Namib Park</v>
      </c>
      <c r="I1875" s="84" t="s">
        <v>19</v>
      </c>
      <c r="J1875" s="84"/>
      <c r="K1875" s="84">
        <v>41</v>
      </c>
      <c r="L1875" s="83">
        <f t="shared" si="322"/>
        <v>0.7</v>
      </c>
      <c r="M1875" s="83">
        <f t="shared" si="323"/>
        <v>0.7</v>
      </c>
    </row>
    <row r="1876" spans="1:13" hidden="1" x14ac:dyDescent="0.3">
      <c r="A1876" s="210" t="str">
        <f t="shared" si="315"/>
        <v>2023-IC-L1</v>
      </c>
      <c r="B1876" s="199">
        <f t="shared" si="316"/>
        <v>44982</v>
      </c>
      <c r="C1876" s="210" t="str">
        <f t="shared" si="317"/>
        <v>Zone 4 - Canopy</v>
      </c>
      <c r="D1876" s="84" t="s">
        <v>611</v>
      </c>
      <c r="E1876" s="51" t="str">
        <f t="shared" si="318"/>
        <v>Coennie</v>
      </c>
      <c r="F1876" s="51" t="str">
        <f t="shared" si="319"/>
        <v>Steyn</v>
      </c>
      <c r="G1876" s="51" t="str">
        <f t="shared" si="320"/>
        <v>Men Grand Masters</v>
      </c>
      <c r="H1876" s="51" t="str">
        <f t="shared" si="321"/>
        <v>Namib Park</v>
      </c>
      <c r="I1876" s="84" t="s">
        <v>19</v>
      </c>
      <c r="J1876" s="84"/>
      <c r="K1876" s="84">
        <v>42</v>
      </c>
      <c r="L1876" s="83">
        <f t="shared" si="322"/>
        <v>0.8</v>
      </c>
      <c r="M1876" s="83">
        <f t="shared" si="323"/>
        <v>0.8</v>
      </c>
    </row>
    <row r="1877" spans="1:13" hidden="1" x14ac:dyDescent="0.3">
      <c r="A1877" s="210" t="str">
        <f t="shared" si="315"/>
        <v>2023-IC-L1</v>
      </c>
      <c r="B1877" s="199">
        <f t="shared" si="316"/>
        <v>44982</v>
      </c>
      <c r="C1877" s="210" t="str">
        <f t="shared" si="317"/>
        <v>Zone 4 - Canopy</v>
      </c>
      <c r="D1877" s="84" t="s">
        <v>486</v>
      </c>
      <c r="E1877" s="51" t="str">
        <f t="shared" si="318"/>
        <v>Johan</v>
      </c>
      <c r="F1877" s="51" t="str">
        <f t="shared" si="319"/>
        <v>Bruwer</v>
      </c>
      <c r="G1877" s="51" t="str">
        <f t="shared" si="320"/>
        <v>Men Senior</v>
      </c>
      <c r="H1877" s="51" t="str">
        <f t="shared" si="321"/>
        <v>Namib Park</v>
      </c>
      <c r="I1877" s="84" t="s">
        <v>7</v>
      </c>
      <c r="J1877" s="84"/>
      <c r="K1877" s="84">
        <v>35</v>
      </c>
      <c r="L1877" s="83">
        <f t="shared" si="322"/>
        <v>1.3</v>
      </c>
      <c r="M1877" s="83">
        <f t="shared" si="323"/>
        <v>1.3</v>
      </c>
    </row>
    <row r="1878" spans="1:13" hidden="1" x14ac:dyDescent="0.3">
      <c r="A1878" s="210" t="str">
        <f t="shared" si="315"/>
        <v>2023-IC-L1</v>
      </c>
      <c r="B1878" s="199">
        <f t="shared" si="316"/>
        <v>44982</v>
      </c>
      <c r="C1878" s="210" t="str">
        <f t="shared" si="317"/>
        <v>Zone 4 - Canopy</v>
      </c>
      <c r="D1878" s="84" t="s">
        <v>607</v>
      </c>
      <c r="E1878" s="51" t="str">
        <f t="shared" si="318"/>
        <v>Stephan</v>
      </c>
      <c r="F1878" s="51" t="str">
        <f t="shared" si="319"/>
        <v>Swanepoel</v>
      </c>
      <c r="G1878" s="51" t="str">
        <f t="shared" si="320"/>
        <v>Men Veteran</v>
      </c>
      <c r="H1878" s="51" t="str">
        <f t="shared" si="321"/>
        <v>Namib Park</v>
      </c>
      <c r="I1878" s="84"/>
      <c r="J1878" s="84"/>
      <c r="K1878" s="84"/>
      <c r="L1878" s="83" t="str">
        <f t="shared" si="322"/>
        <v/>
      </c>
      <c r="M1878" s="83" t="str">
        <f t="shared" si="323"/>
        <v/>
      </c>
    </row>
    <row r="1879" spans="1:13" hidden="1" x14ac:dyDescent="0.3">
      <c r="A1879" s="210" t="str">
        <f t="shared" si="315"/>
        <v>2023-IC-L1</v>
      </c>
      <c r="B1879" s="199">
        <f t="shared" si="316"/>
        <v>44982</v>
      </c>
      <c r="C1879" s="210" t="str">
        <f t="shared" si="317"/>
        <v>Zone 4 - Canopy</v>
      </c>
      <c r="D1879" s="84" t="s">
        <v>462</v>
      </c>
      <c r="E1879" s="51" t="str">
        <f t="shared" si="318"/>
        <v>Rodger</v>
      </c>
      <c r="F1879" s="51" t="str">
        <f t="shared" si="319"/>
        <v>Boon</v>
      </c>
      <c r="G1879" s="51" t="str">
        <f t="shared" si="320"/>
        <v>Men Master</v>
      </c>
      <c r="H1879" s="51" t="str">
        <f t="shared" si="321"/>
        <v>Namib Park</v>
      </c>
      <c r="I1879" s="84"/>
      <c r="J1879" s="84"/>
      <c r="K1879" s="84"/>
      <c r="L1879" s="83" t="str">
        <f t="shared" si="322"/>
        <v/>
      </c>
      <c r="M1879" s="83" t="str">
        <f t="shared" si="323"/>
        <v/>
      </c>
    </row>
    <row r="1880" spans="1:13" hidden="1" x14ac:dyDescent="0.3">
      <c r="A1880" s="210" t="str">
        <f t="shared" si="315"/>
        <v>2023-IC-L1</v>
      </c>
      <c r="B1880" s="199">
        <f t="shared" si="316"/>
        <v>44982</v>
      </c>
      <c r="C1880" s="210" t="str">
        <f t="shared" si="317"/>
        <v>Zone 4 - Canopy</v>
      </c>
      <c r="D1880" s="84" t="s">
        <v>946</v>
      </c>
      <c r="E1880" s="51" t="str">
        <f t="shared" si="318"/>
        <v>Johan</v>
      </c>
      <c r="F1880" s="51" t="str">
        <f t="shared" si="319"/>
        <v>Herbst</v>
      </c>
      <c r="G1880" s="51" t="str">
        <f t="shared" si="320"/>
        <v>Men Veteran</v>
      </c>
      <c r="H1880" s="51" t="str">
        <f t="shared" si="321"/>
        <v>Henties Bay</v>
      </c>
      <c r="I1880" s="84"/>
      <c r="J1880" s="84"/>
      <c r="K1880" s="84"/>
      <c r="L1880" s="83" t="str">
        <f t="shared" si="322"/>
        <v/>
      </c>
      <c r="M1880" s="83" t="str">
        <f t="shared" si="323"/>
        <v/>
      </c>
    </row>
    <row r="1881" spans="1:13" hidden="1" x14ac:dyDescent="0.3">
      <c r="A1881" s="210" t="str">
        <f t="shared" si="315"/>
        <v>2023-IC-L1</v>
      </c>
      <c r="B1881" s="199">
        <f t="shared" si="316"/>
        <v>44982</v>
      </c>
      <c r="C1881" s="210" t="str">
        <f t="shared" si="317"/>
        <v>Zone 4 - Canopy</v>
      </c>
      <c r="D1881" s="84" t="s">
        <v>556</v>
      </c>
      <c r="E1881" s="51" t="str">
        <f t="shared" si="318"/>
        <v>Lance</v>
      </c>
      <c r="F1881" s="51" t="str">
        <f t="shared" si="319"/>
        <v>Mills</v>
      </c>
      <c r="G1881" s="51" t="str">
        <f t="shared" si="320"/>
        <v>Men Master</v>
      </c>
      <c r="H1881" s="51" t="str">
        <f t="shared" si="321"/>
        <v>Henties Bay</v>
      </c>
      <c r="I1881" s="84"/>
      <c r="J1881" s="84"/>
      <c r="K1881" s="84"/>
      <c r="L1881" s="83" t="str">
        <f t="shared" si="322"/>
        <v/>
      </c>
      <c r="M1881" s="83" t="str">
        <f t="shared" si="323"/>
        <v/>
      </c>
    </row>
    <row r="1882" spans="1:13" hidden="1" x14ac:dyDescent="0.3">
      <c r="A1882" s="210" t="str">
        <f t="shared" si="315"/>
        <v>2023-IC-L1</v>
      </c>
      <c r="B1882" s="199">
        <f t="shared" si="316"/>
        <v>44982</v>
      </c>
      <c r="C1882" s="210" t="str">
        <f t="shared" si="317"/>
        <v>Zone 4 - Canopy</v>
      </c>
      <c r="D1882" s="84" t="s">
        <v>1593</v>
      </c>
      <c r="E1882" s="51" t="str">
        <f t="shared" si="318"/>
        <v>Johan</v>
      </c>
      <c r="F1882" s="51" t="str">
        <f t="shared" si="319"/>
        <v>Van Niekerk</v>
      </c>
      <c r="G1882" s="51" t="str">
        <f t="shared" si="320"/>
        <v>Men Veteran</v>
      </c>
      <c r="H1882" s="51" t="str">
        <f t="shared" si="321"/>
        <v>Namib Park</v>
      </c>
      <c r="I1882" s="84"/>
      <c r="J1882" s="84"/>
      <c r="K1882" s="84"/>
      <c r="L1882" s="83" t="str">
        <f t="shared" si="322"/>
        <v/>
      </c>
      <c r="M1882" s="83" t="str">
        <f t="shared" si="323"/>
        <v/>
      </c>
    </row>
    <row r="1883" spans="1:13" hidden="1" x14ac:dyDescent="0.3">
      <c r="A1883" s="210" t="str">
        <f t="shared" si="315"/>
        <v>2023-IC-L1</v>
      </c>
      <c r="B1883" s="199">
        <f t="shared" si="316"/>
        <v>44982</v>
      </c>
      <c r="C1883" s="210" t="str">
        <f t="shared" si="317"/>
        <v>Zone 4 - Canopy</v>
      </c>
      <c r="D1883" s="84" t="s">
        <v>587</v>
      </c>
      <c r="E1883" s="51" t="str">
        <f t="shared" si="318"/>
        <v>Nicolas</v>
      </c>
      <c r="F1883" s="51" t="str">
        <f t="shared" si="319"/>
        <v>Greeff</v>
      </c>
      <c r="G1883" s="51" t="str">
        <f t="shared" si="320"/>
        <v>Men Senior</v>
      </c>
      <c r="H1883" s="51" t="str">
        <f t="shared" si="321"/>
        <v>Namib Park</v>
      </c>
      <c r="I1883" s="84"/>
      <c r="J1883" s="84"/>
      <c r="K1883" s="84"/>
      <c r="L1883" s="83" t="str">
        <f t="shared" si="322"/>
        <v/>
      </c>
      <c r="M1883" s="83" t="str">
        <f t="shared" si="323"/>
        <v/>
      </c>
    </row>
    <row r="1884" spans="1:13" hidden="1" x14ac:dyDescent="0.3">
      <c r="A1884" s="210" t="str">
        <f t="shared" si="315"/>
        <v>2023-IC-L1</v>
      </c>
      <c r="B1884" s="199">
        <f t="shared" si="316"/>
        <v>44982</v>
      </c>
      <c r="C1884" s="210" t="str">
        <f t="shared" si="317"/>
        <v>Zone 4 - Canopy</v>
      </c>
      <c r="D1884" s="84" t="s">
        <v>599</v>
      </c>
      <c r="E1884" s="51" t="str">
        <f t="shared" si="318"/>
        <v>Lindie</v>
      </c>
      <c r="F1884" s="51" t="str">
        <f t="shared" si="319"/>
        <v>Krauze</v>
      </c>
      <c r="G1884" s="51" t="str">
        <f t="shared" si="320"/>
        <v>Ladies Veteran</v>
      </c>
      <c r="H1884" s="51" t="str">
        <f t="shared" si="321"/>
        <v>Orca Angling Club</v>
      </c>
      <c r="I1884" s="84"/>
      <c r="J1884" s="84" t="s">
        <v>1279</v>
      </c>
      <c r="K1884" s="84">
        <v>134</v>
      </c>
      <c r="L1884" s="83">
        <f t="shared" si="322"/>
        <v>11.8</v>
      </c>
      <c r="M1884" s="83">
        <f t="shared" si="323"/>
        <v>11.8</v>
      </c>
    </row>
    <row r="1885" spans="1:13" hidden="1" x14ac:dyDescent="0.3">
      <c r="A1885" s="210" t="str">
        <f t="shared" si="315"/>
        <v>2023-IC-L1</v>
      </c>
      <c r="B1885" s="199">
        <f t="shared" si="316"/>
        <v>44982</v>
      </c>
      <c r="C1885" s="210" t="str">
        <f t="shared" si="317"/>
        <v>Zone 4 - Canopy</v>
      </c>
      <c r="D1885" s="84" t="s">
        <v>568</v>
      </c>
      <c r="E1885" s="51" t="str">
        <f t="shared" si="318"/>
        <v xml:space="preserve">Joe </v>
      </c>
      <c r="F1885" s="51" t="str">
        <f t="shared" si="319"/>
        <v>Herman</v>
      </c>
      <c r="G1885" s="51" t="str">
        <f t="shared" si="320"/>
        <v>Men Senior</v>
      </c>
      <c r="H1885" s="51" t="str">
        <f t="shared" si="321"/>
        <v>Orca Angling Club</v>
      </c>
      <c r="I1885" s="84"/>
      <c r="J1885" s="84" t="s">
        <v>1279</v>
      </c>
      <c r="K1885" s="84">
        <v>124</v>
      </c>
      <c r="L1885" s="83">
        <f t="shared" si="322"/>
        <v>9.1</v>
      </c>
      <c r="M1885" s="83">
        <f t="shared" si="323"/>
        <v>9.1</v>
      </c>
    </row>
    <row r="1886" spans="1:13" hidden="1" x14ac:dyDescent="0.3">
      <c r="A1886" s="210" t="str">
        <f t="shared" si="315"/>
        <v>2023-IC-L1</v>
      </c>
      <c r="B1886" s="199">
        <f t="shared" si="316"/>
        <v>44982</v>
      </c>
      <c r="C1886" s="210" t="str">
        <f t="shared" si="317"/>
        <v>Zone 4 - Canopy</v>
      </c>
      <c r="D1886" s="84" t="s">
        <v>1706</v>
      </c>
      <c r="E1886" s="51" t="str">
        <f t="shared" si="318"/>
        <v>Franco</v>
      </c>
      <c r="F1886" s="51" t="str">
        <f t="shared" si="319"/>
        <v>Horn</v>
      </c>
      <c r="G1886" s="51" t="str">
        <f t="shared" si="320"/>
        <v>Men Senior</v>
      </c>
      <c r="H1886" s="51" t="str">
        <f t="shared" si="321"/>
        <v>Orca Angling Club</v>
      </c>
      <c r="I1886" s="84"/>
      <c r="J1886" s="84" t="s">
        <v>1279</v>
      </c>
      <c r="K1886" s="84">
        <v>142</v>
      </c>
      <c r="L1886" s="83">
        <f t="shared" si="322"/>
        <v>14.4</v>
      </c>
      <c r="M1886" s="83">
        <f t="shared" si="323"/>
        <v>14.4</v>
      </c>
    </row>
    <row r="1887" spans="1:13" hidden="1" x14ac:dyDescent="0.3">
      <c r="A1887" s="210" t="str">
        <f t="shared" si="315"/>
        <v>2023-IC-L1</v>
      </c>
      <c r="B1887" s="199">
        <f t="shared" si="316"/>
        <v>44982</v>
      </c>
      <c r="C1887" s="210" t="str">
        <f t="shared" si="317"/>
        <v>Zone 4 - Canopy</v>
      </c>
      <c r="D1887" s="84" t="s">
        <v>456</v>
      </c>
      <c r="E1887" s="51" t="str">
        <f t="shared" si="318"/>
        <v>Brian</v>
      </c>
      <c r="F1887" s="51" t="str">
        <f t="shared" si="319"/>
        <v>Curtis</v>
      </c>
      <c r="G1887" s="51" t="str">
        <f t="shared" si="320"/>
        <v>Men Senior</v>
      </c>
      <c r="H1887" s="51" t="str">
        <f t="shared" si="321"/>
        <v>Orca Angling Club</v>
      </c>
      <c r="I1887" s="84"/>
      <c r="J1887" s="84" t="s">
        <v>1279</v>
      </c>
      <c r="K1887" s="84">
        <v>102</v>
      </c>
      <c r="L1887" s="83">
        <f t="shared" si="322"/>
        <v>4.5999999999999996</v>
      </c>
      <c r="M1887" s="83">
        <f t="shared" si="323"/>
        <v>4.5999999999999996</v>
      </c>
    </row>
    <row r="1888" spans="1:13" hidden="1" x14ac:dyDescent="0.3">
      <c r="A1888" s="210" t="str">
        <f t="shared" si="315"/>
        <v>2023-IC-L1</v>
      </c>
      <c r="B1888" s="199">
        <f t="shared" si="316"/>
        <v>44982</v>
      </c>
      <c r="C1888" s="210" t="str">
        <f t="shared" si="317"/>
        <v>Zone 4 - Canopy</v>
      </c>
      <c r="D1888" s="84" t="s">
        <v>456</v>
      </c>
      <c r="E1888" s="51" t="str">
        <f t="shared" si="318"/>
        <v>Brian</v>
      </c>
      <c r="F1888" s="51" t="str">
        <f t="shared" si="319"/>
        <v>Curtis</v>
      </c>
      <c r="G1888" s="51" t="str">
        <f t="shared" si="320"/>
        <v>Men Senior</v>
      </c>
      <c r="H1888" s="51" t="str">
        <f t="shared" si="321"/>
        <v>Orca Angling Club</v>
      </c>
      <c r="I1888" s="84"/>
      <c r="J1888" s="84" t="s">
        <v>1279</v>
      </c>
      <c r="K1888" s="84">
        <v>162</v>
      </c>
      <c r="L1888" s="83">
        <f t="shared" si="322"/>
        <v>22.7</v>
      </c>
      <c r="M1888" s="83">
        <f t="shared" si="323"/>
        <v>22.7</v>
      </c>
    </row>
    <row r="1889" spans="1:13" hidden="1" x14ac:dyDescent="0.3">
      <c r="A1889" s="210" t="str">
        <f t="shared" si="315"/>
        <v>2023-IC-L1</v>
      </c>
      <c r="B1889" s="199">
        <f t="shared" si="316"/>
        <v>44982</v>
      </c>
      <c r="C1889" s="210" t="str">
        <f t="shared" si="317"/>
        <v>Zone 4 - Canopy</v>
      </c>
      <c r="D1889" s="84" t="s">
        <v>456</v>
      </c>
      <c r="E1889" s="51" t="str">
        <f t="shared" si="318"/>
        <v>Brian</v>
      </c>
      <c r="F1889" s="51" t="str">
        <f t="shared" si="319"/>
        <v>Curtis</v>
      </c>
      <c r="G1889" s="51" t="str">
        <f t="shared" si="320"/>
        <v>Men Senior</v>
      </c>
      <c r="H1889" s="51" t="str">
        <f t="shared" si="321"/>
        <v>Orca Angling Club</v>
      </c>
      <c r="I1889" s="84"/>
      <c r="J1889" s="84" t="s">
        <v>1279</v>
      </c>
      <c r="K1889" s="84">
        <v>114</v>
      </c>
      <c r="L1889" s="83">
        <f t="shared" si="322"/>
        <v>6.8</v>
      </c>
      <c r="M1889" s="83">
        <f t="shared" si="323"/>
        <v>6.8</v>
      </c>
    </row>
    <row r="1890" spans="1:13" hidden="1" x14ac:dyDescent="0.3">
      <c r="A1890" s="210" t="str">
        <f t="shared" si="315"/>
        <v>2023-IC-L1</v>
      </c>
      <c r="B1890" s="199">
        <f t="shared" si="316"/>
        <v>44982</v>
      </c>
      <c r="C1890" s="210" t="str">
        <f t="shared" si="317"/>
        <v>Zone 4 - Canopy</v>
      </c>
      <c r="D1890" s="84" t="s">
        <v>673</v>
      </c>
      <c r="E1890" s="51" t="str">
        <f t="shared" si="318"/>
        <v>Morne</v>
      </c>
      <c r="F1890" s="51" t="str">
        <f t="shared" si="319"/>
        <v>Du Plessis</v>
      </c>
      <c r="G1890" s="51" t="str">
        <f t="shared" si="320"/>
        <v>Men Senior</v>
      </c>
      <c r="H1890" s="51" t="str">
        <f t="shared" si="321"/>
        <v>Orca Angling Club</v>
      </c>
      <c r="I1890" s="84"/>
      <c r="J1890" s="84" t="s">
        <v>1279</v>
      </c>
      <c r="K1890" s="84">
        <v>101</v>
      </c>
      <c r="L1890" s="83">
        <f t="shared" si="322"/>
        <v>4.5</v>
      </c>
      <c r="M1890" s="83">
        <f t="shared" si="323"/>
        <v>4.5</v>
      </c>
    </row>
    <row r="1891" spans="1:13" hidden="1" x14ac:dyDescent="0.3">
      <c r="A1891" s="210" t="str">
        <f t="shared" si="315"/>
        <v>2023-IC-L1</v>
      </c>
      <c r="B1891" s="199">
        <f t="shared" si="316"/>
        <v>44982</v>
      </c>
      <c r="C1891" s="210" t="str">
        <f t="shared" si="317"/>
        <v>Zone 4 - Canopy</v>
      </c>
      <c r="D1891" s="84" t="s">
        <v>752</v>
      </c>
      <c r="E1891" s="51" t="str">
        <f t="shared" si="318"/>
        <v>Herman</v>
      </c>
      <c r="F1891" s="51" t="str">
        <f t="shared" si="319"/>
        <v>Krauze</v>
      </c>
      <c r="G1891" s="51" t="str">
        <f t="shared" si="320"/>
        <v>Men U/21</v>
      </c>
      <c r="H1891" s="51" t="str">
        <f t="shared" si="321"/>
        <v>Orca Angling Club</v>
      </c>
      <c r="I1891" s="84"/>
      <c r="J1891" s="84" t="s">
        <v>1279</v>
      </c>
      <c r="K1891" s="84">
        <v>143</v>
      </c>
      <c r="L1891" s="83">
        <f t="shared" si="322"/>
        <v>14.8</v>
      </c>
      <c r="M1891" s="83">
        <f t="shared" si="323"/>
        <v>14.8</v>
      </c>
    </row>
    <row r="1892" spans="1:13" hidden="1" x14ac:dyDescent="0.3">
      <c r="A1892" s="210" t="str">
        <f t="shared" si="315"/>
        <v>2023-IC-L1</v>
      </c>
      <c r="B1892" s="199">
        <f t="shared" si="316"/>
        <v>44982</v>
      </c>
      <c r="C1892" s="210" t="str">
        <f t="shared" si="317"/>
        <v>Zone 4 - Canopy</v>
      </c>
      <c r="D1892" s="84" t="s">
        <v>864</v>
      </c>
      <c r="E1892" s="51" t="str">
        <f t="shared" si="318"/>
        <v>Richard</v>
      </c>
      <c r="F1892" s="51" t="str">
        <f t="shared" si="319"/>
        <v>Punzul</v>
      </c>
      <c r="G1892" s="51" t="str">
        <f t="shared" si="320"/>
        <v>Men Senior</v>
      </c>
      <c r="H1892" s="51" t="str">
        <f t="shared" si="321"/>
        <v>Orca Angling Club</v>
      </c>
      <c r="I1892" s="84"/>
      <c r="J1892" s="84" t="s">
        <v>1279</v>
      </c>
      <c r="K1892" s="84">
        <v>118</v>
      </c>
      <c r="L1892" s="83">
        <f t="shared" si="322"/>
        <v>7.6</v>
      </c>
      <c r="M1892" s="83">
        <f t="shared" si="323"/>
        <v>7.6</v>
      </c>
    </row>
    <row r="1893" spans="1:13" hidden="1" x14ac:dyDescent="0.3">
      <c r="A1893" s="210" t="str">
        <f t="shared" si="315"/>
        <v>2023-IC-L1</v>
      </c>
      <c r="B1893" s="199">
        <f t="shared" si="316"/>
        <v>44982</v>
      </c>
      <c r="C1893" s="210" t="str">
        <f t="shared" si="317"/>
        <v>Zone 4 - Canopy</v>
      </c>
      <c r="D1893" s="84" t="s">
        <v>776</v>
      </c>
      <c r="E1893" s="51" t="str">
        <f t="shared" si="318"/>
        <v>Gelhar</v>
      </c>
      <c r="F1893" s="51" t="str">
        <f t="shared" si="319"/>
        <v>Slabbert</v>
      </c>
      <c r="G1893" s="51" t="str">
        <f t="shared" si="320"/>
        <v>Men Senior</v>
      </c>
      <c r="H1893" s="51" t="str">
        <f t="shared" si="321"/>
        <v>Orca Angling Club</v>
      </c>
      <c r="I1893" s="84"/>
      <c r="J1893" s="84" t="s">
        <v>20</v>
      </c>
      <c r="K1893" s="84">
        <v>83</v>
      </c>
      <c r="L1893" s="83">
        <f t="shared" si="322"/>
        <v>2.1</v>
      </c>
      <c r="M1893" s="83">
        <f t="shared" si="323"/>
        <v>2.1</v>
      </c>
    </row>
    <row r="1894" spans="1:13" hidden="1" x14ac:dyDescent="0.3">
      <c r="A1894" s="210" t="str">
        <f t="shared" si="315"/>
        <v>2023-IC-L1</v>
      </c>
      <c r="B1894" s="199">
        <f t="shared" si="316"/>
        <v>44982</v>
      </c>
      <c r="C1894" s="210" t="str">
        <f t="shared" si="317"/>
        <v>Zone 4 - Canopy</v>
      </c>
      <c r="D1894" s="84" t="s">
        <v>676</v>
      </c>
      <c r="E1894" s="51" t="str">
        <f t="shared" si="318"/>
        <v>Corne</v>
      </c>
      <c r="F1894" s="51" t="str">
        <f t="shared" si="319"/>
        <v>Kruger</v>
      </c>
      <c r="G1894" s="51" t="str">
        <f t="shared" si="320"/>
        <v>Men Senior</v>
      </c>
      <c r="H1894" s="51" t="str">
        <f t="shared" si="321"/>
        <v>Orca Angling Club</v>
      </c>
      <c r="I1894" s="84" t="s">
        <v>19</v>
      </c>
      <c r="J1894" s="84"/>
      <c r="K1894" s="84">
        <v>41</v>
      </c>
      <c r="L1894" s="83">
        <f t="shared" si="322"/>
        <v>0.7</v>
      </c>
      <c r="M1894" s="83">
        <f t="shared" si="323"/>
        <v>0.7</v>
      </c>
    </row>
    <row r="1895" spans="1:13" hidden="1" x14ac:dyDescent="0.3">
      <c r="A1895" s="210" t="str">
        <f t="shared" si="315"/>
        <v>2023-IC-L1</v>
      </c>
      <c r="B1895" s="199">
        <f t="shared" si="316"/>
        <v>44982</v>
      </c>
      <c r="C1895" s="210" t="str">
        <f t="shared" si="317"/>
        <v>Zone 4 - Canopy</v>
      </c>
      <c r="D1895" s="84" t="s">
        <v>910</v>
      </c>
      <c r="E1895" s="51" t="str">
        <f t="shared" si="318"/>
        <v>Jan-Hendrik</v>
      </c>
      <c r="F1895" s="51" t="str">
        <f t="shared" si="319"/>
        <v>Jacobs</v>
      </c>
      <c r="G1895" s="51" t="str">
        <f t="shared" si="320"/>
        <v>Men Senior</v>
      </c>
      <c r="H1895" s="51" t="str">
        <f t="shared" si="321"/>
        <v>Orca Angling Club</v>
      </c>
      <c r="I1895" s="84" t="s">
        <v>19</v>
      </c>
      <c r="J1895" s="84"/>
      <c r="K1895" s="84">
        <v>41</v>
      </c>
      <c r="L1895" s="83">
        <f t="shared" si="322"/>
        <v>0.7</v>
      </c>
      <c r="M1895" s="83">
        <f t="shared" si="323"/>
        <v>0.7</v>
      </c>
    </row>
    <row r="1896" spans="1:13" hidden="1" x14ac:dyDescent="0.3">
      <c r="A1896" s="210" t="str">
        <f t="shared" si="315"/>
        <v>2023-IC-L1</v>
      </c>
      <c r="B1896" s="199">
        <f t="shared" si="316"/>
        <v>44982</v>
      </c>
      <c r="C1896" s="210" t="str">
        <f t="shared" si="317"/>
        <v>Zone 4 - Canopy</v>
      </c>
      <c r="D1896" s="84" t="s">
        <v>754</v>
      </c>
      <c r="E1896" s="51" t="str">
        <f t="shared" si="318"/>
        <v>Dania</v>
      </c>
      <c r="F1896" s="51" t="str">
        <f t="shared" si="319"/>
        <v>Maas</v>
      </c>
      <c r="G1896" s="51" t="str">
        <f t="shared" si="320"/>
        <v>Ladies U/16</v>
      </c>
      <c r="H1896" s="51" t="str">
        <f t="shared" si="321"/>
        <v>xOrca Angling Club</v>
      </c>
      <c r="I1896" s="84" t="s">
        <v>19</v>
      </c>
      <c r="J1896" s="84"/>
      <c r="K1896" s="84">
        <v>45</v>
      </c>
      <c r="L1896" s="83">
        <f t="shared" si="322"/>
        <v>0.9</v>
      </c>
      <c r="M1896" s="83">
        <f t="shared" si="323"/>
        <v>0.9</v>
      </c>
    </row>
    <row r="1897" spans="1:13" hidden="1" x14ac:dyDescent="0.3">
      <c r="A1897" s="210" t="str">
        <f t="shared" si="315"/>
        <v>2023-IC-L1</v>
      </c>
      <c r="B1897" s="199">
        <f t="shared" si="316"/>
        <v>44982</v>
      </c>
      <c r="C1897" s="210" t="str">
        <f t="shared" si="317"/>
        <v>Zone 4 - Canopy</v>
      </c>
      <c r="D1897" s="84" t="s">
        <v>754</v>
      </c>
      <c r="E1897" s="51" t="str">
        <f t="shared" si="318"/>
        <v>Dania</v>
      </c>
      <c r="F1897" s="51" t="str">
        <f t="shared" si="319"/>
        <v>Maas</v>
      </c>
      <c r="G1897" s="51" t="str">
        <f t="shared" si="320"/>
        <v>Ladies U/16</v>
      </c>
      <c r="H1897" s="51" t="str">
        <f t="shared" si="321"/>
        <v>xOrca Angling Club</v>
      </c>
      <c r="I1897" s="84" t="s">
        <v>19</v>
      </c>
      <c r="J1897" s="84"/>
      <c r="K1897" s="84">
        <v>42</v>
      </c>
      <c r="L1897" s="83">
        <f t="shared" si="322"/>
        <v>0.8</v>
      </c>
      <c r="M1897" s="83">
        <f t="shared" si="323"/>
        <v>0.8</v>
      </c>
    </row>
    <row r="1898" spans="1:13" hidden="1" x14ac:dyDescent="0.3">
      <c r="A1898" s="210" t="str">
        <f t="shared" si="315"/>
        <v>2023-IC-L1</v>
      </c>
      <c r="B1898" s="199">
        <f t="shared" si="316"/>
        <v>44982</v>
      </c>
      <c r="C1898" s="210" t="str">
        <f t="shared" si="317"/>
        <v>Zone 4 - Canopy</v>
      </c>
      <c r="D1898" s="84" t="s">
        <v>754</v>
      </c>
      <c r="E1898" s="51" t="str">
        <f t="shared" si="318"/>
        <v>Dania</v>
      </c>
      <c r="F1898" s="51" t="str">
        <f t="shared" si="319"/>
        <v>Maas</v>
      </c>
      <c r="G1898" s="51" t="str">
        <f t="shared" si="320"/>
        <v>Ladies U/16</v>
      </c>
      <c r="H1898" s="51" t="str">
        <f t="shared" si="321"/>
        <v>xOrca Angling Club</v>
      </c>
      <c r="I1898" s="84" t="s">
        <v>19</v>
      </c>
      <c r="J1898" s="84"/>
      <c r="K1898" s="84">
        <v>47</v>
      </c>
      <c r="L1898" s="83">
        <f t="shared" si="322"/>
        <v>1.1000000000000001</v>
      </c>
      <c r="M1898" s="83">
        <f t="shared" si="323"/>
        <v>1.1000000000000001</v>
      </c>
    </row>
    <row r="1899" spans="1:13" hidden="1" x14ac:dyDescent="0.3">
      <c r="A1899" s="210" t="str">
        <f t="shared" si="315"/>
        <v>2023-IC-L1</v>
      </c>
      <c r="B1899" s="199">
        <f t="shared" si="316"/>
        <v>44982</v>
      </c>
      <c r="C1899" s="210" t="str">
        <f t="shared" si="317"/>
        <v>Zone 4 - Canopy</v>
      </c>
      <c r="D1899" s="84" t="s">
        <v>754</v>
      </c>
      <c r="E1899" s="51" t="str">
        <f t="shared" si="318"/>
        <v>Dania</v>
      </c>
      <c r="F1899" s="51" t="str">
        <f t="shared" si="319"/>
        <v>Maas</v>
      </c>
      <c r="G1899" s="51" t="str">
        <f t="shared" si="320"/>
        <v>Ladies U/16</v>
      </c>
      <c r="H1899" s="51" t="str">
        <f t="shared" si="321"/>
        <v>xOrca Angling Club</v>
      </c>
      <c r="I1899" s="84" t="s">
        <v>19</v>
      </c>
      <c r="J1899" s="84"/>
      <c r="K1899" s="84">
        <v>48</v>
      </c>
      <c r="L1899" s="83">
        <f t="shared" si="322"/>
        <v>1.1000000000000001</v>
      </c>
      <c r="M1899" s="83">
        <f t="shared" si="323"/>
        <v>1.1000000000000001</v>
      </c>
    </row>
    <row r="1900" spans="1:13" hidden="1" x14ac:dyDescent="0.3">
      <c r="A1900" s="210" t="str">
        <f t="shared" si="315"/>
        <v>2023-IC-L1</v>
      </c>
      <c r="B1900" s="199">
        <f t="shared" si="316"/>
        <v>44982</v>
      </c>
      <c r="C1900" s="210" t="str">
        <f t="shared" si="317"/>
        <v>Zone 4 - Canopy</v>
      </c>
      <c r="D1900" s="84" t="s">
        <v>754</v>
      </c>
      <c r="E1900" s="51" t="str">
        <f t="shared" si="318"/>
        <v>Dania</v>
      </c>
      <c r="F1900" s="51" t="str">
        <f t="shared" si="319"/>
        <v>Maas</v>
      </c>
      <c r="G1900" s="51" t="str">
        <f t="shared" si="320"/>
        <v>Ladies U/16</v>
      </c>
      <c r="H1900" s="51" t="str">
        <f t="shared" si="321"/>
        <v>xOrca Angling Club</v>
      </c>
      <c r="I1900" s="84"/>
      <c r="J1900" s="84" t="s">
        <v>8</v>
      </c>
      <c r="K1900" s="84">
        <v>76</v>
      </c>
      <c r="L1900" s="83">
        <f t="shared" si="322"/>
        <v>3.5</v>
      </c>
      <c r="M1900" s="83">
        <f t="shared" si="323"/>
        <v>3.5</v>
      </c>
    </row>
    <row r="1901" spans="1:13" hidden="1" x14ac:dyDescent="0.3">
      <c r="A1901" s="210" t="str">
        <f t="shared" si="315"/>
        <v>2023-IC-L1</v>
      </c>
      <c r="B1901" s="199">
        <f t="shared" si="316"/>
        <v>44982</v>
      </c>
      <c r="C1901" s="210" t="str">
        <f t="shared" si="317"/>
        <v>Zone 4 - Canopy</v>
      </c>
      <c r="D1901" s="84" t="s">
        <v>874</v>
      </c>
      <c r="E1901" s="51" t="str">
        <f t="shared" si="318"/>
        <v>Gerhard</v>
      </c>
      <c r="F1901" s="51" t="str">
        <f t="shared" si="319"/>
        <v>De Jager</v>
      </c>
      <c r="G1901" s="51" t="str">
        <f t="shared" si="320"/>
        <v>Men Senior</v>
      </c>
      <c r="H1901" s="51" t="str">
        <f t="shared" si="321"/>
        <v>Orca Angling Club</v>
      </c>
      <c r="I1901" s="84"/>
      <c r="J1901" s="84" t="s">
        <v>20</v>
      </c>
      <c r="K1901" s="84">
        <v>67</v>
      </c>
      <c r="L1901" s="83">
        <f t="shared" si="322"/>
        <v>1.1000000000000001</v>
      </c>
      <c r="M1901" s="83">
        <f t="shared" si="323"/>
        <v>1.1000000000000001</v>
      </c>
    </row>
    <row r="1902" spans="1:13" hidden="1" x14ac:dyDescent="0.3">
      <c r="A1902" s="210" t="str">
        <f t="shared" si="315"/>
        <v>2023-IC-L1</v>
      </c>
      <c r="B1902" s="199">
        <f t="shared" si="316"/>
        <v>44982</v>
      </c>
      <c r="C1902" s="210" t="str">
        <f t="shared" si="317"/>
        <v>Zone 4 - Canopy</v>
      </c>
      <c r="D1902" s="84" t="s">
        <v>874</v>
      </c>
      <c r="E1902" s="51" t="str">
        <f t="shared" si="318"/>
        <v>Gerhard</v>
      </c>
      <c r="F1902" s="51" t="str">
        <f t="shared" si="319"/>
        <v>De Jager</v>
      </c>
      <c r="G1902" s="51" t="str">
        <f t="shared" si="320"/>
        <v>Men Senior</v>
      </c>
      <c r="H1902" s="51" t="str">
        <f t="shared" si="321"/>
        <v>Orca Angling Club</v>
      </c>
      <c r="I1902" s="84"/>
      <c r="J1902" s="84" t="s">
        <v>20</v>
      </c>
      <c r="K1902" s="84">
        <v>68</v>
      </c>
      <c r="L1902" s="83">
        <f t="shared" si="322"/>
        <v>1.1000000000000001</v>
      </c>
      <c r="M1902" s="83">
        <f t="shared" si="323"/>
        <v>1.1000000000000001</v>
      </c>
    </row>
    <row r="1903" spans="1:13" hidden="1" x14ac:dyDescent="0.3">
      <c r="A1903" s="210" t="str">
        <f t="shared" si="315"/>
        <v>2023-IC-L1</v>
      </c>
      <c r="B1903" s="199">
        <f t="shared" si="316"/>
        <v>44982</v>
      </c>
      <c r="C1903" s="210" t="str">
        <f t="shared" si="317"/>
        <v>Zone 4 - Canopy</v>
      </c>
      <c r="D1903" s="84" t="s">
        <v>1007</v>
      </c>
      <c r="E1903" s="51" t="str">
        <f t="shared" si="318"/>
        <v>Boytjie</v>
      </c>
      <c r="F1903" s="51" t="str">
        <f t="shared" si="319"/>
        <v>Schikerling</v>
      </c>
      <c r="G1903" s="51" t="str">
        <f t="shared" si="320"/>
        <v>Men Master</v>
      </c>
      <c r="H1903" s="51" t="str">
        <f t="shared" si="321"/>
        <v>Orca Angling Club</v>
      </c>
      <c r="I1903" s="84"/>
      <c r="J1903" s="84"/>
      <c r="K1903" s="84"/>
      <c r="L1903" s="83" t="str">
        <f t="shared" si="322"/>
        <v/>
      </c>
      <c r="M1903" s="83" t="str">
        <f t="shared" si="323"/>
        <v/>
      </c>
    </row>
    <row r="1904" spans="1:13" hidden="1" x14ac:dyDescent="0.3">
      <c r="A1904" s="210" t="str">
        <f t="shared" si="315"/>
        <v>2023-IC-L1</v>
      </c>
      <c r="B1904" s="199">
        <f t="shared" si="316"/>
        <v>44982</v>
      </c>
      <c r="C1904" s="210" t="str">
        <f t="shared" si="317"/>
        <v>Zone 4 - Canopy</v>
      </c>
      <c r="D1904" s="84" t="s">
        <v>571</v>
      </c>
      <c r="E1904" s="51" t="str">
        <f t="shared" si="318"/>
        <v>Immo</v>
      </c>
      <c r="F1904" s="51" t="str">
        <f t="shared" si="319"/>
        <v>Dresselhaus</v>
      </c>
      <c r="G1904" s="51" t="str">
        <f t="shared" si="320"/>
        <v>Men Senior</v>
      </c>
      <c r="H1904" s="51" t="str">
        <f t="shared" si="321"/>
        <v>Orca Angling Club</v>
      </c>
      <c r="I1904" s="84"/>
      <c r="J1904" s="84"/>
      <c r="K1904" s="84"/>
      <c r="L1904" s="83" t="str">
        <f t="shared" si="322"/>
        <v/>
      </c>
      <c r="M1904" s="83" t="str">
        <f t="shared" si="323"/>
        <v/>
      </c>
    </row>
    <row r="1905" spans="1:13" hidden="1" x14ac:dyDescent="0.3">
      <c r="A1905" s="210" t="str">
        <f t="shared" si="315"/>
        <v>2023-IC-L1</v>
      </c>
      <c r="B1905" s="199">
        <f t="shared" si="316"/>
        <v>44982</v>
      </c>
      <c r="C1905" s="210" t="str">
        <f t="shared" si="317"/>
        <v>Zone 4 - Canopy</v>
      </c>
      <c r="D1905" s="84" t="s">
        <v>1228</v>
      </c>
      <c r="E1905" s="51" t="str">
        <f t="shared" si="318"/>
        <v>Lian</v>
      </c>
      <c r="F1905" s="51" t="str">
        <f t="shared" si="319"/>
        <v>De Jager</v>
      </c>
      <c r="G1905" s="51" t="str">
        <f t="shared" si="320"/>
        <v>Men Senior</v>
      </c>
      <c r="H1905" s="51" t="str">
        <f t="shared" si="321"/>
        <v>Orca Angling Club</v>
      </c>
      <c r="I1905" s="84"/>
      <c r="J1905" s="84"/>
      <c r="K1905" s="84"/>
      <c r="L1905" s="83" t="str">
        <f t="shared" si="322"/>
        <v/>
      </c>
      <c r="M1905" s="83" t="str">
        <f t="shared" si="323"/>
        <v/>
      </c>
    </row>
    <row r="1906" spans="1:13" hidden="1" x14ac:dyDescent="0.3">
      <c r="A1906" s="210" t="str">
        <f t="shared" si="315"/>
        <v>2023-IC-L1</v>
      </c>
      <c r="B1906" s="199">
        <f t="shared" si="316"/>
        <v>44982</v>
      </c>
      <c r="C1906" s="210" t="str">
        <f t="shared" si="317"/>
        <v>Zone 4 - Canopy</v>
      </c>
      <c r="D1906" s="84" t="s">
        <v>1602</v>
      </c>
      <c r="E1906" s="51" t="str">
        <f t="shared" si="318"/>
        <v>William</v>
      </c>
      <c r="F1906" s="51" t="str">
        <f t="shared" si="319"/>
        <v>Schickerling</v>
      </c>
      <c r="G1906" s="51" t="str">
        <f t="shared" si="320"/>
        <v>Men Senior</v>
      </c>
      <c r="H1906" s="51" t="str">
        <f t="shared" si="321"/>
        <v>Orca Angling Club</v>
      </c>
      <c r="I1906" s="84"/>
      <c r="J1906" s="84"/>
      <c r="K1906" s="84"/>
      <c r="L1906" s="83" t="str">
        <f t="shared" si="322"/>
        <v/>
      </c>
      <c r="M1906" s="83" t="str">
        <f t="shared" si="323"/>
        <v/>
      </c>
    </row>
    <row r="1907" spans="1:13" hidden="1" x14ac:dyDescent="0.3">
      <c r="A1907" s="210" t="str">
        <f t="shared" si="315"/>
        <v>2023-IC-L1</v>
      </c>
      <c r="B1907" s="199">
        <f t="shared" si="316"/>
        <v>44982</v>
      </c>
      <c r="C1907" s="210" t="str">
        <f t="shared" si="317"/>
        <v>Zone 4 - Canopy</v>
      </c>
      <c r="D1907" s="84" t="s">
        <v>483</v>
      </c>
      <c r="E1907" s="51" t="str">
        <f t="shared" si="318"/>
        <v>Leandre</v>
      </c>
      <c r="F1907" s="51" t="str">
        <f t="shared" si="319"/>
        <v>Horn</v>
      </c>
      <c r="G1907" s="51" t="str">
        <f t="shared" si="320"/>
        <v>Ladies Senior</v>
      </c>
      <c r="H1907" s="51" t="str">
        <f t="shared" si="321"/>
        <v>xOrca Angling Club</v>
      </c>
      <c r="I1907" s="84"/>
      <c r="J1907" s="84"/>
      <c r="K1907" s="84"/>
      <c r="L1907" s="83" t="str">
        <f t="shared" si="322"/>
        <v/>
      </c>
      <c r="M1907" s="83" t="str">
        <f t="shared" si="323"/>
        <v/>
      </c>
    </row>
    <row r="1908" spans="1:13" hidden="1" x14ac:dyDescent="0.3">
      <c r="A1908" s="210" t="str">
        <f t="shared" si="315"/>
        <v>2023-IC-L1</v>
      </c>
      <c r="B1908" s="199">
        <f t="shared" si="316"/>
        <v>44982</v>
      </c>
      <c r="C1908" s="210" t="str">
        <f t="shared" si="317"/>
        <v>Zone 4 - Canopy</v>
      </c>
      <c r="D1908" s="84" t="s">
        <v>808</v>
      </c>
      <c r="E1908" s="51" t="str">
        <f t="shared" si="318"/>
        <v>Jaqi</v>
      </c>
      <c r="F1908" s="51" t="str">
        <f t="shared" si="319"/>
        <v>Oberholzer</v>
      </c>
      <c r="G1908" s="51" t="str">
        <f t="shared" si="320"/>
        <v>Ladies Master</v>
      </c>
      <c r="H1908" s="51" t="str">
        <f t="shared" si="321"/>
        <v>Orca Angling Club</v>
      </c>
      <c r="I1908" s="84"/>
      <c r="J1908" s="84"/>
      <c r="K1908" s="84"/>
      <c r="L1908" s="83" t="str">
        <f t="shared" si="322"/>
        <v/>
      </c>
      <c r="M1908" s="83" t="str">
        <f t="shared" si="323"/>
        <v/>
      </c>
    </row>
    <row r="1909" spans="1:13" hidden="1" x14ac:dyDescent="0.3">
      <c r="A1909" s="210" t="str">
        <f t="shared" si="315"/>
        <v>2023-IC-L1</v>
      </c>
      <c r="B1909" s="199">
        <f t="shared" si="316"/>
        <v>44982</v>
      </c>
      <c r="C1909" s="210" t="str">
        <f t="shared" si="317"/>
        <v>Zone 4 - Canopy</v>
      </c>
      <c r="D1909" s="84" t="s">
        <v>629</v>
      </c>
      <c r="E1909" s="51" t="str">
        <f t="shared" si="318"/>
        <v>Elaine</v>
      </c>
      <c r="F1909" s="51" t="str">
        <f t="shared" si="319"/>
        <v>Vorster</v>
      </c>
      <c r="G1909" s="51" t="str">
        <f t="shared" si="320"/>
        <v>Ladies Veteran</v>
      </c>
      <c r="H1909" s="51" t="str">
        <f t="shared" si="321"/>
        <v>Orca Angling Club</v>
      </c>
      <c r="I1909" s="84"/>
      <c r="J1909" s="84"/>
      <c r="K1909" s="84"/>
      <c r="L1909" s="83" t="str">
        <f t="shared" si="322"/>
        <v/>
      </c>
      <c r="M1909" s="83" t="str">
        <f t="shared" si="323"/>
        <v/>
      </c>
    </row>
    <row r="1910" spans="1:13" hidden="1" x14ac:dyDescent="0.3">
      <c r="A1910" s="210" t="str">
        <f t="shared" si="315"/>
        <v>2023-IC-L1</v>
      </c>
      <c r="B1910" s="199">
        <f t="shared" si="316"/>
        <v>44982</v>
      </c>
      <c r="C1910" s="210" t="str">
        <f t="shared" si="317"/>
        <v>Zone 4 - Canopy</v>
      </c>
      <c r="D1910" s="84" t="s">
        <v>865</v>
      </c>
      <c r="E1910" s="51" t="str">
        <f t="shared" si="318"/>
        <v>Simone</v>
      </c>
      <c r="F1910" s="51" t="str">
        <f t="shared" si="319"/>
        <v>Willers</v>
      </c>
      <c r="G1910" s="51" t="str">
        <f t="shared" si="320"/>
        <v>Ladies Senior</v>
      </c>
      <c r="H1910" s="51" t="str">
        <f t="shared" si="321"/>
        <v>Orca Angling Club</v>
      </c>
      <c r="I1910" s="84"/>
      <c r="J1910" s="84"/>
      <c r="K1910" s="84"/>
      <c r="L1910" s="83" t="str">
        <f t="shared" si="322"/>
        <v/>
      </c>
      <c r="M1910" s="83" t="str">
        <f t="shared" si="323"/>
        <v/>
      </c>
    </row>
    <row r="1911" spans="1:13" hidden="1" x14ac:dyDescent="0.3">
      <c r="A1911" s="210" t="str">
        <f t="shared" si="315"/>
        <v>2023-IC-L1</v>
      </c>
      <c r="B1911" s="199">
        <f t="shared" si="316"/>
        <v>44982</v>
      </c>
      <c r="C1911" s="210" t="str">
        <f t="shared" si="317"/>
        <v>Zone 4 - Canopy</v>
      </c>
      <c r="D1911" s="84" t="s">
        <v>505</v>
      </c>
      <c r="E1911" s="51" t="str">
        <f t="shared" si="318"/>
        <v>Alec</v>
      </c>
      <c r="F1911" s="51" t="str">
        <f t="shared" si="319"/>
        <v>Landers</v>
      </c>
      <c r="G1911" s="51" t="str">
        <f t="shared" si="320"/>
        <v>Men Senior</v>
      </c>
      <c r="H1911" s="51" t="str">
        <f t="shared" si="321"/>
        <v>Orca Angling Club</v>
      </c>
      <c r="I1911" s="84"/>
      <c r="J1911" s="84"/>
      <c r="K1911" s="84"/>
      <c r="L1911" s="83" t="str">
        <f t="shared" si="322"/>
        <v/>
      </c>
      <c r="M1911" s="83" t="str">
        <f t="shared" si="323"/>
        <v/>
      </c>
    </row>
    <row r="1912" spans="1:13" hidden="1" x14ac:dyDescent="0.3">
      <c r="A1912" s="210" t="str">
        <f t="shared" si="315"/>
        <v>2023-IC-L1</v>
      </c>
      <c r="B1912" s="199">
        <f t="shared" si="316"/>
        <v>44982</v>
      </c>
      <c r="C1912" s="210" t="str">
        <f t="shared" si="317"/>
        <v>Zone 4 - Canopy</v>
      </c>
      <c r="D1912" s="84" t="s">
        <v>822</v>
      </c>
      <c r="E1912" s="51" t="str">
        <f t="shared" si="318"/>
        <v>Marvin</v>
      </c>
      <c r="F1912" s="51" t="str">
        <f t="shared" si="319"/>
        <v>Miller</v>
      </c>
      <c r="G1912" s="51" t="str">
        <f t="shared" si="320"/>
        <v>Men Senior</v>
      </c>
      <c r="H1912" s="51" t="str">
        <f t="shared" si="321"/>
        <v>Orca Angling Club</v>
      </c>
      <c r="I1912" s="84"/>
      <c r="J1912" s="84"/>
      <c r="K1912" s="84"/>
      <c r="L1912" s="83" t="str">
        <f t="shared" si="322"/>
        <v/>
      </c>
      <c r="M1912" s="83" t="str">
        <f t="shared" si="323"/>
        <v/>
      </c>
    </row>
    <row r="1913" spans="1:13" hidden="1" x14ac:dyDescent="0.3">
      <c r="A1913" s="210" t="str">
        <f t="shared" si="315"/>
        <v>2023-IC-L1</v>
      </c>
      <c r="B1913" s="199">
        <f t="shared" si="316"/>
        <v>44982</v>
      </c>
      <c r="C1913" s="210" t="str">
        <f t="shared" si="317"/>
        <v>Zone 4 - Canopy</v>
      </c>
      <c r="D1913" s="84" t="s">
        <v>493</v>
      </c>
      <c r="E1913" s="51" t="str">
        <f t="shared" si="318"/>
        <v>Leon</v>
      </c>
      <c r="F1913" s="51" t="str">
        <f t="shared" si="319"/>
        <v>Krauze</v>
      </c>
      <c r="G1913" s="51" t="str">
        <f t="shared" si="320"/>
        <v>Men Veteran</v>
      </c>
      <c r="H1913" s="51" t="str">
        <f t="shared" si="321"/>
        <v>Orca Angling Club</v>
      </c>
      <c r="I1913" s="84"/>
      <c r="J1913" s="84"/>
      <c r="K1913" s="84"/>
      <c r="L1913" s="83" t="str">
        <f t="shared" si="322"/>
        <v/>
      </c>
      <c r="M1913" s="83" t="str">
        <f t="shared" si="323"/>
        <v/>
      </c>
    </row>
    <row r="1914" spans="1:13" hidden="1" x14ac:dyDescent="0.3">
      <c r="A1914" s="210" t="str">
        <f t="shared" si="315"/>
        <v>2023-IC-L1</v>
      </c>
      <c r="B1914" s="199">
        <f t="shared" si="316"/>
        <v>44982</v>
      </c>
      <c r="C1914" s="210" t="str">
        <f t="shared" si="317"/>
        <v>Zone 4 - Canopy</v>
      </c>
      <c r="D1914" s="84" t="s">
        <v>744</v>
      </c>
      <c r="E1914" s="51" t="str">
        <f t="shared" si="318"/>
        <v>Desond</v>
      </c>
      <c r="F1914" s="51" t="str">
        <f t="shared" si="319"/>
        <v>De Klerk</v>
      </c>
      <c r="G1914" s="51" t="str">
        <f t="shared" si="320"/>
        <v>Men Senior</v>
      </c>
      <c r="H1914" s="51" t="str">
        <f t="shared" si="321"/>
        <v>xOrca Angling Club</v>
      </c>
      <c r="I1914" s="84"/>
      <c r="J1914" s="84"/>
      <c r="K1914" s="84"/>
      <c r="L1914" s="83" t="str">
        <f t="shared" si="322"/>
        <v/>
      </c>
      <c r="M1914" s="83" t="str">
        <f t="shared" si="323"/>
        <v/>
      </c>
    </row>
    <row r="1915" spans="1:13" hidden="1" x14ac:dyDescent="0.3">
      <c r="A1915" s="210" t="str">
        <f t="shared" si="315"/>
        <v>2023-IC-L1</v>
      </c>
      <c r="B1915" s="199">
        <f t="shared" si="316"/>
        <v>44982</v>
      </c>
      <c r="C1915" s="210" t="str">
        <f t="shared" si="317"/>
        <v>Zone 4 - Canopy</v>
      </c>
      <c r="D1915" s="84" t="s">
        <v>1603</v>
      </c>
      <c r="E1915" s="51" t="str">
        <f t="shared" si="318"/>
        <v>Juanne-Louis</v>
      </c>
      <c r="F1915" s="51" t="str">
        <f t="shared" si="319"/>
        <v>Grobler</v>
      </c>
      <c r="G1915" s="51" t="str">
        <f t="shared" si="320"/>
        <v>Men Senior</v>
      </c>
      <c r="H1915" s="51" t="str">
        <f t="shared" si="321"/>
        <v>Orca Angling Club</v>
      </c>
      <c r="I1915" s="84"/>
      <c r="J1915" s="84"/>
      <c r="K1915" s="84"/>
      <c r="L1915" s="83" t="str">
        <f t="shared" si="322"/>
        <v/>
      </c>
      <c r="M1915" s="83" t="str">
        <f t="shared" si="323"/>
        <v/>
      </c>
    </row>
    <row r="1916" spans="1:13" hidden="1" x14ac:dyDescent="0.3">
      <c r="A1916" s="210" t="str">
        <f t="shared" si="315"/>
        <v>2023-IC-L1</v>
      </c>
      <c r="B1916" s="199">
        <f t="shared" si="316"/>
        <v>44982</v>
      </c>
      <c r="C1916" s="210" t="str">
        <f t="shared" si="317"/>
        <v>Zone 4 - Canopy</v>
      </c>
      <c r="D1916" s="84" t="s">
        <v>1766</v>
      </c>
      <c r="E1916" s="51" t="str">
        <f t="shared" si="318"/>
        <v>Terence</v>
      </c>
      <c r="F1916" s="51" t="str">
        <f t="shared" si="319"/>
        <v>Knowles</v>
      </c>
      <c r="G1916" s="51" t="str">
        <f t="shared" si="320"/>
        <v>Men Senior</v>
      </c>
      <c r="H1916" s="51" t="str">
        <f t="shared" si="321"/>
        <v>Orca Angling Club</v>
      </c>
      <c r="I1916" s="84"/>
      <c r="J1916" s="84"/>
      <c r="K1916" s="84"/>
      <c r="L1916" s="83" t="str">
        <f t="shared" si="322"/>
        <v/>
      </c>
      <c r="M1916" s="83" t="str">
        <f t="shared" si="323"/>
        <v/>
      </c>
    </row>
    <row r="1917" spans="1:13" hidden="1" x14ac:dyDescent="0.3">
      <c r="A1917" s="210" t="str">
        <f t="shared" si="315"/>
        <v>2023-IC-L1</v>
      </c>
      <c r="B1917" s="199">
        <f t="shared" si="316"/>
        <v>44982</v>
      </c>
      <c r="C1917" s="210" t="str">
        <f t="shared" si="317"/>
        <v>Zone 4 - Canopy</v>
      </c>
      <c r="D1917" s="84" t="s">
        <v>458</v>
      </c>
      <c r="E1917" s="51" t="str">
        <f t="shared" si="318"/>
        <v>Henry</v>
      </c>
      <c r="F1917" s="51" t="str">
        <f t="shared" si="319"/>
        <v>Loubser</v>
      </c>
      <c r="G1917" s="51" t="str">
        <f t="shared" si="320"/>
        <v>Men Grand Masters</v>
      </c>
      <c r="H1917" s="51" t="str">
        <f t="shared" si="321"/>
        <v>Penguin</v>
      </c>
      <c r="I1917" s="84"/>
      <c r="J1917" s="84" t="s">
        <v>1279</v>
      </c>
      <c r="K1917" s="84">
        <v>125</v>
      </c>
      <c r="L1917" s="83">
        <f t="shared" si="322"/>
        <v>9.3000000000000007</v>
      </c>
      <c r="M1917" s="83">
        <f t="shared" si="323"/>
        <v>9.3000000000000007</v>
      </c>
    </row>
    <row r="1918" spans="1:13" hidden="1" x14ac:dyDescent="0.3">
      <c r="A1918" s="210" t="str">
        <f t="shared" si="315"/>
        <v>2023-IC-L1</v>
      </c>
      <c r="B1918" s="199">
        <f t="shared" si="316"/>
        <v>44982</v>
      </c>
      <c r="C1918" s="210" t="str">
        <f t="shared" si="317"/>
        <v>Zone 4 - Canopy</v>
      </c>
      <c r="D1918" s="84" t="s">
        <v>453</v>
      </c>
      <c r="E1918" s="51" t="str">
        <f t="shared" si="318"/>
        <v>Charles</v>
      </c>
      <c r="F1918" s="51" t="str">
        <f t="shared" si="319"/>
        <v>Bothma</v>
      </c>
      <c r="G1918" s="51" t="str">
        <f t="shared" si="320"/>
        <v>Men Grand Masters</v>
      </c>
      <c r="H1918" s="51" t="str">
        <f t="shared" si="321"/>
        <v>Penguin</v>
      </c>
      <c r="I1918" s="84"/>
      <c r="J1918" s="84" t="s">
        <v>1279</v>
      </c>
      <c r="K1918" s="84">
        <v>112</v>
      </c>
      <c r="L1918" s="83">
        <f t="shared" si="322"/>
        <v>6.4</v>
      </c>
      <c r="M1918" s="83">
        <f t="shared" si="323"/>
        <v>6.4</v>
      </c>
    </row>
    <row r="1919" spans="1:13" hidden="1" x14ac:dyDescent="0.3">
      <c r="A1919" s="210" t="str">
        <f t="shared" si="315"/>
        <v>2023-IC-L1</v>
      </c>
      <c r="B1919" s="199">
        <f t="shared" si="316"/>
        <v>44982</v>
      </c>
      <c r="C1919" s="210" t="str">
        <f t="shared" si="317"/>
        <v>Zone 4 - Canopy</v>
      </c>
      <c r="D1919" s="84" t="s">
        <v>838</v>
      </c>
      <c r="E1919" s="51" t="str">
        <f t="shared" si="318"/>
        <v>Henco</v>
      </c>
      <c r="F1919" s="51" t="str">
        <f t="shared" si="319"/>
        <v>Snyman</v>
      </c>
      <c r="G1919" s="51" t="str">
        <f t="shared" si="320"/>
        <v>Men Senior</v>
      </c>
      <c r="H1919" s="51" t="str">
        <f t="shared" si="321"/>
        <v>Penguin</v>
      </c>
      <c r="I1919" s="84"/>
      <c r="J1919" s="84" t="s">
        <v>1279</v>
      </c>
      <c r="K1919" s="84">
        <v>152</v>
      </c>
      <c r="L1919" s="83">
        <f t="shared" si="322"/>
        <v>18.2</v>
      </c>
      <c r="M1919" s="83">
        <f t="shared" si="323"/>
        <v>18.2</v>
      </c>
    </row>
    <row r="1920" spans="1:13" hidden="1" x14ac:dyDescent="0.3">
      <c r="A1920" s="210" t="str">
        <f t="shared" si="315"/>
        <v>2023-IC-L1</v>
      </c>
      <c r="B1920" s="199">
        <f t="shared" si="316"/>
        <v>44982</v>
      </c>
      <c r="C1920" s="210" t="str">
        <f t="shared" si="317"/>
        <v>Zone 4 - Canopy</v>
      </c>
      <c r="D1920" s="84" t="s">
        <v>730</v>
      </c>
      <c r="E1920" s="51" t="str">
        <f t="shared" si="318"/>
        <v>Kevin</v>
      </c>
      <c r="F1920" s="51" t="str">
        <f t="shared" si="319"/>
        <v>Page</v>
      </c>
      <c r="G1920" s="51" t="str">
        <f t="shared" si="320"/>
        <v>Men Senior</v>
      </c>
      <c r="H1920" s="51" t="str">
        <f t="shared" si="321"/>
        <v>Penguin</v>
      </c>
      <c r="I1920" s="84"/>
      <c r="J1920" s="84" t="s">
        <v>1279</v>
      </c>
      <c r="K1920" s="84">
        <v>142</v>
      </c>
      <c r="L1920" s="83">
        <f t="shared" si="322"/>
        <v>14.4</v>
      </c>
      <c r="M1920" s="83">
        <f t="shared" si="323"/>
        <v>14.4</v>
      </c>
    </row>
    <row r="1921" spans="1:13" hidden="1" x14ac:dyDescent="0.3">
      <c r="A1921" s="210" t="str">
        <f t="shared" si="315"/>
        <v>2023-IC-L1</v>
      </c>
      <c r="B1921" s="199">
        <f t="shared" si="316"/>
        <v>44982</v>
      </c>
      <c r="C1921" s="210" t="str">
        <f t="shared" si="317"/>
        <v>Zone 4 - Canopy</v>
      </c>
      <c r="D1921" s="84" t="s">
        <v>454</v>
      </c>
      <c r="E1921" s="51" t="str">
        <f t="shared" si="318"/>
        <v>Lesley</v>
      </c>
      <c r="F1921" s="51" t="str">
        <f t="shared" si="319"/>
        <v>Page</v>
      </c>
      <c r="G1921" s="51" t="str">
        <f t="shared" si="320"/>
        <v>Men Master</v>
      </c>
      <c r="H1921" s="51" t="str">
        <f t="shared" si="321"/>
        <v>Penguin</v>
      </c>
      <c r="I1921" s="84"/>
      <c r="J1921" s="84" t="s">
        <v>1279</v>
      </c>
      <c r="K1921" s="84">
        <v>125</v>
      </c>
      <c r="L1921" s="83">
        <f t="shared" si="322"/>
        <v>9.3000000000000007</v>
      </c>
      <c r="M1921" s="83">
        <f t="shared" si="323"/>
        <v>9.3000000000000007</v>
      </c>
    </row>
    <row r="1922" spans="1:13" hidden="1" x14ac:dyDescent="0.3">
      <c r="A1922" s="210" t="str">
        <f t="shared" si="315"/>
        <v>2023-IC-L1</v>
      </c>
      <c r="B1922" s="199">
        <f t="shared" si="316"/>
        <v>44982</v>
      </c>
      <c r="C1922" s="210" t="str">
        <f t="shared" si="317"/>
        <v>Zone 4 - Canopy</v>
      </c>
      <c r="D1922" s="84" t="s">
        <v>454</v>
      </c>
      <c r="E1922" s="51" t="str">
        <f t="shared" si="318"/>
        <v>Lesley</v>
      </c>
      <c r="F1922" s="51" t="str">
        <f t="shared" si="319"/>
        <v>Page</v>
      </c>
      <c r="G1922" s="51" t="str">
        <f t="shared" si="320"/>
        <v>Men Master</v>
      </c>
      <c r="H1922" s="51" t="str">
        <f t="shared" si="321"/>
        <v>Penguin</v>
      </c>
      <c r="I1922" s="84"/>
      <c r="J1922" s="84" t="s">
        <v>1279</v>
      </c>
      <c r="K1922" s="84">
        <v>117</v>
      </c>
      <c r="L1922" s="83">
        <f t="shared" si="322"/>
        <v>7.4</v>
      </c>
      <c r="M1922" s="83">
        <f t="shared" si="323"/>
        <v>7.4</v>
      </c>
    </row>
    <row r="1923" spans="1:13" hidden="1" x14ac:dyDescent="0.3">
      <c r="A1923" s="210" t="str">
        <f t="shared" si="315"/>
        <v>2023-IC-L1</v>
      </c>
      <c r="B1923" s="199">
        <f t="shared" si="316"/>
        <v>44982</v>
      </c>
      <c r="C1923" s="210" t="str">
        <f t="shared" si="317"/>
        <v>Zone 4 - Canopy</v>
      </c>
      <c r="D1923" s="84" t="s">
        <v>500</v>
      </c>
      <c r="E1923" s="51" t="str">
        <f t="shared" si="318"/>
        <v>Bernard</v>
      </c>
      <c r="F1923" s="51" t="str">
        <f t="shared" si="319"/>
        <v>Pretorius</v>
      </c>
      <c r="G1923" s="51" t="str">
        <f t="shared" si="320"/>
        <v>Men Master</v>
      </c>
      <c r="H1923" s="51" t="str">
        <f t="shared" si="321"/>
        <v>Penguin</v>
      </c>
      <c r="I1923" s="84"/>
      <c r="J1923" s="84" t="s">
        <v>1279</v>
      </c>
      <c r="K1923" s="84">
        <v>111</v>
      </c>
      <c r="L1923" s="83">
        <f t="shared" si="322"/>
        <v>6.2</v>
      </c>
      <c r="M1923" s="83">
        <f t="shared" si="323"/>
        <v>6.2</v>
      </c>
    </row>
    <row r="1924" spans="1:13" hidden="1" x14ac:dyDescent="0.3">
      <c r="A1924" s="210" t="str">
        <f t="shared" si="315"/>
        <v>2023-IC-L1</v>
      </c>
      <c r="B1924" s="199">
        <f t="shared" si="316"/>
        <v>44982</v>
      </c>
      <c r="C1924" s="210" t="str">
        <f t="shared" si="317"/>
        <v>Zone 4 - Canopy</v>
      </c>
      <c r="D1924" s="84" t="s">
        <v>1422</v>
      </c>
      <c r="E1924" s="51" t="str">
        <f t="shared" si="318"/>
        <v>Stefan</v>
      </c>
      <c r="F1924" s="51" t="str">
        <f t="shared" si="319"/>
        <v>Snyman</v>
      </c>
      <c r="G1924" s="51" t="str">
        <f t="shared" si="320"/>
        <v>Men U/21</v>
      </c>
      <c r="H1924" s="51" t="str">
        <f t="shared" si="321"/>
        <v>Penguin</v>
      </c>
      <c r="I1924" s="84"/>
      <c r="J1924" s="84" t="s">
        <v>1279</v>
      </c>
      <c r="K1924" s="84">
        <v>118</v>
      </c>
      <c r="L1924" s="83">
        <f t="shared" si="322"/>
        <v>7.6</v>
      </c>
      <c r="M1924" s="83">
        <f t="shared" si="323"/>
        <v>7.6</v>
      </c>
    </row>
    <row r="1925" spans="1:13" hidden="1" x14ac:dyDescent="0.3">
      <c r="A1925" s="210" t="str">
        <f t="shared" si="315"/>
        <v>2023-IC-L1</v>
      </c>
      <c r="B1925" s="199">
        <f t="shared" si="316"/>
        <v>44982</v>
      </c>
      <c r="C1925" s="210" t="str">
        <f t="shared" si="317"/>
        <v>Zone 4 - Canopy</v>
      </c>
      <c r="D1925" s="84" t="s">
        <v>707</v>
      </c>
      <c r="E1925" s="51" t="str">
        <f t="shared" si="318"/>
        <v>Henri</v>
      </c>
      <c r="F1925" s="51" t="str">
        <f t="shared" si="319"/>
        <v>Snyman</v>
      </c>
      <c r="G1925" s="51" t="str">
        <f t="shared" si="320"/>
        <v>Men Master</v>
      </c>
      <c r="H1925" s="51" t="str">
        <f t="shared" si="321"/>
        <v>Penguin</v>
      </c>
      <c r="I1925" s="84"/>
      <c r="J1925" s="84" t="s">
        <v>1279</v>
      </c>
      <c r="K1925" s="84">
        <v>116</v>
      </c>
      <c r="L1925" s="83">
        <f t="shared" si="322"/>
        <v>7.2</v>
      </c>
      <c r="M1925" s="83">
        <f t="shared" si="323"/>
        <v>7.2</v>
      </c>
    </row>
    <row r="1926" spans="1:13" hidden="1" x14ac:dyDescent="0.3">
      <c r="A1926" s="210" t="str">
        <f t="shared" si="315"/>
        <v>2023-IC-L1</v>
      </c>
      <c r="B1926" s="199">
        <f t="shared" si="316"/>
        <v>44982</v>
      </c>
      <c r="C1926" s="210" t="str">
        <f t="shared" si="317"/>
        <v>Zone 4 - Canopy</v>
      </c>
      <c r="D1926" s="84" t="s">
        <v>809</v>
      </c>
      <c r="E1926" s="51" t="str">
        <f t="shared" si="318"/>
        <v>Henno</v>
      </c>
      <c r="F1926" s="51" t="str">
        <f t="shared" si="319"/>
        <v>Snyman</v>
      </c>
      <c r="G1926" s="51" t="str">
        <f t="shared" si="320"/>
        <v>Men Master</v>
      </c>
      <c r="H1926" s="51" t="str">
        <f t="shared" si="321"/>
        <v>Penguin</v>
      </c>
      <c r="I1926" s="84"/>
      <c r="J1926" s="84" t="s">
        <v>1279</v>
      </c>
      <c r="K1926" s="84">
        <v>100</v>
      </c>
      <c r="L1926" s="83">
        <f t="shared" si="322"/>
        <v>4.3</v>
      </c>
      <c r="M1926" s="83">
        <f t="shared" si="323"/>
        <v>4.3</v>
      </c>
    </row>
    <row r="1927" spans="1:13" hidden="1" x14ac:dyDescent="0.3">
      <c r="A1927" s="210" t="str">
        <f t="shared" si="315"/>
        <v>2023-IC-L1</v>
      </c>
      <c r="B1927" s="199">
        <f t="shared" si="316"/>
        <v>44982</v>
      </c>
      <c r="C1927" s="210" t="str">
        <f t="shared" si="317"/>
        <v>Zone 4 - Canopy</v>
      </c>
      <c r="D1927" s="84" t="s">
        <v>809</v>
      </c>
      <c r="E1927" s="51" t="str">
        <f t="shared" si="318"/>
        <v>Henno</v>
      </c>
      <c r="F1927" s="51" t="str">
        <f t="shared" si="319"/>
        <v>Snyman</v>
      </c>
      <c r="G1927" s="51" t="str">
        <f t="shared" si="320"/>
        <v>Men Master</v>
      </c>
      <c r="H1927" s="51" t="str">
        <f t="shared" si="321"/>
        <v>Penguin</v>
      </c>
      <c r="I1927" s="84"/>
      <c r="J1927" s="84" t="s">
        <v>1279</v>
      </c>
      <c r="K1927" s="84">
        <v>155</v>
      </c>
      <c r="L1927" s="83">
        <f t="shared" si="322"/>
        <v>19.5</v>
      </c>
      <c r="M1927" s="83">
        <f t="shared" si="323"/>
        <v>19.5</v>
      </c>
    </row>
    <row r="1928" spans="1:13" hidden="1" x14ac:dyDescent="0.3">
      <c r="A1928" s="210" t="str">
        <f t="shared" si="315"/>
        <v>2023-IC-L1</v>
      </c>
      <c r="B1928" s="199">
        <f t="shared" si="316"/>
        <v>44982</v>
      </c>
      <c r="C1928" s="210" t="str">
        <f t="shared" si="317"/>
        <v>Zone 4 - Canopy</v>
      </c>
      <c r="D1928" s="84" t="s">
        <v>1669</v>
      </c>
      <c r="E1928" s="51" t="str">
        <f t="shared" si="318"/>
        <v>Pieter</v>
      </c>
      <c r="F1928" s="51" t="str">
        <f t="shared" si="319"/>
        <v>Jansen Van Vuuren</v>
      </c>
      <c r="G1928" s="51" t="str">
        <f t="shared" si="320"/>
        <v>Men Senior</v>
      </c>
      <c r="H1928" s="51" t="str">
        <f t="shared" si="321"/>
        <v>Penguin</v>
      </c>
      <c r="I1928" s="84" t="s">
        <v>19</v>
      </c>
      <c r="J1928" s="84"/>
      <c r="K1928" s="84">
        <v>68</v>
      </c>
      <c r="L1928" s="83">
        <f t="shared" si="322"/>
        <v>3.3</v>
      </c>
      <c r="M1928" s="83">
        <f t="shared" si="323"/>
        <v>3.3</v>
      </c>
    </row>
    <row r="1929" spans="1:13" hidden="1" x14ac:dyDescent="0.3">
      <c r="A1929" s="210" t="str">
        <f t="shared" ref="A1929:A1992" si="324">IF(D1929="","",A1928)</f>
        <v>2023-IC-L1</v>
      </c>
      <c r="B1929" s="199">
        <f t="shared" ref="B1929:B1992" si="325">IF(D1929="","",B1928)</f>
        <v>44982</v>
      </c>
      <c r="C1929" s="210" t="str">
        <f t="shared" ref="C1929:C1992" si="326">IF(D1929="","",C1928)</f>
        <v>Zone 4 - Canopy</v>
      </c>
      <c r="D1929" s="84" t="s">
        <v>627</v>
      </c>
      <c r="E1929" s="51" t="str">
        <f t="shared" ref="E1929:E1992" si="327">IF(D1929="","",VLOOKUP(D1929,Master,3,FALSE))</f>
        <v>Devon</v>
      </c>
      <c r="F1929" s="51" t="str">
        <f t="shared" ref="F1929:F1992" si="328">IF(D1929="","",VLOOKUP(D1929,Master,4,FALSE))</f>
        <v>Burger</v>
      </c>
      <c r="G1929" s="51" t="str">
        <f t="shared" ref="G1929:G1992" si="329">IF(D1929="","",VLOOKUP(D1929,Master,5,FALSE))</f>
        <v>Men U/21</v>
      </c>
      <c r="H1929" s="51" t="str">
        <f t="shared" ref="H1929:H1992" si="330">IF(D1929="","",VLOOKUP(D1929,Master,2,FALSE))</f>
        <v>Penguin</v>
      </c>
      <c r="I1929" s="84"/>
      <c r="J1929" s="84"/>
      <c r="K1929" s="84"/>
      <c r="L1929" s="83" t="str">
        <f t="shared" ref="L1929:L1992" si="331">IF(K1929="","",IF(I1929="",ROUND(HLOOKUP(J1929,kgList,K1929,FALSE),1),ROUND(HLOOKUP(I1929,kgList,K1929,FALSE),1)))</f>
        <v/>
      </c>
      <c r="M1929" s="83" t="str">
        <f t="shared" ref="M1929:M1992" si="332">IF(L1929="","",IF(COUNTA(I1929:J1929)&gt;1,"Edible or Inedible",IF(COUNTA(I1929)=1,L1929*1,IF(COUNTA(J1929)=1,L1929*1,"ERROR"))))</f>
        <v/>
      </c>
    </row>
    <row r="1930" spans="1:13" hidden="1" x14ac:dyDescent="0.3">
      <c r="A1930" s="210" t="str">
        <f t="shared" si="324"/>
        <v>2023-IC-L1</v>
      </c>
      <c r="B1930" s="199">
        <f t="shared" si="325"/>
        <v>44982</v>
      </c>
      <c r="C1930" s="210" t="str">
        <f t="shared" si="326"/>
        <v>Zone 4 - Canopy</v>
      </c>
      <c r="D1930" s="84" t="s">
        <v>471</v>
      </c>
      <c r="E1930" s="51" t="str">
        <f t="shared" si="327"/>
        <v>Warren</v>
      </c>
      <c r="F1930" s="51" t="str">
        <f t="shared" si="328"/>
        <v>Deysel</v>
      </c>
      <c r="G1930" s="51" t="str">
        <f t="shared" si="329"/>
        <v>Men Veteran</v>
      </c>
      <c r="H1930" s="51" t="str">
        <f t="shared" si="330"/>
        <v>Penguin</v>
      </c>
      <c r="I1930" s="84" t="s">
        <v>19</v>
      </c>
      <c r="J1930" s="84"/>
      <c r="K1930" s="84">
        <v>62</v>
      </c>
      <c r="L1930" s="83">
        <f t="shared" si="331"/>
        <v>2.5</v>
      </c>
      <c r="M1930" s="83">
        <f t="shared" si="332"/>
        <v>2.5</v>
      </c>
    </row>
    <row r="1931" spans="1:13" hidden="1" x14ac:dyDescent="0.3">
      <c r="A1931" s="210" t="str">
        <f t="shared" si="324"/>
        <v>2023-IC-L1</v>
      </c>
      <c r="B1931" s="199">
        <f t="shared" si="325"/>
        <v>44982</v>
      </c>
      <c r="C1931" s="210" t="str">
        <f t="shared" si="326"/>
        <v>Zone 4 - Canopy</v>
      </c>
      <c r="D1931" s="84" t="s">
        <v>471</v>
      </c>
      <c r="E1931" s="51" t="str">
        <f t="shared" si="327"/>
        <v>Warren</v>
      </c>
      <c r="F1931" s="51" t="str">
        <f t="shared" si="328"/>
        <v>Deysel</v>
      </c>
      <c r="G1931" s="51" t="str">
        <f t="shared" si="329"/>
        <v>Men Veteran</v>
      </c>
      <c r="H1931" s="51" t="str">
        <f t="shared" si="330"/>
        <v>Penguin</v>
      </c>
      <c r="I1931" s="84" t="s">
        <v>19</v>
      </c>
      <c r="J1931" s="84"/>
      <c r="K1931" s="84">
        <v>46</v>
      </c>
      <c r="L1931" s="83">
        <f t="shared" si="331"/>
        <v>1</v>
      </c>
      <c r="M1931" s="83">
        <f t="shared" si="332"/>
        <v>1</v>
      </c>
    </row>
    <row r="1932" spans="1:13" hidden="1" x14ac:dyDescent="0.3">
      <c r="A1932" s="210" t="str">
        <f t="shared" si="324"/>
        <v>2023-IC-L1</v>
      </c>
      <c r="B1932" s="199">
        <f t="shared" si="325"/>
        <v>44982</v>
      </c>
      <c r="C1932" s="210" t="str">
        <f t="shared" si="326"/>
        <v>Zone 4 - Canopy</v>
      </c>
      <c r="D1932" s="84" t="s">
        <v>736</v>
      </c>
      <c r="E1932" s="51" t="str">
        <f t="shared" si="327"/>
        <v>Heinrich</v>
      </c>
      <c r="F1932" s="51" t="str">
        <f t="shared" si="328"/>
        <v>Redelinghuys</v>
      </c>
      <c r="G1932" s="51" t="str">
        <f t="shared" si="329"/>
        <v>Men U/21</v>
      </c>
      <c r="H1932" s="51" t="str">
        <f t="shared" si="330"/>
        <v>Penguin</v>
      </c>
      <c r="I1932" s="84"/>
      <c r="J1932" s="84"/>
      <c r="K1932" s="84"/>
      <c r="L1932" s="83" t="str">
        <f t="shared" si="331"/>
        <v/>
      </c>
      <c r="M1932" s="83" t="str">
        <f t="shared" si="332"/>
        <v/>
      </c>
    </row>
    <row r="1933" spans="1:13" hidden="1" x14ac:dyDescent="0.3">
      <c r="A1933" s="210" t="str">
        <f t="shared" si="324"/>
        <v>2023-IC-L1</v>
      </c>
      <c r="B1933" s="199">
        <f t="shared" si="325"/>
        <v>44982</v>
      </c>
      <c r="C1933" s="210" t="str">
        <f t="shared" si="326"/>
        <v>Zone 4 - Canopy</v>
      </c>
      <c r="D1933" s="84" t="s">
        <v>1540</v>
      </c>
      <c r="E1933" s="51" t="str">
        <f t="shared" si="327"/>
        <v>JC</v>
      </c>
      <c r="F1933" s="51" t="str">
        <f t="shared" si="328"/>
        <v>Knight</v>
      </c>
      <c r="G1933" s="51" t="str">
        <f t="shared" si="329"/>
        <v>Men U/21</v>
      </c>
      <c r="H1933" s="51" t="str">
        <f t="shared" si="330"/>
        <v>Penguin</v>
      </c>
      <c r="I1933" s="84"/>
      <c r="J1933" s="84"/>
      <c r="K1933" s="84"/>
      <c r="L1933" s="83" t="str">
        <f t="shared" si="331"/>
        <v/>
      </c>
      <c r="M1933" s="83" t="str">
        <f t="shared" si="332"/>
        <v/>
      </c>
    </row>
    <row r="1934" spans="1:13" hidden="1" x14ac:dyDescent="0.3">
      <c r="A1934" s="210" t="str">
        <f t="shared" si="324"/>
        <v>2023-IC-L1</v>
      </c>
      <c r="B1934" s="199">
        <f t="shared" si="325"/>
        <v>44982</v>
      </c>
      <c r="C1934" s="210" t="str">
        <f t="shared" si="326"/>
        <v>Zone 4 - Canopy</v>
      </c>
      <c r="D1934" s="84" t="s">
        <v>516</v>
      </c>
      <c r="E1934" s="51" t="str">
        <f t="shared" si="327"/>
        <v>Louis</v>
      </c>
      <c r="F1934" s="51" t="str">
        <f t="shared" si="328"/>
        <v>Potgieter</v>
      </c>
      <c r="G1934" s="51" t="str">
        <f t="shared" si="329"/>
        <v>Men Veteran</v>
      </c>
      <c r="H1934" s="51" t="str">
        <f t="shared" si="330"/>
        <v>Penguin</v>
      </c>
      <c r="I1934" s="84"/>
      <c r="J1934" s="84"/>
      <c r="K1934" s="84"/>
      <c r="L1934" s="83" t="str">
        <f t="shared" si="331"/>
        <v/>
      </c>
      <c r="M1934" s="83" t="str">
        <f t="shared" si="332"/>
        <v/>
      </c>
    </row>
    <row r="1935" spans="1:13" hidden="1" x14ac:dyDescent="0.3">
      <c r="A1935" s="210" t="str">
        <f t="shared" si="324"/>
        <v>2023-IC-L1</v>
      </c>
      <c r="B1935" s="199">
        <f t="shared" si="325"/>
        <v>44982</v>
      </c>
      <c r="C1935" s="210" t="str">
        <f t="shared" si="326"/>
        <v>Zone 4 - Canopy</v>
      </c>
      <c r="D1935" s="84" t="s">
        <v>1360</v>
      </c>
      <c r="E1935" s="51" t="str">
        <f t="shared" si="327"/>
        <v>Allan</v>
      </c>
      <c r="F1935" s="51" t="str">
        <f t="shared" si="328"/>
        <v>Langenstrassen</v>
      </c>
      <c r="G1935" s="51" t="str">
        <f t="shared" si="329"/>
        <v>Men Veteran</v>
      </c>
      <c r="H1935" s="51" t="str">
        <f t="shared" si="330"/>
        <v>Penguin</v>
      </c>
      <c r="I1935" s="84"/>
      <c r="J1935" s="84"/>
      <c r="K1935" s="84"/>
      <c r="L1935" s="83" t="str">
        <f t="shared" si="331"/>
        <v/>
      </c>
      <c r="M1935" s="83" t="str">
        <f t="shared" si="332"/>
        <v/>
      </c>
    </row>
    <row r="1936" spans="1:13" hidden="1" x14ac:dyDescent="0.3">
      <c r="A1936" s="210" t="str">
        <f t="shared" si="324"/>
        <v>2023-IC-L1</v>
      </c>
      <c r="B1936" s="199">
        <f t="shared" si="325"/>
        <v>44982</v>
      </c>
      <c r="C1936" s="210" t="str">
        <f t="shared" si="326"/>
        <v>Zone 4 - Canopy</v>
      </c>
      <c r="D1936" s="84" t="s">
        <v>620</v>
      </c>
      <c r="E1936" s="51" t="str">
        <f t="shared" si="327"/>
        <v>Corne</v>
      </c>
      <c r="F1936" s="51" t="str">
        <f t="shared" si="328"/>
        <v>Van Niekerk</v>
      </c>
      <c r="G1936" s="51" t="str">
        <f t="shared" si="329"/>
        <v>Men Senior</v>
      </c>
      <c r="H1936" s="51" t="str">
        <f t="shared" si="330"/>
        <v>Penguin</v>
      </c>
      <c r="I1936" s="84"/>
      <c r="J1936" s="84"/>
      <c r="K1936" s="84"/>
      <c r="L1936" s="83" t="str">
        <f t="shared" si="331"/>
        <v/>
      </c>
      <c r="M1936" s="83" t="str">
        <f t="shared" si="332"/>
        <v/>
      </c>
    </row>
    <row r="1937" spans="1:13" hidden="1" x14ac:dyDescent="0.3">
      <c r="A1937" s="210" t="str">
        <f t="shared" si="324"/>
        <v>2023-IC-L1</v>
      </c>
      <c r="B1937" s="199">
        <f t="shared" si="325"/>
        <v>44982</v>
      </c>
      <c r="C1937" s="210" t="str">
        <f t="shared" si="326"/>
        <v>Zone 4 - Canopy</v>
      </c>
      <c r="D1937" s="84" t="s">
        <v>702</v>
      </c>
      <c r="E1937" s="51" t="str">
        <f t="shared" si="327"/>
        <v>Grant</v>
      </c>
      <c r="F1937" s="51" t="str">
        <f t="shared" si="328"/>
        <v>Knight</v>
      </c>
      <c r="G1937" s="51" t="str">
        <f t="shared" si="329"/>
        <v>Men Veteran</v>
      </c>
      <c r="H1937" s="51" t="str">
        <f t="shared" si="330"/>
        <v>Penguin</v>
      </c>
      <c r="I1937" s="84"/>
      <c r="J1937" s="84"/>
      <c r="K1937" s="84"/>
      <c r="L1937" s="83" t="str">
        <f t="shared" si="331"/>
        <v/>
      </c>
      <c r="M1937" s="83" t="str">
        <f t="shared" si="332"/>
        <v/>
      </c>
    </row>
    <row r="1938" spans="1:13" hidden="1" x14ac:dyDescent="0.3">
      <c r="A1938" s="210" t="str">
        <f t="shared" si="324"/>
        <v>2023-IC-L1</v>
      </c>
      <c r="B1938" s="199">
        <f t="shared" si="325"/>
        <v>44982</v>
      </c>
      <c r="C1938" s="210" t="str">
        <f t="shared" si="326"/>
        <v>Zone 4 - Canopy</v>
      </c>
      <c r="D1938" s="84" t="s">
        <v>1423</v>
      </c>
      <c r="E1938" s="51" t="str">
        <f t="shared" si="327"/>
        <v>Annelien</v>
      </c>
      <c r="F1938" s="51" t="str">
        <f t="shared" si="328"/>
        <v>Langenstrassen</v>
      </c>
      <c r="G1938" s="51" t="str">
        <f t="shared" si="329"/>
        <v>Ladies Veteran</v>
      </c>
      <c r="H1938" s="51" t="str">
        <f t="shared" si="330"/>
        <v>Penguin</v>
      </c>
      <c r="I1938" s="84"/>
      <c r="J1938" s="84"/>
      <c r="K1938" s="84"/>
      <c r="L1938" s="83" t="str">
        <f t="shared" si="331"/>
        <v/>
      </c>
      <c r="M1938" s="83" t="str">
        <f t="shared" si="332"/>
        <v/>
      </c>
    </row>
    <row r="1939" spans="1:13" hidden="1" x14ac:dyDescent="0.3">
      <c r="A1939" s="210" t="str">
        <f t="shared" si="324"/>
        <v>2023-IC-L1</v>
      </c>
      <c r="B1939" s="199">
        <f t="shared" si="325"/>
        <v>44982</v>
      </c>
      <c r="C1939" s="210" t="str">
        <f t="shared" si="326"/>
        <v>Zone 4 - Canopy</v>
      </c>
      <c r="D1939" s="84" t="s">
        <v>723</v>
      </c>
      <c r="E1939" s="51" t="str">
        <f t="shared" si="327"/>
        <v>Willem C</v>
      </c>
      <c r="F1939" s="51" t="str">
        <f t="shared" si="328"/>
        <v>Schalkwyk</v>
      </c>
      <c r="G1939" s="51" t="str">
        <f t="shared" si="329"/>
        <v>Men Veteran</v>
      </c>
      <c r="H1939" s="51" t="str">
        <f t="shared" si="330"/>
        <v>Otjiwarongo</v>
      </c>
      <c r="I1939" s="84"/>
      <c r="J1939" s="84" t="s">
        <v>1279</v>
      </c>
      <c r="K1939" s="84">
        <v>122</v>
      </c>
      <c r="L1939" s="83">
        <f t="shared" si="331"/>
        <v>8.6</v>
      </c>
      <c r="M1939" s="83">
        <f t="shared" si="332"/>
        <v>8.6</v>
      </c>
    </row>
    <row r="1940" spans="1:13" hidden="1" x14ac:dyDescent="0.3">
      <c r="A1940" s="210" t="str">
        <f t="shared" si="324"/>
        <v>2023-IC-L1</v>
      </c>
      <c r="B1940" s="199">
        <f t="shared" si="325"/>
        <v>44982</v>
      </c>
      <c r="C1940" s="210" t="str">
        <f t="shared" si="326"/>
        <v>Zone 4 - Canopy</v>
      </c>
      <c r="D1940" s="84" t="s">
        <v>723</v>
      </c>
      <c r="E1940" s="51" t="str">
        <f t="shared" si="327"/>
        <v>Willem C</v>
      </c>
      <c r="F1940" s="51" t="str">
        <f t="shared" si="328"/>
        <v>Schalkwyk</v>
      </c>
      <c r="G1940" s="51" t="str">
        <f t="shared" si="329"/>
        <v>Men Veteran</v>
      </c>
      <c r="H1940" s="51" t="str">
        <f t="shared" si="330"/>
        <v>Otjiwarongo</v>
      </c>
      <c r="I1940" s="84" t="s">
        <v>19</v>
      </c>
      <c r="J1940" s="84"/>
      <c r="K1940" s="84">
        <v>46</v>
      </c>
      <c r="L1940" s="83">
        <f t="shared" si="331"/>
        <v>1</v>
      </c>
      <c r="M1940" s="83">
        <f t="shared" si="332"/>
        <v>1</v>
      </c>
    </row>
    <row r="1941" spans="1:13" hidden="1" x14ac:dyDescent="0.3">
      <c r="A1941" s="210" t="str">
        <f t="shared" si="324"/>
        <v>2023-IC-L1</v>
      </c>
      <c r="B1941" s="199">
        <f t="shared" si="325"/>
        <v>44982</v>
      </c>
      <c r="C1941" s="210" t="str">
        <f t="shared" si="326"/>
        <v>Zone 4 - Canopy</v>
      </c>
      <c r="D1941" s="84" t="s">
        <v>1133</v>
      </c>
      <c r="E1941" s="51" t="str">
        <f t="shared" si="327"/>
        <v>Rinus</v>
      </c>
      <c r="F1941" s="51" t="str">
        <f t="shared" si="328"/>
        <v>Van Der Westhuizen</v>
      </c>
      <c r="G1941" s="51" t="str">
        <f t="shared" si="329"/>
        <v>Men Veteran</v>
      </c>
      <c r="H1941" s="51" t="str">
        <f t="shared" si="330"/>
        <v>Otjiwarongo</v>
      </c>
      <c r="I1941" s="84"/>
      <c r="J1941" s="84" t="s">
        <v>1279</v>
      </c>
      <c r="K1941" s="84">
        <v>162</v>
      </c>
      <c r="L1941" s="83">
        <f t="shared" si="331"/>
        <v>22.7</v>
      </c>
      <c r="M1941" s="83">
        <f t="shared" si="332"/>
        <v>22.7</v>
      </c>
    </row>
    <row r="1942" spans="1:13" hidden="1" x14ac:dyDescent="0.3">
      <c r="A1942" s="210" t="str">
        <f t="shared" si="324"/>
        <v>2023-IC-L1</v>
      </c>
      <c r="B1942" s="199">
        <f t="shared" si="325"/>
        <v>44982</v>
      </c>
      <c r="C1942" s="210" t="str">
        <f t="shared" si="326"/>
        <v>Zone 4 - Canopy</v>
      </c>
      <c r="D1942" s="84" t="s">
        <v>518</v>
      </c>
      <c r="E1942" s="51" t="str">
        <f t="shared" si="327"/>
        <v>Maritz</v>
      </c>
      <c r="F1942" s="51" t="str">
        <f t="shared" si="328"/>
        <v>Jansen van Vuuren</v>
      </c>
      <c r="G1942" s="51" t="str">
        <f t="shared" si="329"/>
        <v>Men Veteran</v>
      </c>
      <c r="H1942" s="51" t="str">
        <f t="shared" si="330"/>
        <v>Otjiwarongo</v>
      </c>
      <c r="I1942" s="84" t="s">
        <v>19</v>
      </c>
      <c r="J1942" s="84"/>
      <c r="K1942" s="84">
        <v>47</v>
      </c>
      <c r="L1942" s="83">
        <f t="shared" si="331"/>
        <v>1.1000000000000001</v>
      </c>
      <c r="M1942" s="83">
        <f t="shared" si="332"/>
        <v>1.1000000000000001</v>
      </c>
    </row>
    <row r="1943" spans="1:13" hidden="1" x14ac:dyDescent="0.3">
      <c r="A1943" s="210" t="str">
        <f t="shared" si="324"/>
        <v>2023-IC-L1</v>
      </c>
      <c r="B1943" s="199">
        <f t="shared" si="325"/>
        <v>44982</v>
      </c>
      <c r="C1943" s="210" t="str">
        <f t="shared" si="326"/>
        <v>Zone 4 - Canopy</v>
      </c>
      <c r="D1943" s="84" t="s">
        <v>1348</v>
      </c>
      <c r="E1943" s="51" t="str">
        <f t="shared" si="327"/>
        <v>Hannes</v>
      </c>
      <c r="F1943" s="51" t="str">
        <f t="shared" si="328"/>
        <v>DeHaast</v>
      </c>
      <c r="G1943" s="51" t="str">
        <f t="shared" si="329"/>
        <v>Men Veteran</v>
      </c>
      <c r="H1943" s="51" t="str">
        <f t="shared" si="330"/>
        <v>Otjiwarongo</v>
      </c>
      <c r="I1943" s="84" t="s">
        <v>19</v>
      </c>
      <c r="J1943" s="84"/>
      <c r="K1943" s="84">
        <v>79</v>
      </c>
      <c r="L1943" s="83">
        <f t="shared" si="331"/>
        <v>5.2</v>
      </c>
      <c r="M1943" s="83">
        <f t="shared" si="332"/>
        <v>5.2</v>
      </c>
    </row>
    <row r="1944" spans="1:13" hidden="1" x14ac:dyDescent="0.3">
      <c r="A1944" s="210" t="str">
        <f t="shared" si="324"/>
        <v>2023-IC-L1</v>
      </c>
      <c r="B1944" s="199">
        <f t="shared" si="325"/>
        <v>44982</v>
      </c>
      <c r="C1944" s="210" t="str">
        <f t="shared" si="326"/>
        <v>Zone 4 - Canopy</v>
      </c>
      <c r="D1944" s="84" t="s">
        <v>1351</v>
      </c>
      <c r="E1944" s="51" t="str">
        <f t="shared" si="327"/>
        <v>Franco</v>
      </c>
      <c r="F1944" s="51" t="str">
        <f t="shared" si="328"/>
        <v>Feyerabend</v>
      </c>
      <c r="G1944" s="51" t="str">
        <f t="shared" si="329"/>
        <v>Men U/16</v>
      </c>
      <c r="H1944" s="51" t="str">
        <f t="shared" si="330"/>
        <v>Otjiwarongo</v>
      </c>
      <c r="I1944" s="84" t="s">
        <v>9</v>
      </c>
      <c r="J1944" s="84"/>
      <c r="K1944" s="84">
        <v>30</v>
      </c>
      <c r="L1944" s="83">
        <f t="shared" si="331"/>
        <v>0.5</v>
      </c>
      <c r="M1944" s="83">
        <f t="shared" si="332"/>
        <v>0.5</v>
      </c>
    </row>
    <row r="1945" spans="1:13" hidden="1" x14ac:dyDescent="0.3">
      <c r="A1945" s="210" t="str">
        <f t="shared" si="324"/>
        <v>2023-IC-L1</v>
      </c>
      <c r="B1945" s="199">
        <f t="shared" si="325"/>
        <v>44982</v>
      </c>
      <c r="C1945" s="210" t="str">
        <f t="shared" si="326"/>
        <v>Zone 4 - Canopy</v>
      </c>
      <c r="D1945" s="84" t="s">
        <v>660</v>
      </c>
      <c r="E1945" s="51" t="str">
        <f t="shared" si="327"/>
        <v>Stephan</v>
      </c>
      <c r="F1945" s="51" t="str">
        <f t="shared" si="328"/>
        <v>Hauptfleisch</v>
      </c>
      <c r="G1945" s="51" t="str">
        <f t="shared" si="329"/>
        <v>Men Senior</v>
      </c>
      <c r="H1945" s="51" t="str">
        <f t="shared" si="330"/>
        <v>Otjiwarongo</v>
      </c>
      <c r="I1945" s="84"/>
      <c r="J1945" s="84"/>
      <c r="K1945" s="84"/>
      <c r="L1945" s="83" t="str">
        <f t="shared" si="331"/>
        <v/>
      </c>
      <c r="M1945" s="83" t="str">
        <f t="shared" si="332"/>
        <v/>
      </c>
    </row>
    <row r="1946" spans="1:13" hidden="1" x14ac:dyDescent="0.3">
      <c r="A1946" s="210" t="str">
        <f t="shared" si="324"/>
        <v>2023-IC-L1</v>
      </c>
      <c r="B1946" s="199">
        <f t="shared" si="325"/>
        <v>44982</v>
      </c>
      <c r="C1946" s="210" t="str">
        <f t="shared" si="326"/>
        <v>Zone 4 - Canopy</v>
      </c>
      <c r="D1946" s="84" t="s">
        <v>517</v>
      </c>
      <c r="E1946" s="51" t="str">
        <f t="shared" si="327"/>
        <v>Chris</v>
      </c>
      <c r="F1946" s="51" t="str">
        <f t="shared" si="328"/>
        <v>Feyerabend</v>
      </c>
      <c r="G1946" s="51" t="str">
        <f t="shared" si="329"/>
        <v>Men Veteran</v>
      </c>
      <c r="H1946" s="51" t="str">
        <f t="shared" si="330"/>
        <v>Otjiwarongo</v>
      </c>
      <c r="I1946" s="84"/>
      <c r="J1946" s="84"/>
      <c r="K1946" s="84"/>
      <c r="L1946" s="83" t="str">
        <f t="shared" si="331"/>
        <v/>
      </c>
      <c r="M1946" s="83" t="str">
        <f t="shared" si="332"/>
        <v/>
      </c>
    </row>
    <row r="1947" spans="1:13" hidden="1" x14ac:dyDescent="0.3">
      <c r="A1947" s="210" t="str">
        <f t="shared" si="324"/>
        <v>2023-IC-L1</v>
      </c>
      <c r="B1947" s="199">
        <f t="shared" si="325"/>
        <v>44982</v>
      </c>
      <c r="C1947" s="210" t="str">
        <f t="shared" si="326"/>
        <v>Zone 4 - Canopy</v>
      </c>
      <c r="D1947" s="84" t="s">
        <v>972</v>
      </c>
      <c r="E1947" s="51" t="str">
        <f t="shared" si="327"/>
        <v>Otto</v>
      </c>
      <c r="F1947" s="51" t="str">
        <f t="shared" si="328"/>
        <v>Feyerabend</v>
      </c>
      <c r="G1947" s="51" t="str">
        <f t="shared" si="329"/>
        <v>Men U/21</v>
      </c>
      <c r="H1947" s="51" t="str">
        <f t="shared" si="330"/>
        <v>Otjiwarongo</v>
      </c>
      <c r="I1947" s="84"/>
      <c r="J1947" s="84"/>
      <c r="K1947" s="84"/>
      <c r="L1947" s="83" t="str">
        <f t="shared" si="331"/>
        <v/>
      </c>
      <c r="M1947" s="83" t="str">
        <f t="shared" si="332"/>
        <v/>
      </c>
    </row>
    <row r="1948" spans="1:13" hidden="1" x14ac:dyDescent="0.3">
      <c r="A1948" s="210" t="str">
        <f t="shared" si="324"/>
        <v>2023-IC-L1</v>
      </c>
      <c r="B1948" s="199">
        <f t="shared" si="325"/>
        <v>44982</v>
      </c>
      <c r="C1948" s="210" t="str">
        <f t="shared" si="326"/>
        <v>Zone 4 - Canopy</v>
      </c>
      <c r="D1948" s="84" t="s">
        <v>870</v>
      </c>
      <c r="E1948" s="51" t="str">
        <f t="shared" si="327"/>
        <v>Detlef</v>
      </c>
      <c r="F1948" s="51" t="str">
        <f t="shared" si="328"/>
        <v>Heimstadt</v>
      </c>
      <c r="G1948" s="51" t="str">
        <f t="shared" si="329"/>
        <v>Men Master</v>
      </c>
      <c r="H1948" s="51" t="str">
        <f t="shared" si="330"/>
        <v>Otjiwarongo</v>
      </c>
      <c r="I1948" s="84"/>
      <c r="J1948" s="84"/>
      <c r="K1948" s="84"/>
      <c r="L1948" s="83" t="str">
        <f t="shared" si="331"/>
        <v/>
      </c>
      <c r="M1948" s="83" t="str">
        <f t="shared" si="332"/>
        <v/>
      </c>
    </row>
    <row r="1949" spans="1:13" hidden="1" x14ac:dyDescent="0.3">
      <c r="A1949" s="210" t="str">
        <f t="shared" si="324"/>
        <v>2023-IC-L1</v>
      </c>
      <c r="B1949" s="199">
        <f t="shared" si="325"/>
        <v>44982</v>
      </c>
      <c r="C1949" s="210" t="str">
        <f t="shared" si="326"/>
        <v>Zone 4 - Canopy</v>
      </c>
      <c r="D1949" s="84" t="s">
        <v>759</v>
      </c>
      <c r="E1949" s="51" t="str">
        <f t="shared" si="327"/>
        <v>Stefni</v>
      </c>
      <c r="F1949" s="51" t="str">
        <f t="shared" si="328"/>
        <v>De Jager</v>
      </c>
      <c r="G1949" s="51" t="str">
        <f t="shared" si="329"/>
        <v>Ladies Veteran</v>
      </c>
      <c r="H1949" s="51" t="str">
        <f t="shared" si="330"/>
        <v>Otjiwarongo</v>
      </c>
      <c r="I1949" s="84"/>
      <c r="J1949" s="84"/>
      <c r="K1949" s="84"/>
      <c r="L1949" s="83" t="str">
        <f t="shared" si="331"/>
        <v/>
      </c>
      <c r="M1949" s="83" t="str">
        <f t="shared" si="332"/>
        <v/>
      </c>
    </row>
    <row r="1950" spans="1:13" hidden="1" x14ac:dyDescent="0.3">
      <c r="A1950" s="210" t="str">
        <f t="shared" si="324"/>
        <v>2023-IC-L1</v>
      </c>
      <c r="B1950" s="199">
        <f t="shared" si="325"/>
        <v>44982</v>
      </c>
      <c r="C1950" s="210" t="str">
        <f t="shared" si="326"/>
        <v>Zone 4 - Canopy</v>
      </c>
      <c r="D1950" s="84" t="s">
        <v>1189</v>
      </c>
      <c r="E1950" s="51" t="str">
        <f t="shared" si="327"/>
        <v>Martinus</v>
      </c>
      <c r="F1950" s="51" t="str">
        <f t="shared" si="328"/>
        <v>Venter</v>
      </c>
      <c r="G1950" s="51" t="str">
        <f t="shared" si="329"/>
        <v>Men Veteran</v>
      </c>
      <c r="H1950" s="51" t="str">
        <f t="shared" si="330"/>
        <v>Otjiwarongo</v>
      </c>
      <c r="I1950" s="84"/>
      <c r="J1950" s="84"/>
      <c r="K1950" s="84"/>
      <c r="L1950" s="83" t="str">
        <f t="shared" si="331"/>
        <v/>
      </c>
      <c r="M1950" s="83" t="str">
        <f t="shared" si="332"/>
        <v/>
      </c>
    </row>
    <row r="1951" spans="1:13" hidden="1" x14ac:dyDescent="0.3">
      <c r="A1951" s="210" t="str">
        <f t="shared" si="324"/>
        <v>2023-IC-L1</v>
      </c>
      <c r="B1951" s="199">
        <f t="shared" si="325"/>
        <v>44982</v>
      </c>
      <c r="C1951" s="210" t="str">
        <f t="shared" si="326"/>
        <v>Zone 4 - Canopy</v>
      </c>
      <c r="D1951" s="84" t="s">
        <v>623</v>
      </c>
      <c r="E1951" s="51" t="str">
        <f t="shared" si="327"/>
        <v>Dirk</v>
      </c>
      <c r="F1951" s="51" t="str">
        <f t="shared" si="328"/>
        <v>Coetzee</v>
      </c>
      <c r="G1951" s="51" t="str">
        <f t="shared" si="329"/>
        <v>Men Veteran</v>
      </c>
      <c r="H1951" s="51" t="str">
        <f t="shared" si="330"/>
        <v>xOtjiwarongo</v>
      </c>
      <c r="I1951" s="84"/>
      <c r="J1951" s="84"/>
      <c r="K1951" s="84"/>
      <c r="L1951" s="83" t="str">
        <f t="shared" si="331"/>
        <v/>
      </c>
      <c r="M1951" s="83" t="str">
        <f t="shared" si="332"/>
        <v/>
      </c>
    </row>
    <row r="1952" spans="1:13" hidden="1" x14ac:dyDescent="0.3">
      <c r="A1952" s="210" t="str">
        <f t="shared" si="324"/>
        <v>2023-IC-L1</v>
      </c>
      <c r="B1952" s="199">
        <f t="shared" si="325"/>
        <v>44982</v>
      </c>
      <c r="C1952" s="210" t="str">
        <f t="shared" si="326"/>
        <v>Zone 4 - Canopy</v>
      </c>
      <c r="D1952" s="84" t="s">
        <v>1697</v>
      </c>
      <c r="E1952" s="51" t="str">
        <f t="shared" si="327"/>
        <v>Maritz JNR</v>
      </c>
      <c r="F1952" s="51" t="str">
        <f t="shared" si="328"/>
        <v>Jansen Van Vuuren</v>
      </c>
      <c r="G1952" s="51" t="str">
        <f t="shared" si="329"/>
        <v>Men U/16</v>
      </c>
      <c r="H1952" s="51" t="str">
        <f t="shared" si="330"/>
        <v>Otjiwarongo</v>
      </c>
      <c r="I1952" s="84"/>
      <c r="J1952" s="84"/>
      <c r="K1952" s="84"/>
      <c r="L1952" s="83" t="str">
        <f t="shared" si="331"/>
        <v/>
      </c>
      <c r="M1952" s="83" t="str">
        <f t="shared" si="332"/>
        <v/>
      </c>
    </row>
    <row r="1953" spans="1:13" hidden="1" x14ac:dyDescent="0.3">
      <c r="A1953" s="210" t="str">
        <f t="shared" si="324"/>
        <v>2023-IC-L1</v>
      </c>
      <c r="B1953" s="199">
        <f t="shared" si="325"/>
        <v>44982</v>
      </c>
      <c r="C1953" s="210" t="str">
        <f t="shared" si="326"/>
        <v>Zone 4 - Canopy</v>
      </c>
      <c r="D1953" s="84" t="s">
        <v>578</v>
      </c>
      <c r="E1953" s="51" t="str">
        <f t="shared" si="327"/>
        <v>Pieter</v>
      </c>
      <c r="F1953" s="51" t="str">
        <f t="shared" si="328"/>
        <v>Van Aarde</v>
      </c>
      <c r="G1953" s="51" t="str">
        <f t="shared" si="329"/>
        <v>Men Senior</v>
      </c>
      <c r="H1953" s="51" t="str">
        <f t="shared" si="330"/>
        <v>Seagull Angling Club</v>
      </c>
      <c r="I1953" s="84"/>
      <c r="J1953" s="84" t="s">
        <v>1279</v>
      </c>
      <c r="K1953" s="84">
        <v>134</v>
      </c>
      <c r="L1953" s="83">
        <f t="shared" si="331"/>
        <v>11.8</v>
      </c>
      <c r="M1953" s="83">
        <f t="shared" si="332"/>
        <v>11.8</v>
      </c>
    </row>
    <row r="1954" spans="1:13" hidden="1" x14ac:dyDescent="0.3">
      <c r="A1954" s="210" t="str">
        <f t="shared" si="324"/>
        <v>2023-IC-L1</v>
      </c>
      <c r="B1954" s="199">
        <f t="shared" si="325"/>
        <v>44982</v>
      </c>
      <c r="C1954" s="210" t="str">
        <f t="shared" si="326"/>
        <v>Zone 4 - Canopy</v>
      </c>
      <c r="D1954" s="84" t="s">
        <v>1088</v>
      </c>
      <c r="E1954" s="51" t="str">
        <f t="shared" si="327"/>
        <v>Tian</v>
      </c>
      <c r="F1954" s="51" t="str">
        <f t="shared" si="328"/>
        <v>Mostert</v>
      </c>
      <c r="G1954" s="51" t="str">
        <f t="shared" si="329"/>
        <v>Men Senior</v>
      </c>
      <c r="H1954" s="51" t="str">
        <f t="shared" si="330"/>
        <v>Seagull Angling Club</v>
      </c>
      <c r="I1954" s="84"/>
      <c r="J1954" s="84" t="s">
        <v>1279</v>
      </c>
      <c r="K1954" s="84">
        <v>144</v>
      </c>
      <c r="L1954" s="83">
        <f t="shared" si="331"/>
        <v>15.1</v>
      </c>
      <c r="M1954" s="83">
        <f t="shared" si="332"/>
        <v>15.1</v>
      </c>
    </row>
    <row r="1955" spans="1:13" hidden="1" x14ac:dyDescent="0.3">
      <c r="A1955" s="210" t="str">
        <f t="shared" si="324"/>
        <v>2023-IC-L1</v>
      </c>
      <c r="B1955" s="199">
        <f t="shared" si="325"/>
        <v>44982</v>
      </c>
      <c r="C1955" s="210" t="str">
        <f t="shared" si="326"/>
        <v>Zone 4 - Canopy</v>
      </c>
      <c r="D1955" s="84" t="s">
        <v>1088</v>
      </c>
      <c r="E1955" s="51" t="str">
        <f t="shared" si="327"/>
        <v>Tian</v>
      </c>
      <c r="F1955" s="51" t="str">
        <f t="shared" si="328"/>
        <v>Mostert</v>
      </c>
      <c r="G1955" s="51" t="str">
        <f t="shared" si="329"/>
        <v>Men Senior</v>
      </c>
      <c r="H1955" s="51" t="str">
        <f t="shared" si="330"/>
        <v>Seagull Angling Club</v>
      </c>
      <c r="I1955" s="84" t="s">
        <v>19</v>
      </c>
      <c r="J1955" s="84"/>
      <c r="K1955" s="84">
        <v>43</v>
      </c>
      <c r="L1955" s="83">
        <f t="shared" si="331"/>
        <v>0.8</v>
      </c>
      <c r="M1955" s="83">
        <f t="shared" si="332"/>
        <v>0.8</v>
      </c>
    </row>
    <row r="1956" spans="1:13" hidden="1" x14ac:dyDescent="0.3">
      <c r="A1956" s="210" t="str">
        <f t="shared" si="324"/>
        <v>2023-IC-L1</v>
      </c>
      <c r="B1956" s="199">
        <f t="shared" si="325"/>
        <v>44982</v>
      </c>
      <c r="C1956" s="210" t="str">
        <f t="shared" si="326"/>
        <v>Zone 4 - Canopy</v>
      </c>
      <c r="D1956" s="84" t="s">
        <v>705</v>
      </c>
      <c r="E1956" s="51" t="str">
        <f t="shared" si="327"/>
        <v>Lu-Andre</v>
      </c>
      <c r="F1956" s="51" t="str">
        <f t="shared" si="328"/>
        <v>Duvenhage</v>
      </c>
      <c r="G1956" s="51" t="str">
        <f t="shared" si="329"/>
        <v>Men Senior</v>
      </c>
      <c r="H1956" s="51" t="str">
        <f t="shared" si="330"/>
        <v>Seagull Angling Club</v>
      </c>
      <c r="I1956" s="84"/>
      <c r="J1956" s="84" t="s">
        <v>1279</v>
      </c>
      <c r="K1956" s="84">
        <v>130</v>
      </c>
      <c r="L1956" s="83">
        <f t="shared" si="331"/>
        <v>10.7</v>
      </c>
      <c r="M1956" s="83">
        <f t="shared" si="332"/>
        <v>10.7</v>
      </c>
    </row>
    <row r="1957" spans="1:13" hidden="1" x14ac:dyDescent="0.3">
      <c r="A1957" s="210" t="str">
        <f t="shared" si="324"/>
        <v>2023-IC-L1</v>
      </c>
      <c r="B1957" s="199">
        <f t="shared" si="325"/>
        <v>44982</v>
      </c>
      <c r="C1957" s="210" t="str">
        <f t="shared" si="326"/>
        <v>Zone 4 - Canopy</v>
      </c>
      <c r="D1957" s="84" t="s">
        <v>494</v>
      </c>
      <c r="E1957" s="51" t="str">
        <f t="shared" si="327"/>
        <v>Chrisjan</v>
      </c>
      <c r="F1957" s="51" t="str">
        <f t="shared" si="328"/>
        <v>Potgieter</v>
      </c>
      <c r="G1957" s="51" t="str">
        <f t="shared" si="329"/>
        <v>Men Veteran</v>
      </c>
      <c r="H1957" s="51" t="str">
        <f t="shared" si="330"/>
        <v>Seagull Angling Club</v>
      </c>
      <c r="I1957" s="84"/>
      <c r="J1957" s="84" t="s">
        <v>1279</v>
      </c>
      <c r="K1957" s="84">
        <v>116</v>
      </c>
      <c r="L1957" s="83">
        <f t="shared" si="331"/>
        <v>7.2</v>
      </c>
      <c r="M1957" s="83">
        <f t="shared" si="332"/>
        <v>7.2</v>
      </c>
    </row>
    <row r="1958" spans="1:13" hidden="1" x14ac:dyDescent="0.3">
      <c r="A1958" s="210" t="str">
        <f t="shared" si="324"/>
        <v>2023-IC-L1</v>
      </c>
      <c r="B1958" s="199">
        <f t="shared" si="325"/>
        <v>44982</v>
      </c>
      <c r="C1958" s="210" t="str">
        <f t="shared" si="326"/>
        <v>Zone 4 - Canopy</v>
      </c>
      <c r="D1958" s="84" t="s">
        <v>1600</v>
      </c>
      <c r="E1958" s="51" t="str">
        <f t="shared" si="327"/>
        <v>Iwan</v>
      </c>
      <c r="F1958" s="51" t="str">
        <f t="shared" si="328"/>
        <v>Kotze</v>
      </c>
      <c r="G1958" s="51" t="str">
        <f t="shared" si="329"/>
        <v>Men Senior</v>
      </c>
      <c r="H1958" s="51" t="str">
        <f t="shared" si="330"/>
        <v>Seagull Angling Club</v>
      </c>
      <c r="I1958" s="84"/>
      <c r="J1958" s="84" t="s">
        <v>1279</v>
      </c>
      <c r="K1958" s="84">
        <v>148</v>
      </c>
      <c r="L1958" s="83">
        <f t="shared" si="331"/>
        <v>16.600000000000001</v>
      </c>
      <c r="M1958" s="83">
        <f t="shared" si="332"/>
        <v>16.600000000000001</v>
      </c>
    </row>
    <row r="1959" spans="1:13" hidden="1" x14ac:dyDescent="0.3">
      <c r="A1959" s="210" t="str">
        <f t="shared" si="324"/>
        <v>2023-IC-L1</v>
      </c>
      <c r="B1959" s="199">
        <f t="shared" si="325"/>
        <v>44982</v>
      </c>
      <c r="C1959" s="210" t="str">
        <f t="shared" si="326"/>
        <v>Zone 4 - Canopy</v>
      </c>
      <c r="D1959" s="84" t="s">
        <v>550</v>
      </c>
      <c r="E1959" s="51" t="str">
        <f t="shared" si="327"/>
        <v>Tertius</v>
      </c>
      <c r="F1959" s="51" t="str">
        <f t="shared" si="328"/>
        <v>Potgieter</v>
      </c>
      <c r="G1959" s="51" t="str">
        <f t="shared" si="329"/>
        <v>Men Senior</v>
      </c>
      <c r="H1959" s="51" t="str">
        <f t="shared" si="330"/>
        <v>Seagull Angling Club</v>
      </c>
      <c r="I1959" s="84"/>
      <c r="J1959" s="84" t="s">
        <v>1279</v>
      </c>
      <c r="K1959" s="84">
        <v>141</v>
      </c>
      <c r="L1959" s="83">
        <f t="shared" si="331"/>
        <v>14.1</v>
      </c>
      <c r="M1959" s="83">
        <f t="shared" si="332"/>
        <v>14.1</v>
      </c>
    </row>
    <row r="1960" spans="1:13" hidden="1" x14ac:dyDescent="0.3">
      <c r="A1960" s="210" t="str">
        <f t="shared" si="324"/>
        <v>2023-IC-L1</v>
      </c>
      <c r="B1960" s="199">
        <f t="shared" si="325"/>
        <v>44982</v>
      </c>
      <c r="C1960" s="210" t="str">
        <f t="shared" si="326"/>
        <v>Zone 4 - Canopy</v>
      </c>
      <c r="D1960" s="84" t="s">
        <v>1461</v>
      </c>
      <c r="E1960" s="51" t="str">
        <f t="shared" si="327"/>
        <v>Gerhard</v>
      </c>
      <c r="F1960" s="51" t="str">
        <f t="shared" si="328"/>
        <v>Van Niekerk</v>
      </c>
      <c r="G1960" s="51" t="str">
        <f t="shared" si="329"/>
        <v>Men Senior</v>
      </c>
      <c r="H1960" s="51" t="str">
        <f t="shared" si="330"/>
        <v>Seagull Angling Club</v>
      </c>
      <c r="I1960" s="84"/>
      <c r="J1960" s="84" t="s">
        <v>1279</v>
      </c>
      <c r="K1960" s="84">
        <v>150</v>
      </c>
      <c r="L1960" s="83">
        <f t="shared" si="331"/>
        <v>17.399999999999999</v>
      </c>
      <c r="M1960" s="83">
        <f t="shared" si="332"/>
        <v>17.399999999999999</v>
      </c>
    </row>
    <row r="1961" spans="1:13" hidden="1" x14ac:dyDescent="0.3">
      <c r="A1961" s="210" t="str">
        <f t="shared" si="324"/>
        <v>2023-IC-L1</v>
      </c>
      <c r="B1961" s="199">
        <f t="shared" si="325"/>
        <v>44982</v>
      </c>
      <c r="C1961" s="210" t="str">
        <f t="shared" si="326"/>
        <v>Zone 4 - Canopy</v>
      </c>
      <c r="D1961" s="84" t="s">
        <v>628</v>
      </c>
      <c r="E1961" s="51" t="str">
        <f t="shared" si="327"/>
        <v>Andre</v>
      </c>
      <c r="F1961" s="51" t="str">
        <f t="shared" si="328"/>
        <v>Strydom</v>
      </c>
      <c r="G1961" s="51" t="str">
        <f t="shared" si="329"/>
        <v>Men Senior</v>
      </c>
      <c r="H1961" s="51" t="str">
        <f t="shared" si="330"/>
        <v>Seagull Angling Club</v>
      </c>
      <c r="I1961" s="84"/>
      <c r="J1961" s="84" t="s">
        <v>1279</v>
      </c>
      <c r="K1961" s="84">
        <v>149</v>
      </c>
      <c r="L1961" s="83">
        <f t="shared" si="331"/>
        <v>17</v>
      </c>
      <c r="M1961" s="83">
        <f t="shared" si="332"/>
        <v>17</v>
      </c>
    </row>
    <row r="1962" spans="1:13" hidden="1" x14ac:dyDescent="0.3">
      <c r="A1962" s="210" t="str">
        <f t="shared" si="324"/>
        <v>2023-IC-L1</v>
      </c>
      <c r="B1962" s="199">
        <f t="shared" si="325"/>
        <v>44982</v>
      </c>
      <c r="C1962" s="210" t="str">
        <f t="shared" si="326"/>
        <v>Zone 4 - Canopy</v>
      </c>
      <c r="D1962" s="84" t="s">
        <v>628</v>
      </c>
      <c r="E1962" s="51" t="str">
        <f t="shared" si="327"/>
        <v>Andre</v>
      </c>
      <c r="F1962" s="51" t="str">
        <f t="shared" si="328"/>
        <v>Strydom</v>
      </c>
      <c r="G1962" s="51" t="str">
        <f t="shared" si="329"/>
        <v>Men Senior</v>
      </c>
      <c r="H1962" s="51" t="str">
        <f t="shared" si="330"/>
        <v>Seagull Angling Club</v>
      </c>
      <c r="I1962" s="84"/>
      <c r="J1962" s="84" t="s">
        <v>1279</v>
      </c>
      <c r="K1962" s="84">
        <v>159</v>
      </c>
      <c r="L1962" s="83">
        <f t="shared" si="331"/>
        <v>21.3</v>
      </c>
      <c r="M1962" s="83">
        <f t="shared" si="332"/>
        <v>21.3</v>
      </c>
    </row>
    <row r="1963" spans="1:13" hidden="1" x14ac:dyDescent="0.3">
      <c r="A1963" s="210" t="str">
        <f t="shared" si="324"/>
        <v>2023-IC-L1</v>
      </c>
      <c r="B1963" s="199">
        <f t="shared" si="325"/>
        <v>44982</v>
      </c>
      <c r="C1963" s="210" t="str">
        <f t="shared" si="326"/>
        <v>Zone 4 - Canopy</v>
      </c>
      <c r="D1963" s="84" t="s">
        <v>499</v>
      </c>
      <c r="E1963" s="51" t="str">
        <f t="shared" si="327"/>
        <v>Sean</v>
      </c>
      <c r="F1963" s="51" t="str">
        <f t="shared" si="328"/>
        <v>Van Den Heuvel</v>
      </c>
      <c r="G1963" s="51" t="str">
        <f t="shared" si="329"/>
        <v>Men Veteran</v>
      </c>
      <c r="H1963" s="51" t="str">
        <f t="shared" si="330"/>
        <v>Seagull Angling Club</v>
      </c>
      <c r="I1963" s="84"/>
      <c r="J1963" s="84" t="s">
        <v>1279</v>
      </c>
      <c r="K1963" s="84">
        <v>160</v>
      </c>
      <c r="L1963" s="83">
        <f t="shared" si="331"/>
        <v>21.7</v>
      </c>
      <c r="M1963" s="83">
        <f t="shared" si="332"/>
        <v>21.7</v>
      </c>
    </row>
    <row r="1964" spans="1:13" hidden="1" x14ac:dyDescent="0.3">
      <c r="A1964" s="210" t="str">
        <f t="shared" si="324"/>
        <v>2023-IC-L1</v>
      </c>
      <c r="B1964" s="199">
        <f t="shared" si="325"/>
        <v>44982</v>
      </c>
      <c r="C1964" s="210" t="str">
        <f t="shared" si="326"/>
        <v>Zone 4 - Canopy</v>
      </c>
      <c r="D1964" s="84" t="s">
        <v>499</v>
      </c>
      <c r="E1964" s="51" t="str">
        <f t="shared" si="327"/>
        <v>Sean</v>
      </c>
      <c r="F1964" s="51" t="str">
        <f t="shared" si="328"/>
        <v>Van Den Heuvel</v>
      </c>
      <c r="G1964" s="51" t="str">
        <f t="shared" si="329"/>
        <v>Men Veteran</v>
      </c>
      <c r="H1964" s="51" t="str">
        <f t="shared" si="330"/>
        <v>Seagull Angling Club</v>
      </c>
      <c r="I1964" s="84"/>
      <c r="J1964" s="84" t="s">
        <v>20</v>
      </c>
      <c r="K1964" s="84">
        <v>67</v>
      </c>
      <c r="L1964" s="83">
        <f t="shared" si="331"/>
        <v>1.1000000000000001</v>
      </c>
      <c r="M1964" s="83">
        <f t="shared" si="332"/>
        <v>1.1000000000000001</v>
      </c>
    </row>
    <row r="1965" spans="1:13" hidden="1" x14ac:dyDescent="0.3">
      <c r="A1965" s="210" t="str">
        <f t="shared" si="324"/>
        <v>2023-IC-L1</v>
      </c>
      <c r="B1965" s="199">
        <f t="shared" si="325"/>
        <v>44982</v>
      </c>
      <c r="C1965" s="210" t="str">
        <f t="shared" si="326"/>
        <v>Zone 4 - Canopy</v>
      </c>
      <c r="D1965" s="84" t="s">
        <v>725</v>
      </c>
      <c r="E1965" s="51" t="str">
        <f t="shared" si="327"/>
        <v>Jonandre</v>
      </c>
      <c r="F1965" s="51" t="str">
        <f t="shared" si="328"/>
        <v>Mertens</v>
      </c>
      <c r="G1965" s="51" t="str">
        <f t="shared" si="329"/>
        <v>Men U/16</v>
      </c>
      <c r="H1965" s="51" t="str">
        <f t="shared" si="330"/>
        <v>Seagull Angling Club</v>
      </c>
      <c r="I1965" s="84"/>
      <c r="J1965" s="84" t="s">
        <v>1280</v>
      </c>
      <c r="K1965" s="84">
        <v>119</v>
      </c>
      <c r="L1965" s="83">
        <f t="shared" si="331"/>
        <v>6.8</v>
      </c>
      <c r="M1965" s="83">
        <f t="shared" si="332"/>
        <v>6.8</v>
      </c>
    </row>
    <row r="1966" spans="1:13" hidden="1" x14ac:dyDescent="0.3">
      <c r="A1966" s="210" t="str">
        <f t="shared" si="324"/>
        <v>2023-IC-L1</v>
      </c>
      <c r="B1966" s="199">
        <f t="shared" si="325"/>
        <v>44982</v>
      </c>
      <c r="C1966" s="210" t="str">
        <f t="shared" si="326"/>
        <v>Zone 4 - Canopy</v>
      </c>
      <c r="D1966" s="84" t="s">
        <v>725</v>
      </c>
      <c r="E1966" s="51" t="str">
        <f t="shared" si="327"/>
        <v>Jonandre</v>
      </c>
      <c r="F1966" s="51" t="str">
        <f t="shared" si="328"/>
        <v>Mertens</v>
      </c>
      <c r="G1966" s="51" t="str">
        <f t="shared" si="329"/>
        <v>Men U/16</v>
      </c>
      <c r="H1966" s="51" t="str">
        <f t="shared" si="330"/>
        <v>Seagull Angling Club</v>
      </c>
      <c r="I1966" s="84" t="s">
        <v>19</v>
      </c>
      <c r="J1966" s="84"/>
      <c r="K1966" s="84">
        <v>42</v>
      </c>
      <c r="L1966" s="83">
        <f t="shared" si="331"/>
        <v>0.8</v>
      </c>
      <c r="M1966" s="83">
        <f t="shared" si="332"/>
        <v>0.8</v>
      </c>
    </row>
    <row r="1967" spans="1:13" hidden="1" x14ac:dyDescent="0.3">
      <c r="A1967" s="210" t="str">
        <f t="shared" si="324"/>
        <v>2023-IC-L1</v>
      </c>
      <c r="B1967" s="199">
        <f t="shared" si="325"/>
        <v>44982</v>
      </c>
      <c r="C1967" s="210" t="str">
        <f t="shared" si="326"/>
        <v>Zone 4 - Canopy</v>
      </c>
      <c r="D1967" s="84" t="s">
        <v>725</v>
      </c>
      <c r="E1967" s="51" t="str">
        <f t="shared" si="327"/>
        <v>Jonandre</v>
      </c>
      <c r="F1967" s="51" t="str">
        <f t="shared" si="328"/>
        <v>Mertens</v>
      </c>
      <c r="G1967" s="51" t="str">
        <f t="shared" si="329"/>
        <v>Men U/16</v>
      </c>
      <c r="H1967" s="51" t="str">
        <f t="shared" si="330"/>
        <v>Seagull Angling Club</v>
      </c>
      <c r="I1967" s="84" t="s">
        <v>19</v>
      </c>
      <c r="J1967" s="84"/>
      <c r="K1967" s="84">
        <v>44</v>
      </c>
      <c r="L1967" s="83">
        <f t="shared" si="331"/>
        <v>0.9</v>
      </c>
      <c r="M1967" s="83">
        <f t="shared" si="332"/>
        <v>0.9</v>
      </c>
    </row>
    <row r="1968" spans="1:13" hidden="1" x14ac:dyDescent="0.3">
      <c r="A1968" s="210" t="str">
        <f t="shared" si="324"/>
        <v>2023-IC-L1</v>
      </c>
      <c r="B1968" s="199">
        <f t="shared" si="325"/>
        <v>44982</v>
      </c>
      <c r="C1968" s="210" t="str">
        <f t="shared" si="326"/>
        <v>Zone 4 - Canopy</v>
      </c>
      <c r="D1968" s="84" t="s">
        <v>725</v>
      </c>
      <c r="E1968" s="51" t="str">
        <f t="shared" si="327"/>
        <v>Jonandre</v>
      </c>
      <c r="F1968" s="51" t="str">
        <f t="shared" si="328"/>
        <v>Mertens</v>
      </c>
      <c r="G1968" s="51" t="str">
        <f t="shared" si="329"/>
        <v>Men U/16</v>
      </c>
      <c r="H1968" s="51" t="str">
        <f t="shared" si="330"/>
        <v>Seagull Angling Club</v>
      </c>
      <c r="I1968" s="84" t="s">
        <v>19</v>
      </c>
      <c r="J1968" s="84"/>
      <c r="K1968" s="84">
        <v>41</v>
      </c>
      <c r="L1968" s="83">
        <f t="shared" si="331"/>
        <v>0.7</v>
      </c>
      <c r="M1968" s="83">
        <f t="shared" si="332"/>
        <v>0.7</v>
      </c>
    </row>
    <row r="1969" spans="1:13" hidden="1" x14ac:dyDescent="0.3">
      <c r="A1969" s="210" t="str">
        <f t="shared" si="324"/>
        <v>2023-IC-L1</v>
      </c>
      <c r="B1969" s="199">
        <f t="shared" si="325"/>
        <v>44982</v>
      </c>
      <c r="C1969" s="210" t="str">
        <f t="shared" si="326"/>
        <v>Zone 4 - Canopy</v>
      </c>
      <c r="D1969" s="84" t="s">
        <v>596</v>
      </c>
      <c r="E1969" s="51" t="str">
        <f t="shared" si="327"/>
        <v>Alex</v>
      </c>
      <c r="F1969" s="51" t="str">
        <f t="shared" si="328"/>
        <v>Thompson</v>
      </c>
      <c r="G1969" s="51" t="str">
        <f t="shared" si="329"/>
        <v>Men Master</v>
      </c>
      <c r="H1969" s="51" t="str">
        <f t="shared" si="330"/>
        <v>Seagull Angling Club</v>
      </c>
      <c r="I1969" s="84" t="s">
        <v>19</v>
      </c>
      <c r="J1969" s="84"/>
      <c r="K1969" s="84">
        <v>57</v>
      </c>
      <c r="L1969" s="83">
        <f t="shared" si="331"/>
        <v>1.9</v>
      </c>
      <c r="M1969" s="83">
        <f t="shared" si="332"/>
        <v>1.9</v>
      </c>
    </row>
    <row r="1970" spans="1:13" hidden="1" x14ac:dyDescent="0.3">
      <c r="A1970" s="210" t="str">
        <f t="shared" si="324"/>
        <v>2023-IC-L1</v>
      </c>
      <c r="B1970" s="199">
        <f t="shared" si="325"/>
        <v>44982</v>
      </c>
      <c r="C1970" s="210" t="str">
        <f t="shared" si="326"/>
        <v>Zone 4 - Canopy</v>
      </c>
      <c r="D1970" s="84" t="s">
        <v>596</v>
      </c>
      <c r="E1970" s="51" t="str">
        <f t="shared" si="327"/>
        <v>Alex</v>
      </c>
      <c r="F1970" s="51" t="str">
        <f t="shared" si="328"/>
        <v>Thompson</v>
      </c>
      <c r="G1970" s="51" t="str">
        <f t="shared" si="329"/>
        <v>Men Master</v>
      </c>
      <c r="H1970" s="51" t="str">
        <f t="shared" si="330"/>
        <v>Seagull Angling Club</v>
      </c>
      <c r="I1970" s="84" t="s">
        <v>19</v>
      </c>
      <c r="J1970" s="84"/>
      <c r="K1970" s="84">
        <v>42</v>
      </c>
      <c r="L1970" s="83">
        <f t="shared" si="331"/>
        <v>0.8</v>
      </c>
      <c r="M1970" s="83">
        <f t="shared" si="332"/>
        <v>0.8</v>
      </c>
    </row>
    <row r="1971" spans="1:13" hidden="1" x14ac:dyDescent="0.3">
      <c r="A1971" s="210" t="str">
        <f t="shared" si="324"/>
        <v>2023-IC-L1</v>
      </c>
      <c r="B1971" s="199">
        <f t="shared" si="325"/>
        <v>44982</v>
      </c>
      <c r="C1971" s="210" t="str">
        <f t="shared" si="326"/>
        <v>Zone 4 - Canopy</v>
      </c>
      <c r="D1971" s="84" t="s">
        <v>875</v>
      </c>
      <c r="E1971" s="51" t="str">
        <f t="shared" si="327"/>
        <v>Wessel</v>
      </c>
      <c r="F1971" s="51" t="str">
        <f t="shared" si="328"/>
        <v>Swart</v>
      </c>
      <c r="G1971" s="51" t="str">
        <f t="shared" si="329"/>
        <v>Men Master</v>
      </c>
      <c r="H1971" s="51" t="str">
        <f t="shared" si="330"/>
        <v>Seagull Angling Club</v>
      </c>
      <c r="I1971" s="84" t="s">
        <v>19</v>
      </c>
      <c r="J1971" s="84"/>
      <c r="K1971" s="84">
        <v>58</v>
      </c>
      <c r="L1971" s="83">
        <f t="shared" si="331"/>
        <v>2</v>
      </c>
      <c r="M1971" s="83">
        <f t="shared" si="332"/>
        <v>2</v>
      </c>
    </row>
    <row r="1972" spans="1:13" hidden="1" x14ac:dyDescent="0.3">
      <c r="A1972" s="210" t="str">
        <f t="shared" si="324"/>
        <v>2023-IC-L1</v>
      </c>
      <c r="B1972" s="199">
        <f t="shared" si="325"/>
        <v>44982</v>
      </c>
      <c r="C1972" s="210" t="str">
        <f t="shared" si="326"/>
        <v>Zone 4 - Canopy</v>
      </c>
      <c r="D1972" s="84" t="s">
        <v>716</v>
      </c>
      <c r="E1972" s="51" t="str">
        <f t="shared" si="327"/>
        <v>Andre</v>
      </c>
      <c r="F1972" s="51" t="str">
        <f t="shared" si="328"/>
        <v>Nel</v>
      </c>
      <c r="G1972" s="51" t="str">
        <f t="shared" si="329"/>
        <v>Men Veteran</v>
      </c>
      <c r="H1972" s="51" t="str">
        <f t="shared" si="330"/>
        <v>Seagull Angling Club</v>
      </c>
      <c r="I1972" s="84" t="s">
        <v>19</v>
      </c>
      <c r="J1972" s="84"/>
      <c r="K1972" s="84">
        <v>44</v>
      </c>
      <c r="L1972" s="83">
        <f t="shared" si="331"/>
        <v>0.9</v>
      </c>
      <c r="M1972" s="83">
        <f t="shared" si="332"/>
        <v>0.9</v>
      </c>
    </row>
    <row r="1973" spans="1:13" hidden="1" x14ac:dyDescent="0.3">
      <c r="A1973" s="210" t="str">
        <f t="shared" si="324"/>
        <v>2023-IC-L1</v>
      </c>
      <c r="B1973" s="199">
        <f t="shared" si="325"/>
        <v>44982</v>
      </c>
      <c r="C1973" s="210" t="str">
        <f t="shared" si="326"/>
        <v>Zone 4 - Canopy</v>
      </c>
      <c r="D1973" s="84" t="s">
        <v>716</v>
      </c>
      <c r="E1973" s="51" t="str">
        <f t="shared" si="327"/>
        <v>Andre</v>
      </c>
      <c r="F1973" s="51" t="str">
        <f t="shared" si="328"/>
        <v>Nel</v>
      </c>
      <c r="G1973" s="51" t="str">
        <f t="shared" si="329"/>
        <v>Men Veteran</v>
      </c>
      <c r="H1973" s="51" t="str">
        <f t="shared" si="330"/>
        <v>Seagull Angling Club</v>
      </c>
      <c r="I1973" s="84" t="s">
        <v>19</v>
      </c>
      <c r="J1973" s="84"/>
      <c r="K1973" s="84">
        <v>41</v>
      </c>
      <c r="L1973" s="83">
        <f t="shared" si="331"/>
        <v>0.7</v>
      </c>
      <c r="M1973" s="83">
        <f t="shared" si="332"/>
        <v>0.7</v>
      </c>
    </row>
    <row r="1974" spans="1:13" hidden="1" x14ac:dyDescent="0.3">
      <c r="A1974" s="210" t="str">
        <f t="shared" si="324"/>
        <v>2023-IC-L1</v>
      </c>
      <c r="B1974" s="199">
        <f t="shared" si="325"/>
        <v>44982</v>
      </c>
      <c r="C1974" s="210" t="str">
        <f t="shared" si="326"/>
        <v>Zone 4 - Canopy</v>
      </c>
      <c r="D1974" s="84" t="s">
        <v>527</v>
      </c>
      <c r="E1974" s="51" t="str">
        <f t="shared" si="327"/>
        <v>Richard</v>
      </c>
      <c r="F1974" s="51" t="str">
        <f t="shared" si="328"/>
        <v>Kotze</v>
      </c>
      <c r="G1974" s="51" t="str">
        <f t="shared" si="329"/>
        <v>Men Grand Masters</v>
      </c>
      <c r="H1974" s="51" t="str">
        <f t="shared" si="330"/>
        <v>Seagull Angling Club</v>
      </c>
      <c r="I1974" s="84" t="s">
        <v>19</v>
      </c>
      <c r="J1974" s="84"/>
      <c r="K1974" s="84">
        <v>41</v>
      </c>
      <c r="L1974" s="83">
        <f t="shared" si="331"/>
        <v>0.7</v>
      </c>
      <c r="M1974" s="83">
        <f t="shared" si="332"/>
        <v>0.7</v>
      </c>
    </row>
    <row r="1975" spans="1:13" hidden="1" x14ac:dyDescent="0.3">
      <c r="A1975" s="210" t="str">
        <f t="shared" si="324"/>
        <v>2023-IC-L1</v>
      </c>
      <c r="B1975" s="199">
        <f t="shared" si="325"/>
        <v>44982</v>
      </c>
      <c r="C1975" s="210" t="str">
        <f t="shared" si="326"/>
        <v>Zone 4 - Canopy</v>
      </c>
      <c r="D1975" s="84" t="s">
        <v>527</v>
      </c>
      <c r="E1975" s="51" t="str">
        <f t="shared" si="327"/>
        <v>Richard</v>
      </c>
      <c r="F1975" s="51" t="str">
        <f t="shared" si="328"/>
        <v>Kotze</v>
      </c>
      <c r="G1975" s="51" t="str">
        <f t="shared" si="329"/>
        <v>Men Grand Masters</v>
      </c>
      <c r="H1975" s="51" t="str">
        <f t="shared" si="330"/>
        <v>Seagull Angling Club</v>
      </c>
      <c r="I1975" s="84" t="s">
        <v>19</v>
      </c>
      <c r="J1975" s="84"/>
      <c r="K1975" s="84">
        <v>41</v>
      </c>
      <c r="L1975" s="83">
        <f t="shared" si="331"/>
        <v>0.7</v>
      </c>
      <c r="M1975" s="83">
        <f t="shared" si="332"/>
        <v>0.7</v>
      </c>
    </row>
    <row r="1976" spans="1:13" hidden="1" x14ac:dyDescent="0.3">
      <c r="A1976" s="210" t="str">
        <f t="shared" si="324"/>
        <v>2023-IC-L1</v>
      </c>
      <c r="B1976" s="199">
        <f t="shared" si="325"/>
        <v>44982</v>
      </c>
      <c r="C1976" s="210" t="str">
        <f t="shared" si="326"/>
        <v>Zone 4 - Canopy</v>
      </c>
      <c r="D1976" s="84" t="s">
        <v>527</v>
      </c>
      <c r="E1976" s="51" t="str">
        <f t="shared" si="327"/>
        <v>Richard</v>
      </c>
      <c r="F1976" s="51" t="str">
        <f t="shared" si="328"/>
        <v>Kotze</v>
      </c>
      <c r="G1976" s="51" t="str">
        <f t="shared" si="329"/>
        <v>Men Grand Masters</v>
      </c>
      <c r="H1976" s="51" t="str">
        <f t="shared" si="330"/>
        <v>Seagull Angling Club</v>
      </c>
      <c r="I1976" s="84" t="s">
        <v>19</v>
      </c>
      <c r="J1976" s="84"/>
      <c r="K1976" s="84">
        <v>41</v>
      </c>
      <c r="L1976" s="83">
        <f t="shared" si="331"/>
        <v>0.7</v>
      </c>
      <c r="M1976" s="83">
        <f t="shared" si="332"/>
        <v>0.7</v>
      </c>
    </row>
    <row r="1977" spans="1:13" hidden="1" x14ac:dyDescent="0.3">
      <c r="A1977" s="210" t="str">
        <f t="shared" si="324"/>
        <v>2023-IC-L1</v>
      </c>
      <c r="B1977" s="199">
        <f t="shared" si="325"/>
        <v>44982</v>
      </c>
      <c r="C1977" s="210" t="str">
        <f t="shared" si="326"/>
        <v>Zone 4 - Canopy</v>
      </c>
      <c r="D1977" s="84" t="s">
        <v>884</v>
      </c>
      <c r="E1977" s="51" t="str">
        <f t="shared" si="327"/>
        <v>Martin</v>
      </c>
      <c r="F1977" s="51" t="str">
        <f t="shared" si="328"/>
        <v>Gouws</v>
      </c>
      <c r="G1977" s="51" t="str">
        <f t="shared" si="329"/>
        <v>Men Senior</v>
      </c>
      <c r="H1977" s="51" t="str">
        <f t="shared" si="330"/>
        <v>Seagull Angling Club</v>
      </c>
      <c r="I1977" s="84"/>
      <c r="J1977" s="84" t="s">
        <v>20</v>
      </c>
      <c r="K1977" s="84">
        <v>66</v>
      </c>
      <c r="L1977" s="83">
        <f t="shared" si="331"/>
        <v>1</v>
      </c>
      <c r="M1977" s="83">
        <f t="shared" si="332"/>
        <v>1</v>
      </c>
    </row>
    <row r="1978" spans="1:13" hidden="1" x14ac:dyDescent="0.3">
      <c r="A1978" s="210" t="str">
        <f t="shared" si="324"/>
        <v>2023-IC-L1</v>
      </c>
      <c r="B1978" s="199">
        <f t="shared" si="325"/>
        <v>44982</v>
      </c>
      <c r="C1978" s="210" t="str">
        <f t="shared" si="326"/>
        <v>Zone 4 - Canopy</v>
      </c>
      <c r="D1978" s="84" t="s">
        <v>643</v>
      </c>
      <c r="E1978" s="51" t="str">
        <f t="shared" si="327"/>
        <v>Cecilia</v>
      </c>
      <c r="F1978" s="51" t="str">
        <f t="shared" si="328"/>
        <v>Brandt</v>
      </c>
      <c r="G1978" s="51" t="str">
        <f t="shared" si="329"/>
        <v>Ladies Senior</v>
      </c>
      <c r="H1978" s="51" t="str">
        <f t="shared" si="330"/>
        <v>Seagull Angling Club</v>
      </c>
      <c r="I1978" s="84"/>
      <c r="J1978" s="84"/>
      <c r="K1978" s="84"/>
      <c r="L1978" s="83" t="str">
        <f t="shared" si="331"/>
        <v/>
      </c>
      <c r="M1978" s="83" t="str">
        <f t="shared" si="332"/>
        <v/>
      </c>
    </row>
    <row r="1979" spans="1:13" hidden="1" x14ac:dyDescent="0.3">
      <c r="A1979" s="210" t="str">
        <f t="shared" si="324"/>
        <v>2023-IC-L1</v>
      </c>
      <c r="B1979" s="199">
        <f t="shared" si="325"/>
        <v>44982</v>
      </c>
      <c r="C1979" s="210" t="str">
        <f t="shared" si="326"/>
        <v>Zone 4 - Canopy</v>
      </c>
      <c r="D1979" s="84" t="s">
        <v>825</v>
      </c>
      <c r="E1979" s="51" t="str">
        <f t="shared" si="327"/>
        <v>Riaan</v>
      </c>
      <c r="F1979" s="51" t="str">
        <f t="shared" si="328"/>
        <v>Pelcher</v>
      </c>
      <c r="G1979" s="51" t="str">
        <f t="shared" si="329"/>
        <v>Men Master</v>
      </c>
      <c r="H1979" s="51" t="str">
        <f t="shared" si="330"/>
        <v>Namib Park</v>
      </c>
      <c r="I1979" s="84"/>
      <c r="J1979" s="84"/>
      <c r="K1979" s="84"/>
      <c r="L1979" s="83" t="str">
        <f t="shared" si="331"/>
        <v/>
      </c>
      <c r="M1979" s="83" t="str">
        <f t="shared" si="332"/>
        <v/>
      </c>
    </row>
    <row r="1980" spans="1:13" hidden="1" x14ac:dyDescent="0.3">
      <c r="A1980" s="210" t="str">
        <f t="shared" si="324"/>
        <v>2023-IC-L1</v>
      </c>
      <c r="B1980" s="199">
        <f t="shared" si="325"/>
        <v>44982</v>
      </c>
      <c r="C1980" s="210" t="str">
        <f t="shared" si="326"/>
        <v>Zone 4 - Canopy</v>
      </c>
      <c r="D1980" s="84" t="s">
        <v>710</v>
      </c>
      <c r="E1980" s="51" t="str">
        <f t="shared" si="327"/>
        <v>Ewald J.</v>
      </c>
      <c r="F1980" s="51" t="str">
        <f t="shared" si="328"/>
        <v>Potgieter</v>
      </c>
      <c r="G1980" s="51" t="str">
        <f t="shared" si="329"/>
        <v>Men U/16</v>
      </c>
      <c r="H1980" s="51" t="str">
        <f t="shared" si="330"/>
        <v>Seagull Angling Club</v>
      </c>
      <c r="I1980" s="84"/>
      <c r="J1980" s="84"/>
      <c r="K1980" s="84"/>
      <c r="L1980" s="83" t="str">
        <f t="shared" si="331"/>
        <v/>
      </c>
      <c r="M1980" s="83" t="str">
        <f t="shared" si="332"/>
        <v/>
      </c>
    </row>
    <row r="1981" spans="1:13" hidden="1" x14ac:dyDescent="0.3">
      <c r="A1981" s="210" t="str">
        <f t="shared" si="324"/>
        <v>2023-IC-L1</v>
      </c>
      <c r="B1981" s="199">
        <f t="shared" si="325"/>
        <v>44982</v>
      </c>
      <c r="C1981" s="210" t="str">
        <f t="shared" si="326"/>
        <v>Zone 4 - Canopy</v>
      </c>
      <c r="D1981" s="84" t="s">
        <v>718</v>
      </c>
      <c r="E1981" s="51" t="str">
        <f t="shared" si="327"/>
        <v>Christiaan</v>
      </c>
      <c r="F1981" s="51" t="str">
        <f t="shared" si="328"/>
        <v>Potgieter</v>
      </c>
      <c r="G1981" s="51" t="str">
        <f t="shared" si="329"/>
        <v>Men U/16</v>
      </c>
      <c r="H1981" s="51" t="str">
        <f t="shared" si="330"/>
        <v>Seagull Angling Club</v>
      </c>
      <c r="I1981" s="84"/>
      <c r="J1981" s="84"/>
      <c r="K1981" s="84"/>
      <c r="L1981" s="83" t="str">
        <f t="shared" si="331"/>
        <v/>
      </c>
      <c r="M1981" s="83" t="str">
        <f t="shared" si="332"/>
        <v/>
      </c>
    </row>
    <row r="1982" spans="1:13" hidden="1" x14ac:dyDescent="0.3">
      <c r="A1982" s="210" t="str">
        <f t="shared" si="324"/>
        <v>2023-IC-L1</v>
      </c>
      <c r="B1982" s="199">
        <f t="shared" si="325"/>
        <v>44982</v>
      </c>
      <c r="C1982" s="210" t="str">
        <f t="shared" si="326"/>
        <v>Zone 4 - Canopy</v>
      </c>
      <c r="D1982" s="84" t="s">
        <v>469</v>
      </c>
      <c r="E1982" s="51" t="str">
        <f t="shared" si="327"/>
        <v>Morne</v>
      </c>
      <c r="F1982" s="51" t="str">
        <f t="shared" si="328"/>
        <v>Horn</v>
      </c>
      <c r="G1982" s="51" t="str">
        <f t="shared" si="329"/>
        <v>Men Master</v>
      </c>
      <c r="H1982" s="51" t="str">
        <f t="shared" si="330"/>
        <v>Mako</v>
      </c>
      <c r="I1982" s="84"/>
      <c r="J1982" s="84"/>
      <c r="K1982" s="84"/>
      <c r="L1982" s="83" t="str">
        <f t="shared" si="331"/>
        <v/>
      </c>
      <c r="M1982" s="83" t="str">
        <f t="shared" si="332"/>
        <v/>
      </c>
    </row>
    <row r="1983" spans="1:13" hidden="1" x14ac:dyDescent="0.3">
      <c r="A1983" s="210" t="str">
        <f t="shared" si="324"/>
        <v>2023-IC-L1</v>
      </c>
      <c r="B1983" s="199">
        <f t="shared" si="325"/>
        <v>44982</v>
      </c>
      <c r="C1983" s="210" t="str">
        <f t="shared" si="326"/>
        <v>Zone 4 - Canopy</v>
      </c>
      <c r="D1983" s="84" t="s">
        <v>589</v>
      </c>
      <c r="E1983" s="51" t="str">
        <f t="shared" si="327"/>
        <v>Jan</v>
      </c>
      <c r="F1983" s="51" t="str">
        <f t="shared" si="328"/>
        <v>Potgieter</v>
      </c>
      <c r="G1983" s="51" t="str">
        <f t="shared" si="329"/>
        <v>Men Veteran</v>
      </c>
      <c r="H1983" s="51" t="str">
        <f t="shared" si="330"/>
        <v>Seagull Angling Club</v>
      </c>
      <c r="I1983" s="84"/>
      <c r="J1983" s="84"/>
      <c r="K1983" s="84"/>
      <c r="L1983" s="83" t="str">
        <f t="shared" si="331"/>
        <v/>
      </c>
      <c r="M1983" s="83" t="str">
        <f t="shared" si="332"/>
        <v/>
      </c>
    </row>
    <row r="1984" spans="1:13" hidden="1" x14ac:dyDescent="0.3">
      <c r="A1984" s="210" t="str">
        <f t="shared" si="324"/>
        <v>2023-IC-L1</v>
      </c>
      <c r="B1984" s="199">
        <f t="shared" si="325"/>
        <v>44982</v>
      </c>
      <c r="C1984" s="210" t="str">
        <f t="shared" si="326"/>
        <v>Zone 4 - Canopy</v>
      </c>
      <c r="D1984" s="84" t="s">
        <v>826</v>
      </c>
      <c r="E1984" s="51" t="str">
        <f t="shared" si="327"/>
        <v>Lorette</v>
      </c>
      <c r="F1984" s="51" t="str">
        <f t="shared" si="328"/>
        <v>Koen</v>
      </c>
      <c r="G1984" s="51" t="str">
        <f t="shared" si="329"/>
        <v>Ladies Senior</v>
      </c>
      <c r="H1984" s="51" t="str">
        <f t="shared" si="330"/>
        <v>Seagull Angling Club</v>
      </c>
      <c r="I1984" s="84"/>
      <c r="J1984" s="84"/>
      <c r="K1984" s="84"/>
      <c r="L1984" s="83" t="str">
        <f t="shared" si="331"/>
        <v/>
      </c>
      <c r="M1984" s="83" t="str">
        <f t="shared" si="332"/>
        <v/>
      </c>
    </row>
    <row r="1985" spans="1:13" hidden="1" x14ac:dyDescent="0.3">
      <c r="A1985" s="210" t="str">
        <f t="shared" si="324"/>
        <v>2023-IC-L1</v>
      </c>
      <c r="B1985" s="199">
        <f t="shared" si="325"/>
        <v>44982</v>
      </c>
      <c r="C1985" s="210" t="str">
        <f t="shared" si="326"/>
        <v>Zone 4 - Canopy</v>
      </c>
      <c r="D1985" s="84" t="s">
        <v>932</v>
      </c>
      <c r="E1985" s="51" t="str">
        <f t="shared" si="327"/>
        <v>Hannes</v>
      </c>
      <c r="F1985" s="51" t="str">
        <f t="shared" si="328"/>
        <v>Swartz</v>
      </c>
      <c r="G1985" s="51" t="str">
        <f t="shared" si="329"/>
        <v>Men Veteran</v>
      </c>
      <c r="H1985" s="51" t="str">
        <f t="shared" si="330"/>
        <v>xSeagull Angling Club</v>
      </c>
      <c r="I1985" s="84"/>
      <c r="J1985" s="84"/>
      <c r="K1985" s="84"/>
      <c r="L1985" s="83" t="str">
        <f t="shared" si="331"/>
        <v/>
      </c>
      <c r="M1985" s="83" t="str">
        <f t="shared" si="332"/>
        <v/>
      </c>
    </row>
    <row r="1986" spans="1:13" hidden="1" x14ac:dyDescent="0.3">
      <c r="A1986" s="210" t="str">
        <f t="shared" si="324"/>
        <v>2023-IC-L1</v>
      </c>
      <c r="B1986" s="199">
        <f t="shared" si="325"/>
        <v>44982</v>
      </c>
      <c r="C1986" s="210" t="str">
        <f t="shared" si="326"/>
        <v>Zone 4 - Canopy</v>
      </c>
      <c r="D1986" s="84" t="s">
        <v>746</v>
      </c>
      <c r="E1986" s="51" t="str">
        <f t="shared" si="327"/>
        <v>Danie</v>
      </c>
      <c r="F1986" s="51" t="str">
        <f t="shared" si="328"/>
        <v>Smith</v>
      </c>
      <c r="G1986" s="51" t="str">
        <f t="shared" si="329"/>
        <v>Men Veteran</v>
      </c>
      <c r="H1986" s="51" t="str">
        <f t="shared" si="330"/>
        <v>Seagull Angling Club</v>
      </c>
      <c r="I1986" s="84"/>
      <c r="J1986" s="84"/>
      <c r="K1986" s="84"/>
      <c r="L1986" s="83" t="str">
        <f t="shared" si="331"/>
        <v/>
      </c>
      <c r="M1986" s="83" t="str">
        <f t="shared" si="332"/>
        <v/>
      </c>
    </row>
    <row r="1987" spans="1:13" hidden="1" x14ac:dyDescent="0.3">
      <c r="A1987" s="210" t="str">
        <f t="shared" si="324"/>
        <v>2023-IC-L1</v>
      </c>
      <c r="B1987" s="199">
        <f t="shared" si="325"/>
        <v>44982</v>
      </c>
      <c r="C1987" s="210" t="str">
        <f t="shared" si="326"/>
        <v>Zone 4 - Canopy</v>
      </c>
      <c r="D1987" s="84" t="s">
        <v>613</v>
      </c>
      <c r="E1987" s="51" t="str">
        <f t="shared" si="327"/>
        <v>Jakes</v>
      </c>
      <c r="F1987" s="51" t="str">
        <f t="shared" si="328"/>
        <v>Van Der Merwe</v>
      </c>
      <c r="G1987" s="51" t="str">
        <f t="shared" si="329"/>
        <v>Men Senior</v>
      </c>
      <c r="H1987" s="51" t="str">
        <f t="shared" si="330"/>
        <v>Seagull Angling Club</v>
      </c>
      <c r="I1987" s="84"/>
      <c r="J1987" s="84"/>
      <c r="K1987" s="84"/>
      <c r="L1987" s="83" t="str">
        <f t="shared" si="331"/>
        <v/>
      </c>
      <c r="M1987" s="83" t="str">
        <f t="shared" si="332"/>
        <v/>
      </c>
    </row>
    <row r="1988" spans="1:13" hidden="1" x14ac:dyDescent="0.3">
      <c r="A1988" s="210" t="str">
        <f t="shared" si="324"/>
        <v>2023-IC-L1</v>
      </c>
      <c r="B1988" s="199">
        <f t="shared" si="325"/>
        <v>44982</v>
      </c>
      <c r="C1988" s="210" t="str">
        <f t="shared" si="326"/>
        <v>Zone 4 - Canopy</v>
      </c>
      <c r="D1988" s="84" t="s">
        <v>600</v>
      </c>
      <c r="E1988" s="51" t="str">
        <f t="shared" si="327"/>
        <v>Japie</v>
      </c>
      <c r="F1988" s="51" t="str">
        <f t="shared" si="328"/>
        <v>Jacobs</v>
      </c>
      <c r="G1988" s="51" t="str">
        <f t="shared" si="329"/>
        <v>Men Master</v>
      </c>
      <c r="H1988" s="51" t="str">
        <f t="shared" si="330"/>
        <v>Seagull Angling Club</v>
      </c>
      <c r="I1988" s="84"/>
      <c r="J1988" s="84"/>
      <c r="K1988" s="84"/>
      <c r="L1988" s="83" t="str">
        <f t="shared" si="331"/>
        <v/>
      </c>
      <c r="M1988" s="83" t="str">
        <f t="shared" si="332"/>
        <v/>
      </c>
    </row>
    <row r="1989" spans="1:13" hidden="1" x14ac:dyDescent="0.3">
      <c r="A1989" s="210" t="str">
        <f t="shared" si="324"/>
        <v>2023-IC-L1</v>
      </c>
      <c r="B1989" s="199">
        <f t="shared" si="325"/>
        <v>44982</v>
      </c>
      <c r="C1989" s="210" t="str">
        <f t="shared" si="326"/>
        <v>Zone 4 - Canopy</v>
      </c>
      <c r="D1989" s="84" t="s">
        <v>481</v>
      </c>
      <c r="E1989" s="51" t="str">
        <f t="shared" si="327"/>
        <v>Jaco</v>
      </c>
      <c r="F1989" s="51" t="str">
        <f t="shared" si="328"/>
        <v>Mertens</v>
      </c>
      <c r="G1989" s="51" t="str">
        <f t="shared" si="329"/>
        <v>Men Senior</v>
      </c>
      <c r="H1989" s="51" t="str">
        <f t="shared" si="330"/>
        <v>Seagull Angling Club</v>
      </c>
      <c r="I1989" s="84"/>
      <c r="J1989" s="84"/>
      <c r="K1989" s="84"/>
      <c r="L1989" s="83" t="str">
        <f t="shared" si="331"/>
        <v/>
      </c>
      <c r="M1989" s="83" t="str">
        <f t="shared" si="332"/>
        <v/>
      </c>
    </row>
    <row r="1990" spans="1:13" hidden="1" x14ac:dyDescent="0.3">
      <c r="A1990" s="210" t="str">
        <f t="shared" si="324"/>
        <v>2023-IC-L1</v>
      </c>
      <c r="B1990" s="199">
        <f t="shared" si="325"/>
        <v>44982</v>
      </c>
      <c r="C1990" s="210" t="str">
        <f t="shared" si="326"/>
        <v>Zone 4 - Canopy</v>
      </c>
      <c r="D1990" s="84" t="s">
        <v>782</v>
      </c>
      <c r="E1990" s="51" t="str">
        <f t="shared" si="327"/>
        <v>Pieter</v>
      </c>
      <c r="F1990" s="51" t="str">
        <f t="shared" si="328"/>
        <v>Du Preez</v>
      </c>
      <c r="G1990" s="51" t="str">
        <f t="shared" si="329"/>
        <v>Men Master</v>
      </c>
      <c r="H1990" s="51" t="str">
        <f t="shared" si="330"/>
        <v>Seagull Angling Club</v>
      </c>
      <c r="I1990" s="84"/>
      <c r="J1990" s="84"/>
      <c r="K1990" s="84"/>
      <c r="L1990" s="83" t="str">
        <f t="shared" si="331"/>
        <v/>
      </c>
      <c r="M1990" s="83" t="str">
        <f t="shared" si="332"/>
        <v/>
      </c>
    </row>
    <row r="1991" spans="1:13" hidden="1" x14ac:dyDescent="0.3">
      <c r="A1991" s="210" t="str">
        <f t="shared" si="324"/>
        <v>2023-IC-L1</v>
      </c>
      <c r="B1991" s="199">
        <f t="shared" si="325"/>
        <v>44982</v>
      </c>
      <c r="C1991" s="210" t="str">
        <f t="shared" si="326"/>
        <v>Zone 4 - Canopy</v>
      </c>
      <c r="D1991" s="84" t="s">
        <v>1112</v>
      </c>
      <c r="E1991" s="51" t="str">
        <f t="shared" si="327"/>
        <v>De Wet</v>
      </c>
      <c r="F1991" s="51" t="str">
        <f t="shared" si="328"/>
        <v>Vorster</v>
      </c>
      <c r="G1991" s="51" t="str">
        <f t="shared" si="329"/>
        <v>Men Veteran</v>
      </c>
      <c r="H1991" s="51" t="str">
        <f t="shared" si="330"/>
        <v>Seagull Angling Club</v>
      </c>
      <c r="I1991" s="84"/>
      <c r="J1991" s="84"/>
      <c r="K1991" s="84"/>
      <c r="L1991" s="83" t="str">
        <f t="shared" si="331"/>
        <v/>
      </c>
      <c r="M1991" s="83" t="str">
        <f t="shared" si="332"/>
        <v/>
      </c>
    </row>
    <row r="1992" spans="1:13" hidden="1" x14ac:dyDescent="0.3">
      <c r="A1992" s="210" t="str">
        <f t="shared" si="324"/>
        <v>2023-IC-L1</v>
      </c>
      <c r="B1992" s="199">
        <f t="shared" si="325"/>
        <v>44982</v>
      </c>
      <c r="C1992" s="210" t="str">
        <f t="shared" si="326"/>
        <v>Zone 4 - Canopy</v>
      </c>
      <c r="D1992" s="84" t="s">
        <v>519</v>
      </c>
      <c r="E1992" s="51" t="str">
        <f t="shared" si="327"/>
        <v>Herbert</v>
      </c>
      <c r="F1992" s="51" t="str">
        <f t="shared" si="328"/>
        <v>Van Niekerk</v>
      </c>
      <c r="G1992" s="51" t="str">
        <f t="shared" si="329"/>
        <v>Men Master</v>
      </c>
      <c r="H1992" s="51" t="str">
        <f t="shared" si="330"/>
        <v>Seagull Angling Club</v>
      </c>
      <c r="I1992" s="84"/>
      <c r="J1992" s="84"/>
      <c r="K1992" s="84"/>
      <c r="L1992" s="83" t="str">
        <f t="shared" si="331"/>
        <v/>
      </c>
      <c r="M1992" s="83" t="str">
        <f t="shared" si="332"/>
        <v/>
      </c>
    </row>
    <row r="1993" spans="1:13" hidden="1" x14ac:dyDescent="0.3">
      <c r="A1993" s="210" t="str">
        <f t="shared" ref="A1993:A2056" si="333">IF(D1993="","",A1992)</f>
        <v>2023-IC-L1</v>
      </c>
      <c r="B1993" s="199">
        <f t="shared" ref="B1993:B2056" si="334">IF(D1993="","",B1992)</f>
        <v>44982</v>
      </c>
      <c r="C1993" s="210" t="str">
        <f t="shared" ref="C1993:C2056" si="335">IF(D1993="","",C1992)</f>
        <v>Zone 4 - Canopy</v>
      </c>
      <c r="D1993" s="84" t="s">
        <v>1477</v>
      </c>
      <c r="E1993" s="51" t="str">
        <f t="shared" ref="E1993:E2056" si="336">IF(D1993="","",VLOOKUP(D1993,Master,3,FALSE))</f>
        <v>Gert</v>
      </c>
      <c r="F1993" s="51" t="str">
        <f t="shared" ref="F1993:F2056" si="337">IF(D1993="","",VLOOKUP(D1993,Master,4,FALSE))</f>
        <v>Visage</v>
      </c>
      <c r="G1993" s="51" t="str">
        <f t="shared" ref="G1993:G2056" si="338">IF(D1993="","",VLOOKUP(D1993,Master,5,FALSE))</f>
        <v>Men Senior</v>
      </c>
      <c r="H1993" s="51" t="str">
        <f t="shared" ref="H1993:H2056" si="339">IF(D1993="","",VLOOKUP(D1993,Master,2,FALSE))</f>
        <v>xSeagull Angling Club</v>
      </c>
      <c r="I1993" s="84"/>
      <c r="J1993" s="84"/>
      <c r="K1993" s="84"/>
      <c r="L1993" s="83" t="str">
        <f t="shared" ref="L1993:L2056" si="340">IF(K1993="","",IF(I1993="",ROUND(HLOOKUP(J1993,kgList,K1993,FALSE),1),ROUND(HLOOKUP(I1993,kgList,K1993,FALSE),1)))</f>
        <v/>
      </c>
      <c r="M1993" s="83" t="str">
        <f t="shared" ref="M1993:M2056" si="341">IF(L1993="","",IF(COUNTA(I1993:J1993)&gt;1,"Edible or Inedible",IF(COUNTA(I1993)=1,L1993*1,IF(COUNTA(J1993)=1,L1993*1,"ERROR"))))</f>
        <v/>
      </c>
    </row>
    <row r="1994" spans="1:13" hidden="1" x14ac:dyDescent="0.3">
      <c r="A1994" s="210" t="str">
        <f t="shared" si="333"/>
        <v>2023-IC-L1</v>
      </c>
      <c r="B1994" s="199">
        <f t="shared" si="334"/>
        <v>44982</v>
      </c>
      <c r="C1994" s="210" t="str">
        <f t="shared" si="335"/>
        <v>Zone 4 - Canopy</v>
      </c>
      <c r="D1994" s="84" t="s">
        <v>1563</v>
      </c>
      <c r="E1994" s="51" t="str">
        <f t="shared" si="336"/>
        <v>Alberto</v>
      </c>
      <c r="F1994" s="51" t="str">
        <f t="shared" si="337"/>
        <v>Engelbrecht</v>
      </c>
      <c r="G1994" s="51" t="str">
        <f t="shared" si="338"/>
        <v>Men Senior</v>
      </c>
      <c r="H1994" s="51" t="str">
        <f t="shared" si="339"/>
        <v>Steenbras</v>
      </c>
      <c r="I1994" s="84"/>
      <c r="J1994" s="84" t="s">
        <v>1279</v>
      </c>
      <c r="K1994" s="84">
        <v>118</v>
      </c>
      <c r="L1994" s="83">
        <f t="shared" si="340"/>
        <v>7.6</v>
      </c>
      <c r="M1994" s="83">
        <f t="shared" si="341"/>
        <v>7.6</v>
      </c>
    </row>
    <row r="1995" spans="1:13" hidden="1" x14ac:dyDescent="0.3">
      <c r="A1995" s="210" t="str">
        <f t="shared" si="333"/>
        <v>2023-IC-L1</v>
      </c>
      <c r="B1995" s="199">
        <f t="shared" si="334"/>
        <v>44982</v>
      </c>
      <c r="C1995" s="210" t="str">
        <f t="shared" si="335"/>
        <v>Zone 4 - Canopy</v>
      </c>
      <c r="D1995" s="84" t="s">
        <v>737</v>
      </c>
      <c r="E1995" s="51" t="str">
        <f t="shared" si="336"/>
        <v>Jandre</v>
      </c>
      <c r="F1995" s="51" t="str">
        <f t="shared" si="337"/>
        <v>Van Eck</v>
      </c>
      <c r="G1995" s="51" t="str">
        <f t="shared" si="338"/>
        <v>Men Senior</v>
      </c>
      <c r="H1995" s="51" t="str">
        <f t="shared" si="339"/>
        <v>Steenbras</v>
      </c>
      <c r="I1995" s="84" t="s">
        <v>19</v>
      </c>
      <c r="J1995" s="84"/>
      <c r="K1995" s="84">
        <v>70</v>
      </c>
      <c r="L1995" s="83">
        <f t="shared" si="340"/>
        <v>3.6</v>
      </c>
      <c r="M1995" s="83">
        <f t="shared" si="341"/>
        <v>3.6</v>
      </c>
    </row>
    <row r="1996" spans="1:13" hidden="1" x14ac:dyDescent="0.3">
      <c r="A1996" s="210" t="str">
        <f t="shared" si="333"/>
        <v>2023-IC-L1</v>
      </c>
      <c r="B1996" s="199">
        <f t="shared" si="334"/>
        <v>44982</v>
      </c>
      <c r="C1996" s="210" t="str">
        <f t="shared" si="335"/>
        <v>Zone 4 - Canopy</v>
      </c>
      <c r="D1996" s="84" t="s">
        <v>631</v>
      </c>
      <c r="E1996" s="51" t="str">
        <f t="shared" si="336"/>
        <v>Danie</v>
      </c>
      <c r="F1996" s="51" t="str">
        <f t="shared" si="337"/>
        <v>Van Der Merwe</v>
      </c>
      <c r="G1996" s="51" t="str">
        <f t="shared" si="338"/>
        <v>Men Grand Masters</v>
      </c>
      <c r="H1996" s="51" t="str">
        <f t="shared" si="339"/>
        <v>Steenbras</v>
      </c>
      <c r="I1996" s="84"/>
      <c r="J1996" s="84" t="s">
        <v>20</v>
      </c>
      <c r="K1996" s="84">
        <v>67</v>
      </c>
      <c r="L1996" s="83">
        <f t="shared" si="340"/>
        <v>1.1000000000000001</v>
      </c>
      <c r="M1996" s="83">
        <f t="shared" si="341"/>
        <v>1.1000000000000001</v>
      </c>
    </row>
    <row r="1997" spans="1:13" hidden="1" x14ac:dyDescent="0.3">
      <c r="A1997" s="210" t="str">
        <f t="shared" si="333"/>
        <v>2023-IC-L1</v>
      </c>
      <c r="B1997" s="199">
        <f t="shared" si="334"/>
        <v>44982</v>
      </c>
      <c r="C1997" s="210" t="str">
        <f t="shared" si="335"/>
        <v>Zone 4 - Canopy</v>
      </c>
      <c r="D1997" s="84" t="s">
        <v>1564</v>
      </c>
      <c r="E1997" s="51" t="str">
        <f t="shared" si="336"/>
        <v>Wallace</v>
      </c>
      <c r="F1997" s="51" t="str">
        <f t="shared" si="337"/>
        <v>Shepperson</v>
      </c>
      <c r="G1997" s="51" t="str">
        <f t="shared" si="338"/>
        <v>Men Senior</v>
      </c>
      <c r="H1997" s="51" t="str">
        <f t="shared" si="339"/>
        <v>Steenbras</v>
      </c>
      <c r="I1997" s="84" t="s">
        <v>19</v>
      </c>
      <c r="J1997" s="84"/>
      <c r="K1997" s="84">
        <v>42</v>
      </c>
      <c r="L1997" s="83">
        <f t="shared" si="340"/>
        <v>0.8</v>
      </c>
      <c r="M1997" s="83">
        <f t="shared" si="341"/>
        <v>0.8</v>
      </c>
    </row>
    <row r="1998" spans="1:13" hidden="1" x14ac:dyDescent="0.3">
      <c r="A1998" s="210" t="str">
        <f t="shared" si="333"/>
        <v>2023-IC-L1</v>
      </c>
      <c r="B1998" s="199">
        <f t="shared" si="334"/>
        <v>44982</v>
      </c>
      <c r="C1998" s="210" t="str">
        <f t="shared" si="335"/>
        <v>Zone 4 - Canopy</v>
      </c>
      <c r="D1998" s="84" t="s">
        <v>1564</v>
      </c>
      <c r="E1998" s="51" t="str">
        <f t="shared" si="336"/>
        <v>Wallace</v>
      </c>
      <c r="F1998" s="51" t="str">
        <f t="shared" si="337"/>
        <v>Shepperson</v>
      </c>
      <c r="G1998" s="51" t="str">
        <f t="shared" si="338"/>
        <v>Men Senior</v>
      </c>
      <c r="H1998" s="51" t="str">
        <f t="shared" si="339"/>
        <v>Steenbras</v>
      </c>
      <c r="I1998" s="84" t="s">
        <v>19</v>
      </c>
      <c r="J1998" s="84"/>
      <c r="K1998" s="84">
        <v>40</v>
      </c>
      <c r="L1998" s="83">
        <f t="shared" si="340"/>
        <v>0.7</v>
      </c>
      <c r="M1998" s="83">
        <f t="shared" si="341"/>
        <v>0.7</v>
      </c>
    </row>
    <row r="1999" spans="1:13" hidden="1" x14ac:dyDescent="0.3">
      <c r="A1999" s="210" t="str">
        <f t="shared" si="333"/>
        <v>2023-IC-L1</v>
      </c>
      <c r="B1999" s="199">
        <f t="shared" si="334"/>
        <v>44982</v>
      </c>
      <c r="C1999" s="210" t="str">
        <f t="shared" si="335"/>
        <v>Zone 4 - Canopy</v>
      </c>
      <c r="D1999" s="84" t="s">
        <v>1494</v>
      </c>
      <c r="E1999" s="51" t="str">
        <f t="shared" si="336"/>
        <v>Wikus</v>
      </c>
      <c r="F1999" s="51" t="str">
        <f t="shared" si="337"/>
        <v>Viljoen</v>
      </c>
      <c r="G1999" s="51" t="str">
        <f t="shared" si="338"/>
        <v>Men Veteran</v>
      </c>
      <c r="H1999" s="51" t="str">
        <f t="shared" si="339"/>
        <v>Steenbras</v>
      </c>
      <c r="I1999" s="84"/>
      <c r="J1999" s="84"/>
      <c r="K1999" s="84"/>
      <c r="L1999" s="83" t="str">
        <f t="shared" si="340"/>
        <v/>
      </c>
      <c r="M1999" s="83" t="str">
        <f t="shared" si="341"/>
        <v/>
      </c>
    </row>
    <row r="2000" spans="1:13" hidden="1" x14ac:dyDescent="0.3">
      <c r="A2000" s="210" t="str">
        <f t="shared" si="333"/>
        <v>2023-IC-L1</v>
      </c>
      <c r="B2000" s="199">
        <f t="shared" si="334"/>
        <v>44982</v>
      </c>
      <c r="C2000" s="210" t="str">
        <f t="shared" si="335"/>
        <v>Zone 4 - Canopy</v>
      </c>
      <c r="D2000" s="84" t="s">
        <v>691</v>
      </c>
      <c r="E2000" s="51" t="str">
        <f t="shared" si="336"/>
        <v>Dirk</v>
      </c>
      <c r="F2000" s="51" t="str">
        <f t="shared" si="337"/>
        <v>Hansen</v>
      </c>
      <c r="G2000" s="51" t="str">
        <f t="shared" si="338"/>
        <v>Men Veteran</v>
      </c>
      <c r="H2000" s="51" t="str">
        <f t="shared" si="339"/>
        <v>Steenbras</v>
      </c>
      <c r="I2000" s="84"/>
      <c r="J2000" s="84"/>
      <c r="K2000" s="84"/>
      <c r="L2000" s="83" t="str">
        <f t="shared" si="340"/>
        <v/>
      </c>
      <c r="M2000" s="83" t="str">
        <f t="shared" si="341"/>
        <v/>
      </c>
    </row>
    <row r="2001" spans="1:13" hidden="1" x14ac:dyDescent="0.3">
      <c r="A2001" s="210" t="str">
        <f t="shared" si="333"/>
        <v>2023-IC-L1</v>
      </c>
      <c r="B2001" s="199">
        <f t="shared" si="334"/>
        <v>44982</v>
      </c>
      <c r="C2001" s="210" t="str">
        <f t="shared" si="335"/>
        <v>Zone 4 - Canopy</v>
      </c>
      <c r="D2001" s="84" t="s">
        <v>843</v>
      </c>
      <c r="E2001" s="51" t="str">
        <f t="shared" si="336"/>
        <v>Gregory</v>
      </c>
      <c r="F2001" s="51" t="str">
        <f t="shared" si="337"/>
        <v>Dickman</v>
      </c>
      <c r="G2001" s="51" t="str">
        <f t="shared" si="338"/>
        <v>Men Veteran</v>
      </c>
      <c r="H2001" s="51" t="str">
        <f t="shared" si="339"/>
        <v>Steenbras</v>
      </c>
      <c r="I2001" s="84"/>
      <c r="J2001" s="84"/>
      <c r="K2001" s="84"/>
      <c r="L2001" s="83" t="str">
        <f t="shared" si="340"/>
        <v/>
      </c>
      <c r="M2001" s="83" t="str">
        <f t="shared" si="341"/>
        <v/>
      </c>
    </row>
    <row r="2002" spans="1:13" hidden="1" x14ac:dyDescent="0.3">
      <c r="A2002" s="210" t="str">
        <f t="shared" si="333"/>
        <v>2023-IC-L1</v>
      </c>
      <c r="B2002" s="199">
        <f t="shared" si="334"/>
        <v>44982</v>
      </c>
      <c r="C2002" s="210" t="str">
        <f t="shared" si="335"/>
        <v>Zone 4 - Canopy</v>
      </c>
      <c r="D2002" s="84" t="s">
        <v>1158</v>
      </c>
      <c r="E2002" s="51" t="str">
        <f t="shared" si="336"/>
        <v>Luan</v>
      </c>
      <c r="F2002" s="51" t="str">
        <f t="shared" si="337"/>
        <v>Hansen</v>
      </c>
      <c r="G2002" s="51" t="str">
        <f t="shared" si="338"/>
        <v>Men U/16</v>
      </c>
      <c r="H2002" s="51" t="str">
        <f t="shared" si="339"/>
        <v>Steenbras</v>
      </c>
      <c r="I2002" s="84"/>
      <c r="J2002" s="84"/>
      <c r="K2002" s="84"/>
      <c r="L2002" s="83" t="str">
        <f t="shared" si="340"/>
        <v/>
      </c>
      <c r="M2002" s="83" t="str">
        <f t="shared" si="341"/>
        <v/>
      </c>
    </row>
    <row r="2003" spans="1:13" hidden="1" x14ac:dyDescent="0.3">
      <c r="A2003" s="210" t="str">
        <f t="shared" si="333"/>
        <v>2023-IC-L1</v>
      </c>
      <c r="B2003" s="199">
        <f t="shared" si="334"/>
        <v>44982</v>
      </c>
      <c r="C2003" s="210" t="str">
        <f t="shared" si="335"/>
        <v>Zone 4 - Canopy</v>
      </c>
      <c r="D2003" s="84" t="s">
        <v>1626</v>
      </c>
      <c r="E2003" s="51" t="str">
        <f t="shared" si="336"/>
        <v>Herman</v>
      </c>
      <c r="F2003" s="51" t="str">
        <f t="shared" si="337"/>
        <v>Swanepoel</v>
      </c>
      <c r="G2003" s="51" t="str">
        <f t="shared" si="338"/>
        <v>Men Veteran</v>
      </c>
      <c r="H2003" s="51" t="str">
        <f t="shared" si="339"/>
        <v>Steenbras</v>
      </c>
      <c r="I2003" s="84"/>
      <c r="J2003" s="84"/>
      <c r="K2003" s="84"/>
      <c r="L2003" s="83" t="str">
        <f t="shared" si="340"/>
        <v/>
      </c>
      <c r="M2003" s="83" t="str">
        <f t="shared" si="341"/>
        <v/>
      </c>
    </row>
    <row r="2004" spans="1:13" hidden="1" x14ac:dyDescent="0.3">
      <c r="A2004" s="210" t="str">
        <f t="shared" si="333"/>
        <v>2023-IC-L1</v>
      </c>
      <c r="B2004" s="199">
        <f t="shared" si="334"/>
        <v>44982</v>
      </c>
      <c r="C2004" s="210" t="str">
        <f t="shared" si="335"/>
        <v>Zone 4 - Canopy</v>
      </c>
      <c r="D2004" s="84" t="s">
        <v>686</v>
      </c>
      <c r="E2004" s="51" t="str">
        <f t="shared" si="336"/>
        <v>Jayden</v>
      </c>
      <c r="F2004" s="51" t="str">
        <f t="shared" si="337"/>
        <v>Hansen</v>
      </c>
      <c r="G2004" s="51" t="str">
        <f t="shared" si="338"/>
        <v>Men U/16</v>
      </c>
      <c r="H2004" s="51" t="str">
        <f t="shared" si="339"/>
        <v>Steenbras</v>
      </c>
      <c r="I2004" s="84"/>
      <c r="J2004" s="84"/>
      <c r="K2004" s="84"/>
      <c r="L2004" s="83" t="str">
        <f t="shared" si="340"/>
        <v/>
      </c>
      <c r="M2004" s="83" t="str">
        <f t="shared" si="341"/>
        <v/>
      </c>
    </row>
    <row r="2005" spans="1:13" hidden="1" x14ac:dyDescent="0.3">
      <c r="A2005" s="210" t="str">
        <f t="shared" si="333"/>
        <v>2023-IC-L1</v>
      </c>
      <c r="B2005" s="199">
        <f t="shared" si="334"/>
        <v>44982</v>
      </c>
      <c r="C2005" s="210" t="str">
        <f t="shared" si="335"/>
        <v>Zone 4 - Canopy</v>
      </c>
      <c r="D2005" s="84" t="s">
        <v>1562</v>
      </c>
      <c r="E2005" s="51" t="str">
        <f t="shared" si="336"/>
        <v>Frank</v>
      </c>
      <c r="F2005" s="51" t="str">
        <f t="shared" si="337"/>
        <v>Oberholster</v>
      </c>
      <c r="G2005" s="51" t="str">
        <f t="shared" si="338"/>
        <v>Men Senior</v>
      </c>
      <c r="H2005" s="51" t="str">
        <f t="shared" si="339"/>
        <v>Steenbras</v>
      </c>
      <c r="I2005" s="84"/>
      <c r="J2005" s="84"/>
      <c r="K2005" s="84"/>
      <c r="L2005" s="83" t="str">
        <f t="shared" si="340"/>
        <v/>
      </c>
      <c r="M2005" s="83" t="str">
        <f t="shared" si="341"/>
        <v/>
      </c>
    </row>
    <row r="2006" spans="1:13" hidden="1" x14ac:dyDescent="0.3">
      <c r="A2006" s="210" t="str">
        <f t="shared" si="333"/>
        <v>2023-IC-L1</v>
      </c>
      <c r="B2006" s="199">
        <f t="shared" si="334"/>
        <v>44982</v>
      </c>
      <c r="C2006" s="210" t="str">
        <f t="shared" si="335"/>
        <v>Zone 4 - Canopy</v>
      </c>
      <c r="D2006" s="84" t="s">
        <v>1426</v>
      </c>
      <c r="E2006" s="51" t="str">
        <f t="shared" si="336"/>
        <v>Willem</v>
      </c>
      <c r="F2006" s="51" t="str">
        <f t="shared" si="337"/>
        <v>Kilian</v>
      </c>
      <c r="G2006" s="51" t="str">
        <f t="shared" si="338"/>
        <v>Men Master</v>
      </c>
      <c r="H2006" s="51" t="str">
        <f t="shared" si="339"/>
        <v>Steenbras</v>
      </c>
      <c r="I2006" s="84"/>
      <c r="J2006" s="84"/>
      <c r="K2006" s="84"/>
      <c r="L2006" s="83" t="str">
        <f t="shared" si="340"/>
        <v/>
      </c>
      <c r="M2006" s="83" t="str">
        <f t="shared" si="341"/>
        <v/>
      </c>
    </row>
    <row r="2007" spans="1:13" hidden="1" x14ac:dyDescent="0.3">
      <c r="A2007" s="210" t="str">
        <f t="shared" si="333"/>
        <v>2023-IC-L1</v>
      </c>
      <c r="B2007" s="199">
        <f t="shared" si="334"/>
        <v>44982</v>
      </c>
      <c r="C2007" s="210" t="str">
        <f t="shared" si="335"/>
        <v>Zone 4 - Canopy</v>
      </c>
      <c r="D2007" s="84" t="s">
        <v>503</v>
      </c>
      <c r="E2007" s="51" t="str">
        <f t="shared" si="336"/>
        <v>Danie</v>
      </c>
      <c r="F2007" s="51" t="str">
        <f t="shared" si="337"/>
        <v>Klopper</v>
      </c>
      <c r="G2007" s="51" t="str">
        <f t="shared" si="338"/>
        <v>Men Senior</v>
      </c>
      <c r="H2007" s="51" t="str">
        <f t="shared" si="339"/>
        <v>Steenbras</v>
      </c>
      <c r="I2007" s="84"/>
      <c r="J2007" s="84"/>
      <c r="K2007" s="84"/>
      <c r="L2007" s="83" t="str">
        <f t="shared" si="340"/>
        <v/>
      </c>
      <c r="M2007" s="83" t="str">
        <f t="shared" si="341"/>
        <v/>
      </c>
    </row>
    <row r="2008" spans="1:13" hidden="1" x14ac:dyDescent="0.3">
      <c r="A2008" s="210" t="str">
        <f t="shared" si="333"/>
        <v>2023-IC-L1</v>
      </c>
      <c r="B2008" s="199">
        <f t="shared" si="334"/>
        <v>44982</v>
      </c>
      <c r="C2008" s="210" t="str">
        <f t="shared" si="335"/>
        <v>Zone 4 - Canopy</v>
      </c>
      <c r="D2008" s="84" t="s">
        <v>542</v>
      </c>
      <c r="E2008" s="51" t="str">
        <f t="shared" si="336"/>
        <v>Burger</v>
      </c>
      <c r="F2008" s="51" t="str">
        <f t="shared" si="337"/>
        <v>Van Taak</v>
      </c>
      <c r="G2008" s="51" t="str">
        <f t="shared" si="338"/>
        <v>Men Senior</v>
      </c>
      <c r="H2008" s="51" t="str">
        <f t="shared" si="339"/>
        <v>Steenbras</v>
      </c>
      <c r="I2008" s="84"/>
      <c r="J2008" s="84"/>
      <c r="K2008" s="84"/>
      <c r="L2008" s="83" t="str">
        <f t="shared" si="340"/>
        <v/>
      </c>
      <c r="M2008" s="83" t="str">
        <f t="shared" si="341"/>
        <v/>
      </c>
    </row>
    <row r="2009" spans="1:13" hidden="1" x14ac:dyDescent="0.3">
      <c r="A2009" s="210" t="str">
        <f t="shared" si="333"/>
        <v>2023-IC-L1</v>
      </c>
      <c r="B2009" s="199">
        <f t="shared" si="334"/>
        <v>44982</v>
      </c>
      <c r="C2009" s="210" t="str">
        <f t="shared" si="335"/>
        <v>Zone 4 - Canopy</v>
      </c>
      <c r="D2009" s="84" t="s">
        <v>706</v>
      </c>
      <c r="E2009" s="51" t="str">
        <f t="shared" si="336"/>
        <v>Cameron</v>
      </c>
      <c r="F2009" s="51" t="str">
        <f t="shared" si="337"/>
        <v>Maasdorp</v>
      </c>
      <c r="G2009" s="51" t="str">
        <f t="shared" si="338"/>
        <v>Men Senior</v>
      </c>
      <c r="H2009" s="51" t="str">
        <f t="shared" si="339"/>
        <v>xPenguin</v>
      </c>
      <c r="I2009" s="84"/>
      <c r="J2009" s="84"/>
      <c r="K2009" s="84"/>
      <c r="L2009" s="83" t="str">
        <f t="shared" si="340"/>
        <v/>
      </c>
      <c r="M2009" s="83" t="str">
        <f t="shared" si="341"/>
        <v/>
      </c>
    </row>
    <row r="2010" spans="1:13" hidden="1" x14ac:dyDescent="0.3">
      <c r="A2010" s="210" t="str">
        <f t="shared" si="333"/>
        <v>2023-IC-L1</v>
      </c>
      <c r="B2010" s="199">
        <f t="shared" si="334"/>
        <v>44982</v>
      </c>
      <c r="C2010" s="210" t="str">
        <f t="shared" si="335"/>
        <v>Zone 4 - Canopy</v>
      </c>
      <c r="D2010" s="84" t="s">
        <v>955</v>
      </c>
      <c r="E2010" s="51" t="str">
        <f t="shared" si="336"/>
        <v>Dewald</v>
      </c>
      <c r="F2010" s="51" t="str">
        <f t="shared" si="337"/>
        <v>Van Der Merwe</v>
      </c>
      <c r="G2010" s="51" t="str">
        <f t="shared" si="338"/>
        <v>Men Grand Masters</v>
      </c>
      <c r="H2010" s="51" t="str">
        <f t="shared" si="339"/>
        <v>Steenbras</v>
      </c>
      <c r="I2010" s="84"/>
      <c r="J2010" s="84"/>
      <c r="K2010" s="84"/>
      <c r="L2010" s="83" t="str">
        <f t="shared" si="340"/>
        <v/>
      </c>
      <c r="M2010" s="83" t="str">
        <f t="shared" si="341"/>
        <v/>
      </c>
    </row>
    <row r="2011" spans="1:13" hidden="1" x14ac:dyDescent="0.3">
      <c r="A2011" s="210" t="str">
        <f t="shared" si="333"/>
        <v>2023-IC-L1</v>
      </c>
      <c r="B2011" s="199">
        <f t="shared" si="334"/>
        <v>44982</v>
      </c>
      <c r="C2011" s="210" t="str">
        <f t="shared" si="335"/>
        <v>Zone 4 - Canopy</v>
      </c>
      <c r="D2011" s="84" t="s">
        <v>641</v>
      </c>
      <c r="E2011" s="51" t="str">
        <f t="shared" si="336"/>
        <v>Jan</v>
      </c>
      <c r="F2011" s="51" t="str">
        <f t="shared" si="337"/>
        <v>Heath</v>
      </c>
      <c r="G2011" s="51" t="str">
        <f t="shared" si="338"/>
        <v>Men Grand Masters</v>
      </c>
      <c r="H2011" s="51" t="str">
        <f t="shared" si="339"/>
        <v>Steenbras</v>
      </c>
      <c r="I2011" s="84"/>
      <c r="J2011" s="84"/>
      <c r="K2011" s="84"/>
      <c r="L2011" s="83" t="str">
        <f t="shared" si="340"/>
        <v/>
      </c>
      <c r="M2011" s="83" t="str">
        <f t="shared" si="341"/>
        <v/>
      </c>
    </row>
    <row r="2012" spans="1:13" hidden="1" x14ac:dyDescent="0.3">
      <c r="A2012" s="210" t="str">
        <f t="shared" si="333"/>
        <v>2023-IC-L1</v>
      </c>
      <c r="B2012" s="199">
        <f t="shared" si="334"/>
        <v>44982</v>
      </c>
      <c r="C2012" s="210" t="str">
        <f t="shared" si="335"/>
        <v>Zone 4 - Canopy</v>
      </c>
      <c r="D2012" s="84" t="s">
        <v>573</v>
      </c>
      <c r="E2012" s="51" t="str">
        <f t="shared" si="336"/>
        <v>Stefan Jnr</v>
      </c>
      <c r="F2012" s="51" t="str">
        <f t="shared" si="337"/>
        <v>Du Preez</v>
      </c>
      <c r="G2012" s="51" t="str">
        <f t="shared" si="338"/>
        <v>Men U/21</v>
      </c>
      <c r="H2012" s="51" t="str">
        <f t="shared" si="339"/>
        <v>Walvis Bay</v>
      </c>
      <c r="I2012" s="84"/>
      <c r="J2012" s="84" t="s">
        <v>1279</v>
      </c>
      <c r="K2012" s="84">
        <v>135</v>
      </c>
      <c r="L2012" s="83">
        <f t="shared" si="340"/>
        <v>12.1</v>
      </c>
      <c r="M2012" s="83">
        <f t="shared" si="341"/>
        <v>12.1</v>
      </c>
    </row>
    <row r="2013" spans="1:13" hidden="1" x14ac:dyDescent="0.3">
      <c r="A2013" s="210" t="str">
        <f t="shared" si="333"/>
        <v>2023-IC-L1</v>
      </c>
      <c r="B2013" s="199">
        <f t="shared" si="334"/>
        <v>44982</v>
      </c>
      <c r="C2013" s="210" t="str">
        <f t="shared" si="335"/>
        <v>Zone 4 - Canopy</v>
      </c>
      <c r="D2013" s="84" t="s">
        <v>1048</v>
      </c>
      <c r="E2013" s="51" t="str">
        <f t="shared" si="336"/>
        <v>Cornelius</v>
      </c>
      <c r="F2013" s="51" t="str">
        <f t="shared" si="337"/>
        <v>Kruger</v>
      </c>
      <c r="G2013" s="51" t="str">
        <f t="shared" si="338"/>
        <v>Men Senior</v>
      </c>
      <c r="H2013" s="51" t="str">
        <f t="shared" si="339"/>
        <v>Walvis Bay</v>
      </c>
      <c r="I2013" s="84"/>
      <c r="J2013" s="84" t="s">
        <v>1279</v>
      </c>
      <c r="K2013" s="84">
        <v>116</v>
      </c>
      <c r="L2013" s="83">
        <f t="shared" si="340"/>
        <v>7.2</v>
      </c>
      <c r="M2013" s="83">
        <f t="shared" si="341"/>
        <v>7.2</v>
      </c>
    </row>
    <row r="2014" spans="1:13" hidden="1" x14ac:dyDescent="0.3">
      <c r="A2014" s="210" t="str">
        <f t="shared" si="333"/>
        <v>2023-IC-L1</v>
      </c>
      <c r="B2014" s="199">
        <f t="shared" si="334"/>
        <v>44982</v>
      </c>
      <c r="C2014" s="210" t="str">
        <f t="shared" si="335"/>
        <v>Zone 4 - Canopy</v>
      </c>
      <c r="D2014" s="84" t="s">
        <v>1202</v>
      </c>
      <c r="E2014" s="51" t="str">
        <f t="shared" si="336"/>
        <v>Flippie</v>
      </c>
      <c r="F2014" s="51" t="str">
        <f t="shared" si="337"/>
        <v>Scheepers</v>
      </c>
      <c r="G2014" s="51" t="str">
        <f t="shared" si="338"/>
        <v>Men Veteran</v>
      </c>
      <c r="H2014" s="51" t="str">
        <f t="shared" si="339"/>
        <v>Walvis Bay</v>
      </c>
      <c r="I2014" s="84"/>
      <c r="J2014" s="84" t="s">
        <v>1279</v>
      </c>
      <c r="K2014" s="84">
        <v>102</v>
      </c>
      <c r="L2014" s="83">
        <f t="shared" si="340"/>
        <v>4.5999999999999996</v>
      </c>
      <c r="M2014" s="83">
        <f t="shared" si="341"/>
        <v>4.5999999999999996</v>
      </c>
    </row>
    <row r="2015" spans="1:13" hidden="1" x14ac:dyDescent="0.3">
      <c r="A2015" s="210" t="str">
        <f t="shared" si="333"/>
        <v>2023-IC-L1</v>
      </c>
      <c r="B2015" s="199">
        <f t="shared" si="334"/>
        <v>44982</v>
      </c>
      <c r="C2015" s="210" t="str">
        <f t="shared" si="335"/>
        <v>Zone 4 - Canopy</v>
      </c>
      <c r="D2015" s="84" t="s">
        <v>1071</v>
      </c>
      <c r="E2015" s="51" t="str">
        <f t="shared" si="336"/>
        <v>Roberto</v>
      </c>
      <c r="F2015" s="51" t="str">
        <f t="shared" si="337"/>
        <v>Celotto</v>
      </c>
      <c r="G2015" s="51" t="str">
        <f t="shared" si="338"/>
        <v>Men Veteran</v>
      </c>
      <c r="H2015" s="51" t="str">
        <f t="shared" si="339"/>
        <v>Walvis Bay</v>
      </c>
      <c r="I2015" s="84"/>
      <c r="J2015" s="84" t="s">
        <v>1279</v>
      </c>
      <c r="K2015" s="84">
        <v>100</v>
      </c>
      <c r="L2015" s="83">
        <f t="shared" si="340"/>
        <v>4.3</v>
      </c>
      <c r="M2015" s="83">
        <f t="shared" si="341"/>
        <v>4.3</v>
      </c>
    </row>
    <row r="2016" spans="1:13" hidden="1" x14ac:dyDescent="0.3">
      <c r="A2016" s="210" t="str">
        <f t="shared" si="333"/>
        <v>2023-IC-L1</v>
      </c>
      <c r="B2016" s="199">
        <f t="shared" si="334"/>
        <v>44982</v>
      </c>
      <c r="C2016" s="210" t="str">
        <f t="shared" si="335"/>
        <v>Zone 4 - Canopy</v>
      </c>
      <c r="D2016" s="84" t="s">
        <v>1324</v>
      </c>
      <c r="E2016" s="51" t="str">
        <f t="shared" si="336"/>
        <v>Frikkie</v>
      </c>
      <c r="F2016" s="51" t="str">
        <f t="shared" si="337"/>
        <v>Ferreira</v>
      </c>
      <c r="G2016" s="51" t="str">
        <f t="shared" si="338"/>
        <v>Men Master</v>
      </c>
      <c r="H2016" s="51" t="str">
        <f t="shared" si="339"/>
        <v>Walvis Bay</v>
      </c>
      <c r="I2016" s="84"/>
      <c r="J2016" s="84" t="s">
        <v>1279</v>
      </c>
      <c r="K2016" s="84">
        <v>155</v>
      </c>
      <c r="L2016" s="83">
        <f t="shared" si="340"/>
        <v>19.5</v>
      </c>
      <c r="M2016" s="83">
        <f t="shared" si="341"/>
        <v>19.5</v>
      </c>
    </row>
    <row r="2017" spans="1:13" hidden="1" x14ac:dyDescent="0.3">
      <c r="A2017" s="210" t="str">
        <f t="shared" si="333"/>
        <v>2023-IC-L1</v>
      </c>
      <c r="B2017" s="199">
        <f t="shared" si="334"/>
        <v>44982</v>
      </c>
      <c r="C2017" s="210" t="str">
        <f t="shared" si="335"/>
        <v>Zone 4 - Canopy</v>
      </c>
      <c r="D2017" s="84" t="s">
        <v>787</v>
      </c>
      <c r="E2017" s="51" t="str">
        <f t="shared" si="336"/>
        <v>Morne</v>
      </c>
      <c r="F2017" s="51" t="str">
        <f t="shared" si="337"/>
        <v>Hugo</v>
      </c>
      <c r="G2017" s="51" t="str">
        <f t="shared" si="338"/>
        <v>Men Veteran</v>
      </c>
      <c r="H2017" s="51" t="str">
        <f t="shared" si="339"/>
        <v>Walvis Bay</v>
      </c>
      <c r="I2017" s="84"/>
      <c r="J2017" s="84" t="s">
        <v>1279</v>
      </c>
      <c r="K2017" s="84">
        <v>123</v>
      </c>
      <c r="L2017" s="83">
        <f t="shared" si="340"/>
        <v>8.8000000000000007</v>
      </c>
      <c r="M2017" s="83">
        <f t="shared" si="341"/>
        <v>8.8000000000000007</v>
      </c>
    </row>
    <row r="2018" spans="1:13" hidden="1" x14ac:dyDescent="0.3">
      <c r="A2018" s="210" t="str">
        <f t="shared" si="333"/>
        <v>2023-IC-L1</v>
      </c>
      <c r="B2018" s="199">
        <f t="shared" si="334"/>
        <v>44982</v>
      </c>
      <c r="C2018" s="210" t="str">
        <f t="shared" si="335"/>
        <v>Zone 4 - Canopy</v>
      </c>
      <c r="D2018" s="84" t="s">
        <v>467</v>
      </c>
      <c r="E2018" s="51" t="str">
        <f t="shared" si="336"/>
        <v>Garreth</v>
      </c>
      <c r="F2018" s="51" t="str">
        <f t="shared" si="337"/>
        <v>Wolfaardt</v>
      </c>
      <c r="G2018" s="51" t="str">
        <f t="shared" si="338"/>
        <v>Men Veteran</v>
      </c>
      <c r="H2018" s="51" t="str">
        <f t="shared" si="339"/>
        <v>Orca Angling Club</v>
      </c>
      <c r="I2018" s="84"/>
      <c r="J2018" s="84" t="s">
        <v>1279</v>
      </c>
      <c r="K2018" s="84">
        <v>150</v>
      </c>
      <c r="L2018" s="83">
        <f t="shared" si="340"/>
        <v>17.399999999999999</v>
      </c>
      <c r="M2018" s="83">
        <f t="shared" si="341"/>
        <v>17.399999999999999</v>
      </c>
    </row>
    <row r="2019" spans="1:13" hidden="1" x14ac:dyDescent="0.3">
      <c r="A2019" s="210" t="str">
        <f t="shared" si="333"/>
        <v>2023-IC-L1</v>
      </c>
      <c r="B2019" s="199">
        <f t="shared" si="334"/>
        <v>44982</v>
      </c>
      <c r="C2019" s="210" t="str">
        <f t="shared" si="335"/>
        <v>Zone 4 - Canopy</v>
      </c>
      <c r="D2019" s="84" t="s">
        <v>1773</v>
      </c>
      <c r="E2019" s="51" t="str">
        <f t="shared" si="336"/>
        <v>Alexander Albert</v>
      </c>
      <c r="F2019" s="51" t="str">
        <f t="shared" si="337"/>
        <v>Jansen</v>
      </c>
      <c r="G2019" s="51" t="str">
        <f t="shared" si="338"/>
        <v>Men Senior</v>
      </c>
      <c r="H2019" s="51" t="str">
        <f t="shared" si="339"/>
        <v>Orca Angling Club</v>
      </c>
      <c r="I2019" s="84"/>
      <c r="J2019" s="84" t="s">
        <v>1279</v>
      </c>
      <c r="K2019" s="84">
        <v>100</v>
      </c>
      <c r="L2019" s="83">
        <f t="shared" si="340"/>
        <v>4.3</v>
      </c>
      <c r="M2019" s="83">
        <f t="shared" si="341"/>
        <v>4.3</v>
      </c>
    </row>
    <row r="2020" spans="1:13" hidden="1" x14ac:dyDescent="0.3">
      <c r="A2020" s="210" t="str">
        <f t="shared" si="333"/>
        <v>2023-IC-L1</v>
      </c>
      <c r="B2020" s="199">
        <f t="shared" si="334"/>
        <v>44982</v>
      </c>
      <c r="C2020" s="210" t="str">
        <f t="shared" si="335"/>
        <v>Zone 4 - Canopy</v>
      </c>
      <c r="D2020" s="84" t="s">
        <v>1146</v>
      </c>
      <c r="E2020" s="51" t="str">
        <f t="shared" si="336"/>
        <v>Martin</v>
      </c>
      <c r="F2020" s="51" t="str">
        <f t="shared" si="337"/>
        <v>Cordier</v>
      </c>
      <c r="G2020" s="51" t="str">
        <f t="shared" si="338"/>
        <v>Men Veteran</v>
      </c>
      <c r="H2020" s="51" t="str">
        <f t="shared" si="339"/>
        <v>Okahandja</v>
      </c>
      <c r="I2020" s="84"/>
      <c r="J2020" s="84" t="s">
        <v>1279</v>
      </c>
      <c r="K2020" s="84">
        <v>166</v>
      </c>
      <c r="L2020" s="83">
        <f t="shared" si="340"/>
        <v>24.6</v>
      </c>
      <c r="M2020" s="83">
        <f t="shared" si="341"/>
        <v>24.6</v>
      </c>
    </row>
    <row r="2021" spans="1:13" hidden="1" x14ac:dyDescent="0.3">
      <c r="A2021" s="210" t="str">
        <f t="shared" si="333"/>
        <v>2023-IC-L1</v>
      </c>
      <c r="B2021" s="199">
        <f t="shared" si="334"/>
        <v>44982</v>
      </c>
      <c r="C2021" s="210" t="str">
        <f t="shared" si="335"/>
        <v>Zone 4 - Canopy</v>
      </c>
      <c r="D2021" s="84" t="s">
        <v>1357</v>
      </c>
      <c r="E2021" s="51" t="str">
        <f t="shared" si="336"/>
        <v>Donavin</v>
      </c>
      <c r="F2021" s="51" t="str">
        <f t="shared" si="337"/>
        <v>Bezuidehoudt</v>
      </c>
      <c r="G2021" s="51" t="str">
        <f t="shared" si="338"/>
        <v>Men Senior</v>
      </c>
      <c r="H2021" s="51" t="str">
        <f t="shared" si="339"/>
        <v>Walvis Bay</v>
      </c>
      <c r="I2021" s="84" t="s">
        <v>19</v>
      </c>
      <c r="J2021" s="84"/>
      <c r="K2021" s="84">
        <v>51</v>
      </c>
      <c r="L2021" s="83">
        <f t="shared" si="340"/>
        <v>1.4</v>
      </c>
      <c r="M2021" s="83">
        <f t="shared" si="341"/>
        <v>1.4</v>
      </c>
    </row>
    <row r="2022" spans="1:13" hidden="1" x14ac:dyDescent="0.3">
      <c r="A2022" s="210" t="str">
        <f t="shared" si="333"/>
        <v>2023-IC-L1</v>
      </c>
      <c r="B2022" s="199">
        <f t="shared" si="334"/>
        <v>44982</v>
      </c>
      <c r="C2022" s="210" t="str">
        <f t="shared" si="335"/>
        <v>Zone 4 - Canopy</v>
      </c>
      <c r="D2022" s="84" t="s">
        <v>1381</v>
      </c>
      <c r="E2022" s="51" t="str">
        <f t="shared" si="336"/>
        <v>Frank</v>
      </c>
      <c r="F2022" s="51" t="str">
        <f t="shared" si="337"/>
        <v>Borruso</v>
      </c>
      <c r="G2022" s="51" t="str">
        <f t="shared" si="338"/>
        <v>Men Master</v>
      </c>
      <c r="H2022" s="51" t="str">
        <f t="shared" si="339"/>
        <v>Walvis Bay</v>
      </c>
      <c r="I2022" s="84" t="s">
        <v>19</v>
      </c>
      <c r="J2022" s="84"/>
      <c r="K2022" s="84">
        <v>49</v>
      </c>
      <c r="L2022" s="83">
        <f t="shared" si="340"/>
        <v>1.2</v>
      </c>
      <c r="M2022" s="83">
        <f t="shared" si="341"/>
        <v>1.2</v>
      </c>
    </row>
    <row r="2023" spans="1:13" hidden="1" x14ac:dyDescent="0.3">
      <c r="A2023" s="210" t="str">
        <f t="shared" si="333"/>
        <v>2023-IC-L1</v>
      </c>
      <c r="B2023" s="199">
        <f t="shared" si="334"/>
        <v>44982</v>
      </c>
      <c r="C2023" s="210" t="str">
        <f t="shared" si="335"/>
        <v>Zone 4 - Canopy</v>
      </c>
      <c r="D2023" s="84" t="s">
        <v>786</v>
      </c>
      <c r="E2023" s="51" t="str">
        <f t="shared" si="336"/>
        <v>Xavier</v>
      </c>
      <c r="F2023" s="51" t="str">
        <f t="shared" si="337"/>
        <v>Mouton</v>
      </c>
      <c r="G2023" s="51" t="str">
        <f t="shared" si="338"/>
        <v>Men U/21</v>
      </c>
      <c r="H2023" s="51" t="str">
        <f t="shared" si="339"/>
        <v>Walvis Bay</v>
      </c>
      <c r="I2023" s="84" t="s">
        <v>19</v>
      </c>
      <c r="J2023" s="84"/>
      <c r="K2023" s="84">
        <v>40</v>
      </c>
      <c r="L2023" s="83">
        <f t="shared" si="340"/>
        <v>0.7</v>
      </c>
      <c r="M2023" s="83">
        <f t="shared" si="341"/>
        <v>0.7</v>
      </c>
    </row>
    <row r="2024" spans="1:13" hidden="1" x14ac:dyDescent="0.3">
      <c r="A2024" s="210" t="str">
        <f t="shared" si="333"/>
        <v>2023-IC-L1</v>
      </c>
      <c r="B2024" s="199">
        <f t="shared" si="334"/>
        <v>44982</v>
      </c>
      <c r="C2024" s="210" t="str">
        <f t="shared" si="335"/>
        <v>Zone 4 - Canopy</v>
      </c>
      <c r="D2024" s="84" t="s">
        <v>618</v>
      </c>
      <c r="E2024" s="51" t="str">
        <f t="shared" si="336"/>
        <v>Morne</v>
      </c>
      <c r="F2024" s="51" t="str">
        <f t="shared" si="337"/>
        <v>Janse v Rensburg</v>
      </c>
      <c r="G2024" s="51" t="str">
        <f t="shared" si="338"/>
        <v>Men Veteran</v>
      </c>
      <c r="H2024" s="51" t="str">
        <f t="shared" si="339"/>
        <v>Walvis Bay</v>
      </c>
      <c r="I2024" s="84" t="s">
        <v>19</v>
      </c>
      <c r="J2024" s="84"/>
      <c r="K2024" s="84">
        <v>44</v>
      </c>
      <c r="L2024" s="83">
        <f t="shared" si="340"/>
        <v>0.9</v>
      </c>
      <c r="M2024" s="83">
        <f t="shared" si="341"/>
        <v>0.9</v>
      </c>
    </row>
    <row r="2025" spans="1:13" hidden="1" x14ac:dyDescent="0.3">
      <c r="A2025" s="210" t="str">
        <f t="shared" si="333"/>
        <v>2023-IC-L1</v>
      </c>
      <c r="B2025" s="199">
        <f t="shared" si="334"/>
        <v>44982</v>
      </c>
      <c r="C2025" s="210" t="str">
        <f t="shared" si="335"/>
        <v>Zone 4 - Canopy</v>
      </c>
      <c r="D2025" s="84" t="s">
        <v>1629</v>
      </c>
      <c r="E2025" s="51" t="str">
        <f t="shared" si="336"/>
        <v>Krynauw</v>
      </c>
      <c r="F2025" s="51" t="str">
        <f t="shared" si="337"/>
        <v>Bauwer</v>
      </c>
      <c r="G2025" s="51" t="str">
        <f t="shared" si="338"/>
        <v>Men U/21</v>
      </c>
      <c r="H2025" s="51" t="str">
        <f t="shared" si="339"/>
        <v>Welwitschia</v>
      </c>
      <c r="I2025" s="84" t="s">
        <v>19</v>
      </c>
      <c r="J2025" s="84"/>
      <c r="K2025" s="84">
        <v>43</v>
      </c>
      <c r="L2025" s="83">
        <f t="shared" si="340"/>
        <v>0.8</v>
      </c>
      <c r="M2025" s="83">
        <f t="shared" si="341"/>
        <v>0.8</v>
      </c>
    </row>
    <row r="2026" spans="1:13" hidden="1" x14ac:dyDescent="0.3">
      <c r="A2026" s="210" t="str">
        <f t="shared" si="333"/>
        <v>2023-IC-L1</v>
      </c>
      <c r="B2026" s="199">
        <f t="shared" si="334"/>
        <v>44982</v>
      </c>
      <c r="C2026" s="210" t="str">
        <f t="shared" si="335"/>
        <v>Zone 4 - Canopy</v>
      </c>
      <c r="D2026" s="84" t="s">
        <v>1629</v>
      </c>
      <c r="E2026" s="51" t="str">
        <f t="shared" si="336"/>
        <v>Krynauw</v>
      </c>
      <c r="F2026" s="51" t="str">
        <f t="shared" si="337"/>
        <v>Bauwer</v>
      </c>
      <c r="G2026" s="51" t="str">
        <f t="shared" si="338"/>
        <v>Men U/21</v>
      </c>
      <c r="H2026" s="51" t="str">
        <f t="shared" si="339"/>
        <v>Welwitschia</v>
      </c>
      <c r="I2026" s="84" t="s">
        <v>19</v>
      </c>
      <c r="J2026" s="84"/>
      <c r="K2026" s="84">
        <v>43</v>
      </c>
      <c r="L2026" s="83">
        <f t="shared" si="340"/>
        <v>0.8</v>
      </c>
      <c r="M2026" s="83">
        <f t="shared" si="341"/>
        <v>0.8</v>
      </c>
    </row>
    <row r="2027" spans="1:13" hidden="1" x14ac:dyDescent="0.3">
      <c r="A2027" s="210" t="str">
        <f t="shared" si="333"/>
        <v>2023-IC-L1</v>
      </c>
      <c r="B2027" s="199">
        <f t="shared" si="334"/>
        <v>44982</v>
      </c>
      <c r="C2027" s="210" t="str">
        <f t="shared" si="335"/>
        <v>Zone 4 - Canopy</v>
      </c>
      <c r="D2027" s="84" t="s">
        <v>1629</v>
      </c>
      <c r="E2027" s="51" t="str">
        <f t="shared" si="336"/>
        <v>Krynauw</v>
      </c>
      <c r="F2027" s="51" t="str">
        <f t="shared" si="337"/>
        <v>Bauwer</v>
      </c>
      <c r="G2027" s="51" t="str">
        <f t="shared" si="338"/>
        <v>Men U/21</v>
      </c>
      <c r="H2027" s="51" t="str">
        <f t="shared" si="339"/>
        <v>Welwitschia</v>
      </c>
      <c r="I2027" s="84" t="s">
        <v>19</v>
      </c>
      <c r="J2027" s="84"/>
      <c r="K2027" s="84">
        <v>46</v>
      </c>
      <c r="L2027" s="83">
        <f t="shared" si="340"/>
        <v>1</v>
      </c>
      <c r="M2027" s="83">
        <f t="shared" si="341"/>
        <v>1</v>
      </c>
    </row>
    <row r="2028" spans="1:13" hidden="1" x14ac:dyDescent="0.3">
      <c r="A2028" s="210" t="str">
        <f t="shared" si="333"/>
        <v>2023-IC-L1</v>
      </c>
      <c r="B2028" s="199">
        <f t="shared" si="334"/>
        <v>44982</v>
      </c>
      <c r="C2028" s="210" t="str">
        <f t="shared" si="335"/>
        <v>Zone 4 - Canopy</v>
      </c>
      <c r="D2028" s="84" t="s">
        <v>1617</v>
      </c>
      <c r="E2028" s="51" t="str">
        <f t="shared" si="336"/>
        <v>Gert</v>
      </c>
      <c r="F2028" s="51" t="str">
        <f t="shared" si="337"/>
        <v>Nelson</v>
      </c>
      <c r="G2028" s="51" t="str">
        <f t="shared" si="338"/>
        <v>Men Veteran</v>
      </c>
      <c r="H2028" s="51" t="str">
        <f t="shared" si="339"/>
        <v>Walvis Bay</v>
      </c>
      <c r="I2028" s="84"/>
      <c r="J2028" s="84" t="s">
        <v>1279</v>
      </c>
      <c r="K2028" s="84">
        <v>145</v>
      </c>
      <c r="L2028" s="83">
        <f t="shared" si="340"/>
        <v>15.5</v>
      </c>
      <c r="M2028" s="83">
        <f t="shared" si="341"/>
        <v>15.5</v>
      </c>
    </row>
    <row r="2029" spans="1:13" hidden="1" x14ac:dyDescent="0.3">
      <c r="A2029" s="210" t="str">
        <f t="shared" si="333"/>
        <v>2023-IC-L1</v>
      </c>
      <c r="B2029" s="199">
        <f t="shared" si="334"/>
        <v>44982</v>
      </c>
      <c r="C2029" s="210" t="str">
        <f t="shared" si="335"/>
        <v>Zone 4 - Canopy</v>
      </c>
      <c r="D2029" s="84" t="s">
        <v>1617</v>
      </c>
      <c r="E2029" s="51" t="str">
        <f t="shared" si="336"/>
        <v>Gert</v>
      </c>
      <c r="F2029" s="51" t="str">
        <f t="shared" si="337"/>
        <v>Nelson</v>
      </c>
      <c r="G2029" s="51" t="str">
        <f t="shared" si="338"/>
        <v>Men Veteran</v>
      </c>
      <c r="H2029" s="51" t="str">
        <f t="shared" si="339"/>
        <v>Walvis Bay</v>
      </c>
      <c r="I2029" s="84" t="s">
        <v>19</v>
      </c>
      <c r="J2029" s="84"/>
      <c r="K2029" s="84">
        <v>43</v>
      </c>
      <c r="L2029" s="83">
        <f t="shared" si="340"/>
        <v>0.8</v>
      </c>
      <c r="M2029" s="83">
        <f t="shared" si="341"/>
        <v>0.8</v>
      </c>
    </row>
    <row r="2030" spans="1:13" hidden="1" x14ac:dyDescent="0.3">
      <c r="A2030" s="210" t="str">
        <f t="shared" si="333"/>
        <v>2023-IC-L1</v>
      </c>
      <c r="B2030" s="199">
        <f t="shared" si="334"/>
        <v>44982</v>
      </c>
      <c r="C2030" s="210" t="str">
        <f t="shared" si="335"/>
        <v>Zone 4 - Canopy</v>
      </c>
      <c r="D2030" s="84" t="s">
        <v>1699</v>
      </c>
      <c r="E2030" s="51" t="str">
        <f t="shared" si="336"/>
        <v>Ryno</v>
      </c>
      <c r="F2030" s="51" t="str">
        <f t="shared" si="337"/>
        <v>Enslin</v>
      </c>
      <c r="G2030" s="51" t="str">
        <f t="shared" si="338"/>
        <v>Men Senior</v>
      </c>
      <c r="H2030" s="51" t="str">
        <f t="shared" si="339"/>
        <v>Namib Park</v>
      </c>
      <c r="I2030" s="84" t="s">
        <v>19</v>
      </c>
      <c r="J2030" s="84"/>
      <c r="K2030" s="84">
        <v>48</v>
      </c>
      <c r="L2030" s="83">
        <f t="shared" si="340"/>
        <v>1.1000000000000001</v>
      </c>
      <c r="M2030" s="83">
        <f t="shared" si="341"/>
        <v>1.1000000000000001</v>
      </c>
    </row>
    <row r="2031" spans="1:13" hidden="1" x14ac:dyDescent="0.3">
      <c r="A2031" s="210" t="str">
        <f t="shared" si="333"/>
        <v>2023-IC-L1</v>
      </c>
      <c r="B2031" s="199">
        <f t="shared" si="334"/>
        <v>44982</v>
      </c>
      <c r="C2031" s="210" t="str">
        <f t="shared" si="335"/>
        <v>Zone 4 - Canopy</v>
      </c>
      <c r="D2031" s="84" t="s">
        <v>1699</v>
      </c>
      <c r="E2031" s="51" t="str">
        <f t="shared" si="336"/>
        <v>Ryno</v>
      </c>
      <c r="F2031" s="51" t="str">
        <f t="shared" si="337"/>
        <v>Enslin</v>
      </c>
      <c r="G2031" s="51" t="str">
        <f t="shared" si="338"/>
        <v>Men Senior</v>
      </c>
      <c r="H2031" s="51" t="str">
        <f t="shared" si="339"/>
        <v>Namib Park</v>
      </c>
      <c r="I2031" s="84" t="s">
        <v>19</v>
      </c>
      <c r="J2031" s="84"/>
      <c r="K2031" s="84">
        <v>49</v>
      </c>
      <c r="L2031" s="83">
        <f t="shared" si="340"/>
        <v>1.2</v>
      </c>
      <c r="M2031" s="83">
        <f t="shared" si="341"/>
        <v>1.2</v>
      </c>
    </row>
    <row r="2032" spans="1:13" hidden="1" x14ac:dyDescent="0.3">
      <c r="A2032" s="210" t="str">
        <f t="shared" si="333"/>
        <v>2023-IC-L1</v>
      </c>
      <c r="B2032" s="199">
        <f t="shared" si="334"/>
        <v>44982</v>
      </c>
      <c r="C2032" s="210" t="str">
        <f t="shared" si="335"/>
        <v>Zone 4 - Canopy</v>
      </c>
      <c r="D2032" s="84" t="s">
        <v>1700</v>
      </c>
      <c r="E2032" s="51" t="str">
        <f t="shared" si="336"/>
        <v>Wanda</v>
      </c>
      <c r="F2032" s="51" t="str">
        <f t="shared" si="337"/>
        <v>Enslin</v>
      </c>
      <c r="G2032" s="51" t="str">
        <f t="shared" si="338"/>
        <v>Ladies Senior</v>
      </c>
      <c r="H2032" s="51" t="str">
        <f t="shared" si="339"/>
        <v>Namib Park</v>
      </c>
      <c r="I2032" s="84" t="s">
        <v>19</v>
      </c>
      <c r="J2032" s="84"/>
      <c r="K2032" s="84">
        <v>46</v>
      </c>
      <c r="L2032" s="83">
        <f t="shared" si="340"/>
        <v>1</v>
      </c>
      <c r="M2032" s="83">
        <f t="shared" si="341"/>
        <v>1</v>
      </c>
    </row>
    <row r="2033" spans="1:13" hidden="1" x14ac:dyDescent="0.3">
      <c r="A2033" s="210" t="str">
        <f t="shared" si="333"/>
        <v>2023-IC-L1</v>
      </c>
      <c r="B2033" s="199">
        <f t="shared" si="334"/>
        <v>44982</v>
      </c>
      <c r="C2033" s="210" t="str">
        <f t="shared" si="335"/>
        <v>Zone 4 - Canopy</v>
      </c>
      <c r="D2033" s="84" t="s">
        <v>1717</v>
      </c>
      <c r="E2033" s="51" t="str">
        <f t="shared" si="336"/>
        <v>Andre</v>
      </c>
      <c r="F2033" s="51" t="str">
        <f t="shared" si="337"/>
        <v>Bezuidehout</v>
      </c>
      <c r="G2033" s="51" t="str">
        <f t="shared" si="338"/>
        <v>Men Master</v>
      </c>
      <c r="H2033" s="51" t="str">
        <f t="shared" si="339"/>
        <v>Walvis Bay</v>
      </c>
      <c r="I2033" s="84"/>
      <c r="J2033" s="84"/>
      <c r="K2033" s="84"/>
      <c r="L2033" s="83" t="str">
        <f t="shared" si="340"/>
        <v/>
      </c>
      <c r="M2033" s="83" t="str">
        <f t="shared" si="341"/>
        <v/>
      </c>
    </row>
    <row r="2034" spans="1:13" hidden="1" x14ac:dyDescent="0.3">
      <c r="A2034" s="210" t="str">
        <f t="shared" si="333"/>
        <v>2023-IC-L1</v>
      </c>
      <c r="B2034" s="199">
        <f t="shared" si="334"/>
        <v>44982</v>
      </c>
      <c r="C2034" s="210" t="str">
        <f t="shared" si="335"/>
        <v>Zone 4 - Canopy</v>
      </c>
      <c r="D2034" s="84" t="s">
        <v>775</v>
      </c>
      <c r="E2034" s="51" t="str">
        <f t="shared" si="336"/>
        <v xml:space="preserve">Emile </v>
      </c>
      <c r="F2034" s="51" t="str">
        <f t="shared" si="337"/>
        <v>Van Heerden</v>
      </c>
      <c r="G2034" s="51" t="str">
        <f t="shared" si="338"/>
        <v>Men Senior</v>
      </c>
      <c r="H2034" s="51" t="str">
        <f t="shared" si="339"/>
        <v>Walvis Bay</v>
      </c>
      <c r="I2034" s="84"/>
      <c r="J2034" s="84"/>
      <c r="K2034" s="84"/>
      <c r="L2034" s="83" t="str">
        <f t="shared" si="340"/>
        <v/>
      </c>
      <c r="M2034" s="83" t="str">
        <f t="shared" si="341"/>
        <v/>
      </c>
    </row>
    <row r="2035" spans="1:13" hidden="1" x14ac:dyDescent="0.3">
      <c r="A2035" s="210" t="str">
        <f t="shared" si="333"/>
        <v>2023-IC-L1</v>
      </c>
      <c r="B2035" s="199">
        <f t="shared" si="334"/>
        <v>44982</v>
      </c>
      <c r="C2035" s="210" t="str">
        <f t="shared" si="335"/>
        <v>Zone 4 - Canopy</v>
      </c>
      <c r="D2035" s="84" t="s">
        <v>1764</v>
      </c>
      <c r="E2035" s="51" t="str">
        <f t="shared" si="336"/>
        <v>Nicolette</v>
      </c>
      <c r="F2035" s="51" t="str">
        <f t="shared" si="337"/>
        <v>Schreuder</v>
      </c>
      <c r="G2035" s="51" t="str">
        <f t="shared" si="338"/>
        <v>Ladies Veteran</v>
      </c>
      <c r="H2035" s="51" t="str">
        <f t="shared" si="339"/>
        <v>Walvis Bay</v>
      </c>
      <c r="I2035" s="84"/>
      <c r="J2035" s="84"/>
      <c r="K2035" s="84"/>
      <c r="L2035" s="83" t="str">
        <f t="shared" si="340"/>
        <v/>
      </c>
      <c r="M2035" s="83" t="str">
        <f t="shared" si="341"/>
        <v/>
      </c>
    </row>
    <row r="2036" spans="1:13" hidden="1" x14ac:dyDescent="0.3">
      <c r="A2036" s="210" t="str">
        <f t="shared" si="333"/>
        <v>2023-IC-L1</v>
      </c>
      <c r="B2036" s="199">
        <f t="shared" si="334"/>
        <v>44982</v>
      </c>
      <c r="C2036" s="210" t="str">
        <f t="shared" si="335"/>
        <v>Zone 4 - Canopy</v>
      </c>
      <c r="D2036" s="84" t="s">
        <v>852</v>
      </c>
      <c r="E2036" s="51" t="str">
        <f t="shared" si="336"/>
        <v>Axel</v>
      </c>
      <c r="F2036" s="51" t="str">
        <f t="shared" si="337"/>
        <v>Parr</v>
      </c>
      <c r="G2036" s="51" t="str">
        <f t="shared" si="338"/>
        <v>Men Master</v>
      </c>
      <c r="H2036" s="51" t="str">
        <f t="shared" si="339"/>
        <v>Welwitschia</v>
      </c>
      <c r="I2036" s="84"/>
      <c r="J2036" s="84"/>
      <c r="K2036" s="84"/>
      <c r="L2036" s="83" t="str">
        <f t="shared" si="340"/>
        <v/>
      </c>
      <c r="M2036" s="83" t="str">
        <f t="shared" si="341"/>
        <v/>
      </c>
    </row>
    <row r="2037" spans="1:13" hidden="1" x14ac:dyDescent="0.3">
      <c r="A2037" s="210" t="str">
        <f t="shared" si="333"/>
        <v>2023-IC-L1</v>
      </c>
      <c r="B2037" s="199">
        <f t="shared" si="334"/>
        <v>44982</v>
      </c>
      <c r="C2037" s="210" t="str">
        <f t="shared" si="335"/>
        <v>Zone 4 - Canopy</v>
      </c>
      <c r="D2037" s="84" t="s">
        <v>880</v>
      </c>
      <c r="E2037" s="51" t="str">
        <f t="shared" si="336"/>
        <v>Marinda</v>
      </c>
      <c r="F2037" s="51" t="str">
        <f t="shared" si="337"/>
        <v>Parr</v>
      </c>
      <c r="G2037" s="51" t="str">
        <f t="shared" si="338"/>
        <v>Ladies Master</v>
      </c>
      <c r="H2037" s="51" t="str">
        <f t="shared" si="339"/>
        <v>Welwitschia</v>
      </c>
      <c r="I2037" s="84"/>
      <c r="J2037" s="84"/>
      <c r="K2037" s="84"/>
      <c r="L2037" s="83" t="str">
        <f t="shared" si="340"/>
        <v/>
      </c>
      <c r="M2037" s="83" t="str">
        <f t="shared" si="341"/>
        <v/>
      </c>
    </row>
    <row r="2038" spans="1:13" hidden="1" x14ac:dyDescent="0.3">
      <c r="A2038" s="210" t="str">
        <f t="shared" si="333"/>
        <v>2023-IC-L1</v>
      </c>
      <c r="B2038" s="199">
        <f t="shared" si="334"/>
        <v>44982</v>
      </c>
      <c r="C2038" s="210" t="str">
        <f t="shared" si="335"/>
        <v>Zone 4 - Canopy</v>
      </c>
      <c r="D2038" s="84" t="s">
        <v>1193</v>
      </c>
      <c r="E2038" s="51" t="str">
        <f t="shared" si="336"/>
        <v xml:space="preserve">Daniel </v>
      </c>
      <c r="F2038" s="51" t="str">
        <f t="shared" si="337"/>
        <v>Burger</v>
      </c>
      <c r="G2038" s="51" t="str">
        <f t="shared" si="338"/>
        <v>Men Senior</v>
      </c>
      <c r="H2038" s="51" t="str">
        <f t="shared" si="339"/>
        <v>Welwitschia</v>
      </c>
      <c r="I2038" s="84"/>
      <c r="J2038" s="84"/>
      <c r="K2038" s="84"/>
      <c r="L2038" s="83" t="str">
        <f t="shared" si="340"/>
        <v/>
      </c>
      <c r="M2038" s="83" t="str">
        <f t="shared" si="341"/>
        <v/>
      </c>
    </row>
    <row r="2039" spans="1:13" hidden="1" x14ac:dyDescent="0.3">
      <c r="A2039" s="210" t="str">
        <f t="shared" si="333"/>
        <v>2023-IC-L1</v>
      </c>
      <c r="B2039" s="199">
        <f t="shared" si="334"/>
        <v>44982</v>
      </c>
      <c r="C2039" s="210" t="str">
        <f t="shared" si="335"/>
        <v>Zone 4 - Canopy</v>
      </c>
      <c r="D2039" s="84" t="s">
        <v>1770</v>
      </c>
      <c r="E2039" s="51" t="str">
        <f t="shared" si="336"/>
        <v>Morne</v>
      </c>
      <c r="F2039" s="51" t="str">
        <f t="shared" si="337"/>
        <v>Riekert</v>
      </c>
      <c r="G2039" s="51" t="str">
        <f t="shared" si="338"/>
        <v>Men U/21</v>
      </c>
      <c r="H2039" s="51" t="str">
        <f t="shared" si="339"/>
        <v>Orca Angling Club</v>
      </c>
      <c r="I2039" s="84"/>
      <c r="J2039" s="84"/>
      <c r="K2039" s="84"/>
      <c r="L2039" s="83" t="str">
        <f t="shared" si="340"/>
        <v/>
      </c>
      <c r="M2039" s="83" t="str">
        <f t="shared" si="341"/>
        <v/>
      </c>
    </row>
    <row r="2040" spans="1:13" hidden="1" x14ac:dyDescent="0.3">
      <c r="A2040" s="210" t="str">
        <f t="shared" si="333"/>
        <v>2023-IC-L1</v>
      </c>
      <c r="B2040" s="199">
        <f t="shared" si="334"/>
        <v>44982</v>
      </c>
      <c r="C2040" s="210" t="str">
        <f t="shared" si="335"/>
        <v>Zone 4 - Canopy</v>
      </c>
      <c r="D2040" s="84" t="s">
        <v>597</v>
      </c>
      <c r="E2040" s="51" t="str">
        <f t="shared" si="336"/>
        <v>Gunther</v>
      </c>
      <c r="F2040" s="51" t="str">
        <f t="shared" si="337"/>
        <v>Krauer</v>
      </c>
      <c r="G2040" s="51" t="str">
        <f t="shared" si="338"/>
        <v>Men Master</v>
      </c>
      <c r="H2040" s="51" t="str">
        <f t="shared" si="339"/>
        <v>Walvis Bay</v>
      </c>
      <c r="I2040" s="84"/>
      <c r="J2040" s="84"/>
      <c r="K2040" s="84"/>
      <c r="L2040" s="83" t="str">
        <f t="shared" si="340"/>
        <v/>
      </c>
      <c r="M2040" s="83" t="str">
        <f t="shared" si="341"/>
        <v/>
      </c>
    </row>
    <row r="2041" spans="1:13" hidden="1" x14ac:dyDescent="0.3">
      <c r="A2041" s="210" t="str">
        <f t="shared" si="333"/>
        <v>2023-IC-L1</v>
      </c>
      <c r="B2041" s="199">
        <f t="shared" si="334"/>
        <v>44982</v>
      </c>
      <c r="C2041" s="210" t="str">
        <f t="shared" si="335"/>
        <v>Zone 4 - Canopy</v>
      </c>
      <c r="D2041" s="84" t="s">
        <v>779</v>
      </c>
      <c r="E2041" s="51" t="str">
        <f t="shared" si="336"/>
        <v>Jean Pierre</v>
      </c>
      <c r="F2041" s="51" t="str">
        <f t="shared" si="337"/>
        <v>Hugo</v>
      </c>
      <c r="G2041" s="51" t="str">
        <f t="shared" si="338"/>
        <v>Men Senior</v>
      </c>
      <c r="H2041" s="51" t="str">
        <f t="shared" si="339"/>
        <v>Walvis Bay</v>
      </c>
      <c r="I2041" s="84"/>
      <c r="J2041" s="84"/>
      <c r="K2041" s="84"/>
      <c r="L2041" s="83" t="str">
        <f t="shared" si="340"/>
        <v/>
      </c>
      <c r="M2041" s="83" t="str">
        <f t="shared" si="341"/>
        <v/>
      </c>
    </row>
    <row r="2042" spans="1:13" hidden="1" x14ac:dyDescent="0.3">
      <c r="A2042" s="210" t="str">
        <f t="shared" si="333"/>
        <v>2023-IC-L1</v>
      </c>
      <c r="B2042" s="199">
        <f t="shared" si="334"/>
        <v>44982</v>
      </c>
      <c r="C2042" s="210" t="str">
        <f t="shared" si="335"/>
        <v>Zone 4 - Canopy</v>
      </c>
      <c r="D2042" s="84" t="s">
        <v>533</v>
      </c>
      <c r="E2042" s="51" t="str">
        <f t="shared" si="336"/>
        <v>Sarah-Ann</v>
      </c>
      <c r="F2042" s="51" t="str">
        <f t="shared" si="337"/>
        <v>Mills</v>
      </c>
      <c r="G2042" s="51" t="str">
        <f t="shared" si="338"/>
        <v>Ladies Master</v>
      </c>
      <c r="H2042" s="51" t="str">
        <f t="shared" si="339"/>
        <v>Walvis Bay</v>
      </c>
      <c r="I2042" s="84"/>
      <c r="J2042" s="84"/>
      <c r="K2042" s="84"/>
      <c r="L2042" s="83" t="str">
        <f t="shared" si="340"/>
        <v/>
      </c>
      <c r="M2042" s="83" t="str">
        <f t="shared" si="341"/>
        <v/>
      </c>
    </row>
    <row r="2043" spans="1:13" hidden="1" x14ac:dyDescent="0.3">
      <c r="A2043" s="210" t="str">
        <f t="shared" si="333"/>
        <v>2023-IC-L1</v>
      </c>
      <c r="B2043" s="199">
        <f t="shared" si="334"/>
        <v>44982</v>
      </c>
      <c r="C2043" s="210" t="str">
        <f t="shared" si="335"/>
        <v>Zone 4 - Canopy</v>
      </c>
      <c r="D2043" s="84" t="s">
        <v>1558</v>
      </c>
      <c r="E2043" s="51" t="str">
        <f t="shared" si="336"/>
        <v>Breggie</v>
      </c>
      <c r="F2043" s="51" t="str">
        <f t="shared" si="337"/>
        <v>Ferreira</v>
      </c>
      <c r="G2043" s="51" t="str">
        <f t="shared" si="338"/>
        <v>Ladies Master</v>
      </c>
      <c r="H2043" s="51" t="str">
        <f t="shared" si="339"/>
        <v>Walvis Bay</v>
      </c>
      <c r="I2043" s="84"/>
      <c r="J2043" s="84"/>
      <c r="K2043" s="84"/>
      <c r="L2043" s="83" t="str">
        <f t="shared" si="340"/>
        <v/>
      </c>
      <c r="M2043" s="83" t="str">
        <f t="shared" si="341"/>
        <v/>
      </c>
    </row>
    <row r="2044" spans="1:13" hidden="1" x14ac:dyDescent="0.3">
      <c r="A2044" s="210" t="str">
        <f t="shared" si="333"/>
        <v>2023-IC-L1</v>
      </c>
      <c r="B2044" s="199">
        <f t="shared" si="334"/>
        <v>44982</v>
      </c>
      <c r="C2044" s="210" t="str">
        <f t="shared" si="335"/>
        <v>Zone 4 - Canopy</v>
      </c>
      <c r="D2044" s="84" t="s">
        <v>813</v>
      </c>
      <c r="E2044" s="51" t="str">
        <f t="shared" si="336"/>
        <v>Cristiano</v>
      </c>
      <c r="F2044" s="51" t="str">
        <f t="shared" si="337"/>
        <v>Bampton</v>
      </c>
      <c r="G2044" s="51" t="str">
        <f t="shared" si="338"/>
        <v>Men U/21</v>
      </c>
      <c r="H2044" s="51" t="str">
        <f t="shared" si="339"/>
        <v>Walvis Bay</v>
      </c>
      <c r="I2044" s="84"/>
      <c r="J2044" s="84"/>
      <c r="K2044" s="84"/>
      <c r="L2044" s="83" t="str">
        <f t="shared" si="340"/>
        <v/>
      </c>
      <c r="M2044" s="83" t="str">
        <f t="shared" si="341"/>
        <v/>
      </c>
    </row>
    <row r="2045" spans="1:13" hidden="1" x14ac:dyDescent="0.3">
      <c r="A2045" s="210" t="str">
        <f t="shared" si="333"/>
        <v>2023-IC-L1</v>
      </c>
      <c r="B2045" s="199">
        <f t="shared" si="334"/>
        <v>44982</v>
      </c>
      <c r="C2045" s="210" t="str">
        <f t="shared" si="335"/>
        <v>Zone 4 - Canopy</v>
      </c>
      <c r="D2045" s="84" t="s">
        <v>1173</v>
      </c>
      <c r="E2045" s="51" t="str">
        <f t="shared" si="336"/>
        <v>Ernesto Jeff</v>
      </c>
      <c r="F2045" s="51" t="str">
        <f t="shared" si="337"/>
        <v>Bampton</v>
      </c>
      <c r="G2045" s="51" t="str">
        <f t="shared" si="338"/>
        <v>Men Senior</v>
      </c>
      <c r="H2045" s="51" t="str">
        <f t="shared" si="339"/>
        <v>Walvis Bay</v>
      </c>
      <c r="I2045" s="84"/>
      <c r="J2045" s="84"/>
      <c r="K2045" s="84"/>
      <c r="L2045" s="83" t="str">
        <f t="shared" si="340"/>
        <v/>
      </c>
      <c r="M2045" s="83" t="str">
        <f t="shared" si="341"/>
        <v/>
      </c>
    </row>
    <row r="2046" spans="1:13" hidden="1" x14ac:dyDescent="0.3">
      <c r="A2046" s="210" t="str">
        <f t="shared" si="333"/>
        <v>2023-IC-L1</v>
      </c>
      <c r="B2046" s="199">
        <f t="shared" si="334"/>
        <v>44982</v>
      </c>
      <c r="C2046" s="210" t="str">
        <f t="shared" si="335"/>
        <v>Zone 4 - Canopy</v>
      </c>
      <c r="D2046" s="84" t="s">
        <v>1050</v>
      </c>
      <c r="E2046" s="51" t="str">
        <f t="shared" si="336"/>
        <v>Cornelius Coenraad</v>
      </c>
      <c r="F2046" s="51" t="str">
        <f t="shared" si="337"/>
        <v>Bredenhann</v>
      </c>
      <c r="G2046" s="51" t="str">
        <f t="shared" si="338"/>
        <v>Men Senior</v>
      </c>
      <c r="H2046" s="51" t="str">
        <f t="shared" si="339"/>
        <v>Walvis Bay</v>
      </c>
      <c r="I2046" s="84"/>
      <c r="J2046" s="84"/>
      <c r="K2046" s="84"/>
      <c r="L2046" s="83" t="str">
        <f t="shared" si="340"/>
        <v/>
      </c>
      <c r="M2046" s="83" t="str">
        <f t="shared" si="341"/>
        <v/>
      </c>
    </row>
    <row r="2047" spans="1:13" hidden="1" x14ac:dyDescent="0.3">
      <c r="A2047" s="210" t="str">
        <f t="shared" si="333"/>
        <v>2023-IC-L1</v>
      </c>
      <c r="B2047" s="199">
        <f t="shared" si="334"/>
        <v>44982</v>
      </c>
      <c r="C2047" s="210" t="str">
        <f t="shared" si="335"/>
        <v>Zone 4 - Canopy</v>
      </c>
      <c r="D2047" s="84" t="s">
        <v>549</v>
      </c>
      <c r="E2047" s="51" t="str">
        <f t="shared" si="336"/>
        <v>Werner</v>
      </c>
      <c r="F2047" s="51" t="str">
        <f t="shared" si="337"/>
        <v>Van Riet</v>
      </c>
      <c r="G2047" s="51" t="str">
        <f t="shared" si="338"/>
        <v>Men Veteran</v>
      </c>
      <c r="H2047" s="51" t="str">
        <f t="shared" si="339"/>
        <v>Walvis Bay</v>
      </c>
      <c r="I2047" s="84"/>
      <c r="J2047" s="84"/>
      <c r="K2047" s="84"/>
      <c r="L2047" s="83" t="str">
        <f t="shared" si="340"/>
        <v/>
      </c>
      <c r="M2047" s="83" t="str">
        <f t="shared" si="341"/>
        <v/>
      </c>
    </row>
    <row r="2048" spans="1:13" hidden="1" x14ac:dyDescent="0.3">
      <c r="A2048" s="210" t="str">
        <f t="shared" si="333"/>
        <v>2023-IC-L1</v>
      </c>
      <c r="B2048" s="199">
        <f t="shared" si="334"/>
        <v>44982</v>
      </c>
      <c r="C2048" s="210" t="str">
        <f t="shared" si="335"/>
        <v>Zone 4 - Canopy</v>
      </c>
      <c r="D2048" s="84" t="s">
        <v>1436</v>
      </c>
      <c r="E2048" s="51" t="str">
        <f t="shared" si="336"/>
        <v>Fanie</v>
      </c>
      <c r="F2048" s="51" t="str">
        <f t="shared" si="337"/>
        <v>Terblanche</v>
      </c>
      <c r="G2048" s="51" t="str">
        <f t="shared" si="338"/>
        <v>Men Veteran</v>
      </c>
      <c r="H2048" s="51" t="str">
        <f t="shared" si="339"/>
        <v>Walvis Bay</v>
      </c>
      <c r="I2048" s="84"/>
      <c r="J2048" s="84"/>
      <c r="K2048" s="84"/>
      <c r="L2048" s="83" t="str">
        <f t="shared" si="340"/>
        <v/>
      </c>
      <c r="M2048" s="83" t="str">
        <f t="shared" si="341"/>
        <v/>
      </c>
    </row>
    <row r="2049" spans="1:13" hidden="1" x14ac:dyDescent="0.3">
      <c r="A2049" s="210" t="str">
        <f t="shared" si="333"/>
        <v>2023-IC-L1</v>
      </c>
      <c r="B2049" s="199">
        <f t="shared" si="334"/>
        <v>44982</v>
      </c>
      <c r="C2049" s="210" t="str">
        <f t="shared" si="335"/>
        <v>Zone 4 - Canopy</v>
      </c>
      <c r="D2049" s="84" t="s">
        <v>502</v>
      </c>
      <c r="E2049" s="51" t="str">
        <f t="shared" si="336"/>
        <v>Stefan</v>
      </c>
      <c r="F2049" s="51" t="str">
        <f t="shared" si="337"/>
        <v>Du Preez</v>
      </c>
      <c r="G2049" s="51" t="str">
        <f t="shared" si="338"/>
        <v>Men Master</v>
      </c>
      <c r="H2049" s="51" t="str">
        <f t="shared" si="339"/>
        <v>Walvis Bay</v>
      </c>
      <c r="I2049" s="84"/>
      <c r="J2049" s="84"/>
      <c r="K2049" s="84"/>
      <c r="L2049" s="83" t="str">
        <f t="shared" si="340"/>
        <v/>
      </c>
      <c r="M2049" s="83" t="str">
        <f t="shared" si="341"/>
        <v/>
      </c>
    </row>
    <row r="2050" spans="1:13" hidden="1" x14ac:dyDescent="0.3">
      <c r="A2050" s="210" t="str">
        <f t="shared" si="333"/>
        <v>2023-IC-L1</v>
      </c>
      <c r="B2050" s="199">
        <f t="shared" si="334"/>
        <v>44982</v>
      </c>
      <c r="C2050" s="210" t="str">
        <f t="shared" si="335"/>
        <v>Zone 4 - Canopy</v>
      </c>
      <c r="D2050" s="84" t="s">
        <v>1705</v>
      </c>
      <c r="E2050" s="51" t="str">
        <f t="shared" si="336"/>
        <v>Wentzel</v>
      </c>
      <c r="F2050" s="51" t="str">
        <f t="shared" si="337"/>
        <v>Smal</v>
      </c>
      <c r="G2050" s="51" t="str">
        <f t="shared" si="338"/>
        <v>Men Senior</v>
      </c>
      <c r="H2050" s="51" t="str">
        <f t="shared" si="339"/>
        <v>Okahandja</v>
      </c>
      <c r="I2050" s="84"/>
      <c r="J2050" s="84" t="s">
        <v>1279</v>
      </c>
      <c r="K2050" s="84">
        <v>106</v>
      </c>
      <c r="L2050" s="83">
        <f t="shared" si="340"/>
        <v>5.3</v>
      </c>
      <c r="M2050" s="83">
        <f t="shared" si="341"/>
        <v>5.3</v>
      </c>
    </row>
    <row r="2051" spans="1:13" hidden="1" x14ac:dyDescent="0.3">
      <c r="A2051" s="210" t="str">
        <f t="shared" si="333"/>
        <v>2023-IC-L1</v>
      </c>
      <c r="B2051" s="199">
        <f t="shared" si="334"/>
        <v>44982</v>
      </c>
      <c r="C2051" s="210" t="str">
        <f t="shared" si="335"/>
        <v>Zone 4 - Canopy</v>
      </c>
      <c r="D2051" s="84" t="s">
        <v>1011</v>
      </c>
      <c r="E2051" s="51" t="str">
        <f t="shared" si="336"/>
        <v>Dean</v>
      </c>
      <c r="F2051" s="51" t="str">
        <f t="shared" si="337"/>
        <v>Biller</v>
      </c>
      <c r="G2051" s="51" t="str">
        <f t="shared" si="338"/>
        <v>Men Senior</v>
      </c>
      <c r="H2051" s="51" t="str">
        <f t="shared" si="339"/>
        <v>Welwitschia</v>
      </c>
      <c r="I2051" s="84"/>
      <c r="J2051" s="84" t="s">
        <v>1279</v>
      </c>
      <c r="K2051" s="84">
        <v>117</v>
      </c>
      <c r="L2051" s="83">
        <f t="shared" si="340"/>
        <v>7.4</v>
      </c>
      <c r="M2051" s="83">
        <f t="shared" si="341"/>
        <v>7.4</v>
      </c>
    </row>
    <row r="2052" spans="1:13" hidden="1" x14ac:dyDescent="0.3">
      <c r="A2052" s="210" t="str">
        <f t="shared" si="333"/>
        <v>2023-IC-L1</v>
      </c>
      <c r="B2052" s="199">
        <f t="shared" si="334"/>
        <v>44982</v>
      </c>
      <c r="C2052" s="210" t="str">
        <f t="shared" si="335"/>
        <v>Zone 4 - Canopy</v>
      </c>
      <c r="D2052" s="84" t="s">
        <v>741</v>
      </c>
      <c r="E2052" s="51" t="str">
        <f t="shared" si="336"/>
        <v>Bradd</v>
      </c>
      <c r="F2052" s="51" t="str">
        <f t="shared" si="337"/>
        <v>Biller</v>
      </c>
      <c r="G2052" s="51" t="str">
        <f t="shared" si="338"/>
        <v>Men Senior</v>
      </c>
      <c r="H2052" s="51" t="str">
        <f t="shared" si="339"/>
        <v>Welwitschia</v>
      </c>
      <c r="I2052" s="84"/>
      <c r="J2052" s="84" t="s">
        <v>1279</v>
      </c>
      <c r="K2052" s="84">
        <v>122</v>
      </c>
      <c r="L2052" s="83">
        <f t="shared" si="340"/>
        <v>8.6</v>
      </c>
      <c r="M2052" s="83">
        <f t="shared" si="341"/>
        <v>8.6</v>
      </c>
    </row>
    <row r="2053" spans="1:13" hidden="1" x14ac:dyDescent="0.3">
      <c r="A2053" s="210" t="str">
        <f t="shared" si="333"/>
        <v>2023-IC-L1</v>
      </c>
      <c r="B2053" s="199">
        <f t="shared" si="334"/>
        <v>44982</v>
      </c>
      <c r="C2053" s="210" t="str">
        <f t="shared" si="335"/>
        <v>Zone 4 - Canopy</v>
      </c>
      <c r="D2053" s="84" t="s">
        <v>727</v>
      </c>
      <c r="E2053" s="51" t="str">
        <f t="shared" si="336"/>
        <v>Ras</v>
      </c>
      <c r="F2053" s="51" t="str">
        <f t="shared" si="337"/>
        <v>Van Der Westhuizen</v>
      </c>
      <c r="G2053" s="51" t="str">
        <f t="shared" si="338"/>
        <v>Men Senior</v>
      </c>
      <c r="H2053" s="51" t="str">
        <f t="shared" si="339"/>
        <v>Welwitschia</v>
      </c>
      <c r="I2053" s="84"/>
      <c r="J2053" s="84" t="s">
        <v>1279</v>
      </c>
      <c r="K2053" s="84">
        <v>151</v>
      </c>
      <c r="L2053" s="83">
        <f t="shared" si="340"/>
        <v>17.8</v>
      </c>
      <c r="M2053" s="83">
        <f t="shared" si="341"/>
        <v>17.8</v>
      </c>
    </row>
    <row r="2054" spans="1:13" hidden="1" x14ac:dyDescent="0.3">
      <c r="A2054" s="210" t="str">
        <f t="shared" si="333"/>
        <v>2023-IC-L1</v>
      </c>
      <c r="B2054" s="199">
        <f t="shared" si="334"/>
        <v>44982</v>
      </c>
      <c r="C2054" s="210" t="str">
        <f t="shared" si="335"/>
        <v>Zone 4 - Canopy</v>
      </c>
      <c r="D2054" s="84" t="s">
        <v>452</v>
      </c>
      <c r="E2054" s="51" t="str">
        <f t="shared" si="336"/>
        <v>Bertie</v>
      </c>
      <c r="F2054" s="51" t="str">
        <f t="shared" si="337"/>
        <v>Diedericks</v>
      </c>
      <c r="G2054" s="51" t="str">
        <f t="shared" si="338"/>
        <v>Men Grand Masters</v>
      </c>
      <c r="H2054" s="51" t="str">
        <f t="shared" si="339"/>
        <v>Welwitschia</v>
      </c>
      <c r="I2054" s="84"/>
      <c r="J2054" s="84" t="s">
        <v>1280</v>
      </c>
      <c r="K2054" s="84">
        <v>114</v>
      </c>
      <c r="L2054" s="83">
        <f t="shared" si="340"/>
        <v>5.8</v>
      </c>
      <c r="M2054" s="83">
        <f t="shared" si="341"/>
        <v>5.8</v>
      </c>
    </row>
    <row r="2055" spans="1:13" hidden="1" x14ac:dyDescent="0.3">
      <c r="A2055" s="210" t="str">
        <f t="shared" si="333"/>
        <v>2023-IC-L1</v>
      </c>
      <c r="B2055" s="199">
        <f t="shared" si="334"/>
        <v>44982</v>
      </c>
      <c r="C2055" s="210" t="str">
        <f t="shared" si="335"/>
        <v>Zone 4 - Canopy</v>
      </c>
      <c r="D2055" s="84" t="s">
        <v>908</v>
      </c>
      <c r="E2055" s="51" t="str">
        <f t="shared" si="336"/>
        <v>Wilfred</v>
      </c>
      <c r="F2055" s="51" t="str">
        <f t="shared" si="337"/>
        <v>Matthys</v>
      </c>
      <c r="G2055" s="51" t="str">
        <f t="shared" si="338"/>
        <v>Men Veteran</v>
      </c>
      <c r="H2055" s="51" t="str">
        <f t="shared" si="339"/>
        <v>Welwitschia</v>
      </c>
      <c r="I2055" s="84" t="s">
        <v>19</v>
      </c>
      <c r="J2055" s="84"/>
      <c r="K2055" s="84">
        <v>46</v>
      </c>
      <c r="L2055" s="83">
        <f t="shared" si="340"/>
        <v>1</v>
      </c>
      <c r="M2055" s="83">
        <f t="shared" si="341"/>
        <v>1</v>
      </c>
    </row>
    <row r="2056" spans="1:13" hidden="1" x14ac:dyDescent="0.3">
      <c r="A2056" s="210" t="str">
        <f t="shared" si="333"/>
        <v>2023-IC-L1</v>
      </c>
      <c r="B2056" s="199">
        <f t="shared" si="334"/>
        <v>44982</v>
      </c>
      <c r="C2056" s="210" t="str">
        <f t="shared" si="335"/>
        <v>Zone 4 - Canopy</v>
      </c>
      <c r="D2056" s="84" t="s">
        <v>520</v>
      </c>
      <c r="E2056" s="51" t="str">
        <f t="shared" si="336"/>
        <v>Carlien</v>
      </c>
      <c r="F2056" s="51" t="str">
        <f t="shared" si="337"/>
        <v>Steyn</v>
      </c>
      <c r="G2056" s="51" t="str">
        <f t="shared" si="338"/>
        <v>Ladies Veteran</v>
      </c>
      <c r="H2056" s="51" t="str">
        <f t="shared" si="339"/>
        <v>Welwitschia</v>
      </c>
      <c r="I2056" s="84"/>
      <c r="J2056" s="84"/>
      <c r="K2056" s="84"/>
      <c r="L2056" s="83" t="str">
        <f t="shared" si="340"/>
        <v/>
      </c>
      <c r="M2056" s="83" t="str">
        <f t="shared" si="341"/>
        <v/>
      </c>
    </row>
    <row r="2057" spans="1:13" hidden="1" x14ac:dyDescent="0.3">
      <c r="A2057" s="210" t="str">
        <f t="shared" ref="A2057:A2103" si="342">IF(D2057="","",A2056)</f>
        <v>2023-IC-L1</v>
      </c>
      <c r="B2057" s="199">
        <f t="shared" ref="B2057:B2103" si="343">IF(D2057="","",B2056)</f>
        <v>44982</v>
      </c>
      <c r="C2057" s="210" t="str">
        <f t="shared" ref="C2057:C2103" si="344">IF(D2057="","",C2056)</f>
        <v>Zone 4 - Canopy</v>
      </c>
      <c r="D2057" s="84" t="s">
        <v>1620</v>
      </c>
      <c r="E2057" s="51" t="str">
        <f t="shared" ref="E2057:E2103" si="345">IF(D2057="","",VLOOKUP(D2057,Master,3,FALSE))</f>
        <v>Riaan</v>
      </c>
      <c r="F2057" s="51" t="str">
        <f t="shared" ref="F2057:F2103" si="346">IF(D2057="","",VLOOKUP(D2057,Master,4,FALSE))</f>
        <v>Van Rhyn</v>
      </c>
      <c r="G2057" s="51" t="str">
        <f t="shared" ref="G2057:G2103" si="347">IF(D2057="","",VLOOKUP(D2057,Master,5,FALSE))</f>
        <v>Men Senior</v>
      </c>
      <c r="H2057" s="51" t="str">
        <f t="shared" ref="H2057:H2103" si="348">IF(D2057="","",VLOOKUP(D2057,Master,2,FALSE))</f>
        <v>Welwitschia</v>
      </c>
      <c r="I2057" s="84"/>
      <c r="J2057" s="84"/>
      <c r="K2057" s="84"/>
      <c r="L2057" s="83" t="str">
        <f t="shared" ref="L2057:L2102" si="349">IF(K2057="","",IF(I2057="",ROUND(HLOOKUP(J2057,kgList,K2057,FALSE),1),ROUND(HLOOKUP(I2057,kgList,K2057,FALSE),1)))</f>
        <v/>
      </c>
      <c r="M2057" s="83" t="str">
        <f t="shared" ref="M2057:M2102" si="350">IF(L2057="","",IF(COUNTA(I2057:J2057)&gt;1,"Edible or Inedible",IF(COUNTA(I2057)=1,L2057*1,IF(COUNTA(J2057)=1,L2057*1,"ERROR"))))</f>
        <v/>
      </c>
    </row>
    <row r="2058" spans="1:13" hidden="1" x14ac:dyDescent="0.3">
      <c r="A2058" s="210" t="str">
        <f t="shared" si="342"/>
        <v>2023-IC-L1</v>
      </c>
      <c r="B2058" s="199">
        <f t="shared" si="343"/>
        <v>44982</v>
      </c>
      <c r="C2058" s="210" t="str">
        <f t="shared" si="344"/>
        <v>Zone 4 - Canopy</v>
      </c>
      <c r="D2058" s="84" t="s">
        <v>1517</v>
      </c>
      <c r="E2058" s="51" t="str">
        <f t="shared" si="345"/>
        <v>GJ</v>
      </c>
      <c r="F2058" s="51" t="str">
        <f t="shared" si="346"/>
        <v>Oosthuizen</v>
      </c>
      <c r="G2058" s="51" t="str">
        <f t="shared" si="347"/>
        <v>Men Senior</v>
      </c>
      <c r="H2058" s="51" t="str">
        <f t="shared" si="348"/>
        <v>Welwitschia</v>
      </c>
      <c r="I2058" s="84"/>
      <c r="J2058" s="84"/>
      <c r="K2058" s="84"/>
      <c r="L2058" s="83" t="str">
        <f t="shared" si="349"/>
        <v/>
      </c>
      <c r="M2058" s="83" t="str">
        <f t="shared" si="350"/>
        <v/>
      </c>
    </row>
    <row r="2059" spans="1:13" hidden="1" x14ac:dyDescent="0.3">
      <c r="A2059" s="210" t="str">
        <f t="shared" si="342"/>
        <v>2023-IC-L1</v>
      </c>
      <c r="B2059" s="199">
        <f t="shared" si="343"/>
        <v>44982</v>
      </c>
      <c r="C2059" s="210" t="str">
        <f t="shared" si="344"/>
        <v>Zone 4 - Canopy</v>
      </c>
      <c r="D2059" s="84" t="s">
        <v>515</v>
      </c>
      <c r="E2059" s="51" t="str">
        <f t="shared" si="345"/>
        <v>Nols</v>
      </c>
      <c r="F2059" s="51" t="str">
        <f t="shared" si="346"/>
        <v>Diedericks</v>
      </c>
      <c r="G2059" s="51" t="str">
        <f t="shared" si="347"/>
        <v>Men Senior</v>
      </c>
      <c r="H2059" s="51" t="str">
        <f t="shared" si="348"/>
        <v>Welwitschia</v>
      </c>
      <c r="I2059" s="84"/>
      <c r="J2059" s="84"/>
      <c r="K2059" s="84"/>
      <c r="L2059" s="83" t="str">
        <f t="shared" si="349"/>
        <v/>
      </c>
      <c r="M2059" s="83" t="str">
        <f t="shared" si="350"/>
        <v/>
      </c>
    </row>
    <row r="2060" spans="1:13" hidden="1" x14ac:dyDescent="0.3">
      <c r="A2060" s="210" t="str">
        <f t="shared" si="342"/>
        <v>2023-IC-L1</v>
      </c>
      <c r="B2060" s="199">
        <f t="shared" si="343"/>
        <v>44982</v>
      </c>
      <c r="C2060" s="210" t="str">
        <f t="shared" si="344"/>
        <v>Zone 4 - Canopy</v>
      </c>
      <c r="D2060" s="84" t="s">
        <v>1223</v>
      </c>
      <c r="E2060" s="51" t="str">
        <f t="shared" si="345"/>
        <v>Armand</v>
      </c>
      <c r="F2060" s="51" t="str">
        <f t="shared" si="346"/>
        <v>Pretorius</v>
      </c>
      <c r="G2060" s="51" t="str">
        <f t="shared" si="347"/>
        <v>Men Senior</v>
      </c>
      <c r="H2060" s="51" t="str">
        <f t="shared" si="348"/>
        <v>Penguin</v>
      </c>
      <c r="I2060" s="84"/>
      <c r="J2060" s="84"/>
      <c r="K2060" s="84"/>
      <c r="L2060" s="83" t="str">
        <f t="shared" si="349"/>
        <v/>
      </c>
      <c r="M2060" s="83" t="str">
        <f t="shared" si="350"/>
        <v/>
      </c>
    </row>
    <row r="2061" spans="1:13" hidden="1" x14ac:dyDescent="0.3">
      <c r="A2061" s="210" t="str">
        <f t="shared" si="342"/>
        <v>2023-IC-L1</v>
      </c>
      <c r="B2061" s="199">
        <f t="shared" si="343"/>
        <v>44982</v>
      </c>
      <c r="C2061" s="210" t="str">
        <f t="shared" si="344"/>
        <v>Zone 4 - Canopy</v>
      </c>
      <c r="D2061" s="84" t="s">
        <v>1225</v>
      </c>
      <c r="E2061" s="51" t="str">
        <f t="shared" si="345"/>
        <v>Neil</v>
      </c>
      <c r="F2061" s="51" t="str">
        <f t="shared" si="346"/>
        <v>Pretorius</v>
      </c>
      <c r="G2061" s="51" t="str">
        <f t="shared" si="347"/>
        <v>Men U/16</v>
      </c>
      <c r="H2061" s="51" t="str">
        <f t="shared" si="348"/>
        <v>Penguin</v>
      </c>
      <c r="I2061" s="84"/>
      <c r="J2061" s="84"/>
      <c r="K2061" s="84"/>
      <c r="L2061" s="83" t="str">
        <f t="shared" si="349"/>
        <v/>
      </c>
      <c r="M2061" s="83" t="str">
        <f t="shared" si="350"/>
        <v/>
      </c>
    </row>
    <row r="2062" spans="1:13" hidden="1" x14ac:dyDescent="0.3">
      <c r="A2062" s="210" t="str">
        <f t="shared" si="342"/>
        <v>2023-IC-L1</v>
      </c>
      <c r="B2062" s="199">
        <f t="shared" si="343"/>
        <v>44982</v>
      </c>
      <c r="C2062" s="210" t="str">
        <f t="shared" si="344"/>
        <v>Zone 4 - Canopy</v>
      </c>
      <c r="D2062" s="84" t="s">
        <v>652</v>
      </c>
      <c r="E2062" s="51" t="str">
        <f t="shared" si="345"/>
        <v>Andre</v>
      </c>
      <c r="F2062" s="51" t="str">
        <f t="shared" si="346"/>
        <v>Muller</v>
      </c>
      <c r="G2062" s="51" t="str">
        <f t="shared" si="347"/>
        <v>Men Grand Masters</v>
      </c>
      <c r="H2062" s="51" t="str">
        <f t="shared" si="348"/>
        <v>Welwitschia</v>
      </c>
      <c r="I2062" s="84"/>
      <c r="J2062" s="84"/>
      <c r="K2062" s="84"/>
      <c r="L2062" s="83" t="str">
        <f t="shared" si="349"/>
        <v/>
      </c>
      <c r="M2062" s="83" t="str">
        <f t="shared" si="350"/>
        <v/>
      </c>
    </row>
    <row r="2063" spans="1:13" hidden="1" x14ac:dyDescent="0.3">
      <c r="A2063" s="210" t="str">
        <f t="shared" si="342"/>
        <v>2023-IC-L1</v>
      </c>
      <c r="B2063" s="199">
        <f t="shared" si="343"/>
        <v>44982</v>
      </c>
      <c r="C2063" s="210" t="str">
        <f t="shared" si="344"/>
        <v>Zone 4 - Canopy</v>
      </c>
      <c r="D2063" s="84" t="s">
        <v>463</v>
      </c>
      <c r="E2063" s="51" t="str">
        <f t="shared" si="345"/>
        <v>Willem</v>
      </c>
      <c r="F2063" s="51" t="str">
        <f t="shared" si="346"/>
        <v>Steyn</v>
      </c>
      <c r="G2063" s="51" t="str">
        <f t="shared" si="347"/>
        <v>Men Veteran</v>
      </c>
      <c r="H2063" s="51" t="str">
        <f t="shared" si="348"/>
        <v>Welwitschia</v>
      </c>
      <c r="I2063" s="84"/>
      <c r="J2063" s="84"/>
      <c r="K2063" s="84"/>
      <c r="L2063" s="83" t="str">
        <f t="shared" si="349"/>
        <v/>
      </c>
      <c r="M2063" s="83" t="str">
        <f t="shared" si="350"/>
        <v/>
      </c>
    </row>
    <row r="2064" spans="1:13" hidden="1" x14ac:dyDescent="0.3">
      <c r="A2064" s="210" t="str">
        <f t="shared" si="342"/>
        <v>2023-IC-L1</v>
      </c>
      <c r="B2064" s="199">
        <f t="shared" si="343"/>
        <v>44982</v>
      </c>
      <c r="C2064" s="210" t="str">
        <f t="shared" si="344"/>
        <v>Zone 4 - Canopy</v>
      </c>
      <c r="D2064" s="84" t="s">
        <v>1544</v>
      </c>
      <c r="E2064" s="51" t="str">
        <f t="shared" si="345"/>
        <v>Daniel</v>
      </c>
      <c r="F2064" s="51" t="str">
        <f t="shared" si="346"/>
        <v>Pretorius</v>
      </c>
      <c r="G2064" s="51" t="str">
        <f t="shared" si="347"/>
        <v>Men Senior</v>
      </c>
      <c r="H2064" s="51" t="str">
        <f t="shared" si="348"/>
        <v>Welwitschia</v>
      </c>
      <c r="I2064" s="84"/>
      <c r="J2064" s="84"/>
      <c r="K2064" s="84"/>
      <c r="L2064" s="83" t="str">
        <f t="shared" si="349"/>
        <v/>
      </c>
      <c r="M2064" s="83" t="str">
        <f t="shared" si="350"/>
        <v/>
      </c>
    </row>
    <row r="2065" spans="1:13" hidden="1" x14ac:dyDescent="0.3">
      <c r="A2065" s="210" t="str">
        <f t="shared" si="342"/>
        <v>2023-IC-L1</v>
      </c>
      <c r="B2065" s="199">
        <f t="shared" si="343"/>
        <v>44982</v>
      </c>
      <c r="C2065" s="210" t="str">
        <f t="shared" si="344"/>
        <v>Zone 4 - Canopy</v>
      </c>
      <c r="D2065" s="84" t="s">
        <v>538</v>
      </c>
      <c r="E2065" s="51" t="str">
        <f t="shared" si="345"/>
        <v xml:space="preserve">Michael </v>
      </c>
      <c r="F2065" s="51" t="str">
        <f t="shared" si="346"/>
        <v>Maree</v>
      </c>
      <c r="G2065" s="51" t="str">
        <f t="shared" si="347"/>
        <v>Men Veteran</v>
      </c>
      <c r="H2065" s="51" t="str">
        <f t="shared" si="348"/>
        <v>Welwitschia</v>
      </c>
      <c r="I2065" s="84"/>
      <c r="J2065" s="84"/>
      <c r="K2065" s="84"/>
      <c r="L2065" s="83" t="str">
        <f t="shared" si="349"/>
        <v/>
      </c>
      <c r="M2065" s="83" t="str">
        <f t="shared" si="350"/>
        <v/>
      </c>
    </row>
    <row r="2066" spans="1:13" hidden="1" x14ac:dyDescent="0.3">
      <c r="A2066" s="210" t="s">
        <v>2050</v>
      </c>
      <c r="B2066" s="199">
        <v>45038</v>
      </c>
      <c r="C2066" s="210" t="s">
        <v>1978</v>
      </c>
      <c r="D2066" s="84" t="s">
        <v>657</v>
      </c>
      <c r="E2066" s="51" t="str">
        <f t="shared" si="345"/>
        <v>Adri</v>
      </c>
      <c r="F2066" s="51" t="str">
        <f t="shared" si="346"/>
        <v>Roets</v>
      </c>
      <c r="G2066" s="51" t="str">
        <f t="shared" si="347"/>
        <v>Men Master</v>
      </c>
      <c r="H2066" s="51" t="str">
        <f t="shared" si="348"/>
        <v>Atlantic Angling Club</v>
      </c>
      <c r="I2066" s="84"/>
      <c r="J2066" s="84" t="s">
        <v>1279</v>
      </c>
      <c r="K2066" s="84">
        <v>157</v>
      </c>
      <c r="L2066" s="83">
        <f t="shared" si="349"/>
        <v>20.399999999999999</v>
      </c>
      <c r="M2066" s="83">
        <f t="shared" si="350"/>
        <v>20.399999999999999</v>
      </c>
    </row>
    <row r="2067" spans="1:13" hidden="1" x14ac:dyDescent="0.3">
      <c r="A2067" s="210" t="str">
        <f t="shared" si="342"/>
        <v>2023-IC-L2</v>
      </c>
      <c r="B2067" s="199">
        <f t="shared" si="343"/>
        <v>45038</v>
      </c>
      <c r="C2067" s="210" t="str">
        <f t="shared" si="344"/>
        <v>Zone 1 - Mile 14</v>
      </c>
      <c r="D2067" s="84" t="s">
        <v>682</v>
      </c>
      <c r="E2067" s="51" t="str">
        <f t="shared" si="345"/>
        <v>Henning</v>
      </c>
      <c r="F2067" s="51" t="str">
        <f t="shared" si="346"/>
        <v>Du Plessis</v>
      </c>
      <c r="G2067" s="51" t="str">
        <f t="shared" si="347"/>
        <v>Men Master</v>
      </c>
      <c r="H2067" s="51" t="str">
        <f t="shared" si="348"/>
        <v>Atlantic Angling Club</v>
      </c>
      <c r="I2067" s="84"/>
      <c r="J2067" s="84" t="s">
        <v>1279</v>
      </c>
      <c r="K2067" s="84">
        <v>163</v>
      </c>
      <c r="L2067" s="83">
        <f t="shared" si="349"/>
        <v>23.1</v>
      </c>
      <c r="M2067" s="83">
        <f t="shared" si="350"/>
        <v>23.1</v>
      </c>
    </row>
    <row r="2068" spans="1:13" hidden="1" x14ac:dyDescent="0.3">
      <c r="A2068" s="210" t="str">
        <f t="shared" si="342"/>
        <v>2023-IC-L2</v>
      </c>
      <c r="B2068" s="199">
        <f t="shared" si="343"/>
        <v>45038</v>
      </c>
      <c r="C2068" s="210" t="str">
        <f t="shared" si="344"/>
        <v>Zone 1 - Mile 14</v>
      </c>
      <c r="D2068" s="84" t="s">
        <v>905</v>
      </c>
      <c r="E2068" s="51" t="str">
        <f t="shared" si="345"/>
        <v>Jaco</v>
      </c>
      <c r="F2068" s="51" t="str">
        <f t="shared" si="346"/>
        <v>Venter</v>
      </c>
      <c r="G2068" s="51" t="str">
        <f t="shared" si="347"/>
        <v>Men Master</v>
      </c>
      <c r="H2068" s="51" t="str">
        <f t="shared" si="348"/>
        <v>Atlantic Angling Club</v>
      </c>
      <c r="I2068" s="84" t="s">
        <v>19</v>
      </c>
      <c r="J2068" s="84"/>
      <c r="K2068" s="84">
        <v>59</v>
      </c>
      <c r="L2068" s="83">
        <f t="shared" si="349"/>
        <v>2.1</v>
      </c>
      <c r="M2068" s="83">
        <f t="shared" si="350"/>
        <v>2.1</v>
      </c>
    </row>
    <row r="2069" spans="1:13" hidden="1" x14ac:dyDescent="0.3">
      <c r="A2069" s="210" t="str">
        <f t="shared" si="342"/>
        <v>2023-IC-L2</v>
      </c>
      <c r="B2069" s="199">
        <f t="shared" si="343"/>
        <v>45038</v>
      </c>
      <c r="C2069" s="210" t="str">
        <f t="shared" si="344"/>
        <v>Zone 1 - Mile 14</v>
      </c>
      <c r="D2069" s="84" t="s">
        <v>1429</v>
      </c>
      <c r="E2069" s="51" t="str">
        <f t="shared" si="345"/>
        <v>Andi</v>
      </c>
      <c r="F2069" s="51" t="str">
        <f t="shared" si="346"/>
        <v>Bachran</v>
      </c>
      <c r="G2069" s="51" t="str">
        <f t="shared" si="347"/>
        <v>Men Master</v>
      </c>
      <c r="H2069" s="51" t="str">
        <f t="shared" si="348"/>
        <v>Atlantic Angling Club</v>
      </c>
      <c r="I2069" s="84"/>
      <c r="J2069" s="84" t="s">
        <v>10</v>
      </c>
      <c r="K2069" s="84">
        <v>40</v>
      </c>
      <c r="L2069" s="83">
        <f t="shared" si="349"/>
        <v>1</v>
      </c>
      <c r="M2069" s="83">
        <f t="shared" si="350"/>
        <v>1</v>
      </c>
    </row>
    <row r="2070" spans="1:13" hidden="1" x14ac:dyDescent="0.3">
      <c r="A2070" s="210" t="str">
        <f t="shared" si="342"/>
        <v>2023-IC-L2</v>
      </c>
      <c r="B2070" s="199">
        <f t="shared" si="343"/>
        <v>45038</v>
      </c>
      <c r="C2070" s="210" t="str">
        <f t="shared" si="344"/>
        <v>Zone 1 - Mile 14</v>
      </c>
      <c r="D2070" s="84" t="s">
        <v>1429</v>
      </c>
      <c r="E2070" s="51" t="str">
        <f t="shared" si="345"/>
        <v>Andi</v>
      </c>
      <c r="F2070" s="51" t="str">
        <f t="shared" si="346"/>
        <v>Bachran</v>
      </c>
      <c r="G2070" s="51" t="str">
        <f t="shared" si="347"/>
        <v>Men Master</v>
      </c>
      <c r="H2070" s="51" t="str">
        <f t="shared" si="348"/>
        <v>Atlantic Angling Club</v>
      </c>
      <c r="I2070" s="84"/>
      <c r="J2070" s="84" t="s">
        <v>20</v>
      </c>
      <c r="K2070" s="84">
        <v>93</v>
      </c>
      <c r="L2070" s="83">
        <f t="shared" si="349"/>
        <v>3</v>
      </c>
      <c r="M2070" s="83">
        <f t="shared" si="350"/>
        <v>3</v>
      </c>
    </row>
    <row r="2071" spans="1:13" hidden="1" x14ac:dyDescent="0.3">
      <c r="A2071" s="210" t="str">
        <f t="shared" si="342"/>
        <v>2023-IC-L2</v>
      </c>
      <c r="B2071" s="199">
        <f t="shared" si="343"/>
        <v>45038</v>
      </c>
      <c r="C2071" s="210" t="str">
        <f t="shared" si="344"/>
        <v>Zone 1 - Mile 14</v>
      </c>
      <c r="D2071" s="84" t="s">
        <v>909</v>
      </c>
      <c r="E2071" s="51" t="str">
        <f t="shared" si="345"/>
        <v>Sarel</v>
      </c>
      <c r="F2071" s="51" t="str">
        <f t="shared" si="346"/>
        <v>Mynhardt</v>
      </c>
      <c r="G2071" s="51" t="str">
        <f t="shared" si="347"/>
        <v>Men Master</v>
      </c>
      <c r="H2071" s="51" t="str">
        <f t="shared" si="348"/>
        <v>Atlantic Angling Club</v>
      </c>
      <c r="I2071" s="84" t="s">
        <v>19</v>
      </c>
      <c r="J2071" s="84"/>
      <c r="K2071" s="84">
        <v>118</v>
      </c>
      <c r="L2071" s="83">
        <f t="shared" si="349"/>
        <v>17.399999999999999</v>
      </c>
      <c r="M2071" s="83">
        <f t="shared" si="350"/>
        <v>17.399999999999999</v>
      </c>
    </row>
    <row r="2072" spans="1:13" hidden="1" x14ac:dyDescent="0.3">
      <c r="A2072" s="210" t="str">
        <f t="shared" si="342"/>
        <v>2023-IC-L2</v>
      </c>
      <c r="B2072" s="199">
        <f t="shared" si="343"/>
        <v>45038</v>
      </c>
      <c r="C2072" s="210" t="str">
        <f t="shared" si="344"/>
        <v>Zone 1 - Mile 14</v>
      </c>
      <c r="D2072" s="84" t="s">
        <v>1545</v>
      </c>
      <c r="E2072" s="51" t="str">
        <f t="shared" si="345"/>
        <v>Stefano</v>
      </c>
      <c r="F2072" s="51" t="str">
        <f t="shared" si="346"/>
        <v>Strappazzon</v>
      </c>
      <c r="G2072" s="51" t="str">
        <f t="shared" si="347"/>
        <v>Men Veteran</v>
      </c>
      <c r="H2072" s="51" t="str">
        <f t="shared" si="348"/>
        <v>Atlantic Angling Club</v>
      </c>
      <c r="I2072" s="84" t="s">
        <v>19</v>
      </c>
      <c r="J2072" s="84"/>
      <c r="K2072" s="84">
        <v>105</v>
      </c>
      <c r="L2072" s="83">
        <f t="shared" si="349"/>
        <v>12.2</v>
      </c>
      <c r="M2072" s="83">
        <f t="shared" si="350"/>
        <v>12.2</v>
      </c>
    </row>
    <row r="2073" spans="1:13" hidden="1" x14ac:dyDescent="0.3">
      <c r="A2073" s="210" t="str">
        <f t="shared" si="342"/>
        <v>2023-IC-L2</v>
      </c>
      <c r="B2073" s="199">
        <f t="shared" si="343"/>
        <v>45038</v>
      </c>
      <c r="C2073" s="210" t="str">
        <f t="shared" si="344"/>
        <v>Zone 1 - Mile 14</v>
      </c>
      <c r="D2073" s="84" t="s">
        <v>1554</v>
      </c>
      <c r="E2073" s="51" t="str">
        <f t="shared" si="345"/>
        <v>Sven</v>
      </c>
      <c r="F2073" s="51" t="str">
        <f t="shared" si="346"/>
        <v>Welzig</v>
      </c>
      <c r="G2073" s="51" t="str">
        <f t="shared" si="347"/>
        <v>Men U/21</v>
      </c>
      <c r="H2073" s="51" t="str">
        <f t="shared" si="348"/>
        <v>Mako</v>
      </c>
      <c r="I2073" s="84"/>
      <c r="J2073" s="84" t="s">
        <v>20</v>
      </c>
      <c r="K2073" s="84">
        <v>88</v>
      </c>
      <c r="L2073" s="83">
        <f t="shared" si="349"/>
        <v>2.5</v>
      </c>
      <c r="M2073" s="83">
        <f t="shared" si="350"/>
        <v>2.5</v>
      </c>
    </row>
    <row r="2074" spans="1:13" hidden="1" x14ac:dyDescent="0.3">
      <c r="A2074" s="210" t="str">
        <f t="shared" si="342"/>
        <v>2023-IC-L2</v>
      </c>
      <c r="B2074" s="199">
        <f t="shared" si="343"/>
        <v>45038</v>
      </c>
      <c r="C2074" s="210" t="str">
        <f t="shared" si="344"/>
        <v>Zone 1 - Mile 14</v>
      </c>
      <c r="D2074" s="84" t="s">
        <v>907</v>
      </c>
      <c r="E2074" s="51" t="str">
        <f t="shared" si="345"/>
        <v>Hanno</v>
      </c>
      <c r="F2074" s="51" t="str">
        <f t="shared" si="346"/>
        <v>Burger</v>
      </c>
      <c r="G2074" s="51" t="str">
        <f t="shared" si="347"/>
        <v>Men U/16</v>
      </c>
      <c r="H2074" s="51" t="str">
        <f t="shared" si="348"/>
        <v>Atlantic Angling Club</v>
      </c>
      <c r="I2074" s="84"/>
      <c r="J2074" s="84"/>
      <c r="K2074" s="84"/>
      <c r="L2074" s="83" t="str">
        <f t="shared" si="349"/>
        <v/>
      </c>
      <c r="M2074" s="83" t="str">
        <f t="shared" si="350"/>
        <v/>
      </c>
    </row>
    <row r="2075" spans="1:13" hidden="1" x14ac:dyDescent="0.3">
      <c r="A2075" s="210" t="str">
        <f t="shared" si="342"/>
        <v>2023-IC-L2</v>
      </c>
      <c r="B2075" s="199">
        <f t="shared" si="343"/>
        <v>45038</v>
      </c>
      <c r="C2075" s="210" t="str">
        <f t="shared" si="344"/>
        <v>Zone 1 - Mile 14</v>
      </c>
      <c r="D2075" s="84" t="s">
        <v>906</v>
      </c>
      <c r="E2075" s="51" t="str">
        <f t="shared" si="345"/>
        <v>Andries</v>
      </c>
      <c r="F2075" s="51" t="str">
        <f t="shared" si="346"/>
        <v>Burger</v>
      </c>
      <c r="G2075" s="51" t="str">
        <f t="shared" si="347"/>
        <v>Men Master</v>
      </c>
      <c r="H2075" s="51" t="str">
        <f t="shared" si="348"/>
        <v>Atlantic Angling Club</v>
      </c>
      <c r="I2075" s="84"/>
      <c r="J2075" s="84"/>
      <c r="K2075" s="84"/>
      <c r="L2075" s="83" t="str">
        <f t="shared" si="349"/>
        <v/>
      </c>
      <c r="M2075" s="83" t="str">
        <f t="shared" si="350"/>
        <v/>
      </c>
    </row>
    <row r="2076" spans="1:13" hidden="1" x14ac:dyDescent="0.3">
      <c r="A2076" s="210" t="str">
        <f t="shared" si="342"/>
        <v>2023-IC-L2</v>
      </c>
      <c r="B2076" s="199">
        <f t="shared" si="343"/>
        <v>45038</v>
      </c>
      <c r="C2076" s="210" t="str">
        <f t="shared" si="344"/>
        <v>Zone 1 - Mile 14</v>
      </c>
      <c r="D2076" s="84" t="s">
        <v>1029</v>
      </c>
      <c r="E2076" s="51" t="str">
        <f t="shared" si="345"/>
        <v>Luigi</v>
      </c>
      <c r="F2076" s="51" t="str">
        <f t="shared" si="346"/>
        <v>Strappazzon</v>
      </c>
      <c r="G2076" s="51" t="str">
        <f t="shared" si="347"/>
        <v>Men U/16</v>
      </c>
      <c r="H2076" s="51" t="str">
        <f t="shared" si="348"/>
        <v>Atlantic Angling Club</v>
      </c>
      <c r="I2076" s="84"/>
      <c r="J2076" s="84"/>
      <c r="K2076" s="84"/>
      <c r="L2076" s="83" t="str">
        <f t="shared" si="349"/>
        <v/>
      </c>
      <c r="M2076" s="83" t="str">
        <f t="shared" si="350"/>
        <v/>
      </c>
    </row>
    <row r="2077" spans="1:13" hidden="1" x14ac:dyDescent="0.3">
      <c r="A2077" s="210" t="str">
        <f t="shared" si="342"/>
        <v>2023-IC-L2</v>
      </c>
      <c r="B2077" s="199">
        <f t="shared" si="343"/>
        <v>45038</v>
      </c>
      <c r="C2077" s="210" t="str">
        <f t="shared" si="344"/>
        <v>Zone 1 - Mile 14</v>
      </c>
      <c r="D2077" s="84" t="s">
        <v>1767</v>
      </c>
      <c r="E2077" s="51" t="str">
        <f t="shared" si="345"/>
        <v>Andre</v>
      </c>
      <c r="F2077" s="51" t="str">
        <f t="shared" si="346"/>
        <v>Nell</v>
      </c>
      <c r="G2077" s="51" t="str">
        <f t="shared" si="347"/>
        <v>Men Grand Masters</v>
      </c>
      <c r="H2077" s="51" t="str">
        <f t="shared" si="348"/>
        <v>Namib Park</v>
      </c>
      <c r="I2077" s="84"/>
      <c r="J2077" s="84"/>
      <c r="K2077" s="84"/>
      <c r="L2077" s="83" t="str">
        <f t="shared" si="349"/>
        <v/>
      </c>
      <c r="M2077" s="83" t="str">
        <f t="shared" si="350"/>
        <v/>
      </c>
    </row>
    <row r="2078" spans="1:13" hidden="1" x14ac:dyDescent="0.3">
      <c r="A2078" s="210" t="str">
        <f t="shared" si="342"/>
        <v>2023-IC-L2</v>
      </c>
      <c r="B2078" s="199">
        <f t="shared" si="343"/>
        <v>45038</v>
      </c>
      <c r="C2078" s="210" t="str">
        <f t="shared" si="344"/>
        <v>Zone 1 - Mile 14</v>
      </c>
      <c r="D2078" s="84" t="s">
        <v>1685</v>
      </c>
      <c r="E2078" s="51" t="str">
        <f t="shared" si="345"/>
        <v>Jacobus</v>
      </c>
      <c r="F2078" s="51" t="str">
        <f t="shared" si="346"/>
        <v>Steyl</v>
      </c>
      <c r="G2078" s="51" t="str">
        <f t="shared" si="347"/>
        <v>Men Grand Masters</v>
      </c>
      <c r="H2078" s="51" t="str">
        <f t="shared" si="348"/>
        <v>Atlantic Angling Club</v>
      </c>
      <c r="I2078" s="84"/>
      <c r="J2078" s="84"/>
      <c r="K2078" s="84"/>
      <c r="L2078" s="83" t="str">
        <f t="shared" si="349"/>
        <v/>
      </c>
      <c r="M2078" s="83" t="str">
        <f t="shared" si="350"/>
        <v/>
      </c>
    </row>
    <row r="2079" spans="1:13" hidden="1" x14ac:dyDescent="0.3">
      <c r="A2079" s="210" t="str">
        <f t="shared" si="342"/>
        <v>2023-IC-L2</v>
      </c>
      <c r="B2079" s="199">
        <f t="shared" si="343"/>
        <v>45038</v>
      </c>
      <c r="C2079" s="210" t="str">
        <f t="shared" si="344"/>
        <v>Zone 1 - Mile 14</v>
      </c>
      <c r="D2079" s="84" t="s">
        <v>828</v>
      </c>
      <c r="E2079" s="51" t="str">
        <f t="shared" si="345"/>
        <v>Wikus</v>
      </c>
      <c r="F2079" s="51" t="str">
        <f t="shared" si="346"/>
        <v>Pinaar</v>
      </c>
      <c r="G2079" s="51" t="str">
        <f t="shared" si="347"/>
        <v>Men Veteran</v>
      </c>
      <c r="H2079" s="51" t="str">
        <f t="shared" si="348"/>
        <v>Atlantic Angling Club</v>
      </c>
      <c r="I2079" s="84"/>
      <c r="J2079" s="84"/>
      <c r="K2079" s="84"/>
      <c r="L2079" s="83" t="str">
        <f t="shared" si="349"/>
        <v/>
      </c>
      <c r="M2079" s="83" t="str">
        <f t="shared" si="350"/>
        <v/>
      </c>
    </row>
    <row r="2080" spans="1:13" hidden="1" x14ac:dyDescent="0.3">
      <c r="A2080" s="210" t="str">
        <f t="shared" si="342"/>
        <v>2023-IC-L2</v>
      </c>
      <c r="B2080" s="199">
        <f t="shared" si="343"/>
        <v>45038</v>
      </c>
      <c r="C2080" s="210" t="str">
        <f t="shared" si="344"/>
        <v>Zone 1 - Mile 14</v>
      </c>
      <c r="D2080" s="84" t="s">
        <v>853</v>
      </c>
      <c r="E2080" s="51" t="str">
        <f t="shared" si="345"/>
        <v>Jurgens</v>
      </c>
      <c r="F2080" s="51" t="str">
        <f t="shared" si="346"/>
        <v>Thomson</v>
      </c>
      <c r="G2080" s="51" t="str">
        <f t="shared" si="347"/>
        <v>Men Senior</v>
      </c>
      <c r="H2080" s="51" t="str">
        <f t="shared" si="348"/>
        <v>Atlantic Angling Club</v>
      </c>
      <c r="I2080" s="84"/>
      <c r="J2080" s="84"/>
      <c r="K2080" s="84"/>
      <c r="L2080" s="83" t="str">
        <f t="shared" si="349"/>
        <v/>
      </c>
      <c r="M2080" s="83" t="str">
        <f t="shared" si="350"/>
        <v/>
      </c>
    </row>
    <row r="2081" spans="1:13" hidden="1" x14ac:dyDescent="0.3">
      <c r="A2081" s="210" t="str">
        <f t="shared" si="342"/>
        <v>2023-IC-L2</v>
      </c>
      <c r="B2081" s="199">
        <f t="shared" si="343"/>
        <v>45038</v>
      </c>
      <c r="C2081" s="210" t="str">
        <f t="shared" si="344"/>
        <v>Zone 1 - Mile 14</v>
      </c>
      <c r="D2081" s="84" t="s">
        <v>840</v>
      </c>
      <c r="E2081" s="51" t="str">
        <f t="shared" si="345"/>
        <v>Jan Tommy</v>
      </c>
      <c r="F2081" s="51" t="str">
        <f t="shared" si="346"/>
        <v>Thomson</v>
      </c>
      <c r="G2081" s="51" t="str">
        <f t="shared" si="347"/>
        <v>Men Grand Masters</v>
      </c>
      <c r="H2081" s="51" t="str">
        <f t="shared" si="348"/>
        <v>Atlantic Angling Club</v>
      </c>
      <c r="I2081" s="84"/>
      <c r="J2081" s="84"/>
      <c r="K2081" s="84"/>
      <c r="L2081" s="83" t="str">
        <f t="shared" si="349"/>
        <v/>
      </c>
      <c r="M2081" s="83" t="str">
        <f t="shared" si="350"/>
        <v/>
      </c>
    </row>
    <row r="2082" spans="1:13" hidden="1" x14ac:dyDescent="0.3">
      <c r="A2082" s="210" t="str">
        <f t="shared" si="342"/>
        <v>2023-IC-L2</v>
      </c>
      <c r="B2082" s="199">
        <f t="shared" si="343"/>
        <v>45038</v>
      </c>
      <c r="C2082" s="210" t="str">
        <f t="shared" si="344"/>
        <v>Zone 1 - Mile 14</v>
      </c>
      <c r="D2082" s="84" t="s">
        <v>1670</v>
      </c>
      <c r="E2082" s="51" t="str">
        <f t="shared" si="345"/>
        <v>Andy</v>
      </c>
      <c r="F2082" s="51" t="str">
        <f t="shared" si="346"/>
        <v>Welzig</v>
      </c>
      <c r="G2082" s="51" t="str">
        <f t="shared" si="347"/>
        <v>Men Grand Masters</v>
      </c>
      <c r="H2082" s="51" t="str">
        <f t="shared" si="348"/>
        <v>Atlantic Angling Club</v>
      </c>
      <c r="I2082" s="84"/>
      <c r="J2082" s="84"/>
      <c r="K2082" s="84"/>
      <c r="L2082" s="83" t="str">
        <f t="shared" si="349"/>
        <v/>
      </c>
      <c r="M2082" s="83" t="str">
        <f t="shared" si="350"/>
        <v/>
      </c>
    </row>
    <row r="2083" spans="1:13" hidden="1" x14ac:dyDescent="0.3">
      <c r="A2083" s="210" t="str">
        <f t="shared" si="342"/>
        <v>2023-IC-L2</v>
      </c>
      <c r="B2083" s="199">
        <f t="shared" si="343"/>
        <v>45038</v>
      </c>
      <c r="C2083" s="210" t="str">
        <f t="shared" si="344"/>
        <v>Zone 1 - Mile 14</v>
      </c>
      <c r="D2083" s="84" t="s">
        <v>1227</v>
      </c>
      <c r="E2083" s="51" t="str">
        <f t="shared" si="345"/>
        <v>Ryan</v>
      </c>
      <c r="F2083" s="51" t="str">
        <f t="shared" si="346"/>
        <v>Wolmarans</v>
      </c>
      <c r="G2083" s="51" t="str">
        <f t="shared" si="347"/>
        <v>Men Senior</v>
      </c>
      <c r="H2083" s="51" t="str">
        <f t="shared" si="348"/>
        <v>Walvis Bay</v>
      </c>
      <c r="I2083" s="84"/>
      <c r="J2083" s="84"/>
      <c r="K2083" s="84"/>
      <c r="L2083" s="83" t="str">
        <f t="shared" si="349"/>
        <v/>
      </c>
      <c r="M2083" s="83" t="str">
        <f t="shared" si="350"/>
        <v/>
      </c>
    </row>
    <row r="2084" spans="1:13" hidden="1" x14ac:dyDescent="0.3">
      <c r="A2084" s="210" t="str">
        <f t="shared" si="342"/>
        <v>2023-IC-L2</v>
      </c>
      <c r="B2084" s="199">
        <f t="shared" si="343"/>
        <v>45038</v>
      </c>
      <c r="C2084" s="210" t="str">
        <f t="shared" si="344"/>
        <v>Zone 1 - Mile 14</v>
      </c>
      <c r="D2084" s="84" t="s">
        <v>638</v>
      </c>
      <c r="E2084" s="51" t="str">
        <f t="shared" si="345"/>
        <v>Sandra</v>
      </c>
      <c r="F2084" s="51" t="str">
        <f t="shared" si="346"/>
        <v>Thompson</v>
      </c>
      <c r="G2084" s="51" t="str">
        <f t="shared" si="347"/>
        <v>Ladies Veteran</v>
      </c>
      <c r="H2084" s="51" t="str">
        <f t="shared" si="348"/>
        <v>Atlantic Angling Club</v>
      </c>
      <c r="I2084" s="84"/>
      <c r="J2084" s="84"/>
      <c r="K2084" s="84"/>
      <c r="L2084" s="83" t="str">
        <f t="shared" si="349"/>
        <v/>
      </c>
      <c r="M2084" s="83" t="str">
        <f t="shared" si="350"/>
        <v/>
      </c>
    </row>
    <row r="2085" spans="1:13" hidden="1" x14ac:dyDescent="0.3">
      <c r="A2085" s="210" t="str">
        <f t="shared" si="342"/>
        <v>2023-IC-L2</v>
      </c>
      <c r="B2085" s="199">
        <f t="shared" si="343"/>
        <v>45038</v>
      </c>
      <c r="C2085" s="210" t="str">
        <f t="shared" si="344"/>
        <v>Zone 1 - Mile 14</v>
      </c>
      <c r="D2085" s="84" t="s">
        <v>829</v>
      </c>
      <c r="E2085" s="51" t="str">
        <f t="shared" si="345"/>
        <v>Carol</v>
      </c>
      <c r="F2085" s="51" t="str">
        <f t="shared" si="346"/>
        <v>Thomson</v>
      </c>
      <c r="G2085" s="51" t="str">
        <f t="shared" si="347"/>
        <v>Ladies Grand Masters</v>
      </c>
      <c r="H2085" s="51" t="str">
        <f t="shared" si="348"/>
        <v>Atlantic Angling Club</v>
      </c>
      <c r="I2085" s="84"/>
      <c r="J2085" s="84"/>
      <c r="K2085" s="84"/>
      <c r="L2085" s="83" t="str">
        <f t="shared" si="349"/>
        <v/>
      </c>
      <c r="M2085" s="83" t="str">
        <f t="shared" si="350"/>
        <v/>
      </c>
    </row>
    <row r="2086" spans="1:13" hidden="1" x14ac:dyDescent="0.3">
      <c r="A2086" s="210" t="str">
        <f t="shared" si="342"/>
        <v>2023-IC-L2</v>
      </c>
      <c r="B2086" s="199">
        <f t="shared" si="343"/>
        <v>45038</v>
      </c>
      <c r="C2086" s="210" t="str">
        <f t="shared" si="344"/>
        <v>Zone 1 - Mile 14</v>
      </c>
      <c r="D2086" s="84" t="s">
        <v>1430</v>
      </c>
      <c r="E2086" s="51" t="str">
        <f t="shared" si="345"/>
        <v>Kay</v>
      </c>
      <c r="F2086" s="51" t="str">
        <f t="shared" si="346"/>
        <v>Bachran</v>
      </c>
      <c r="G2086" s="51" t="str">
        <f t="shared" si="347"/>
        <v>Men Senior</v>
      </c>
      <c r="H2086" s="51" t="str">
        <f t="shared" si="348"/>
        <v>Mako</v>
      </c>
      <c r="I2086" s="84"/>
      <c r="J2086" s="84"/>
      <c r="K2086" s="84"/>
      <c r="L2086" s="83" t="str">
        <f t="shared" si="349"/>
        <v/>
      </c>
      <c r="M2086" s="83" t="str">
        <f t="shared" si="350"/>
        <v/>
      </c>
    </row>
    <row r="2087" spans="1:13" hidden="1" x14ac:dyDescent="0.3">
      <c r="A2087" s="210" t="str">
        <f t="shared" si="342"/>
        <v>2023-IC-L2</v>
      </c>
      <c r="B2087" s="199">
        <f t="shared" si="343"/>
        <v>45038</v>
      </c>
      <c r="C2087" s="210" t="str">
        <f t="shared" si="344"/>
        <v>Zone 1 - Mile 14</v>
      </c>
      <c r="D2087" s="84" t="s">
        <v>584</v>
      </c>
      <c r="E2087" s="51" t="str">
        <f t="shared" si="345"/>
        <v>Christel</v>
      </c>
      <c r="F2087" s="51" t="str">
        <f t="shared" si="346"/>
        <v>Visser</v>
      </c>
      <c r="G2087" s="51" t="str">
        <f t="shared" si="347"/>
        <v>Ladies Senior</v>
      </c>
      <c r="H2087" s="51" t="str">
        <f t="shared" si="348"/>
        <v>Seagull Angling Club</v>
      </c>
      <c r="I2087" s="84"/>
      <c r="J2087" s="84" t="s">
        <v>1279</v>
      </c>
      <c r="K2087" s="84">
        <v>168</v>
      </c>
      <c r="L2087" s="83">
        <f t="shared" si="349"/>
        <v>25.7</v>
      </c>
      <c r="M2087" s="83">
        <f t="shared" si="350"/>
        <v>25.7</v>
      </c>
    </row>
    <row r="2088" spans="1:13" hidden="1" x14ac:dyDescent="0.3">
      <c r="A2088" s="210" t="str">
        <f t="shared" si="342"/>
        <v>2023-IC-L2</v>
      </c>
      <c r="B2088" s="199">
        <f t="shared" si="343"/>
        <v>45038</v>
      </c>
      <c r="C2088" s="210" t="str">
        <f t="shared" si="344"/>
        <v>Zone 1 - Mile 14</v>
      </c>
      <c r="D2088" s="84" t="s">
        <v>1191</v>
      </c>
      <c r="E2088" s="51" t="str">
        <f t="shared" si="345"/>
        <v>Jean</v>
      </c>
      <c r="F2088" s="51" t="str">
        <f t="shared" si="346"/>
        <v>Visser</v>
      </c>
      <c r="G2088" s="51" t="str">
        <f t="shared" si="347"/>
        <v>Men Senior</v>
      </c>
      <c r="H2088" s="51" t="str">
        <f t="shared" si="348"/>
        <v>Seagull Angling Club</v>
      </c>
      <c r="I2088" s="84"/>
      <c r="J2088" s="84" t="s">
        <v>1279</v>
      </c>
      <c r="K2088" s="84">
        <v>160</v>
      </c>
      <c r="L2088" s="83">
        <f t="shared" si="349"/>
        <v>21.7</v>
      </c>
      <c r="M2088" s="83">
        <f t="shared" si="350"/>
        <v>21.7</v>
      </c>
    </row>
    <row r="2089" spans="1:13" hidden="1" x14ac:dyDescent="0.3">
      <c r="A2089" s="210" t="str">
        <f t="shared" si="342"/>
        <v>2023-IC-L2</v>
      </c>
      <c r="B2089" s="199">
        <f t="shared" si="343"/>
        <v>45038</v>
      </c>
      <c r="C2089" s="210" t="str">
        <f t="shared" si="344"/>
        <v>Zone 1 - Mile 14</v>
      </c>
      <c r="D2089" s="84" t="s">
        <v>1191</v>
      </c>
      <c r="E2089" s="51" t="str">
        <f t="shared" si="345"/>
        <v>Jean</v>
      </c>
      <c r="F2089" s="51" t="str">
        <f t="shared" si="346"/>
        <v>Visser</v>
      </c>
      <c r="G2089" s="51" t="str">
        <f t="shared" si="347"/>
        <v>Men Senior</v>
      </c>
      <c r="H2089" s="51" t="str">
        <f t="shared" si="348"/>
        <v>Seagull Angling Club</v>
      </c>
      <c r="I2089" s="84"/>
      <c r="J2089" s="84" t="s">
        <v>1279</v>
      </c>
      <c r="K2089" s="84">
        <v>172</v>
      </c>
      <c r="L2089" s="83">
        <f t="shared" si="349"/>
        <v>27.8</v>
      </c>
      <c r="M2089" s="83">
        <f t="shared" si="350"/>
        <v>27.8</v>
      </c>
    </row>
    <row r="2090" spans="1:13" hidden="1" x14ac:dyDescent="0.3">
      <c r="A2090" s="210" t="str">
        <f t="shared" si="342"/>
        <v>2023-IC-L2</v>
      </c>
      <c r="B2090" s="199">
        <f t="shared" si="343"/>
        <v>45038</v>
      </c>
      <c r="C2090" s="210" t="str">
        <f t="shared" si="344"/>
        <v>Zone 1 - Mile 14</v>
      </c>
      <c r="D2090" s="84" t="s">
        <v>783</v>
      </c>
      <c r="E2090" s="51" t="str">
        <f t="shared" si="345"/>
        <v>Izak</v>
      </c>
      <c r="F2090" s="51" t="str">
        <f t="shared" si="346"/>
        <v>Van Der Merwe</v>
      </c>
      <c r="G2090" s="51" t="str">
        <f t="shared" si="347"/>
        <v>Men Senior</v>
      </c>
      <c r="H2090" s="51" t="str">
        <f t="shared" si="348"/>
        <v>Seagull Angling Club</v>
      </c>
      <c r="I2090" s="84"/>
      <c r="J2090" s="84" t="s">
        <v>1279</v>
      </c>
      <c r="K2090" s="84">
        <v>157</v>
      </c>
      <c r="L2090" s="83">
        <f t="shared" si="349"/>
        <v>20.399999999999999</v>
      </c>
      <c r="M2090" s="83">
        <f t="shared" si="350"/>
        <v>20.399999999999999</v>
      </c>
    </row>
    <row r="2091" spans="1:13" hidden="1" x14ac:dyDescent="0.3">
      <c r="A2091" s="210" t="str">
        <f t="shared" si="342"/>
        <v>2023-IC-L2</v>
      </c>
      <c r="B2091" s="199">
        <f t="shared" si="343"/>
        <v>45038</v>
      </c>
      <c r="C2091" s="210" t="str">
        <f t="shared" si="344"/>
        <v>Zone 1 - Mile 14</v>
      </c>
      <c r="D2091" s="84" t="s">
        <v>540</v>
      </c>
      <c r="E2091" s="51" t="str">
        <f t="shared" si="345"/>
        <v>Deon</v>
      </c>
      <c r="F2091" s="51" t="str">
        <f t="shared" si="346"/>
        <v>Jacobs</v>
      </c>
      <c r="G2091" s="51" t="str">
        <f t="shared" si="347"/>
        <v>Men Grand Masters</v>
      </c>
      <c r="H2091" s="51" t="str">
        <f t="shared" si="348"/>
        <v>Benguella</v>
      </c>
      <c r="I2091" s="84"/>
      <c r="J2091" s="84"/>
      <c r="K2091" s="84"/>
      <c r="L2091" s="83" t="str">
        <f t="shared" si="349"/>
        <v/>
      </c>
      <c r="M2091" s="83" t="str">
        <f t="shared" si="350"/>
        <v/>
      </c>
    </row>
    <row r="2092" spans="1:13" hidden="1" x14ac:dyDescent="0.3">
      <c r="A2092" s="210" t="str">
        <f t="shared" si="342"/>
        <v>2023-IC-L2</v>
      </c>
      <c r="B2092" s="199">
        <f t="shared" si="343"/>
        <v>45038</v>
      </c>
      <c r="C2092" s="210" t="str">
        <f t="shared" si="344"/>
        <v>Zone 1 - Mile 14</v>
      </c>
      <c r="D2092" s="84" t="s">
        <v>693</v>
      </c>
      <c r="E2092" s="51" t="str">
        <f t="shared" si="345"/>
        <v>Sonita</v>
      </c>
      <c r="F2092" s="51" t="str">
        <f t="shared" si="346"/>
        <v>Arangies</v>
      </c>
      <c r="G2092" s="51" t="str">
        <f t="shared" si="347"/>
        <v>Ladies Veteran</v>
      </c>
      <c r="H2092" s="51" t="str">
        <f t="shared" si="348"/>
        <v>Benguella</v>
      </c>
      <c r="I2092" s="84"/>
      <c r="J2092" s="84"/>
      <c r="K2092" s="84"/>
      <c r="L2092" s="83" t="str">
        <f t="shared" si="349"/>
        <v/>
      </c>
      <c r="M2092" s="83" t="str">
        <f t="shared" si="350"/>
        <v/>
      </c>
    </row>
    <row r="2093" spans="1:13" hidden="1" x14ac:dyDescent="0.3">
      <c r="A2093" s="210" t="str">
        <f t="shared" si="342"/>
        <v>2023-IC-L2</v>
      </c>
      <c r="B2093" s="199">
        <f t="shared" si="343"/>
        <v>45038</v>
      </c>
      <c r="C2093" s="210" t="str">
        <f t="shared" si="344"/>
        <v>Zone 1 - Mile 14</v>
      </c>
      <c r="D2093" s="84" t="s">
        <v>479</v>
      </c>
      <c r="E2093" s="51" t="str">
        <f t="shared" si="345"/>
        <v>Etienne</v>
      </c>
      <c r="F2093" s="51" t="str">
        <f t="shared" si="346"/>
        <v>Stipp</v>
      </c>
      <c r="G2093" s="51" t="str">
        <f t="shared" si="347"/>
        <v>Men Grand Masters</v>
      </c>
      <c r="H2093" s="51" t="str">
        <f t="shared" si="348"/>
        <v>Benguella</v>
      </c>
      <c r="I2093" s="84"/>
      <c r="J2093" s="84"/>
      <c r="K2093" s="84"/>
      <c r="L2093" s="83" t="str">
        <f t="shared" si="349"/>
        <v/>
      </c>
      <c r="M2093" s="83" t="str">
        <f t="shared" si="350"/>
        <v/>
      </c>
    </row>
    <row r="2094" spans="1:13" hidden="1" x14ac:dyDescent="0.3">
      <c r="A2094" s="210" t="str">
        <f t="shared" si="342"/>
        <v>2023-IC-L2</v>
      </c>
      <c r="B2094" s="199">
        <f t="shared" si="343"/>
        <v>45038</v>
      </c>
      <c r="C2094" s="210" t="str">
        <f t="shared" si="344"/>
        <v>Zone 1 - Mile 14</v>
      </c>
      <c r="D2094" s="84" t="s">
        <v>1606</v>
      </c>
      <c r="E2094" s="51" t="str">
        <f t="shared" si="345"/>
        <v>Dries</v>
      </c>
      <c r="F2094" s="51" t="str">
        <f t="shared" si="346"/>
        <v>Van Zyl</v>
      </c>
      <c r="G2094" s="51" t="str">
        <f t="shared" si="347"/>
        <v>Men Veteran</v>
      </c>
      <c r="H2094" s="51" t="str">
        <f t="shared" si="348"/>
        <v>Benguella</v>
      </c>
      <c r="I2094" s="84"/>
      <c r="J2094" s="84"/>
      <c r="K2094" s="84"/>
      <c r="L2094" s="83" t="str">
        <f t="shared" si="349"/>
        <v/>
      </c>
      <c r="M2094" s="83" t="str">
        <f t="shared" si="350"/>
        <v/>
      </c>
    </row>
    <row r="2095" spans="1:13" hidden="1" x14ac:dyDescent="0.3">
      <c r="A2095" s="210" t="str">
        <f t="shared" si="342"/>
        <v>2023-IC-L2</v>
      </c>
      <c r="B2095" s="199">
        <f t="shared" si="343"/>
        <v>45038</v>
      </c>
      <c r="C2095" s="210" t="str">
        <f t="shared" si="344"/>
        <v>Zone 1 - Mile 14</v>
      </c>
      <c r="D2095" s="84" t="s">
        <v>614</v>
      </c>
      <c r="E2095" s="51" t="str">
        <f t="shared" si="345"/>
        <v>John</v>
      </c>
      <c r="F2095" s="51" t="str">
        <f t="shared" si="346"/>
        <v>Moody</v>
      </c>
      <c r="G2095" s="51" t="str">
        <f t="shared" si="347"/>
        <v>Men Veteran</v>
      </c>
      <c r="H2095" s="51" t="str">
        <f t="shared" si="348"/>
        <v>Benguella</v>
      </c>
      <c r="I2095" s="84"/>
      <c r="J2095" s="84"/>
      <c r="K2095" s="84"/>
      <c r="L2095" s="83" t="str">
        <f t="shared" si="349"/>
        <v/>
      </c>
      <c r="M2095" s="83" t="str">
        <f t="shared" si="350"/>
        <v/>
      </c>
    </row>
    <row r="2096" spans="1:13" hidden="1" x14ac:dyDescent="0.3">
      <c r="A2096" s="210" t="str">
        <f t="shared" si="342"/>
        <v>2023-IC-L2</v>
      </c>
      <c r="B2096" s="199">
        <f t="shared" si="343"/>
        <v>45038</v>
      </c>
      <c r="C2096" s="210" t="str">
        <f t="shared" si="344"/>
        <v>Zone 1 - Mile 14</v>
      </c>
      <c r="D2096" s="84" t="s">
        <v>632</v>
      </c>
      <c r="E2096" s="51" t="str">
        <f t="shared" si="345"/>
        <v>Ray</v>
      </c>
      <c r="F2096" s="51" t="str">
        <f t="shared" si="346"/>
        <v>Moody</v>
      </c>
      <c r="G2096" s="51" t="str">
        <f t="shared" si="347"/>
        <v>Men Senior</v>
      </c>
      <c r="H2096" s="51" t="str">
        <f t="shared" si="348"/>
        <v>Benguella</v>
      </c>
      <c r="I2096" s="84"/>
      <c r="J2096" s="84"/>
      <c r="K2096" s="84"/>
      <c r="L2096" s="83" t="str">
        <f t="shared" si="349"/>
        <v/>
      </c>
      <c r="M2096" s="83" t="str">
        <f t="shared" si="350"/>
        <v/>
      </c>
    </row>
    <row r="2097" spans="1:13" hidden="1" x14ac:dyDescent="0.3">
      <c r="A2097" s="210" t="str">
        <f t="shared" si="342"/>
        <v>2023-IC-L2</v>
      </c>
      <c r="B2097" s="199">
        <f t="shared" si="343"/>
        <v>45038</v>
      </c>
      <c r="C2097" s="210" t="str">
        <f t="shared" si="344"/>
        <v>Zone 1 - Mile 14</v>
      </c>
      <c r="D2097" s="84" t="s">
        <v>1686</v>
      </c>
      <c r="E2097" s="51" t="str">
        <f t="shared" si="345"/>
        <v>Hendrik JNR</v>
      </c>
      <c r="F2097" s="51" t="str">
        <f t="shared" si="346"/>
        <v>Cloete</v>
      </c>
      <c r="G2097" s="51" t="str">
        <f t="shared" si="347"/>
        <v>Men Senior</v>
      </c>
      <c r="H2097" s="51" t="str">
        <f t="shared" si="348"/>
        <v>xBenguella</v>
      </c>
      <c r="I2097" s="84"/>
      <c r="J2097" s="84"/>
      <c r="K2097" s="84"/>
      <c r="L2097" s="83" t="str">
        <f t="shared" si="349"/>
        <v/>
      </c>
      <c r="M2097" s="83" t="str">
        <f t="shared" si="350"/>
        <v/>
      </c>
    </row>
    <row r="2098" spans="1:13" hidden="1" x14ac:dyDescent="0.3">
      <c r="A2098" s="210" t="str">
        <f t="shared" si="342"/>
        <v>2023-IC-L2</v>
      </c>
      <c r="B2098" s="199">
        <f t="shared" si="343"/>
        <v>45038</v>
      </c>
      <c r="C2098" s="210" t="str">
        <f t="shared" si="344"/>
        <v>Zone 1 - Mile 14</v>
      </c>
      <c r="D2098" s="84" t="s">
        <v>1469</v>
      </c>
      <c r="E2098" s="51" t="str">
        <f t="shared" si="345"/>
        <v>PW</v>
      </c>
      <c r="F2098" s="51" t="str">
        <f t="shared" si="346"/>
        <v>Esterhuizen</v>
      </c>
      <c r="G2098" s="51" t="str">
        <f t="shared" si="347"/>
        <v>Men Veteran</v>
      </c>
      <c r="H2098" s="51" t="str">
        <f t="shared" si="348"/>
        <v>Benguella</v>
      </c>
      <c r="I2098" s="84"/>
      <c r="J2098" s="84"/>
      <c r="K2098" s="84"/>
      <c r="L2098" s="83" t="str">
        <f t="shared" si="349"/>
        <v/>
      </c>
      <c r="M2098" s="83" t="str">
        <f t="shared" si="350"/>
        <v/>
      </c>
    </row>
    <row r="2099" spans="1:13" hidden="1" x14ac:dyDescent="0.3">
      <c r="A2099" s="210" t="str">
        <f t="shared" si="342"/>
        <v>2023-IC-L2</v>
      </c>
      <c r="B2099" s="199">
        <f t="shared" si="343"/>
        <v>45038</v>
      </c>
      <c r="C2099" s="210" t="str">
        <f t="shared" si="344"/>
        <v>Zone 1 - Mile 14</v>
      </c>
      <c r="D2099" s="84" t="s">
        <v>1409</v>
      </c>
      <c r="E2099" s="51" t="str">
        <f t="shared" si="345"/>
        <v>Stanley</v>
      </c>
      <c r="F2099" s="51" t="str">
        <f t="shared" si="346"/>
        <v>Van Zyl</v>
      </c>
      <c r="G2099" s="51" t="str">
        <f t="shared" si="347"/>
        <v>Men Grand Masters</v>
      </c>
      <c r="H2099" s="51" t="str">
        <f t="shared" si="348"/>
        <v>Okahandja</v>
      </c>
      <c r="I2099" s="84"/>
      <c r="J2099" s="84"/>
      <c r="K2099" s="84"/>
      <c r="L2099" s="83" t="str">
        <f t="shared" si="349"/>
        <v/>
      </c>
      <c r="M2099" s="83" t="str">
        <f t="shared" si="350"/>
        <v/>
      </c>
    </row>
    <row r="2100" spans="1:13" hidden="1" x14ac:dyDescent="0.3">
      <c r="A2100" s="210" t="str">
        <f t="shared" si="342"/>
        <v>2023-IC-L2</v>
      </c>
      <c r="B2100" s="199">
        <f t="shared" si="343"/>
        <v>45038</v>
      </c>
      <c r="C2100" s="210" t="str">
        <f t="shared" si="344"/>
        <v>Zone 1 - Mile 14</v>
      </c>
      <c r="D2100" s="84" t="s">
        <v>844</v>
      </c>
      <c r="E2100" s="51" t="str">
        <f t="shared" si="345"/>
        <v>Renier</v>
      </c>
      <c r="F2100" s="51" t="str">
        <f t="shared" si="346"/>
        <v>Van Zyl</v>
      </c>
      <c r="G2100" s="51" t="str">
        <f t="shared" si="347"/>
        <v>Men Veteran</v>
      </c>
      <c r="H2100" s="51" t="str">
        <f t="shared" si="348"/>
        <v>Okahandja</v>
      </c>
      <c r="I2100" s="84"/>
      <c r="J2100" s="84"/>
      <c r="K2100" s="84"/>
      <c r="L2100" s="83" t="str">
        <f t="shared" si="349"/>
        <v/>
      </c>
      <c r="M2100" s="83" t="str">
        <f t="shared" si="350"/>
        <v/>
      </c>
    </row>
    <row r="2101" spans="1:13" hidden="1" x14ac:dyDescent="0.3">
      <c r="A2101" s="210" t="str">
        <f t="shared" si="342"/>
        <v>2023-IC-L2</v>
      </c>
      <c r="B2101" s="199">
        <f t="shared" si="343"/>
        <v>45038</v>
      </c>
      <c r="C2101" s="210" t="str">
        <f t="shared" si="344"/>
        <v>Zone 1 - Mile 14</v>
      </c>
      <c r="D2101" s="84" t="s">
        <v>668</v>
      </c>
      <c r="E2101" s="51" t="str">
        <f t="shared" si="345"/>
        <v>Nadia</v>
      </c>
      <c r="F2101" s="51" t="str">
        <f t="shared" si="346"/>
        <v>Steenkamp</v>
      </c>
      <c r="G2101" s="51" t="str">
        <f t="shared" si="347"/>
        <v>Ladies Master</v>
      </c>
      <c r="H2101" s="51" t="str">
        <f t="shared" si="348"/>
        <v>Benguella</v>
      </c>
      <c r="I2101" s="84"/>
      <c r="J2101" s="84"/>
      <c r="K2101" s="84"/>
      <c r="L2101" s="83" t="str">
        <f t="shared" si="349"/>
        <v/>
      </c>
      <c r="M2101" s="83" t="str">
        <f t="shared" si="350"/>
        <v/>
      </c>
    </row>
    <row r="2102" spans="1:13" hidden="1" x14ac:dyDescent="0.3">
      <c r="A2102" s="210" t="str">
        <f t="shared" si="342"/>
        <v>2023-IC-L2</v>
      </c>
      <c r="B2102" s="199">
        <f t="shared" si="343"/>
        <v>45038</v>
      </c>
      <c r="C2102" s="210" t="str">
        <f t="shared" si="344"/>
        <v>Zone 1 - Mile 14</v>
      </c>
      <c r="D2102" s="84" t="s">
        <v>664</v>
      </c>
      <c r="E2102" s="51" t="str">
        <f t="shared" si="345"/>
        <v>Loandro</v>
      </c>
      <c r="F2102" s="51" t="str">
        <f t="shared" si="346"/>
        <v>Steenkamp</v>
      </c>
      <c r="G2102" s="51" t="str">
        <f t="shared" si="347"/>
        <v>Men Master</v>
      </c>
      <c r="H2102" s="51" t="str">
        <f t="shared" si="348"/>
        <v>Benguella</v>
      </c>
      <c r="I2102" s="84"/>
      <c r="J2102" s="84"/>
      <c r="K2102" s="84"/>
      <c r="L2102" s="83" t="str">
        <f t="shared" si="349"/>
        <v/>
      </c>
      <c r="M2102" s="83" t="str">
        <f t="shared" si="350"/>
        <v/>
      </c>
    </row>
    <row r="2103" spans="1:13" hidden="1" x14ac:dyDescent="0.3">
      <c r="A2103" s="210" t="str">
        <f t="shared" si="342"/>
        <v>2023-IC-L2</v>
      </c>
      <c r="B2103" s="199">
        <f t="shared" si="343"/>
        <v>45038</v>
      </c>
      <c r="C2103" s="210" t="str">
        <f t="shared" si="344"/>
        <v>Zone 1 - Mile 14</v>
      </c>
      <c r="D2103" s="84" t="s">
        <v>1318</v>
      </c>
      <c r="E2103" s="51" t="str">
        <f t="shared" si="345"/>
        <v>Kurt</v>
      </c>
      <c r="F2103" s="51" t="str">
        <f t="shared" si="346"/>
        <v>Dobberstein</v>
      </c>
      <c r="G2103" s="51" t="str">
        <f t="shared" si="347"/>
        <v>Men Veteran</v>
      </c>
      <c r="H2103" s="51" t="str">
        <f t="shared" si="348"/>
        <v>Benguella</v>
      </c>
      <c r="I2103" s="84" t="s">
        <v>19</v>
      </c>
      <c r="J2103" s="84"/>
      <c r="K2103" s="84">
        <v>53</v>
      </c>
      <c r="L2103" s="83">
        <f t="shared" ref="L2103:L2166" si="351">IF(K2103="","",IF(I2103="",ROUND(HLOOKUP(J2103,kgList,K2103,FALSE),1),ROUND(HLOOKUP(I2103,kgList,K2103,FALSE),1)))</f>
        <v>1.5</v>
      </c>
      <c r="M2103" s="83">
        <f t="shared" ref="M2103:M2166" si="352">IF(L2103="","",IF(COUNTA(I2103:J2103)&gt;1,"Edible or Inedible",IF(COUNTA(I2103)=1,L2103*1,IF(COUNTA(J2103)=1,L2103*1,"ERROR"))))</f>
        <v>1.5</v>
      </c>
    </row>
    <row r="2104" spans="1:13" hidden="1" x14ac:dyDescent="0.3">
      <c r="A2104" s="210" t="str">
        <f t="shared" ref="A2104:A2167" si="353">IF(D2104="","",A2103)</f>
        <v>2023-IC-L2</v>
      </c>
      <c r="B2104" s="199">
        <f t="shared" ref="B2104:B2167" si="354">IF(D2104="","",B2103)</f>
        <v>45038</v>
      </c>
      <c r="C2104" s="210" t="str">
        <f t="shared" ref="C2104:C2167" si="355">IF(D2104="","",C2103)</f>
        <v>Zone 1 - Mile 14</v>
      </c>
      <c r="D2104" s="84" t="s">
        <v>1317</v>
      </c>
      <c r="E2104" s="51" t="str">
        <f t="shared" ref="E2104:E2167" si="356">IF(D2104="","",VLOOKUP(D2104,Master,3,FALSE))</f>
        <v>Helmut</v>
      </c>
      <c r="F2104" s="51" t="str">
        <f t="shared" ref="F2104:F2167" si="357">IF(D2104="","",VLOOKUP(D2104,Master,4,FALSE))</f>
        <v>Dobberstein</v>
      </c>
      <c r="G2104" s="51" t="str">
        <f t="shared" ref="G2104:G2167" si="358">IF(D2104="","",VLOOKUP(D2104,Master,5,FALSE))</f>
        <v>Men U/21</v>
      </c>
      <c r="H2104" s="51" t="str">
        <f t="shared" ref="H2104:H2167" si="359">IF(D2104="","",VLOOKUP(D2104,Master,2,FALSE))</f>
        <v>Benguella</v>
      </c>
      <c r="I2104" s="84"/>
      <c r="J2104" s="84"/>
      <c r="K2104" s="84"/>
      <c r="L2104" s="83" t="str">
        <f t="shared" si="351"/>
        <v/>
      </c>
      <c r="M2104" s="83" t="str">
        <f t="shared" si="352"/>
        <v/>
      </c>
    </row>
    <row r="2105" spans="1:13" hidden="1" x14ac:dyDescent="0.3">
      <c r="A2105" s="210" t="str">
        <f t="shared" si="353"/>
        <v>2023-IC-L2</v>
      </c>
      <c r="B2105" s="199">
        <f t="shared" si="354"/>
        <v>45038</v>
      </c>
      <c r="C2105" s="210" t="str">
        <f t="shared" si="355"/>
        <v>Zone 1 - Mile 14</v>
      </c>
      <c r="D2105" s="84" t="s">
        <v>1710</v>
      </c>
      <c r="E2105" s="51" t="str">
        <f t="shared" si="356"/>
        <v>Adrian</v>
      </c>
      <c r="F2105" s="51" t="str">
        <f t="shared" si="357"/>
        <v>Steenkamp</v>
      </c>
      <c r="G2105" s="51" t="str">
        <f t="shared" si="358"/>
        <v>Men U/21</v>
      </c>
      <c r="H2105" s="51" t="str">
        <f t="shared" si="359"/>
        <v>Benguella</v>
      </c>
      <c r="I2105" s="84"/>
      <c r="J2105" s="84" t="s">
        <v>1279</v>
      </c>
      <c r="K2105" s="84">
        <v>158</v>
      </c>
      <c r="L2105" s="83">
        <f t="shared" si="351"/>
        <v>20.8</v>
      </c>
      <c r="M2105" s="83">
        <f t="shared" si="352"/>
        <v>20.8</v>
      </c>
    </row>
    <row r="2106" spans="1:13" hidden="1" x14ac:dyDescent="0.3">
      <c r="A2106" s="210" t="str">
        <f t="shared" si="353"/>
        <v>2023-IC-L2</v>
      </c>
      <c r="B2106" s="199">
        <f t="shared" si="354"/>
        <v>45038</v>
      </c>
      <c r="C2106" s="210" t="str">
        <f t="shared" si="355"/>
        <v>Zone 1 - Mile 14</v>
      </c>
      <c r="D2106" s="84" t="s">
        <v>984</v>
      </c>
      <c r="E2106" s="51" t="str">
        <f t="shared" si="356"/>
        <v>Louis</v>
      </c>
      <c r="F2106" s="51" t="str">
        <f t="shared" si="357"/>
        <v>Arangies</v>
      </c>
      <c r="G2106" s="51" t="str">
        <f t="shared" si="358"/>
        <v>Men Master</v>
      </c>
      <c r="H2106" s="51" t="str">
        <f t="shared" si="359"/>
        <v>Benguella</v>
      </c>
      <c r="I2106" s="84"/>
      <c r="J2106" s="84" t="s">
        <v>20</v>
      </c>
      <c r="K2106" s="84">
        <v>71</v>
      </c>
      <c r="L2106" s="83">
        <f t="shared" si="351"/>
        <v>1.3</v>
      </c>
      <c r="M2106" s="83">
        <f t="shared" si="352"/>
        <v>1.3</v>
      </c>
    </row>
    <row r="2107" spans="1:13" hidden="1" x14ac:dyDescent="0.3">
      <c r="A2107" s="210" t="str">
        <f t="shared" si="353"/>
        <v>2023-IC-L2</v>
      </c>
      <c r="B2107" s="199">
        <f t="shared" si="354"/>
        <v>45038</v>
      </c>
      <c r="C2107" s="210" t="str">
        <f t="shared" si="355"/>
        <v>Zone 1 - Mile 14</v>
      </c>
      <c r="D2107" s="84" t="s">
        <v>984</v>
      </c>
      <c r="E2107" s="51" t="str">
        <f t="shared" si="356"/>
        <v>Louis</v>
      </c>
      <c r="F2107" s="51" t="str">
        <f t="shared" si="357"/>
        <v>Arangies</v>
      </c>
      <c r="G2107" s="51" t="str">
        <f t="shared" si="358"/>
        <v>Men Master</v>
      </c>
      <c r="H2107" s="51" t="str">
        <f t="shared" si="359"/>
        <v>Benguella</v>
      </c>
      <c r="I2107" s="84"/>
      <c r="J2107" s="84" t="s">
        <v>20</v>
      </c>
      <c r="K2107" s="84">
        <v>71</v>
      </c>
      <c r="L2107" s="83">
        <f t="shared" si="351"/>
        <v>1.3</v>
      </c>
      <c r="M2107" s="83">
        <f t="shared" si="352"/>
        <v>1.3</v>
      </c>
    </row>
    <row r="2108" spans="1:13" hidden="1" x14ac:dyDescent="0.3">
      <c r="A2108" s="210" t="str">
        <f t="shared" si="353"/>
        <v>2023-IC-L2</v>
      </c>
      <c r="B2108" s="199">
        <f t="shared" si="354"/>
        <v>45038</v>
      </c>
      <c r="C2108" s="210" t="str">
        <f t="shared" si="355"/>
        <v>Zone 1 - Mile 14</v>
      </c>
      <c r="D2108" s="84" t="s">
        <v>830</v>
      </c>
      <c r="E2108" s="51" t="str">
        <f t="shared" si="356"/>
        <v>Estian</v>
      </c>
      <c r="F2108" s="51" t="str">
        <f t="shared" si="357"/>
        <v>Jacobs</v>
      </c>
      <c r="G2108" s="51" t="str">
        <f t="shared" si="358"/>
        <v>Men Senior</v>
      </c>
      <c r="H2108" s="51" t="str">
        <f t="shared" si="359"/>
        <v>Benguella</v>
      </c>
      <c r="I2108" s="84"/>
      <c r="J2108" s="84"/>
      <c r="K2108" s="84"/>
      <c r="L2108" s="83" t="str">
        <f t="shared" si="351"/>
        <v/>
      </c>
      <c r="M2108" s="83" t="str">
        <f t="shared" si="352"/>
        <v/>
      </c>
    </row>
    <row r="2109" spans="1:13" hidden="1" x14ac:dyDescent="0.3">
      <c r="A2109" s="210" t="str">
        <f t="shared" si="353"/>
        <v>2023-IC-L2</v>
      </c>
      <c r="B2109" s="199">
        <f t="shared" si="354"/>
        <v>45038</v>
      </c>
      <c r="C2109" s="210" t="str">
        <f t="shared" si="355"/>
        <v>Zone 1 - Mile 14</v>
      </c>
      <c r="D2109" s="84" t="s">
        <v>1390</v>
      </c>
      <c r="E2109" s="51" t="str">
        <f t="shared" si="356"/>
        <v>Jacomine</v>
      </c>
      <c r="F2109" s="51" t="str">
        <f t="shared" si="357"/>
        <v>Heath</v>
      </c>
      <c r="G2109" s="51" t="str">
        <f t="shared" si="358"/>
        <v>Ladies Senior</v>
      </c>
      <c r="H2109" s="51" t="str">
        <f t="shared" si="359"/>
        <v>Steenbras</v>
      </c>
      <c r="I2109" s="84"/>
      <c r="J2109" s="84" t="s">
        <v>8</v>
      </c>
      <c r="K2109" s="84">
        <v>79</v>
      </c>
      <c r="L2109" s="83">
        <f t="shared" si="351"/>
        <v>3.9</v>
      </c>
      <c r="M2109" s="83">
        <f t="shared" si="352"/>
        <v>3.9</v>
      </c>
    </row>
    <row r="2110" spans="1:13" hidden="1" x14ac:dyDescent="0.3">
      <c r="A2110" s="210" t="str">
        <f t="shared" si="353"/>
        <v>2023-IC-L2</v>
      </c>
      <c r="B2110" s="199">
        <f t="shared" si="354"/>
        <v>45038</v>
      </c>
      <c r="C2110" s="210" t="str">
        <f t="shared" si="355"/>
        <v>Zone 1 - Mile 14</v>
      </c>
      <c r="D2110" s="84" t="s">
        <v>644</v>
      </c>
      <c r="E2110" s="51" t="str">
        <f t="shared" si="356"/>
        <v>Louis</v>
      </c>
      <c r="F2110" s="51" t="str">
        <f t="shared" si="357"/>
        <v>Fenaux</v>
      </c>
      <c r="G2110" s="51" t="str">
        <f t="shared" si="358"/>
        <v>Men Veteran</v>
      </c>
      <c r="H2110" s="51" t="str">
        <f t="shared" si="359"/>
        <v>Orca Angling Club</v>
      </c>
      <c r="I2110" s="84"/>
      <c r="J2110" s="84" t="s">
        <v>1279</v>
      </c>
      <c r="K2110" s="84">
        <v>97</v>
      </c>
      <c r="L2110" s="83">
        <f t="shared" si="351"/>
        <v>3.9</v>
      </c>
      <c r="M2110" s="83">
        <f t="shared" si="352"/>
        <v>3.9</v>
      </c>
    </row>
    <row r="2111" spans="1:13" hidden="1" x14ac:dyDescent="0.3">
      <c r="A2111" s="210" t="str">
        <f t="shared" si="353"/>
        <v>2023-IC-L2</v>
      </c>
      <c r="B2111" s="199">
        <f t="shared" si="354"/>
        <v>45038</v>
      </c>
      <c r="C2111" s="210" t="str">
        <f t="shared" si="355"/>
        <v>Zone 1 - Mile 14</v>
      </c>
      <c r="D2111" s="84" t="s">
        <v>482</v>
      </c>
      <c r="E2111" s="51" t="str">
        <f t="shared" si="356"/>
        <v>Kobus</v>
      </c>
      <c r="F2111" s="51" t="str">
        <f t="shared" si="357"/>
        <v>Nel</v>
      </c>
      <c r="G2111" s="51" t="str">
        <f t="shared" si="358"/>
        <v>Men Master</v>
      </c>
      <c r="H2111" s="51" t="str">
        <f t="shared" si="359"/>
        <v>Henties Bay</v>
      </c>
      <c r="I2111" s="84" t="s">
        <v>19</v>
      </c>
      <c r="J2111" s="84"/>
      <c r="K2111" s="84">
        <v>47</v>
      </c>
      <c r="L2111" s="83">
        <f t="shared" si="351"/>
        <v>1.1000000000000001</v>
      </c>
      <c r="M2111" s="83">
        <f t="shared" si="352"/>
        <v>1.1000000000000001</v>
      </c>
    </row>
    <row r="2112" spans="1:13" hidden="1" x14ac:dyDescent="0.3">
      <c r="A2112" s="210" t="str">
        <f t="shared" si="353"/>
        <v>2023-IC-L2</v>
      </c>
      <c r="B2112" s="199">
        <f t="shared" si="354"/>
        <v>45038</v>
      </c>
      <c r="C2112" s="210" t="str">
        <f t="shared" si="355"/>
        <v>Zone 1 - Mile 14</v>
      </c>
      <c r="D2112" s="84" t="s">
        <v>482</v>
      </c>
      <c r="E2112" s="51" t="str">
        <f t="shared" si="356"/>
        <v>Kobus</v>
      </c>
      <c r="F2112" s="51" t="str">
        <f t="shared" si="357"/>
        <v>Nel</v>
      </c>
      <c r="G2112" s="51" t="str">
        <f t="shared" si="358"/>
        <v>Men Master</v>
      </c>
      <c r="H2112" s="51" t="str">
        <f t="shared" si="359"/>
        <v>Henties Bay</v>
      </c>
      <c r="I2112" s="84" t="s">
        <v>19</v>
      </c>
      <c r="J2112" s="84"/>
      <c r="K2112" s="84">
        <v>45</v>
      </c>
      <c r="L2112" s="83">
        <f t="shared" si="351"/>
        <v>0.9</v>
      </c>
      <c r="M2112" s="83">
        <f t="shared" si="352"/>
        <v>0.9</v>
      </c>
    </row>
    <row r="2113" spans="1:13" hidden="1" x14ac:dyDescent="0.3">
      <c r="A2113" s="210" t="str">
        <f t="shared" si="353"/>
        <v>2023-IC-L2</v>
      </c>
      <c r="B2113" s="199">
        <f t="shared" si="354"/>
        <v>45038</v>
      </c>
      <c r="C2113" s="210" t="str">
        <f t="shared" si="355"/>
        <v>Zone 1 - Mile 14</v>
      </c>
      <c r="D2113" s="84" t="s">
        <v>1624</v>
      </c>
      <c r="E2113" s="51" t="str">
        <f t="shared" si="356"/>
        <v>Clinton</v>
      </c>
      <c r="F2113" s="51" t="str">
        <f t="shared" si="357"/>
        <v>Barnard</v>
      </c>
      <c r="G2113" s="51" t="str">
        <f t="shared" si="358"/>
        <v>Men Senior</v>
      </c>
      <c r="H2113" s="51" t="str">
        <f t="shared" si="359"/>
        <v>xHenties Bay</v>
      </c>
      <c r="I2113" s="84"/>
      <c r="J2113" s="84" t="s">
        <v>1280</v>
      </c>
      <c r="K2113" s="84">
        <v>99</v>
      </c>
      <c r="L2113" s="83">
        <f t="shared" si="351"/>
        <v>3.6</v>
      </c>
      <c r="M2113" s="83">
        <f t="shared" si="352"/>
        <v>3.6</v>
      </c>
    </row>
    <row r="2114" spans="1:13" hidden="1" x14ac:dyDescent="0.3">
      <c r="A2114" s="210" t="str">
        <f t="shared" si="353"/>
        <v>2023-IC-L2</v>
      </c>
      <c r="B2114" s="199">
        <f t="shared" si="354"/>
        <v>45038</v>
      </c>
      <c r="C2114" s="210" t="str">
        <f t="shared" si="355"/>
        <v>Zone 1 - Mile 14</v>
      </c>
      <c r="D2114" s="84" t="s">
        <v>672</v>
      </c>
      <c r="E2114" s="51" t="str">
        <f t="shared" si="356"/>
        <v>Ryno</v>
      </c>
      <c r="F2114" s="51" t="str">
        <f t="shared" si="357"/>
        <v>Engelbrecht</v>
      </c>
      <c r="G2114" s="51" t="str">
        <f t="shared" si="358"/>
        <v>Men Senior</v>
      </c>
      <c r="H2114" s="51" t="str">
        <f t="shared" si="359"/>
        <v>xHenties Bay</v>
      </c>
      <c r="I2114" s="84"/>
      <c r="J2114" s="84" t="s">
        <v>1279</v>
      </c>
      <c r="K2114" s="84">
        <v>102</v>
      </c>
      <c r="L2114" s="83">
        <f t="shared" si="351"/>
        <v>4.5999999999999996</v>
      </c>
      <c r="M2114" s="83">
        <f t="shared" si="352"/>
        <v>4.5999999999999996</v>
      </c>
    </row>
    <row r="2115" spans="1:13" hidden="1" x14ac:dyDescent="0.3">
      <c r="A2115" s="210" t="str">
        <f t="shared" si="353"/>
        <v>2023-IC-L2</v>
      </c>
      <c r="B2115" s="199">
        <f t="shared" si="354"/>
        <v>45038</v>
      </c>
      <c r="C2115" s="210" t="str">
        <f t="shared" si="355"/>
        <v>Zone 1 - Mile 14</v>
      </c>
      <c r="D2115" s="84" t="s">
        <v>544</v>
      </c>
      <c r="E2115" s="51" t="str">
        <f t="shared" si="356"/>
        <v>Simen</v>
      </c>
      <c r="F2115" s="51" t="str">
        <f t="shared" si="357"/>
        <v>Andersen</v>
      </c>
      <c r="G2115" s="51" t="str">
        <f t="shared" si="358"/>
        <v>Men Grand Masters</v>
      </c>
      <c r="H2115" s="51" t="str">
        <f t="shared" si="359"/>
        <v>Henties Bay</v>
      </c>
      <c r="I2115" s="84"/>
      <c r="J2115" s="84" t="s">
        <v>1279</v>
      </c>
      <c r="K2115" s="84">
        <v>156</v>
      </c>
      <c r="L2115" s="83">
        <f t="shared" si="351"/>
        <v>19.899999999999999</v>
      </c>
      <c r="M2115" s="83">
        <f t="shared" si="352"/>
        <v>19.899999999999999</v>
      </c>
    </row>
    <row r="2116" spans="1:13" hidden="1" x14ac:dyDescent="0.3">
      <c r="A2116" s="210" t="str">
        <f t="shared" si="353"/>
        <v>2023-IC-L2</v>
      </c>
      <c r="B2116" s="199">
        <f t="shared" si="354"/>
        <v>45038</v>
      </c>
      <c r="C2116" s="210" t="str">
        <f t="shared" si="355"/>
        <v>Zone 1 - Mile 14</v>
      </c>
      <c r="D2116" s="84" t="s">
        <v>544</v>
      </c>
      <c r="E2116" s="51" t="str">
        <f t="shared" si="356"/>
        <v>Simen</v>
      </c>
      <c r="F2116" s="51" t="str">
        <f t="shared" si="357"/>
        <v>Andersen</v>
      </c>
      <c r="G2116" s="51" t="str">
        <f t="shared" si="358"/>
        <v>Men Grand Masters</v>
      </c>
      <c r="H2116" s="51" t="str">
        <f t="shared" si="359"/>
        <v>Henties Bay</v>
      </c>
      <c r="I2116" s="84"/>
      <c r="J2116" s="84" t="s">
        <v>1279</v>
      </c>
      <c r="K2116" s="84">
        <v>161</v>
      </c>
      <c r="L2116" s="83">
        <f t="shared" si="351"/>
        <v>22.2</v>
      </c>
      <c r="M2116" s="83">
        <f t="shared" si="352"/>
        <v>22.2</v>
      </c>
    </row>
    <row r="2117" spans="1:13" hidden="1" x14ac:dyDescent="0.3">
      <c r="A2117" s="210" t="str">
        <f t="shared" si="353"/>
        <v>2023-IC-L2</v>
      </c>
      <c r="B2117" s="199">
        <f t="shared" si="354"/>
        <v>45038</v>
      </c>
      <c r="C2117" s="210" t="str">
        <f t="shared" si="355"/>
        <v>Zone 1 - Mile 14</v>
      </c>
      <c r="D2117" s="84" t="s">
        <v>1435</v>
      </c>
      <c r="E2117" s="51" t="str">
        <f t="shared" si="356"/>
        <v>Tiaan</v>
      </c>
      <c r="F2117" s="51" t="str">
        <f t="shared" si="357"/>
        <v>Fourie</v>
      </c>
      <c r="G2117" s="51" t="str">
        <f t="shared" si="358"/>
        <v>Men Senior</v>
      </c>
      <c r="H2117" s="51" t="str">
        <f t="shared" si="359"/>
        <v>Penguin</v>
      </c>
      <c r="I2117" s="84"/>
      <c r="J2117" s="84" t="s">
        <v>1279</v>
      </c>
      <c r="K2117" s="84">
        <v>162</v>
      </c>
      <c r="L2117" s="83">
        <f t="shared" si="351"/>
        <v>22.7</v>
      </c>
      <c r="M2117" s="83">
        <f t="shared" si="352"/>
        <v>22.7</v>
      </c>
    </row>
    <row r="2118" spans="1:13" hidden="1" x14ac:dyDescent="0.3">
      <c r="A2118" s="210" t="str">
        <f t="shared" si="353"/>
        <v>2023-IC-L2</v>
      </c>
      <c r="B2118" s="199">
        <f t="shared" si="354"/>
        <v>45038</v>
      </c>
      <c r="C2118" s="210" t="str">
        <f t="shared" si="355"/>
        <v>Zone 1 - Mile 14</v>
      </c>
      <c r="D2118" s="84" t="s">
        <v>1367</v>
      </c>
      <c r="E2118" s="51" t="str">
        <f t="shared" si="356"/>
        <v>Nadine</v>
      </c>
      <c r="F2118" s="51" t="str">
        <f t="shared" si="357"/>
        <v>Downing</v>
      </c>
      <c r="G2118" s="51" t="str">
        <f t="shared" si="358"/>
        <v>Ladies Master</v>
      </c>
      <c r="H2118" s="51" t="str">
        <f t="shared" si="359"/>
        <v>Henties Bay</v>
      </c>
      <c r="I2118" s="84"/>
      <c r="J2118" s="84"/>
      <c r="K2118" s="84"/>
      <c r="L2118" s="83" t="str">
        <f t="shared" si="351"/>
        <v/>
      </c>
      <c r="M2118" s="83" t="str">
        <f t="shared" si="352"/>
        <v/>
      </c>
    </row>
    <row r="2119" spans="1:13" hidden="1" x14ac:dyDescent="0.3">
      <c r="A2119" s="210" t="str">
        <f t="shared" si="353"/>
        <v>2023-IC-L2</v>
      </c>
      <c r="B2119" s="199">
        <f t="shared" si="354"/>
        <v>45038</v>
      </c>
      <c r="C2119" s="210" t="str">
        <f t="shared" si="355"/>
        <v>Zone 1 - Mile 14</v>
      </c>
      <c r="D2119" s="84" t="s">
        <v>563</v>
      </c>
      <c r="E2119" s="51" t="str">
        <f t="shared" si="356"/>
        <v>Michele</v>
      </c>
      <c r="F2119" s="51" t="str">
        <f t="shared" si="357"/>
        <v>Andersen</v>
      </c>
      <c r="G2119" s="51" t="str">
        <f t="shared" si="358"/>
        <v>Ladies Grand Masters</v>
      </c>
      <c r="H2119" s="51" t="str">
        <f t="shared" si="359"/>
        <v>Henties Bay</v>
      </c>
      <c r="I2119" s="84"/>
      <c r="J2119" s="84"/>
      <c r="K2119" s="84"/>
      <c r="L2119" s="83" t="str">
        <f t="shared" si="351"/>
        <v/>
      </c>
      <c r="M2119" s="83" t="str">
        <f t="shared" si="352"/>
        <v/>
      </c>
    </row>
    <row r="2120" spans="1:13" hidden="1" x14ac:dyDescent="0.3">
      <c r="A2120" s="210" t="str">
        <f t="shared" si="353"/>
        <v>2023-IC-L2</v>
      </c>
      <c r="B2120" s="199">
        <f t="shared" si="354"/>
        <v>45038</v>
      </c>
      <c r="C2120" s="210" t="str">
        <f t="shared" si="355"/>
        <v>Zone 1 - Mile 14</v>
      </c>
      <c r="D2120" s="84" t="s">
        <v>480</v>
      </c>
      <c r="E2120" s="51" t="str">
        <f t="shared" si="356"/>
        <v>Emil</v>
      </c>
      <c r="F2120" s="51" t="str">
        <f t="shared" si="357"/>
        <v>Prinsloo</v>
      </c>
      <c r="G2120" s="51" t="str">
        <f t="shared" si="358"/>
        <v>Men Veteran</v>
      </c>
      <c r="H2120" s="51" t="str">
        <f t="shared" si="359"/>
        <v>Okahandja</v>
      </c>
      <c r="I2120" s="84"/>
      <c r="J2120" s="84"/>
      <c r="K2120" s="84"/>
      <c r="L2120" s="83" t="str">
        <f t="shared" si="351"/>
        <v/>
      </c>
      <c r="M2120" s="83" t="str">
        <f t="shared" si="352"/>
        <v/>
      </c>
    </row>
    <row r="2121" spans="1:13" hidden="1" x14ac:dyDescent="0.3">
      <c r="A2121" s="210" t="str">
        <f t="shared" si="353"/>
        <v>2023-IC-L2</v>
      </c>
      <c r="B2121" s="199">
        <f t="shared" si="354"/>
        <v>45038</v>
      </c>
      <c r="C2121" s="210" t="str">
        <f t="shared" si="355"/>
        <v>Zone 1 - Mile 14</v>
      </c>
      <c r="D2121" s="84" t="s">
        <v>795</v>
      </c>
      <c r="E2121" s="51" t="str">
        <f t="shared" si="356"/>
        <v>Divan</v>
      </c>
      <c r="F2121" s="51" t="str">
        <f t="shared" si="357"/>
        <v>Van Vreden</v>
      </c>
      <c r="G2121" s="51" t="str">
        <f t="shared" si="358"/>
        <v>Men Senior</v>
      </c>
      <c r="H2121" s="51" t="str">
        <f t="shared" si="359"/>
        <v>Henties Bay</v>
      </c>
      <c r="I2121" s="84"/>
      <c r="J2121" s="84"/>
      <c r="K2121" s="84"/>
      <c r="L2121" s="83" t="str">
        <f t="shared" si="351"/>
        <v/>
      </c>
      <c r="M2121" s="83" t="str">
        <f t="shared" si="352"/>
        <v/>
      </c>
    </row>
    <row r="2122" spans="1:13" hidden="1" x14ac:dyDescent="0.3">
      <c r="A2122" s="210" t="str">
        <f t="shared" si="353"/>
        <v>2023-IC-L2</v>
      </c>
      <c r="B2122" s="199">
        <f t="shared" si="354"/>
        <v>45038</v>
      </c>
      <c r="C2122" s="210" t="str">
        <f t="shared" si="355"/>
        <v>Zone 1 - Mile 14</v>
      </c>
      <c r="D2122" s="84" t="s">
        <v>1157</v>
      </c>
      <c r="E2122" s="51" t="str">
        <f t="shared" si="356"/>
        <v>Lourens</v>
      </c>
      <c r="F2122" s="51" t="str">
        <f t="shared" si="357"/>
        <v>Fourie</v>
      </c>
      <c r="G2122" s="51" t="str">
        <f t="shared" si="358"/>
        <v>Men Master</v>
      </c>
      <c r="H2122" s="51" t="str">
        <f t="shared" si="359"/>
        <v>Penguin</v>
      </c>
      <c r="I2122" s="84"/>
      <c r="J2122" s="84"/>
      <c r="K2122" s="84"/>
      <c r="L2122" s="83" t="str">
        <f t="shared" si="351"/>
        <v/>
      </c>
      <c r="M2122" s="83" t="str">
        <f t="shared" si="352"/>
        <v/>
      </c>
    </row>
    <row r="2123" spans="1:13" hidden="1" x14ac:dyDescent="0.3">
      <c r="A2123" s="210" t="str">
        <f t="shared" si="353"/>
        <v>2023-IC-L2</v>
      </c>
      <c r="B2123" s="199">
        <f t="shared" si="354"/>
        <v>45038</v>
      </c>
      <c r="C2123" s="210" t="str">
        <f t="shared" si="355"/>
        <v>Zone 1 - Mile 14</v>
      </c>
      <c r="D2123" s="84" t="s">
        <v>1418</v>
      </c>
      <c r="E2123" s="51" t="str">
        <f t="shared" si="356"/>
        <v>Jacob</v>
      </c>
      <c r="F2123" s="51" t="str">
        <f t="shared" si="357"/>
        <v>Wasserfall</v>
      </c>
      <c r="G2123" s="51" t="str">
        <f t="shared" si="358"/>
        <v>Men Senior</v>
      </c>
      <c r="H2123" s="51" t="str">
        <f t="shared" si="359"/>
        <v>Henties Bay</v>
      </c>
      <c r="I2123" s="84"/>
      <c r="J2123" s="84"/>
      <c r="K2123" s="84"/>
      <c r="L2123" s="83" t="str">
        <f t="shared" si="351"/>
        <v/>
      </c>
      <c r="M2123" s="83" t="str">
        <f t="shared" si="352"/>
        <v/>
      </c>
    </row>
    <row r="2124" spans="1:13" hidden="1" x14ac:dyDescent="0.3">
      <c r="A2124" s="210" t="str">
        <f t="shared" si="353"/>
        <v>2023-IC-L2</v>
      </c>
      <c r="B2124" s="199">
        <f t="shared" si="354"/>
        <v>45038</v>
      </c>
      <c r="C2124" s="210" t="str">
        <f t="shared" si="355"/>
        <v>Zone 1 - Mile 14</v>
      </c>
      <c r="D2124" s="84" t="s">
        <v>1701</v>
      </c>
      <c r="E2124" s="51" t="str">
        <f t="shared" si="356"/>
        <v>Ricku</v>
      </c>
      <c r="F2124" s="51" t="str">
        <f t="shared" si="357"/>
        <v>Mans</v>
      </c>
      <c r="G2124" s="51" t="str">
        <f t="shared" si="358"/>
        <v>Men Senior</v>
      </c>
      <c r="H2124" s="51" t="str">
        <f t="shared" si="359"/>
        <v>Henties Bay</v>
      </c>
      <c r="I2124" s="84"/>
      <c r="J2124" s="84"/>
      <c r="K2124" s="84"/>
      <c r="L2124" s="83" t="str">
        <f t="shared" si="351"/>
        <v/>
      </c>
      <c r="M2124" s="83" t="str">
        <f t="shared" si="352"/>
        <v/>
      </c>
    </row>
    <row r="2125" spans="1:13" hidden="1" x14ac:dyDescent="0.3">
      <c r="A2125" s="210" t="str">
        <f t="shared" si="353"/>
        <v>2023-IC-L2</v>
      </c>
      <c r="B2125" s="199">
        <f t="shared" si="354"/>
        <v>45038</v>
      </c>
      <c r="C2125" s="210" t="str">
        <f t="shared" si="355"/>
        <v>Zone 1 - Mile 14</v>
      </c>
      <c r="D2125" s="84" t="s">
        <v>694</v>
      </c>
      <c r="E2125" s="51" t="str">
        <f t="shared" si="356"/>
        <v>Phillip Eric</v>
      </c>
      <c r="F2125" s="51" t="str">
        <f t="shared" si="357"/>
        <v>Mans</v>
      </c>
      <c r="G2125" s="51" t="str">
        <f t="shared" si="358"/>
        <v>Men Master</v>
      </c>
      <c r="H2125" s="51" t="str">
        <f t="shared" si="359"/>
        <v>Henties Bay</v>
      </c>
      <c r="I2125" s="84"/>
      <c r="J2125" s="84"/>
      <c r="K2125" s="84"/>
      <c r="L2125" s="83" t="str">
        <f t="shared" si="351"/>
        <v/>
      </c>
      <c r="M2125" s="83" t="str">
        <f t="shared" si="352"/>
        <v/>
      </c>
    </row>
    <row r="2126" spans="1:13" hidden="1" x14ac:dyDescent="0.3">
      <c r="A2126" s="210" t="str">
        <f t="shared" si="353"/>
        <v>2023-IC-L2</v>
      </c>
      <c r="B2126" s="199">
        <f t="shared" si="354"/>
        <v>45038</v>
      </c>
      <c r="C2126" s="210" t="str">
        <f t="shared" si="355"/>
        <v>Zone 1 - Mile 14</v>
      </c>
      <c r="D2126" s="84" t="s">
        <v>474</v>
      </c>
      <c r="E2126" s="51" t="str">
        <f t="shared" si="356"/>
        <v>Heini</v>
      </c>
      <c r="F2126" s="51" t="str">
        <f t="shared" si="357"/>
        <v>Zahrt</v>
      </c>
      <c r="G2126" s="51" t="str">
        <f t="shared" si="358"/>
        <v>Men Senior</v>
      </c>
      <c r="H2126" s="51" t="str">
        <f t="shared" si="359"/>
        <v>Orca Angling Club</v>
      </c>
      <c r="I2126" s="84"/>
      <c r="J2126" s="84"/>
      <c r="K2126" s="84"/>
      <c r="L2126" s="83" t="str">
        <f t="shared" si="351"/>
        <v/>
      </c>
      <c r="M2126" s="83" t="str">
        <f t="shared" si="352"/>
        <v/>
      </c>
    </row>
    <row r="2127" spans="1:13" hidden="1" x14ac:dyDescent="0.3">
      <c r="A2127" s="210" t="str">
        <f t="shared" si="353"/>
        <v>2023-IC-L2</v>
      </c>
      <c r="B2127" s="199">
        <f t="shared" si="354"/>
        <v>45038</v>
      </c>
      <c r="C2127" s="210" t="str">
        <f t="shared" si="355"/>
        <v>Zone 1 - Mile 14</v>
      </c>
      <c r="D2127" s="84" t="s">
        <v>1500</v>
      </c>
      <c r="E2127" s="51" t="str">
        <f t="shared" si="356"/>
        <v>Sylvia</v>
      </c>
      <c r="F2127" s="51" t="str">
        <f t="shared" si="357"/>
        <v>Horn</v>
      </c>
      <c r="G2127" s="51" t="str">
        <f t="shared" si="358"/>
        <v>Ladies Master</v>
      </c>
      <c r="H2127" s="51" t="str">
        <f t="shared" si="359"/>
        <v>Welwitschia</v>
      </c>
      <c r="I2127" s="84"/>
      <c r="J2127" s="84"/>
      <c r="K2127" s="84"/>
      <c r="L2127" s="83" t="str">
        <f t="shared" si="351"/>
        <v/>
      </c>
      <c r="M2127" s="83" t="str">
        <f t="shared" si="352"/>
        <v/>
      </c>
    </row>
    <row r="2128" spans="1:13" hidden="1" x14ac:dyDescent="0.3">
      <c r="A2128" s="210" t="str">
        <f t="shared" si="353"/>
        <v>2023-IC-L2</v>
      </c>
      <c r="B2128" s="199">
        <f t="shared" si="354"/>
        <v>45038</v>
      </c>
      <c r="C2128" s="210" t="str">
        <f t="shared" si="355"/>
        <v>Zone 1 - Mile 14</v>
      </c>
      <c r="D2128" s="84" t="s">
        <v>1499</v>
      </c>
      <c r="E2128" s="51" t="str">
        <f t="shared" si="356"/>
        <v>Rian</v>
      </c>
      <c r="F2128" s="51" t="str">
        <f t="shared" si="357"/>
        <v>Horn</v>
      </c>
      <c r="G2128" s="51" t="str">
        <f t="shared" si="358"/>
        <v>Men Master</v>
      </c>
      <c r="H2128" s="51" t="str">
        <f t="shared" si="359"/>
        <v>Welwitschia</v>
      </c>
      <c r="I2128" s="84"/>
      <c r="J2128" s="84"/>
      <c r="K2128" s="84"/>
      <c r="L2128" s="83" t="str">
        <f t="shared" si="351"/>
        <v/>
      </c>
      <c r="M2128" s="83" t="str">
        <f t="shared" si="352"/>
        <v/>
      </c>
    </row>
    <row r="2129" spans="1:13" hidden="1" x14ac:dyDescent="0.3">
      <c r="A2129" s="210" t="str">
        <f t="shared" si="353"/>
        <v>2023-IC-L2</v>
      </c>
      <c r="B2129" s="199">
        <f t="shared" si="354"/>
        <v>45038</v>
      </c>
      <c r="C2129" s="210" t="str">
        <f t="shared" si="355"/>
        <v>Zone 1 - Mile 14</v>
      </c>
      <c r="D2129" s="84" t="s">
        <v>572</v>
      </c>
      <c r="E2129" s="51" t="str">
        <f t="shared" si="356"/>
        <v>Veronica</v>
      </c>
      <c r="F2129" s="51" t="str">
        <f t="shared" si="357"/>
        <v>Nel</v>
      </c>
      <c r="G2129" s="51" t="str">
        <f t="shared" si="358"/>
        <v>Ladies Master</v>
      </c>
      <c r="H2129" s="51" t="str">
        <f t="shared" si="359"/>
        <v>Henties Bay</v>
      </c>
      <c r="I2129" s="84"/>
      <c r="J2129" s="84"/>
      <c r="K2129" s="84"/>
      <c r="L2129" s="83" t="str">
        <f t="shared" si="351"/>
        <v/>
      </c>
      <c r="M2129" s="83" t="str">
        <f t="shared" si="352"/>
        <v/>
      </c>
    </row>
    <row r="2130" spans="1:13" hidden="1" x14ac:dyDescent="0.3">
      <c r="A2130" s="210" t="str">
        <f t="shared" si="353"/>
        <v>2023-IC-L2</v>
      </c>
      <c r="B2130" s="199">
        <f t="shared" si="354"/>
        <v>45038</v>
      </c>
      <c r="C2130" s="210" t="str">
        <f t="shared" si="355"/>
        <v>Zone 1 - Mile 14</v>
      </c>
      <c r="D2130" s="84" t="s">
        <v>475</v>
      </c>
      <c r="E2130" s="51" t="str">
        <f t="shared" si="356"/>
        <v>Johan</v>
      </c>
      <c r="F2130" s="51" t="str">
        <f t="shared" si="357"/>
        <v>Agenbag</v>
      </c>
      <c r="G2130" s="51" t="str">
        <f t="shared" si="358"/>
        <v>Men Master</v>
      </c>
      <c r="H2130" s="51" t="str">
        <f t="shared" si="359"/>
        <v>Henties Bay</v>
      </c>
      <c r="I2130" s="84"/>
      <c r="J2130" s="84"/>
      <c r="K2130" s="84"/>
      <c r="L2130" s="83" t="str">
        <f t="shared" si="351"/>
        <v/>
      </c>
      <c r="M2130" s="83" t="str">
        <f t="shared" si="352"/>
        <v/>
      </c>
    </row>
    <row r="2131" spans="1:13" hidden="1" x14ac:dyDescent="0.3">
      <c r="A2131" s="210" t="str">
        <f t="shared" si="353"/>
        <v>2023-IC-L2</v>
      </c>
      <c r="B2131" s="199">
        <f t="shared" si="354"/>
        <v>45038</v>
      </c>
      <c r="C2131" s="210" t="str">
        <f t="shared" si="355"/>
        <v>Zone 1 - Mile 14</v>
      </c>
      <c r="D2131" s="84" t="s">
        <v>967</v>
      </c>
      <c r="E2131" s="51" t="str">
        <f t="shared" si="356"/>
        <v>Rudi</v>
      </c>
      <c r="F2131" s="51" t="str">
        <f t="shared" si="357"/>
        <v>Swartz</v>
      </c>
      <c r="G2131" s="51" t="str">
        <f t="shared" si="358"/>
        <v>Men Veteran</v>
      </c>
      <c r="H2131" s="51" t="str">
        <f t="shared" si="359"/>
        <v>Mako</v>
      </c>
      <c r="I2131" s="84"/>
      <c r="J2131" s="84" t="s">
        <v>20</v>
      </c>
      <c r="K2131" s="84">
        <v>99</v>
      </c>
      <c r="L2131" s="83">
        <f t="shared" si="351"/>
        <v>3.6</v>
      </c>
      <c r="M2131" s="83">
        <f t="shared" si="352"/>
        <v>3.6</v>
      </c>
    </row>
    <row r="2132" spans="1:13" hidden="1" x14ac:dyDescent="0.3">
      <c r="A2132" s="210" t="str">
        <f t="shared" si="353"/>
        <v>2023-IC-L2</v>
      </c>
      <c r="B2132" s="199">
        <f t="shared" si="354"/>
        <v>45038</v>
      </c>
      <c r="C2132" s="210" t="str">
        <f t="shared" si="355"/>
        <v>Zone 1 - Mile 14</v>
      </c>
      <c r="D2132" s="84" t="s">
        <v>861</v>
      </c>
      <c r="E2132" s="51" t="str">
        <f t="shared" si="356"/>
        <v>Christiaan</v>
      </c>
      <c r="F2132" s="51" t="str">
        <f t="shared" si="357"/>
        <v>Fenwick</v>
      </c>
      <c r="G2132" s="51" t="str">
        <f t="shared" si="358"/>
        <v>Men Veteran</v>
      </c>
      <c r="H2132" s="51" t="str">
        <f t="shared" si="359"/>
        <v>Mako</v>
      </c>
      <c r="I2132" s="84"/>
      <c r="J2132" s="84"/>
      <c r="K2132" s="84"/>
      <c r="L2132" s="83" t="str">
        <f t="shared" si="351"/>
        <v/>
      </c>
      <c r="M2132" s="83" t="str">
        <f t="shared" si="352"/>
        <v/>
      </c>
    </row>
    <row r="2133" spans="1:13" hidden="1" x14ac:dyDescent="0.3">
      <c r="A2133" s="210" t="str">
        <f t="shared" si="353"/>
        <v>2023-IC-L2</v>
      </c>
      <c r="B2133" s="199">
        <f t="shared" si="354"/>
        <v>45038</v>
      </c>
      <c r="C2133" s="210" t="str">
        <f t="shared" si="355"/>
        <v>Zone 1 - Mile 14</v>
      </c>
      <c r="D2133" s="84" t="s">
        <v>451</v>
      </c>
      <c r="E2133" s="51" t="str">
        <f t="shared" si="356"/>
        <v>Marco</v>
      </c>
      <c r="F2133" s="51" t="str">
        <f t="shared" si="357"/>
        <v>Klein</v>
      </c>
      <c r="G2133" s="51" t="str">
        <f t="shared" si="358"/>
        <v>Men Veteran</v>
      </c>
      <c r="H2133" s="51" t="str">
        <f t="shared" si="359"/>
        <v>Mako</v>
      </c>
      <c r="I2133" s="84"/>
      <c r="J2133" s="84"/>
      <c r="K2133" s="84"/>
      <c r="L2133" s="83" t="str">
        <f t="shared" si="351"/>
        <v/>
      </c>
      <c r="M2133" s="83" t="str">
        <f t="shared" si="352"/>
        <v/>
      </c>
    </row>
    <row r="2134" spans="1:13" hidden="1" x14ac:dyDescent="0.3">
      <c r="A2134" s="210" t="str">
        <f t="shared" si="353"/>
        <v>2023-IC-L2</v>
      </c>
      <c r="B2134" s="199">
        <f t="shared" si="354"/>
        <v>45038</v>
      </c>
      <c r="C2134" s="210" t="str">
        <f t="shared" si="355"/>
        <v>Zone 1 - Mile 14</v>
      </c>
      <c r="D2134" s="84" t="s">
        <v>1054</v>
      </c>
      <c r="E2134" s="51" t="str">
        <f t="shared" si="356"/>
        <v>Rudi(Jnr.)</v>
      </c>
      <c r="F2134" s="51" t="str">
        <f t="shared" si="357"/>
        <v>Swartz</v>
      </c>
      <c r="G2134" s="51" t="str">
        <f t="shared" si="358"/>
        <v>Men U/21</v>
      </c>
      <c r="H2134" s="51" t="str">
        <f t="shared" si="359"/>
        <v>Mako</v>
      </c>
      <c r="I2134" s="84"/>
      <c r="J2134" s="84" t="s">
        <v>1279</v>
      </c>
      <c r="K2134" s="84">
        <v>83</v>
      </c>
      <c r="L2134" s="83">
        <f t="shared" si="351"/>
        <v>2.2999999999999998</v>
      </c>
      <c r="M2134" s="83">
        <f t="shared" si="352"/>
        <v>2.2999999999999998</v>
      </c>
    </row>
    <row r="2135" spans="1:13" hidden="1" x14ac:dyDescent="0.3">
      <c r="A2135" s="210" t="str">
        <f t="shared" si="353"/>
        <v>2023-IC-L2</v>
      </c>
      <c r="B2135" s="199">
        <f t="shared" si="354"/>
        <v>45038</v>
      </c>
      <c r="C2135" s="210" t="str">
        <f t="shared" si="355"/>
        <v>Zone 1 - Mile 14</v>
      </c>
      <c r="D2135" s="84" t="s">
        <v>1054</v>
      </c>
      <c r="E2135" s="51" t="str">
        <f t="shared" si="356"/>
        <v>Rudi(Jnr.)</v>
      </c>
      <c r="F2135" s="51" t="str">
        <f t="shared" si="357"/>
        <v>Swartz</v>
      </c>
      <c r="G2135" s="51" t="str">
        <f t="shared" si="358"/>
        <v>Men U/21</v>
      </c>
      <c r="H2135" s="51" t="str">
        <f t="shared" si="359"/>
        <v>Mako</v>
      </c>
      <c r="I2135" s="84"/>
      <c r="J2135" s="84" t="s">
        <v>1279</v>
      </c>
      <c r="K2135" s="84">
        <v>82</v>
      </c>
      <c r="L2135" s="83">
        <f t="shared" si="351"/>
        <v>2.2000000000000002</v>
      </c>
      <c r="M2135" s="83">
        <f t="shared" si="352"/>
        <v>2.2000000000000002</v>
      </c>
    </row>
    <row r="2136" spans="1:13" hidden="1" x14ac:dyDescent="0.3">
      <c r="A2136" s="210" t="str">
        <f t="shared" si="353"/>
        <v>2023-IC-L2</v>
      </c>
      <c r="B2136" s="199">
        <f t="shared" si="354"/>
        <v>45038</v>
      </c>
      <c r="C2136" s="210" t="str">
        <f t="shared" si="355"/>
        <v>Zone 1 - Mile 14</v>
      </c>
      <c r="D2136" s="84" t="s">
        <v>605</v>
      </c>
      <c r="E2136" s="51" t="str">
        <f t="shared" si="356"/>
        <v>Gerard</v>
      </c>
      <c r="F2136" s="51" t="str">
        <f t="shared" si="357"/>
        <v>Hough</v>
      </c>
      <c r="G2136" s="51" t="str">
        <f t="shared" si="358"/>
        <v>Men Senior</v>
      </c>
      <c r="H2136" s="51" t="str">
        <f t="shared" si="359"/>
        <v>Mako</v>
      </c>
      <c r="I2136" s="84"/>
      <c r="J2136" s="84"/>
      <c r="K2136" s="84"/>
      <c r="L2136" s="83" t="str">
        <f t="shared" si="351"/>
        <v/>
      </c>
      <c r="M2136" s="83" t="str">
        <f t="shared" si="352"/>
        <v/>
      </c>
    </row>
    <row r="2137" spans="1:13" hidden="1" x14ac:dyDescent="0.3">
      <c r="A2137" s="210" t="str">
        <f t="shared" si="353"/>
        <v>2023-IC-L2</v>
      </c>
      <c r="B2137" s="199">
        <f t="shared" si="354"/>
        <v>45038</v>
      </c>
      <c r="C2137" s="210" t="str">
        <f t="shared" si="355"/>
        <v>Zone 1 - Mile 14</v>
      </c>
      <c r="D2137" s="84" t="s">
        <v>513</v>
      </c>
      <c r="E2137" s="51" t="str">
        <f t="shared" si="356"/>
        <v>Gerrie</v>
      </c>
      <c r="F2137" s="51" t="str">
        <f t="shared" si="357"/>
        <v>Hough</v>
      </c>
      <c r="G2137" s="51" t="str">
        <f t="shared" si="358"/>
        <v>Men Master</v>
      </c>
      <c r="H2137" s="51" t="str">
        <f t="shared" si="359"/>
        <v>Mako</v>
      </c>
      <c r="I2137" s="84"/>
      <c r="J2137" s="84"/>
      <c r="K2137" s="84"/>
      <c r="L2137" s="83" t="str">
        <f t="shared" si="351"/>
        <v/>
      </c>
      <c r="M2137" s="83" t="str">
        <f t="shared" si="352"/>
        <v/>
      </c>
    </row>
    <row r="2138" spans="1:13" hidden="1" x14ac:dyDescent="0.3">
      <c r="A2138" s="210" t="str">
        <f t="shared" si="353"/>
        <v>2023-IC-L2</v>
      </c>
      <c r="B2138" s="199">
        <f t="shared" si="354"/>
        <v>45038</v>
      </c>
      <c r="C2138" s="210" t="str">
        <f t="shared" si="355"/>
        <v>Zone 1 - Mile 14</v>
      </c>
      <c r="D2138" s="84" t="s">
        <v>1012</v>
      </c>
      <c r="E2138" s="51" t="str">
        <f t="shared" si="356"/>
        <v>Jayden</v>
      </c>
      <c r="F2138" s="51" t="str">
        <f t="shared" si="357"/>
        <v>Warrington</v>
      </c>
      <c r="G2138" s="51" t="str">
        <f t="shared" si="358"/>
        <v>Men U/16</v>
      </c>
      <c r="H2138" s="51" t="str">
        <f t="shared" si="359"/>
        <v>xMako</v>
      </c>
      <c r="I2138" s="84"/>
      <c r="J2138" s="84"/>
      <c r="K2138" s="84"/>
      <c r="L2138" s="83" t="str">
        <f t="shared" si="351"/>
        <v/>
      </c>
      <c r="M2138" s="83" t="str">
        <f t="shared" si="352"/>
        <v/>
      </c>
    </row>
    <row r="2139" spans="1:13" hidden="1" x14ac:dyDescent="0.3">
      <c r="A2139" s="210" t="str">
        <f t="shared" si="353"/>
        <v>2023-IC-L2</v>
      </c>
      <c r="B2139" s="199">
        <f t="shared" si="354"/>
        <v>45038</v>
      </c>
      <c r="C2139" s="210" t="str">
        <f t="shared" si="355"/>
        <v>Zone 1 - Mile 14</v>
      </c>
      <c r="D2139" s="84" t="s">
        <v>535</v>
      </c>
      <c r="E2139" s="51" t="str">
        <f t="shared" si="356"/>
        <v>Hendrik</v>
      </c>
      <c r="F2139" s="51" t="str">
        <f t="shared" si="357"/>
        <v>Dry</v>
      </c>
      <c r="G2139" s="51" t="str">
        <f t="shared" si="358"/>
        <v>Men Veteran</v>
      </c>
      <c r="H2139" s="51" t="str">
        <f t="shared" si="359"/>
        <v>Mako</v>
      </c>
      <c r="I2139" s="84"/>
      <c r="J2139" s="84"/>
      <c r="K2139" s="84"/>
      <c r="L2139" s="83" t="str">
        <f t="shared" si="351"/>
        <v/>
      </c>
      <c r="M2139" s="83" t="str">
        <f t="shared" si="352"/>
        <v/>
      </c>
    </row>
    <row r="2140" spans="1:13" hidden="1" x14ac:dyDescent="0.3">
      <c r="A2140" s="210" t="str">
        <f t="shared" si="353"/>
        <v>2023-IC-L2</v>
      </c>
      <c r="B2140" s="199">
        <f t="shared" si="354"/>
        <v>45038</v>
      </c>
      <c r="C2140" s="210" t="str">
        <f t="shared" si="355"/>
        <v>Zone 1 - Mile 14</v>
      </c>
      <c r="D2140" s="84" t="s">
        <v>530</v>
      </c>
      <c r="E2140" s="51" t="str">
        <f t="shared" si="356"/>
        <v>John-John</v>
      </c>
      <c r="F2140" s="51" t="str">
        <f t="shared" si="357"/>
        <v>Warrington</v>
      </c>
      <c r="G2140" s="51" t="str">
        <f t="shared" si="358"/>
        <v>Men Veteran</v>
      </c>
      <c r="H2140" s="51" t="str">
        <f t="shared" si="359"/>
        <v>Mako</v>
      </c>
      <c r="I2140" s="84"/>
      <c r="J2140" s="84"/>
      <c r="K2140" s="84"/>
      <c r="L2140" s="83" t="str">
        <f t="shared" si="351"/>
        <v/>
      </c>
      <c r="M2140" s="83" t="str">
        <f t="shared" si="352"/>
        <v/>
      </c>
    </row>
    <row r="2141" spans="1:13" hidden="1" x14ac:dyDescent="0.3">
      <c r="A2141" s="210" t="str">
        <f t="shared" si="353"/>
        <v>2023-IC-L2</v>
      </c>
      <c r="B2141" s="199">
        <f t="shared" si="354"/>
        <v>45038</v>
      </c>
      <c r="C2141" s="210" t="str">
        <f t="shared" si="355"/>
        <v>Zone 1 - Mile 14</v>
      </c>
      <c r="D2141" s="84" t="s">
        <v>450</v>
      </c>
      <c r="E2141" s="51" t="str">
        <f t="shared" si="356"/>
        <v>Philip</v>
      </c>
      <c r="F2141" s="51" t="str">
        <f t="shared" si="357"/>
        <v>Swartz</v>
      </c>
      <c r="G2141" s="51" t="str">
        <f t="shared" si="358"/>
        <v>Men U/16</v>
      </c>
      <c r="H2141" s="51" t="str">
        <f t="shared" si="359"/>
        <v>Mako</v>
      </c>
      <c r="I2141" s="84"/>
      <c r="J2141" s="84" t="s">
        <v>10</v>
      </c>
      <c r="K2141" s="84">
        <v>41</v>
      </c>
      <c r="L2141" s="83">
        <f t="shared" si="351"/>
        <v>1.1000000000000001</v>
      </c>
      <c r="M2141" s="83">
        <f t="shared" si="352"/>
        <v>1.1000000000000001</v>
      </c>
    </row>
    <row r="2142" spans="1:13" hidden="1" x14ac:dyDescent="0.3">
      <c r="A2142" s="210" t="str">
        <f t="shared" si="353"/>
        <v>2023-IC-L2</v>
      </c>
      <c r="B2142" s="199">
        <f t="shared" si="354"/>
        <v>45038</v>
      </c>
      <c r="C2142" s="210" t="str">
        <f t="shared" si="355"/>
        <v>Zone 1 - Mile 14</v>
      </c>
      <c r="D2142" s="84" t="s">
        <v>1027</v>
      </c>
      <c r="E2142" s="51" t="str">
        <f t="shared" si="356"/>
        <v>Johan</v>
      </c>
      <c r="F2142" s="51" t="str">
        <f t="shared" si="357"/>
        <v>Burger</v>
      </c>
      <c r="G2142" s="51" t="str">
        <f t="shared" si="358"/>
        <v>Men Master</v>
      </c>
      <c r="H2142" s="51" t="str">
        <f t="shared" si="359"/>
        <v>Mako</v>
      </c>
      <c r="I2142" s="84"/>
      <c r="J2142" s="84" t="s">
        <v>1279</v>
      </c>
      <c r="K2142" s="84">
        <v>156</v>
      </c>
      <c r="L2142" s="83">
        <f t="shared" si="351"/>
        <v>19.899999999999999</v>
      </c>
      <c r="M2142" s="83">
        <f t="shared" si="352"/>
        <v>19.899999999999999</v>
      </c>
    </row>
    <row r="2143" spans="1:13" hidden="1" x14ac:dyDescent="0.3">
      <c r="A2143" s="210" t="str">
        <f t="shared" si="353"/>
        <v>2023-IC-L2</v>
      </c>
      <c r="B2143" s="199">
        <f t="shared" si="354"/>
        <v>45038</v>
      </c>
      <c r="C2143" s="210" t="str">
        <f t="shared" si="355"/>
        <v>Zone 1 - Mile 14</v>
      </c>
      <c r="D2143" s="84" t="s">
        <v>576</v>
      </c>
      <c r="E2143" s="51" t="str">
        <f t="shared" si="356"/>
        <v>Kiepie</v>
      </c>
      <c r="F2143" s="51" t="str">
        <f t="shared" si="357"/>
        <v>Burger</v>
      </c>
      <c r="G2143" s="51" t="str">
        <f t="shared" si="358"/>
        <v>Men Veteran</v>
      </c>
      <c r="H2143" s="51" t="str">
        <f t="shared" si="359"/>
        <v>Mako</v>
      </c>
      <c r="I2143" s="84"/>
      <c r="J2143" s="84"/>
      <c r="K2143" s="84"/>
      <c r="L2143" s="83" t="str">
        <f t="shared" si="351"/>
        <v/>
      </c>
      <c r="M2143" s="83" t="str">
        <f t="shared" si="352"/>
        <v/>
      </c>
    </row>
    <row r="2144" spans="1:13" hidden="1" x14ac:dyDescent="0.3">
      <c r="A2144" s="210" t="str">
        <f t="shared" si="353"/>
        <v>2023-IC-L2</v>
      </c>
      <c r="B2144" s="199">
        <f t="shared" si="354"/>
        <v>45038</v>
      </c>
      <c r="C2144" s="210" t="str">
        <f t="shared" si="355"/>
        <v>Zone 1 - Mile 14</v>
      </c>
      <c r="D2144" s="84" t="s">
        <v>1003</v>
      </c>
      <c r="E2144" s="51" t="str">
        <f t="shared" si="356"/>
        <v>Jorg</v>
      </c>
      <c r="F2144" s="51" t="str">
        <f t="shared" si="357"/>
        <v>Walder</v>
      </c>
      <c r="G2144" s="51" t="str">
        <f t="shared" si="358"/>
        <v>Men Master</v>
      </c>
      <c r="H2144" s="51" t="str">
        <f t="shared" si="359"/>
        <v>Mako</v>
      </c>
      <c r="I2144" s="84"/>
      <c r="J2144" s="84"/>
      <c r="K2144" s="84"/>
      <c r="L2144" s="83" t="str">
        <f t="shared" si="351"/>
        <v/>
      </c>
      <c r="M2144" s="83" t="str">
        <f t="shared" si="352"/>
        <v/>
      </c>
    </row>
    <row r="2145" spans="1:13" hidden="1" x14ac:dyDescent="0.3">
      <c r="A2145" s="210" t="str">
        <f t="shared" si="353"/>
        <v>2023-IC-L2</v>
      </c>
      <c r="B2145" s="199">
        <f t="shared" si="354"/>
        <v>45038</v>
      </c>
      <c r="C2145" s="210" t="str">
        <f t="shared" si="355"/>
        <v>Zone 1 - Mile 14</v>
      </c>
      <c r="D2145" s="84" t="s">
        <v>681</v>
      </c>
      <c r="E2145" s="51" t="str">
        <f t="shared" si="356"/>
        <v>Kyle</v>
      </c>
      <c r="F2145" s="51" t="str">
        <f t="shared" si="357"/>
        <v>Adams</v>
      </c>
      <c r="G2145" s="51" t="str">
        <f t="shared" si="358"/>
        <v>Men Senior</v>
      </c>
      <c r="H2145" s="51" t="str">
        <f t="shared" si="359"/>
        <v>Mako</v>
      </c>
      <c r="I2145" s="84" t="s">
        <v>19</v>
      </c>
      <c r="J2145" s="84"/>
      <c r="K2145" s="84">
        <v>63</v>
      </c>
      <c r="L2145" s="83">
        <f t="shared" si="351"/>
        <v>2.6</v>
      </c>
      <c r="M2145" s="83">
        <f t="shared" si="352"/>
        <v>2.6</v>
      </c>
    </row>
    <row r="2146" spans="1:13" hidden="1" x14ac:dyDescent="0.3">
      <c r="A2146" s="210" t="str">
        <f t="shared" si="353"/>
        <v>2023-IC-L2</v>
      </c>
      <c r="B2146" s="199">
        <f t="shared" si="354"/>
        <v>45038</v>
      </c>
      <c r="C2146" s="210" t="str">
        <f t="shared" si="355"/>
        <v>Zone 1 - Mile 14</v>
      </c>
      <c r="D2146" s="84" t="s">
        <v>683</v>
      </c>
      <c r="E2146" s="51" t="str">
        <f t="shared" si="356"/>
        <v>Herbert</v>
      </c>
      <c r="F2146" s="51" t="str">
        <f t="shared" si="357"/>
        <v>Schmidlin</v>
      </c>
      <c r="G2146" s="51" t="str">
        <f t="shared" si="358"/>
        <v>Men Master</v>
      </c>
      <c r="H2146" s="51" t="str">
        <f t="shared" si="359"/>
        <v>Mako</v>
      </c>
      <c r="I2146" s="84"/>
      <c r="J2146" s="84"/>
      <c r="K2146" s="84"/>
      <c r="L2146" s="83" t="str">
        <f t="shared" si="351"/>
        <v/>
      </c>
      <c r="M2146" s="83" t="str">
        <f t="shared" si="352"/>
        <v/>
      </c>
    </row>
    <row r="2147" spans="1:13" hidden="1" x14ac:dyDescent="0.3">
      <c r="A2147" s="210" t="str">
        <f t="shared" si="353"/>
        <v>2023-IC-L2</v>
      </c>
      <c r="B2147" s="199">
        <f t="shared" si="354"/>
        <v>45038</v>
      </c>
      <c r="C2147" s="210" t="str">
        <f t="shared" si="355"/>
        <v>Zone 1 - Mile 14</v>
      </c>
      <c r="D2147" s="84" t="s">
        <v>841</v>
      </c>
      <c r="E2147" s="51" t="str">
        <f t="shared" si="356"/>
        <v>Renate</v>
      </c>
      <c r="F2147" s="51" t="str">
        <f t="shared" si="357"/>
        <v>Gruttemeyer</v>
      </c>
      <c r="G2147" s="51" t="str">
        <f t="shared" si="358"/>
        <v>Ladies Grand Masters</v>
      </c>
      <c r="H2147" s="51" t="str">
        <f t="shared" si="359"/>
        <v>Mako</v>
      </c>
      <c r="I2147" s="84"/>
      <c r="J2147" s="84"/>
      <c r="K2147" s="84"/>
      <c r="L2147" s="83" t="str">
        <f t="shared" si="351"/>
        <v/>
      </c>
      <c r="M2147" s="83" t="str">
        <f t="shared" si="352"/>
        <v/>
      </c>
    </row>
    <row r="2148" spans="1:13" hidden="1" x14ac:dyDescent="0.3">
      <c r="A2148" s="210" t="str">
        <f t="shared" si="353"/>
        <v>2023-IC-L2</v>
      </c>
      <c r="B2148" s="199">
        <f t="shared" si="354"/>
        <v>45038</v>
      </c>
      <c r="C2148" s="210" t="str">
        <f t="shared" si="355"/>
        <v>Zone 1 - Mile 14</v>
      </c>
      <c r="D2148" s="84" t="s">
        <v>836</v>
      </c>
      <c r="E2148" s="51" t="str">
        <f t="shared" si="356"/>
        <v>Org</v>
      </c>
      <c r="F2148" s="51" t="str">
        <f t="shared" si="357"/>
        <v>Van Rensburg</v>
      </c>
      <c r="G2148" s="51" t="str">
        <f t="shared" si="358"/>
        <v>Men Veteran</v>
      </c>
      <c r="H2148" s="51" t="str">
        <f t="shared" si="359"/>
        <v>Mako</v>
      </c>
      <c r="I2148" s="84"/>
      <c r="J2148" s="84"/>
      <c r="K2148" s="84"/>
      <c r="L2148" s="83" t="str">
        <f t="shared" si="351"/>
        <v/>
      </c>
      <c r="M2148" s="83" t="str">
        <f t="shared" si="352"/>
        <v/>
      </c>
    </row>
    <row r="2149" spans="1:13" hidden="1" x14ac:dyDescent="0.3">
      <c r="A2149" s="210" t="str">
        <f t="shared" si="353"/>
        <v>2023-IC-L2</v>
      </c>
      <c r="B2149" s="199">
        <f t="shared" si="354"/>
        <v>45038</v>
      </c>
      <c r="C2149" s="210" t="str">
        <f t="shared" si="355"/>
        <v>Zone 1 - Mile 14</v>
      </c>
      <c r="D2149" s="84" t="s">
        <v>566</v>
      </c>
      <c r="E2149" s="51" t="str">
        <f t="shared" si="356"/>
        <v>Andrew</v>
      </c>
      <c r="F2149" s="51" t="str">
        <f t="shared" si="357"/>
        <v>Van Schalkwyk</v>
      </c>
      <c r="G2149" s="51" t="str">
        <f t="shared" si="358"/>
        <v>Men Veteran</v>
      </c>
      <c r="H2149" s="51" t="str">
        <f t="shared" si="359"/>
        <v>Mako</v>
      </c>
      <c r="I2149" s="84"/>
      <c r="J2149" s="84"/>
      <c r="K2149" s="84"/>
      <c r="L2149" s="83" t="str">
        <f t="shared" si="351"/>
        <v/>
      </c>
      <c r="M2149" s="83" t="str">
        <f t="shared" si="352"/>
        <v/>
      </c>
    </row>
    <row r="2150" spans="1:13" hidden="1" x14ac:dyDescent="0.3">
      <c r="A2150" s="210" t="str">
        <f t="shared" si="353"/>
        <v>2023-IC-L2</v>
      </c>
      <c r="B2150" s="199">
        <f t="shared" si="354"/>
        <v>45038</v>
      </c>
      <c r="C2150" s="210" t="str">
        <f t="shared" si="355"/>
        <v>Zone 1 - Mile 14</v>
      </c>
      <c r="D2150" s="84" t="s">
        <v>556</v>
      </c>
      <c r="E2150" s="51" t="str">
        <f t="shared" si="356"/>
        <v>Lance</v>
      </c>
      <c r="F2150" s="51" t="str">
        <f t="shared" si="357"/>
        <v>Mills</v>
      </c>
      <c r="G2150" s="51" t="str">
        <f t="shared" si="358"/>
        <v>Men Master</v>
      </c>
      <c r="H2150" s="51" t="str">
        <f t="shared" si="359"/>
        <v>Henties Bay</v>
      </c>
      <c r="I2150" s="84"/>
      <c r="J2150" s="84"/>
      <c r="K2150" s="84"/>
      <c r="L2150" s="83" t="str">
        <f t="shared" si="351"/>
        <v/>
      </c>
      <c r="M2150" s="83" t="str">
        <f t="shared" si="352"/>
        <v/>
      </c>
    </row>
    <row r="2151" spans="1:13" hidden="1" x14ac:dyDescent="0.3">
      <c r="A2151" s="210" t="str">
        <f t="shared" si="353"/>
        <v>2023-IC-L2</v>
      </c>
      <c r="B2151" s="199">
        <f t="shared" si="354"/>
        <v>45038</v>
      </c>
      <c r="C2151" s="210" t="str">
        <f t="shared" si="355"/>
        <v>Zone 1 - Mile 14</v>
      </c>
      <c r="D2151" s="84" t="s">
        <v>946</v>
      </c>
      <c r="E2151" s="51" t="str">
        <f t="shared" si="356"/>
        <v>Johan</v>
      </c>
      <c r="F2151" s="51" t="str">
        <f t="shared" si="357"/>
        <v>Herbst</v>
      </c>
      <c r="G2151" s="51" t="str">
        <f t="shared" si="358"/>
        <v>Men Veteran</v>
      </c>
      <c r="H2151" s="51" t="str">
        <f t="shared" si="359"/>
        <v>Henties Bay</v>
      </c>
      <c r="I2151" s="84" t="s">
        <v>19</v>
      </c>
      <c r="J2151" s="84"/>
      <c r="K2151" s="84">
        <v>45</v>
      </c>
      <c r="L2151" s="83">
        <f t="shared" si="351"/>
        <v>0.9</v>
      </c>
      <c r="M2151" s="83">
        <f t="shared" si="352"/>
        <v>0.9</v>
      </c>
    </row>
    <row r="2152" spans="1:13" hidden="1" x14ac:dyDescent="0.3">
      <c r="A2152" s="210" t="str">
        <f t="shared" si="353"/>
        <v>2023-IC-L2</v>
      </c>
      <c r="B2152" s="199">
        <f t="shared" si="354"/>
        <v>45038</v>
      </c>
      <c r="C2152" s="210" t="str">
        <f t="shared" si="355"/>
        <v>Zone 1 - Mile 14</v>
      </c>
      <c r="D2152" s="84" t="s">
        <v>1699</v>
      </c>
      <c r="E2152" s="51" t="str">
        <f t="shared" si="356"/>
        <v>Ryno</v>
      </c>
      <c r="F2152" s="51" t="str">
        <f t="shared" si="357"/>
        <v>Enslin</v>
      </c>
      <c r="G2152" s="51" t="str">
        <f t="shared" si="358"/>
        <v>Men Senior</v>
      </c>
      <c r="H2152" s="51" t="str">
        <f t="shared" si="359"/>
        <v>Namib Park</v>
      </c>
      <c r="I2152" s="84" t="s">
        <v>19</v>
      </c>
      <c r="J2152" s="84"/>
      <c r="K2152" s="84">
        <v>52</v>
      </c>
      <c r="L2152" s="83">
        <f t="shared" si="351"/>
        <v>1.4</v>
      </c>
      <c r="M2152" s="83">
        <f t="shared" si="352"/>
        <v>1.4</v>
      </c>
    </row>
    <row r="2153" spans="1:13" hidden="1" x14ac:dyDescent="0.3">
      <c r="A2153" s="210" t="str">
        <f t="shared" si="353"/>
        <v>2023-IC-L2</v>
      </c>
      <c r="B2153" s="199">
        <f t="shared" si="354"/>
        <v>45038</v>
      </c>
      <c r="C2153" s="210" t="str">
        <f t="shared" si="355"/>
        <v>Zone 1 - Mile 14</v>
      </c>
      <c r="D2153" s="84" t="s">
        <v>611</v>
      </c>
      <c r="E2153" s="51" t="str">
        <f t="shared" si="356"/>
        <v>Coennie</v>
      </c>
      <c r="F2153" s="51" t="str">
        <f t="shared" si="357"/>
        <v>Steyn</v>
      </c>
      <c r="G2153" s="51" t="str">
        <f t="shared" si="358"/>
        <v>Men Grand Masters</v>
      </c>
      <c r="H2153" s="51" t="str">
        <f t="shared" si="359"/>
        <v>Namib Park</v>
      </c>
      <c r="I2153" s="84" t="s">
        <v>19</v>
      </c>
      <c r="J2153" s="84"/>
      <c r="K2153" s="84">
        <v>53</v>
      </c>
      <c r="L2153" s="83">
        <f t="shared" si="351"/>
        <v>1.5</v>
      </c>
      <c r="M2153" s="83">
        <f t="shared" si="352"/>
        <v>1.5</v>
      </c>
    </row>
    <row r="2154" spans="1:13" hidden="1" x14ac:dyDescent="0.3">
      <c r="A2154" s="210" t="str">
        <f t="shared" si="353"/>
        <v>2023-IC-L2</v>
      </c>
      <c r="B2154" s="199">
        <f t="shared" si="354"/>
        <v>45038</v>
      </c>
      <c r="C2154" s="210" t="str">
        <f t="shared" si="355"/>
        <v>Zone 1 - Mile 14</v>
      </c>
      <c r="D2154" s="84" t="s">
        <v>486</v>
      </c>
      <c r="E2154" s="51" t="str">
        <f t="shared" si="356"/>
        <v>Johan</v>
      </c>
      <c r="F2154" s="51" t="str">
        <f t="shared" si="357"/>
        <v>Bruwer</v>
      </c>
      <c r="G2154" s="51" t="str">
        <f t="shared" si="358"/>
        <v>Men Senior</v>
      </c>
      <c r="H2154" s="51" t="str">
        <f t="shared" si="359"/>
        <v>Namib Park</v>
      </c>
      <c r="I2154" s="84" t="s">
        <v>19</v>
      </c>
      <c r="J2154" s="84"/>
      <c r="K2154" s="84">
        <v>56</v>
      </c>
      <c r="L2154" s="83">
        <f t="shared" si="351"/>
        <v>1.8</v>
      </c>
      <c r="M2154" s="83">
        <f t="shared" si="352"/>
        <v>1.8</v>
      </c>
    </row>
    <row r="2155" spans="1:13" hidden="1" x14ac:dyDescent="0.3">
      <c r="A2155" s="210" t="str">
        <f t="shared" si="353"/>
        <v>2023-IC-L2</v>
      </c>
      <c r="B2155" s="199">
        <f t="shared" si="354"/>
        <v>45038</v>
      </c>
      <c r="C2155" s="210" t="str">
        <f t="shared" si="355"/>
        <v>Zone 1 - Mile 14</v>
      </c>
      <c r="D2155" s="84" t="s">
        <v>457</v>
      </c>
      <c r="E2155" s="51" t="str">
        <f t="shared" si="356"/>
        <v>Andre</v>
      </c>
      <c r="F2155" s="51" t="str">
        <f t="shared" si="357"/>
        <v>Coetzee</v>
      </c>
      <c r="G2155" s="51" t="str">
        <f t="shared" si="358"/>
        <v>Men Grand Masters</v>
      </c>
      <c r="H2155" s="51" t="str">
        <f t="shared" si="359"/>
        <v>Namib Park</v>
      </c>
      <c r="I2155" s="84"/>
      <c r="J2155" s="84" t="s">
        <v>20</v>
      </c>
      <c r="K2155" s="84">
        <v>74</v>
      </c>
      <c r="L2155" s="83">
        <f t="shared" si="351"/>
        <v>1.5</v>
      </c>
      <c r="M2155" s="83">
        <f t="shared" si="352"/>
        <v>1.5</v>
      </c>
    </row>
    <row r="2156" spans="1:13" hidden="1" x14ac:dyDescent="0.3">
      <c r="A2156" s="210" t="str">
        <f t="shared" si="353"/>
        <v>2023-IC-L2</v>
      </c>
      <c r="B2156" s="199">
        <f t="shared" si="354"/>
        <v>45038</v>
      </c>
      <c r="C2156" s="210" t="str">
        <f t="shared" si="355"/>
        <v>Zone 1 - Mile 14</v>
      </c>
      <c r="D2156" s="84" t="s">
        <v>457</v>
      </c>
      <c r="E2156" s="51" t="str">
        <f t="shared" si="356"/>
        <v>Andre</v>
      </c>
      <c r="F2156" s="51" t="str">
        <f t="shared" si="357"/>
        <v>Coetzee</v>
      </c>
      <c r="G2156" s="51" t="str">
        <f t="shared" si="358"/>
        <v>Men Grand Masters</v>
      </c>
      <c r="H2156" s="51" t="str">
        <f t="shared" si="359"/>
        <v>Namib Park</v>
      </c>
      <c r="I2156" s="84" t="s">
        <v>19</v>
      </c>
      <c r="J2156" s="84"/>
      <c r="K2156" s="84">
        <v>43</v>
      </c>
      <c r="L2156" s="83">
        <f t="shared" si="351"/>
        <v>0.8</v>
      </c>
      <c r="M2156" s="83">
        <f t="shared" si="352"/>
        <v>0.8</v>
      </c>
    </row>
    <row r="2157" spans="1:13" hidden="1" x14ac:dyDescent="0.3">
      <c r="A2157" s="210" t="str">
        <f t="shared" si="353"/>
        <v>2023-IC-L2</v>
      </c>
      <c r="B2157" s="199">
        <f t="shared" si="354"/>
        <v>45038</v>
      </c>
      <c r="C2157" s="210" t="str">
        <f t="shared" si="355"/>
        <v>Zone 1 - Mile 14</v>
      </c>
      <c r="D2157" s="84" t="s">
        <v>1101</v>
      </c>
      <c r="E2157" s="51" t="str">
        <f t="shared" si="356"/>
        <v>Pierre</v>
      </c>
      <c r="F2157" s="51" t="str">
        <f t="shared" si="357"/>
        <v>Coetzee</v>
      </c>
      <c r="G2157" s="51" t="str">
        <f t="shared" si="358"/>
        <v>Men Veteran</v>
      </c>
      <c r="H2157" s="51" t="str">
        <f t="shared" si="359"/>
        <v>Namib Park</v>
      </c>
      <c r="I2157" s="84" t="s">
        <v>19</v>
      </c>
      <c r="J2157" s="84"/>
      <c r="K2157" s="84">
        <v>50</v>
      </c>
      <c r="L2157" s="83">
        <f t="shared" si="351"/>
        <v>1.3</v>
      </c>
      <c r="M2157" s="83">
        <f t="shared" si="352"/>
        <v>1.3</v>
      </c>
    </row>
    <row r="2158" spans="1:13" hidden="1" x14ac:dyDescent="0.3">
      <c r="A2158" s="210" t="str">
        <f t="shared" si="353"/>
        <v>2023-IC-L2</v>
      </c>
      <c r="B2158" s="199">
        <f t="shared" si="354"/>
        <v>45038</v>
      </c>
      <c r="C2158" s="210" t="str">
        <f t="shared" si="355"/>
        <v>Zone 1 - Mile 14</v>
      </c>
      <c r="D2158" s="84" t="s">
        <v>1327</v>
      </c>
      <c r="E2158" s="51" t="str">
        <f t="shared" si="356"/>
        <v>Mark</v>
      </c>
      <c r="F2158" s="51" t="str">
        <f t="shared" si="357"/>
        <v>Van Der Merwe</v>
      </c>
      <c r="G2158" s="51" t="str">
        <f t="shared" si="358"/>
        <v>Men U/21</v>
      </c>
      <c r="H2158" s="51" t="str">
        <f t="shared" si="359"/>
        <v>Namib Park</v>
      </c>
      <c r="I2158" s="84"/>
      <c r="J2158" s="84"/>
      <c r="K2158" s="84"/>
      <c r="L2158" s="83" t="str">
        <f t="shared" si="351"/>
        <v/>
      </c>
      <c r="M2158" s="83" t="str">
        <f t="shared" si="352"/>
        <v/>
      </c>
    </row>
    <row r="2159" spans="1:13" hidden="1" x14ac:dyDescent="0.3">
      <c r="A2159" s="210" t="str">
        <f t="shared" si="353"/>
        <v>2023-IC-L2</v>
      </c>
      <c r="B2159" s="199">
        <f t="shared" si="354"/>
        <v>45038</v>
      </c>
      <c r="C2159" s="210" t="str">
        <f t="shared" si="355"/>
        <v>Zone 1 - Mile 14</v>
      </c>
      <c r="D2159" s="84" t="s">
        <v>1006</v>
      </c>
      <c r="E2159" s="51" t="str">
        <f t="shared" si="356"/>
        <v>Andre</v>
      </c>
      <c r="F2159" s="51" t="str">
        <f t="shared" si="357"/>
        <v>Vermaak</v>
      </c>
      <c r="G2159" s="51" t="str">
        <f t="shared" si="358"/>
        <v>Men Senior</v>
      </c>
      <c r="H2159" s="51" t="str">
        <f t="shared" si="359"/>
        <v>Namib Park</v>
      </c>
      <c r="I2159" s="84"/>
      <c r="J2159" s="84"/>
      <c r="K2159" s="84"/>
      <c r="L2159" s="83" t="str">
        <f t="shared" si="351"/>
        <v/>
      </c>
      <c r="M2159" s="83" t="str">
        <f t="shared" si="352"/>
        <v/>
      </c>
    </row>
    <row r="2160" spans="1:13" hidden="1" x14ac:dyDescent="0.3">
      <c r="A2160" s="210" t="str">
        <f t="shared" si="353"/>
        <v>2023-IC-L2</v>
      </c>
      <c r="B2160" s="199">
        <f t="shared" si="354"/>
        <v>45038</v>
      </c>
      <c r="C2160" s="210" t="str">
        <f t="shared" si="355"/>
        <v>Zone 1 - Mile 14</v>
      </c>
      <c r="D2160" s="84" t="s">
        <v>1700</v>
      </c>
      <c r="E2160" s="51" t="str">
        <f t="shared" si="356"/>
        <v>Wanda</v>
      </c>
      <c r="F2160" s="51" t="str">
        <f t="shared" si="357"/>
        <v>Enslin</v>
      </c>
      <c r="G2160" s="51" t="str">
        <f t="shared" si="358"/>
        <v>Ladies Senior</v>
      </c>
      <c r="H2160" s="51" t="str">
        <f t="shared" si="359"/>
        <v>Namib Park</v>
      </c>
      <c r="I2160" s="84"/>
      <c r="J2160" s="84"/>
      <c r="K2160" s="84"/>
      <c r="L2160" s="83" t="str">
        <f t="shared" si="351"/>
        <v/>
      </c>
      <c r="M2160" s="83" t="str">
        <f t="shared" si="352"/>
        <v/>
      </c>
    </row>
    <row r="2161" spans="1:13" hidden="1" x14ac:dyDescent="0.3">
      <c r="A2161" s="210" t="str">
        <f t="shared" si="353"/>
        <v>2023-IC-L2</v>
      </c>
      <c r="B2161" s="199">
        <f t="shared" si="354"/>
        <v>45038</v>
      </c>
      <c r="C2161" s="210" t="str">
        <f t="shared" si="355"/>
        <v>Zone 1 - Mile 14</v>
      </c>
      <c r="D2161" s="84" t="s">
        <v>607</v>
      </c>
      <c r="E2161" s="51" t="str">
        <f t="shared" si="356"/>
        <v>Stephan</v>
      </c>
      <c r="F2161" s="51" t="str">
        <f t="shared" si="357"/>
        <v>Swanepoel</v>
      </c>
      <c r="G2161" s="51" t="str">
        <f t="shared" si="358"/>
        <v>Men Veteran</v>
      </c>
      <c r="H2161" s="51" t="str">
        <f t="shared" si="359"/>
        <v>Namib Park</v>
      </c>
      <c r="I2161" s="84"/>
      <c r="J2161" s="84"/>
      <c r="K2161" s="84"/>
      <c r="L2161" s="83" t="str">
        <f t="shared" si="351"/>
        <v/>
      </c>
      <c r="M2161" s="83" t="str">
        <f t="shared" si="352"/>
        <v/>
      </c>
    </row>
    <row r="2162" spans="1:13" hidden="1" x14ac:dyDescent="0.3">
      <c r="A2162" s="210" t="str">
        <f t="shared" si="353"/>
        <v>2023-IC-L2</v>
      </c>
      <c r="B2162" s="199">
        <f t="shared" si="354"/>
        <v>45038</v>
      </c>
      <c r="C2162" s="210" t="str">
        <f t="shared" si="355"/>
        <v>Zone 1 - Mile 14</v>
      </c>
      <c r="D2162" s="84" t="s">
        <v>587</v>
      </c>
      <c r="E2162" s="51" t="str">
        <f t="shared" si="356"/>
        <v>Nicolas</v>
      </c>
      <c r="F2162" s="51" t="str">
        <f t="shared" si="357"/>
        <v>Greeff</v>
      </c>
      <c r="G2162" s="51" t="str">
        <f t="shared" si="358"/>
        <v>Men Senior</v>
      </c>
      <c r="H2162" s="51" t="str">
        <f t="shared" si="359"/>
        <v>Namib Park</v>
      </c>
      <c r="I2162" s="84"/>
      <c r="J2162" s="84"/>
      <c r="K2162" s="84"/>
      <c r="L2162" s="83" t="str">
        <f t="shared" si="351"/>
        <v/>
      </c>
      <c r="M2162" s="83" t="str">
        <f t="shared" si="352"/>
        <v/>
      </c>
    </row>
    <row r="2163" spans="1:13" hidden="1" x14ac:dyDescent="0.3">
      <c r="A2163" s="210" t="str">
        <f t="shared" si="353"/>
        <v>2023-IC-L2</v>
      </c>
      <c r="B2163" s="199">
        <f t="shared" si="354"/>
        <v>45038</v>
      </c>
      <c r="C2163" s="210" t="str">
        <f t="shared" si="355"/>
        <v>Zone 1 - Mile 14</v>
      </c>
      <c r="D2163" s="84" t="s">
        <v>462</v>
      </c>
      <c r="E2163" s="51" t="str">
        <f t="shared" si="356"/>
        <v>Rodger</v>
      </c>
      <c r="F2163" s="51" t="str">
        <f t="shared" si="357"/>
        <v>Boon</v>
      </c>
      <c r="G2163" s="51" t="str">
        <f t="shared" si="358"/>
        <v>Men Master</v>
      </c>
      <c r="H2163" s="51" t="str">
        <f t="shared" si="359"/>
        <v>Namib Park</v>
      </c>
      <c r="I2163" s="84"/>
      <c r="J2163" s="84"/>
      <c r="K2163" s="84"/>
      <c r="L2163" s="83" t="str">
        <f t="shared" si="351"/>
        <v/>
      </c>
      <c r="M2163" s="83" t="str">
        <f t="shared" si="352"/>
        <v/>
      </c>
    </row>
    <row r="2164" spans="1:13" hidden="1" x14ac:dyDescent="0.3">
      <c r="A2164" s="210" t="str">
        <f t="shared" si="353"/>
        <v>2023-IC-L2</v>
      </c>
      <c r="B2164" s="199">
        <f t="shared" si="354"/>
        <v>45038</v>
      </c>
      <c r="C2164" s="210" t="str">
        <f t="shared" si="355"/>
        <v>Zone 1 - Mile 14</v>
      </c>
      <c r="D2164" s="84" t="s">
        <v>591</v>
      </c>
      <c r="E2164" s="51" t="str">
        <f t="shared" si="356"/>
        <v>Robert</v>
      </c>
      <c r="F2164" s="51" t="str">
        <f t="shared" si="357"/>
        <v>Moyce</v>
      </c>
      <c r="G2164" s="51" t="str">
        <f t="shared" si="358"/>
        <v>Men Grand Masters</v>
      </c>
      <c r="H2164" s="51" t="str">
        <f t="shared" si="359"/>
        <v>Namib Park</v>
      </c>
      <c r="I2164" s="84"/>
      <c r="J2164" s="84"/>
      <c r="K2164" s="84"/>
      <c r="L2164" s="83" t="str">
        <f t="shared" si="351"/>
        <v/>
      </c>
      <c r="M2164" s="83" t="str">
        <f t="shared" si="352"/>
        <v/>
      </c>
    </row>
    <row r="2165" spans="1:13" hidden="1" x14ac:dyDescent="0.3">
      <c r="A2165" s="210" t="str">
        <f t="shared" si="353"/>
        <v>2023-IC-L2</v>
      </c>
      <c r="B2165" s="199">
        <f t="shared" si="354"/>
        <v>45038</v>
      </c>
      <c r="C2165" s="210" t="str">
        <f t="shared" si="355"/>
        <v>Zone 1 - Mile 14</v>
      </c>
      <c r="D2165" s="84" t="s">
        <v>1593</v>
      </c>
      <c r="E2165" s="51" t="str">
        <f t="shared" si="356"/>
        <v>Johan</v>
      </c>
      <c r="F2165" s="51" t="str">
        <f t="shared" si="357"/>
        <v>Van Niekerk</v>
      </c>
      <c r="G2165" s="51" t="str">
        <f t="shared" si="358"/>
        <v>Men Veteran</v>
      </c>
      <c r="H2165" s="51" t="str">
        <f t="shared" si="359"/>
        <v>Namib Park</v>
      </c>
      <c r="I2165" s="84"/>
      <c r="J2165" s="84"/>
      <c r="K2165" s="84"/>
      <c r="L2165" s="83" t="str">
        <f t="shared" si="351"/>
        <v/>
      </c>
      <c r="M2165" s="83" t="str">
        <f t="shared" si="352"/>
        <v/>
      </c>
    </row>
    <row r="2166" spans="1:13" hidden="1" x14ac:dyDescent="0.3">
      <c r="A2166" s="210" t="str">
        <f t="shared" si="353"/>
        <v>2023-IC-L2</v>
      </c>
      <c r="B2166" s="199">
        <f t="shared" si="354"/>
        <v>45038</v>
      </c>
      <c r="C2166" s="210" t="str">
        <f t="shared" si="355"/>
        <v>Zone 1 - Mile 14</v>
      </c>
      <c r="D2166" s="84" t="s">
        <v>588</v>
      </c>
      <c r="E2166" s="51" t="str">
        <f t="shared" si="356"/>
        <v>Willem</v>
      </c>
      <c r="F2166" s="51" t="str">
        <f t="shared" si="357"/>
        <v>Slabbert</v>
      </c>
      <c r="G2166" s="51" t="str">
        <f t="shared" si="358"/>
        <v>Men Veteran</v>
      </c>
      <c r="H2166" s="51" t="str">
        <f t="shared" si="359"/>
        <v>xNamib Park</v>
      </c>
      <c r="I2166" s="84"/>
      <c r="J2166" s="84"/>
      <c r="K2166" s="84"/>
      <c r="L2166" s="83" t="str">
        <f t="shared" si="351"/>
        <v/>
      </c>
      <c r="M2166" s="83" t="str">
        <f t="shared" si="352"/>
        <v/>
      </c>
    </row>
    <row r="2167" spans="1:13" hidden="1" x14ac:dyDescent="0.3">
      <c r="A2167" s="210" t="str">
        <f t="shared" si="353"/>
        <v>2023-IC-L2</v>
      </c>
      <c r="B2167" s="199">
        <f t="shared" si="354"/>
        <v>45038</v>
      </c>
      <c r="C2167" s="210" t="str">
        <f t="shared" si="355"/>
        <v>Zone 1 - Mile 14</v>
      </c>
      <c r="D2167" s="84" t="s">
        <v>1612</v>
      </c>
      <c r="E2167" s="51" t="str">
        <f t="shared" si="356"/>
        <v>Duan</v>
      </c>
      <c r="F2167" s="51" t="str">
        <f t="shared" si="357"/>
        <v>Kotze</v>
      </c>
      <c r="G2167" s="51" t="str">
        <f t="shared" si="358"/>
        <v>Men Veteran</v>
      </c>
      <c r="H2167" s="51" t="str">
        <f t="shared" si="359"/>
        <v>Okahandja</v>
      </c>
      <c r="I2167" s="84"/>
      <c r="J2167" s="84"/>
      <c r="K2167" s="84"/>
      <c r="L2167" s="83" t="str">
        <f t="shared" ref="L2167:L2230" si="360">IF(K2167="","",IF(I2167="",ROUND(HLOOKUP(J2167,kgList,K2167,FALSE),1),ROUND(HLOOKUP(I2167,kgList,K2167,FALSE),1)))</f>
        <v/>
      </c>
      <c r="M2167" s="83" t="str">
        <f t="shared" ref="M2167:M2230" si="361">IF(L2167="","",IF(COUNTA(I2167:J2167)&gt;1,"Edible or Inedible",IF(COUNTA(I2167)=1,L2167*1,IF(COUNTA(J2167)=1,L2167*1,"ERROR"))))</f>
        <v/>
      </c>
    </row>
    <row r="2168" spans="1:13" hidden="1" x14ac:dyDescent="0.3">
      <c r="A2168" s="210" t="str">
        <f t="shared" ref="A2168:A2231" si="362">IF(D2168="","",A2167)</f>
        <v>2023-IC-L2</v>
      </c>
      <c r="B2168" s="199">
        <f t="shared" ref="B2168:B2231" si="363">IF(D2168="","",B2167)</f>
        <v>45038</v>
      </c>
      <c r="C2168" s="210" t="str">
        <f t="shared" ref="C2168:C2231" si="364">IF(D2168="","",C2167)</f>
        <v>Zone 1 - Mile 14</v>
      </c>
      <c r="D2168" s="84" t="s">
        <v>882</v>
      </c>
      <c r="E2168" s="51" t="str">
        <f t="shared" ref="E2168:E2231" si="365">IF(D2168="","",VLOOKUP(D2168,Master,3,FALSE))</f>
        <v>Darren</v>
      </c>
      <c r="F2168" s="51" t="str">
        <f t="shared" ref="F2168:F2231" si="366">IF(D2168="","",VLOOKUP(D2168,Master,4,FALSE))</f>
        <v>Van Dyk</v>
      </c>
      <c r="G2168" s="51" t="str">
        <f t="shared" ref="G2168:G2231" si="367">IF(D2168="","",VLOOKUP(D2168,Master,5,FALSE))</f>
        <v>Men Senior</v>
      </c>
      <c r="H2168" s="51" t="str">
        <f t="shared" ref="H2168:H2231" si="368">IF(D2168="","",VLOOKUP(D2168,Master,2,FALSE))</f>
        <v>Henties Bay</v>
      </c>
      <c r="I2168" s="84"/>
      <c r="J2168" s="84"/>
      <c r="K2168" s="84"/>
      <c r="L2168" s="83" t="str">
        <f t="shared" si="360"/>
        <v/>
      </c>
      <c r="M2168" s="83" t="str">
        <f t="shared" si="361"/>
        <v/>
      </c>
    </row>
    <row r="2169" spans="1:13" hidden="1" x14ac:dyDescent="0.3">
      <c r="A2169" s="210" t="str">
        <f t="shared" si="362"/>
        <v>2023-IC-L2</v>
      </c>
      <c r="B2169" s="199">
        <f t="shared" si="363"/>
        <v>45038</v>
      </c>
      <c r="C2169" s="210" t="str">
        <f t="shared" si="364"/>
        <v>Zone 1 - Mile 14</v>
      </c>
      <c r="D2169" s="84" t="s">
        <v>1192</v>
      </c>
      <c r="E2169" s="51" t="str">
        <f t="shared" si="365"/>
        <v>Armand</v>
      </c>
      <c r="F2169" s="51" t="str">
        <f t="shared" si="366"/>
        <v>Fourie</v>
      </c>
      <c r="G2169" s="51" t="str">
        <f t="shared" si="367"/>
        <v>Men Senior</v>
      </c>
      <c r="H2169" s="51" t="str">
        <f t="shared" si="368"/>
        <v>Okahandja</v>
      </c>
      <c r="I2169" s="84"/>
      <c r="J2169" s="84"/>
      <c r="K2169" s="84"/>
      <c r="L2169" s="83" t="str">
        <f t="shared" si="360"/>
        <v/>
      </c>
      <c r="M2169" s="83" t="str">
        <f t="shared" si="361"/>
        <v/>
      </c>
    </row>
    <row r="2170" spans="1:13" hidden="1" x14ac:dyDescent="0.3">
      <c r="A2170" s="210" t="str">
        <f t="shared" si="362"/>
        <v>2023-IC-L2</v>
      </c>
      <c r="B2170" s="199">
        <f t="shared" si="363"/>
        <v>45038</v>
      </c>
      <c r="C2170" s="210" t="str">
        <f t="shared" si="364"/>
        <v>Zone 1 - Mile 14</v>
      </c>
      <c r="D2170" s="84" t="s">
        <v>1053</v>
      </c>
      <c r="E2170" s="51" t="str">
        <f t="shared" si="365"/>
        <v>Fanie</v>
      </c>
      <c r="F2170" s="51" t="str">
        <f t="shared" si="366"/>
        <v>Van Vuuren</v>
      </c>
      <c r="G2170" s="51" t="str">
        <f t="shared" si="367"/>
        <v>Men Grand Masters</v>
      </c>
      <c r="H2170" s="51" t="str">
        <f t="shared" si="368"/>
        <v>Okahandja</v>
      </c>
      <c r="I2170" s="84"/>
      <c r="J2170" s="84"/>
      <c r="K2170" s="84"/>
      <c r="L2170" s="83" t="str">
        <f t="shared" si="360"/>
        <v/>
      </c>
      <c r="M2170" s="83" t="str">
        <f t="shared" si="361"/>
        <v/>
      </c>
    </row>
    <row r="2171" spans="1:13" hidden="1" x14ac:dyDescent="0.3">
      <c r="A2171" s="210" t="str">
        <f t="shared" si="362"/>
        <v>2023-IC-L2</v>
      </c>
      <c r="B2171" s="199">
        <f t="shared" si="363"/>
        <v>45038</v>
      </c>
      <c r="C2171" s="210" t="str">
        <f t="shared" si="364"/>
        <v>Zone 1 - Mile 14</v>
      </c>
      <c r="D2171" s="84" t="s">
        <v>1693</v>
      </c>
      <c r="E2171" s="51" t="str">
        <f t="shared" si="365"/>
        <v>Eugene</v>
      </c>
      <c r="F2171" s="51" t="str">
        <f t="shared" si="366"/>
        <v>Rautenbach</v>
      </c>
      <c r="G2171" s="51" t="str">
        <f t="shared" si="367"/>
        <v>Men Senior</v>
      </c>
      <c r="H2171" s="51" t="str">
        <f t="shared" si="368"/>
        <v>Okahandja</v>
      </c>
      <c r="I2171" s="84"/>
      <c r="J2171" s="84" t="s">
        <v>1279</v>
      </c>
      <c r="K2171" s="84">
        <v>163</v>
      </c>
      <c r="L2171" s="83">
        <f t="shared" si="360"/>
        <v>23.1</v>
      </c>
      <c r="M2171" s="83">
        <f t="shared" si="361"/>
        <v>23.1</v>
      </c>
    </row>
    <row r="2172" spans="1:13" hidden="1" x14ac:dyDescent="0.3">
      <c r="A2172" s="210" t="str">
        <f t="shared" si="362"/>
        <v>2023-IC-L2</v>
      </c>
      <c r="B2172" s="199">
        <f t="shared" si="363"/>
        <v>45038</v>
      </c>
      <c r="C2172" s="210" t="str">
        <f t="shared" si="364"/>
        <v>Zone 1 - Mile 14</v>
      </c>
      <c r="D2172" s="84" t="s">
        <v>464</v>
      </c>
      <c r="E2172" s="51" t="str">
        <f t="shared" si="365"/>
        <v>Herman</v>
      </c>
      <c r="F2172" s="51" t="str">
        <f t="shared" si="366"/>
        <v>Fourie</v>
      </c>
      <c r="G2172" s="51" t="str">
        <f t="shared" si="367"/>
        <v>Men Grand Masters</v>
      </c>
      <c r="H2172" s="51" t="str">
        <f t="shared" si="368"/>
        <v>Okahandja</v>
      </c>
      <c r="I2172" s="84"/>
      <c r="J2172" s="84"/>
      <c r="K2172" s="84"/>
      <c r="L2172" s="83" t="str">
        <f t="shared" si="360"/>
        <v/>
      </c>
      <c r="M2172" s="83" t="str">
        <f t="shared" si="361"/>
        <v/>
      </c>
    </row>
    <row r="2173" spans="1:13" hidden="1" x14ac:dyDescent="0.3">
      <c r="A2173" s="210" t="str">
        <f t="shared" si="362"/>
        <v>2023-IC-L2</v>
      </c>
      <c r="B2173" s="199">
        <f t="shared" si="363"/>
        <v>45038</v>
      </c>
      <c r="C2173" s="210" t="str">
        <f t="shared" si="364"/>
        <v>Zone 1 - Mile 14</v>
      </c>
      <c r="D2173" s="84" t="s">
        <v>1350</v>
      </c>
      <c r="E2173" s="51" t="str">
        <f t="shared" si="365"/>
        <v>Johan Spyker</v>
      </c>
      <c r="F2173" s="51" t="str">
        <f t="shared" si="366"/>
        <v>Kotze</v>
      </c>
      <c r="G2173" s="51" t="str">
        <f t="shared" si="367"/>
        <v>Men Veteran</v>
      </c>
      <c r="H2173" s="51" t="str">
        <f t="shared" si="368"/>
        <v>Okahandja</v>
      </c>
      <c r="I2173" s="84"/>
      <c r="J2173" s="84" t="s">
        <v>1279</v>
      </c>
      <c r="K2173" s="84">
        <v>168</v>
      </c>
      <c r="L2173" s="83">
        <f t="shared" si="360"/>
        <v>25.7</v>
      </c>
      <c r="M2173" s="83">
        <f t="shared" si="361"/>
        <v>25.7</v>
      </c>
    </row>
    <row r="2174" spans="1:13" hidden="1" x14ac:dyDescent="0.3">
      <c r="A2174" s="210" t="str">
        <f t="shared" si="362"/>
        <v>2023-IC-L2</v>
      </c>
      <c r="B2174" s="199">
        <f t="shared" si="363"/>
        <v>45038</v>
      </c>
      <c r="C2174" s="210" t="str">
        <f t="shared" si="364"/>
        <v>Zone 1 - Mile 14</v>
      </c>
      <c r="D2174" s="84" t="s">
        <v>1350</v>
      </c>
      <c r="E2174" s="51" t="str">
        <f t="shared" si="365"/>
        <v>Johan Spyker</v>
      </c>
      <c r="F2174" s="51" t="str">
        <f t="shared" si="366"/>
        <v>Kotze</v>
      </c>
      <c r="G2174" s="51" t="str">
        <f t="shared" si="367"/>
        <v>Men Veteran</v>
      </c>
      <c r="H2174" s="51" t="str">
        <f t="shared" si="368"/>
        <v>Okahandja</v>
      </c>
      <c r="I2174" s="84"/>
      <c r="J2174" s="84" t="s">
        <v>1279</v>
      </c>
      <c r="K2174" s="84">
        <v>139</v>
      </c>
      <c r="L2174" s="83">
        <f t="shared" si="360"/>
        <v>13.4</v>
      </c>
      <c r="M2174" s="83">
        <f t="shared" si="361"/>
        <v>13.4</v>
      </c>
    </row>
    <row r="2175" spans="1:13" hidden="1" x14ac:dyDescent="0.3">
      <c r="A2175" s="210" t="str">
        <f t="shared" si="362"/>
        <v>2023-IC-L2</v>
      </c>
      <c r="B2175" s="199">
        <f t="shared" si="363"/>
        <v>45038</v>
      </c>
      <c r="C2175" s="210" t="str">
        <f t="shared" si="364"/>
        <v>Zone 1 - Mile 14</v>
      </c>
      <c r="D2175" s="84" t="s">
        <v>606</v>
      </c>
      <c r="E2175" s="51" t="str">
        <f t="shared" si="365"/>
        <v>Gerrit</v>
      </c>
      <c r="F2175" s="51" t="str">
        <f t="shared" si="366"/>
        <v>Viljoen</v>
      </c>
      <c r="G2175" s="51" t="str">
        <f t="shared" si="367"/>
        <v>Men Grand Masters</v>
      </c>
      <c r="H2175" s="51" t="str">
        <f t="shared" si="368"/>
        <v>Okahandja</v>
      </c>
      <c r="I2175" s="84"/>
      <c r="J2175" s="84"/>
      <c r="K2175" s="84"/>
      <c r="L2175" s="83" t="str">
        <f t="shared" si="360"/>
        <v/>
      </c>
      <c r="M2175" s="83" t="str">
        <f t="shared" si="361"/>
        <v/>
      </c>
    </row>
    <row r="2176" spans="1:13" hidden="1" x14ac:dyDescent="0.3">
      <c r="A2176" s="210" t="str">
        <f t="shared" si="362"/>
        <v>2023-IC-L2</v>
      </c>
      <c r="B2176" s="199">
        <f t="shared" si="363"/>
        <v>45038</v>
      </c>
      <c r="C2176" s="210" t="str">
        <f t="shared" si="364"/>
        <v>Zone 1 - Mile 14</v>
      </c>
      <c r="D2176" s="84" t="s">
        <v>1322</v>
      </c>
      <c r="E2176" s="51" t="str">
        <f t="shared" si="365"/>
        <v>Kiaan</v>
      </c>
      <c r="F2176" s="51" t="str">
        <f t="shared" si="366"/>
        <v>Fourie</v>
      </c>
      <c r="G2176" s="51" t="str">
        <f t="shared" si="367"/>
        <v>Men Senior</v>
      </c>
      <c r="H2176" s="51" t="str">
        <f t="shared" si="368"/>
        <v>Okahandja</v>
      </c>
      <c r="I2176" s="84"/>
      <c r="J2176" s="84"/>
      <c r="K2176" s="84"/>
      <c r="L2176" s="83" t="str">
        <f t="shared" si="360"/>
        <v/>
      </c>
      <c r="M2176" s="83" t="str">
        <f t="shared" si="361"/>
        <v/>
      </c>
    </row>
    <row r="2177" spans="1:13" hidden="1" x14ac:dyDescent="0.3">
      <c r="A2177" s="210" t="str">
        <f t="shared" si="362"/>
        <v>2023-IC-L2</v>
      </c>
      <c r="B2177" s="199">
        <f t="shared" si="363"/>
        <v>45038</v>
      </c>
      <c r="C2177" s="210" t="str">
        <f t="shared" si="364"/>
        <v>Zone 1 - Mile 14</v>
      </c>
      <c r="D2177" s="84" t="s">
        <v>776</v>
      </c>
      <c r="E2177" s="51" t="str">
        <f t="shared" si="365"/>
        <v>Gelhar</v>
      </c>
      <c r="F2177" s="51" t="str">
        <f t="shared" si="366"/>
        <v>Slabbert</v>
      </c>
      <c r="G2177" s="51" t="str">
        <f t="shared" si="367"/>
        <v>Men Senior</v>
      </c>
      <c r="H2177" s="51" t="str">
        <f t="shared" si="368"/>
        <v>Orca Angling Club</v>
      </c>
      <c r="I2177" s="84"/>
      <c r="J2177" s="84" t="s">
        <v>1279</v>
      </c>
      <c r="K2177" s="84">
        <v>165</v>
      </c>
      <c r="L2177" s="83">
        <f t="shared" si="360"/>
        <v>24.1</v>
      </c>
      <c r="M2177" s="83">
        <f t="shared" si="361"/>
        <v>24.1</v>
      </c>
    </row>
    <row r="2178" spans="1:13" hidden="1" x14ac:dyDescent="0.3">
      <c r="A2178" s="210" t="str">
        <f t="shared" si="362"/>
        <v>2023-IC-L2</v>
      </c>
      <c r="B2178" s="199">
        <f t="shared" si="363"/>
        <v>45038</v>
      </c>
      <c r="C2178" s="210" t="str">
        <f t="shared" si="364"/>
        <v>Zone 1 - Mile 14</v>
      </c>
      <c r="D2178" s="84" t="s">
        <v>776</v>
      </c>
      <c r="E2178" s="51" t="str">
        <f t="shared" si="365"/>
        <v>Gelhar</v>
      </c>
      <c r="F2178" s="51" t="str">
        <f t="shared" si="366"/>
        <v>Slabbert</v>
      </c>
      <c r="G2178" s="51" t="str">
        <f t="shared" si="367"/>
        <v>Men Senior</v>
      </c>
      <c r="H2178" s="51" t="str">
        <f t="shared" si="368"/>
        <v>Orca Angling Club</v>
      </c>
      <c r="I2178" s="84"/>
      <c r="J2178" s="84" t="s">
        <v>1279</v>
      </c>
      <c r="K2178" s="84">
        <v>169</v>
      </c>
      <c r="L2178" s="83">
        <f t="shared" si="360"/>
        <v>26.2</v>
      </c>
      <c r="M2178" s="83">
        <f t="shared" si="361"/>
        <v>26.2</v>
      </c>
    </row>
    <row r="2179" spans="1:13" hidden="1" x14ac:dyDescent="0.3">
      <c r="A2179" s="210" t="str">
        <f t="shared" si="362"/>
        <v>2023-IC-L2</v>
      </c>
      <c r="B2179" s="199">
        <f t="shared" si="363"/>
        <v>45038</v>
      </c>
      <c r="C2179" s="210" t="str">
        <f t="shared" si="364"/>
        <v>Zone 1 - Mile 14</v>
      </c>
      <c r="D2179" s="84" t="s">
        <v>1228</v>
      </c>
      <c r="E2179" s="51" t="str">
        <f t="shared" si="365"/>
        <v>Lian</v>
      </c>
      <c r="F2179" s="51" t="str">
        <f t="shared" si="366"/>
        <v>De Jager</v>
      </c>
      <c r="G2179" s="51" t="str">
        <f t="shared" si="367"/>
        <v>Men Senior</v>
      </c>
      <c r="H2179" s="51" t="str">
        <f t="shared" si="368"/>
        <v>Orca Angling Club</v>
      </c>
      <c r="I2179" s="84"/>
      <c r="J2179" s="84" t="s">
        <v>1279</v>
      </c>
      <c r="K2179" s="84">
        <v>113</v>
      </c>
      <c r="L2179" s="83">
        <f t="shared" si="360"/>
        <v>6.6</v>
      </c>
      <c r="M2179" s="83">
        <f t="shared" si="361"/>
        <v>6.6</v>
      </c>
    </row>
    <row r="2180" spans="1:13" hidden="1" x14ac:dyDescent="0.3">
      <c r="A2180" s="210" t="str">
        <f t="shared" si="362"/>
        <v>2023-IC-L2</v>
      </c>
      <c r="B2180" s="199">
        <f t="shared" si="363"/>
        <v>45038</v>
      </c>
      <c r="C2180" s="210" t="str">
        <f t="shared" si="364"/>
        <v>Zone 1 - Mile 14</v>
      </c>
      <c r="D2180" s="84" t="s">
        <v>1228</v>
      </c>
      <c r="E2180" s="51" t="str">
        <f t="shared" si="365"/>
        <v>Lian</v>
      </c>
      <c r="F2180" s="51" t="str">
        <f t="shared" si="366"/>
        <v>De Jager</v>
      </c>
      <c r="G2180" s="51" t="str">
        <f t="shared" si="367"/>
        <v>Men Senior</v>
      </c>
      <c r="H2180" s="51" t="str">
        <f t="shared" si="368"/>
        <v>Orca Angling Club</v>
      </c>
      <c r="I2180" s="84"/>
      <c r="J2180" s="84" t="s">
        <v>20</v>
      </c>
      <c r="K2180" s="84">
        <v>71</v>
      </c>
      <c r="L2180" s="83">
        <f t="shared" si="360"/>
        <v>1.3</v>
      </c>
      <c r="M2180" s="83">
        <f t="shared" si="361"/>
        <v>1.3</v>
      </c>
    </row>
    <row r="2181" spans="1:13" hidden="1" x14ac:dyDescent="0.3">
      <c r="A2181" s="210" t="str">
        <f t="shared" si="362"/>
        <v>2023-IC-L2</v>
      </c>
      <c r="B2181" s="199">
        <f t="shared" si="363"/>
        <v>45038</v>
      </c>
      <c r="C2181" s="210" t="str">
        <f t="shared" si="364"/>
        <v>Zone 1 - Mile 14</v>
      </c>
      <c r="D2181" s="84" t="s">
        <v>874</v>
      </c>
      <c r="E2181" s="51" t="str">
        <f t="shared" si="365"/>
        <v>Gerhard</v>
      </c>
      <c r="F2181" s="51" t="str">
        <f t="shared" si="366"/>
        <v>De Jager</v>
      </c>
      <c r="G2181" s="51" t="str">
        <f t="shared" si="367"/>
        <v>Men Senior</v>
      </c>
      <c r="H2181" s="51" t="str">
        <f t="shared" si="368"/>
        <v>Orca Angling Club</v>
      </c>
      <c r="I2181" s="84"/>
      <c r="J2181" s="84" t="s">
        <v>20</v>
      </c>
      <c r="K2181" s="84">
        <v>65</v>
      </c>
      <c r="L2181" s="83">
        <f t="shared" si="360"/>
        <v>1</v>
      </c>
      <c r="M2181" s="83">
        <f t="shared" si="361"/>
        <v>1</v>
      </c>
    </row>
    <row r="2182" spans="1:13" hidden="1" x14ac:dyDescent="0.3">
      <c r="A2182" s="210" t="str">
        <f t="shared" si="362"/>
        <v>2023-IC-L2</v>
      </c>
      <c r="B2182" s="199">
        <f t="shared" si="363"/>
        <v>45038</v>
      </c>
      <c r="C2182" s="210" t="str">
        <f t="shared" si="364"/>
        <v>Zone 1 - Mile 14</v>
      </c>
      <c r="D2182" s="84" t="s">
        <v>752</v>
      </c>
      <c r="E2182" s="51" t="str">
        <f t="shared" si="365"/>
        <v>Herman</v>
      </c>
      <c r="F2182" s="51" t="str">
        <f t="shared" si="366"/>
        <v>Krauze</v>
      </c>
      <c r="G2182" s="51" t="str">
        <f t="shared" si="367"/>
        <v>Men U/21</v>
      </c>
      <c r="H2182" s="51" t="str">
        <f t="shared" si="368"/>
        <v>Orca Angling Club</v>
      </c>
      <c r="I2182" s="84"/>
      <c r="J2182" s="84" t="s">
        <v>20</v>
      </c>
      <c r="K2182" s="84">
        <v>94</v>
      </c>
      <c r="L2182" s="83">
        <f t="shared" si="360"/>
        <v>3.1</v>
      </c>
      <c r="M2182" s="83">
        <f t="shared" si="361"/>
        <v>3.1</v>
      </c>
    </row>
    <row r="2183" spans="1:13" hidden="1" x14ac:dyDescent="0.3">
      <c r="A2183" s="210" t="str">
        <f t="shared" si="362"/>
        <v>2023-IC-L2</v>
      </c>
      <c r="B2183" s="199">
        <f t="shared" si="363"/>
        <v>45038</v>
      </c>
      <c r="C2183" s="210" t="str">
        <f t="shared" si="364"/>
        <v>Zone 1 - Mile 14</v>
      </c>
      <c r="D2183" s="84" t="s">
        <v>493</v>
      </c>
      <c r="E2183" s="51" t="str">
        <f t="shared" si="365"/>
        <v>Leon</v>
      </c>
      <c r="F2183" s="51" t="str">
        <f t="shared" si="366"/>
        <v>Krauze</v>
      </c>
      <c r="G2183" s="51" t="str">
        <f t="shared" si="367"/>
        <v>Men Veteran</v>
      </c>
      <c r="H2183" s="51" t="str">
        <f t="shared" si="368"/>
        <v>Orca Angling Club</v>
      </c>
      <c r="I2183" s="84"/>
      <c r="J2183" s="84" t="s">
        <v>10</v>
      </c>
      <c r="K2183" s="84">
        <v>40</v>
      </c>
      <c r="L2183" s="83">
        <f t="shared" si="360"/>
        <v>1</v>
      </c>
      <c r="M2183" s="83">
        <f t="shared" si="361"/>
        <v>1</v>
      </c>
    </row>
    <row r="2184" spans="1:13" hidden="1" x14ac:dyDescent="0.3">
      <c r="A2184" s="210" t="str">
        <f t="shared" si="362"/>
        <v>2023-IC-L2</v>
      </c>
      <c r="B2184" s="199">
        <f t="shared" si="363"/>
        <v>45038</v>
      </c>
      <c r="C2184" s="210" t="str">
        <f t="shared" si="364"/>
        <v>Zone 1 - Mile 14</v>
      </c>
      <c r="D2184" s="84" t="s">
        <v>822</v>
      </c>
      <c r="E2184" s="51" t="str">
        <f t="shared" si="365"/>
        <v>Marvin</v>
      </c>
      <c r="F2184" s="51" t="str">
        <f t="shared" si="366"/>
        <v>Miller</v>
      </c>
      <c r="G2184" s="51" t="str">
        <f t="shared" si="367"/>
        <v>Men Senior</v>
      </c>
      <c r="H2184" s="51" t="str">
        <f t="shared" si="368"/>
        <v>Orca Angling Club</v>
      </c>
      <c r="I2184" s="84"/>
      <c r="J2184" s="84"/>
      <c r="K2184" s="84"/>
      <c r="L2184" s="83" t="str">
        <f t="shared" si="360"/>
        <v/>
      </c>
      <c r="M2184" s="83" t="str">
        <f t="shared" si="361"/>
        <v/>
      </c>
    </row>
    <row r="2185" spans="1:13" hidden="1" x14ac:dyDescent="0.3">
      <c r="A2185" s="210" t="str">
        <f t="shared" si="362"/>
        <v>2023-IC-L2</v>
      </c>
      <c r="B2185" s="199">
        <f t="shared" si="363"/>
        <v>45038</v>
      </c>
      <c r="C2185" s="210" t="str">
        <f t="shared" si="364"/>
        <v>Zone 1 - Mile 14</v>
      </c>
      <c r="D2185" s="84" t="s">
        <v>808</v>
      </c>
      <c r="E2185" s="51" t="str">
        <f t="shared" si="365"/>
        <v>Jaqi</v>
      </c>
      <c r="F2185" s="51" t="str">
        <f t="shared" si="366"/>
        <v>Oberholzer</v>
      </c>
      <c r="G2185" s="51" t="str">
        <f t="shared" si="367"/>
        <v>Ladies Master</v>
      </c>
      <c r="H2185" s="51" t="str">
        <f t="shared" si="368"/>
        <v>Orca Angling Club</v>
      </c>
      <c r="I2185" s="84"/>
      <c r="J2185" s="84"/>
      <c r="K2185" s="84"/>
      <c r="L2185" s="83" t="str">
        <f t="shared" si="360"/>
        <v/>
      </c>
      <c r="M2185" s="83" t="str">
        <f t="shared" si="361"/>
        <v/>
      </c>
    </row>
    <row r="2186" spans="1:13" hidden="1" x14ac:dyDescent="0.3">
      <c r="A2186" s="210" t="str">
        <f t="shared" si="362"/>
        <v>2023-IC-L2</v>
      </c>
      <c r="B2186" s="199">
        <f t="shared" si="363"/>
        <v>45038</v>
      </c>
      <c r="C2186" s="210" t="str">
        <f t="shared" si="364"/>
        <v>Zone 1 - Mile 14</v>
      </c>
      <c r="D2186" s="84" t="s">
        <v>1766</v>
      </c>
      <c r="E2186" s="51" t="str">
        <f t="shared" si="365"/>
        <v>Terence</v>
      </c>
      <c r="F2186" s="51" t="str">
        <f t="shared" si="366"/>
        <v>Knowles</v>
      </c>
      <c r="G2186" s="51" t="str">
        <f t="shared" si="367"/>
        <v>Men Senior</v>
      </c>
      <c r="H2186" s="51" t="str">
        <f t="shared" si="368"/>
        <v>Orca Angling Club</v>
      </c>
      <c r="I2186" s="84"/>
      <c r="J2186" s="84"/>
      <c r="K2186" s="84"/>
      <c r="L2186" s="83" t="str">
        <f t="shared" si="360"/>
        <v/>
      </c>
      <c r="M2186" s="83" t="str">
        <f t="shared" si="361"/>
        <v/>
      </c>
    </row>
    <row r="2187" spans="1:13" hidden="1" x14ac:dyDescent="0.3">
      <c r="A2187" s="210" t="str">
        <f t="shared" si="362"/>
        <v>2023-IC-L2</v>
      </c>
      <c r="B2187" s="199">
        <f t="shared" si="363"/>
        <v>45038</v>
      </c>
      <c r="C2187" s="210" t="str">
        <f t="shared" si="364"/>
        <v>Zone 1 - Mile 14</v>
      </c>
      <c r="D2187" s="84" t="s">
        <v>864</v>
      </c>
      <c r="E2187" s="51" t="str">
        <f t="shared" si="365"/>
        <v>Richard</v>
      </c>
      <c r="F2187" s="51" t="str">
        <f t="shared" si="366"/>
        <v>Punzul</v>
      </c>
      <c r="G2187" s="51" t="str">
        <f t="shared" si="367"/>
        <v>Men Senior</v>
      </c>
      <c r="H2187" s="51" t="str">
        <f t="shared" si="368"/>
        <v>Orca Angling Club</v>
      </c>
      <c r="I2187" s="84"/>
      <c r="J2187" s="84"/>
      <c r="K2187" s="84"/>
      <c r="L2187" s="83" t="str">
        <f t="shared" si="360"/>
        <v/>
      </c>
      <c r="M2187" s="83" t="str">
        <f t="shared" si="361"/>
        <v/>
      </c>
    </row>
    <row r="2188" spans="1:13" hidden="1" x14ac:dyDescent="0.3">
      <c r="A2188" s="210" t="str">
        <f t="shared" si="362"/>
        <v>2023-IC-L2</v>
      </c>
      <c r="B2188" s="199">
        <f t="shared" si="363"/>
        <v>45038</v>
      </c>
      <c r="C2188" s="210" t="str">
        <f t="shared" si="364"/>
        <v>Zone 1 - Mile 14</v>
      </c>
      <c r="D2188" s="84" t="s">
        <v>545</v>
      </c>
      <c r="E2188" s="51" t="str">
        <f t="shared" si="365"/>
        <v>Christiaan</v>
      </c>
      <c r="F2188" s="51" t="str">
        <f t="shared" si="366"/>
        <v>Rossouw</v>
      </c>
      <c r="G2188" s="51" t="str">
        <f t="shared" si="367"/>
        <v>Men Senior</v>
      </c>
      <c r="H2188" s="51" t="str">
        <f t="shared" si="368"/>
        <v>xOrca Angling Club</v>
      </c>
      <c r="I2188" s="84"/>
      <c r="J2188" s="84" t="s">
        <v>1279</v>
      </c>
      <c r="K2188" s="84">
        <v>152</v>
      </c>
      <c r="L2188" s="83">
        <f t="shared" si="360"/>
        <v>18.2</v>
      </c>
      <c r="M2188" s="83">
        <f t="shared" si="361"/>
        <v>18.2</v>
      </c>
    </row>
    <row r="2189" spans="1:13" hidden="1" x14ac:dyDescent="0.3">
      <c r="A2189" s="210" t="str">
        <f t="shared" si="362"/>
        <v>2023-IC-L2</v>
      </c>
      <c r="B2189" s="199">
        <f t="shared" si="363"/>
        <v>45038</v>
      </c>
      <c r="C2189" s="210" t="str">
        <f t="shared" si="364"/>
        <v>Zone 1 - Mile 14</v>
      </c>
      <c r="D2189" s="84" t="s">
        <v>545</v>
      </c>
      <c r="E2189" s="51" t="str">
        <f t="shared" si="365"/>
        <v>Christiaan</v>
      </c>
      <c r="F2189" s="51" t="str">
        <f t="shared" si="366"/>
        <v>Rossouw</v>
      </c>
      <c r="G2189" s="51" t="str">
        <f t="shared" si="367"/>
        <v>Men Senior</v>
      </c>
      <c r="H2189" s="51" t="str">
        <f t="shared" si="368"/>
        <v>xOrca Angling Club</v>
      </c>
      <c r="I2189" s="84"/>
      <c r="J2189" s="84" t="s">
        <v>1279</v>
      </c>
      <c r="K2189" s="84">
        <v>154</v>
      </c>
      <c r="L2189" s="83">
        <f t="shared" si="360"/>
        <v>19.100000000000001</v>
      </c>
      <c r="M2189" s="83">
        <f t="shared" si="361"/>
        <v>19.100000000000001</v>
      </c>
    </row>
    <row r="2190" spans="1:13" hidden="1" x14ac:dyDescent="0.3">
      <c r="A2190" s="210" t="str">
        <f t="shared" si="362"/>
        <v>2023-IC-L2</v>
      </c>
      <c r="B2190" s="199">
        <f t="shared" si="363"/>
        <v>45038</v>
      </c>
      <c r="C2190" s="210" t="str">
        <f t="shared" si="364"/>
        <v>Zone 1 - Mile 14</v>
      </c>
      <c r="D2190" s="84" t="s">
        <v>629</v>
      </c>
      <c r="E2190" s="51" t="str">
        <f t="shared" si="365"/>
        <v>Elaine</v>
      </c>
      <c r="F2190" s="51" t="str">
        <f t="shared" si="366"/>
        <v>Vorster</v>
      </c>
      <c r="G2190" s="51" t="str">
        <f t="shared" si="367"/>
        <v>Ladies Veteran</v>
      </c>
      <c r="H2190" s="51" t="str">
        <f t="shared" si="368"/>
        <v>Orca Angling Club</v>
      </c>
      <c r="I2190" s="84"/>
      <c r="J2190" s="84"/>
      <c r="K2190" s="84"/>
      <c r="L2190" s="83" t="str">
        <f t="shared" si="360"/>
        <v/>
      </c>
      <c r="M2190" s="83" t="str">
        <f t="shared" si="361"/>
        <v/>
      </c>
    </row>
    <row r="2191" spans="1:13" hidden="1" x14ac:dyDescent="0.3">
      <c r="A2191" s="210" t="str">
        <f t="shared" si="362"/>
        <v>2023-IC-L2</v>
      </c>
      <c r="B2191" s="199">
        <f t="shared" si="363"/>
        <v>45038</v>
      </c>
      <c r="C2191" s="210" t="str">
        <f t="shared" si="364"/>
        <v>Zone 1 - Mile 14</v>
      </c>
      <c r="D2191" s="84" t="s">
        <v>599</v>
      </c>
      <c r="E2191" s="51" t="str">
        <f t="shared" si="365"/>
        <v>Lindie</v>
      </c>
      <c r="F2191" s="51" t="str">
        <f t="shared" si="366"/>
        <v>Krauze</v>
      </c>
      <c r="G2191" s="51" t="str">
        <f t="shared" si="367"/>
        <v>Ladies Veteran</v>
      </c>
      <c r="H2191" s="51" t="str">
        <f t="shared" si="368"/>
        <v>Orca Angling Club</v>
      </c>
      <c r="I2191" s="84"/>
      <c r="J2191" s="84"/>
      <c r="K2191" s="84"/>
      <c r="L2191" s="83" t="str">
        <f t="shared" si="360"/>
        <v/>
      </c>
      <c r="M2191" s="83" t="str">
        <f t="shared" si="361"/>
        <v/>
      </c>
    </row>
    <row r="2192" spans="1:13" hidden="1" x14ac:dyDescent="0.3">
      <c r="A2192" s="210" t="str">
        <f t="shared" si="362"/>
        <v>2023-IC-L2</v>
      </c>
      <c r="B2192" s="199">
        <f t="shared" si="363"/>
        <v>45038</v>
      </c>
      <c r="C2192" s="210" t="str">
        <f t="shared" si="364"/>
        <v>Zone 1 - Mile 14</v>
      </c>
      <c r="D2192" s="84" t="s">
        <v>709</v>
      </c>
      <c r="E2192" s="51" t="str">
        <f t="shared" si="365"/>
        <v>Hennies</v>
      </c>
      <c r="F2192" s="51" t="str">
        <f t="shared" si="366"/>
        <v>Van Der Westhuizen</v>
      </c>
      <c r="G2192" s="51" t="str">
        <f t="shared" si="367"/>
        <v>Men Veteran</v>
      </c>
      <c r="H2192" s="51" t="str">
        <f t="shared" si="368"/>
        <v>Orca Angling Club</v>
      </c>
      <c r="I2192" s="84"/>
      <c r="J2192" s="84"/>
      <c r="K2192" s="84"/>
      <c r="L2192" s="83" t="str">
        <f t="shared" si="360"/>
        <v/>
      </c>
      <c r="M2192" s="83" t="str">
        <f t="shared" si="361"/>
        <v/>
      </c>
    </row>
    <row r="2193" spans="1:13" hidden="1" x14ac:dyDescent="0.3">
      <c r="A2193" s="210" t="str">
        <f t="shared" si="362"/>
        <v>2023-IC-L2</v>
      </c>
      <c r="B2193" s="199">
        <f t="shared" si="363"/>
        <v>45038</v>
      </c>
      <c r="C2193" s="210" t="str">
        <f t="shared" si="364"/>
        <v>Zone 1 - Mile 14</v>
      </c>
      <c r="D2193" s="84" t="s">
        <v>711</v>
      </c>
      <c r="E2193" s="51" t="str">
        <f t="shared" si="365"/>
        <v>Morne</v>
      </c>
      <c r="F2193" s="51" t="str">
        <f t="shared" si="366"/>
        <v>Human</v>
      </c>
      <c r="G2193" s="51" t="str">
        <f t="shared" si="367"/>
        <v>Men Veteran</v>
      </c>
      <c r="H2193" s="51" t="str">
        <f t="shared" si="368"/>
        <v>Orca Angling Club</v>
      </c>
      <c r="I2193" s="84"/>
      <c r="J2193" s="84" t="s">
        <v>1279</v>
      </c>
      <c r="K2193" s="84">
        <v>142</v>
      </c>
      <c r="L2193" s="83">
        <f t="shared" si="360"/>
        <v>14.4</v>
      </c>
      <c r="M2193" s="83">
        <f t="shared" si="361"/>
        <v>14.4</v>
      </c>
    </row>
    <row r="2194" spans="1:13" hidden="1" x14ac:dyDescent="0.3">
      <c r="A2194" s="210" t="str">
        <f t="shared" si="362"/>
        <v>2023-IC-L2</v>
      </c>
      <c r="B2194" s="199">
        <f t="shared" si="363"/>
        <v>45038</v>
      </c>
      <c r="C2194" s="210" t="str">
        <f t="shared" si="364"/>
        <v>Zone 1 - Mile 14</v>
      </c>
      <c r="D2194" s="84" t="s">
        <v>1603</v>
      </c>
      <c r="E2194" s="51" t="str">
        <f t="shared" si="365"/>
        <v>Juanne-Louis</v>
      </c>
      <c r="F2194" s="51" t="str">
        <f t="shared" si="366"/>
        <v>Grobler</v>
      </c>
      <c r="G2194" s="51" t="str">
        <f t="shared" si="367"/>
        <v>Men Senior</v>
      </c>
      <c r="H2194" s="51" t="str">
        <f t="shared" si="368"/>
        <v>Orca Angling Club</v>
      </c>
      <c r="I2194" s="84"/>
      <c r="J2194" s="84"/>
      <c r="K2194" s="84"/>
      <c r="L2194" s="83" t="str">
        <f t="shared" si="360"/>
        <v/>
      </c>
      <c r="M2194" s="83" t="str">
        <f t="shared" si="361"/>
        <v/>
      </c>
    </row>
    <row r="2195" spans="1:13" hidden="1" x14ac:dyDescent="0.3">
      <c r="A2195" s="210" t="str">
        <f t="shared" si="362"/>
        <v>2023-IC-L2</v>
      </c>
      <c r="B2195" s="199">
        <f t="shared" si="363"/>
        <v>45038</v>
      </c>
      <c r="C2195" s="210" t="str">
        <f t="shared" si="364"/>
        <v>Zone 1 - Mile 14</v>
      </c>
      <c r="D2195" s="84" t="s">
        <v>865</v>
      </c>
      <c r="E2195" s="51" t="str">
        <f t="shared" si="365"/>
        <v>Simone</v>
      </c>
      <c r="F2195" s="51" t="str">
        <f t="shared" si="366"/>
        <v>Willers</v>
      </c>
      <c r="G2195" s="51" t="str">
        <f t="shared" si="367"/>
        <v>Ladies Senior</v>
      </c>
      <c r="H2195" s="51" t="str">
        <f t="shared" si="368"/>
        <v>Orca Angling Club</v>
      </c>
      <c r="I2195" s="84"/>
      <c r="J2195" s="84"/>
      <c r="K2195" s="84"/>
      <c r="L2195" s="83" t="str">
        <f t="shared" si="360"/>
        <v/>
      </c>
      <c r="M2195" s="83" t="str">
        <f t="shared" si="361"/>
        <v/>
      </c>
    </row>
    <row r="2196" spans="1:13" hidden="1" x14ac:dyDescent="0.3">
      <c r="A2196" s="210" t="str">
        <f t="shared" si="362"/>
        <v>2023-IC-L2</v>
      </c>
      <c r="B2196" s="199">
        <f t="shared" si="363"/>
        <v>45038</v>
      </c>
      <c r="C2196" s="210" t="str">
        <f t="shared" si="364"/>
        <v>Zone 1 - Mile 14</v>
      </c>
      <c r="D2196" s="84" t="s">
        <v>568</v>
      </c>
      <c r="E2196" s="51" t="str">
        <f t="shared" si="365"/>
        <v xml:space="preserve">Joe </v>
      </c>
      <c r="F2196" s="51" t="str">
        <f t="shared" si="366"/>
        <v>Herman</v>
      </c>
      <c r="G2196" s="51" t="str">
        <f t="shared" si="367"/>
        <v>Men Senior</v>
      </c>
      <c r="H2196" s="51" t="str">
        <f t="shared" si="368"/>
        <v>Orca Angling Club</v>
      </c>
      <c r="I2196" s="84"/>
      <c r="J2196" s="84" t="s">
        <v>1279</v>
      </c>
      <c r="K2196" s="84">
        <v>164</v>
      </c>
      <c r="L2196" s="83">
        <f t="shared" si="360"/>
        <v>23.6</v>
      </c>
      <c r="M2196" s="83">
        <f t="shared" si="361"/>
        <v>23.6</v>
      </c>
    </row>
    <row r="2197" spans="1:13" hidden="1" x14ac:dyDescent="0.3">
      <c r="A2197" s="210" t="str">
        <f t="shared" si="362"/>
        <v>2023-IC-L2</v>
      </c>
      <c r="B2197" s="199">
        <f t="shared" si="363"/>
        <v>45038</v>
      </c>
      <c r="C2197" s="210" t="str">
        <f t="shared" si="364"/>
        <v>Zone 1 - Mile 14</v>
      </c>
      <c r="D2197" s="84" t="s">
        <v>568</v>
      </c>
      <c r="E2197" s="51" t="str">
        <f t="shared" si="365"/>
        <v xml:space="preserve">Joe </v>
      </c>
      <c r="F2197" s="51" t="str">
        <f t="shared" si="366"/>
        <v>Herman</v>
      </c>
      <c r="G2197" s="51" t="str">
        <f t="shared" si="367"/>
        <v>Men Senior</v>
      </c>
      <c r="H2197" s="51" t="str">
        <f t="shared" si="368"/>
        <v>Orca Angling Club</v>
      </c>
      <c r="I2197" s="84"/>
      <c r="J2197" s="84" t="s">
        <v>1279</v>
      </c>
      <c r="K2197" s="84">
        <v>152</v>
      </c>
      <c r="L2197" s="83">
        <f t="shared" si="360"/>
        <v>18.2</v>
      </c>
      <c r="M2197" s="83">
        <f t="shared" si="361"/>
        <v>18.2</v>
      </c>
    </row>
    <row r="2198" spans="1:13" hidden="1" x14ac:dyDescent="0.3">
      <c r="A2198" s="210" t="str">
        <f t="shared" si="362"/>
        <v>2023-IC-L2</v>
      </c>
      <c r="B2198" s="199">
        <f t="shared" si="363"/>
        <v>45038</v>
      </c>
      <c r="C2198" s="210" t="str">
        <f t="shared" si="364"/>
        <v>Zone 1 - Mile 14</v>
      </c>
      <c r="D2198" s="84" t="s">
        <v>568</v>
      </c>
      <c r="E2198" s="51" t="str">
        <f t="shared" si="365"/>
        <v xml:space="preserve">Joe </v>
      </c>
      <c r="F2198" s="51" t="str">
        <f t="shared" si="366"/>
        <v>Herman</v>
      </c>
      <c r="G2198" s="51" t="str">
        <f t="shared" si="367"/>
        <v>Men Senior</v>
      </c>
      <c r="H2198" s="51" t="str">
        <f t="shared" si="368"/>
        <v>Orca Angling Club</v>
      </c>
      <c r="I2198" s="84"/>
      <c r="J2198" s="84" t="s">
        <v>1279</v>
      </c>
      <c r="K2198" s="84">
        <v>167</v>
      </c>
      <c r="L2198" s="83">
        <f t="shared" si="360"/>
        <v>25.2</v>
      </c>
      <c r="M2198" s="83">
        <f t="shared" si="361"/>
        <v>25.2</v>
      </c>
    </row>
    <row r="2199" spans="1:13" hidden="1" x14ac:dyDescent="0.3">
      <c r="A2199" s="210" t="str">
        <f t="shared" si="362"/>
        <v>2023-IC-L2</v>
      </c>
      <c r="B2199" s="199">
        <f t="shared" si="363"/>
        <v>45038</v>
      </c>
      <c r="C2199" s="210" t="str">
        <f t="shared" si="364"/>
        <v>Zone 1 - Mile 14</v>
      </c>
      <c r="D2199" s="84" t="s">
        <v>568</v>
      </c>
      <c r="E2199" s="51" t="str">
        <f t="shared" si="365"/>
        <v xml:space="preserve">Joe </v>
      </c>
      <c r="F2199" s="51" t="str">
        <f t="shared" si="366"/>
        <v>Herman</v>
      </c>
      <c r="G2199" s="51" t="str">
        <f t="shared" si="367"/>
        <v>Men Senior</v>
      </c>
      <c r="H2199" s="51" t="str">
        <f t="shared" si="368"/>
        <v>Orca Angling Club</v>
      </c>
      <c r="I2199" s="84"/>
      <c r="J2199" s="84" t="s">
        <v>1279</v>
      </c>
      <c r="K2199" s="84">
        <v>156</v>
      </c>
      <c r="L2199" s="83">
        <f t="shared" si="360"/>
        <v>19.899999999999999</v>
      </c>
      <c r="M2199" s="83">
        <f t="shared" si="361"/>
        <v>19.899999999999999</v>
      </c>
    </row>
    <row r="2200" spans="1:13" hidden="1" x14ac:dyDescent="0.3">
      <c r="A2200" s="210" t="str">
        <f t="shared" si="362"/>
        <v>2023-IC-L2</v>
      </c>
      <c r="B2200" s="199">
        <f t="shared" si="363"/>
        <v>45038</v>
      </c>
      <c r="C2200" s="210" t="str">
        <f t="shared" si="364"/>
        <v>Zone 1 - Mile 14</v>
      </c>
      <c r="D2200" s="84" t="s">
        <v>568</v>
      </c>
      <c r="E2200" s="51" t="str">
        <f t="shared" si="365"/>
        <v xml:space="preserve">Joe </v>
      </c>
      <c r="F2200" s="51" t="str">
        <f t="shared" si="366"/>
        <v>Herman</v>
      </c>
      <c r="G2200" s="51" t="str">
        <f t="shared" si="367"/>
        <v>Men Senior</v>
      </c>
      <c r="H2200" s="51" t="str">
        <f t="shared" si="368"/>
        <v>Orca Angling Club</v>
      </c>
      <c r="I2200" s="84"/>
      <c r="J2200" s="84" t="s">
        <v>1280</v>
      </c>
      <c r="K2200" s="84">
        <v>164</v>
      </c>
      <c r="L2200" s="83">
        <f t="shared" si="360"/>
        <v>20.9</v>
      </c>
      <c r="M2200" s="83">
        <f t="shared" si="361"/>
        <v>20.9</v>
      </c>
    </row>
    <row r="2201" spans="1:13" hidden="1" x14ac:dyDescent="0.3">
      <c r="A2201" s="210" t="str">
        <f t="shared" si="362"/>
        <v>2023-IC-L2</v>
      </c>
      <c r="B2201" s="199">
        <f t="shared" si="363"/>
        <v>45038</v>
      </c>
      <c r="C2201" s="210" t="str">
        <f t="shared" si="364"/>
        <v>Zone 1 - Mile 14</v>
      </c>
      <c r="D2201" s="84" t="s">
        <v>1602</v>
      </c>
      <c r="E2201" s="51" t="str">
        <f t="shared" si="365"/>
        <v>William</v>
      </c>
      <c r="F2201" s="51" t="str">
        <f t="shared" si="366"/>
        <v>Schickerling</v>
      </c>
      <c r="G2201" s="51" t="str">
        <f t="shared" si="367"/>
        <v>Men Senior</v>
      </c>
      <c r="H2201" s="51" t="str">
        <f t="shared" si="368"/>
        <v>Orca Angling Club</v>
      </c>
      <c r="I2201" s="84"/>
      <c r="J2201" s="84"/>
      <c r="K2201" s="84"/>
      <c r="L2201" s="83" t="str">
        <f t="shared" si="360"/>
        <v/>
      </c>
      <c r="M2201" s="83" t="str">
        <f t="shared" si="361"/>
        <v/>
      </c>
    </row>
    <row r="2202" spans="1:13" hidden="1" x14ac:dyDescent="0.3">
      <c r="A2202" s="210" t="str">
        <f t="shared" si="362"/>
        <v>2023-IC-L2</v>
      </c>
      <c r="B2202" s="199">
        <f t="shared" si="363"/>
        <v>45038</v>
      </c>
      <c r="C2202" s="210" t="str">
        <f t="shared" si="364"/>
        <v>Zone 1 - Mile 14</v>
      </c>
      <c r="D2202" s="84" t="s">
        <v>673</v>
      </c>
      <c r="E2202" s="51" t="str">
        <f t="shared" si="365"/>
        <v>Morne</v>
      </c>
      <c r="F2202" s="51" t="str">
        <f t="shared" si="366"/>
        <v>Du Plessis</v>
      </c>
      <c r="G2202" s="51" t="str">
        <f t="shared" si="367"/>
        <v>Men Senior</v>
      </c>
      <c r="H2202" s="51" t="str">
        <f t="shared" si="368"/>
        <v>Orca Angling Club</v>
      </c>
      <c r="I2202" s="84"/>
      <c r="J2202" s="84"/>
      <c r="K2202" s="84"/>
      <c r="L2202" s="83" t="str">
        <f t="shared" si="360"/>
        <v/>
      </c>
      <c r="M2202" s="83" t="str">
        <f t="shared" si="361"/>
        <v/>
      </c>
    </row>
    <row r="2203" spans="1:13" hidden="1" x14ac:dyDescent="0.3">
      <c r="A2203" s="210" t="str">
        <f t="shared" si="362"/>
        <v>2023-IC-L2</v>
      </c>
      <c r="B2203" s="199">
        <f t="shared" si="363"/>
        <v>45038</v>
      </c>
      <c r="C2203" s="210" t="str">
        <f t="shared" si="364"/>
        <v>Zone 1 - Mile 14</v>
      </c>
      <c r="D2203" s="84" t="s">
        <v>505</v>
      </c>
      <c r="E2203" s="51" t="str">
        <f t="shared" si="365"/>
        <v>Alec</v>
      </c>
      <c r="F2203" s="51" t="str">
        <f t="shared" si="366"/>
        <v>Landers</v>
      </c>
      <c r="G2203" s="51" t="str">
        <f t="shared" si="367"/>
        <v>Men Senior</v>
      </c>
      <c r="H2203" s="51" t="str">
        <f t="shared" si="368"/>
        <v>Orca Angling Club</v>
      </c>
      <c r="I2203" s="84"/>
      <c r="J2203" s="84" t="s">
        <v>1279</v>
      </c>
      <c r="K2203" s="84">
        <v>150</v>
      </c>
      <c r="L2203" s="83">
        <f t="shared" si="360"/>
        <v>17.399999999999999</v>
      </c>
      <c r="M2203" s="83">
        <f t="shared" si="361"/>
        <v>17.399999999999999</v>
      </c>
    </row>
    <row r="2204" spans="1:13" hidden="1" x14ac:dyDescent="0.3">
      <c r="A2204" s="210" t="str">
        <f t="shared" si="362"/>
        <v>2023-IC-L2</v>
      </c>
      <c r="B2204" s="199">
        <f t="shared" si="363"/>
        <v>45038</v>
      </c>
      <c r="C2204" s="210" t="str">
        <f t="shared" si="364"/>
        <v>Zone 1 - Mile 14</v>
      </c>
      <c r="D2204" s="84" t="s">
        <v>571</v>
      </c>
      <c r="E2204" s="51" t="str">
        <f t="shared" si="365"/>
        <v>Immo</v>
      </c>
      <c r="F2204" s="51" t="str">
        <f t="shared" si="366"/>
        <v>Dresselhaus</v>
      </c>
      <c r="G2204" s="51" t="str">
        <f t="shared" si="367"/>
        <v>Men Senior</v>
      </c>
      <c r="H2204" s="51" t="str">
        <f t="shared" si="368"/>
        <v>Orca Angling Club</v>
      </c>
      <c r="I2204" s="84"/>
      <c r="J2204" s="84" t="s">
        <v>1279</v>
      </c>
      <c r="K2204" s="84">
        <v>168</v>
      </c>
      <c r="L2204" s="83">
        <f t="shared" si="360"/>
        <v>25.7</v>
      </c>
      <c r="M2204" s="83">
        <f t="shared" si="361"/>
        <v>25.7</v>
      </c>
    </row>
    <row r="2205" spans="1:13" hidden="1" x14ac:dyDescent="0.3">
      <c r="A2205" s="210" t="str">
        <f t="shared" si="362"/>
        <v>2023-IC-L2</v>
      </c>
      <c r="B2205" s="199">
        <f t="shared" si="363"/>
        <v>45038</v>
      </c>
      <c r="C2205" s="210" t="str">
        <f t="shared" si="364"/>
        <v>Zone 1 - Mile 14</v>
      </c>
      <c r="D2205" s="84" t="s">
        <v>571</v>
      </c>
      <c r="E2205" s="51" t="str">
        <f t="shared" si="365"/>
        <v>Immo</v>
      </c>
      <c r="F2205" s="51" t="str">
        <f t="shared" si="366"/>
        <v>Dresselhaus</v>
      </c>
      <c r="G2205" s="51" t="str">
        <f t="shared" si="367"/>
        <v>Men Senior</v>
      </c>
      <c r="H2205" s="51" t="str">
        <f t="shared" si="368"/>
        <v>Orca Angling Club</v>
      </c>
      <c r="I2205" s="84"/>
      <c r="J2205" s="84" t="s">
        <v>1279</v>
      </c>
      <c r="K2205" s="84">
        <v>154</v>
      </c>
      <c r="L2205" s="83">
        <f t="shared" si="360"/>
        <v>19.100000000000001</v>
      </c>
      <c r="M2205" s="83">
        <f t="shared" si="361"/>
        <v>19.100000000000001</v>
      </c>
    </row>
    <row r="2206" spans="1:13" hidden="1" x14ac:dyDescent="0.3">
      <c r="A2206" s="210" t="str">
        <f t="shared" si="362"/>
        <v>2023-IC-L2</v>
      </c>
      <c r="B2206" s="199">
        <f t="shared" si="363"/>
        <v>45038</v>
      </c>
      <c r="C2206" s="210" t="str">
        <f t="shared" si="364"/>
        <v>Zone 1 - Mile 14</v>
      </c>
      <c r="D2206" s="84" t="s">
        <v>571</v>
      </c>
      <c r="E2206" s="51" t="str">
        <f t="shared" si="365"/>
        <v>Immo</v>
      </c>
      <c r="F2206" s="51" t="str">
        <f t="shared" si="366"/>
        <v>Dresselhaus</v>
      </c>
      <c r="G2206" s="51" t="str">
        <f t="shared" si="367"/>
        <v>Men Senior</v>
      </c>
      <c r="H2206" s="51" t="str">
        <f t="shared" si="368"/>
        <v>Orca Angling Club</v>
      </c>
      <c r="I2206" s="84"/>
      <c r="J2206" s="84" t="s">
        <v>1279</v>
      </c>
      <c r="K2206" s="84">
        <v>176</v>
      </c>
      <c r="L2206" s="83">
        <f t="shared" si="360"/>
        <v>30.1</v>
      </c>
      <c r="M2206" s="83">
        <f t="shared" si="361"/>
        <v>30.1</v>
      </c>
    </row>
    <row r="2207" spans="1:13" hidden="1" x14ac:dyDescent="0.3">
      <c r="A2207" s="210" t="str">
        <f t="shared" si="362"/>
        <v>2023-IC-L2</v>
      </c>
      <c r="B2207" s="199">
        <f t="shared" si="363"/>
        <v>45038</v>
      </c>
      <c r="C2207" s="210" t="str">
        <f t="shared" si="364"/>
        <v>Zone 1 - Mile 14</v>
      </c>
      <c r="D2207" s="84" t="s">
        <v>571</v>
      </c>
      <c r="E2207" s="51" t="str">
        <f t="shared" si="365"/>
        <v>Immo</v>
      </c>
      <c r="F2207" s="51" t="str">
        <f t="shared" si="366"/>
        <v>Dresselhaus</v>
      </c>
      <c r="G2207" s="51" t="str">
        <f t="shared" si="367"/>
        <v>Men Senior</v>
      </c>
      <c r="H2207" s="51" t="str">
        <f t="shared" si="368"/>
        <v>Orca Angling Club</v>
      </c>
      <c r="I2207" s="84"/>
      <c r="J2207" s="84" t="s">
        <v>1279</v>
      </c>
      <c r="K2207" s="84">
        <v>162</v>
      </c>
      <c r="L2207" s="83">
        <f t="shared" si="360"/>
        <v>22.7</v>
      </c>
      <c r="M2207" s="83">
        <f t="shared" si="361"/>
        <v>22.7</v>
      </c>
    </row>
    <row r="2208" spans="1:13" hidden="1" x14ac:dyDescent="0.3">
      <c r="A2208" s="210" t="str">
        <f t="shared" si="362"/>
        <v>2023-IC-L2</v>
      </c>
      <c r="B2208" s="199">
        <f t="shared" si="363"/>
        <v>45038</v>
      </c>
      <c r="C2208" s="210" t="str">
        <f t="shared" si="364"/>
        <v>Zone 1 - Mile 14</v>
      </c>
      <c r="D2208" s="84" t="s">
        <v>456</v>
      </c>
      <c r="E2208" s="51" t="str">
        <f t="shared" si="365"/>
        <v>Brian</v>
      </c>
      <c r="F2208" s="51" t="str">
        <f t="shared" si="366"/>
        <v>Curtis</v>
      </c>
      <c r="G2208" s="51" t="str">
        <f t="shared" si="367"/>
        <v>Men Senior</v>
      </c>
      <c r="H2208" s="51" t="str">
        <f t="shared" si="368"/>
        <v>Orca Angling Club</v>
      </c>
      <c r="I2208" s="84"/>
      <c r="J2208" s="84" t="s">
        <v>1279</v>
      </c>
      <c r="K2208" s="84">
        <v>158</v>
      </c>
      <c r="L2208" s="83">
        <f t="shared" si="360"/>
        <v>20.8</v>
      </c>
      <c r="M2208" s="83">
        <f t="shared" si="361"/>
        <v>20.8</v>
      </c>
    </row>
    <row r="2209" spans="1:13" hidden="1" x14ac:dyDescent="0.3">
      <c r="A2209" s="210" t="str">
        <f t="shared" si="362"/>
        <v>2023-IC-L2</v>
      </c>
      <c r="B2209" s="199">
        <f t="shared" si="363"/>
        <v>45038</v>
      </c>
      <c r="C2209" s="210" t="str">
        <f t="shared" si="364"/>
        <v>Zone 1 - Mile 14</v>
      </c>
      <c r="D2209" s="84" t="s">
        <v>456</v>
      </c>
      <c r="E2209" s="51" t="str">
        <f t="shared" si="365"/>
        <v>Brian</v>
      </c>
      <c r="F2209" s="51" t="str">
        <f t="shared" si="366"/>
        <v>Curtis</v>
      </c>
      <c r="G2209" s="51" t="str">
        <f t="shared" si="367"/>
        <v>Men Senior</v>
      </c>
      <c r="H2209" s="51" t="str">
        <f t="shared" si="368"/>
        <v>Orca Angling Club</v>
      </c>
      <c r="I2209" s="84"/>
      <c r="J2209" s="84" t="s">
        <v>1279</v>
      </c>
      <c r="K2209" s="84">
        <v>158</v>
      </c>
      <c r="L2209" s="83">
        <f t="shared" si="360"/>
        <v>20.8</v>
      </c>
      <c r="M2209" s="83">
        <f t="shared" si="361"/>
        <v>20.8</v>
      </c>
    </row>
    <row r="2210" spans="1:13" hidden="1" x14ac:dyDescent="0.3">
      <c r="A2210" s="210" t="str">
        <f t="shared" si="362"/>
        <v>2023-IC-L2</v>
      </c>
      <c r="B2210" s="199">
        <f t="shared" si="363"/>
        <v>45038</v>
      </c>
      <c r="C2210" s="210" t="str">
        <f t="shared" si="364"/>
        <v>Zone 1 - Mile 14</v>
      </c>
      <c r="D2210" s="84" t="s">
        <v>676</v>
      </c>
      <c r="E2210" s="51" t="str">
        <f t="shared" si="365"/>
        <v>Corne</v>
      </c>
      <c r="F2210" s="51" t="str">
        <f t="shared" si="366"/>
        <v>Kruger</v>
      </c>
      <c r="G2210" s="51" t="str">
        <f t="shared" si="367"/>
        <v>Men Senior</v>
      </c>
      <c r="H2210" s="51" t="str">
        <f t="shared" si="368"/>
        <v>Orca Angling Club</v>
      </c>
      <c r="I2210" s="84"/>
      <c r="J2210" s="84"/>
      <c r="K2210" s="84"/>
      <c r="L2210" s="83" t="str">
        <f t="shared" si="360"/>
        <v/>
      </c>
      <c r="M2210" s="83" t="str">
        <f t="shared" si="361"/>
        <v/>
      </c>
    </row>
    <row r="2211" spans="1:13" hidden="1" x14ac:dyDescent="0.3">
      <c r="A2211" s="210" t="str">
        <f t="shared" si="362"/>
        <v>2023-IC-L2</v>
      </c>
      <c r="B2211" s="199">
        <f t="shared" si="363"/>
        <v>45038</v>
      </c>
      <c r="C2211" s="210" t="str">
        <f t="shared" si="364"/>
        <v>Zone 1 - Mile 14</v>
      </c>
      <c r="D2211" s="84" t="s">
        <v>845</v>
      </c>
      <c r="E2211" s="51" t="str">
        <f t="shared" si="365"/>
        <v>Christopher</v>
      </c>
      <c r="F2211" s="51" t="str">
        <f t="shared" si="366"/>
        <v>Hill</v>
      </c>
      <c r="G2211" s="51" t="str">
        <f t="shared" si="367"/>
        <v>Men Senior</v>
      </c>
      <c r="H2211" s="51" t="str">
        <f t="shared" si="368"/>
        <v>Orca Angling Club</v>
      </c>
      <c r="I2211" s="84"/>
      <c r="J2211" s="84"/>
      <c r="K2211" s="84"/>
      <c r="L2211" s="83" t="str">
        <f t="shared" si="360"/>
        <v/>
      </c>
      <c r="M2211" s="83" t="str">
        <f t="shared" si="361"/>
        <v/>
      </c>
    </row>
    <row r="2212" spans="1:13" hidden="1" x14ac:dyDescent="0.3">
      <c r="A2212" s="210" t="str">
        <f t="shared" si="362"/>
        <v>2023-IC-L2</v>
      </c>
      <c r="B2212" s="199">
        <f t="shared" si="363"/>
        <v>45038</v>
      </c>
      <c r="C2212" s="210" t="str">
        <f t="shared" si="364"/>
        <v>Zone 1 - Mile 14</v>
      </c>
      <c r="D2212" s="84" t="s">
        <v>819</v>
      </c>
      <c r="E2212" s="51" t="str">
        <f t="shared" si="365"/>
        <v>Luke</v>
      </c>
      <c r="F2212" s="51" t="str">
        <f t="shared" si="366"/>
        <v>Jansen</v>
      </c>
      <c r="G2212" s="51" t="str">
        <f t="shared" si="367"/>
        <v>Men Senior</v>
      </c>
      <c r="H2212" s="51" t="str">
        <f t="shared" si="368"/>
        <v>Orca Angling Club</v>
      </c>
      <c r="I2212" s="84"/>
      <c r="J2212" s="84" t="s">
        <v>1279</v>
      </c>
      <c r="K2212" s="84">
        <v>139</v>
      </c>
      <c r="L2212" s="83">
        <f t="shared" si="360"/>
        <v>13.4</v>
      </c>
      <c r="M2212" s="83">
        <f t="shared" si="361"/>
        <v>13.4</v>
      </c>
    </row>
    <row r="2213" spans="1:13" hidden="1" x14ac:dyDescent="0.3">
      <c r="A2213" s="210" t="str">
        <f t="shared" si="362"/>
        <v>2023-IC-L2</v>
      </c>
      <c r="B2213" s="199">
        <f t="shared" si="363"/>
        <v>45038</v>
      </c>
      <c r="C2213" s="210" t="str">
        <f t="shared" si="364"/>
        <v>Zone 1 - Mile 14</v>
      </c>
      <c r="D2213" s="84" t="s">
        <v>819</v>
      </c>
      <c r="E2213" s="51" t="str">
        <f t="shared" si="365"/>
        <v>Luke</v>
      </c>
      <c r="F2213" s="51" t="str">
        <f t="shared" si="366"/>
        <v>Jansen</v>
      </c>
      <c r="G2213" s="51" t="str">
        <f t="shared" si="367"/>
        <v>Men Senior</v>
      </c>
      <c r="H2213" s="51" t="str">
        <f t="shared" si="368"/>
        <v>Orca Angling Club</v>
      </c>
      <c r="I2213" s="84"/>
      <c r="J2213" s="84" t="s">
        <v>1279</v>
      </c>
      <c r="K2213" s="84">
        <v>162</v>
      </c>
      <c r="L2213" s="83">
        <f t="shared" si="360"/>
        <v>22.7</v>
      </c>
      <c r="M2213" s="83">
        <f t="shared" si="361"/>
        <v>22.7</v>
      </c>
    </row>
    <row r="2214" spans="1:13" hidden="1" x14ac:dyDescent="0.3">
      <c r="A2214" s="210" t="str">
        <f t="shared" si="362"/>
        <v>2023-IC-L2</v>
      </c>
      <c r="B2214" s="199">
        <f t="shared" si="363"/>
        <v>45038</v>
      </c>
      <c r="C2214" s="210" t="str">
        <f t="shared" si="364"/>
        <v>Zone 1 - Mile 14</v>
      </c>
      <c r="D2214" s="84" t="s">
        <v>819</v>
      </c>
      <c r="E2214" s="51" t="str">
        <f t="shared" si="365"/>
        <v>Luke</v>
      </c>
      <c r="F2214" s="51" t="str">
        <f t="shared" si="366"/>
        <v>Jansen</v>
      </c>
      <c r="G2214" s="51" t="str">
        <f t="shared" si="367"/>
        <v>Men Senior</v>
      </c>
      <c r="H2214" s="51" t="str">
        <f t="shared" si="368"/>
        <v>Orca Angling Club</v>
      </c>
      <c r="I2214" s="84"/>
      <c r="J2214" s="84" t="s">
        <v>1279</v>
      </c>
      <c r="K2214" s="84">
        <v>162</v>
      </c>
      <c r="L2214" s="83">
        <f t="shared" si="360"/>
        <v>22.7</v>
      </c>
      <c r="M2214" s="83">
        <f t="shared" si="361"/>
        <v>22.7</v>
      </c>
    </row>
    <row r="2215" spans="1:13" hidden="1" x14ac:dyDescent="0.3">
      <c r="A2215" s="210" t="str">
        <f t="shared" si="362"/>
        <v>2023-IC-L2</v>
      </c>
      <c r="B2215" s="199">
        <f t="shared" si="363"/>
        <v>45038</v>
      </c>
      <c r="C2215" s="210" t="str">
        <f t="shared" si="364"/>
        <v>Zone 1 - Mile 14</v>
      </c>
      <c r="D2215" s="84" t="s">
        <v>1773</v>
      </c>
      <c r="E2215" s="51" t="str">
        <f t="shared" si="365"/>
        <v>Alexander Albert</v>
      </c>
      <c r="F2215" s="51" t="str">
        <f t="shared" si="366"/>
        <v>Jansen</v>
      </c>
      <c r="G2215" s="51" t="str">
        <f t="shared" si="367"/>
        <v>Men Senior</v>
      </c>
      <c r="H2215" s="51" t="str">
        <f t="shared" si="368"/>
        <v>Orca Angling Club</v>
      </c>
      <c r="I2215" s="84"/>
      <c r="J2215" s="84" t="s">
        <v>1279</v>
      </c>
      <c r="K2215" s="84">
        <v>158</v>
      </c>
      <c r="L2215" s="83">
        <f t="shared" si="360"/>
        <v>20.8</v>
      </c>
      <c r="M2215" s="83">
        <f t="shared" si="361"/>
        <v>20.8</v>
      </c>
    </row>
    <row r="2216" spans="1:13" hidden="1" x14ac:dyDescent="0.3">
      <c r="A2216" s="210" t="str">
        <f t="shared" si="362"/>
        <v>2023-IC-L2</v>
      </c>
      <c r="B2216" s="199">
        <f t="shared" si="363"/>
        <v>45038</v>
      </c>
      <c r="C2216" s="210" t="str">
        <f t="shared" si="364"/>
        <v>Zone 1 - Mile 14</v>
      </c>
      <c r="D2216" s="84" t="s">
        <v>1773</v>
      </c>
      <c r="E2216" s="51" t="str">
        <f t="shared" si="365"/>
        <v>Alexander Albert</v>
      </c>
      <c r="F2216" s="51" t="str">
        <f t="shared" si="366"/>
        <v>Jansen</v>
      </c>
      <c r="G2216" s="51" t="str">
        <f t="shared" si="367"/>
        <v>Men Senior</v>
      </c>
      <c r="H2216" s="51" t="str">
        <f t="shared" si="368"/>
        <v>Orca Angling Club</v>
      </c>
      <c r="I2216" s="84"/>
      <c r="J2216" s="84" t="s">
        <v>1279</v>
      </c>
      <c r="K2216" s="84">
        <v>164</v>
      </c>
      <c r="L2216" s="83">
        <f t="shared" si="360"/>
        <v>23.6</v>
      </c>
      <c r="M2216" s="83">
        <f t="shared" si="361"/>
        <v>23.6</v>
      </c>
    </row>
    <row r="2217" spans="1:13" hidden="1" x14ac:dyDescent="0.3">
      <c r="A2217" s="210" t="str">
        <f t="shared" si="362"/>
        <v>2023-IC-L2</v>
      </c>
      <c r="B2217" s="199">
        <f t="shared" si="363"/>
        <v>45038</v>
      </c>
      <c r="C2217" s="210" t="str">
        <f t="shared" si="364"/>
        <v>Zone 1 - Mile 14</v>
      </c>
      <c r="D2217" s="84" t="s">
        <v>1773</v>
      </c>
      <c r="E2217" s="51" t="str">
        <f t="shared" si="365"/>
        <v>Alexander Albert</v>
      </c>
      <c r="F2217" s="51" t="str">
        <f t="shared" si="366"/>
        <v>Jansen</v>
      </c>
      <c r="G2217" s="51" t="str">
        <f t="shared" si="367"/>
        <v>Men Senior</v>
      </c>
      <c r="H2217" s="51" t="str">
        <f t="shared" si="368"/>
        <v>Orca Angling Club</v>
      </c>
      <c r="I2217" s="84"/>
      <c r="J2217" s="84" t="s">
        <v>1279</v>
      </c>
      <c r="K2217" s="84">
        <v>163</v>
      </c>
      <c r="L2217" s="83">
        <f t="shared" si="360"/>
        <v>23.1</v>
      </c>
      <c r="M2217" s="83">
        <f t="shared" si="361"/>
        <v>23.1</v>
      </c>
    </row>
    <row r="2218" spans="1:13" hidden="1" x14ac:dyDescent="0.3">
      <c r="A2218" s="210" t="str">
        <f t="shared" si="362"/>
        <v>2023-IC-L2</v>
      </c>
      <c r="B2218" s="199">
        <f t="shared" si="363"/>
        <v>45038</v>
      </c>
      <c r="C2218" s="210" t="str">
        <f t="shared" si="364"/>
        <v>Zone 1 - Mile 14</v>
      </c>
      <c r="D2218" s="84" t="s">
        <v>1773</v>
      </c>
      <c r="E2218" s="51" t="str">
        <f t="shared" si="365"/>
        <v>Alexander Albert</v>
      </c>
      <c r="F2218" s="51" t="str">
        <f t="shared" si="366"/>
        <v>Jansen</v>
      </c>
      <c r="G2218" s="51" t="str">
        <f t="shared" si="367"/>
        <v>Men Senior</v>
      </c>
      <c r="H2218" s="51" t="str">
        <f t="shared" si="368"/>
        <v>Orca Angling Club</v>
      </c>
      <c r="I2218" s="84"/>
      <c r="J2218" s="84" t="s">
        <v>1279</v>
      </c>
      <c r="K2218" s="84">
        <v>155</v>
      </c>
      <c r="L2218" s="83">
        <f t="shared" si="360"/>
        <v>19.5</v>
      </c>
      <c r="M2218" s="83">
        <f t="shared" si="361"/>
        <v>19.5</v>
      </c>
    </row>
    <row r="2219" spans="1:13" hidden="1" x14ac:dyDescent="0.3">
      <c r="A2219" s="210" t="str">
        <f t="shared" si="362"/>
        <v>2023-IC-L2</v>
      </c>
      <c r="B2219" s="199">
        <f t="shared" si="363"/>
        <v>45038</v>
      </c>
      <c r="C2219" s="210" t="str">
        <f t="shared" si="364"/>
        <v>Zone 1 - Mile 14</v>
      </c>
      <c r="D2219" s="84" t="s">
        <v>1133</v>
      </c>
      <c r="E2219" s="51" t="str">
        <f t="shared" si="365"/>
        <v>Rinus</v>
      </c>
      <c r="F2219" s="51" t="str">
        <f t="shared" si="366"/>
        <v>Van Der Westhuizen</v>
      </c>
      <c r="G2219" s="51" t="str">
        <f t="shared" si="367"/>
        <v>Men Veteran</v>
      </c>
      <c r="H2219" s="51" t="str">
        <f t="shared" si="368"/>
        <v>Otjiwarongo</v>
      </c>
      <c r="I2219" s="84"/>
      <c r="J2219" s="84" t="s">
        <v>1279</v>
      </c>
      <c r="K2219" s="84">
        <v>161</v>
      </c>
      <c r="L2219" s="83">
        <f t="shared" si="360"/>
        <v>22.2</v>
      </c>
      <c r="M2219" s="83">
        <f t="shared" si="361"/>
        <v>22.2</v>
      </c>
    </row>
    <row r="2220" spans="1:13" hidden="1" x14ac:dyDescent="0.3">
      <c r="A2220" s="210" t="str">
        <f t="shared" si="362"/>
        <v>2023-IC-L2</v>
      </c>
      <c r="B2220" s="199">
        <f t="shared" si="363"/>
        <v>45038</v>
      </c>
      <c r="C2220" s="210" t="str">
        <f t="shared" si="364"/>
        <v>Zone 1 - Mile 14</v>
      </c>
      <c r="D2220" s="84" t="s">
        <v>1697</v>
      </c>
      <c r="E2220" s="51" t="str">
        <f t="shared" si="365"/>
        <v>Maritz JNR</v>
      </c>
      <c r="F2220" s="51" t="str">
        <f t="shared" si="366"/>
        <v>Jansen Van Vuuren</v>
      </c>
      <c r="G2220" s="51" t="str">
        <f t="shared" si="367"/>
        <v>Men U/16</v>
      </c>
      <c r="H2220" s="51" t="str">
        <f t="shared" si="368"/>
        <v>Otjiwarongo</v>
      </c>
      <c r="I2220" s="84"/>
      <c r="J2220" s="84" t="s">
        <v>20</v>
      </c>
      <c r="K2220" s="84">
        <v>91</v>
      </c>
      <c r="L2220" s="83">
        <f t="shared" si="360"/>
        <v>2.8</v>
      </c>
      <c r="M2220" s="83">
        <f t="shared" si="361"/>
        <v>2.8</v>
      </c>
    </row>
    <row r="2221" spans="1:13" hidden="1" x14ac:dyDescent="0.3">
      <c r="A2221" s="210" t="str">
        <f t="shared" si="362"/>
        <v>2023-IC-L2</v>
      </c>
      <c r="B2221" s="199">
        <f t="shared" si="363"/>
        <v>45038</v>
      </c>
      <c r="C2221" s="210" t="str">
        <f t="shared" si="364"/>
        <v>Zone 1 - Mile 14</v>
      </c>
      <c r="D2221" s="84" t="s">
        <v>1189</v>
      </c>
      <c r="E2221" s="51" t="str">
        <f t="shared" si="365"/>
        <v>Martinus</v>
      </c>
      <c r="F2221" s="51" t="str">
        <f t="shared" si="366"/>
        <v>Venter</v>
      </c>
      <c r="G2221" s="51" t="str">
        <f t="shared" si="367"/>
        <v>Men Veteran</v>
      </c>
      <c r="H2221" s="51" t="str">
        <f t="shared" si="368"/>
        <v>Otjiwarongo</v>
      </c>
      <c r="I2221" s="84"/>
      <c r="J2221" s="84" t="s">
        <v>1279</v>
      </c>
      <c r="K2221" s="84">
        <v>169</v>
      </c>
      <c r="L2221" s="83">
        <f t="shared" si="360"/>
        <v>26.2</v>
      </c>
      <c r="M2221" s="83">
        <f t="shared" si="361"/>
        <v>26.2</v>
      </c>
    </row>
    <row r="2222" spans="1:13" hidden="1" x14ac:dyDescent="0.3">
      <c r="A2222" s="210" t="str">
        <f t="shared" si="362"/>
        <v>2023-IC-L2</v>
      </c>
      <c r="B2222" s="199">
        <f t="shared" si="363"/>
        <v>45038</v>
      </c>
      <c r="C2222" s="210" t="str">
        <f t="shared" si="364"/>
        <v>Zone 1 - Mile 14</v>
      </c>
      <c r="D2222" s="84" t="s">
        <v>723</v>
      </c>
      <c r="E2222" s="51" t="str">
        <f t="shared" si="365"/>
        <v>Willem C</v>
      </c>
      <c r="F2222" s="51" t="str">
        <f t="shared" si="366"/>
        <v>Schalkwyk</v>
      </c>
      <c r="G2222" s="51" t="str">
        <f t="shared" si="367"/>
        <v>Men Veteran</v>
      </c>
      <c r="H2222" s="51" t="str">
        <f t="shared" si="368"/>
        <v>Otjiwarongo</v>
      </c>
      <c r="I2222" s="84"/>
      <c r="J2222" s="84"/>
      <c r="K2222" s="84"/>
      <c r="L2222" s="83" t="str">
        <f t="shared" si="360"/>
        <v/>
      </c>
      <c r="M2222" s="83" t="str">
        <f t="shared" si="361"/>
        <v/>
      </c>
    </row>
    <row r="2223" spans="1:13" hidden="1" x14ac:dyDescent="0.3">
      <c r="A2223" s="210" t="str">
        <f t="shared" si="362"/>
        <v>2023-IC-L2</v>
      </c>
      <c r="B2223" s="199">
        <f t="shared" si="363"/>
        <v>45038</v>
      </c>
      <c r="C2223" s="210" t="str">
        <f t="shared" si="364"/>
        <v>Zone 1 - Mile 14</v>
      </c>
      <c r="D2223" s="84" t="s">
        <v>518</v>
      </c>
      <c r="E2223" s="51" t="str">
        <f t="shared" si="365"/>
        <v>Maritz</v>
      </c>
      <c r="F2223" s="51" t="str">
        <f t="shared" si="366"/>
        <v>Jansen van Vuuren</v>
      </c>
      <c r="G2223" s="51" t="str">
        <f t="shared" si="367"/>
        <v>Men Veteran</v>
      </c>
      <c r="H2223" s="51" t="str">
        <f t="shared" si="368"/>
        <v>Otjiwarongo</v>
      </c>
      <c r="I2223" s="84"/>
      <c r="J2223" s="84"/>
      <c r="K2223" s="84"/>
      <c r="L2223" s="83" t="str">
        <f t="shared" si="360"/>
        <v/>
      </c>
      <c r="M2223" s="83" t="str">
        <f t="shared" si="361"/>
        <v/>
      </c>
    </row>
    <row r="2224" spans="1:13" hidden="1" x14ac:dyDescent="0.3">
      <c r="A2224" s="210" t="str">
        <f t="shared" si="362"/>
        <v>2023-IC-L2</v>
      </c>
      <c r="B2224" s="199">
        <f t="shared" si="363"/>
        <v>45038</v>
      </c>
      <c r="C2224" s="210" t="str">
        <f t="shared" si="364"/>
        <v>Zone 1 - Mile 14</v>
      </c>
      <c r="D2224" s="84" t="s">
        <v>759</v>
      </c>
      <c r="E2224" s="51" t="str">
        <f t="shared" si="365"/>
        <v>Stefni</v>
      </c>
      <c r="F2224" s="51" t="str">
        <f t="shared" si="366"/>
        <v>De Jager</v>
      </c>
      <c r="G2224" s="51" t="str">
        <f t="shared" si="367"/>
        <v>Ladies Veteran</v>
      </c>
      <c r="H2224" s="51" t="str">
        <f t="shared" si="368"/>
        <v>Otjiwarongo</v>
      </c>
      <c r="I2224" s="84"/>
      <c r="J2224" s="84"/>
      <c r="K2224" s="84"/>
      <c r="L2224" s="83" t="str">
        <f t="shared" si="360"/>
        <v/>
      </c>
      <c r="M2224" s="83" t="str">
        <f t="shared" si="361"/>
        <v/>
      </c>
    </row>
    <row r="2225" spans="1:13" hidden="1" x14ac:dyDescent="0.3">
      <c r="A2225" s="210" t="str">
        <f t="shared" si="362"/>
        <v>2023-IC-L2</v>
      </c>
      <c r="B2225" s="199">
        <f t="shared" si="363"/>
        <v>45038</v>
      </c>
      <c r="C2225" s="210" t="str">
        <f t="shared" si="364"/>
        <v>Zone 1 - Mile 14</v>
      </c>
      <c r="D2225" s="84" t="s">
        <v>870</v>
      </c>
      <c r="E2225" s="51" t="str">
        <f t="shared" si="365"/>
        <v>Detlef</v>
      </c>
      <c r="F2225" s="51" t="str">
        <f t="shared" si="366"/>
        <v>Heimstadt</v>
      </c>
      <c r="G2225" s="51" t="str">
        <f t="shared" si="367"/>
        <v>Men Master</v>
      </c>
      <c r="H2225" s="51" t="str">
        <f t="shared" si="368"/>
        <v>Otjiwarongo</v>
      </c>
      <c r="I2225" s="84"/>
      <c r="J2225" s="84"/>
      <c r="K2225" s="84"/>
      <c r="L2225" s="83" t="str">
        <f t="shared" si="360"/>
        <v/>
      </c>
      <c r="M2225" s="83" t="str">
        <f t="shared" si="361"/>
        <v/>
      </c>
    </row>
    <row r="2226" spans="1:13" hidden="1" x14ac:dyDescent="0.3">
      <c r="A2226" s="210" t="str">
        <f t="shared" si="362"/>
        <v>2023-IC-L2</v>
      </c>
      <c r="B2226" s="199">
        <f t="shared" si="363"/>
        <v>45038</v>
      </c>
      <c r="C2226" s="210" t="str">
        <f t="shared" si="364"/>
        <v>Zone 1 - Mile 14</v>
      </c>
      <c r="D2226" s="84" t="s">
        <v>736</v>
      </c>
      <c r="E2226" s="51" t="str">
        <f t="shared" si="365"/>
        <v>Heinrich</v>
      </c>
      <c r="F2226" s="51" t="str">
        <f t="shared" si="366"/>
        <v>Redelinghuys</v>
      </c>
      <c r="G2226" s="51" t="str">
        <f t="shared" si="367"/>
        <v>Men U/21</v>
      </c>
      <c r="H2226" s="51" t="str">
        <f t="shared" si="368"/>
        <v>Penguin</v>
      </c>
      <c r="I2226" s="84"/>
      <c r="J2226" s="84" t="s">
        <v>1279</v>
      </c>
      <c r="K2226" s="84">
        <v>168</v>
      </c>
      <c r="L2226" s="83">
        <f t="shared" si="360"/>
        <v>25.7</v>
      </c>
      <c r="M2226" s="83">
        <f t="shared" si="361"/>
        <v>25.7</v>
      </c>
    </row>
    <row r="2227" spans="1:13" hidden="1" x14ac:dyDescent="0.3">
      <c r="A2227" s="210" t="str">
        <f t="shared" si="362"/>
        <v>2023-IC-L2</v>
      </c>
      <c r="B2227" s="199">
        <f t="shared" si="363"/>
        <v>45038</v>
      </c>
      <c r="C2227" s="210" t="str">
        <f t="shared" si="364"/>
        <v>Zone 1 - Mile 14</v>
      </c>
      <c r="D2227" s="84" t="s">
        <v>458</v>
      </c>
      <c r="E2227" s="51" t="str">
        <f t="shared" si="365"/>
        <v>Henry</v>
      </c>
      <c r="F2227" s="51" t="str">
        <f t="shared" si="366"/>
        <v>Loubser</v>
      </c>
      <c r="G2227" s="51" t="str">
        <f t="shared" si="367"/>
        <v>Men Grand Masters</v>
      </c>
      <c r="H2227" s="51" t="str">
        <f t="shared" si="368"/>
        <v>Penguin</v>
      </c>
      <c r="I2227" s="84"/>
      <c r="J2227" s="84" t="s">
        <v>1279</v>
      </c>
      <c r="K2227" s="84">
        <v>154</v>
      </c>
      <c r="L2227" s="83">
        <f t="shared" si="360"/>
        <v>19.100000000000001</v>
      </c>
      <c r="M2227" s="83">
        <f t="shared" si="361"/>
        <v>19.100000000000001</v>
      </c>
    </row>
    <row r="2228" spans="1:13" hidden="1" x14ac:dyDescent="0.3">
      <c r="A2228" s="210" t="str">
        <f t="shared" si="362"/>
        <v>2023-IC-L2</v>
      </c>
      <c r="B2228" s="199">
        <f t="shared" si="363"/>
        <v>45038</v>
      </c>
      <c r="C2228" s="210" t="str">
        <f t="shared" si="364"/>
        <v>Zone 1 - Mile 14</v>
      </c>
      <c r="D2228" s="84" t="s">
        <v>458</v>
      </c>
      <c r="E2228" s="51" t="str">
        <f t="shared" si="365"/>
        <v>Henry</v>
      </c>
      <c r="F2228" s="51" t="str">
        <f t="shared" si="366"/>
        <v>Loubser</v>
      </c>
      <c r="G2228" s="51" t="str">
        <f t="shared" si="367"/>
        <v>Men Grand Masters</v>
      </c>
      <c r="H2228" s="51" t="str">
        <f t="shared" si="368"/>
        <v>Penguin</v>
      </c>
      <c r="I2228" s="84"/>
      <c r="J2228" s="84" t="s">
        <v>1279</v>
      </c>
      <c r="K2228" s="84">
        <v>156</v>
      </c>
      <c r="L2228" s="83">
        <f t="shared" si="360"/>
        <v>19.899999999999999</v>
      </c>
      <c r="M2228" s="83">
        <f t="shared" si="361"/>
        <v>19.899999999999999</v>
      </c>
    </row>
    <row r="2229" spans="1:13" hidden="1" x14ac:dyDescent="0.3">
      <c r="A2229" s="210" t="str">
        <f t="shared" si="362"/>
        <v>2023-IC-L2</v>
      </c>
      <c r="B2229" s="199">
        <f t="shared" si="363"/>
        <v>45038</v>
      </c>
      <c r="C2229" s="210" t="str">
        <f t="shared" si="364"/>
        <v>Zone 1 - Mile 14</v>
      </c>
      <c r="D2229" s="84" t="s">
        <v>1360</v>
      </c>
      <c r="E2229" s="51" t="str">
        <f t="shared" si="365"/>
        <v>Allan</v>
      </c>
      <c r="F2229" s="51" t="str">
        <f t="shared" si="366"/>
        <v>Langenstrassen</v>
      </c>
      <c r="G2229" s="51" t="str">
        <f t="shared" si="367"/>
        <v>Men Veteran</v>
      </c>
      <c r="H2229" s="51" t="str">
        <f t="shared" si="368"/>
        <v>Penguin</v>
      </c>
      <c r="I2229" s="84"/>
      <c r="J2229" s="84" t="s">
        <v>1279</v>
      </c>
      <c r="K2229" s="84">
        <v>95</v>
      </c>
      <c r="L2229" s="83">
        <f t="shared" si="360"/>
        <v>3.6</v>
      </c>
      <c r="M2229" s="83">
        <f t="shared" si="361"/>
        <v>3.6</v>
      </c>
    </row>
    <row r="2230" spans="1:13" hidden="1" x14ac:dyDescent="0.3">
      <c r="A2230" s="210" t="str">
        <f t="shared" si="362"/>
        <v>2023-IC-L2</v>
      </c>
      <c r="B2230" s="199">
        <f t="shared" si="363"/>
        <v>45038</v>
      </c>
      <c r="C2230" s="210" t="str">
        <f t="shared" si="364"/>
        <v>Zone 1 - Mile 14</v>
      </c>
      <c r="D2230" s="84" t="s">
        <v>1360</v>
      </c>
      <c r="E2230" s="51" t="str">
        <f t="shared" si="365"/>
        <v>Allan</v>
      </c>
      <c r="F2230" s="51" t="str">
        <f t="shared" si="366"/>
        <v>Langenstrassen</v>
      </c>
      <c r="G2230" s="51" t="str">
        <f t="shared" si="367"/>
        <v>Men Veteran</v>
      </c>
      <c r="H2230" s="51" t="str">
        <f t="shared" si="368"/>
        <v>Penguin</v>
      </c>
      <c r="I2230" s="84"/>
      <c r="J2230" s="84" t="s">
        <v>1279</v>
      </c>
      <c r="K2230" s="84">
        <v>163</v>
      </c>
      <c r="L2230" s="83">
        <f t="shared" si="360"/>
        <v>23.1</v>
      </c>
      <c r="M2230" s="83">
        <f t="shared" si="361"/>
        <v>23.1</v>
      </c>
    </row>
    <row r="2231" spans="1:13" hidden="1" x14ac:dyDescent="0.3">
      <c r="A2231" s="210" t="str">
        <f t="shared" si="362"/>
        <v>2023-IC-L2</v>
      </c>
      <c r="B2231" s="199">
        <f t="shared" si="363"/>
        <v>45038</v>
      </c>
      <c r="C2231" s="210" t="str">
        <f t="shared" si="364"/>
        <v>Zone 1 - Mile 14</v>
      </c>
      <c r="D2231" s="84" t="s">
        <v>1360</v>
      </c>
      <c r="E2231" s="51" t="str">
        <f t="shared" si="365"/>
        <v>Allan</v>
      </c>
      <c r="F2231" s="51" t="str">
        <f t="shared" si="366"/>
        <v>Langenstrassen</v>
      </c>
      <c r="G2231" s="51" t="str">
        <f t="shared" si="367"/>
        <v>Men Veteran</v>
      </c>
      <c r="H2231" s="51" t="str">
        <f t="shared" si="368"/>
        <v>Penguin</v>
      </c>
      <c r="I2231" s="84"/>
      <c r="J2231" s="84" t="s">
        <v>1279</v>
      </c>
      <c r="K2231" s="84">
        <v>154</v>
      </c>
      <c r="L2231" s="83">
        <f t="shared" ref="L2231:L2294" si="369">IF(K2231="","",IF(I2231="",ROUND(HLOOKUP(J2231,kgList,K2231,FALSE),1),ROUND(HLOOKUP(I2231,kgList,K2231,FALSE),1)))</f>
        <v>19.100000000000001</v>
      </c>
      <c r="M2231" s="83">
        <f t="shared" ref="M2231:M2294" si="370">IF(L2231="","",IF(COUNTA(I2231:J2231)&gt;1,"Edible or Inedible",IF(COUNTA(I2231)=1,L2231*1,IF(COUNTA(J2231)=1,L2231*1,"ERROR"))))</f>
        <v>19.100000000000001</v>
      </c>
    </row>
    <row r="2232" spans="1:13" hidden="1" x14ac:dyDescent="0.3">
      <c r="A2232" s="210" t="str">
        <f t="shared" ref="A2232:A2295" si="371">IF(D2232="","",A2231)</f>
        <v>2023-IC-L2</v>
      </c>
      <c r="B2232" s="199">
        <f t="shared" ref="B2232:B2295" si="372">IF(D2232="","",B2231)</f>
        <v>45038</v>
      </c>
      <c r="C2232" s="210" t="str">
        <f t="shared" ref="C2232:C2295" si="373">IF(D2232="","",C2231)</f>
        <v>Zone 1 - Mile 14</v>
      </c>
      <c r="D2232" s="84" t="s">
        <v>1360</v>
      </c>
      <c r="E2232" s="51" t="str">
        <f t="shared" ref="E2232:E2295" si="374">IF(D2232="","",VLOOKUP(D2232,Master,3,FALSE))</f>
        <v>Allan</v>
      </c>
      <c r="F2232" s="51" t="str">
        <f t="shared" ref="F2232:F2295" si="375">IF(D2232="","",VLOOKUP(D2232,Master,4,FALSE))</f>
        <v>Langenstrassen</v>
      </c>
      <c r="G2232" s="51" t="str">
        <f t="shared" ref="G2232:G2295" si="376">IF(D2232="","",VLOOKUP(D2232,Master,5,FALSE))</f>
        <v>Men Veteran</v>
      </c>
      <c r="H2232" s="51" t="str">
        <f t="shared" ref="H2232:H2295" si="377">IF(D2232="","",VLOOKUP(D2232,Master,2,FALSE))</f>
        <v>Penguin</v>
      </c>
      <c r="I2232" s="84"/>
      <c r="J2232" s="84" t="s">
        <v>1279</v>
      </c>
      <c r="K2232" s="84">
        <v>151</v>
      </c>
      <c r="L2232" s="83">
        <f t="shared" si="369"/>
        <v>17.8</v>
      </c>
      <c r="M2232" s="83">
        <f t="shared" si="370"/>
        <v>17.8</v>
      </c>
    </row>
    <row r="2233" spans="1:13" hidden="1" x14ac:dyDescent="0.3">
      <c r="A2233" s="210" t="str">
        <f t="shared" si="371"/>
        <v>2023-IC-L2</v>
      </c>
      <c r="B2233" s="199">
        <f t="shared" si="372"/>
        <v>45038</v>
      </c>
      <c r="C2233" s="210" t="str">
        <f t="shared" si="373"/>
        <v>Zone 1 - Mile 14</v>
      </c>
      <c r="D2233" s="84" t="s">
        <v>1360</v>
      </c>
      <c r="E2233" s="51" t="str">
        <f t="shared" si="374"/>
        <v>Allan</v>
      </c>
      <c r="F2233" s="51" t="str">
        <f t="shared" si="375"/>
        <v>Langenstrassen</v>
      </c>
      <c r="G2233" s="51" t="str">
        <f t="shared" si="376"/>
        <v>Men Veteran</v>
      </c>
      <c r="H2233" s="51" t="str">
        <f t="shared" si="377"/>
        <v>Penguin</v>
      </c>
      <c r="I2233" s="84"/>
      <c r="J2233" s="84" t="s">
        <v>1279</v>
      </c>
      <c r="K2233" s="84">
        <v>164</v>
      </c>
      <c r="L2233" s="83">
        <f t="shared" si="369"/>
        <v>23.6</v>
      </c>
      <c r="M2233" s="83">
        <f t="shared" si="370"/>
        <v>23.6</v>
      </c>
    </row>
    <row r="2234" spans="1:13" hidden="1" x14ac:dyDescent="0.3">
      <c r="A2234" s="210" t="str">
        <f t="shared" si="371"/>
        <v>2023-IC-L2</v>
      </c>
      <c r="B2234" s="199">
        <f t="shared" si="372"/>
        <v>45038</v>
      </c>
      <c r="C2234" s="210" t="str">
        <f t="shared" si="373"/>
        <v>Zone 1 - Mile 14</v>
      </c>
      <c r="D2234" s="84" t="s">
        <v>471</v>
      </c>
      <c r="E2234" s="51" t="str">
        <f t="shared" si="374"/>
        <v>Warren</v>
      </c>
      <c r="F2234" s="51" t="str">
        <f t="shared" si="375"/>
        <v>Deysel</v>
      </c>
      <c r="G2234" s="51" t="str">
        <f t="shared" si="376"/>
        <v>Men Veteran</v>
      </c>
      <c r="H2234" s="51" t="str">
        <f t="shared" si="377"/>
        <v>Penguin</v>
      </c>
      <c r="I2234" s="84"/>
      <c r="J2234" s="84" t="s">
        <v>1279</v>
      </c>
      <c r="K2234" s="84">
        <v>166</v>
      </c>
      <c r="L2234" s="83">
        <f t="shared" si="369"/>
        <v>24.6</v>
      </c>
      <c r="M2234" s="83">
        <f t="shared" si="370"/>
        <v>24.6</v>
      </c>
    </row>
    <row r="2235" spans="1:13" hidden="1" x14ac:dyDescent="0.3">
      <c r="A2235" s="210" t="str">
        <f t="shared" si="371"/>
        <v>2023-IC-L2</v>
      </c>
      <c r="B2235" s="199">
        <f t="shared" si="372"/>
        <v>45038</v>
      </c>
      <c r="C2235" s="210" t="str">
        <f t="shared" si="373"/>
        <v>Zone 1 - Mile 14</v>
      </c>
      <c r="D2235" s="84" t="s">
        <v>471</v>
      </c>
      <c r="E2235" s="51" t="str">
        <f t="shared" si="374"/>
        <v>Warren</v>
      </c>
      <c r="F2235" s="51" t="str">
        <f t="shared" si="375"/>
        <v>Deysel</v>
      </c>
      <c r="G2235" s="51" t="str">
        <f t="shared" si="376"/>
        <v>Men Veteran</v>
      </c>
      <c r="H2235" s="51" t="str">
        <f t="shared" si="377"/>
        <v>Penguin</v>
      </c>
      <c r="I2235" s="84"/>
      <c r="J2235" s="84" t="s">
        <v>1279</v>
      </c>
      <c r="K2235" s="84">
        <v>151</v>
      </c>
      <c r="L2235" s="83">
        <f t="shared" si="369"/>
        <v>17.8</v>
      </c>
      <c r="M2235" s="83">
        <f t="shared" si="370"/>
        <v>17.8</v>
      </c>
    </row>
    <row r="2236" spans="1:13" hidden="1" x14ac:dyDescent="0.3">
      <c r="A2236" s="210" t="str">
        <f t="shared" si="371"/>
        <v>2023-IC-L2</v>
      </c>
      <c r="B2236" s="199">
        <f t="shared" si="372"/>
        <v>45038</v>
      </c>
      <c r="C2236" s="210" t="str">
        <f t="shared" si="373"/>
        <v>Zone 1 - Mile 14</v>
      </c>
      <c r="D2236" s="84" t="s">
        <v>471</v>
      </c>
      <c r="E2236" s="51" t="str">
        <f t="shared" si="374"/>
        <v>Warren</v>
      </c>
      <c r="F2236" s="51" t="str">
        <f t="shared" si="375"/>
        <v>Deysel</v>
      </c>
      <c r="G2236" s="51" t="str">
        <f t="shared" si="376"/>
        <v>Men Veteran</v>
      </c>
      <c r="H2236" s="51" t="str">
        <f t="shared" si="377"/>
        <v>Penguin</v>
      </c>
      <c r="I2236" s="84"/>
      <c r="J2236" s="84" t="s">
        <v>1279</v>
      </c>
      <c r="K2236" s="84">
        <v>154</v>
      </c>
      <c r="L2236" s="83">
        <f t="shared" si="369"/>
        <v>19.100000000000001</v>
      </c>
      <c r="M2236" s="83">
        <f t="shared" si="370"/>
        <v>19.100000000000001</v>
      </c>
    </row>
    <row r="2237" spans="1:13" hidden="1" x14ac:dyDescent="0.3">
      <c r="A2237" s="210" t="str">
        <f t="shared" si="371"/>
        <v>2023-IC-L2</v>
      </c>
      <c r="B2237" s="199">
        <f t="shared" si="372"/>
        <v>45038</v>
      </c>
      <c r="C2237" s="210" t="str">
        <f t="shared" si="373"/>
        <v>Zone 1 - Mile 14</v>
      </c>
      <c r="D2237" s="84" t="s">
        <v>471</v>
      </c>
      <c r="E2237" s="51" t="str">
        <f t="shared" si="374"/>
        <v>Warren</v>
      </c>
      <c r="F2237" s="51" t="str">
        <f t="shared" si="375"/>
        <v>Deysel</v>
      </c>
      <c r="G2237" s="51" t="str">
        <f t="shared" si="376"/>
        <v>Men Veteran</v>
      </c>
      <c r="H2237" s="51" t="str">
        <f t="shared" si="377"/>
        <v>Penguin</v>
      </c>
      <c r="I2237" s="84"/>
      <c r="J2237" s="84" t="s">
        <v>1279</v>
      </c>
      <c r="K2237" s="84">
        <v>163</v>
      </c>
      <c r="L2237" s="83">
        <f t="shared" si="369"/>
        <v>23.1</v>
      </c>
      <c r="M2237" s="83">
        <f t="shared" si="370"/>
        <v>23.1</v>
      </c>
    </row>
    <row r="2238" spans="1:13" hidden="1" x14ac:dyDescent="0.3">
      <c r="A2238" s="210" t="str">
        <f t="shared" si="371"/>
        <v>2023-IC-L2</v>
      </c>
      <c r="B2238" s="199">
        <f t="shared" si="372"/>
        <v>45038</v>
      </c>
      <c r="C2238" s="210" t="str">
        <f t="shared" si="373"/>
        <v>Zone 1 - Mile 14</v>
      </c>
      <c r="D2238" s="84" t="s">
        <v>471</v>
      </c>
      <c r="E2238" s="51" t="str">
        <f t="shared" si="374"/>
        <v>Warren</v>
      </c>
      <c r="F2238" s="51" t="str">
        <f t="shared" si="375"/>
        <v>Deysel</v>
      </c>
      <c r="G2238" s="51" t="str">
        <f t="shared" si="376"/>
        <v>Men Veteran</v>
      </c>
      <c r="H2238" s="51" t="str">
        <f t="shared" si="377"/>
        <v>Penguin</v>
      </c>
      <c r="I2238" s="84"/>
      <c r="J2238" s="84" t="s">
        <v>1279</v>
      </c>
      <c r="K2238" s="84">
        <v>162</v>
      </c>
      <c r="L2238" s="83">
        <f t="shared" si="369"/>
        <v>22.7</v>
      </c>
      <c r="M2238" s="83">
        <f t="shared" si="370"/>
        <v>22.7</v>
      </c>
    </row>
    <row r="2239" spans="1:13" hidden="1" x14ac:dyDescent="0.3">
      <c r="A2239" s="210" t="str">
        <f t="shared" si="371"/>
        <v>2023-IC-L2</v>
      </c>
      <c r="B2239" s="199">
        <f t="shared" si="372"/>
        <v>45038</v>
      </c>
      <c r="C2239" s="210" t="str">
        <f t="shared" si="373"/>
        <v>Zone 1 - Mile 14</v>
      </c>
      <c r="D2239" s="84" t="s">
        <v>702</v>
      </c>
      <c r="E2239" s="51" t="str">
        <f t="shared" si="374"/>
        <v>Grant</v>
      </c>
      <c r="F2239" s="51" t="str">
        <f t="shared" si="375"/>
        <v>Knight</v>
      </c>
      <c r="G2239" s="51" t="str">
        <f t="shared" si="376"/>
        <v>Men Veteran</v>
      </c>
      <c r="H2239" s="51" t="str">
        <f t="shared" si="377"/>
        <v>Penguin</v>
      </c>
      <c r="I2239" s="84"/>
      <c r="J2239" s="84" t="s">
        <v>1279</v>
      </c>
      <c r="K2239" s="84">
        <v>155</v>
      </c>
      <c r="L2239" s="83">
        <f t="shared" si="369"/>
        <v>19.5</v>
      </c>
      <c r="M2239" s="83">
        <f t="shared" si="370"/>
        <v>19.5</v>
      </c>
    </row>
    <row r="2240" spans="1:13" hidden="1" x14ac:dyDescent="0.3">
      <c r="A2240" s="210" t="str">
        <f t="shared" si="371"/>
        <v>2023-IC-L2</v>
      </c>
      <c r="B2240" s="199">
        <f t="shared" si="372"/>
        <v>45038</v>
      </c>
      <c r="C2240" s="210" t="str">
        <f t="shared" si="373"/>
        <v>Zone 1 - Mile 14</v>
      </c>
      <c r="D2240" s="84" t="s">
        <v>702</v>
      </c>
      <c r="E2240" s="51" t="str">
        <f t="shared" si="374"/>
        <v>Grant</v>
      </c>
      <c r="F2240" s="51" t="str">
        <f t="shared" si="375"/>
        <v>Knight</v>
      </c>
      <c r="G2240" s="51" t="str">
        <f t="shared" si="376"/>
        <v>Men Veteran</v>
      </c>
      <c r="H2240" s="51" t="str">
        <f t="shared" si="377"/>
        <v>Penguin</v>
      </c>
      <c r="I2240" s="84"/>
      <c r="J2240" s="84" t="s">
        <v>1279</v>
      </c>
      <c r="K2240" s="84">
        <v>155</v>
      </c>
      <c r="L2240" s="83">
        <f t="shared" si="369"/>
        <v>19.5</v>
      </c>
      <c r="M2240" s="83">
        <f t="shared" si="370"/>
        <v>19.5</v>
      </c>
    </row>
    <row r="2241" spans="1:13" hidden="1" x14ac:dyDescent="0.3">
      <c r="A2241" s="210" t="str">
        <f t="shared" si="371"/>
        <v>2023-IC-L2</v>
      </c>
      <c r="B2241" s="199">
        <f t="shared" si="372"/>
        <v>45038</v>
      </c>
      <c r="C2241" s="210" t="str">
        <f t="shared" si="373"/>
        <v>Zone 1 - Mile 14</v>
      </c>
      <c r="D2241" s="84" t="s">
        <v>702</v>
      </c>
      <c r="E2241" s="51" t="str">
        <f t="shared" si="374"/>
        <v>Grant</v>
      </c>
      <c r="F2241" s="51" t="str">
        <f t="shared" si="375"/>
        <v>Knight</v>
      </c>
      <c r="G2241" s="51" t="str">
        <f t="shared" si="376"/>
        <v>Men Veteran</v>
      </c>
      <c r="H2241" s="51" t="str">
        <f t="shared" si="377"/>
        <v>Penguin</v>
      </c>
      <c r="I2241" s="84"/>
      <c r="J2241" s="84" t="s">
        <v>1279</v>
      </c>
      <c r="K2241" s="84">
        <v>163</v>
      </c>
      <c r="L2241" s="83">
        <f t="shared" si="369"/>
        <v>23.1</v>
      </c>
      <c r="M2241" s="83">
        <f t="shared" si="370"/>
        <v>23.1</v>
      </c>
    </row>
    <row r="2242" spans="1:13" hidden="1" x14ac:dyDescent="0.3">
      <c r="A2242" s="210" t="str">
        <f t="shared" si="371"/>
        <v>2023-IC-L2</v>
      </c>
      <c r="B2242" s="199">
        <f t="shared" si="372"/>
        <v>45038</v>
      </c>
      <c r="C2242" s="210" t="str">
        <f t="shared" si="373"/>
        <v>Zone 1 - Mile 14</v>
      </c>
      <c r="D2242" s="84" t="s">
        <v>809</v>
      </c>
      <c r="E2242" s="51" t="str">
        <f t="shared" si="374"/>
        <v>Henno</v>
      </c>
      <c r="F2242" s="51" t="str">
        <f t="shared" si="375"/>
        <v>Snyman</v>
      </c>
      <c r="G2242" s="51" t="str">
        <f t="shared" si="376"/>
        <v>Men Master</v>
      </c>
      <c r="H2242" s="51" t="str">
        <f t="shared" si="377"/>
        <v>Penguin</v>
      </c>
      <c r="I2242" s="84"/>
      <c r="J2242" s="84" t="s">
        <v>1257</v>
      </c>
      <c r="K2242" s="84">
        <v>79</v>
      </c>
      <c r="L2242" s="83">
        <f t="shared" si="369"/>
        <v>9</v>
      </c>
      <c r="M2242" s="83">
        <f t="shared" si="370"/>
        <v>9</v>
      </c>
    </row>
    <row r="2243" spans="1:13" hidden="1" x14ac:dyDescent="0.3">
      <c r="A2243" s="210" t="str">
        <f t="shared" si="371"/>
        <v>2023-IC-L2</v>
      </c>
      <c r="B2243" s="199">
        <f t="shared" si="372"/>
        <v>45038</v>
      </c>
      <c r="C2243" s="210" t="str">
        <f t="shared" si="373"/>
        <v>Zone 1 - Mile 14</v>
      </c>
      <c r="D2243" s="84" t="s">
        <v>809</v>
      </c>
      <c r="E2243" s="51" t="str">
        <f t="shared" si="374"/>
        <v>Henno</v>
      </c>
      <c r="F2243" s="51" t="str">
        <f t="shared" si="375"/>
        <v>Snyman</v>
      </c>
      <c r="G2243" s="51" t="str">
        <f t="shared" si="376"/>
        <v>Men Master</v>
      </c>
      <c r="H2243" s="51" t="str">
        <f t="shared" si="377"/>
        <v>Penguin</v>
      </c>
      <c r="I2243" s="84"/>
      <c r="J2243" s="84" t="s">
        <v>1279</v>
      </c>
      <c r="K2243" s="84">
        <v>114</v>
      </c>
      <c r="L2243" s="83">
        <f t="shared" si="369"/>
        <v>6.8</v>
      </c>
      <c r="M2243" s="83">
        <f t="shared" si="370"/>
        <v>6.8</v>
      </c>
    </row>
    <row r="2244" spans="1:13" hidden="1" x14ac:dyDescent="0.3">
      <c r="A2244" s="210" t="str">
        <f t="shared" si="371"/>
        <v>2023-IC-L2</v>
      </c>
      <c r="B2244" s="199">
        <f t="shared" si="372"/>
        <v>45038</v>
      </c>
      <c r="C2244" s="210" t="str">
        <f t="shared" si="373"/>
        <v>Zone 1 - Mile 14</v>
      </c>
      <c r="D2244" s="84" t="s">
        <v>809</v>
      </c>
      <c r="E2244" s="51" t="str">
        <f t="shared" si="374"/>
        <v>Henno</v>
      </c>
      <c r="F2244" s="51" t="str">
        <f t="shared" si="375"/>
        <v>Snyman</v>
      </c>
      <c r="G2244" s="51" t="str">
        <f t="shared" si="376"/>
        <v>Men Master</v>
      </c>
      <c r="H2244" s="51" t="str">
        <f t="shared" si="377"/>
        <v>Penguin</v>
      </c>
      <c r="I2244" s="84"/>
      <c r="J2244" s="84" t="s">
        <v>1279</v>
      </c>
      <c r="K2244" s="84">
        <v>149</v>
      </c>
      <c r="L2244" s="83">
        <f t="shared" si="369"/>
        <v>17</v>
      </c>
      <c r="M2244" s="83">
        <f t="shared" si="370"/>
        <v>17</v>
      </c>
    </row>
    <row r="2245" spans="1:13" hidden="1" x14ac:dyDescent="0.3">
      <c r="A2245" s="210" t="str">
        <f t="shared" si="371"/>
        <v>2023-IC-L2</v>
      </c>
      <c r="B2245" s="199">
        <f t="shared" si="372"/>
        <v>45038</v>
      </c>
      <c r="C2245" s="210" t="str">
        <f t="shared" si="373"/>
        <v>Zone 1 - Mile 14</v>
      </c>
      <c r="D2245" s="84" t="s">
        <v>809</v>
      </c>
      <c r="E2245" s="51" t="str">
        <f t="shared" si="374"/>
        <v>Henno</v>
      </c>
      <c r="F2245" s="51" t="str">
        <f t="shared" si="375"/>
        <v>Snyman</v>
      </c>
      <c r="G2245" s="51" t="str">
        <f t="shared" si="376"/>
        <v>Men Master</v>
      </c>
      <c r="H2245" s="51" t="str">
        <f t="shared" si="377"/>
        <v>Penguin</v>
      </c>
      <c r="I2245" s="84"/>
      <c r="J2245" s="84" t="s">
        <v>1279</v>
      </c>
      <c r="K2245" s="84">
        <v>163</v>
      </c>
      <c r="L2245" s="83">
        <f t="shared" si="369"/>
        <v>23.1</v>
      </c>
      <c r="M2245" s="83">
        <f t="shared" si="370"/>
        <v>23.1</v>
      </c>
    </row>
    <row r="2246" spans="1:13" hidden="1" x14ac:dyDescent="0.3">
      <c r="A2246" s="210" t="str">
        <f t="shared" si="371"/>
        <v>2023-IC-L2</v>
      </c>
      <c r="B2246" s="199">
        <f t="shared" si="372"/>
        <v>45038</v>
      </c>
      <c r="C2246" s="210" t="str">
        <f t="shared" si="373"/>
        <v>Zone 1 - Mile 14</v>
      </c>
      <c r="D2246" s="84" t="s">
        <v>809</v>
      </c>
      <c r="E2246" s="51" t="str">
        <f t="shared" si="374"/>
        <v>Henno</v>
      </c>
      <c r="F2246" s="51" t="str">
        <f t="shared" si="375"/>
        <v>Snyman</v>
      </c>
      <c r="G2246" s="51" t="str">
        <f t="shared" si="376"/>
        <v>Men Master</v>
      </c>
      <c r="H2246" s="51" t="str">
        <f t="shared" si="377"/>
        <v>Penguin</v>
      </c>
      <c r="I2246" s="84"/>
      <c r="J2246" s="84" t="s">
        <v>1279</v>
      </c>
      <c r="K2246" s="84">
        <v>161</v>
      </c>
      <c r="L2246" s="83">
        <f t="shared" si="369"/>
        <v>22.2</v>
      </c>
      <c r="M2246" s="83">
        <f t="shared" si="370"/>
        <v>22.2</v>
      </c>
    </row>
    <row r="2247" spans="1:13" hidden="1" x14ac:dyDescent="0.3">
      <c r="A2247" s="210" t="str">
        <f t="shared" si="371"/>
        <v>2023-IC-L2</v>
      </c>
      <c r="B2247" s="199">
        <f t="shared" si="372"/>
        <v>45038</v>
      </c>
      <c r="C2247" s="210" t="str">
        <f t="shared" si="373"/>
        <v>Zone 1 - Mile 14</v>
      </c>
      <c r="D2247" s="84" t="s">
        <v>455</v>
      </c>
      <c r="E2247" s="51" t="str">
        <f t="shared" si="374"/>
        <v>Nico</v>
      </c>
      <c r="F2247" s="51" t="str">
        <f t="shared" si="375"/>
        <v>Kotze</v>
      </c>
      <c r="G2247" s="51" t="str">
        <f t="shared" si="376"/>
        <v>Men Veteran</v>
      </c>
      <c r="H2247" s="51" t="str">
        <f t="shared" si="377"/>
        <v>Penguin</v>
      </c>
      <c r="I2247" s="84"/>
      <c r="J2247" s="84" t="s">
        <v>1279</v>
      </c>
      <c r="K2247" s="84">
        <v>116</v>
      </c>
      <c r="L2247" s="83">
        <f t="shared" si="369"/>
        <v>7.2</v>
      </c>
      <c r="M2247" s="83">
        <f t="shared" si="370"/>
        <v>7.2</v>
      </c>
    </row>
    <row r="2248" spans="1:13" hidden="1" x14ac:dyDescent="0.3">
      <c r="A2248" s="210" t="str">
        <f t="shared" si="371"/>
        <v>2023-IC-L2</v>
      </c>
      <c r="B2248" s="199">
        <f t="shared" si="372"/>
        <v>45038</v>
      </c>
      <c r="C2248" s="210" t="str">
        <f t="shared" si="373"/>
        <v>Zone 1 - Mile 14</v>
      </c>
      <c r="D2248" s="84" t="s">
        <v>620</v>
      </c>
      <c r="E2248" s="51" t="str">
        <f t="shared" si="374"/>
        <v>Corne</v>
      </c>
      <c r="F2248" s="51" t="str">
        <f t="shared" si="375"/>
        <v>Van Niekerk</v>
      </c>
      <c r="G2248" s="51" t="str">
        <f t="shared" si="376"/>
        <v>Men Senior</v>
      </c>
      <c r="H2248" s="51" t="str">
        <f t="shared" si="377"/>
        <v>Penguin</v>
      </c>
      <c r="I2248" s="84"/>
      <c r="J2248" s="84" t="s">
        <v>10</v>
      </c>
      <c r="K2248" s="84">
        <v>40</v>
      </c>
      <c r="L2248" s="83">
        <f t="shared" si="369"/>
        <v>1</v>
      </c>
      <c r="M2248" s="83">
        <f t="shared" si="370"/>
        <v>1</v>
      </c>
    </row>
    <row r="2249" spans="1:13" hidden="1" x14ac:dyDescent="0.3">
      <c r="A2249" s="210" t="str">
        <f t="shared" si="371"/>
        <v>2023-IC-L2</v>
      </c>
      <c r="B2249" s="199">
        <f t="shared" si="372"/>
        <v>45038</v>
      </c>
      <c r="C2249" s="210" t="str">
        <f t="shared" si="373"/>
        <v>Zone 1 - Mile 14</v>
      </c>
      <c r="D2249" s="84" t="s">
        <v>838</v>
      </c>
      <c r="E2249" s="51" t="str">
        <f t="shared" si="374"/>
        <v>Henco</v>
      </c>
      <c r="F2249" s="51" t="str">
        <f t="shared" si="375"/>
        <v>Snyman</v>
      </c>
      <c r="G2249" s="51" t="str">
        <f t="shared" si="376"/>
        <v>Men Senior</v>
      </c>
      <c r="H2249" s="51" t="str">
        <f t="shared" si="377"/>
        <v>Penguin</v>
      </c>
      <c r="I2249" s="84"/>
      <c r="J2249" s="84" t="s">
        <v>1279</v>
      </c>
      <c r="K2249" s="84">
        <v>159</v>
      </c>
      <c r="L2249" s="83">
        <f t="shared" si="369"/>
        <v>21.3</v>
      </c>
      <c r="M2249" s="83">
        <f t="shared" si="370"/>
        <v>21.3</v>
      </c>
    </row>
    <row r="2250" spans="1:13" hidden="1" x14ac:dyDescent="0.3">
      <c r="A2250" s="210" t="str">
        <f t="shared" si="371"/>
        <v>2023-IC-L2</v>
      </c>
      <c r="B2250" s="199">
        <f t="shared" si="372"/>
        <v>45038</v>
      </c>
      <c r="C2250" s="210" t="str">
        <f t="shared" si="373"/>
        <v>Zone 1 - Mile 14</v>
      </c>
      <c r="D2250" s="84" t="s">
        <v>1669</v>
      </c>
      <c r="E2250" s="51" t="str">
        <f t="shared" si="374"/>
        <v>Pieter</v>
      </c>
      <c r="F2250" s="51" t="str">
        <f t="shared" si="375"/>
        <v>Jansen Van Vuuren</v>
      </c>
      <c r="G2250" s="51" t="str">
        <f t="shared" si="376"/>
        <v>Men Senior</v>
      </c>
      <c r="H2250" s="51" t="str">
        <f t="shared" si="377"/>
        <v>Penguin</v>
      </c>
      <c r="I2250" s="84"/>
      <c r="J2250" s="84"/>
      <c r="K2250" s="84"/>
      <c r="L2250" s="83" t="str">
        <f t="shared" si="369"/>
        <v/>
      </c>
      <c r="M2250" s="83" t="str">
        <f t="shared" si="370"/>
        <v/>
      </c>
    </row>
    <row r="2251" spans="1:13" hidden="1" x14ac:dyDescent="0.3">
      <c r="A2251" s="210" t="str">
        <f t="shared" si="371"/>
        <v>2023-IC-L2</v>
      </c>
      <c r="B2251" s="199">
        <f t="shared" si="372"/>
        <v>45038</v>
      </c>
      <c r="C2251" s="210" t="str">
        <f t="shared" si="373"/>
        <v>Zone 1 - Mile 14</v>
      </c>
      <c r="D2251" s="84" t="s">
        <v>639</v>
      </c>
      <c r="E2251" s="51" t="str">
        <f t="shared" si="374"/>
        <v>Chris Junior</v>
      </c>
      <c r="F2251" s="51" t="str">
        <f t="shared" si="375"/>
        <v>Orffer</v>
      </c>
      <c r="G2251" s="51" t="str">
        <f t="shared" si="376"/>
        <v>Men Senior</v>
      </c>
      <c r="H2251" s="51" t="str">
        <f t="shared" si="377"/>
        <v>Penguin</v>
      </c>
      <c r="I2251" s="84"/>
      <c r="J2251" s="84"/>
      <c r="K2251" s="84"/>
      <c r="L2251" s="83" t="str">
        <f t="shared" si="369"/>
        <v/>
      </c>
      <c r="M2251" s="83" t="str">
        <f t="shared" si="370"/>
        <v/>
      </c>
    </row>
    <row r="2252" spans="1:13" hidden="1" x14ac:dyDescent="0.3">
      <c r="A2252" s="210" t="str">
        <f t="shared" si="371"/>
        <v>2023-IC-L2</v>
      </c>
      <c r="B2252" s="199">
        <f t="shared" si="372"/>
        <v>45038</v>
      </c>
      <c r="C2252" s="210" t="str">
        <f t="shared" si="373"/>
        <v>Zone 1 - Mile 14</v>
      </c>
      <c r="D2252" s="84" t="s">
        <v>510</v>
      </c>
      <c r="E2252" s="51" t="str">
        <f t="shared" si="374"/>
        <v>Frans</v>
      </c>
      <c r="F2252" s="51" t="str">
        <f t="shared" si="375"/>
        <v>Klimas</v>
      </c>
      <c r="G2252" s="51" t="str">
        <f t="shared" si="376"/>
        <v>Men Grand Masters</v>
      </c>
      <c r="H2252" s="51" t="str">
        <f t="shared" si="377"/>
        <v>Penguin</v>
      </c>
      <c r="I2252" s="84"/>
      <c r="J2252" s="84"/>
      <c r="K2252" s="84"/>
      <c r="L2252" s="83" t="str">
        <f t="shared" si="369"/>
        <v/>
      </c>
      <c r="M2252" s="83" t="str">
        <f t="shared" si="370"/>
        <v/>
      </c>
    </row>
    <row r="2253" spans="1:13" hidden="1" x14ac:dyDescent="0.3">
      <c r="A2253" s="210" t="str">
        <f t="shared" si="371"/>
        <v>2023-IC-L2</v>
      </c>
      <c r="B2253" s="199">
        <f t="shared" si="372"/>
        <v>45038</v>
      </c>
      <c r="C2253" s="210" t="str">
        <f t="shared" si="373"/>
        <v>Zone 1 - Mile 14</v>
      </c>
      <c r="D2253" s="84" t="s">
        <v>707</v>
      </c>
      <c r="E2253" s="51" t="str">
        <f t="shared" si="374"/>
        <v>Henri</v>
      </c>
      <c r="F2253" s="51" t="str">
        <f t="shared" si="375"/>
        <v>Snyman</v>
      </c>
      <c r="G2253" s="51" t="str">
        <f t="shared" si="376"/>
        <v>Men Master</v>
      </c>
      <c r="H2253" s="51" t="str">
        <f t="shared" si="377"/>
        <v>Penguin</v>
      </c>
      <c r="I2253" s="84"/>
      <c r="J2253" s="84"/>
      <c r="K2253" s="84"/>
      <c r="L2253" s="83" t="str">
        <f t="shared" si="369"/>
        <v/>
      </c>
      <c r="M2253" s="83" t="str">
        <f t="shared" si="370"/>
        <v/>
      </c>
    </row>
    <row r="2254" spans="1:13" hidden="1" x14ac:dyDescent="0.3">
      <c r="A2254" s="210" t="str">
        <f t="shared" si="371"/>
        <v>2023-IC-L2</v>
      </c>
      <c r="B2254" s="199">
        <f t="shared" si="372"/>
        <v>45038</v>
      </c>
      <c r="C2254" s="210" t="str">
        <f t="shared" si="373"/>
        <v>Zone 1 - Mile 14</v>
      </c>
      <c r="D2254" s="84" t="s">
        <v>1422</v>
      </c>
      <c r="E2254" s="51" t="str">
        <f t="shared" si="374"/>
        <v>Stefan</v>
      </c>
      <c r="F2254" s="51" t="str">
        <f t="shared" si="375"/>
        <v>Snyman</v>
      </c>
      <c r="G2254" s="51" t="str">
        <f t="shared" si="376"/>
        <v>Men U/21</v>
      </c>
      <c r="H2254" s="51" t="str">
        <f t="shared" si="377"/>
        <v>Penguin</v>
      </c>
      <c r="I2254" s="84"/>
      <c r="J2254" s="84"/>
      <c r="K2254" s="84"/>
      <c r="L2254" s="83" t="str">
        <f t="shared" si="369"/>
        <v/>
      </c>
      <c r="M2254" s="83" t="str">
        <f t="shared" si="370"/>
        <v/>
      </c>
    </row>
    <row r="2255" spans="1:13" hidden="1" x14ac:dyDescent="0.3">
      <c r="A2255" s="210" t="str">
        <f t="shared" si="371"/>
        <v>2023-IC-L2</v>
      </c>
      <c r="B2255" s="199">
        <f t="shared" si="372"/>
        <v>45038</v>
      </c>
      <c r="C2255" s="210" t="str">
        <f t="shared" si="373"/>
        <v>Zone 1 - Mile 14</v>
      </c>
      <c r="D2255" s="84" t="s">
        <v>453</v>
      </c>
      <c r="E2255" s="51" t="str">
        <f t="shared" si="374"/>
        <v>Charles</v>
      </c>
      <c r="F2255" s="51" t="str">
        <f t="shared" si="375"/>
        <v>Bothma</v>
      </c>
      <c r="G2255" s="51" t="str">
        <f t="shared" si="376"/>
        <v>Men Grand Masters</v>
      </c>
      <c r="H2255" s="51" t="str">
        <f t="shared" si="377"/>
        <v>Penguin</v>
      </c>
      <c r="I2255" s="84"/>
      <c r="J2255" s="84"/>
      <c r="K2255" s="84"/>
      <c r="L2255" s="83" t="str">
        <f t="shared" si="369"/>
        <v/>
      </c>
      <c r="M2255" s="83" t="str">
        <f t="shared" si="370"/>
        <v/>
      </c>
    </row>
    <row r="2256" spans="1:13" hidden="1" x14ac:dyDescent="0.3">
      <c r="A2256" s="210" t="str">
        <f t="shared" si="371"/>
        <v>2023-IC-L2</v>
      </c>
      <c r="B2256" s="199">
        <f t="shared" si="372"/>
        <v>45038</v>
      </c>
      <c r="C2256" s="210" t="str">
        <f t="shared" si="373"/>
        <v>Zone 1 - Mile 14</v>
      </c>
      <c r="D2256" s="84" t="s">
        <v>1702</v>
      </c>
      <c r="E2256" s="51" t="str">
        <f t="shared" si="374"/>
        <v>David</v>
      </c>
      <c r="F2256" s="51" t="str">
        <f t="shared" si="375"/>
        <v>Hyman</v>
      </c>
      <c r="G2256" s="51" t="str">
        <f t="shared" si="376"/>
        <v>Men Master</v>
      </c>
      <c r="H2256" s="51" t="str">
        <f t="shared" si="377"/>
        <v>Walvis Bay</v>
      </c>
      <c r="I2256" s="84"/>
      <c r="J2256" s="84"/>
      <c r="K2256" s="84"/>
      <c r="L2256" s="83" t="str">
        <f t="shared" si="369"/>
        <v/>
      </c>
      <c r="M2256" s="83" t="str">
        <f t="shared" si="370"/>
        <v/>
      </c>
    </row>
    <row r="2257" spans="1:13" hidden="1" x14ac:dyDescent="0.3">
      <c r="A2257" s="210" t="str">
        <f t="shared" si="371"/>
        <v>2023-IC-L2</v>
      </c>
      <c r="B2257" s="199">
        <f t="shared" si="372"/>
        <v>45038</v>
      </c>
      <c r="C2257" s="210" t="str">
        <f t="shared" si="373"/>
        <v>Zone 1 - Mile 14</v>
      </c>
      <c r="D2257" s="84" t="s">
        <v>495</v>
      </c>
      <c r="E2257" s="51" t="str">
        <f t="shared" si="374"/>
        <v>Marius</v>
      </c>
      <c r="F2257" s="51" t="str">
        <f t="shared" si="375"/>
        <v>Kruger</v>
      </c>
      <c r="G2257" s="51" t="str">
        <f t="shared" si="376"/>
        <v>Men Veteran</v>
      </c>
      <c r="H2257" s="51" t="str">
        <f t="shared" si="377"/>
        <v>xPenguin</v>
      </c>
      <c r="I2257" s="84"/>
      <c r="J2257" s="84"/>
      <c r="K2257" s="84"/>
      <c r="L2257" s="83" t="str">
        <f t="shared" si="369"/>
        <v/>
      </c>
      <c r="M2257" s="83" t="str">
        <f t="shared" si="370"/>
        <v/>
      </c>
    </row>
    <row r="2258" spans="1:13" hidden="1" x14ac:dyDescent="0.3">
      <c r="A2258" s="210" t="str">
        <f t="shared" si="371"/>
        <v>2023-IC-L2</v>
      </c>
      <c r="B2258" s="199">
        <f t="shared" si="372"/>
        <v>45038</v>
      </c>
      <c r="C2258" s="210" t="str">
        <f t="shared" si="373"/>
        <v>Zone 1 - Mile 14</v>
      </c>
      <c r="D2258" s="84" t="s">
        <v>546</v>
      </c>
      <c r="E2258" s="51" t="str">
        <f t="shared" si="374"/>
        <v>Christo</v>
      </c>
      <c r="F2258" s="51" t="str">
        <f t="shared" si="375"/>
        <v>Lensing</v>
      </c>
      <c r="G2258" s="51" t="str">
        <f t="shared" si="376"/>
        <v>Men Veteran</v>
      </c>
      <c r="H2258" s="51" t="str">
        <f t="shared" si="377"/>
        <v>xPenguin</v>
      </c>
      <c r="I2258" s="84"/>
      <c r="J2258" s="84"/>
      <c r="K2258" s="84"/>
      <c r="L2258" s="83" t="str">
        <f t="shared" si="369"/>
        <v/>
      </c>
      <c r="M2258" s="83" t="str">
        <f t="shared" si="370"/>
        <v/>
      </c>
    </row>
    <row r="2259" spans="1:13" hidden="1" x14ac:dyDescent="0.3">
      <c r="A2259" s="210" t="str">
        <f t="shared" si="371"/>
        <v>2023-IC-L2</v>
      </c>
      <c r="B2259" s="199">
        <f t="shared" si="372"/>
        <v>45038</v>
      </c>
      <c r="C2259" s="210" t="str">
        <f t="shared" si="373"/>
        <v>Zone 1 - Mile 14</v>
      </c>
      <c r="D2259" s="84" t="s">
        <v>628</v>
      </c>
      <c r="E2259" s="51" t="str">
        <f t="shared" si="374"/>
        <v>Andre</v>
      </c>
      <c r="F2259" s="51" t="str">
        <f t="shared" si="375"/>
        <v>Strydom</v>
      </c>
      <c r="G2259" s="51" t="str">
        <f t="shared" si="376"/>
        <v>Men Senior</v>
      </c>
      <c r="H2259" s="51" t="str">
        <f t="shared" si="377"/>
        <v>Seagull Angling Club</v>
      </c>
      <c r="I2259" s="84" t="s">
        <v>19</v>
      </c>
      <c r="J2259" s="84"/>
      <c r="K2259" s="84">
        <v>67</v>
      </c>
      <c r="L2259" s="83">
        <f t="shared" si="369"/>
        <v>3.1</v>
      </c>
      <c r="M2259" s="83">
        <f t="shared" si="370"/>
        <v>3.1</v>
      </c>
    </row>
    <row r="2260" spans="1:13" hidden="1" x14ac:dyDescent="0.3">
      <c r="A2260" s="210" t="str">
        <f t="shared" si="371"/>
        <v>2023-IC-L2</v>
      </c>
      <c r="B2260" s="199">
        <f t="shared" si="372"/>
        <v>45038</v>
      </c>
      <c r="C2260" s="210" t="str">
        <f t="shared" si="373"/>
        <v>Zone 1 - Mile 14</v>
      </c>
      <c r="D2260" s="84" t="s">
        <v>628</v>
      </c>
      <c r="E2260" s="51" t="str">
        <f t="shared" si="374"/>
        <v>Andre</v>
      </c>
      <c r="F2260" s="51" t="str">
        <f t="shared" si="375"/>
        <v>Strydom</v>
      </c>
      <c r="G2260" s="51" t="str">
        <f t="shared" si="376"/>
        <v>Men Senior</v>
      </c>
      <c r="H2260" s="51" t="str">
        <f t="shared" si="377"/>
        <v>Seagull Angling Club</v>
      </c>
      <c r="I2260" s="84"/>
      <c r="J2260" s="84" t="s">
        <v>1279</v>
      </c>
      <c r="K2260" s="84">
        <v>71</v>
      </c>
      <c r="L2260" s="83">
        <f t="shared" si="369"/>
        <v>1.3</v>
      </c>
      <c r="M2260" s="83">
        <f t="shared" si="370"/>
        <v>1.3</v>
      </c>
    </row>
    <row r="2261" spans="1:13" hidden="1" x14ac:dyDescent="0.3">
      <c r="A2261" s="210" t="str">
        <f t="shared" si="371"/>
        <v>2023-IC-L2</v>
      </c>
      <c r="B2261" s="199">
        <f t="shared" si="372"/>
        <v>45038</v>
      </c>
      <c r="C2261" s="210" t="str">
        <f t="shared" si="373"/>
        <v>Zone 1 - Mile 14</v>
      </c>
      <c r="D2261" s="84" t="s">
        <v>494</v>
      </c>
      <c r="E2261" s="51" t="str">
        <f t="shared" si="374"/>
        <v>Chrisjan</v>
      </c>
      <c r="F2261" s="51" t="str">
        <f t="shared" si="375"/>
        <v>Potgieter</v>
      </c>
      <c r="G2261" s="51" t="str">
        <f t="shared" si="376"/>
        <v>Men Veteran</v>
      </c>
      <c r="H2261" s="51" t="str">
        <f t="shared" si="377"/>
        <v>Seagull Angling Club</v>
      </c>
      <c r="I2261" s="84"/>
      <c r="J2261" s="84" t="s">
        <v>1280</v>
      </c>
      <c r="K2261" s="84">
        <v>141</v>
      </c>
      <c r="L2261" s="83">
        <f t="shared" si="369"/>
        <v>12.3</v>
      </c>
      <c r="M2261" s="83">
        <f t="shared" si="370"/>
        <v>12.3</v>
      </c>
    </row>
    <row r="2262" spans="1:13" hidden="1" x14ac:dyDescent="0.3">
      <c r="A2262" s="210" t="str">
        <f t="shared" si="371"/>
        <v>2023-IC-L2</v>
      </c>
      <c r="B2262" s="199">
        <f t="shared" si="372"/>
        <v>45038</v>
      </c>
      <c r="C2262" s="210" t="str">
        <f t="shared" si="373"/>
        <v>Zone 1 - Mile 14</v>
      </c>
      <c r="D2262" s="84" t="s">
        <v>494</v>
      </c>
      <c r="E2262" s="51" t="str">
        <f t="shared" si="374"/>
        <v>Chrisjan</v>
      </c>
      <c r="F2262" s="51" t="str">
        <f t="shared" si="375"/>
        <v>Potgieter</v>
      </c>
      <c r="G2262" s="51" t="str">
        <f t="shared" si="376"/>
        <v>Men Veteran</v>
      </c>
      <c r="H2262" s="51" t="str">
        <f t="shared" si="377"/>
        <v>Seagull Angling Club</v>
      </c>
      <c r="I2262" s="84"/>
      <c r="J2262" s="84" t="s">
        <v>1257</v>
      </c>
      <c r="K2262" s="84">
        <v>73</v>
      </c>
      <c r="L2262" s="83">
        <f t="shared" si="369"/>
        <v>7.1</v>
      </c>
      <c r="M2262" s="83">
        <f t="shared" si="370"/>
        <v>7.1</v>
      </c>
    </row>
    <row r="2263" spans="1:13" hidden="1" x14ac:dyDescent="0.3">
      <c r="A2263" s="210" t="str">
        <f t="shared" si="371"/>
        <v>2023-IC-L2</v>
      </c>
      <c r="B2263" s="199">
        <f t="shared" si="372"/>
        <v>45038</v>
      </c>
      <c r="C2263" s="210" t="str">
        <f t="shared" si="373"/>
        <v>Zone 1 - Mile 14</v>
      </c>
      <c r="D2263" s="84" t="s">
        <v>494</v>
      </c>
      <c r="E2263" s="51" t="str">
        <f t="shared" si="374"/>
        <v>Chrisjan</v>
      </c>
      <c r="F2263" s="51" t="str">
        <f t="shared" si="375"/>
        <v>Potgieter</v>
      </c>
      <c r="G2263" s="51" t="str">
        <f t="shared" si="376"/>
        <v>Men Veteran</v>
      </c>
      <c r="H2263" s="51" t="str">
        <f t="shared" si="377"/>
        <v>Seagull Angling Club</v>
      </c>
      <c r="I2263" s="84"/>
      <c r="J2263" s="84" t="s">
        <v>1279</v>
      </c>
      <c r="K2263" s="84">
        <v>155</v>
      </c>
      <c r="L2263" s="83">
        <f t="shared" si="369"/>
        <v>19.5</v>
      </c>
      <c r="M2263" s="83">
        <f t="shared" si="370"/>
        <v>19.5</v>
      </c>
    </row>
    <row r="2264" spans="1:13" hidden="1" x14ac:dyDescent="0.3">
      <c r="A2264" s="210" t="str">
        <f t="shared" si="371"/>
        <v>2023-IC-L2</v>
      </c>
      <c r="B2264" s="199">
        <f t="shared" si="372"/>
        <v>45038</v>
      </c>
      <c r="C2264" s="210" t="str">
        <f t="shared" si="373"/>
        <v>Zone 1 - Mile 14</v>
      </c>
      <c r="D2264" s="84" t="s">
        <v>578</v>
      </c>
      <c r="E2264" s="51" t="str">
        <f t="shared" si="374"/>
        <v>Pieter</v>
      </c>
      <c r="F2264" s="51" t="str">
        <f t="shared" si="375"/>
        <v>Van Aarde</v>
      </c>
      <c r="G2264" s="51" t="str">
        <f t="shared" si="376"/>
        <v>Men Senior</v>
      </c>
      <c r="H2264" s="51" t="str">
        <f t="shared" si="377"/>
        <v>Seagull Angling Club</v>
      </c>
      <c r="I2264" s="84"/>
      <c r="J2264" s="84" t="s">
        <v>10</v>
      </c>
      <c r="K2264" s="84">
        <v>41</v>
      </c>
      <c r="L2264" s="83">
        <f t="shared" si="369"/>
        <v>1.1000000000000001</v>
      </c>
      <c r="M2264" s="83">
        <f t="shared" si="370"/>
        <v>1.1000000000000001</v>
      </c>
    </row>
    <row r="2265" spans="1:13" hidden="1" x14ac:dyDescent="0.3">
      <c r="A2265" s="210" t="str">
        <f t="shared" si="371"/>
        <v>2023-IC-L2</v>
      </c>
      <c r="B2265" s="199">
        <f t="shared" si="372"/>
        <v>45038</v>
      </c>
      <c r="C2265" s="210" t="str">
        <f t="shared" si="373"/>
        <v>Zone 1 - Mile 14</v>
      </c>
      <c r="D2265" s="84" t="s">
        <v>578</v>
      </c>
      <c r="E2265" s="51" t="str">
        <f t="shared" si="374"/>
        <v>Pieter</v>
      </c>
      <c r="F2265" s="51" t="str">
        <f t="shared" si="375"/>
        <v>Van Aarde</v>
      </c>
      <c r="G2265" s="51" t="str">
        <f t="shared" si="376"/>
        <v>Men Senior</v>
      </c>
      <c r="H2265" s="51" t="str">
        <f t="shared" si="377"/>
        <v>Seagull Angling Club</v>
      </c>
      <c r="I2265" s="84"/>
      <c r="J2265" s="84" t="s">
        <v>1279</v>
      </c>
      <c r="K2265" s="84">
        <v>163</v>
      </c>
      <c r="L2265" s="83">
        <f t="shared" si="369"/>
        <v>23.1</v>
      </c>
      <c r="M2265" s="83">
        <f t="shared" si="370"/>
        <v>23.1</v>
      </c>
    </row>
    <row r="2266" spans="1:13" hidden="1" x14ac:dyDescent="0.3">
      <c r="A2266" s="210" t="str">
        <f t="shared" si="371"/>
        <v>2023-IC-L2</v>
      </c>
      <c r="B2266" s="199">
        <f t="shared" si="372"/>
        <v>45038</v>
      </c>
      <c r="C2266" s="210" t="str">
        <f t="shared" si="373"/>
        <v>Zone 1 - Mile 14</v>
      </c>
      <c r="D2266" s="84" t="s">
        <v>884</v>
      </c>
      <c r="E2266" s="51" t="str">
        <f t="shared" si="374"/>
        <v>Martin</v>
      </c>
      <c r="F2266" s="51" t="str">
        <f t="shared" si="375"/>
        <v>Gouws</v>
      </c>
      <c r="G2266" s="51" t="str">
        <f t="shared" si="376"/>
        <v>Men Senior</v>
      </c>
      <c r="H2266" s="51" t="str">
        <f t="shared" si="377"/>
        <v>Seagull Angling Club</v>
      </c>
      <c r="I2266" s="84"/>
      <c r="J2266" s="84" t="s">
        <v>1279</v>
      </c>
      <c r="K2266" s="84">
        <v>161</v>
      </c>
      <c r="L2266" s="83">
        <f t="shared" si="369"/>
        <v>22.2</v>
      </c>
      <c r="M2266" s="83">
        <f t="shared" si="370"/>
        <v>22.2</v>
      </c>
    </row>
    <row r="2267" spans="1:13" hidden="1" x14ac:dyDescent="0.3">
      <c r="A2267" s="210" t="str">
        <f t="shared" si="371"/>
        <v>2023-IC-L2</v>
      </c>
      <c r="B2267" s="199">
        <f t="shared" si="372"/>
        <v>45038</v>
      </c>
      <c r="C2267" s="210" t="str">
        <f t="shared" si="373"/>
        <v>Zone 1 - Mile 14</v>
      </c>
      <c r="D2267" s="84" t="s">
        <v>1600</v>
      </c>
      <c r="E2267" s="51" t="str">
        <f t="shared" si="374"/>
        <v>Iwan</v>
      </c>
      <c r="F2267" s="51" t="str">
        <f t="shared" si="375"/>
        <v>Kotze</v>
      </c>
      <c r="G2267" s="51" t="str">
        <f t="shared" si="376"/>
        <v>Men Senior</v>
      </c>
      <c r="H2267" s="51" t="str">
        <f t="shared" si="377"/>
        <v>Seagull Angling Club</v>
      </c>
      <c r="I2267" s="84"/>
      <c r="J2267" s="84" t="s">
        <v>20</v>
      </c>
      <c r="K2267" s="84">
        <v>79</v>
      </c>
      <c r="L2267" s="83">
        <f t="shared" si="369"/>
        <v>1.8</v>
      </c>
      <c r="M2267" s="83">
        <f t="shared" si="370"/>
        <v>1.8</v>
      </c>
    </row>
    <row r="2268" spans="1:13" hidden="1" x14ac:dyDescent="0.3">
      <c r="A2268" s="210" t="str">
        <f t="shared" si="371"/>
        <v>2023-IC-L2</v>
      </c>
      <c r="B2268" s="199">
        <f t="shared" si="372"/>
        <v>45038</v>
      </c>
      <c r="C2268" s="210" t="str">
        <f t="shared" si="373"/>
        <v>Zone 1 - Mile 14</v>
      </c>
      <c r="D2268" s="84" t="s">
        <v>1600</v>
      </c>
      <c r="E2268" s="51" t="str">
        <f t="shared" si="374"/>
        <v>Iwan</v>
      </c>
      <c r="F2268" s="51" t="str">
        <f t="shared" si="375"/>
        <v>Kotze</v>
      </c>
      <c r="G2268" s="51" t="str">
        <f t="shared" si="376"/>
        <v>Men Senior</v>
      </c>
      <c r="H2268" s="51" t="str">
        <f t="shared" si="377"/>
        <v>Seagull Angling Club</v>
      </c>
      <c r="I2268" s="84"/>
      <c r="J2268" s="84" t="s">
        <v>1257</v>
      </c>
      <c r="K2268" s="84">
        <v>54</v>
      </c>
      <c r="L2268" s="83">
        <f t="shared" si="369"/>
        <v>2.8</v>
      </c>
      <c r="M2268" s="83">
        <f t="shared" si="370"/>
        <v>2.8</v>
      </c>
    </row>
    <row r="2269" spans="1:13" hidden="1" x14ac:dyDescent="0.3">
      <c r="A2269" s="210" t="str">
        <f t="shared" si="371"/>
        <v>2023-IC-L2</v>
      </c>
      <c r="B2269" s="199">
        <f t="shared" si="372"/>
        <v>45038</v>
      </c>
      <c r="C2269" s="210" t="str">
        <f t="shared" si="373"/>
        <v>Zone 1 - Mile 14</v>
      </c>
      <c r="D2269" s="84" t="s">
        <v>1112</v>
      </c>
      <c r="E2269" s="51" t="str">
        <f t="shared" si="374"/>
        <v>De Wet</v>
      </c>
      <c r="F2269" s="51" t="str">
        <f t="shared" si="375"/>
        <v>Vorster</v>
      </c>
      <c r="G2269" s="51" t="str">
        <f t="shared" si="376"/>
        <v>Men Veteran</v>
      </c>
      <c r="H2269" s="51" t="str">
        <f t="shared" si="377"/>
        <v>Seagull Angling Club</v>
      </c>
      <c r="I2269" s="84" t="s">
        <v>9</v>
      </c>
      <c r="J2269" s="84"/>
      <c r="K2269" s="84">
        <v>32</v>
      </c>
      <c r="L2269" s="83">
        <f t="shared" si="369"/>
        <v>0.6</v>
      </c>
      <c r="M2269" s="83">
        <f t="shared" si="370"/>
        <v>0.6</v>
      </c>
    </row>
    <row r="2270" spans="1:13" hidden="1" x14ac:dyDescent="0.3">
      <c r="A2270" s="210" t="str">
        <f t="shared" si="371"/>
        <v>2023-IC-L2</v>
      </c>
      <c r="B2270" s="199">
        <f t="shared" si="372"/>
        <v>45038</v>
      </c>
      <c r="C2270" s="210" t="str">
        <f t="shared" si="373"/>
        <v>Zone 1 - Mile 14</v>
      </c>
      <c r="D2270" s="84" t="s">
        <v>1112</v>
      </c>
      <c r="E2270" s="51" t="str">
        <f t="shared" si="374"/>
        <v>De Wet</v>
      </c>
      <c r="F2270" s="51" t="str">
        <f t="shared" si="375"/>
        <v>Vorster</v>
      </c>
      <c r="G2270" s="51" t="str">
        <f t="shared" si="376"/>
        <v>Men Veteran</v>
      </c>
      <c r="H2270" s="51" t="str">
        <f t="shared" si="377"/>
        <v>Seagull Angling Club</v>
      </c>
      <c r="I2270" s="84" t="s">
        <v>9</v>
      </c>
      <c r="J2270" s="84"/>
      <c r="K2270" s="84">
        <v>33</v>
      </c>
      <c r="L2270" s="83">
        <f t="shared" si="369"/>
        <v>0.7</v>
      </c>
      <c r="M2270" s="83">
        <f t="shared" si="370"/>
        <v>0.7</v>
      </c>
    </row>
    <row r="2271" spans="1:13" hidden="1" x14ac:dyDescent="0.3">
      <c r="A2271" s="210" t="str">
        <f t="shared" si="371"/>
        <v>2023-IC-L2</v>
      </c>
      <c r="B2271" s="199">
        <f t="shared" si="372"/>
        <v>45038</v>
      </c>
      <c r="C2271" s="210" t="str">
        <f t="shared" si="373"/>
        <v>Zone 1 - Mile 14</v>
      </c>
      <c r="D2271" s="84" t="s">
        <v>1112</v>
      </c>
      <c r="E2271" s="51" t="str">
        <f t="shared" si="374"/>
        <v>De Wet</v>
      </c>
      <c r="F2271" s="51" t="str">
        <f t="shared" si="375"/>
        <v>Vorster</v>
      </c>
      <c r="G2271" s="51" t="str">
        <f t="shared" si="376"/>
        <v>Men Veteran</v>
      </c>
      <c r="H2271" s="51" t="str">
        <f t="shared" si="377"/>
        <v>Seagull Angling Club</v>
      </c>
      <c r="I2271" s="84" t="s">
        <v>7</v>
      </c>
      <c r="J2271" s="84"/>
      <c r="K2271" s="84">
        <v>30</v>
      </c>
      <c r="L2271" s="83">
        <f t="shared" si="369"/>
        <v>0.8</v>
      </c>
      <c r="M2271" s="83">
        <f t="shared" si="370"/>
        <v>0.8</v>
      </c>
    </row>
    <row r="2272" spans="1:13" hidden="1" x14ac:dyDescent="0.3">
      <c r="A2272" s="210" t="str">
        <f t="shared" si="371"/>
        <v>2023-IC-L2</v>
      </c>
      <c r="B2272" s="199">
        <f t="shared" si="372"/>
        <v>45038</v>
      </c>
      <c r="C2272" s="210" t="str">
        <f t="shared" si="373"/>
        <v>Zone 1 - Mile 14</v>
      </c>
      <c r="D2272" s="84" t="s">
        <v>1088</v>
      </c>
      <c r="E2272" s="51" t="str">
        <f t="shared" si="374"/>
        <v>Tian</v>
      </c>
      <c r="F2272" s="51" t="str">
        <f t="shared" si="375"/>
        <v>Mostert</v>
      </c>
      <c r="G2272" s="51" t="str">
        <f t="shared" si="376"/>
        <v>Men Senior</v>
      </c>
      <c r="H2272" s="51" t="str">
        <f t="shared" si="377"/>
        <v>Seagull Angling Club</v>
      </c>
      <c r="I2272" s="84"/>
      <c r="J2272" s="84" t="s">
        <v>1279</v>
      </c>
      <c r="K2272" s="84">
        <v>155</v>
      </c>
      <c r="L2272" s="83">
        <f t="shared" si="369"/>
        <v>19.5</v>
      </c>
      <c r="M2272" s="83">
        <f t="shared" si="370"/>
        <v>19.5</v>
      </c>
    </row>
    <row r="2273" spans="1:13" hidden="1" x14ac:dyDescent="0.3">
      <c r="A2273" s="210" t="str">
        <f t="shared" si="371"/>
        <v>2023-IC-L2</v>
      </c>
      <c r="B2273" s="199">
        <f t="shared" si="372"/>
        <v>45038</v>
      </c>
      <c r="C2273" s="210" t="str">
        <f t="shared" si="373"/>
        <v>Zone 1 - Mile 14</v>
      </c>
      <c r="D2273" s="84" t="s">
        <v>1088</v>
      </c>
      <c r="E2273" s="51" t="str">
        <f t="shared" si="374"/>
        <v>Tian</v>
      </c>
      <c r="F2273" s="51" t="str">
        <f t="shared" si="375"/>
        <v>Mostert</v>
      </c>
      <c r="G2273" s="51" t="str">
        <f t="shared" si="376"/>
        <v>Men Senior</v>
      </c>
      <c r="H2273" s="51" t="str">
        <f t="shared" si="377"/>
        <v>Seagull Angling Club</v>
      </c>
      <c r="I2273" s="84"/>
      <c r="J2273" s="84" t="s">
        <v>10</v>
      </c>
      <c r="K2273" s="84">
        <v>41</v>
      </c>
      <c r="L2273" s="83">
        <f t="shared" si="369"/>
        <v>1.1000000000000001</v>
      </c>
      <c r="M2273" s="83">
        <f t="shared" si="370"/>
        <v>1.1000000000000001</v>
      </c>
    </row>
    <row r="2274" spans="1:13" hidden="1" x14ac:dyDescent="0.3">
      <c r="A2274" s="210" t="str">
        <f t="shared" si="371"/>
        <v>2023-IC-L2</v>
      </c>
      <c r="B2274" s="199">
        <f t="shared" si="372"/>
        <v>45038</v>
      </c>
      <c r="C2274" s="210" t="str">
        <f t="shared" si="373"/>
        <v>Zone 1 - Mile 14</v>
      </c>
      <c r="D2274" s="84" t="s">
        <v>499</v>
      </c>
      <c r="E2274" s="51" t="str">
        <f t="shared" si="374"/>
        <v>Sean</v>
      </c>
      <c r="F2274" s="51" t="str">
        <f t="shared" si="375"/>
        <v>Van Den Heuvel</v>
      </c>
      <c r="G2274" s="51" t="str">
        <f t="shared" si="376"/>
        <v>Men Veteran</v>
      </c>
      <c r="H2274" s="51" t="str">
        <f t="shared" si="377"/>
        <v>Seagull Angling Club</v>
      </c>
      <c r="I2274" s="84"/>
      <c r="J2274" s="84" t="s">
        <v>20</v>
      </c>
      <c r="K2274" s="84">
        <v>82</v>
      </c>
      <c r="L2274" s="83">
        <f t="shared" si="369"/>
        <v>2</v>
      </c>
      <c r="M2274" s="83">
        <f t="shared" si="370"/>
        <v>2</v>
      </c>
    </row>
    <row r="2275" spans="1:13" hidden="1" x14ac:dyDescent="0.3">
      <c r="A2275" s="210" t="str">
        <f t="shared" si="371"/>
        <v>2023-IC-L2</v>
      </c>
      <c r="B2275" s="199">
        <f t="shared" si="372"/>
        <v>45038</v>
      </c>
      <c r="C2275" s="210" t="str">
        <f t="shared" si="373"/>
        <v>Zone 1 - Mile 14</v>
      </c>
      <c r="D2275" s="84" t="s">
        <v>725</v>
      </c>
      <c r="E2275" s="51" t="str">
        <f t="shared" si="374"/>
        <v>Jonandre</v>
      </c>
      <c r="F2275" s="51" t="str">
        <f t="shared" si="375"/>
        <v>Mertens</v>
      </c>
      <c r="G2275" s="51" t="str">
        <f t="shared" si="376"/>
        <v>Men U/16</v>
      </c>
      <c r="H2275" s="51" t="str">
        <f t="shared" si="377"/>
        <v>Seagull Angling Club</v>
      </c>
      <c r="I2275" s="84"/>
      <c r="J2275" s="84"/>
      <c r="K2275" s="84"/>
      <c r="L2275" s="83" t="str">
        <f t="shared" si="369"/>
        <v/>
      </c>
      <c r="M2275" s="83" t="str">
        <f t="shared" si="370"/>
        <v/>
      </c>
    </row>
    <row r="2276" spans="1:13" hidden="1" x14ac:dyDescent="0.3">
      <c r="A2276" s="210" t="str">
        <f t="shared" si="371"/>
        <v>2023-IC-L2</v>
      </c>
      <c r="B2276" s="199">
        <f t="shared" si="372"/>
        <v>45038</v>
      </c>
      <c r="C2276" s="210" t="str">
        <f t="shared" si="373"/>
        <v>Zone 1 - Mile 14</v>
      </c>
      <c r="D2276" s="84" t="s">
        <v>481</v>
      </c>
      <c r="E2276" s="51" t="str">
        <f t="shared" si="374"/>
        <v>Jaco</v>
      </c>
      <c r="F2276" s="51" t="str">
        <f t="shared" si="375"/>
        <v>Mertens</v>
      </c>
      <c r="G2276" s="51" t="str">
        <f t="shared" si="376"/>
        <v>Men Senior</v>
      </c>
      <c r="H2276" s="51" t="str">
        <f t="shared" si="377"/>
        <v>Seagull Angling Club</v>
      </c>
      <c r="I2276" s="84"/>
      <c r="J2276" s="84"/>
      <c r="K2276" s="84"/>
      <c r="L2276" s="83" t="str">
        <f t="shared" si="369"/>
        <v/>
      </c>
      <c r="M2276" s="83" t="str">
        <f t="shared" si="370"/>
        <v/>
      </c>
    </row>
    <row r="2277" spans="1:13" hidden="1" x14ac:dyDescent="0.3">
      <c r="A2277" s="210" t="str">
        <f t="shared" si="371"/>
        <v>2023-IC-L2</v>
      </c>
      <c r="B2277" s="199">
        <f t="shared" si="372"/>
        <v>45038</v>
      </c>
      <c r="C2277" s="210" t="str">
        <f t="shared" si="373"/>
        <v>Zone 1 - Mile 14</v>
      </c>
      <c r="D2277" s="84" t="s">
        <v>710</v>
      </c>
      <c r="E2277" s="51" t="str">
        <f t="shared" si="374"/>
        <v>Ewald J.</v>
      </c>
      <c r="F2277" s="51" t="str">
        <f t="shared" si="375"/>
        <v>Potgieter</v>
      </c>
      <c r="G2277" s="51" t="str">
        <f t="shared" si="376"/>
        <v>Men U/16</v>
      </c>
      <c r="H2277" s="51" t="str">
        <f t="shared" si="377"/>
        <v>Seagull Angling Club</v>
      </c>
      <c r="I2277" s="84"/>
      <c r="J2277" s="84"/>
      <c r="K2277" s="84"/>
      <c r="L2277" s="83" t="str">
        <f t="shared" si="369"/>
        <v/>
      </c>
      <c r="M2277" s="83" t="str">
        <f t="shared" si="370"/>
        <v/>
      </c>
    </row>
    <row r="2278" spans="1:13" hidden="1" x14ac:dyDescent="0.3">
      <c r="A2278" s="210" t="str">
        <f t="shared" si="371"/>
        <v>2023-IC-L2</v>
      </c>
      <c r="B2278" s="199">
        <f t="shared" si="372"/>
        <v>45038</v>
      </c>
      <c r="C2278" s="210" t="str">
        <f t="shared" si="373"/>
        <v>Zone 1 - Mile 14</v>
      </c>
      <c r="D2278" s="84" t="s">
        <v>718</v>
      </c>
      <c r="E2278" s="51" t="str">
        <f t="shared" si="374"/>
        <v>Christiaan</v>
      </c>
      <c r="F2278" s="51" t="str">
        <f t="shared" si="375"/>
        <v>Potgieter</v>
      </c>
      <c r="G2278" s="51" t="str">
        <f t="shared" si="376"/>
        <v>Men U/16</v>
      </c>
      <c r="H2278" s="51" t="str">
        <f t="shared" si="377"/>
        <v>Seagull Angling Club</v>
      </c>
      <c r="I2278" s="84"/>
      <c r="J2278" s="84"/>
      <c r="K2278" s="84"/>
      <c r="L2278" s="83" t="str">
        <f t="shared" si="369"/>
        <v/>
      </c>
      <c r="M2278" s="83" t="str">
        <f t="shared" si="370"/>
        <v/>
      </c>
    </row>
    <row r="2279" spans="1:13" hidden="1" x14ac:dyDescent="0.3">
      <c r="A2279" s="210" t="str">
        <f t="shared" si="371"/>
        <v>2023-IC-L2</v>
      </c>
      <c r="B2279" s="199">
        <f t="shared" si="372"/>
        <v>45038</v>
      </c>
      <c r="C2279" s="210" t="str">
        <f t="shared" si="373"/>
        <v>Zone 1 - Mile 14</v>
      </c>
      <c r="D2279" s="84" t="s">
        <v>875</v>
      </c>
      <c r="E2279" s="51" t="str">
        <f t="shared" si="374"/>
        <v>Wessel</v>
      </c>
      <c r="F2279" s="51" t="str">
        <f t="shared" si="375"/>
        <v>Swart</v>
      </c>
      <c r="G2279" s="51" t="str">
        <f t="shared" si="376"/>
        <v>Men Master</v>
      </c>
      <c r="H2279" s="51" t="str">
        <f t="shared" si="377"/>
        <v>Seagull Angling Club</v>
      </c>
      <c r="I2279" s="84"/>
      <c r="J2279" s="84"/>
      <c r="K2279" s="84"/>
      <c r="L2279" s="83" t="str">
        <f t="shared" si="369"/>
        <v/>
      </c>
      <c r="M2279" s="83" t="str">
        <f t="shared" si="370"/>
        <v/>
      </c>
    </row>
    <row r="2280" spans="1:13" hidden="1" x14ac:dyDescent="0.3">
      <c r="A2280" s="210" t="str">
        <f t="shared" si="371"/>
        <v>2023-IC-L2</v>
      </c>
      <c r="B2280" s="199">
        <f t="shared" si="372"/>
        <v>45038</v>
      </c>
      <c r="C2280" s="210" t="str">
        <f t="shared" si="373"/>
        <v>Zone 1 - Mile 14</v>
      </c>
      <c r="D2280" s="84" t="s">
        <v>826</v>
      </c>
      <c r="E2280" s="51" t="str">
        <f t="shared" si="374"/>
        <v>Lorette</v>
      </c>
      <c r="F2280" s="51" t="str">
        <f t="shared" si="375"/>
        <v>Koen</v>
      </c>
      <c r="G2280" s="51" t="str">
        <f t="shared" si="376"/>
        <v>Ladies Senior</v>
      </c>
      <c r="H2280" s="51" t="str">
        <f t="shared" si="377"/>
        <v>Seagull Angling Club</v>
      </c>
      <c r="I2280" s="84"/>
      <c r="J2280" s="84"/>
      <c r="K2280" s="84"/>
      <c r="L2280" s="83" t="str">
        <f t="shared" si="369"/>
        <v/>
      </c>
      <c r="M2280" s="83" t="str">
        <f t="shared" si="370"/>
        <v/>
      </c>
    </row>
    <row r="2281" spans="1:13" hidden="1" x14ac:dyDescent="0.3">
      <c r="A2281" s="210" t="str">
        <f t="shared" si="371"/>
        <v>2023-IC-L2</v>
      </c>
      <c r="B2281" s="199">
        <f t="shared" si="372"/>
        <v>45038</v>
      </c>
      <c r="C2281" s="210" t="str">
        <f t="shared" si="373"/>
        <v>Zone 1 - Mile 14</v>
      </c>
      <c r="D2281" s="84" t="s">
        <v>589</v>
      </c>
      <c r="E2281" s="51" t="str">
        <f t="shared" si="374"/>
        <v>Jan</v>
      </c>
      <c r="F2281" s="51" t="str">
        <f t="shared" si="375"/>
        <v>Potgieter</v>
      </c>
      <c r="G2281" s="51" t="str">
        <f t="shared" si="376"/>
        <v>Men Veteran</v>
      </c>
      <c r="H2281" s="51" t="str">
        <f t="shared" si="377"/>
        <v>Seagull Angling Club</v>
      </c>
      <c r="I2281" s="84"/>
      <c r="J2281" s="84"/>
      <c r="K2281" s="84"/>
      <c r="L2281" s="83" t="str">
        <f t="shared" si="369"/>
        <v/>
      </c>
      <c r="M2281" s="83" t="str">
        <f t="shared" si="370"/>
        <v/>
      </c>
    </row>
    <row r="2282" spans="1:13" hidden="1" x14ac:dyDescent="0.3">
      <c r="A2282" s="210" t="str">
        <f t="shared" si="371"/>
        <v>2023-IC-L2</v>
      </c>
      <c r="B2282" s="199">
        <f t="shared" si="372"/>
        <v>45038</v>
      </c>
      <c r="C2282" s="210" t="str">
        <f t="shared" si="373"/>
        <v>Zone 1 - Mile 14</v>
      </c>
      <c r="D2282" s="84" t="s">
        <v>825</v>
      </c>
      <c r="E2282" s="51" t="str">
        <f t="shared" si="374"/>
        <v>Riaan</v>
      </c>
      <c r="F2282" s="51" t="str">
        <f t="shared" si="375"/>
        <v>Pelcher</v>
      </c>
      <c r="G2282" s="51" t="str">
        <f t="shared" si="376"/>
        <v>Men Master</v>
      </c>
      <c r="H2282" s="51" t="str">
        <f t="shared" si="377"/>
        <v>Namib Park</v>
      </c>
      <c r="I2282" s="84"/>
      <c r="J2282" s="84"/>
      <c r="K2282" s="84"/>
      <c r="L2282" s="83" t="str">
        <f t="shared" si="369"/>
        <v/>
      </c>
      <c r="M2282" s="83" t="str">
        <f t="shared" si="370"/>
        <v/>
      </c>
    </row>
    <row r="2283" spans="1:13" hidden="1" x14ac:dyDescent="0.3">
      <c r="A2283" s="210" t="str">
        <f t="shared" si="371"/>
        <v>2023-IC-L2</v>
      </c>
      <c r="B2283" s="199">
        <f t="shared" si="372"/>
        <v>45038</v>
      </c>
      <c r="C2283" s="210" t="str">
        <f t="shared" si="373"/>
        <v>Zone 1 - Mile 14</v>
      </c>
      <c r="D2283" s="84" t="s">
        <v>839</v>
      </c>
      <c r="E2283" s="51" t="str">
        <f t="shared" si="374"/>
        <v>Zanita</v>
      </c>
      <c r="F2283" s="51" t="str">
        <f t="shared" si="375"/>
        <v>Horn</v>
      </c>
      <c r="G2283" s="51" t="str">
        <f t="shared" si="376"/>
        <v>Ladies U/16</v>
      </c>
      <c r="H2283" s="51" t="str">
        <f t="shared" si="377"/>
        <v>xSeagull Angling Club</v>
      </c>
      <c r="I2283" s="84"/>
      <c r="J2283" s="84"/>
      <c r="K2283" s="84"/>
      <c r="L2283" s="83" t="str">
        <f t="shared" si="369"/>
        <v/>
      </c>
      <c r="M2283" s="83" t="str">
        <f t="shared" si="370"/>
        <v/>
      </c>
    </row>
    <row r="2284" spans="1:13" hidden="1" x14ac:dyDescent="0.3">
      <c r="A2284" s="210" t="str">
        <f t="shared" si="371"/>
        <v>2023-IC-L2</v>
      </c>
      <c r="B2284" s="199">
        <f t="shared" si="372"/>
        <v>45038</v>
      </c>
      <c r="C2284" s="210" t="str">
        <f t="shared" si="373"/>
        <v>Zone 1 - Mile 14</v>
      </c>
      <c r="D2284" s="84" t="s">
        <v>469</v>
      </c>
      <c r="E2284" s="51" t="str">
        <f t="shared" si="374"/>
        <v>Morne</v>
      </c>
      <c r="F2284" s="51" t="str">
        <f t="shared" si="375"/>
        <v>Horn</v>
      </c>
      <c r="G2284" s="51" t="str">
        <f t="shared" si="376"/>
        <v>Men Master</v>
      </c>
      <c r="H2284" s="51" t="str">
        <f t="shared" si="377"/>
        <v>Mako</v>
      </c>
      <c r="I2284" s="84"/>
      <c r="J2284" s="84"/>
      <c r="K2284" s="84"/>
      <c r="L2284" s="83" t="str">
        <f t="shared" si="369"/>
        <v/>
      </c>
      <c r="M2284" s="83" t="str">
        <f t="shared" si="370"/>
        <v/>
      </c>
    </row>
    <row r="2285" spans="1:13" hidden="1" x14ac:dyDescent="0.3">
      <c r="A2285" s="210" t="str">
        <f t="shared" si="371"/>
        <v>2023-IC-L2</v>
      </c>
      <c r="B2285" s="199">
        <f t="shared" si="372"/>
        <v>45038</v>
      </c>
      <c r="C2285" s="210" t="str">
        <f t="shared" si="373"/>
        <v>Zone 1 - Mile 14</v>
      </c>
      <c r="D2285" s="84" t="s">
        <v>812</v>
      </c>
      <c r="E2285" s="51" t="str">
        <f t="shared" si="374"/>
        <v>Patricia</v>
      </c>
      <c r="F2285" s="51" t="str">
        <f t="shared" si="375"/>
        <v>Horn</v>
      </c>
      <c r="G2285" s="51" t="str">
        <f t="shared" si="376"/>
        <v>Ladies Veteran</v>
      </c>
      <c r="H2285" s="51" t="str">
        <f t="shared" si="377"/>
        <v>xSeagull Angling Club</v>
      </c>
      <c r="I2285" s="84"/>
      <c r="J2285" s="84"/>
      <c r="K2285" s="84"/>
      <c r="L2285" s="83" t="str">
        <f t="shared" si="369"/>
        <v/>
      </c>
      <c r="M2285" s="83" t="str">
        <f t="shared" si="370"/>
        <v/>
      </c>
    </row>
    <row r="2286" spans="1:13" hidden="1" x14ac:dyDescent="0.3">
      <c r="A2286" s="210" t="str">
        <f t="shared" si="371"/>
        <v>2023-IC-L2</v>
      </c>
      <c r="B2286" s="199">
        <f t="shared" si="372"/>
        <v>45038</v>
      </c>
      <c r="C2286" s="210" t="str">
        <f t="shared" si="373"/>
        <v>Zone 1 - Mile 14</v>
      </c>
      <c r="D2286" s="84" t="s">
        <v>600</v>
      </c>
      <c r="E2286" s="51" t="str">
        <f t="shared" si="374"/>
        <v>Japie</v>
      </c>
      <c r="F2286" s="51" t="str">
        <f t="shared" si="375"/>
        <v>Jacobs</v>
      </c>
      <c r="G2286" s="51" t="str">
        <f t="shared" si="376"/>
        <v>Men Master</v>
      </c>
      <c r="H2286" s="51" t="str">
        <f t="shared" si="377"/>
        <v>Seagull Angling Club</v>
      </c>
      <c r="I2286" s="84"/>
      <c r="J2286" s="84"/>
      <c r="K2286" s="84"/>
      <c r="L2286" s="83" t="str">
        <f t="shared" si="369"/>
        <v/>
      </c>
      <c r="M2286" s="83" t="str">
        <f t="shared" si="370"/>
        <v/>
      </c>
    </row>
    <row r="2287" spans="1:13" hidden="1" x14ac:dyDescent="0.3">
      <c r="A2287" s="210" t="str">
        <f t="shared" si="371"/>
        <v>2023-IC-L2</v>
      </c>
      <c r="B2287" s="199">
        <f t="shared" si="372"/>
        <v>45038</v>
      </c>
      <c r="C2287" s="210" t="str">
        <f t="shared" si="373"/>
        <v>Zone 1 - Mile 14</v>
      </c>
      <c r="D2287" s="84" t="s">
        <v>643</v>
      </c>
      <c r="E2287" s="51" t="str">
        <f t="shared" si="374"/>
        <v>Cecilia</v>
      </c>
      <c r="F2287" s="51" t="str">
        <f t="shared" si="375"/>
        <v>Brandt</v>
      </c>
      <c r="G2287" s="51" t="str">
        <f t="shared" si="376"/>
        <v>Ladies Senior</v>
      </c>
      <c r="H2287" s="51" t="str">
        <f t="shared" si="377"/>
        <v>Seagull Angling Club</v>
      </c>
      <c r="I2287" s="84"/>
      <c r="J2287" s="84"/>
      <c r="K2287" s="84"/>
      <c r="L2287" s="83" t="str">
        <f t="shared" si="369"/>
        <v/>
      </c>
      <c r="M2287" s="83" t="str">
        <f t="shared" si="370"/>
        <v/>
      </c>
    </row>
    <row r="2288" spans="1:13" hidden="1" x14ac:dyDescent="0.3">
      <c r="A2288" s="210" t="str">
        <f t="shared" si="371"/>
        <v>2023-IC-L2</v>
      </c>
      <c r="B2288" s="199">
        <f t="shared" si="372"/>
        <v>45038</v>
      </c>
      <c r="C2288" s="210" t="str">
        <f t="shared" si="373"/>
        <v>Zone 1 - Mile 14</v>
      </c>
      <c r="D2288" s="84" t="s">
        <v>601</v>
      </c>
      <c r="E2288" s="51" t="str">
        <f t="shared" si="374"/>
        <v>Steve</v>
      </c>
      <c r="F2288" s="51" t="str">
        <f t="shared" si="375"/>
        <v>Mertens</v>
      </c>
      <c r="G2288" s="51" t="str">
        <f t="shared" si="376"/>
        <v>Men Grand Masters</v>
      </c>
      <c r="H2288" s="51" t="str">
        <f t="shared" si="377"/>
        <v>Seagull Angling Club</v>
      </c>
      <c r="I2288" s="84"/>
      <c r="J2288" s="84"/>
      <c r="K2288" s="84"/>
      <c r="L2288" s="83" t="str">
        <f t="shared" si="369"/>
        <v/>
      </c>
      <c r="M2288" s="83" t="str">
        <f t="shared" si="370"/>
        <v/>
      </c>
    </row>
    <row r="2289" spans="1:13" hidden="1" x14ac:dyDescent="0.3">
      <c r="A2289" s="210" t="str">
        <f t="shared" si="371"/>
        <v>2023-IC-L2</v>
      </c>
      <c r="B2289" s="199">
        <f t="shared" si="372"/>
        <v>45038</v>
      </c>
      <c r="C2289" s="210" t="str">
        <f t="shared" si="373"/>
        <v>Zone 1 - Mile 14</v>
      </c>
      <c r="D2289" s="84" t="s">
        <v>827</v>
      </c>
      <c r="E2289" s="51" t="str">
        <f t="shared" si="374"/>
        <v>Manfred</v>
      </c>
      <c r="F2289" s="51" t="str">
        <f t="shared" si="375"/>
        <v>Weise</v>
      </c>
      <c r="G2289" s="51" t="str">
        <f t="shared" si="376"/>
        <v>Men Master</v>
      </c>
      <c r="H2289" s="51" t="str">
        <f t="shared" si="377"/>
        <v>Seagull Angling Club</v>
      </c>
      <c r="I2289" s="84"/>
      <c r="J2289" s="84"/>
      <c r="K2289" s="84"/>
      <c r="L2289" s="83" t="str">
        <f t="shared" si="369"/>
        <v/>
      </c>
      <c r="M2289" s="83" t="str">
        <f t="shared" si="370"/>
        <v/>
      </c>
    </row>
    <row r="2290" spans="1:13" hidden="1" x14ac:dyDescent="0.3">
      <c r="A2290" s="210" t="str">
        <f t="shared" si="371"/>
        <v>2023-IC-L2</v>
      </c>
      <c r="B2290" s="199">
        <f t="shared" si="372"/>
        <v>45038</v>
      </c>
      <c r="C2290" s="210" t="str">
        <f t="shared" si="373"/>
        <v>Zone 1 - Mile 14</v>
      </c>
      <c r="D2290" s="84" t="s">
        <v>550</v>
      </c>
      <c r="E2290" s="51" t="str">
        <f t="shared" si="374"/>
        <v>Tertius</v>
      </c>
      <c r="F2290" s="51" t="str">
        <f t="shared" si="375"/>
        <v>Potgieter</v>
      </c>
      <c r="G2290" s="51" t="str">
        <f t="shared" si="376"/>
        <v>Men Senior</v>
      </c>
      <c r="H2290" s="51" t="str">
        <f t="shared" si="377"/>
        <v>Seagull Angling Club</v>
      </c>
      <c r="I2290" s="84"/>
      <c r="J2290" s="84"/>
      <c r="K2290" s="84"/>
      <c r="L2290" s="83" t="str">
        <f t="shared" si="369"/>
        <v/>
      </c>
      <c r="M2290" s="83" t="str">
        <f t="shared" si="370"/>
        <v/>
      </c>
    </row>
    <row r="2291" spans="1:13" hidden="1" x14ac:dyDescent="0.3">
      <c r="A2291" s="210" t="str">
        <f t="shared" si="371"/>
        <v>2023-IC-L2</v>
      </c>
      <c r="B2291" s="199">
        <f t="shared" si="372"/>
        <v>45038</v>
      </c>
      <c r="C2291" s="210" t="str">
        <f t="shared" si="373"/>
        <v>Zone 1 - Mile 14</v>
      </c>
      <c r="D2291" s="84" t="s">
        <v>746</v>
      </c>
      <c r="E2291" s="51" t="str">
        <f t="shared" si="374"/>
        <v>Danie</v>
      </c>
      <c r="F2291" s="51" t="str">
        <f t="shared" si="375"/>
        <v>Smith</v>
      </c>
      <c r="G2291" s="51" t="str">
        <f t="shared" si="376"/>
        <v>Men Veteran</v>
      </c>
      <c r="H2291" s="51" t="str">
        <f t="shared" si="377"/>
        <v>Seagull Angling Club</v>
      </c>
      <c r="I2291" s="84"/>
      <c r="J2291" s="84"/>
      <c r="K2291" s="84"/>
      <c r="L2291" s="83" t="str">
        <f t="shared" si="369"/>
        <v/>
      </c>
      <c r="M2291" s="83" t="str">
        <f t="shared" si="370"/>
        <v/>
      </c>
    </row>
    <row r="2292" spans="1:13" hidden="1" x14ac:dyDescent="0.3">
      <c r="A2292" s="210" t="str">
        <f t="shared" si="371"/>
        <v>2023-IC-L2</v>
      </c>
      <c r="B2292" s="199">
        <f t="shared" si="372"/>
        <v>45038</v>
      </c>
      <c r="C2292" s="210" t="str">
        <f t="shared" si="373"/>
        <v>Zone 1 - Mile 14</v>
      </c>
      <c r="D2292" s="84" t="s">
        <v>613</v>
      </c>
      <c r="E2292" s="51" t="str">
        <f t="shared" si="374"/>
        <v>Jakes</v>
      </c>
      <c r="F2292" s="51" t="str">
        <f t="shared" si="375"/>
        <v>Van Der Merwe</v>
      </c>
      <c r="G2292" s="51" t="str">
        <f t="shared" si="376"/>
        <v>Men Senior</v>
      </c>
      <c r="H2292" s="51" t="str">
        <f t="shared" si="377"/>
        <v>Seagull Angling Club</v>
      </c>
      <c r="I2292" s="84"/>
      <c r="J2292" s="84"/>
      <c r="K2292" s="84"/>
      <c r="L2292" s="83" t="str">
        <f t="shared" si="369"/>
        <v/>
      </c>
      <c r="M2292" s="83" t="str">
        <f t="shared" si="370"/>
        <v/>
      </c>
    </row>
    <row r="2293" spans="1:13" hidden="1" x14ac:dyDescent="0.3">
      <c r="A2293" s="210" t="str">
        <f t="shared" si="371"/>
        <v>2023-IC-L2</v>
      </c>
      <c r="B2293" s="199">
        <f t="shared" si="372"/>
        <v>45038</v>
      </c>
      <c r="C2293" s="210" t="str">
        <f t="shared" si="373"/>
        <v>Zone 1 - Mile 14</v>
      </c>
      <c r="D2293" s="84" t="s">
        <v>705</v>
      </c>
      <c r="E2293" s="51" t="str">
        <f t="shared" si="374"/>
        <v>Lu-Andre</v>
      </c>
      <c r="F2293" s="51" t="str">
        <f t="shared" si="375"/>
        <v>Duvenhage</v>
      </c>
      <c r="G2293" s="51" t="str">
        <f t="shared" si="376"/>
        <v>Men Senior</v>
      </c>
      <c r="H2293" s="51" t="str">
        <f t="shared" si="377"/>
        <v>Seagull Angling Club</v>
      </c>
      <c r="I2293" s="84"/>
      <c r="J2293" s="84"/>
      <c r="K2293" s="84"/>
      <c r="L2293" s="83" t="str">
        <f t="shared" si="369"/>
        <v/>
      </c>
      <c r="M2293" s="83" t="str">
        <f t="shared" si="370"/>
        <v/>
      </c>
    </row>
    <row r="2294" spans="1:13" hidden="1" x14ac:dyDescent="0.3">
      <c r="A2294" s="210" t="str">
        <f t="shared" si="371"/>
        <v>2023-IC-L2</v>
      </c>
      <c r="B2294" s="199">
        <f t="shared" si="372"/>
        <v>45038</v>
      </c>
      <c r="C2294" s="210" t="str">
        <f t="shared" si="373"/>
        <v>Zone 1 - Mile 14</v>
      </c>
      <c r="D2294" s="84" t="s">
        <v>596</v>
      </c>
      <c r="E2294" s="51" t="str">
        <f t="shared" si="374"/>
        <v>Alex</v>
      </c>
      <c r="F2294" s="51" t="str">
        <f t="shared" si="375"/>
        <v>Thompson</v>
      </c>
      <c r="G2294" s="51" t="str">
        <f t="shared" si="376"/>
        <v>Men Master</v>
      </c>
      <c r="H2294" s="51" t="str">
        <f t="shared" si="377"/>
        <v>Seagull Angling Club</v>
      </c>
      <c r="I2294" s="84"/>
      <c r="J2294" s="84"/>
      <c r="K2294" s="84"/>
      <c r="L2294" s="83" t="str">
        <f t="shared" si="369"/>
        <v/>
      </c>
      <c r="M2294" s="83" t="str">
        <f t="shared" si="370"/>
        <v/>
      </c>
    </row>
    <row r="2295" spans="1:13" hidden="1" x14ac:dyDescent="0.3">
      <c r="A2295" s="210" t="str">
        <f t="shared" si="371"/>
        <v>2023-IC-L2</v>
      </c>
      <c r="B2295" s="199">
        <f t="shared" si="372"/>
        <v>45038</v>
      </c>
      <c r="C2295" s="210" t="str">
        <f t="shared" si="373"/>
        <v>Zone 1 - Mile 14</v>
      </c>
      <c r="D2295" s="84" t="s">
        <v>1002</v>
      </c>
      <c r="E2295" s="51" t="str">
        <f t="shared" si="374"/>
        <v>Deecee</v>
      </c>
      <c r="F2295" s="51" t="str">
        <f t="shared" si="375"/>
        <v>Hatting</v>
      </c>
      <c r="G2295" s="51" t="str">
        <f t="shared" si="376"/>
        <v>Men Senior</v>
      </c>
      <c r="H2295" s="51" t="str">
        <f t="shared" si="377"/>
        <v>Seagull Angling Club</v>
      </c>
      <c r="I2295" s="84"/>
      <c r="J2295" s="84"/>
      <c r="K2295" s="84"/>
      <c r="L2295" s="83" t="str">
        <f t="shared" ref="L2295:L2358" si="378">IF(K2295="","",IF(I2295="",ROUND(HLOOKUP(J2295,kgList,K2295,FALSE),1),ROUND(HLOOKUP(I2295,kgList,K2295,FALSE),1)))</f>
        <v/>
      </c>
      <c r="M2295" s="83" t="str">
        <f t="shared" ref="M2295:M2358" si="379">IF(L2295="","",IF(COUNTA(I2295:J2295)&gt;1,"Edible or Inedible",IF(COUNTA(I2295)=1,L2295*1,IF(COUNTA(J2295)=1,L2295*1,"ERROR"))))</f>
        <v/>
      </c>
    </row>
    <row r="2296" spans="1:13" hidden="1" x14ac:dyDescent="0.3">
      <c r="A2296" s="210" t="str">
        <f t="shared" ref="A2296:A2359" si="380">IF(D2296="","",A2295)</f>
        <v>2023-IC-L2</v>
      </c>
      <c r="B2296" s="199">
        <f t="shared" ref="B2296:B2359" si="381">IF(D2296="","",B2295)</f>
        <v>45038</v>
      </c>
      <c r="C2296" s="210" t="str">
        <f t="shared" ref="C2296:C2359" si="382">IF(D2296="","",C2295)</f>
        <v>Zone 1 - Mile 14</v>
      </c>
      <c r="D2296" s="84" t="s">
        <v>519</v>
      </c>
      <c r="E2296" s="51" t="str">
        <f t="shared" ref="E2296:E2359" si="383">IF(D2296="","",VLOOKUP(D2296,Master,3,FALSE))</f>
        <v>Herbert</v>
      </c>
      <c r="F2296" s="51" t="str">
        <f t="shared" ref="F2296:F2359" si="384">IF(D2296="","",VLOOKUP(D2296,Master,4,FALSE))</f>
        <v>Van Niekerk</v>
      </c>
      <c r="G2296" s="51" t="str">
        <f t="shared" ref="G2296:G2359" si="385">IF(D2296="","",VLOOKUP(D2296,Master,5,FALSE))</f>
        <v>Men Master</v>
      </c>
      <c r="H2296" s="51" t="str">
        <f t="shared" ref="H2296:H2359" si="386">IF(D2296="","",VLOOKUP(D2296,Master,2,FALSE))</f>
        <v>Seagull Angling Club</v>
      </c>
      <c r="I2296" s="84"/>
      <c r="J2296" s="84"/>
      <c r="K2296" s="84"/>
      <c r="L2296" s="83" t="str">
        <f t="shared" si="378"/>
        <v/>
      </c>
      <c r="M2296" s="83" t="str">
        <f t="shared" si="379"/>
        <v/>
      </c>
    </row>
    <row r="2297" spans="1:13" hidden="1" x14ac:dyDescent="0.3">
      <c r="A2297" s="210" t="str">
        <f t="shared" si="380"/>
        <v>2023-IC-L2</v>
      </c>
      <c r="B2297" s="199">
        <f t="shared" si="381"/>
        <v>45038</v>
      </c>
      <c r="C2297" s="210" t="str">
        <f t="shared" si="382"/>
        <v>Zone 1 - Mile 14</v>
      </c>
      <c r="D2297" s="84" t="s">
        <v>1494</v>
      </c>
      <c r="E2297" s="51" t="str">
        <f t="shared" si="383"/>
        <v>Wikus</v>
      </c>
      <c r="F2297" s="51" t="str">
        <f t="shared" si="384"/>
        <v>Viljoen</v>
      </c>
      <c r="G2297" s="51" t="str">
        <f t="shared" si="385"/>
        <v>Men Veteran</v>
      </c>
      <c r="H2297" s="51" t="str">
        <f t="shared" si="386"/>
        <v>Steenbras</v>
      </c>
      <c r="I2297" s="84"/>
      <c r="J2297" s="84" t="s">
        <v>1279</v>
      </c>
      <c r="K2297" s="84">
        <v>158</v>
      </c>
      <c r="L2297" s="83">
        <f t="shared" si="378"/>
        <v>20.8</v>
      </c>
      <c r="M2297" s="83">
        <f t="shared" si="379"/>
        <v>20.8</v>
      </c>
    </row>
    <row r="2298" spans="1:13" hidden="1" x14ac:dyDescent="0.3">
      <c r="A2298" s="210" t="str">
        <f t="shared" si="380"/>
        <v>2023-IC-L2</v>
      </c>
      <c r="B2298" s="199">
        <f t="shared" si="381"/>
        <v>45038</v>
      </c>
      <c r="C2298" s="210" t="str">
        <f t="shared" si="382"/>
        <v>Zone 1 - Mile 14</v>
      </c>
      <c r="D2298" s="84" t="s">
        <v>641</v>
      </c>
      <c r="E2298" s="51" t="str">
        <f t="shared" si="383"/>
        <v>Jan</v>
      </c>
      <c r="F2298" s="51" t="str">
        <f t="shared" si="384"/>
        <v>Heath</v>
      </c>
      <c r="G2298" s="51" t="str">
        <f t="shared" si="385"/>
        <v>Men Grand Masters</v>
      </c>
      <c r="H2298" s="51" t="str">
        <f t="shared" si="386"/>
        <v>Steenbras</v>
      </c>
      <c r="I2298" s="84"/>
      <c r="J2298" s="84" t="s">
        <v>1279</v>
      </c>
      <c r="K2298" s="84">
        <v>90</v>
      </c>
      <c r="L2298" s="83">
        <f t="shared" si="378"/>
        <v>3</v>
      </c>
      <c r="M2298" s="83">
        <f t="shared" si="379"/>
        <v>3</v>
      </c>
    </row>
    <row r="2299" spans="1:13" hidden="1" x14ac:dyDescent="0.3">
      <c r="A2299" s="210" t="str">
        <f t="shared" si="380"/>
        <v>2023-IC-L2</v>
      </c>
      <c r="B2299" s="199">
        <f t="shared" si="381"/>
        <v>45038</v>
      </c>
      <c r="C2299" s="210" t="str">
        <f t="shared" si="382"/>
        <v>Zone 1 - Mile 14</v>
      </c>
      <c r="D2299" s="84" t="s">
        <v>542</v>
      </c>
      <c r="E2299" s="51" t="str">
        <f t="shared" si="383"/>
        <v>Burger</v>
      </c>
      <c r="F2299" s="51" t="str">
        <f t="shared" si="384"/>
        <v>Van Taak</v>
      </c>
      <c r="G2299" s="51" t="str">
        <f t="shared" si="385"/>
        <v>Men Senior</v>
      </c>
      <c r="H2299" s="51" t="str">
        <f t="shared" si="386"/>
        <v>Steenbras</v>
      </c>
      <c r="I2299" s="84"/>
      <c r="J2299" s="84" t="s">
        <v>1279</v>
      </c>
      <c r="K2299" s="84">
        <v>85</v>
      </c>
      <c r="L2299" s="83">
        <f t="shared" si="378"/>
        <v>2.5</v>
      </c>
      <c r="M2299" s="83">
        <f t="shared" si="379"/>
        <v>2.5</v>
      </c>
    </row>
    <row r="2300" spans="1:13" hidden="1" x14ac:dyDescent="0.3">
      <c r="A2300" s="210" t="str">
        <f t="shared" si="380"/>
        <v>2023-IC-L2</v>
      </c>
      <c r="B2300" s="199">
        <f t="shared" si="381"/>
        <v>45038</v>
      </c>
      <c r="C2300" s="210" t="str">
        <f t="shared" si="382"/>
        <v>Zone 1 - Mile 14</v>
      </c>
      <c r="D2300" s="84" t="s">
        <v>1495</v>
      </c>
      <c r="E2300" s="51" t="str">
        <f t="shared" si="383"/>
        <v>Maryna</v>
      </c>
      <c r="F2300" s="51" t="str">
        <f t="shared" si="384"/>
        <v>Viljoen</v>
      </c>
      <c r="G2300" s="51" t="str">
        <f t="shared" si="385"/>
        <v>Ladies Senior</v>
      </c>
      <c r="H2300" s="51" t="str">
        <f t="shared" si="386"/>
        <v>Steenbras</v>
      </c>
      <c r="I2300" s="84"/>
      <c r="J2300" s="84"/>
      <c r="K2300" s="84"/>
      <c r="L2300" s="83" t="str">
        <f t="shared" si="378"/>
        <v/>
      </c>
      <c r="M2300" s="83" t="str">
        <f t="shared" si="379"/>
        <v/>
      </c>
    </row>
    <row r="2301" spans="1:13" hidden="1" x14ac:dyDescent="0.3">
      <c r="A2301" s="210" t="str">
        <f t="shared" si="380"/>
        <v>2023-IC-L2</v>
      </c>
      <c r="B2301" s="199">
        <f t="shared" si="381"/>
        <v>45038</v>
      </c>
      <c r="C2301" s="210" t="str">
        <f t="shared" si="382"/>
        <v>Zone 1 - Mile 14</v>
      </c>
      <c r="D2301" s="84" t="s">
        <v>1186</v>
      </c>
      <c r="E2301" s="51" t="str">
        <f t="shared" si="383"/>
        <v>Marna</v>
      </c>
      <c r="F2301" s="51" t="str">
        <f t="shared" si="384"/>
        <v>Viljoen</v>
      </c>
      <c r="G2301" s="51" t="str">
        <f t="shared" si="385"/>
        <v>Ladies U/16</v>
      </c>
      <c r="H2301" s="51" t="str">
        <f t="shared" si="386"/>
        <v>Steenbras</v>
      </c>
      <c r="I2301" s="84"/>
      <c r="J2301" s="84"/>
      <c r="K2301" s="84"/>
      <c r="L2301" s="83" t="str">
        <f t="shared" si="378"/>
        <v/>
      </c>
      <c r="M2301" s="83" t="str">
        <f t="shared" si="379"/>
        <v/>
      </c>
    </row>
    <row r="2302" spans="1:13" hidden="1" x14ac:dyDescent="0.3">
      <c r="A2302" s="210" t="str">
        <f t="shared" si="380"/>
        <v>2023-IC-L2</v>
      </c>
      <c r="B2302" s="199">
        <f t="shared" si="381"/>
        <v>45038</v>
      </c>
      <c r="C2302" s="210" t="str">
        <f t="shared" si="382"/>
        <v>Zone 1 - Mile 14</v>
      </c>
      <c r="D2302" s="84" t="s">
        <v>1659</v>
      </c>
      <c r="E2302" s="51" t="str">
        <f t="shared" si="383"/>
        <v>L'Wyk</v>
      </c>
      <c r="F2302" s="51" t="str">
        <f t="shared" si="384"/>
        <v>Viljoen</v>
      </c>
      <c r="G2302" s="51" t="str">
        <f t="shared" si="385"/>
        <v>Men U/16</v>
      </c>
      <c r="H2302" s="51" t="str">
        <f t="shared" si="386"/>
        <v>Steenbras</v>
      </c>
      <c r="I2302" s="84"/>
      <c r="J2302" s="84"/>
      <c r="K2302" s="84"/>
      <c r="L2302" s="83" t="str">
        <f t="shared" si="378"/>
        <v/>
      </c>
      <c r="M2302" s="83" t="str">
        <f t="shared" si="379"/>
        <v/>
      </c>
    </row>
    <row r="2303" spans="1:13" hidden="1" x14ac:dyDescent="0.3">
      <c r="A2303" s="210" t="str">
        <f t="shared" si="380"/>
        <v>2023-IC-L2</v>
      </c>
      <c r="B2303" s="199">
        <f t="shared" si="381"/>
        <v>45038</v>
      </c>
      <c r="C2303" s="210" t="str">
        <f t="shared" si="382"/>
        <v>Zone 1 - Mile 14</v>
      </c>
      <c r="D2303" s="84" t="s">
        <v>1564</v>
      </c>
      <c r="E2303" s="51" t="str">
        <f t="shared" si="383"/>
        <v>Wallace</v>
      </c>
      <c r="F2303" s="51" t="str">
        <f t="shared" si="384"/>
        <v>Shepperson</v>
      </c>
      <c r="G2303" s="51" t="str">
        <f t="shared" si="385"/>
        <v>Men Senior</v>
      </c>
      <c r="H2303" s="51" t="str">
        <f t="shared" si="386"/>
        <v>Steenbras</v>
      </c>
      <c r="I2303" s="84"/>
      <c r="J2303" s="84"/>
      <c r="K2303" s="84"/>
      <c r="L2303" s="83" t="str">
        <f t="shared" si="378"/>
        <v/>
      </c>
      <c r="M2303" s="83" t="str">
        <f t="shared" si="379"/>
        <v/>
      </c>
    </row>
    <row r="2304" spans="1:13" hidden="1" x14ac:dyDescent="0.3">
      <c r="A2304" s="210" t="str">
        <f t="shared" si="380"/>
        <v>2023-IC-L2</v>
      </c>
      <c r="B2304" s="199">
        <f t="shared" si="381"/>
        <v>45038</v>
      </c>
      <c r="C2304" s="210" t="str">
        <f t="shared" si="382"/>
        <v>Zone 1 - Mile 14</v>
      </c>
      <c r="D2304" s="84" t="s">
        <v>691</v>
      </c>
      <c r="E2304" s="51" t="str">
        <f t="shared" si="383"/>
        <v>Dirk</v>
      </c>
      <c r="F2304" s="51" t="str">
        <f t="shared" si="384"/>
        <v>Hansen</v>
      </c>
      <c r="G2304" s="51" t="str">
        <f t="shared" si="385"/>
        <v>Men Veteran</v>
      </c>
      <c r="H2304" s="51" t="str">
        <f t="shared" si="386"/>
        <v>Steenbras</v>
      </c>
      <c r="I2304" s="84"/>
      <c r="J2304" s="84"/>
      <c r="K2304" s="84"/>
      <c r="L2304" s="83" t="str">
        <f t="shared" si="378"/>
        <v/>
      </c>
      <c r="M2304" s="83" t="str">
        <f t="shared" si="379"/>
        <v/>
      </c>
    </row>
    <row r="2305" spans="1:13" hidden="1" x14ac:dyDescent="0.3">
      <c r="A2305" s="210" t="str">
        <f t="shared" si="380"/>
        <v>2023-IC-L2</v>
      </c>
      <c r="B2305" s="199">
        <f t="shared" si="381"/>
        <v>45038</v>
      </c>
      <c r="C2305" s="210" t="str">
        <f t="shared" si="382"/>
        <v>Zone 1 - Mile 14</v>
      </c>
      <c r="D2305" s="84" t="s">
        <v>503</v>
      </c>
      <c r="E2305" s="51" t="str">
        <f t="shared" si="383"/>
        <v>Danie</v>
      </c>
      <c r="F2305" s="51" t="str">
        <f t="shared" si="384"/>
        <v>Klopper</v>
      </c>
      <c r="G2305" s="51" t="str">
        <f t="shared" si="385"/>
        <v>Men Senior</v>
      </c>
      <c r="H2305" s="51" t="str">
        <f t="shared" si="386"/>
        <v>Steenbras</v>
      </c>
      <c r="I2305" s="84"/>
      <c r="J2305" s="84"/>
      <c r="K2305" s="84"/>
      <c r="L2305" s="83" t="str">
        <f t="shared" si="378"/>
        <v/>
      </c>
      <c r="M2305" s="83" t="str">
        <f t="shared" si="379"/>
        <v/>
      </c>
    </row>
    <row r="2306" spans="1:13" hidden="1" x14ac:dyDescent="0.3">
      <c r="A2306" s="210" t="str">
        <f t="shared" si="380"/>
        <v>2023-IC-L2</v>
      </c>
      <c r="B2306" s="199">
        <f t="shared" si="381"/>
        <v>45038</v>
      </c>
      <c r="C2306" s="210" t="str">
        <f t="shared" si="382"/>
        <v>Zone 1 - Mile 14</v>
      </c>
      <c r="D2306" s="84" t="s">
        <v>737</v>
      </c>
      <c r="E2306" s="51" t="str">
        <f t="shared" si="383"/>
        <v>Jandre</v>
      </c>
      <c r="F2306" s="51" t="str">
        <f t="shared" si="384"/>
        <v>Van Eck</v>
      </c>
      <c r="G2306" s="51" t="str">
        <f t="shared" si="385"/>
        <v>Men Senior</v>
      </c>
      <c r="H2306" s="51" t="str">
        <f t="shared" si="386"/>
        <v>Steenbras</v>
      </c>
      <c r="I2306" s="84"/>
      <c r="J2306" s="84"/>
      <c r="K2306" s="84"/>
      <c r="L2306" s="83" t="str">
        <f t="shared" si="378"/>
        <v/>
      </c>
      <c r="M2306" s="83" t="str">
        <f t="shared" si="379"/>
        <v/>
      </c>
    </row>
    <row r="2307" spans="1:13" hidden="1" x14ac:dyDescent="0.3">
      <c r="A2307" s="210" t="str">
        <f t="shared" si="380"/>
        <v>2023-IC-L2</v>
      </c>
      <c r="B2307" s="199">
        <f t="shared" si="381"/>
        <v>45038</v>
      </c>
      <c r="C2307" s="210" t="str">
        <f t="shared" si="382"/>
        <v>Zone 1 - Mile 14</v>
      </c>
      <c r="D2307" s="84" t="s">
        <v>706</v>
      </c>
      <c r="E2307" s="51" t="str">
        <f t="shared" si="383"/>
        <v>Cameron</v>
      </c>
      <c r="F2307" s="51" t="str">
        <f t="shared" si="384"/>
        <v>Maasdorp</v>
      </c>
      <c r="G2307" s="51" t="str">
        <f t="shared" si="385"/>
        <v>Men Senior</v>
      </c>
      <c r="H2307" s="51" t="str">
        <f t="shared" si="386"/>
        <v>xPenguin</v>
      </c>
      <c r="I2307" s="84"/>
      <c r="J2307" s="84"/>
      <c r="K2307" s="84"/>
      <c r="L2307" s="83" t="str">
        <f t="shared" si="378"/>
        <v/>
      </c>
      <c r="M2307" s="83" t="str">
        <f t="shared" si="379"/>
        <v/>
      </c>
    </row>
    <row r="2308" spans="1:13" hidden="1" x14ac:dyDescent="0.3">
      <c r="A2308" s="210" t="str">
        <f t="shared" si="380"/>
        <v>2023-IC-L2</v>
      </c>
      <c r="B2308" s="199">
        <f t="shared" si="381"/>
        <v>45038</v>
      </c>
      <c r="C2308" s="210" t="str">
        <f t="shared" si="382"/>
        <v>Zone 1 - Mile 14</v>
      </c>
      <c r="D2308" s="84" t="s">
        <v>1563</v>
      </c>
      <c r="E2308" s="51" t="str">
        <f t="shared" si="383"/>
        <v>Alberto</v>
      </c>
      <c r="F2308" s="51" t="str">
        <f t="shared" si="384"/>
        <v>Engelbrecht</v>
      </c>
      <c r="G2308" s="51" t="str">
        <f t="shared" si="385"/>
        <v>Men Senior</v>
      </c>
      <c r="H2308" s="51" t="str">
        <f t="shared" si="386"/>
        <v>Steenbras</v>
      </c>
      <c r="I2308" s="84"/>
      <c r="J2308" s="84"/>
      <c r="K2308" s="84"/>
      <c r="L2308" s="83" t="str">
        <f t="shared" si="378"/>
        <v/>
      </c>
      <c r="M2308" s="83" t="str">
        <f t="shared" si="379"/>
        <v/>
      </c>
    </row>
    <row r="2309" spans="1:13" hidden="1" x14ac:dyDescent="0.3">
      <c r="A2309" s="210" t="str">
        <f t="shared" si="380"/>
        <v>2023-IC-L2</v>
      </c>
      <c r="B2309" s="199">
        <f t="shared" si="381"/>
        <v>45038</v>
      </c>
      <c r="C2309" s="210" t="str">
        <f t="shared" si="382"/>
        <v>Zone 1 - Mile 14</v>
      </c>
      <c r="D2309" s="84" t="s">
        <v>631</v>
      </c>
      <c r="E2309" s="51" t="str">
        <f t="shared" si="383"/>
        <v>Danie</v>
      </c>
      <c r="F2309" s="51" t="str">
        <f t="shared" si="384"/>
        <v>Van Der Merwe</v>
      </c>
      <c r="G2309" s="51" t="str">
        <f t="shared" si="385"/>
        <v>Men Grand Masters</v>
      </c>
      <c r="H2309" s="51" t="str">
        <f t="shared" si="386"/>
        <v>Steenbras</v>
      </c>
      <c r="I2309" s="84"/>
      <c r="J2309" s="84"/>
      <c r="K2309" s="84"/>
      <c r="L2309" s="83" t="str">
        <f t="shared" si="378"/>
        <v/>
      </c>
      <c r="M2309" s="83" t="str">
        <f t="shared" si="379"/>
        <v/>
      </c>
    </row>
    <row r="2310" spans="1:13" hidden="1" x14ac:dyDescent="0.3">
      <c r="A2310" s="210" t="str">
        <f t="shared" si="380"/>
        <v>2023-IC-L2</v>
      </c>
      <c r="B2310" s="199">
        <f t="shared" si="381"/>
        <v>45038</v>
      </c>
      <c r="C2310" s="210" t="str">
        <f t="shared" si="382"/>
        <v>Zone 1 - Mile 14</v>
      </c>
      <c r="D2310" s="84" t="s">
        <v>824</v>
      </c>
      <c r="E2310" s="51" t="str">
        <f t="shared" si="383"/>
        <v>Robert Jnr</v>
      </c>
      <c r="F2310" s="51" t="str">
        <f t="shared" si="384"/>
        <v>Dickman</v>
      </c>
      <c r="G2310" s="51" t="str">
        <f t="shared" si="385"/>
        <v>Men U/16</v>
      </c>
      <c r="H2310" s="51" t="str">
        <f t="shared" si="386"/>
        <v>Steenbras</v>
      </c>
      <c r="I2310" s="84"/>
      <c r="J2310" s="84"/>
      <c r="K2310" s="84"/>
      <c r="L2310" s="83" t="str">
        <f t="shared" si="378"/>
        <v/>
      </c>
      <c r="M2310" s="83" t="str">
        <f t="shared" si="379"/>
        <v/>
      </c>
    </row>
    <row r="2311" spans="1:13" hidden="1" x14ac:dyDescent="0.3">
      <c r="A2311" s="210" t="str">
        <f t="shared" si="380"/>
        <v>2023-IC-L2</v>
      </c>
      <c r="B2311" s="199">
        <f t="shared" si="381"/>
        <v>45038</v>
      </c>
      <c r="C2311" s="210" t="str">
        <f t="shared" si="382"/>
        <v>Zone 1 - Mile 14</v>
      </c>
      <c r="D2311" s="84" t="s">
        <v>843</v>
      </c>
      <c r="E2311" s="51" t="str">
        <f t="shared" si="383"/>
        <v>Gregory</v>
      </c>
      <c r="F2311" s="51" t="str">
        <f t="shared" si="384"/>
        <v>Dickman</v>
      </c>
      <c r="G2311" s="51" t="str">
        <f t="shared" si="385"/>
        <v>Men Veteran</v>
      </c>
      <c r="H2311" s="51" t="str">
        <f t="shared" si="386"/>
        <v>Steenbras</v>
      </c>
      <c r="I2311" s="84"/>
      <c r="J2311" s="84"/>
      <c r="K2311" s="84"/>
      <c r="L2311" s="83" t="str">
        <f t="shared" si="378"/>
        <v/>
      </c>
      <c r="M2311" s="83" t="str">
        <f t="shared" si="379"/>
        <v/>
      </c>
    </row>
    <row r="2312" spans="1:13" hidden="1" x14ac:dyDescent="0.3">
      <c r="A2312" s="210" t="str">
        <f t="shared" si="380"/>
        <v>2023-IC-L2</v>
      </c>
      <c r="B2312" s="199">
        <f t="shared" si="381"/>
        <v>45038</v>
      </c>
      <c r="C2312" s="210" t="str">
        <f t="shared" si="382"/>
        <v>Zone 1 - Mile 14</v>
      </c>
      <c r="D2312" s="84" t="s">
        <v>1562</v>
      </c>
      <c r="E2312" s="51" t="str">
        <f t="shared" si="383"/>
        <v>Frank</v>
      </c>
      <c r="F2312" s="51" t="str">
        <f t="shared" si="384"/>
        <v>Oberholster</v>
      </c>
      <c r="G2312" s="51" t="str">
        <f t="shared" si="385"/>
        <v>Men Senior</v>
      </c>
      <c r="H2312" s="51" t="str">
        <f t="shared" si="386"/>
        <v>Steenbras</v>
      </c>
      <c r="I2312" s="84"/>
      <c r="J2312" s="84"/>
      <c r="K2312" s="84"/>
      <c r="L2312" s="83" t="str">
        <f t="shared" si="378"/>
        <v/>
      </c>
      <c r="M2312" s="83" t="str">
        <f t="shared" si="379"/>
        <v/>
      </c>
    </row>
    <row r="2313" spans="1:13" hidden="1" x14ac:dyDescent="0.3">
      <c r="A2313" s="210" t="str">
        <f t="shared" si="380"/>
        <v>2023-IC-L2</v>
      </c>
      <c r="B2313" s="199">
        <f t="shared" si="381"/>
        <v>45038</v>
      </c>
      <c r="C2313" s="210" t="str">
        <f t="shared" si="382"/>
        <v>Zone 1 - Mile 14</v>
      </c>
      <c r="D2313" s="84" t="s">
        <v>743</v>
      </c>
      <c r="E2313" s="51" t="str">
        <f t="shared" si="383"/>
        <v>David</v>
      </c>
      <c r="F2313" s="51" t="str">
        <f t="shared" si="384"/>
        <v>Smith</v>
      </c>
      <c r="G2313" s="51" t="str">
        <f t="shared" si="385"/>
        <v>Men Veteran</v>
      </c>
      <c r="H2313" s="51" t="str">
        <f t="shared" si="386"/>
        <v>Steenbras</v>
      </c>
      <c r="I2313" s="84"/>
      <c r="J2313" s="84"/>
      <c r="K2313" s="84"/>
      <c r="L2313" s="83" t="str">
        <f t="shared" si="378"/>
        <v/>
      </c>
      <c r="M2313" s="83" t="str">
        <f t="shared" si="379"/>
        <v/>
      </c>
    </row>
    <row r="2314" spans="1:13" hidden="1" x14ac:dyDescent="0.3">
      <c r="A2314" s="210" t="str">
        <f t="shared" si="380"/>
        <v>2023-IC-L2</v>
      </c>
      <c r="B2314" s="199">
        <f t="shared" si="381"/>
        <v>45038</v>
      </c>
      <c r="C2314" s="210" t="str">
        <f t="shared" si="382"/>
        <v>Zone 1 - Mile 14</v>
      </c>
      <c r="D2314" s="84" t="s">
        <v>642</v>
      </c>
      <c r="E2314" s="51" t="str">
        <f t="shared" si="383"/>
        <v>Michael</v>
      </c>
      <c r="F2314" s="51" t="str">
        <f t="shared" si="384"/>
        <v>Durant</v>
      </c>
      <c r="G2314" s="51" t="str">
        <f t="shared" si="385"/>
        <v>Men Veteran</v>
      </c>
      <c r="H2314" s="51" t="str">
        <f t="shared" si="386"/>
        <v>Steenbras</v>
      </c>
      <c r="I2314" s="84"/>
      <c r="J2314" s="84"/>
      <c r="K2314" s="84"/>
      <c r="L2314" s="83" t="str">
        <f t="shared" si="378"/>
        <v/>
      </c>
      <c r="M2314" s="83" t="str">
        <f t="shared" si="379"/>
        <v/>
      </c>
    </row>
    <row r="2315" spans="1:13" hidden="1" x14ac:dyDescent="0.3">
      <c r="A2315" s="210" t="str">
        <f t="shared" si="380"/>
        <v>2023-IC-L2</v>
      </c>
      <c r="B2315" s="199">
        <f t="shared" si="381"/>
        <v>45038</v>
      </c>
      <c r="C2315" s="210" t="str">
        <f t="shared" si="382"/>
        <v>Zone 1 - Mile 14</v>
      </c>
      <c r="D2315" s="84" t="s">
        <v>1425</v>
      </c>
      <c r="E2315" s="51" t="str">
        <f t="shared" si="383"/>
        <v>Megan</v>
      </c>
      <c r="F2315" s="51" t="str">
        <f t="shared" si="384"/>
        <v>Durant</v>
      </c>
      <c r="G2315" s="51" t="str">
        <f t="shared" si="385"/>
        <v>Ladies U/16</v>
      </c>
      <c r="H2315" s="51" t="str">
        <f t="shared" si="386"/>
        <v>Steenbras</v>
      </c>
      <c r="I2315" s="84"/>
      <c r="J2315" s="84"/>
      <c r="K2315" s="84"/>
      <c r="L2315" s="83" t="str">
        <f t="shared" si="378"/>
        <v/>
      </c>
      <c r="M2315" s="83" t="str">
        <f t="shared" si="379"/>
        <v/>
      </c>
    </row>
    <row r="2316" spans="1:13" hidden="1" x14ac:dyDescent="0.3">
      <c r="A2316" s="210" t="str">
        <f t="shared" si="380"/>
        <v>2023-IC-L2</v>
      </c>
      <c r="B2316" s="199">
        <f t="shared" si="381"/>
        <v>45038</v>
      </c>
      <c r="C2316" s="210" t="str">
        <f t="shared" si="382"/>
        <v>Zone 1 - Mile 14</v>
      </c>
      <c r="D2316" s="84" t="s">
        <v>994</v>
      </c>
      <c r="E2316" s="51" t="str">
        <f t="shared" si="383"/>
        <v>Laurence</v>
      </c>
      <c r="F2316" s="51" t="str">
        <f t="shared" si="384"/>
        <v>Durant</v>
      </c>
      <c r="G2316" s="51" t="str">
        <f t="shared" si="385"/>
        <v>Men Grand Masters</v>
      </c>
      <c r="H2316" s="51" t="str">
        <f t="shared" si="386"/>
        <v>Steenbras</v>
      </c>
      <c r="I2316" s="84"/>
      <c r="J2316" s="84"/>
      <c r="K2316" s="84"/>
      <c r="L2316" s="83" t="str">
        <f t="shared" si="378"/>
        <v/>
      </c>
      <c r="M2316" s="83" t="str">
        <f t="shared" si="379"/>
        <v/>
      </c>
    </row>
    <row r="2317" spans="1:13" hidden="1" x14ac:dyDescent="0.3">
      <c r="A2317" s="210" t="str">
        <f t="shared" si="380"/>
        <v>2023-IC-L2</v>
      </c>
      <c r="B2317" s="199">
        <f t="shared" si="381"/>
        <v>45038</v>
      </c>
      <c r="C2317" s="210" t="str">
        <f t="shared" si="382"/>
        <v>Zone 1 - Mile 14</v>
      </c>
      <c r="D2317" s="84" t="s">
        <v>1559</v>
      </c>
      <c r="E2317" s="51" t="str">
        <f t="shared" si="383"/>
        <v>Francois Jnr</v>
      </c>
      <c r="F2317" s="51" t="str">
        <f t="shared" si="384"/>
        <v>Wolfaardt</v>
      </c>
      <c r="G2317" s="51" t="str">
        <f t="shared" si="385"/>
        <v>Men U/21</v>
      </c>
      <c r="H2317" s="51" t="str">
        <f t="shared" si="386"/>
        <v>Walvis Bay</v>
      </c>
      <c r="I2317" s="84"/>
      <c r="J2317" s="84" t="s">
        <v>1279</v>
      </c>
      <c r="K2317" s="84">
        <v>164</v>
      </c>
      <c r="L2317" s="83">
        <f t="shared" si="378"/>
        <v>23.6</v>
      </c>
      <c r="M2317" s="83">
        <f t="shared" si="379"/>
        <v>23.6</v>
      </c>
    </row>
    <row r="2318" spans="1:13" hidden="1" x14ac:dyDescent="0.3">
      <c r="A2318" s="210" t="str">
        <f t="shared" si="380"/>
        <v>2023-IC-L2</v>
      </c>
      <c r="B2318" s="199">
        <f t="shared" si="381"/>
        <v>45038</v>
      </c>
      <c r="C2318" s="210" t="str">
        <f t="shared" si="382"/>
        <v>Zone 1 - Mile 14</v>
      </c>
      <c r="D2318" s="84" t="s">
        <v>1559</v>
      </c>
      <c r="E2318" s="51" t="str">
        <f t="shared" si="383"/>
        <v>Francois Jnr</v>
      </c>
      <c r="F2318" s="51" t="str">
        <f t="shared" si="384"/>
        <v>Wolfaardt</v>
      </c>
      <c r="G2318" s="51" t="str">
        <f t="shared" si="385"/>
        <v>Men U/21</v>
      </c>
      <c r="H2318" s="51" t="str">
        <f t="shared" si="386"/>
        <v>Walvis Bay</v>
      </c>
      <c r="I2318" s="84"/>
      <c r="J2318" s="84" t="s">
        <v>1279</v>
      </c>
      <c r="K2318" s="84">
        <v>165</v>
      </c>
      <c r="L2318" s="83">
        <f t="shared" si="378"/>
        <v>24.1</v>
      </c>
      <c r="M2318" s="83">
        <f t="shared" si="379"/>
        <v>24.1</v>
      </c>
    </row>
    <row r="2319" spans="1:13" hidden="1" x14ac:dyDescent="0.3">
      <c r="A2319" s="210" t="str">
        <f t="shared" si="380"/>
        <v>2023-IC-L2</v>
      </c>
      <c r="B2319" s="199">
        <f t="shared" si="381"/>
        <v>45038</v>
      </c>
      <c r="C2319" s="210" t="str">
        <f t="shared" si="382"/>
        <v>Zone 1 - Mile 14</v>
      </c>
      <c r="D2319" s="84" t="s">
        <v>1559</v>
      </c>
      <c r="E2319" s="51" t="str">
        <f t="shared" si="383"/>
        <v>Francois Jnr</v>
      </c>
      <c r="F2319" s="51" t="str">
        <f t="shared" si="384"/>
        <v>Wolfaardt</v>
      </c>
      <c r="G2319" s="51" t="str">
        <f t="shared" si="385"/>
        <v>Men U/21</v>
      </c>
      <c r="H2319" s="51" t="str">
        <f t="shared" si="386"/>
        <v>Walvis Bay</v>
      </c>
      <c r="I2319" s="84"/>
      <c r="J2319" s="84" t="s">
        <v>1279</v>
      </c>
      <c r="K2319" s="84">
        <v>165</v>
      </c>
      <c r="L2319" s="83">
        <f t="shared" si="378"/>
        <v>24.1</v>
      </c>
      <c r="M2319" s="83">
        <f t="shared" si="379"/>
        <v>24.1</v>
      </c>
    </row>
    <row r="2320" spans="1:13" hidden="1" x14ac:dyDescent="0.3">
      <c r="A2320" s="210" t="str">
        <f t="shared" si="380"/>
        <v>2023-IC-L2</v>
      </c>
      <c r="B2320" s="199">
        <f t="shared" si="381"/>
        <v>45038</v>
      </c>
      <c r="C2320" s="210" t="str">
        <f t="shared" si="382"/>
        <v>Zone 1 - Mile 14</v>
      </c>
      <c r="D2320" s="84" t="s">
        <v>779</v>
      </c>
      <c r="E2320" s="51" t="str">
        <f t="shared" si="383"/>
        <v>Jean Pierre</v>
      </c>
      <c r="F2320" s="51" t="str">
        <f t="shared" si="384"/>
        <v>Hugo</v>
      </c>
      <c r="G2320" s="51" t="str">
        <f t="shared" si="385"/>
        <v>Men Senior</v>
      </c>
      <c r="H2320" s="51" t="str">
        <f t="shared" si="386"/>
        <v>Walvis Bay</v>
      </c>
      <c r="I2320" s="84"/>
      <c r="J2320" s="84" t="s">
        <v>1280</v>
      </c>
      <c r="K2320" s="84">
        <v>148</v>
      </c>
      <c r="L2320" s="83">
        <f t="shared" si="378"/>
        <v>14.6</v>
      </c>
      <c r="M2320" s="83">
        <f t="shared" si="379"/>
        <v>14.6</v>
      </c>
    </row>
    <row r="2321" spans="1:13" hidden="1" x14ac:dyDescent="0.3">
      <c r="A2321" s="210" t="str">
        <f t="shared" si="380"/>
        <v>2023-IC-L2</v>
      </c>
      <c r="B2321" s="199">
        <f t="shared" si="381"/>
        <v>45038</v>
      </c>
      <c r="C2321" s="210" t="str">
        <f t="shared" si="382"/>
        <v>Zone 1 - Mile 14</v>
      </c>
      <c r="D2321" s="84" t="s">
        <v>1146</v>
      </c>
      <c r="E2321" s="51" t="str">
        <f t="shared" si="383"/>
        <v>Martin</v>
      </c>
      <c r="F2321" s="51" t="str">
        <f t="shared" si="384"/>
        <v>Cordier</v>
      </c>
      <c r="G2321" s="51" t="str">
        <f t="shared" si="385"/>
        <v>Men Veteran</v>
      </c>
      <c r="H2321" s="51" t="str">
        <f t="shared" si="386"/>
        <v>Okahandja</v>
      </c>
      <c r="I2321" s="84"/>
      <c r="J2321" s="84" t="s">
        <v>1279</v>
      </c>
      <c r="K2321" s="84">
        <v>155</v>
      </c>
      <c r="L2321" s="83">
        <f t="shared" si="378"/>
        <v>19.5</v>
      </c>
      <c r="M2321" s="83">
        <f t="shared" si="379"/>
        <v>19.5</v>
      </c>
    </row>
    <row r="2322" spans="1:13" hidden="1" x14ac:dyDescent="0.3">
      <c r="A2322" s="210" t="str">
        <f t="shared" si="380"/>
        <v>2023-IC-L2</v>
      </c>
      <c r="B2322" s="199">
        <f t="shared" si="381"/>
        <v>45038</v>
      </c>
      <c r="C2322" s="210" t="str">
        <f t="shared" si="382"/>
        <v>Zone 1 - Mile 14</v>
      </c>
      <c r="D2322" s="84" t="s">
        <v>1146</v>
      </c>
      <c r="E2322" s="51" t="str">
        <f t="shared" si="383"/>
        <v>Martin</v>
      </c>
      <c r="F2322" s="51" t="str">
        <f t="shared" si="384"/>
        <v>Cordier</v>
      </c>
      <c r="G2322" s="51" t="str">
        <f t="shared" si="385"/>
        <v>Men Veteran</v>
      </c>
      <c r="H2322" s="51" t="str">
        <f t="shared" si="386"/>
        <v>Okahandja</v>
      </c>
      <c r="I2322" s="84"/>
      <c r="J2322" s="84" t="s">
        <v>1279</v>
      </c>
      <c r="K2322" s="84">
        <v>159</v>
      </c>
      <c r="L2322" s="83">
        <f t="shared" si="378"/>
        <v>21.3</v>
      </c>
      <c r="M2322" s="83">
        <f t="shared" si="379"/>
        <v>21.3</v>
      </c>
    </row>
    <row r="2323" spans="1:13" hidden="1" x14ac:dyDescent="0.3">
      <c r="A2323" s="210" t="str">
        <f t="shared" si="380"/>
        <v>2023-IC-L2</v>
      </c>
      <c r="B2323" s="199">
        <f t="shared" si="381"/>
        <v>45038</v>
      </c>
      <c r="C2323" s="210" t="str">
        <f t="shared" si="382"/>
        <v>Zone 1 - Mile 14</v>
      </c>
      <c r="D2323" s="84" t="s">
        <v>1146</v>
      </c>
      <c r="E2323" s="51" t="str">
        <f t="shared" si="383"/>
        <v>Martin</v>
      </c>
      <c r="F2323" s="51" t="str">
        <f t="shared" si="384"/>
        <v>Cordier</v>
      </c>
      <c r="G2323" s="51" t="str">
        <f t="shared" si="385"/>
        <v>Men Veteran</v>
      </c>
      <c r="H2323" s="51" t="str">
        <f t="shared" si="386"/>
        <v>Okahandja</v>
      </c>
      <c r="I2323" s="84"/>
      <c r="J2323" s="84" t="s">
        <v>1279</v>
      </c>
      <c r="K2323" s="84">
        <v>161</v>
      </c>
      <c r="L2323" s="83">
        <f t="shared" si="378"/>
        <v>22.2</v>
      </c>
      <c r="M2323" s="83">
        <f t="shared" si="379"/>
        <v>22.2</v>
      </c>
    </row>
    <row r="2324" spans="1:13" hidden="1" x14ac:dyDescent="0.3">
      <c r="A2324" s="210" t="str">
        <f t="shared" si="380"/>
        <v>2023-IC-L2</v>
      </c>
      <c r="B2324" s="199">
        <f t="shared" si="381"/>
        <v>45038</v>
      </c>
      <c r="C2324" s="210" t="str">
        <f t="shared" si="382"/>
        <v>Zone 1 - Mile 14</v>
      </c>
      <c r="D2324" s="84" t="s">
        <v>775</v>
      </c>
      <c r="E2324" s="51" t="str">
        <f t="shared" si="383"/>
        <v xml:space="preserve">Emile </v>
      </c>
      <c r="F2324" s="51" t="str">
        <f t="shared" si="384"/>
        <v>Van Heerden</v>
      </c>
      <c r="G2324" s="51" t="str">
        <f t="shared" si="385"/>
        <v>Men Senior</v>
      </c>
      <c r="H2324" s="51" t="str">
        <f t="shared" si="386"/>
        <v>Walvis Bay</v>
      </c>
      <c r="I2324" s="84"/>
      <c r="J2324" s="84" t="s">
        <v>1279</v>
      </c>
      <c r="K2324" s="84">
        <v>161</v>
      </c>
      <c r="L2324" s="83">
        <f t="shared" si="378"/>
        <v>22.2</v>
      </c>
      <c r="M2324" s="83">
        <f t="shared" si="379"/>
        <v>22.2</v>
      </c>
    </row>
    <row r="2325" spans="1:13" hidden="1" x14ac:dyDescent="0.3">
      <c r="A2325" s="210" t="str">
        <f t="shared" si="380"/>
        <v>2023-IC-L2</v>
      </c>
      <c r="B2325" s="199">
        <f t="shared" si="381"/>
        <v>45038</v>
      </c>
      <c r="C2325" s="210" t="str">
        <f t="shared" si="382"/>
        <v>Zone 1 - Mile 14</v>
      </c>
      <c r="D2325" s="84" t="s">
        <v>775</v>
      </c>
      <c r="E2325" s="51" t="str">
        <f t="shared" si="383"/>
        <v xml:space="preserve">Emile </v>
      </c>
      <c r="F2325" s="51" t="str">
        <f t="shared" si="384"/>
        <v>Van Heerden</v>
      </c>
      <c r="G2325" s="51" t="str">
        <f t="shared" si="385"/>
        <v>Men Senior</v>
      </c>
      <c r="H2325" s="51" t="str">
        <f t="shared" si="386"/>
        <v>Walvis Bay</v>
      </c>
      <c r="I2325" s="84"/>
      <c r="J2325" s="84" t="s">
        <v>1279</v>
      </c>
      <c r="K2325" s="84">
        <v>150</v>
      </c>
      <c r="L2325" s="83">
        <f t="shared" si="378"/>
        <v>17.399999999999999</v>
      </c>
      <c r="M2325" s="83">
        <f t="shared" si="379"/>
        <v>17.399999999999999</v>
      </c>
    </row>
    <row r="2326" spans="1:13" hidden="1" x14ac:dyDescent="0.3">
      <c r="A2326" s="210" t="str">
        <f t="shared" si="380"/>
        <v>2023-IC-L2</v>
      </c>
      <c r="B2326" s="199">
        <f t="shared" si="381"/>
        <v>45038</v>
      </c>
      <c r="C2326" s="210" t="str">
        <f t="shared" si="382"/>
        <v>Zone 1 - Mile 14</v>
      </c>
      <c r="D2326" s="84" t="s">
        <v>1048</v>
      </c>
      <c r="E2326" s="51" t="str">
        <f t="shared" si="383"/>
        <v>Cornelius</v>
      </c>
      <c r="F2326" s="51" t="str">
        <f t="shared" si="384"/>
        <v>Kruger</v>
      </c>
      <c r="G2326" s="51" t="str">
        <f t="shared" si="385"/>
        <v>Men Senior</v>
      </c>
      <c r="H2326" s="51" t="str">
        <f t="shared" si="386"/>
        <v>Walvis Bay</v>
      </c>
      <c r="I2326" s="84"/>
      <c r="J2326" s="84"/>
      <c r="K2326" s="84"/>
      <c r="L2326" s="83" t="str">
        <f t="shared" si="378"/>
        <v/>
      </c>
      <c r="M2326" s="83" t="str">
        <f t="shared" si="379"/>
        <v/>
      </c>
    </row>
    <row r="2327" spans="1:13" hidden="1" x14ac:dyDescent="0.3">
      <c r="A2327" s="210" t="str">
        <f t="shared" si="380"/>
        <v>2023-IC-L2</v>
      </c>
      <c r="B2327" s="199">
        <f t="shared" si="381"/>
        <v>45038</v>
      </c>
      <c r="C2327" s="210" t="str">
        <f t="shared" si="382"/>
        <v>Zone 1 - Mile 14</v>
      </c>
      <c r="D2327" s="84" t="s">
        <v>1436</v>
      </c>
      <c r="E2327" s="51" t="str">
        <f t="shared" si="383"/>
        <v>Fanie</v>
      </c>
      <c r="F2327" s="51" t="str">
        <f t="shared" si="384"/>
        <v>Terblanche</v>
      </c>
      <c r="G2327" s="51" t="str">
        <f t="shared" si="385"/>
        <v>Men Veteran</v>
      </c>
      <c r="H2327" s="51" t="str">
        <f t="shared" si="386"/>
        <v>Walvis Bay</v>
      </c>
      <c r="I2327" s="84"/>
      <c r="J2327" s="84" t="s">
        <v>1279</v>
      </c>
      <c r="K2327" s="84">
        <v>141</v>
      </c>
      <c r="L2327" s="83">
        <f t="shared" si="378"/>
        <v>14.1</v>
      </c>
      <c r="M2327" s="83">
        <f t="shared" si="379"/>
        <v>14.1</v>
      </c>
    </row>
    <row r="2328" spans="1:13" hidden="1" x14ac:dyDescent="0.3">
      <c r="A2328" s="210" t="str">
        <f t="shared" si="380"/>
        <v>2023-IC-L2</v>
      </c>
      <c r="B2328" s="199">
        <f t="shared" si="381"/>
        <v>45038</v>
      </c>
      <c r="C2328" s="210" t="str">
        <f t="shared" si="382"/>
        <v>Zone 1 - Mile 14</v>
      </c>
      <c r="D2328" s="84" t="s">
        <v>1050</v>
      </c>
      <c r="E2328" s="51" t="str">
        <f t="shared" si="383"/>
        <v>Cornelius Coenraad</v>
      </c>
      <c r="F2328" s="51" t="str">
        <f t="shared" si="384"/>
        <v>Bredenhann</v>
      </c>
      <c r="G2328" s="51" t="str">
        <f t="shared" si="385"/>
        <v>Men Senior</v>
      </c>
      <c r="H2328" s="51" t="str">
        <f t="shared" si="386"/>
        <v>Walvis Bay</v>
      </c>
      <c r="I2328" s="84"/>
      <c r="J2328" s="84"/>
      <c r="K2328" s="84"/>
      <c r="L2328" s="83" t="str">
        <f t="shared" si="378"/>
        <v/>
      </c>
      <c r="M2328" s="83" t="str">
        <f t="shared" si="379"/>
        <v/>
      </c>
    </row>
    <row r="2329" spans="1:13" hidden="1" x14ac:dyDescent="0.3">
      <c r="A2329" s="210" t="str">
        <f t="shared" si="380"/>
        <v>2023-IC-L2</v>
      </c>
      <c r="B2329" s="199">
        <f t="shared" si="381"/>
        <v>45038</v>
      </c>
      <c r="C2329" s="210" t="str">
        <f t="shared" si="382"/>
        <v>Zone 1 - Mile 14</v>
      </c>
      <c r="D2329" s="84" t="s">
        <v>991</v>
      </c>
      <c r="E2329" s="51" t="str">
        <f t="shared" si="383"/>
        <v>Jarred Joshua</v>
      </c>
      <c r="F2329" s="51" t="str">
        <f t="shared" si="384"/>
        <v>Mouton</v>
      </c>
      <c r="G2329" s="51" t="str">
        <f t="shared" si="385"/>
        <v>Men Senior</v>
      </c>
      <c r="H2329" s="51" t="str">
        <f t="shared" si="386"/>
        <v>Walvis Bay</v>
      </c>
      <c r="I2329" s="84"/>
      <c r="J2329" s="84" t="s">
        <v>1279</v>
      </c>
      <c r="K2329" s="84">
        <v>160</v>
      </c>
      <c r="L2329" s="83">
        <f t="shared" si="378"/>
        <v>21.7</v>
      </c>
      <c r="M2329" s="83">
        <f t="shared" si="379"/>
        <v>21.7</v>
      </c>
    </row>
    <row r="2330" spans="1:13" hidden="1" x14ac:dyDescent="0.3">
      <c r="A2330" s="210" t="str">
        <f t="shared" si="380"/>
        <v>2023-IC-L2</v>
      </c>
      <c r="B2330" s="199">
        <f t="shared" si="381"/>
        <v>45038</v>
      </c>
      <c r="C2330" s="210" t="str">
        <f t="shared" si="382"/>
        <v>Zone 1 - Mile 14</v>
      </c>
      <c r="D2330" s="84" t="s">
        <v>1617</v>
      </c>
      <c r="E2330" s="51" t="str">
        <f t="shared" si="383"/>
        <v>Gert</v>
      </c>
      <c r="F2330" s="51" t="str">
        <f t="shared" si="384"/>
        <v>Nelson</v>
      </c>
      <c r="G2330" s="51" t="str">
        <f t="shared" si="385"/>
        <v>Men Veteran</v>
      </c>
      <c r="H2330" s="51" t="str">
        <f t="shared" si="386"/>
        <v>Walvis Bay</v>
      </c>
      <c r="I2330" s="84"/>
      <c r="J2330" s="84"/>
      <c r="K2330" s="84"/>
      <c r="L2330" s="83" t="str">
        <f t="shared" si="378"/>
        <v/>
      </c>
      <c r="M2330" s="83" t="str">
        <f t="shared" si="379"/>
        <v/>
      </c>
    </row>
    <row r="2331" spans="1:13" hidden="1" x14ac:dyDescent="0.3">
      <c r="A2331" s="210" t="str">
        <f t="shared" si="380"/>
        <v>2023-IC-L2</v>
      </c>
      <c r="B2331" s="199">
        <f t="shared" si="381"/>
        <v>45038</v>
      </c>
      <c r="C2331" s="210" t="str">
        <f t="shared" si="382"/>
        <v>Zone 1 - Mile 14</v>
      </c>
      <c r="D2331" s="84" t="s">
        <v>786</v>
      </c>
      <c r="E2331" s="51" t="str">
        <f t="shared" si="383"/>
        <v>Xavier</v>
      </c>
      <c r="F2331" s="51" t="str">
        <f t="shared" si="384"/>
        <v>Mouton</v>
      </c>
      <c r="G2331" s="51" t="str">
        <f t="shared" si="385"/>
        <v>Men U/21</v>
      </c>
      <c r="H2331" s="51" t="str">
        <f t="shared" si="386"/>
        <v>Walvis Bay</v>
      </c>
      <c r="I2331" s="84"/>
      <c r="J2331" s="84"/>
      <c r="K2331" s="84"/>
      <c r="L2331" s="83" t="str">
        <f t="shared" si="378"/>
        <v/>
      </c>
      <c r="M2331" s="83" t="str">
        <f t="shared" si="379"/>
        <v/>
      </c>
    </row>
    <row r="2332" spans="1:13" hidden="1" x14ac:dyDescent="0.3">
      <c r="A2332" s="210" t="str">
        <f t="shared" si="380"/>
        <v>2023-IC-L2</v>
      </c>
      <c r="B2332" s="199">
        <f t="shared" si="381"/>
        <v>45038</v>
      </c>
      <c r="C2332" s="210" t="str">
        <f t="shared" si="382"/>
        <v>Zone 1 - Mile 14</v>
      </c>
      <c r="D2332" s="84" t="s">
        <v>965</v>
      </c>
      <c r="E2332" s="51" t="str">
        <f t="shared" si="383"/>
        <v>Johan</v>
      </c>
      <c r="F2332" s="51" t="str">
        <f t="shared" si="384"/>
        <v>Le Roux</v>
      </c>
      <c r="G2332" s="51" t="str">
        <f t="shared" si="385"/>
        <v>Men Veteran</v>
      </c>
      <c r="H2332" s="51" t="str">
        <f t="shared" si="386"/>
        <v>Walvis Bay</v>
      </c>
      <c r="I2332" s="84"/>
      <c r="J2332" s="84"/>
      <c r="K2332" s="84"/>
      <c r="L2332" s="83" t="str">
        <f t="shared" si="378"/>
        <v/>
      </c>
      <c r="M2332" s="83" t="str">
        <f t="shared" si="379"/>
        <v/>
      </c>
    </row>
    <row r="2333" spans="1:13" hidden="1" x14ac:dyDescent="0.3">
      <c r="A2333" s="210" t="str">
        <f t="shared" si="380"/>
        <v>2023-IC-L2</v>
      </c>
      <c r="B2333" s="199">
        <f t="shared" si="381"/>
        <v>45038</v>
      </c>
      <c r="C2333" s="210" t="str">
        <f t="shared" si="382"/>
        <v>Zone 1 - Mile 14</v>
      </c>
      <c r="D2333" s="84" t="s">
        <v>1717</v>
      </c>
      <c r="E2333" s="51" t="str">
        <f t="shared" si="383"/>
        <v>Andre</v>
      </c>
      <c r="F2333" s="51" t="str">
        <f t="shared" si="384"/>
        <v>Bezuidehout</v>
      </c>
      <c r="G2333" s="51" t="str">
        <f t="shared" si="385"/>
        <v>Men Master</v>
      </c>
      <c r="H2333" s="51" t="str">
        <f t="shared" si="386"/>
        <v>Walvis Bay</v>
      </c>
      <c r="I2333" s="84"/>
      <c r="J2333" s="84" t="s">
        <v>1279</v>
      </c>
      <c r="K2333" s="84">
        <v>132</v>
      </c>
      <c r="L2333" s="83">
        <f t="shared" si="378"/>
        <v>11.2</v>
      </c>
      <c r="M2333" s="83">
        <f t="shared" si="379"/>
        <v>11.2</v>
      </c>
    </row>
    <row r="2334" spans="1:13" hidden="1" x14ac:dyDescent="0.3">
      <c r="A2334" s="210" t="str">
        <f t="shared" si="380"/>
        <v>2023-IC-L2</v>
      </c>
      <c r="B2334" s="199">
        <f t="shared" si="381"/>
        <v>45038</v>
      </c>
      <c r="C2334" s="210" t="str">
        <f t="shared" si="382"/>
        <v>Zone 1 - Mile 14</v>
      </c>
      <c r="D2334" s="84" t="s">
        <v>1080</v>
      </c>
      <c r="E2334" s="51" t="str">
        <f t="shared" si="383"/>
        <v>Willem Johannes</v>
      </c>
      <c r="F2334" s="51" t="str">
        <f t="shared" si="384"/>
        <v>Hyman</v>
      </c>
      <c r="G2334" s="51" t="str">
        <f t="shared" si="385"/>
        <v>Men Master</v>
      </c>
      <c r="H2334" s="51" t="str">
        <f t="shared" si="386"/>
        <v>Walvis Bay</v>
      </c>
      <c r="I2334" s="84"/>
      <c r="J2334" s="84"/>
      <c r="K2334" s="84"/>
      <c r="L2334" s="83" t="str">
        <f t="shared" si="378"/>
        <v/>
      </c>
      <c r="M2334" s="83" t="str">
        <f t="shared" si="379"/>
        <v/>
      </c>
    </row>
    <row r="2335" spans="1:13" hidden="1" x14ac:dyDescent="0.3">
      <c r="A2335" s="210" t="str">
        <f t="shared" si="380"/>
        <v>2023-IC-L2</v>
      </c>
      <c r="B2335" s="199">
        <f t="shared" si="381"/>
        <v>45038</v>
      </c>
      <c r="C2335" s="210" t="str">
        <f t="shared" si="382"/>
        <v>Zone 1 - Mile 14</v>
      </c>
      <c r="D2335" s="84" t="s">
        <v>1558</v>
      </c>
      <c r="E2335" s="51" t="str">
        <f t="shared" si="383"/>
        <v>Breggie</v>
      </c>
      <c r="F2335" s="51" t="str">
        <f t="shared" si="384"/>
        <v>Ferreira</v>
      </c>
      <c r="G2335" s="51" t="str">
        <f t="shared" si="385"/>
        <v>Ladies Master</v>
      </c>
      <c r="H2335" s="51" t="str">
        <f t="shared" si="386"/>
        <v>Walvis Bay</v>
      </c>
      <c r="I2335" s="84"/>
      <c r="J2335" s="84"/>
      <c r="K2335" s="84"/>
      <c r="L2335" s="83" t="str">
        <f t="shared" si="378"/>
        <v/>
      </c>
      <c r="M2335" s="83" t="str">
        <f t="shared" si="379"/>
        <v/>
      </c>
    </row>
    <row r="2336" spans="1:13" hidden="1" x14ac:dyDescent="0.3">
      <c r="A2336" s="210" t="str">
        <f t="shared" si="380"/>
        <v>2023-IC-L2</v>
      </c>
      <c r="B2336" s="199">
        <f t="shared" si="381"/>
        <v>45038</v>
      </c>
      <c r="C2336" s="210" t="str">
        <f t="shared" si="382"/>
        <v>Zone 1 - Mile 14</v>
      </c>
      <c r="D2336" s="84" t="s">
        <v>1324</v>
      </c>
      <c r="E2336" s="51" t="str">
        <f t="shared" si="383"/>
        <v>Frikkie</v>
      </c>
      <c r="F2336" s="51" t="str">
        <f t="shared" si="384"/>
        <v>Ferreira</v>
      </c>
      <c r="G2336" s="51" t="str">
        <f t="shared" si="385"/>
        <v>Men Master</v>
      </c>
      <c r="H2336" s="51" t="str">
        <f t="shared" si="386"/>
        <v>Walvis Bay</v>
      </c>
      <c r="I2336" s="84"/>
      <c r="J2336" s="84" t="s">
        <v>1279</v>
      </c>
      <c r="K2336" s="84">
        <v>157</v>
      </c>
      <c r="L2336" s="83">
        <f t="shared" si="378"/>
        <v>20.399999999999999</v>
      </c>
      <c r="M2336" s="83">
        <f t="shared" si="379"/>
        <v>20.399999999999999</v>
      </c>
    </row>
    <row r="2337" spans="1:13" hidden="1" x14ac:dyDescent="0.3">
      <c r="A2337" s="210" t="str">
        <f t="shared" si="380"/>
        <v>2023-IC-L2</v>
      </c>
      <c r="B2337" s="199">
        <f t="shared" si="381"/>
        <v>45038</v>
      </c>
      <c r="C2337" s="210" t="str">
        <f t="shared" si="382"/>
        <v>Zone 1 - Mile 14</v>
      </c>
      <c r="D2337" s="84" t="s">
        <v>573</v>
      </c>
      <c r="E2337" s="51" t="str">
        <f t="shared" si="383"/>
        <v>Stefan Jnr</v>
      </c>
      <c r="F2337" s="51" t="str">
        <f t="shared" si="384"/>
        <v>Du Preez</v>
      </c>
      <c r="G2337" s="51" t="str">
        <f t="shared" si="385"/>
        <v>Men U/21</v>
      </c>
      <c r="H2337" s="51" t="str">
        <f t="shared" si="386"/>
        <v>Walvis Bay</v>
      </c>
      <c r="I2337" s="84"/>
      <c r="J2337" s="84" t="s">
        <v>1279</v>
      </c>
      <c r="K2337" s="84">
        <v>150</v>
      </c>
      <c r="L2337" s="83">
        <f t="shared" si="378"/>
        <v>17.399999999999999</v>
      </c>
      <c r="M2337" s="83">
        <f t="shared" si="379"/>
        <v>17.399999999999999</v>
      </c>
    </row>
    <row r="2338" spans="1:13" hidden="1" x14ac:dyDescent="0.3">
      <c r="A2338" s="210" t="str">
        <f t="shared" si="380"/>
        <v>2023-IC-L2</v>
      </c>
      <c r="B2338" s="199">
        <f t="shared" si="381"/>
        <v>45038</v>
      </c>
      <c r="C2338" s="210" t="str">
        <f t="shared" si="382"/>
        <v>Zone 1 - Mile 14</v>
      </c>
      <c r="D2338" s="84" t="s">
        <v>573</v>
      </c>
      <c r="E2338" s="51" t="str">
        <f t="shared" si="383"/>
        <v>Stefan Jnr</v>
      </c>
      <c r="F2338" s="51" t="str">
        <f t="shared" si="384"/>
        <v>Du Preez</v>
      </c>
      <c r="G2338" s="51" t="str">
        <f t="shared" si="385"/>
        <v>Men U/21</v>
      </c>
      <c r="H2338" s="51" t="str">
        <f t="shared" si="386"/>
        <v>Walvis Bay</v>
      </c>
      <c r="I2338" s="84"/>
      <c r="J2338" s="84" t="s">
        <v>1279</v>
      </c>
      <c r="K2338" s="84">
        <v>162</v>
      </c>
      <c r="L2338" s="83">
        <f t="shared" si="378"/>
        <v>22.7</v>
      </c>
      <c r="M2338" s="83">
        <f t="shared" si="379"/>
        <v>22.7</v>
      </c>
    </row>
    <row r="2339" spans="1:13" hidden="1" x14ac:dyDescent="0.3">
      <c r="A2339" s="210" t="str">
        <f t="shared" si="380"/>
        <v>2023-IC-L2</v>
      </c>
      <c r="B2339" s="199">
        <f t="shared" si="381"/>
        <v>45038</v>
      </c>
      <c r="C2339" s="210" t="str">
        <f t="shared" si="382"/>
        <v>Zone 1 - Mile 14</v>
      </c>
      <c r="D2339" s="84" t="s">
        <v>502</v>
      </c>
      <c r="E2339" s="51" t="str">
        <f t="shared" si="383"/>
        <v>Stefan</v>
      </c>
      <c r="F2339" s="51" t="str">
        <f t="shared" si="384"/>
        <v>Du Preez</v>
      </c>
      <c r="G2339" s="51" t="str">
        <f t="shared" si="385"/>
        <v>Men Master</v>
      </c>
      <c r="H2339" s="51" t="str">
        <f t="shared" si="386"/>
        <v>Walvis Bay</v>
      </c>
      <c r="I2339" s="84"/>
      <c r="J2339" s="84" t="s">
        <v>1257</v>
      </c>
      <c r="K2339" s="84">
        <v>76</v>
      </c>
      <c r="L2339" s="83">
        <f t="shared" si="378"/>
        <v>8</v>
      </c>
      <c r="M2339" s="83">
        <f t="shared" si="379"/>
        <v>8</v>
      </c>
    </row>
    <row r="2340" spans="1:13" hidden="1" x14ac:dyDescent="0.3">
      <c r="A2340" s="210" t="str">
        <f t="shared" si="380"/>
        <v>2023-IC-L2</v>
      </c>
      <c r="B2340" s="199">
        <f t="shared" si="381"/>
        <v>45038</v>
      </c>
      <c r="C2340" s="210" t="str">
        <f t="shared" si="382"/>
        <v>Zone 1 - Mile 14</v>
      </c>
      <c r="D2340" s="84" t="s">
        <v>502</v>
      </c>
      <c r="E2340" s="51" t="str">
        <f t="shared" si="383"/>
        <v>Stefan</v>
      </c>
      <c r="F2340" s="51" t="str">
        <f t="shared" si="384"/>
        <v>Du Preez</v>
      </c>
      <c r="G2340" s="51" t="str">
        <f t="shared" si="385"/>
        <v>Men Master</v>
      </c>
      <c r="H2340" s="51" t="str">
        <f t="shared" si="386"/>
        <v>Walvis Bay</v>
      </c>
      <c r="I2340" s="84"/>
      <c r="J2340" s="84" t="s">
        <v>1279</v>
      </c>
      <c r="K2340" s="84">
        <v>144</v>
      </c>
      <c r="L2340" s="83">
        <f t="shared" si="378"/>
        <v>15.1</v>
      </c>
      <c r="M2340" s="83">
        <f t="shared" si="379"/>
        <v>15.1</v>
      </c>
    </row>
    <row r="2341" spans="1:13" hidden="1" x14ac:dyDescent="0.3">
      <c r="A2341" s="210" t="str">
        <f t="shared" si="380"/>
        <v>2023-IC-L2</v>
      </c>
      <c r="B2341" s="199">
        <f t="shared" si="381"/>
        <v>45038</v>
      </c>
      <c r="C2341" s="210" t="str">
        <f t="shared" si="382"/>
        <v>Zone 1 - Mile 14</v>
      </c>
      <c r="D2341" s="84" t="s">
        <v>1770</v>
      </c>
      <c r="E2341" s="51" t="str">
        <f t="shared" si="383"/>
        <v>Morne</v>
      </c>
      <c r="F2341" s="51" t="str">
        <f t="shared" si="384"/>
        <v>Riekert</v>
      </c>
      <c r="G2341" s="51" t="str">
        <f t="shared" si="385"/>
        <v>Men U/21</v>
      </c>
      <c r="H2341" s="51" t="str">
        <f t="shared" si="386"/>
        <v>Orca Angling Club</v>
      </c>
      <c r="I2341" s="84"/>
      <c r="J2341" s="84" t="s">
        <v>1279</v>
      </c>
      <c r="K2341" s="84">
        <v>157</v>
      </c>
      <c r="L2341" s="83">
        <f t="shared" si="378"/>
        <v>20.399999999999999</v>
      </c>
      <c r="M2341" s="83">
        <f t="shared" si="379"/>
        <v>20.399999999999999</v>
      </c>
    </row>
    <row r="2342" spans="1:13" hidden="1" x14ac:dyDescent="0.3">
      <c r="A2342" s="210" t="str">
        <f t="shared" si="380"/>
        <v>2023-IC-L2</v>
      </c>
      <c r="B2342" s="199">
        <f t="shared" si="381"/>
        <v>45038</v>
      </c>
      <c r="C2342" s="210" t="str">
        <f t="shared" si="382"/>
        <v>Zone 1 - Mile 14</v>
      </c>
      <c r="D2342" s="84" t="s">
        <v>549</v>
      </c>
      <c r="E2342" s="51" t="str">
        <f t="shared" si="383"/>
        <v>Werner</v>
      </c>
      <c r="F2342" s="51" t="str">
        <f t="shared" si="384"/>
        <v>Van Riet</v>
      </c>
      <c r="G2342" s="51" t="str">
        <f t="shared" si="385"/>
        <v>Men Veteran</v>
      </c>
      <c r="H2342" s="51" t="str">
        <f t="shared" si="386"/>
        <v>Walvis Bay</v>
      </c>
      <c r="I2342" s="84"/>
      <c r="J2342" s="84"/>
      <c r="K2342" s="84"/>
      <c r="L2342" s="83" t="str">
        <f t="shared" si="378"/>
        <v/>
      </c>
      <c r="M2342" s="83" t="str">
        <f t="shared" si="379"/>
        <v/>
      </c>
    </row>
    <row r="2343" spans="1:13" hidden="1" x14ac:dyDescent="0.3">
      <c r="A2343" s="210" t="str">
        <f t="shared" si="380"/>
        <v>2023-IC-L2</v>
      </c>
      <c r="B2343" s="199">
        <f t="shared" si="381"/>
        <v>45038</v>
      </c>
      <c r="C2343" s="210" t="str">
        <f t="shared" si="382"/>
        <v>Zone 1 - Mile 14</v>
      </c>
      <c r="D2343" s="84" t="s">
        <v>1357</v>
      </c>
      <c r="E2343" s="51" t="str">
        <f t="shared" si="383"/>
        <v>Donavin</v>
      </c>
      <c r="F2343" s="51" t="str">
        <f t="shared" si="384"/>
        <v>Bezuidehoudt</v>
      </c>
      <c r="G2343" s="51" t="str">
        <f t="shared" si="385"/>
        <v>Men Senior</v>
      </c>
      <c r="H2343" s="51" t="str">
        <f t="shared" si="386"/>
        <v>Walvis Bay</v>
      </c>
      <c r="I2343" s="84"/>
      <c r="J2343" s="84" t="s">
        <v>1279</v>
      </c>
      <c r="K2343" s="84">
        <v>157</v>
      </c>
      <c r="L2343" s="83">
        <f t="shared" si="378"/>
        <v>20.399999999999999</v>
      </c>
      <c r="M2343" s="83">
        <f t="shared" si="379"/>
        <v>20.399999999999999</v>
      </c>
    </row>
    <row r="2344" spans="1:13" hidden="1" x14ac:dyDescent="0.3">
      <c r="A2344" s="210" t="str">
        <f t="shared" si="380"/>
        <v>2023-IC-L2</v>
      </c>
      <c r="B2344" s="199">
        <f t="shared" si="381"/>
        <v>45038</v>
      </c>
      <c r="C2344" s="210" t="str">
        <f t="shared" si="382"/>
        <v>Zone 1 - Mile 14</v>
      </c>
      <c r="D2344" s="84" t="s">
        <v>834</v>
      </c>
      <c r="E2344" s="51" t="str">
        <f t="shared" si="383"/>
        <v>Raymond</v>
      </c>
      <c r="F2344" s="51" t="str">
        <f t="shared" si="384"/>
        <v>Duvenhage</v>
      </c>
      <c r="G2344" s="51" t="str">
        <f t="shared" si="385"/>
        <v>Men Veteran</v>
      </c>
      <c r="H2344" s="51" t="str">
        <f t="shared" si="386"/>
        <v>Welwitschia</v>
      </c>
      <c r="I2344" s="84"/>
      <c r="J2344" s="84" t="s">
        <v>1279</v>
      </c>
      <c r="K2344" s="84">
        <v>92</v>
      </c>
      <c r="L2344" s="83">
        <f t="shared" si="378"/>
        <v>3.3</v>
      </c>
      <c r="M2344" s="83">
        <f t="shared" si="379"/>
        <v>3.3</v>
      </c>
    </row>
    <row r="2345" spans="1:13" hidden="1" x14ac:dyDescent="0.3">
      <c r="A2345" s="210" t="str">
        <f t="shared" si="380"/>
        <v>2023-IC-L2</v>
      </c>
      <c r="B2345" s="199">
        <f t="shared" si="381"/>
        <v>45038</v>
      </c>
      <c r="C2345" s="210" t="str">
        <f t="shared" si="382"/>
        <v>Zone 1 - Mile 14</v>
      </c>
      <c r="D2345" s="84" t="s">
        <v>834</v>
      </c>
      <c r="E2345" s="51" t="str">
        <f t="shared" si="383"/>
        <v>Raymond</v>
      </c>
      <c r="F2345" s="51" t="str">
        <f t="shared" si="384"/>
        <v>Duvenhage</v>
      </c>
      <c r="G2345" s="51" t="str">
        <f t="shared" si="385"/>
        <v>Men Veteran</v>
      </c>
      <c r="H2345" s="51" t="str">
        <f t="shared" si="386"/>
        <v>Welwitschia</v>
      </c>
      <c r="I2345" s="84"/>
      <c r="J2345" s="84" t="s">
        <v>1279</v>
      </c>
      <c r="K2345" s="84">
        <v>153</v>
      </c>
      <c r="L2345" s="83">
        <f t="shared" si="378"/>
        <v>18.600000000000001</v>
      </c>
      <c r="M2345" s="83">
        <f t="shared" si="379"/>
        <v>18.600000000000001</v>
      </c>
    </row>
    <row r="2346" spans="1:13" hidden="1" x14ac:dyDescent="0.3">
      <c r="A2346" s="210" t="str">
        <f t="shared" si="380"/>
        <v>2023-IC-L2</v>
      </c>
      <c r="B2346" s="199">
        <f t="shared" si="381"/>
        <v>45038</v>
      </c>
      <c r="C2346" s="210" t="str">
        <f t="shared" si="382"/>
        <v>Zone 1 - Mile 14</v>
      </c>
      <c r="D2346" s="84" t="s">
        <v>1202</v>
      </c>
      <c r="E2346" s="51" t="str">
        <f t="shared" si="383"/>
        <v>Flippie</v>
      </c>
      <c r="F2346" s="51" t="str">
        <f t="shared" si="384"/>
        <v>Scheepers</v>
      </c>
      <c r="G2346" s="51" t="str">
        <f t="shared" si="385"/>
        <v>Men Veteran</v>
      </c>
      <c r="H2346" s="51" t="str">
        <f t="shared" si="386"/>
        <v>Walvis Bay</v>
      </c>
      <c r="I2346" s="84"/>
      <c r="J2346" s="84" t="s">
        <v>1279</v>
      </c>
      <c r="K2346" s="84">
        <v>162</v>
      </c>
      <c r="L2346" s="83">
        <f t="shared" si="378"/>
        <v>22.7</v>
      </c>
      <c r="M2346" s="83">
        <f t="shared" si="379"/>
        <v>22.7</v>
      </c>
    </row>
    <row r="2347" spans="1:13" hidden="1" x14ac:dyDescent="0.3">
      <c r="A2347" s="210" t="str">
        <f t="shared" si="380"/>
        <v>2023-IC-L2</v>
      </c>
      <c r="B2347" s="199">
        <f t="shared" si="381"/>
        <v>45038</v>
      </c>
      <c r="C2347" s="210" t="str">
        <f t="shared" si="382"/>
        <v>Zone 1 - Mile 14</v>
      </c>
      <c r="D2347" s="84" t="s">
        <v>1202</v>
      </c>
      <c r="E2347" s="51" t="str">
        <f t="shared" si="383"/>
        <v>Flippie</v>
      </c>
      <c r="F2347" s="51" t="str">
        <f t="shared" si="384"/>
        <v>Scheepers</v>
      </c>
      <c r="G2347" s="51" t="str">
        <f t="shared" si="385"/>
        <v>Men Veteran</v>
      </c>
      <c r="H2347" s="51" t="str">
        <f t="shared" si="386"/>
        <v>Walvis Bay</v>
      </c>
      <c r="I2347" s="84"/>
      <c r="J2347" s="84" t="s">
        <v>1279</v>
      </c>
      <c r="K2347" s="84">
        <v>165</v>
      </c>
      <c r="L2347" s="83">
        <f t="shared" si="378"/>
        <v>24.1</v>
      </c>
      <c r="M2347" s="83">
        <f t="shared" si="379"/>
        <v>24.1</v>
      </c>
    </row>
    <row r="2348" spans="1:13" hidden="1" x14ac:dyDescent="0.3">
      <c r="A2348" s="210" t="str">
        <f t="shared" si="380"/>
        <v>2023-IC-L2</v>
      </c>
      <c r="B2348" s="199">
        <f t="shared" si="381"/>
        <v>45038</v>
      </c>
      <c r="C2348" s="210" t="str">
        <f t="shared" si="382"/>
        <v>Zone 1 - Mile 14</v>
      </c>
      <c r="D2348" s="84" t="s">
        <v>852</v>
      </c>
      <c r="E2348" s="51" t="str">
        <f t="shared" si="383"/>
        <v>Axel</v>
      </c>
      <c r="F2348" s="51" t="str">
        <f t="shared" si="384"/>
        <v>Parr</v>
      </c>
      <c r="G2348" s="51" t="str">
        <f t="shared" si="385"/>
        <v>Men Master</v>
      </c>
      <c r="H2348" s="51" t="str">
        <f t="shared" si="386"/>
        <v>Welwitschia</v>
      </c>
      <c r="I2348" s="84"/>
      <c r="J2348" s="84"/>
      <c r="K2348" s="84"/>
      <c r="L2348" s="83" t="str">
        <f t="shared" si="378"/>
        <v/>
      </c>
      <c r="M2348" s="83" t="str">
        <f t="shared" si="379"/>
        <v/>
      </c>
    </row>
    <row r="2349" spans="1:13" hidden="1" x14ac:dyDescent="0.3">
      <c r="A2349" s="210" t="str">
        <f t="shared" si="380"/>
        <v>2023-IC-L2</v>
      </c>
      <c r="B2349" s="199">
        <f t="shared" si="381"/>
        <v>45038</v>
      </c>
      <c r="C2349" s="210" t="str">
        <f t="shared" si="382"/>
        <v>Zone 1 - Mile 14</v>
      </c>
      <c r="D2349" s="84" t="s">
        <v>880</v>
      </c>
      <c r="E2349" s="51" t="str">
        <f t="shared" si="383"/>
        <v>Marinda</v>
      </c>
      <c r="F2349" s="51" t="str">
        <f t="shared" si="384"/>
        <v>Parr</v>
      </c>
      <c r="G2349" s="51" t="str">
        <f t="shared" si="385"/>
        <v>Ladies Master</v>
      </c>
      <c r="H2349" s="51" t="str">
        <f t="shared" si="386"/>
        <v>Welwitschia</v>
      </c>
      <c r="I2349" s="84"/>
      <c r="J2349" s="84"/>
      <c r="K2349" s="84"/>
      <c r="L2349" s="83" t="str">
        <f t="shared" si="378"/>
        <v/>
      </c>
      <c r="M2349" s="83" t="str">
        <f t="shared" si="379"/>
        <v/>
      </c>
    </row>
    <row r="2350" spans="1:13" hidden="1" x14ac:dyDescent="0.3">
      <c r="A2350" s="210" t="str">
        <f t="shared" si="380"/>
        <v>2023-IC-L2</v>
      </c>
      <c r="B2350" s="199">
        <f t="shared" si="381"/>
        <v>45038</v>
      </c>
      <c r="C2350" s="210" t="str">
        <f t="shared" si="382"/>
        <v>Zone 1 - Mile 14</v>
      </c>
      <c r="D2350" s="84" t="s">
        <v>533</v>
      </c>
      <c r="E2350" s="51" t="str">
        <f t="shared" si="383"/>
        <v>Sarah-Ann</v>
      </c>
      <c r="F2350" s="51" t="str">
        <f t="shared" si="384"/>
        <v>Mills</v>
      </c>
      <c r="G2350" s="51" t="str">
        <f t="shared" si="385"/>
        <v>Ladies Master</v>
      </c>
      <c r="H2350" s="51" t="str">
        <f t="shared" si="386"/>
        <v>Walvis Bay</v>
      </c>
      <c r="I2350" s="84"/>
      <c r="J2350" s="84" t="s">
        <v>20</v>
      </c>
      <c r="K2350" s="84">
        <v>81</v>
      </c>
      <c r="L2350" s="83">
        <f t="shared" si="378"/>
        <v>1.9</v>
      </c>
      <c r="M2350" s="83">
        <f t="shared" si="379"/>
        <v>1.9</v>
      </c>
    </row>
    <row r="2351" spans="1:13" hidden="1" x14ac:dyDescent="0.3">
      <c r="A2351" s="210" t="str">
        <f t="shared" si="380"/>
        <v>2023-IC-L2</v>
      </c>
      <c r="B2351" s="199">
        <f t="shared" si="381"/>
        <v>45038</v>
      </c>
      <c r="C2351" s="210" t="str">
        <f t="shared" si="382"/>
        <v>Zone 1 - Mile 14</v>
      </c>
      <c r="D2351" s="84" t="s">
        <v>533</v>
      </c>
      <c r="E2351" s="51" t="str">
        <f t="shared" si="383"/>
        <v>Sarah-Ann</v>
      </c>
      <c r="F2351" s="51" t="str">
        <f t="shared" si="384"/>
        <v>Mills</v>
      </c>
      <c r="G2351" s="51" t="str">
        <f t="shared" si="385"/>
        <v>Ladies Master</v>
      </c>
      <c r="H2351" s="51" t="str">
        <f t="shared" si="386"/>
        <v>Walvis Bay</v>
      </c>
      <c r="I2351" s="84"/>
      <c r="J2351" s="84" t="s">
        <v>20</v>
      </c>
      <c r="K2351" s="84">
        <v>80</v>
      </c>
      <c r="L2351" s="83">
        <f t="shared" si="378"/>
        <v>1.8</v>
      </c>
      <c r="M2351" s="83">
        <f t="shared" si="379"/>
        <v>1.8</v>
      </c>
    </row>
    <row r="2352" spans="1:13" hidden="1" x14ac:dyDescent="0.3">
      <c r="A2352" s="210" t="str">
        <f t="shared" si="380"/>
        <v>2023-IC-L2</v>
      </c>
      <c r="B2352" s="199">
        <f t="shared" si="381"/>
        <v>45038</v>
      </c>
      <c r="C2352" s="210" t="str">
        <f t="shared" si="382"/>
        <v>Zone 1 - Mile 14</v>
      </c>
      <c r="D2352" s="84" t="s">
        <v>813</v>
      </c>
      <c r="E2352" s="51" t="str">
        <f t="shared" si="383"/>
        <v>Cristiano</v>
      </c>
      <c r="F2352" s="51" t="str">
        <f t="shared" si="384"/>
        <v>Bampton</v>
      </c>
      <c r="G2352" s="51" t="str">
        <f t="shared" si="385"/>
        <v>Men U/21</v>
      </c>
      <c r="H2352" s="51" t="str">
        <f t="shared" si="386"/>
        <v>Walvis Bay</v>
      </c>
      <c r="I2352" s="84"/>
      <c r="J2352" s="84" t="s">
        <v>1279</v>
      </c>
      <c r="K2352" s="84">
        <v>154</v>
      </c>
      <c r="L2352" s="83">
        <f t="shared" si="378"/>
        <v>19.100000000000001</v>
      </c>
      <c r="M2352" s="83">
        <f t="shared" si="379"/>
        <v>19.100000000000001</v>
      </c>
    </row>
    <row r="2353" spans="1:13" hidden="1" x14ac:dyDescent="0.3">
      <c r="A2353" s="210" t="str">
        <f t="shared" si="380"/>
        <v>2023-IC-L2</v>
      </c>
      <c r="B2353" s="199">
        <f t="shared" si="381"/>
        <v>45038</v>
      </c>
      <c r="C2353" s="210" t="str">
        <f t="shared" si="382"/>
        <v>Zone 1 - Mile 14</v>
      </c>
      <c r="D2353" s="84" t="s">
        <v>813</v>
      </c>
      <c r="E2353" s="51" t="str">
        <f t="shared" si="383"/>
        <v>Cristiano</v>
      </c>
      <c r="F2353" s="51" t="str">
        <f t="shared" si="384"/>
        <v>Bampton</v>
      </c>
      <c r="G2353" s="51" t="str">
        <f t="shared" si="385"/>
        <v>Men U/21</v>
      </c>
      <c r="H2353" s="51" t="str">
        <f t="shared" si="386"/>
        <v>Walvis Bay</v>
      </c>
      <c r="I2353" s="84"/>
      <c r="J2353" s="84" t="s">
        <v>1279</v>
      </c>
      <c r="K2353" s="84">
        <v>153</v>
      </c>
      <c r="L2353" s="83">
        <f t="shared" si="378"/>
        <v>18.600000000000001</v>
      </c>
      <c r="M2353" s="83">
        <f t="shared" si="379"/>
        <v>18.600000000000001</v>
      </c>
    </row>
    <row r="2354" spans="1:13" hidden="1" x14ac:dyDescent="0.3">
      <c r="A2354" s="210" t="str">
        <f t="shared" si="380"/>
        <v>2023-IC-L2</v>
      </c>
      <c r="B2354" s="199">
        <f t="shared" si="381"/>
        <v>45038</v>
      </c>
      <c r="C2354" s="210" t="str">
        <f t="shared" si="382"/>
        <v>Zone 1 - Mile 14</v>
      </c>
      <c r="D2354" s="84" t="s">
        <v>813</v>
      </c>
      <c r="E2354" s="51" t="str">
        <f t="shared" si="383"/>
        <v>Cristiano</v>
      </c>
      <c r="F2354" s="51" t="str">
        <f t="shared" si="384"/>
        <v>Bampton</v>
      </c>
      <c r="G2354" s="51" t="str">
        <f t="shared" si="385"/>
        <v>Men U/21</v>
      </c>
      <c r="H2354" s="51" t="str">
        <f t="shared" si="386"/>
        <v>Walvis Bay</v>
      </c>
      <c r="I2354" s="84"/>
      <c r="J2354" s="84" t="s">
        <v>1279</v>
      </c>
      <c r="K2354" s="84">
        <v>159</v>
      </c>
      <c r="L2354" s="83">
        <f t="shared" si="378"/>
        <v>21.3</v>
      </c>
      <c r="M2354" s="83">
        <f t="shared" si="379"/>
        <v>21.3</v>
      </c>
    </row>
    <row r="2355" spans="1:13" hidden="1" x14ac:dyDescent="0.3">
      <c r="A2355" s="210" t="str">
        <f t="shared" si="380"/>
        <v>2023-IC-L2</v>
      </c>
      <c r="B2355" s="199">
        <f t="shared" si="381"/>
        <v>45038</v>
      </c>
      <c r="C2355" s="210" t="str">
        <f t="shared" si="382"/>
        <v>Zone 1 - Mile 14</v>
      </c>
      <c r="D2355" s="84" t="s">
        <v>1555</v>
      </c>
      <c r="E2355" s="51" t="str">
        <f t="shared" si="383"/>
        <v>Hannelie</v>
      </c>
      <c r="F2355" s="51" t="str">
        <f t="shared" si="384"/>
        <v>Du Plessis</v>
      </c>
      <c r="G2355" s="51" t="str">
        <f t="shared" si="385"/>
        <v>Ladies Master</v>
      </c>
      <c r="H2355" s="51" t="str">
        <f t="shared" si="386"/>
        <v>Walvis Bay</v>
      </c>
      <c r="I2355" s="84"/>
      <c r="J2355" s="84"/>
      <c r="K2355" s="84"/>
      <c r="L2355" s="83" t="str">
        <f t="shared" si="378"/>
        <v/>
      </c>
      <c r="M2355" s="83" t="str">
        <f t="shared" si="379"/>
        <v/>
      </c>
    </row>
    <row r="2356" spans="1:13" hidden="1" x14ac:dyDescent="0.3">
      <c r="A2356" s="210" t="str">
        <f t="shared" si="380"/>
        <v>2023-IC-L2</v>
      </c>
      <c r="B2356" s="199">
        <f t="shared" si="381"/>
        <v>45038</v>
      </c>
      <c r="C2356" s="210" t="str">
        <f t="shared" si="382"/>
        <v>Zone 1 - Mile 14</v>
      </c>
      <c r="D2356" s="84" t="s">
        <v>490</v>
      </c>
      <c r="E2356" s="51" t="str">
        <f t="shared" si="383"/>
        <v>Terence</v>
      </c>
      <c r="F2356" s="51" t="str">
        <f t="shared" si="384"/>
        <v>Clark</v>
      </c>
      <c r="G2356" s="51" t="str">
        <f t="shared" si="385"/>
        <v>Men Grand Masters</v>
      </c>
      <c r="H2356" s="51" t="str">
        <f t="shared" si="386"/>
        <v>Walvis Bay</v>
      </c>
      <c r="I2356" s="84"/>
      <c r="J2356" s="84"/>
      <c r="K2356" s="84"/>
      <c r="L2356" s="83" t="str">
        <f t="shared" si="378"/>
        <v/>
      </c>
      <c r="M2356" s="83" t="str">
        <f t="shared" si="379"/>
        <v/>
      </c>
    </row>
    <row r="2357" spans="1:13" hidden="1" x14ac:dyDescent="0.3">
      <c r="A2357" s="210" t="str">
        <f t="shared" si="380"/>
        <v>2023-IC-L2</v>
      </c>
      <c r="B2357" s="199">
        <f t="shared" si="381"/>
        <v>45038</v>
      </c>
      <c r="C2357" s="210" t="str">
        <f t="shared" si="382"/>
        <v>Zone 1 - Mile 14</v>
      </c>
      <c r="D2357" s="84" t="s">
        <v>452</v>
      </c>
      <c r="E2357" s="51" t="str">
        <f t="shared" si="383"/>
        <v>Bertie</v>
      </c>
      <c r="F2357" s="51" t="str">
        <f t="shared" si="384"/>
        <v>Diedericks</v>
      </c>
      <c r="G2357" s="51" t="str">
        <f t="shared" si="385"/>
        <v>Men Grand Masters</v>
      </c>
      <c r="H2357" s="51" t="str">
        <f t="shared" si="386"/>
        <v>Welwitschia</v>
      </c>
      <c r="I2357" s="84"/>
      <c r="J2357" s="84"/>
      <c r="K2357" s="84"/>
      <c r="L2357" s="83" t="str">
        <f t="shared" si="378"/>
        <v/>
      </c>
      <c r="M2357" s="83" t="str">
        <f t="shared" si="379"/>
        <v/>
      </c>
    </row>
    <row r="2358" spans="1:13" hidden="1" x14ac:dyDescent="0.3">
      <c r="A2358" s="210" t="str">
        <f t="shared" si="380"/>
        <v>2023-IC-L2</v>
      </c>
      <c r="B2358" s="199">
        <f t="shared" si="381"/>
        <v>45038</v>
      </c>
      <c r="C2358" s="210" t="str">
        <f t="shared" si="382"/>
        <v>Zone 1 - Mile 14</v>
      </c>
      <c r="D2358" s="84" t="s">
        <v>1374</v>
      </c>
      <c r="E2358" s="51" t="str">
        <f t="shared" si="383"/>
        <v>Michael</v>
      </c>
      <c r="F2358" s="51" t="str">
        <f t="shared" si="384"/>
        <v>Diedericks</v>
      </c>
      <c r="G2358" s="51" t="str">
        <f t="shared" si="385"/>
        <v>Men U/16</v>
      </c>
      <c r="H2358" s="51" t="str">
        <f t="shared" si="386"/>
        <v>Welwitschia</v>
      </c>
      <c r="I2358" s="84"/>
      <c r="J2358" s="84"/>
      <c r="K2358" s="84"/>
      <c r="L2358" s="83" t="str">
        <f t="shared" si="378"/>
        <v/>
      </c>
      <c r="M2358" s="83" t="str">
        <f t="shared" si="379"/>
        <v/>
      </c>
    </row>
    <row r="2359" spans="1:13" hidden="1" x14ac:dyDescent="0.3">
      <c r="A2359" s="210" t="str">
        <f t="shared" si="380"/>
        <v>2023-IC-L2</v>
      </c>
      <c r="B2359" s="199">
        <f t="shared" si="381"/>
        <v>45038</v>
      </c>
      <c r="C2359" s="210" t="str">
        <f t="shared" si="382"/>
        <v>Zone 1 - Mile 14</v>
      </c>
      <c r="D2359" s="84" t="s">
        <v>741</v>
      </c>
      <c r="E2359" s="51" t="str">
        <f t="shared" si="383"/>
        <v>Bradd</v>
      </c>
      <c r="F2359" s="51" t="str">
        <f t="shared" si="384"/>
        <v>Biller</v>
      </c>
      <c r="G2359" s="51" t="str">
        <f t="shared" si="385"/>
        <v>Men Senior</v>
      </c>
      <c r="H2359" s="51" t="str">
        <f t="shared" si="386"/>
        <v>Welwitschia</v>
      </c>
      <c r="I2359" s="84"/>
      <c r="J2359" s="84"/>
      <c r="K2359" s="84"/>
      <c r="L2359" s="83" t="str">
        <f t="shared" ref="L2359:L2422" si="387">IF(K2359="","",IF(I2359="",ROUND(HLOOKUP(J2359,kgList,K2359,FALSE),1),ROUND(HLOOKUP(I2359,kgList,K2359,FALSE),1)))</f>
        <v/>
      </c>
      <c r="M2359" s="83" t="str">
        <f t="shared" ref="M2359:M2422" si="388">IF(L2359="","",IF(COUNTA(I2359:J2359)&gt;1,"Edible or Inedible",IF(COUNTA(I2359)=1,L2359*1,IF(COUNTA(J2359)=1,L2359*1,"ERROR"))))</f>
        <v/>
      </c>
    </row>
    <row r="2360" spans="1:13" hidden="1" x14ac:dyDescent="0.3">
      <c r="A2360" s="210" t="str">
        <f t="shared" ref="A2360:A2423" si="389">IF(D2360="","",A2359)</f>
        <v>2023-IC-L2</v>
      </c>
      <c r="B2360" s="199">
        <f t="shared" ref="B2360:B2423" si="390">IF(D2360="","",B2359)</f>
        <v>45038</v>
      </c>
      <c r="C2360" s="210" t="str">
        <f t="shared" ref="C2360:C2423" si="391">IF(D2360="","",C2359)</f>
        <v>Zone 1 - Mile 14</v>
      </c>
      <c r="D2360" s="84" t="s">
        <v>1011</v>
      </c>
      <c r="E2360" s="51" t="str">
        <f t="shared" ref="E2360:E2423" si="392">IF(D2360="","",VLOOKUP(D2360,Master,3,FALSE))</f>
        <v>Dean</v>
      </c>
      <c r="F2360" s="51" t="str">
        <f t="shared" ref="F2360:F2423" si="393">IF(D2360="","",VLOOKUP(D2360,Master,4,FALSE))</f>
        <v>Biller</v>
      </c>
      <c r="G2360" s="51" t="str">
        <f t="shared" ref="G2360:G2423" si="394">IF(D2360="","",VLOOKUP(D2360,Master,5,FALSE))</f>
        <v>Men Senior</v>
      </c>
      <c r="H2360" s="51" t="str">
        <f t="shared" ref="H2360:H2423" si="395">IF(D2360="","",VLOOKUP(D2360,Master,2,FALSE))</f>
        <v>Welwitschia</v>
      </c>
      <c r="I2360" s="84" t="s">
        <v>19</v>
      </c>
      <c r="J2360" s="84"/>
      <c r="K2360" s="84">
        <v>60</v>
      </c>
      <c r="L2360" s="83">
        <f t="shared" si="387"/>
        <v>2.2000000000000002</v>
      </c>
      <c r="M2360" s="83">
        <f t="shared" si="388"/>
        <v>2.2000000000000002</v>
      </c>
    </row>
    <row r="2361" spans="1:13" hidden="1" x14ac:dyDescent="0.3">
      <c r="A2361" s="210" t="str">
        <f t="shared" si="389"/>
        <v>2023-IC-L2</v>
      </c>
      <c r="B2361" s="199">
        <f t="shared" si="390"/>
        <v>45038</v>
      </c>
      <c r="C2361" s="210" t="str">
        <f t="shared" si="391"/>
        <v>Zone 1 - Mile 14</v>
      </c>
      <c r="D2361" s="84" t="s">
        <v>538</v>
      </c>
      <c r="E2361" s="51" t="str">
        <f t="shared" si="392"/>
        <v xml:space="preserve">Michael </v>
      </c>
      <c r="F2361" s="51" t="str">
        <f t="shared" si="393"/>
        <v>Maree</v>
      </c>
      <c r="G2361" s="51" t="str">
        <f t="shared" si="394"/>
        <v>Men Veteran</v>
      </c>
      <c r="H2361" s="51" t="str">
        <f t="shared" si="395"/>
        <v>Welwitschia</v>
      </c>
      <c r="I2361" s="84" t="s">
        <v>9</v>
      </c>
      <c r="J2361" s="84"/>
      <c r="K2361" s="84">
        <v>30</v>
      </c>
      <c r="L2361" s="83">
        <f t="shared" si="387"/>
        <v>0.5</v>
      </c>
      <c r="M2361" s="83">
        <f t="shared" si="388"/>
        <v>0.5</v>
      </c>
    </row>
    <row r="2362" spans="1:13" hidden="1" x14ac:dyDescent="0.3">
      <c r="A2362" s="210" t="str">
        <f t="shared" si="389"/>
        <v>2023-IC-L2</v>
      </c>
      <c r="B2362" s="199">
        <f t="shared" si="390"/>
        <v>45038</v>
      </c>
      <c r="C2362" s="210" t="str">
        <f t="shared" si="391"/>
        <v>Zone 1 - Mile 14</v>
      </c>
      <c r="D2362" s="84" t="s">
        <v>538</v>
      </c>
      <c r="E2362" s="51" t="str">
        <f t="shared" si="392"/>
        <v xml:space="preserve">Michael </v>
      </c>
      <c r="F2362" s="51" t="str">
        <f t="shared" si="393"/>
        <v>Maree</v>
      </c>
      <c r="G2362" s="51" t="str">
        <f t="shared" si="394"/>
        <v>Men Veteran</v>
      </c>
      <c r="H2362" s="51" t="str">
        <f t="shared" si="395"/>
        <v>Welwitschia</v>
      </c>
      <c r="I2362" s="84" t="s">
        <v>9</v>
      </c>
      <c r="J2362" s="84"/>
      <c r="K2362" s="84">
        <v>30</v>
      </c>
      <c r="L2362" s="83">
        <f t="shared" si="387"/>
        <v>0.5</v>
      </c>
      <c r="M2362" s="83">
        <f t="shared" si="388"/>
        <v>0.5</v>
      </c>
    </row>
    <row r="2363" spans="1:13" hidden="1" x14ac:dyDescent="0.3">
      <c r="A2363" s="210" t="str">
        <f t="shared" si="389"/>
        <v>2023-IC-L2</v>
      </c>
      <c r="B2363" s="199">
        <f t="shared" si="390"/>
        <v>45038</v>
      </c>
      <c r="C2363" s="210" t="str">
        <f t="shared" si="391"/>
        <v>Zone 1 - Mile 14</v>
      </c>
      <c r="D2363" s="84" t="s">
        <v>538</v>
      </c>
      <c r="E2363" s="51" t="str">
        <f t="shared" si="392"/>
        <v xml:space="preserve">Michael </v>
      </c>
      <c r="F2363" s="51" t="str">
        <f t="shared" si="393"/>
        <v>Maree</v>
      </c>
      <c r="G2363" s="51" t="str">
        <f t="shared" si="394"/>
        <v>Men Veteran</v>
      </c>
      <c r="H2363" s="51" t="str">
        <f t="shared" si="395"/>
        <v>Welwitschia</v>
      </c>
      <c r="I2363" s="84" t="s">
        <v>9</v>
      </c>
      <c r="J2363" s="84"/>
      <c r="K2363" s="84">
        <v>31</v>
      </c>
      <c r="L2363" s="83">
        <f t="shared" si="387"/>
        <v>0.5</v>
      </c>
      <c r="M2363" s="83">
        <f t="shared" si="388"/>
        <v>0.5</v>
      </c>
    </row>
    <row r="2364" spans="1:13" hidden="1" x14ac:dyDescent="0.3">
      <c r="A2364" s="210" t="str">
        <f t="shared" si="389"/>
        <v>2023-IC-L2</v>
      </c>
      <c r="B2364" s="199">
        <f t="shared" si="390"/>
        <v>45038</v>
      </c>
      <c r="C2364" s="210" t="str">
        <f t="shared" si="391"/>
        <v>Zone 1 - Mile 14</v>
      </c>
      <c r="D2364" s="84" t="s">
        <v>1705</v>
      </c>
      <c r="E2364" s="51" t="str">
        <f t="shared" si="392"/>
        <v>Wentzel</v>
      </c>
      <c r="F2364" s="51" t="str">
        <f t="shared" si="393"/>
        <v>Smal</v>
      </c>
      <c r="G2364" s="51" t="str">
        <f t="shared" si="394"/>
        <v>Men Senior</v>
      </c>
      <c r="H2364" s="51" t="str">
        <f t="shared" si="395"/>
        <v>Okahandja</v>
      </c>
      <c r="I2364" s="84" t="s">
        <v>19</v>
      </c>
      <c r="J2364" s="84"/>
      <c r="K2364" s="84">
        <v>41</v>
      </c>
      <c r="L2364" s="83">
        <f t="shared" si="387"/>
        <v>0.7</v>
      </c>
      <c r="M2364" s="83">
        <f t="shared" si="388"/>
        <v>0.7</v>
      </c>
    </row>
    <row r="2365" spans="1:13" hidden="1" x14ac:dyDescent="0.3">
      <c r="A2365" s="210" t="str">
        <f t="shared" si="389"/>
        <v>2023-IC-L2</v>
      </c>
      <c r="B2365" s="199">
        <f t="shared" si="390"/>
        <v>45038</v>
      </c>
      <c r="C2365" s="210" t="str">
        <f t="shared" si="391"/>
        <v>Zone 1 - Mile 14</v>
      </c>
      <c r="D2365" s="84" t="s">
        <v>727</v>
      </c>
      <c r="E2365" s="51" t="str">
        <f t="shared" si="392"/>
        <v>Ras</v>
      </c>
      <c r="F2365" s="51" t="str">
        <f t="shared" si="393"/>
        <v>Van Der Westhuizen</v>
      </c>
      <c r="G2365" s="51" t="str">
        <f t="shared" si="394"/>
        <v>Men Senior</v>
      </c>
      <c r="H2365" s="51" t="str">
        <f t="shared" si="395"/>
        <v>Welwitschia</v>
      </c>
      <c r="I2365" s="84"/>
      <c r="J2365" s="84" t="s">
        <v>1280</v>
      </c>
      <c r="K2365" s="84">
        <v>121</v>
      </c>
      <c r="L2365" s="83">
        <f t="shared" si="387"/>
        <v>7.2</v>
      </c>
      <c r="M2365" s="83">
        <f t="shared" si="388"/>
        <v>7.2</v>
      </c>
    </row>
    <row r="2366" spans="1:13" hidden="1" x14ac:dyDescent="0.3">
      <c r="A2366" s="210" t="str">
        <f t="shared" si="389"/>
        <v>2023-IC-L2</v>
      </c>
      <c r="B2366" s="199">
        <f t="shared" si="390"/>
        <v>45038</v>
      </c>
      <c r="C2366" s="210" t="str">
        <f t="shared" si="391"/>
        <v>Zone 1 - Mile 14</v>
      </c>
      <c r="D2366" s="84" t="s">
        <v>727</v>
      </c>
      <c r="E2366" s="51" t="str">
        <f t="shared" si="392"/>
        <v>Ras</v>
      </c>
      <c r="F2366" s="51" t="str">
        <f t="shared" si="393"/>
        <v>Van Der Westhuizen</v>
      </c>
      <c r="G2366" s="51" t="str">
        <f t="shared" si="394"/>
        <v>Men Senior</v>
      </c>
      <c r="H2366" s="51" t="str">
        <f t="shared" si="395"/>
        <v>Welwitschia</v>
      </c>
      <c r="I2366" s="84"/>
      <c r="J2366" s="84" t="s">
        <v>20</v>
      </c>
      <c r="K2366" s="84">
        <v>94</v>
      </c>
      <c r="L2366" s="83">
        <f t="shared" si="387"/>
        <v>3.1</v>
      </c>
      <c r="M2366" s="83">
        <f t="shared" si="388"/>
        <v>3.1</v>
      </c>
    </row>
    <row r="2367" spans="1:13" hidden="1" x14ac:dyDescent="0.3">
      <c r="A2367" s="210" t="str">
        <f t="shared" si="389"/>
        <v>2023-IC-L2</v>
      </c>
      <c r="B2367" s="199">
        <f t="shared" si="390"/>
        <v>45038</v>
      </c>
      <c r="C2367" s="210" t="str">
        <f t="shared" si="391"/>
        <v>Zone 1 - Mile 14</v>
      </c>
      <c r="D2367" s="84" t="s">
        <v>463</v>
      </c>
      <c r="E2367" s="51" t="str">
        <f t="shared" si="392"/>
        <v>Willem</v>
      </c>
      <c r="F2367" s="51" t="str">
        <f t="shared" si="393"/>
        <v>Steyn</v>
      </c>
      <c r="G2367" s="51" t="str">
        <f t="shared" si="394"/>
        <v>Men Veteran</v>
      </c>
      <c r="H2367" s="51" t="str">
        <f t="shared" si="395"/>
        <v>Welwitschia</v>
      </c>
      <c r="I2367" s="84"/>
      <c r="J2367" s="84"/>
      <c r="K2367" s="84"/>
      <c r="L2367" s="83" t="str">
        <f t="shared" si="387"/>
        <v/>
      </c>
      <c r="M2367" s="83" t="str">
        <f t="shared" si="388"/>
        <v/>
      </c>
    </row>
    <row r="2368" spans="1:13" hidden="1" x14ac:dyDescent="0.3">
      <c r="A2368" s="210" t="str">
        <f t="shared" si="389"/>
        <v>2023-IC-L2</v>
      </c>
      <c r="B2368" s="199">
        <f t="shared" si="390"/>
        <v>45038</v>
      </c>
      <c r="C2368" s="210" t="str">
        <f t="shared" si="391"/>
        <v>Zone 1 - Mile 14</v>
      </c>
      <c r="D2368" s="84" t="s">
        <v>520</v>
      </c>
      <c r="E2368" s="51" t="str">
        <f t="shared" si="392"/>
        <v>Carlien</v>
      </c>
      <c r="F2368" s="51" t="str">
        <f t="shared" si="393"/>
        <v>Steyn</v>
      </c>
      <c r="G2368" s="51" t="str">
        <f t="shared" si="394"/>
        <v>Ladies Veteran</v>
      </c>
      <c r="H2368" s="51" t="str">
        <f t="shared" si="395"/>
        <v>Welwitschia</v>
      </c>
      <c r="I2368" s="84"/>
      <c r="J2368" s="84"/>
      <c r="K2368" s="84"/>
      <c r="L2368" s="83" t="str">
        <f t="shared" si="387"/>
        <v/>
      </c>
      <c r="M2368" s="83" t="str">
        <f t="shared" si="388"/>
        <v/>
      </c>
    </row>
    <row r="2369" spans="1:13" hidden="1" x14ac:dyDescent="0.3">
      <c r="A2369" s="210" t="str">
        <f t="shared" si="389"/>
        <v>2023-IC-L2</v>
      </c>
      <c r="B2369" s="199">
        <f t="shared" si="390"/>
        <v>45038</v>
      </c>
      <c r="C2369" s="210" t="str">
        <f t="shared" si="391"/>
        <v>Zone 1 - Mile 14</v>
      </c>
      <c r="D2369" s="84" t="s">
        <v>1223</v>
      </c>
      <c r="E2369" s="51" t="str">
        <f t="shared" si="392"/>
        <v>Armand</v>
      </c>
      <c r="F2369" s="51" t="str">
        <f t="shared" si="393"/>
        <v>Pretorius</v>
      </c>
      <c r="G2369" s="51" t="str">
        <f t="shared" si="394"/>
        <v>Men Senior</v>
      </c>
      <c r="H2369" s="51" t="str">
        <f t="shared" si="395"/>
        <v>Penguin</v>
      </c>
      <c r="I2369" s="84"/>
      <c r="J2369" s="84"/>
      <c r="K2369" s="84"/>
      <c r="L2369" s="83" t="str">
        <f t="shared" si="387"/>
        <v/>
      </c>
      <c r="M2369" s="83" t="str">
        <f t="shared" si="388"/>
        <v/>
      </c>
    </row>
    <row r="2370" spans="1:13" hidden="1" x14ac:dyDescent="0.3">
      <c r="A2370" s="210" t="str">
        <f t="shared" si="389"/>
        <v>2023-IC-L2</v>
      </c>
      <c r="B2370" s="199">
        <f t="shared" si="390"/>
        <v>45038</v>
      </c>
      <c r="C2370" s="210" t="str">
        <f t="shared" si="391"/>
        <v>Zone 1 - Mile 14</v>
      </c>
      <c r="D2370" s="84" t="s">
        <v>1620</v>
      </c>
      <c r="E2370" s="51" t="str">
        <f t="shared" si="392"/>
        <v>Riaan</v>
      </c>
      <c r="F2370" s="51" t="str">
        <f t="shared" si="393"/>
        <v>Van Rhyn</v>
      </c>
      <c r="G2370" s="51" t="str">
        <f t="shared" si="394"/>
        <v>Men Senior</v>
      </c>
      <c r="H2370" s="51" t="str">
        <f t="shared" si="395"/>
        <v>Welwitschia</v>
      </c>
      <c r="I2370" s="84"/>
      <c r="J2370" s="84"/>
      <c r="K2370" s="84"/>
      <c r="L2370" s="83" t="str">
        <f t="shared" si="387"/>
        <v/>
      </c>
      <c r="M2370" s="83" t="str">
        <f t="shared" si="388"/>
        <v/>
      </c>
    </row>
    <row r="2371" spans="1:13" hidden="1" x14ac:dyDescent="0.3">
      <c r="A2371" s="210" t="str">
        <f t="shared" si="389"/>
        <v>2023-IC-L2</v>
      </c>
      <c r="B2371" s="199">
        <f t="shared" si="390"/>
        <v>45038</v>
      </c>
      <c r="C2371" s="210" t="str">
        <f t="shared" si="391"/>
        <v>Zone 1 - Mile 14</v>
      </c>
      <c r="D2371" s="84" t="s">
        <v>1225</v>
      </c>
      <c r="E2371" s="51" t="str">
        <f t="shared" si="392"/>
        <v>Neil</v>
      </c>
      <c r="F2371" s="51" t="str">
        <f t="shared" si="393"/>
        <v>Pretorius</v>
      </c>
      <c r="G2371" s="51" t="str">
        <f t="shared" si="394"/>
        <v>Men U/16</v>
      </c>
      <c r="H2371" s="51" t="str">
        <f t="shared" si="395"/>
        <v>Penguin</v>
      </c>
      <c r="I2371" s="84"/>
      <c r="J2371" s="84"/>
      <c r="K2371" s="84"/>
      <c r="L2371" s="83" t="str">
        <f t="shared" si="387"/>
        <v/>
      </c>
      <c r="M2371" s="83" t="str">
        <f t="shared" si="388"/>
        <v/>
      </c>
    </row>
    <row r="2372" spans="1:13" hidden="1" x14ac:dyDescent="0.3">
      <c r="A2372" s="210" t="str">
        <f t="shared" si="389"/>
        <v>2023-IC-L2</v>
      </c>
      <c r="B2372" s="199">
        <f t="shared" si="390"/>
        <v>45038</v>
      </c>
      <c r="C2372" s="210" t="str">
        <f t="shared" si="391"/>
        <v>Zone 1 - Mile 14</v>
      </c>
      <c r="D2372" s="84" t="s">
        <v>908</v>
      </c>
      <c r="E2372" s="51" t="str">
        <f t="shared" si="392"/>
        <v>Wilfred</v>
      </c>
      <c r="F2372" s="51" t="str">
        <f t="shared" si="393"/>
        <v>Matthys</v>
      </c>
      <c r="G2372" s="51" t="str">
        <f t="shared" si="394"/>
        <v>Men Veteran</v>
      </c>
      <c r="H2372" s="51" t="str">
        <f t="shared" si="395"/>
        <v>Welwitschia</v>
      </c>
      <c r="I2372" s="84"/>
      <c r="J2372" s="84"/>
      <c r="K2372" s="84"/>
      <c r="L2372" s="83" t="str">
        <f t="shared" si="387"/>
        <v/>
      </c>
      <c r="M2372" s="83" t="str">
        <f t="shared" si="388"/>
        <v/>
      </c>
    </row>
    <row r="2373" spans="1:13" hidden="1" x14ac:dyDescent="0.3">
      <c r="A2373" s="210" t="str">
        <f t="shared" si="389"/>
        <v>2023-IC-L2</v>
      </c>
      <c r="B2373" s="199">
        <f t="shared" si="390"/>
        <v>45038</v>
      </c>
      <c r="C2373" s="210" t="str">
        <f t="shared" si="391"/>
        <v>Zone 1 - Mile 14</v>
      </c>
      <c r="D2373" s="84" t="s">
        <v>1517</v>
      </c>
      <c r="E2373" s="51" t="str">
        <f t="shared" si="392"/>
        <v>GJ</v>
      </c>
      <c r="F2373" s="51" t="str">
        <f t="shared" si="393"/>
        <v>Oosthuizen</v>
      </c>
      <c r="G2373" s="51" t="str">
        <f t="shared" si="394"/>
        <v>Men Senior</v>
      </c>
      <c r="H2373" s="51" t="str">
        <f t="shared" si="395"/>
        <v>Welwitschia</v>
      </c>
      <c r="I2373" s="84"/>
      <c r="J2373" s="84"/>
      <c r="K2373" s="84"/>
      <c r="L2373" s="83" t="str">
        <f t="shared" si="387"/>
        <v/>
      </c>
      <c r="M2373" s="83" t="str">
        <f t="shared" si="388"/>
        <v/>
      </c>
    </row>
    <row r="2374" spans="1:13" hidden="1" x14ac:dyDescent="0.3">
      <c r="A2374" s="210" t="s">
        <v>2057</v>
      </c>
      <c r="B2374" s="199">
        <v>45080</v>
      </c>
      <c r="C2374" s="210" t="s">
        <v>2058</v>
      </c>
      <c r="D2374" s="84" t="s">
        <v>657</v>
      </c>
      <c r="E2374" s="51" t="str">
        <f t="shared" si="392"/>
        <v>Adri</v>
      </c>
      <c r="F2374" s="51" t="str">
        <f t="shared" si="393"/>
        <v>Roets</v>
      </c>
      <c r="G2374" s="51" t="str">
        <f t="shared" si="394"/>
        <v>Men Master</v>
      </c>
      <c r="H2374" s="51" t="str">
        <f t="shared" si="395"/>
        <v>Atlantic Angling Club</v>
      </c>
      <c r="I2374" s="84"/>
      <c r="J2374" s="84"/>
      <c r="K2374" s="84"/>
      <c r="L2374" s="83" t="str">
        <f t="shared" si="387"/>
        <v/>
      </c>
      <c r="M2374" s="83" t="str">
        <f t="shared" si="388"/>
        <v/>
      </c>
    </row>
    <row r="2375" spans="1:13" hidden="1" x14ac:dyDescent="0.3">
      <c r="A2375" s="210" t="str">
        <f t="shared" si="389"/>
        <v>2023-IC-L3</v>
      </c>
      <c r="B2375" s="199">
        <f t="shared" si="390"/>
        <v>45080</v>
      </c>
      <c r="C2375" s="210" t="str">
        <f t="shared" si="391"/>
        <v>Zone 2 - Mile 32</v>
      </c>
      <c r="D2375" s="84" t="s">
        <v>682</v>
      </c>
      <c r="E2375" s="51" t="str">
        <f t="shared" si="392"/>
        <v>Henning</v>
      </c>
      <c r="F2375" s="51" t="str">
        <f t="shared" si="393"/>
        <v>Du Plessis</v>
      </c>
      <c r="G2375" s="51" t="str">
        <f t="shared" si="394"/>
        <v>Men Master</v>
      </c>
      <c r="H2375" s="51" t="str">
        <f t="shared" si="395"/>
        <v>Atlantic Angling Club</v>
      </c>
      <c r="I2375" s="84" t="s">
        <v>19</v>
      </c>
      <c r="J2375" s="84"/>
      <c r="K2375" s="84">
        <v>127</v>
      </c>
      <c r="L2375" s="83">
        <f t="shared" si="387"/>
        <v>21.8</v>
      </c>
      <c r="M2375" s="83">
        <f t="shared" si="388"/>
        <v>21.8</v>
      </c>
    </row>
    <row r="2376" spans="1:13" hidden="1" x14ac:dyDescent="0.3">
      <c r="A2376" s="210" t="str">
        <f t="shared" si="389"/>
        <v>2023-IC-L3</v>
      </c>
      <c r="B2376" s="199">
        <f t="shared" si="390"/>
        <v>45080</v>
      </c>
      <c r="C2376" s="210" t="str">
        <f t="shared" si="391"/>
        <v>Zone 2 - Mile 32</v>
      </c>
      <c r="D2376" s="84" t="s">
        <v>1545</v>
      </c>
      <c r="E2376" s="51" t="str">
        <f t="shared" si="392"/>
        <v>Stefano</v>
      </c>
      <c r="F2376" s="51" t="str">
        <f t="shared" si="393"/>
        <v>Strappazzon</v>
      </c>
      <c r="G2376" s="51" t="str">
        <f t="shared" si="394"/>
        <v>Men Veteran</v>
      </c>
      <c r="H2376" s="51" t="str">
        <f t="shared" si="395"/>
        <v>Atlantic Angling Club</v>
      </c>
      <c r="I2376" s="84"/>
      <c r="J2376" s="84" t="s">
        <v>1279</v>
      </c>
      <c r="K2376" s="84">
        <v>94</v>
      </c>
      <c r="L2376" s="83">
        <f t="shared" si="387"/>
        <v>3.5</v>
      </c>
      <c r="M2376" s="83">
        <f t="shared" si="388"/>
        <v>3.5</v>
      </c>
    </row>
    <row r="2377" spans="1:13" hidden="1" x14ac:dyDescent="0.3">
      <c r="A2377" s="210" t="str">
        <f t="shared" si="389"/>
        <v>2023-IC-L3</v>
      </c>
      <c r="B2377" s="199">
        <f t="shared" si="390"/>
        <v>45080</v>
      </c>
      <c r="C2377" s="210" t="str">
        <f t="shared" si="391"/>
        <v>Zone 2 - Mile 32</v>
      </c>
      <c r="D2377" s="84" t="s">
        <v>905</v>
      </c>
      <c r="E2377" s="51" t="str">
        <f t="shared" si="392"/>
        <v>Jaco</v>
      </c>
      <c r="F2377" s="51" t="str">
        <f t="shared" si="393"/>
        <v>Venter</v>
      </c>
      <c r="G2377" s="51" t="str">
        <f t="shared" si="394"/>
        <v>Men Master</v>
      </c>
      <c r="H2377" s="51" t="str">
        <f t="shared" si="395"/>
        <v>Atlantic Angling Club</v>
      </c>
      <c r="I2377" s="84"/>
      <c r="J2377" s="84"/>
      <c r="K2377" s="84"/>
      <c r="L2377" s="83" t="str">
        <f t="shared" si="387"/>
        <v/>
      </c>
      <c r="M2377" s="83" t="str">
        <f t="shared" si="388"/>
        <v/>
      </c>
    </row>
    <row r="2378" spans="1:13" hidden="1" x14ac:dyDescent="0.3">
      <c r="A2378" s="210" t="str">
        <f t="shared" si="389"/>
        <v>2023-IC-L3</v>
      </c>
      <c r="B2378" s="199">
        <f t="shared" si="390"/>
        <v>45080</v>
      </c>
      <c r="C2378" s="210" t="str">
        <f t="shared" si="391"/>
        <v>Zone 2 - Mile 32</v>
      </c>
      <c r="D2378" s="84" t="s">
        <v>1767</v>
      </c>
      <c r="E2378" s="51" t="str">
        <f t="shared" si="392"/>
        <v>Andre</v>
      </c>
      <c r="F2378" s="51" t="str">
        <f t="shared" si="393"/>
        <v>Nell</v>
      </c>
      <c r="G2378" s="51" t="str">
        <f t="shared" si="394"/>
        <v>Men Grand Masters</v>
      </c>
      <c r="H2378" s="51" t="str">
        <f t="shared" si="395"/>
        <v>Namib Park</v>
      </c>
      <c r="I2378" s="84"/>
      <c r="J2378" s="84"/>
      <c r="K2378" s="84"/>
      <c r="L2378" s="83" t="str">
        <f t="shared" si="387"/>
        <v/>
      </c>
      <c r="M2378" s="83" t="str">
        <f t="shared" si="388"/>
        <v/>
      </c>
    </row>
    <row r="2379" spans="1:13" hidden="1" x14ac:dyDescent="0.3">
      <c r="A2379" s="210" t="str">
        <f t="shared" si="389"/>
        <v>2023-IC-L3</v>
      </c>
      <c r="B2379" s="199">
        <f t="shared" si="390"/>
        <v>45080</v>
      </c>
      <c r="C2379" s="210" t="str">
        <f t="shared" si="391"/>
        <v>Zone 2 - Mile 32</v>
      </c>
      <c r="D2379" s="84" t="s">
        <v>1685</v>
      </c>
      <c r="E2379" s="51" t="str">
        <f t="shared" si="392"/>
        <v>Jacobus</v>
      </c>
      <c r="F2379" s="51" t="str">
        <f t="shared" si="393"/>
        <v>Steyl</v>
      </c>
      <c r="G2379" s="51" t="str">
        <f t="shared" si="394"/>
        <v>Men Grand Masters</v>
      </c>
      <c r="H2379" s="51" t="str">
        <f t="shared" si="395"/>
        <v>Atlantic Angling Club</v>
      </c>
      <c r="I2379" s="84"/>
      <c r="J2379" s="84"/>
      <c r="K2379" s="84"/>
      <c r="L2379" s="83" t="str">
        <f t="shared" si="387"/>
        <v/>
      </c>
      <c r="M2379" s="83" t="str">
        <f t="shared" si="388"/>
        <v/>
      </c>
    </row>
    <row r="2380" spans="1:13" hidden="1" x14ac:dyDescent="0.3">
      <c r="A2380" s="210" t="str">
        <f t="shared" si="389"/>
        <v>2023-IC-L3</v>
      </c>
      <c r="B2380" s="199">
        <f t="shared" si="390"/>
        <v>45080</v>
      </c>
      <c r="C2380" s="210" t="str">
        <f t="shared" si="391"/>
        <v>Zone 2 - Mile 32</v>
      </c>
      <c r="D2380" s="84" t="s">
        <v>1670</v>
      </c>
      <c r="E2380" s="51" t="str">
        <f t="shared" si="392"/>
        <v>Andy</v>
      </c>
      <c r="F2380" s="51" t="str">
        <f t="shared" si="393"/>
        <v>Welzig</v>
      </c>
      <c r="G2380" s="51" t="str">
        <f t="shared" si="394"/>
        <v>Men Grand Masters</v>
      </c>
      <c r="H2380" s="51" t="str">
        <f t="shared" si="395"/>
        <v>Atlantic Angling Club</v>
      </c>
      <c r="I2380" s="84"/>
      <c r="J2380" s="84"/>
      <c r="K2380" s="84"/>
      <c r="L2380" s="83" t="str">
        <f t="shared" si="387"/>
        <v/>
      </c>
      <c r="M2380" s="83" t="str">
        <f t="shared" si="388"/>
        <v/>
      </c>
    </row>
    <row r="2381" spans="1:13" hidden="1" x14ac:dyDescent="0.3">
      <c r="A2381" s="210" t="str">
        <f t="shared" si="389"/>
        <v>2023-IC-L3</v>
      </c>
      <c r="B2381" s="199">
        <f t="shared" si="390"/>
        <v>45080</v>
      </c>
      <c r="C2381" s="210" t="str">
        <f t="shared" si="391"/>
        <v>Zone 2 - Mile 32</v>
      </c>
      <c r="D2381" s="84" t="s">
        <v>1428</v>
      </c>
      <c r="E2381" s="51" t="str">
        <f t="shared" si="392"/>
        <v>Casper</v>
      </c>
      <c r="F2381" s="51" t="str">
        <f t="shared" si="393"/>
        <v>Mare</v>
      </c>
      <c r="G2381" s="51" t="str">
        <f t="shared" si="394"/>
        <v>Men Veteran</v>
      </c>
      <c r="H2381" s="51" t="str">
        <f t="shared" si="395"/>
        <v>xAtlantic Angling Club</v>
      </c>
      <c r="I2381" s="84"/>
      <c r="J2381" s="84"/>
      <c r="K2381" s="84"/>
      <c r="L2381" s="83" t="str">
        <f t="shared" si="387"/>
        <v/>
      </c>
      <c r="M2381" s="83" t="str">
        <f t="shared" si="388"/>
        <v/>
      </c>
    </row>
    <row r="2382" spans="1:13" hidden="1" x14ac:dyDescent="0.3">
      <c r="A2382" s="210" t="str">
        <f t="shared" si="389"/>
        <v>2023-IC-L3</v>
      </c>
      <c r="B2382" s="199">
        <f t="shared" si="390"/>
        <v>45080</v>
      </c>
      <c r="C2382" s="210" t="str">
        <f t="shared" si="391"/>
        <v>Zone 2 - Mile 32</v>
      </c>
      <c r="D2382" s="84" t="s">
        <v>717</v>
      </c>
      <c r="E2382" s="51" t="str">
        <f t="shared" si="392"/>
        <v>Heinz</v>
      </c>
      <c r="F2382" s="51" t="str">
        <f t="shared" si="393"/>
        <v>Bresele</v>
      </c>
      <c r="G2382" s="51" t="str">
        <f t="shared" si="394"/>
        <v>Men Grand Masters</v>
      </c>
      <c r="H2382" s="51" t="str">
        <f t="shared" si="395"/>
        <v>Atlantic Angling Club</v>
      </c>
      <c r="I2382" s="84"/>
      <c r="J2382" s="84"/>
      <c r="K2382" s="84"/>
      <c r="L2382" s="83" t="str">
        <f t="shared" si="387"/>
        <v/>
      </c>
      <c r="M2382" s="83" t="str">
        <f t="shared" si="388"/>
        <v/>
      </c>
    </row>
    <row r="2383" spans="1:13" hidden="1" x14ac:dyDescent="0.3">
      <c r="A2383" s="210" t="str">
        <f t="shared" si="389"/>
        <v>2023-IC-L3</v>
      </c>
      <c r="B2383" s="199">
        <f t="shared" si="390"/>
        <v>45080</v>
      </c>
      <c r="C2383" s="210" t="str">
        <f t="shared" si="391"/>
        <v>Zone 2 - Mile 32</v>
      </c>
      <c r="D2383" s="84" t="s">
        <v>1554</v>
      </c>
      <c r="E2383" s="51" t="str">
        <f t="shared" si="392"/>
        <v>Sven</v>
      </c>
      <c r="F2383" s="51" t="str">
        <f t="shared" si="393"/>
        <v>Welzig</v>
      </c>
      <c r="G2383" s="51" t="str">
        <f t="shared" si="394"/>
        <v>Men U/21</v>
      </c>
      <c r="H2383" s="51" t="str">
        <f t="shared" si="395"/>
        <v>Mako</v>
      </c>
      <c r="I2383" s="84"/>
      <c r="J2383" s="84"/>
      <c r="K2383" s="84"/>
      <c r="L2383" s="83" t="str">
        <f t="shared" si="387"/>
        <v/>
      </c>
      <c r="M2383" s="83" t="str">
        <f t="shared" si="388"/>
        <v/>
      </c>
    </row>
    <row r="2384" spans="1:13" hidden="1" x14ac:dyDescent="0.3">
      <c r="A2384" s="210" t="str">
        <f t="shared" si="389"/>
        <v>2023-IC-L3</v>
      </c>
      <c r="B2384" s="199">
        <f t="shared" si="390"/>
        <v>45080</v>
      </c>
      <c r="C2384" s="210" t="str">
        <f t="shared" si="391"/>
        <v>Zone 2 - Mile 32</v>
      </c>
      <c r="D2384" s="84" t="s">
        <v>1430</v>
      </c>
      <c r="E2384" s="51" t="str">
        <f t="shared" si="392"/>
        <v>Kay</v>
      </c>
      <c r="F2384" s="51" t="str">
        <f t="shared" si="393"/>
        <v>Bachran</v>
      </c>
      <c r="G2384" s="51" t="str">
        <f t="shared" si="394"/>
        <v>Men Senior</v>
      </c>
      <c r="H2384" s="51" t="str">
        <f t="shared" si="395"/>
        <v>Mako</v>
      </c>
      <c r="I2384" s="84"/>
      <c r="J2384" s="84"/>
      <c r="K2384" s="84"/>
      <c r="L2384" s="83" t="str">
        <f t="shared" si="387"/>
        <v/>
      </c>
      <c r="M2384" s="83" t="str">
        <f t="shared" si="388"/>
        <v/>
      </c>
    </row>
    <row r="2385" spans="1:13" hidden="1" x14ac:dyDescent="0.3">
      <c r="A2385" s="210" t="str">
        <f t="shared" si="389"/>
        <v>2023-IC-L3</v>
      </c>
      <c r="B2385" s="199">
        <f t="shared" si="390"/>
        <v>45080</v>
      </c>
      <c r="C2385" s="210" t="str">
        <f t="shared" si="391"/>
        <v>Zone 2 - Mile 32</v>
      </c>
      <c r="D2385" s="84" t="s">
        <v>1429</v>
      </c>
      <c r="E2385" s="51" t="str">
        <f t="shared" si="392"/>
        <v>Andi</v>
      </c>
      <c r="F2385" s="51" t="str">
        <f t="shared" si="393"/>
        <v>Bachran</v>
      </c>
      <c r="G2385" s="51" t="str">
        <f t="shared" si="394"/>
        <v>Men Master</v>
      </c>
      <c r="H2385" s="51" t="str">
        <f t="shared" si="395"/>
        <v>Atlantic Angling Club</v>
      </c>
      <c r="I2385" s="84"/>
      <c r="J2385" s="84"/>
      <c r="K2385" s="84"/>
      <c r="L2385" s="83" t="str">
        <f t="shared" si="387"/>
        <v/>
      </c>
      <c r="M2385" s="83" t="str">
        <f t="shared" si="388"/>
        <v/>
      </c>
    </row>
    <row r="2386" spans="1:13" hidden="1" x14ac:dyDescent="0.3">
      <c r="A2386" s="210" t="str">
        <f t="shared" si="389"/>
        <v>2023-IC-L3</v>
      </c>
      <c r="B2386" s="199">
        <f t="shared" si="390"/>
        <v>45080</v>
      </c>
      <c r="C2386" s="210" t="str">
        <f t="shared" si="391"/>
        <v>Zone 2 - Mile 32</v>
      </c>
      <c r="D2386" s="84" t="s">
        <v>909</v>
      </c>
      <c r="E2386" s="51" t="str">
        <f t="shared" si="392"/>
        <v>Sarel</v>
      </c>
      <c r="F2386" s="51" t="str">
        <f t="shared" si="393"/>
        <v>Mynhardt</v>
      </c>
      <c r="G2386" s="51" t="str">
        <f t="shared" si="394"/>
        <v>Men Master</v>
      </c>
      <c r="H2386" s="51" t="str">
        <f t="shared" si="395"/>
        <v>Atlantic Angling Club</v>
      </c>
      <c r="I2386" s="84"/>
      <c r="J2386" s="84"/>
      <c r="K2386" s="84"/>
      <c r="L2386" s="83" t="str">
        <f t="shared" si="387"/>
        <v/>
      </c>
      <c r="M2386" s="83" t="str">
        <f t="shared" si="388"/>
        <v/>
      </c>
    </row>
    <row r="2387" spans="1:13" hidden="1" x14ac:dyDescent="0.3">
      <c r="A2387" s="210" t="str">
        <f t="shared" si="389"/>
        <v>2023-IC-L3</v>
      </c>
      <c r="B2387" s="199">
        <f t="shared" si="390"/>
        <v>45080</v>
      </c>
      <c r="C2387" s="210" t="str">
        <f t="shared" si="391"/>
        <v>Zone 2 - Mile 32</v>
      </c>
      <c r="D2387" s="84" t="s">
        <v>1149</v>
      </c>
      <c r="E2387" s="51" t="str">
        <f t="shared" si="392"/>
        <v>Karmen</v>
      </c>
      <c r="F2387" s="51" t="str">
        <f t="shared" si="393"/>
        <v>Mynhardt</v>
      </c>
      <c r="G2387" s="51" t="str">
        <f t="shared" si="394"/>
        <v>Ladies Master</v>
      </c>
      <c r="H2387" s="51" t="str">
        <f t="shared" si="395"/>
        <v>Atlantic Angling Club</v>
      </c>
      <c r="I2387" s="84"/>
      <c r="J2387" s="84"/>
      <c r="K2387" s="84"/>
      <c r="L2387" s="83" t="str">
        <f t="shared" si="387"/>
        <v/>
      </c>
      <c r="M2387" s="83" t="str">
        <f t="shared" si="388"/>
        <v/>
      </c>
    </row>
    <row r="2388" spans="1:13" hidden="1" x14ac:dyDescent="0.3">
      <c r="A2388" s="210" t="str">
        <f t="shared" si="389"/>
        <v>2023-IC-L3</v>
      </c>
      <c r="B2388" s="199">
        <f t="shared" si="390"/>
        <v>45080</v>
      </c>
      <c r="C2388" s="210" t="str">
        <f t="shared" si="391"/>
        <v>Zone 2 - Mile 32</v>
      </c>
      <c r="D2388" s="84" t="s">
        <v>472</v>
      </c>
      <c r="E2388" s="51" t="str">
        <f t="shared" si="392"/>
        <v>Jörg</v>
      </c>
      <c r="F2388" s="51" t="str">
        <f t="shared" si="393"/>
        <v>Walter</v>
      </c>
      <c r="G2388" s="51" t="str">
        <f t="shared" si="394"/>
        <v>Men Grand Masters</v>
      </c>
      <c r="H2388" s="51" t="str">
        <f t="shared" si="395"/>
        <v>Atlantic Angling Club</v>
      </c>
      <c r="I2388" s="84"/>
      <c r="J2388" s="84"/>
      <c r="K2388" s="84"/>
      <c r="L2388" s="83" t="str">
        <f t="shared" si="387"/>
        <v/>
      </c>
      <c r="M2388" s="83" t="str">
        <f t="shared" si="388"/>
        <v/>
      </c>
    </row>
    <row r="2389" spans="1:13" hidden="1" x14ac:dyDescent="0.3">
      <c r="A2389" s="210" t="str">
        <f t="shared" si="389"/>
        <v>2023-IC-L3</v>
      </c>
      <c r="B2389" s="199">
        <f t="shared" si="390"/>
        <v>45080</v>
      </c>
      <c r="C2389" s="210" t="str">
        <f t="shared" si="391"/>
        <v>Zone 2 - Mile 32</v>
      </c>
      <c r="D2389" s="84" t="s">
        <v>984</v>
      </c>
      <c r="E2389" s="51" t="str">
        <f t="shared" si="392"/>
        <v>Louis</v>
      </c>
      <c r="F2389" s="51" t="str">
        <f t="shared" si="393"/>
        <v>Arangies</v>
      </c>
      <c r="G2389" s="51" t="str">
        <f t="shared" si="394"/>
        <v>Men Master</v>
      </c>
      <c r="H2389" s="51" t="str">
        <f t="shared" si="395"/>
        <v>Benguella</v>
      </c>
      <c r="I2389" s="84"/>
      <c r="J2389" s="84"/>
      <c r="K2389" s="84"/>
      <c r="L2389" s="83" t="str">
        <f t="shared" si="387"/>
        <v/>
      </c>
      <c r="M2389" s="83" t="str">
        <f t="shared" si="388"/>
        <v/>
      </c>
    </row>
    <row r="2390" spans="1:13" hidden="1" x14ac:dyDescent="0.3">
      <c r="A2390" s="210" t="str">
        <f t="shared" si="389"/>
        <v>2023-IC-L3</v>
      </c>
      <c r="B2390" s="199">
        <f t="shared" si="390"/>
        <v>45080</v>
      </c>
      <c r="C2390" s="210" t="str">
        <f t="shared" si="391"/>
        <v>Zone 2 - Mile 32</v>
      </c>
      <c r="D2390" s="84" t="s">
        <v>693</v>
      </c>
      <c r="E2390" s="51" t="str">
        <f t="shared" si="392"/>
        <v>Sonita</v>
      </c>
      <c r="F2390" s="51" t="str">
        <f t="shared" si="393"/>
        <v>Arangies</v>
      </c>
      <c r="G2390" s="51" t="str">
        <f t="shared" si="394"/>
        <v>Ladies Veteran</v>
      </c>
      <c r="H2390" s="51" t="str">
        <f t="shared" si="395"/>
        <v>Benguella</v>
      </c>
      <c r="I2390" s="84"/>
      <c r="J2390" s="84"/>
      <c r="K2390" s="84"/>
      <c r="L2390" s="83" t="str">
        <f t="shared" si="387"/>
        <v/>
      </c>
      <c r="M2390" s="83" t="str">
        <f t="shared" si="388"/>
        <v/>
      </c>
    </row>
    <row r="2391" spans="1:13" hidden="1" x14ac:dyDescent="0.3">
      <c r="A2391" s="210" t="str">
        <f t="shared" si="389"/>
        <v>2023-IC-L3</v>
      </c>
      <c r="B2391" s="199">
        <f t="shared" si="390"/>
        <v>45080</v>
      </c>
      <c r="C2391" s="210" t="str">
        <f t="shared" si="391"/>
        <v>Zone 2 - Mile 32</v>
      </c>
      <c r="D2391" s="84" t="s">
        <v>668</v>
      </c>
      <c r="E2391" s="51" t="str">
        <f t="shared" si="392"/>
        <v>Nadia</v>
      </c>
      <c r="F2391" s="51" t="str">
        <f t="shared" si="393"/>
        <v>Steenkamp</v>
      </c>
      <c r="G2391" s="51" t="str">
        <f t="shared" si="394"/>
        <v>Ladies Master</v>
      </c>
      <c r="H2391" s="51" t="str">
        <f t="shared" si="395"/>
        <v>Benguella</v>
      </c>
      <c r="I2391" s="84"/>
      <c r="J2391" s="84"/>
      <c r="K2391" s="84"/>
      <c r="L2391" s="83" t="str">
        <f t="shared" si="387"/>
        <v/>
      </c>
      <c r="M2391" s="83" t="str">
        <f t="shared" si="388"/>
        <v/>
      </c>
    </row>
    <row r="2392" spans="1:13" hidden="1" x14ac:dyDescent="0.3">
      <c r="A2392" s="210" t="str">
        <f t="shared" si="389"/>
        <v>2023-IC-L3</v>
      </c>
      <c r="B2392" s="199">
        <f t="shared" si="390"/>
        <v>45080</v>
      </c>
      <c r="C2392" s="210" t="str">
        <f t="shared" si="391"/>
        <v>Zone 2 - Mile 32</v>
      </c>
      <c r="D2392" s="84" t="s">
        <v>745</v>
      </c>
      <c r="E2392" s="51" t="str">
        <f t="shared" si="392"/>
        <v>Calvin</v>
      </c>
      <c r="F2392" s="51" t="str">
        <f t="shared" si="393"/>
        <v>Knouwds</v>
      </c>
      <c r="G2392" s="51" t="str">
        <f t="shared" si="394"/>
        <v>Men Senior</v>
      </c>
      <c r="H2392" s="51" t="str">
        <f t="shared" si="395"/>
        <v>Orca Angling Club</v>
      </c>
      <c r="I2392" s="84"/>
      <c r="J2392" s="84"/>
      <c r="K2392" s="84"/>
      <c r="L2392" s="83" t="str">
        <f t="shared" si="387"/>
        <v/>
      </c>
      <c r="M2392" s="83" t="str">
        <f t="shared" si="388"/>
        <v/>
      </c>
    </row>
    <row r="2393" spans="1:13" hidden="1" x14ac:dyDescent="0.3">
      <c r="A2393" s="210" t="str">
        <f t="shared" si="389"/>
        <v>2023-IC-L3</v>
      </c>
      <c r="B2393" s="199">
        <f t="shared" si="390"/>
        <v>45080</v>
      </c>
      <c r="C2393" s="210" t="str">
        <f t="shared" si="391"/>
        <v>Zone 2 - Mile 32</v>
      </c>
      <c r="D2393" s="84" t="s">
        <v>766</v>
      </c>
      <c r="E2393" s="51" t="str">
        <f t="shared" si="392"/>
        <v>Louw</v>
      </c>
      <c r="F2393" s="51" t="str">
        <f t="shared" si="393"/>
        <v>Steenkamp</v>
      </c>
      <c r="G2393" s="51" t="str">
        <f t="shared" si="394"/>
        <v>Men Senior</v>
      </c>
      <c r="H2393" s="51" t="str">
        <f t="shared" si="395"/>
        <v>Benguella</v>
      </c>
      <c r="I2393" s="84"/>
      <c r="J2393" s="84"/>
      <c r="K2393" s="84"/>
      <c r="L2393" s="83" t="str">
        <f t="shared" si="387"/>
        <v/>
      </c>
      <c r="M2393" s="83" t="str">
        <f t="shared" si="388"/>
        <v/>
      </c>
    </row>
    <row r="2394" spans="1:13" hidden="1" x14ac:dyDescent="0.3">
      <c r="A2394" s="210" t="str">
        <f t="shared" si="389"/>
        <v>2023-IC-L3</v>
      </c>
      <c r="B2394" s="199">
        <f t="shared" si="390"/>
        <v>45080</v>
      </c>
      <c r="C2394" s="210" t="str">
        <f t="shared" si="391"/>
        <v>Zone 2 - Mile 32</v>
      </c>
      <c r="D2394" s="84" t="s">
        <v>1710</v>
      </c>
      <c r="E2394" s="51" t="str">
        <f t="shared" si="392"/>
        <v>Adrian</v>
      </c>
      <c r="F2394" s="51" t="str">
        <f t="shared" si="393"/>
        <v>Steenkamp</v>
      </c>
      <c r="G2394" s="51" t="str">
        <f t="shared" si="394"/>
        <v>Men U/21</v>
      </c>
      <c r="H2394" s="51" t="str">
        <f t="shared" si="395"/>
        <v>Benguella</v>
      </c>
      <c r="I2394" s="84"/>
      <c r="J2394" s="84"/>
      <c r="K2394" s="84"/>
      <c r="L2394" s="83" t="str">
        <f t="shared" si="387"/>
        <v/>
      </c>
      <c r="M2394" s="83" t="str">
        <f t="shared" si="388"/>
        <v/>
      </c>
    </row>
    <row r="2395" spans="1:13" hidden="1" x14ac:dyDescent="0.3">
      <c r="A2395" s="210" t="str">
        <f t="shared" si="389"/>
        <v>2023-IC-L3</v>
      </c>
      <c r="B2395" s="199">
        <f t="shared" si="390"/>
        <v>45080</v>
      </c>
      <c r="C2395" s="210" t="str">
        <f t="shared" si="391"/>
        <v>Zone 2 - Mile 32</v>
      </c>
      <c r="D2395" s="84" t="s">
        <v>831</v>
      </c>
      <c r="E2395" s="51" t="str">
        <f t="shared" si="392"/>
        <v>Taryn</v>
      </c>
      <c r="F2395" s="51" t="str">
        <f t="shared" si="393"/>
        <v>Van Zyl</v>
      </c>
      <c r="G2395" s="51" t="str">
        <f t="shared" si="394"/>
        <v>Ladies Veteran</v>
      </c>
      <c r="H2395" s="51" t="str">
        <f t="shared" si="395"/>
        <v>Benguella</v>
      </c>
      <c r="I2395" s="84"/>
      <c r="J2395" s="84"/>
      <c r="K2395" s="84"/>
      <c r="L2395" s="83" t="str">
        <f t="shared" si="387"/>
        <v/>
      </c>
      <c r="M2395" s="83" t="str">
        <f t="shared" si="388"/>
        <v/>
      </c>
    </row>
    <row r="2396" spans="1:13" hidden="1" x14ac:dyDescent="0.3">
      <c r="A2396" s="210" t="str">
        <f t="shared" si="389"/>
        <v>2023-IC-L3</v>
      </c>
      <c r="B2396" s="199">
        <f t="shared" si="390"/>
        <v>45080</v>
      </c>
      <c r="C2396" s="210" t="str">
        <f t="shared" si="391"/>
        <v>Zone 2 - Mile 32</v>
      </c>
      <c r="D2396" s="84" t="s">
        <v>1606</v>
      </c>
      <c r="E2396" s="51" t="str">
        <f t="shared" si="392"/>
        <v>Dries</v>
      </c>
      <c r="F2396" s="51" t="str">
        <f t="shared" si="393"/>
        <v>Van Zyl</v>
      </c>
      <c r="G2396" s="51" t="str">
        <f t="shared" si="394"/>
        <v>Men Veteran</v>
      </c>
      <c r="H2396" s="51" t="str">
        <f t="shared" si="395"/>
        <v>Benguella</v>
      </c>
      <c r="I2396" s="84"/>
      <c r="J2396" s="84"/>
      <c r="K2396" s="84"/>
      <c r="L2396" s="83" t="str">
        <f t="shared" si="387"/>
        <v/>
      </c>
      <c r="M2396" s="83" t="str">
        <f t="shared" si="388"/>
        <v/>
      </c>
    </row>
    <row r="2397" spans="1:13" hidden="1" x14ac:dyDescent="0.3">
      <c r="A2397" s="210" t="str">
        <f t="shared" si="389"/>
        <v>2023-IC-L3</v>
      </c>
      <c r="B2397" s="199">
        <f t="shared" si="390"/>
        <v>45080</v>
      </c>
      <c r="C2397" s="210" t="str">
        <f t="shared" si="391"/>
        <v>Zone 2 - Mile 32</v>
      </c>
      <c r="D2397" s="84" t="s">
        <v>632</v>
      </c>
      <c r="E2397" s="51" t="str">
        <f t="shared" si="392"/>
        <v>Ray</v>
      </c>
      <c r="F2397" s="51" t="str">
        <f t="shared" si="393"/>
        <v>Moody</v>
      </c>
      <c r="G2397" s="51" t="str">
        <f t="shared" si="394"/>
        <v>Men Senior</v>
      </c>
      <c r="H2397" s="51" t="str">
        <f t="shared" si="395"/>
        <v>Benguella</v>
      </c>
      <c r="I2397" s="84"/>
      <c r="J2397" s="84"/>
      <c r="K2397" s="84"/>
      <c r="L2397" s="83" t="str">
        <f t="shared" si="387"/>
        <v/>
      </c>
      <c r="M2397" s="83" t="str">
        <f t="shared" si="388"/>
        <v/>
      </c>
    </row>
    <row r="2398" spans="1:13" hidden="1" x14ac:dyDescent="0.3">
      <c r="A2398" s="210" t="str">
        <f t="shared" si="389"/>
        <v>2023-IC-L3</v>
      </c>
      <c r="B2398" s="199">
        <f t="shared" si="390"/>
        <v>45080</v>
      </c>
      <c r="C2398" s="210" t="str">
        <f t="shared" si="391"/>
        <v>Zone 2 - Mile 32</v>
      </c>
      <c r="D2398" s="84" t="s">
        <v>664</v>
      </c>
      <c r="E2398" s="51" t="str">
        <f t="shared" si="392"/>
        <v>Loandro</v>
      </c>
      <c r="F2398" s="51" t="str">
        <f t="shared" si="393"/>
        <v>Steenkamp</v>
      </c>
      <c r="G2398" s="51" t="str">
        <f t="shared" si="394"/>
        <v>Men Master</v>
      </c>
      <c r="H2398" s="51" t="str">
        <f t="shared" si="395"/>
        <v>Benguella</v>
      </c>
      <c r="I2398" s="84"/>
      <c r="J2398" s="84"/>
      <c r="K2398" s="84"/>
      <c r="L2398" s="83" t="str">
        <f t="shared" si="387"/>
        <v/>
      </c>
      <c r="M2398" s="83" t="str">
        <f t="shared" si="388"/>
        <v/>
      </c>
    </row>
    <row r="2399" spans="1:13" hidden="1" x14ac:dyDescent="0.3">
      <c r="A2399" s="210" t="str">
        <f t="shared" si="389"/>
        <v>2023-IC-L3</v>
      </c>
      <c r="B2399" s="199">
        <f t="shared" si="390"/>
        <v>45080</v>
      </c>
      <c r="C2399" s="210" t="str">
        <f t="shared" si="391"/>
        <v>Zone 2 - Mile 32</v>
      </c>
      <c r="D2399" s="84" t="s">
        <v>1409</v>
      </c>
      <c r="E2399" s="51" t="str">
        <f t="shared" si="392"/>
        <v>Stanley</v>
      </c>
      <c r="F2399" s="51" t="str">
        <f t="shared" si="393"/>
        <v>Van Zyl</v>
      </c>
      <c r="G2399" s="51" t="str">
        <f t="shared" si="394"/>
        <v>Men Grand Masters</v>
      </c>
      <c r="H2399" s="51" t="str">
        <f t="shared" si="395"/>
        <v>Okahandja</v>
      </c>
      <c r="I2399" s="84"/>
      <c r="J2399" s="84"/>
      <c r="K2399" s="84"/>
      <c r="L2399" s="83" t="str">
        <f t="shared" si="387"/>
        <v/>
      </c>
      <c r="M2399" s="83" t="str">
        <f t="shared" si="388"/>
        <v/>
      </c>
    </row>
    <row r="2400" spans="1:13" hidden="1" x14ac:dyDescent="0.3">
      <c r="A2400" s="210" t="str">
        <f t="shared" si="389"/>
        <v>2023-IC-L3</v>
      </c>
      <c r="B2400" s="199">
        <f t="shared" si="390"/>
        <v>45080</v>
      </c>
      <c r="C2400" s="210" t="str">
        <f t="shared" si="391"/>
        <v>Zone 2 - Mile 32</v>
      </c>
      <c r="D2400" s="84" t="s">
        <v>614</v>
      </c>
      <c r="E2400" s="51" t="str">
        <f t="shared" si="392"/>
        <v>John</v>
      </c>
      <c r="F2400" s="51" t="str">
        <f t="shared" si="393"/>
        <v>Moody</v>
      </c>
      <c r="G2400" s="51" t="str">
        <f t="shared" si="394"/>
        <v>Men Veteran</v>
      </c>
      <c r="H2400" s="51" t="str">
        <f t="shared" si="395"/>
        <v>Benguella</v>
      </c>
      <c r="I2400" s="84"/>
      <c r="J2400" s="84"/>
      <c r="K2400" s="84"/>
      <c r="L2400" s="83" t="str">
        <f t="shared" si="387"/>
        <v/>
      </c>
      <c r="M2400" s="83" t="str">
        <f t="shared" si="388"/>
        <v/>
      </c>
    </row>
    <row r="2401" spans="1:13" hidden="1" x14ac:dyDescent="0.3">
      <c r="A2401" s="210" t="str">
        <f t="shared" si="389"/>
        <v>2023-IC-L3</v>
      </c>
      <c r="B2401" s="199">
        <f t="shared" si="390"/>
        <v>45080</v>
      </c>
      <c r="C2401" s="210" t="str">
        <f t="shared" si="391"/>
        <v>Zone 2 - Mile 32</v>
      </c>
      <c r="D2401" s="84" t="s">
        <v>542</v>
      </c>
      <c r="E2401" s="51" t="str">
        <f t="shared" si="392"/>
        <v>Burger</v>
      </c>
      <c r="F2401" s="51" t="str">
        <f t="shared" si="393"/>
        <v>Van Taak</v>
      </c>
      <c r="G2401" s="51" t="str">
        <f t="shared" si="394"/>
        <v>Men Senior</v>
      </c>
      <c r="H2401" s="51" t="str">
        <f t="shared" si="395"/>
        <v>Steenbras</v>
      </c>
      <c r="I2401" s="84"/>
      <c r="J2401" s="84"/>
      <c r="K2401" s="84"/>
      <c r="L2401" s="83" t="str">
        <f t="shared" si="387"/>
        <v/>
      </c>
      <c r="M2401" s="83" t="str">
        <f t="shared" si="388"/>
        <v/>
      </c>
    </row>
    <row r="2402" spans="1:13" hidden="1" x14ac:dyDescent="0.3">
      <c r="A2402" s="210" t="str">
        <f t="shared" si="389"/>
        <v>2023-IC-L3</v>
      </c>
      <c r="B2402" s="199">
        <f t="shared" si="390"/>
        <v>45080</v>
      </c>
      <c r="C2402" s="210" t="str">
        <f t="shared" si="391"/>
        <v>Zone 2 - Mile 32</v>
      </c>
      <c r="D2402" s="84" t="s">
        <v>475</v>
      </c>
      <c r="E2402" s="51" t="str">
        <f t="shared" si="392"/>
        <v>Johan</v>
      </c>
      <c r="F2402" s="51" t="str">
        <f t="shared" si="393"/>
        <v>Agenbag</v>
      </c>
      <c r="G2402" s="51" t="str">
        <f t="shared" si="394"/>
        <v>Men Master</v>
      </c>
      <c r="H2402" s="51" t="str">
        <f t="shared" si="395"/>
        <v>Henties Bay</v>
      </c>
      <c r="I2402" s="84" t="s">
        <v>19</v>
      </c>
      <c r="J2402" s="84"/>
      <c r="K2402" s="84">
        <v>113</v>
      </c>
      <c r="L2402" s="83">
        <f t="shared" si="387"/>
        <v>15.3</v>
      </c>
      <c r="M2402" s="83">
        <f t="shared" si="388"/>
        <v>15.3</v>
      </c>
    </row>
    <row r="2403" spans="1:13" hidden="1" x14ac:dyDescent="0.3">
      <c r="A2403" s="210" t="str">
        <f t="shared" si="389"/>
        <v>2023-IC-L3</v>
      </c>
      <c r="B2403" s="199">
        <f t="shared" si="390"/>
        <v>45080</v>
      </c>
      <c r="C2403" s="210" t="str">
        <f t="shared" si="391"/>
        <v>Zone 2 - Mile 32</v>
      </c>
      <c r="D2403" s="84" t="s">
        <v>482</v>
      </c>
      <c r="E2403" s="51" t="str">
        <f t="shared" si="392"/>
        <v>Kobus</v>
      </c>
      <c r="F2403" s="51" t="str">
        <f t="shared" si="393"/>
        <v>Nel</v>
      </c>
      <c r="G2403" s="51" t="str">
        <f t="shared" si="394"/>
        <v>Men Master</v>
      </c>
      <c r="H2403" s="51" t="str">
        <f t="shared" si="395"/>
        <v>Henties Bay</v>
      </c>
      <c r="I2403" s="84"/>
      <c r="J2403" s="84" t="s">
        <v>1279</v>
      </c>
      <c r="K2403" s="84">
        <v>103</v>
      </c>
      <c r="L2403" s="83">
        <f t="shared" si="387"/>
        <v>4.8</v>
      </c>
      <c r="M2403" s="83">
        <f t="shared" si="388"/>
        <v>4.8</v>
      </c>
    </row>
    <row r="2404" spans="1:13" hidden="1" x14ac:dyDescent="0.3">
      <c r="A2404" s="210" t="str">
        <f t="shared" si="389"/>
        <v>2023-IC-L3</v>
      </c>
      <c r="B2404" s="199">
        <f t="shared" si="390"/>
        <v>45080</v>
      </c>
      <c r="C2404" s="210" t="str">
        <f t="shared" si="391"/>
        <v>Zone 2 - Mile 32</v>
      </c>
      <c r="D2404" s="84" t="s">
        <v>694</v>
      </c>
      <c r="E2404" s="51" t="str">
        <f t="shared" si="392"/>
        <v>Phillip Eric</v>
      </c>
      <c r="F2404" s="51" t="str">
        <f t="shared" si="393"/>
        <v>Mans</v>
      </c>
      <c r="G2404" s="51" t="str">
        <f t="shared" si="394"/>
        <v>Men Master</v>
      </c>
      <c r="H2404" s="51" t="str">
        <f t="shared" si="395"/>
        <v>Henties Bay</v>
      </c>
      <c r="I2404" s="84"/>
      <c r="J2404" s="84" t="s">
        <v>1279</v>
      </c>
      <c r="K2404" s="84">
        <v>66</v>
      </c>
      <c r="L2404" s="83">
        <f t="shared" si="387"/>
        <v>1</v>
      </c>
      <c r="M2404" s="83">
        <f t="shared" si="388"/>
        <v>1</v>
      </c>
    </row>
    <row r="2405" spans="1:13" hidden="1" x14ac:dyDescent="0.3">
      <c r="A2405" s="210" t="str">
        <f t="shared" si="389"/>
        <v>2023-IC-L3</v>
      </c>
      <c r="B2405" s="199">
        <f t="shared" si="390"/>
        <v>45080</v>
      </c>
      <c r="C2405" s="210" t="str">
        <f t="shared" si="391"/>
        <v>Zone 2 - Mile 32</v>
      </c>
      <c r="D2405" s="84" t="s">
        <v>1367</v>
      </c>
      <c r="E2405" s="51" t="str">
        <f t="shared" si="392"/>
        <v>Nadine</v>
      </c>
      <c r="F2405" s="51" t="str">
        <f t="shared" si="393"/>
        <v>Downing</v>
      </c>
      <c r="G2405" s="51" t="str">
        <f t="shared" si="394"/>
        <v>Ladies Master</v>
      </c>
      <c r="H2405" s="51" t="str">
        <f t="shared" si="395"/>
        <v>Henties Bay</v>
      </c>
      <c r="I2405" s="84" t="s">
        <v>19</v>
      </c>
      <c r="J2405" s="84"/>
      <c r="K2405" s="84">
        <v>59</v>
      </c>
      <c r="L2405" s="83">
        <f t="shared" si="387"/>
        <v>2.1</v>
      </c>
      <c r="M2405" s="83">
        <f t="shared" si="388"/>
        <v>2.1</v>
      </c>
    </row>
    <row r="2406" spans="1:13" hidden="1" x14ac:dyDescent="0.3">
      <c r="A2406" s="210" t="str">
        <f t="shared" si="389"/>
        <v>2023-IC-L3</v>
      </c>
      <c r="B2406" s="199">
        <f t="shared" si="390"/>
        <v>45080</v>
      </c>
      <c r="C2406" s="210" t="str">
        <f t="shared" si="391"/>
        <v>Zone 2 - Mile 32</v>
      </c>
      <c r="D2406" s="84" t="s">
        <v>544</v>
      </c>
      <c r="E2406" s="51" t="str">
        <f t="shared" si="392"/>
        <v>Simen</v>
      </c>
      <c r="F2406" s="51" t="str">
        <f t="shared" si="393"/>
        <v>Andersen</v>
      </c>
      <c r="G2406" s="51" t="str">
        <f t="shared" si="394"/>
        <v>Men Grand Masters</v>
      </c>
      <c r="H2406" s="51" t="str">
        <f t="shared" si="395"/>
        <v>Henties Bay</v>
      </c>
      <c r="I2406" s="84" t="s">
        <v>19</v>
      </c>
      <c r="J2406" s="84"/>
      <c r="K2406" s="84">
        <v>52</v>
      </c>
      <c r="L2406" s="83">
        <f t="shared" si="387"/>
        <v>1.4</v>
      </c>
      <c r="M2406" s="83">
        <f t="shared" si="388"/>
        <v>1.4</v>
      </c>
    </row>
    <row r="2407" spans="1:13" hidden="1" x14ac:dyDescent="0.3">
      <c r="A2407" s="210" t="str">
        <f t="shared" si="389"/>
        <v>2023-IC-L3</v>
      </c>
      <c r="B2407" s="199">
        <f t="shared" si="390"/>
        <v>45080</v>
      </c>
      <c r="C2407" s="210" t="str">
        <f t="shared" si="391"/>
        <v>Zone 2 - Mile 32</v>
      </c>
      <c r="D2407" s="84" t="s">
        <v>672</v>
      </c>
      <c r="E2407" s="51" t="str">
        <f t="shared" si="392"/>
        <v>Ryno</v>
      </c>
      <c r="F2407" s="51" t="str">
        <f t="shared" si="393"/>
        <v>Engelbrecht</v>
      </c>
      <c r="G2407" s="51" t="str">
        <f t="shared" si="394"/>
        <v>Men Senior</v>
      </c>
      <c r="H2407" s="51" t="str">
        <f t="shared" si="395"/>
        <v>xHenties Bay</v>
      </c>
      <c r="I2407" s="84"/>
      <c r="J2407" s="84"/>
      <c r="K2407" s="84"/>
      <c r="L2407" s="83" t="str">
        <f t="shared" si="387"/>
        <v/>
      </c>
      <c r="M2407" s="83" t="str">
        <f t="shared" si="388"/>
        <v/>
      </c>
    </row>
    <row r="2408" spans="1:13" hidden="1" x14ac:dyDescent="0.3">
      <c r="A2408" s="210" t="str">
        <f t="shared" si="389"/>
        <v>2023-IC-L3</v>
      </c>
      <c r="B2408" s="199">
        <f t="shared" si="390"/>
        <v>45080</v>
      </c>
      <c r="C2408" s="210" t="str">
        <f t="shared" si="391"/>
        <v>Zone 2 - Mile 32</v>
      </c>
      <c r="D2408" s="84" t="s">
        <v>474</v>
      </c>
      <c r="E2408" s="51" t="str">
        <f t="shared" si="392"/>
        <v>Heini</v>
      </c>
      <c r="F2408" s="51" t="str">
        <f t="shared" si="393"/>
        <v>Zahrt</v>
      </c>
      <c r="G2408" s="51" t="str">
        <f t="shared" si="394"/>
        <v>Men Senior</v>
      </c>
      <c r="H2408" s="51" t="str">
        <f t="shared" si="395"/>
        <v>Orca Angling Club</v>
      </c>
      <c r="I2408" s="84"/>
      <c r="J2408" s="84"/>
      <c r="K2408" s="84"/>
      <c r="L2408" s="83" t="str">
        <f t="shared" si="387"/>
        <v/>
      </c>
      <c r="M2408" s="83" t="str">
        <f t="shared" si="388"/>
        <v/>
      </c>
    </row>
    <row r="2409" spans="1:13" hidden="1" x14ac:dyDescent="0.3">
      <c r="A2409" s="210" t="str">
        <f t="shared" si="389"/>
        <v>2023-IC-L3</v>
      </c>
      <c r="B2409" s="199">
        <f t="shared" si="390"/>
        <v>45080</v>
      </c>
      <c r="C2409" s="210" t="str">
        <f t="shared" si="391"/>
        <v>Zone 2 - Mile 32</v>
      </c>
      <c r="D2409" s="84" t="s">
        <v>1624</v>
      </c>
      <c r="E2409" s="51" t="str">
        <f t="shared" si="392"/>
        <v>Clinton</v>
      </c>
      <c r="F2409" s="51" t="str">
        <f t="shared" si="393"/>
        <v>Barnard</v>
      </c>
      <c r="G2409" s="51" t="str">
        <f t="shared" si="394"/>
        <v>Men Senior</v>
      </c>
      <c r="H2409" s="51" t="str">
        <f t="shared" si="395"/>
        <v>xHenties Bay</v>
      </c>
      <c r="I2409" s="84"/>
      <c r="J2409" s="84"/>
      <c r="K2409" s="84"/>
      <c r="L2409" s="83" t="str">
        <f t="shared" si="387"/>
        <v/>
      </c>
      <c r="M2409" s="83" t="str">
        <f t="shared" si="388"/>
        <v/>
      </c>
    </row>
    <row r="2410" spans="1:13" hidden="1" x14ac:dyDescent="0.3">
      <c r="A2410" s="210" t="str">
        <f t="shared" si="389"/>
        <v>2023-IC-L3</v>
      </c>
      <c r="B2410" s="199">
        <f t="shared" si="390"/>
        <v>45080</v>
      </c>
      <c r="C2410" s="210" t="str">
        <f t="shared" si="391"/>
        <v>Zone 2 - Mile 32</v>
      </c>
      <c r="D2410" s="84" t="s">
        <v>1157</v>
      </c>
      <c r="E2410" s="51" t="str">
        <f t="shared" si="392"/>
        <v>Lourens</v>
      </c>
      <c r="F2410" s="51" t="str">
        <f t="shared" si="393"/>
        <v>Fourie</v>
      </c>
      <c r="G2410" s="51" t="str">
        <f t="shared" si="394"/>
        <v>Men Master</v>
      </c>
      <c r="H2410" s="51" t="str">
        <f t="shared" si="395"/>
        <v>Penguin</v>
      </c>
      <c r="I2410" s="84"/>
      <c r="J2410" s="84"/>
      <c r="K2410" s="84"/>
      <c r="L2410" s="83" t="str">
        <f t="shared" si="387"/>
        <v/>
      </c>
      <c r="M2410" s="83" t="str">
        <f t="shared" si="388"/>
        <v/>
      </c>
    </row>
    <row r="2411" spans="1:13" hidden="1" x14ac:dyDescent="0.3">
      <c r="A2411" s="210" t="str">
        <f t="shared" si="389"/>
        <v>2023-IC-L3</v>
      </c>
      <c r="B2411" s="199">
        <f t="shared" si="390"/>
        <v>45080</v>
      </c>
      <c r="C2411" s="210" t="str">
        <f t="shared" si="391"/>
        <v>Zone 2 - Mile 32</v>
      </c>
      <c r="D2411" s="84" t="s">
        <v>563</v>
      </c>
      <c r="E2411" s="51" t="str">
        <f t="shared" si="392"/>
        <v>Michele</v>
      </c>
      <c r="F2411" s="51" t="str">
        <f t="shared" si="393"/>
        <v>Andersen</v>
      </c>
      <c r="G2411" s="51" t="str">
        <f t="shared" si="394"/>
        <v>Ladies Grand Masters</v>
      </c>
      <c r="H2411" s="51" t="str">
        <f t="shared" si="395"/>
        <v>Henties Bay</v>
      </c>
      <c r="I2411" s="84"/>
      <c r="J2411" s="84"/>
      <c r="K2411" s="84"/>
      <c r="L2411" s="83" t="str">
        <f t="shared" si="387"/>
        <v/>
      </c>
      <c r="M2411" s="83" t="str">
        <f t="shared" si="388"/>
        <v/>
      </c>
    </row>
    <row r="2412" spans="1:13" hidden="1" x14ac:dyDescent="0.3">
      <c r="A2412" s="210" t="str">
        <f t="shared" si="389"/>
        <v>2023-IC-L3</v>
      </c>
      <c r="B2412" s="199">
        <f t="shared" si="390"/>
        <v>45080</v>
      </c>
      <c r="C2412" s="210" t="str">
        <f t="shared" si="391"/>
        <v>Zone 2 - Mile 32</v>
      </c>
      <c r="D2412" s="84" t="s">
        <v>1390</v>
      </c>
      <c r="E2412" s="51" t="str">
        <f t="shared" si="392"/>
        <v>Jacomine</v>
      </c>
      <c r="F2412" s="51" t="str">
        <f t="shared" si="393"/>
        <v>Heath</v>
      </c>
      <c r="G2412" s="51" t="str">
        <f t="shared" si="394"/>
        <v>Ladies Senior</v>
      </c>
      <c r="H2412" s="51" t="str">
        <f t="shared" si="395"/>
        <v>Steenbras</v>
      </c>
      <c r="I2412" s="84"/>
      <c r="J2412" s="84"/>
      <c r="K2412" s="84"/>
      <c r="L2412" s="83" t="str">
        <f t="shared" si="387"/>
        <v/>
      </c>
      <c r="M2412" s="83" t="str">
        <f t="shared" si="388"/>
        <v/>
      </c>
    </row>
    <row r="2413" spans="1:13" hidden="1" x14ac:dyDescent="0.3">
      <c r="A2413" s="210" t="str">
        <f t="shared" si="389"/>
        <v>2023-IC-L3</v>
      </c>
      <c r="B2413" s="199">
        <f t="shared" si="390"/>
        <v>45080</v>
      </c>
      <c r="C2413" s="210" t="str">
        <f t="shared" si="391"/>
        <v>Zone 2 - Mile 32</v>
      </c>
      <c r="D2413" s="84" t="s">
        <v>1701</v>
      </c>
      <c r="E2413" s="51" t="str">
        <f t="shared" si="392"/>
        <v>Ricku</v>
      </c>
      <c r="F2413" s="51" t="str">
        <f t="shared" si="393"/>
        <v>Mans</v>
      </c>
      <c r="G2413" s="51" t="str">
        <f t="shared" si="394"/>
        <v>Men Senior</v>
      </c>
      <c r="H2413" s="51" t="str">
        <f t="shared" si="395"/>
        <v>Henties Bay</v>
      </c>
      <c r="I2413" s="84"/>
      <c r="J2413" s="84"/>
      <c r="K2413" s="84"/>
      <c r="L2413" s="83" t="str">
        <f t="shared" si="387"/>
        <v/>
      </c>
      <c r="M2413" s="83" t="str">
        <f t="shared" si="388"/>
        <v/>
      </c>
    </row>
    <row r="2414" spans="1:13" hidden="1" x14ac:dyDescent="0.3">
      <c r="A2414" s="210" t="str">
        <f t="shared" si="389"/>
        <v>2023-IC-L3</v>
      </c>
      <c r="B2414" s="199">
        <f t="shared" si="390"/>
        <v>45080</v>
      </c>
      <c r="C2414" s="210" t="str">
        <f t="shared" si="391"/>
        <v>Zone 2 - Mile 32</v>
      </c>
      <c r="D2414" s="84" t="s">
        <v>1418</v>
      </c>
      <c r="E2414" s="51" t="str">
        <f t="shared" si="392"/>
        <v>Jacob</v>
      </c>
      <c r="F2414" s="51" t="str">
        <f t="shared" si="393"/>
        <v>Wasserfall</v>
      </c>
      <c r="G2414" s="51" t="str">
        <f t="shared" si="394"/>
        <v>Men Senior</v>
      </c>
      <c r="H2414" s="51" t="str">
        <f t="shared" si="395"/>
        <v>Henties Bay</v>
      </c>
      <c r="I2414" s="84"/>
      <c r="J2414" s="84"/>
      <c r="K2414" s="84"/>
      <c r="L2414" s="83" t="str">
        <f t="shared" si="387"/>
        <v/>
      </c>
      <c r="M2414" s="83" t="str">
        <f t="shared" si="388"/>
        <v/>
      </c>
    </row>
    <row r="2415" spans="1:13" hidden="1" x14ac:dyDescent="0.3">
      <c r="A2415" s="210" t="str">
        <f t="shared" si="389"/>
        <v>2023-IC-L3</v>
      </c>
      <c r="B2415" s="199">
        <f t="shared" si="390"/>
        <v>45080</v>
      </c>
      <c r="C2415" s="210" t="str">
        <f t="shared" si="391"/>
        <v>Zone 2 - Mile 32</v>
      </c>
      <c r="D2415" s="84" t="s">
        <v>795</v>
      </c>
      <c r="E2415" s="51" t="str">
        <f t="shared" si="392"/>
        <v>Divan</v>
      </c>
      <c r="F2415" s="51" t="str">
        <f t="shared" si="393"/>
        <v>Van Vreden</v>
      </c>
      <c r="G2415" s="51" t="str">
        <f t="shared" si="394"/>
        <v>Men Senior</v>
      </c>
      <c r="H2415" s="51" t="str">
        <f t="shared" si="395"/>
        <v>Henties Bay</v>
      </c>
      <c r="I2415" s="84"/>
      <c r="J2415" s="84"/>
      <c r="K2415" s="84"/>
      <c r="L2415" s="83" t="str">
        <f t="shared" si="387"/>
        <v/>
      </c>
      <c r="M2415" s="83" t="str">
        <f t="shared" si="388"/>
        <v/>
      </c>
    </row>
    <row r="2416" spans="1:13" hidden="1" x14ac:dyDescent="0.3">
      <c r="A2416" s="210" t="str">
        <f t="shared" si="389"/>
        <v>2023-IC-L3</v>
      </c>
      <c r="B2416" s="199">
        <f t="shared" si="390"/>
        <v>45080</v>
      </c>
      <c r="C2416" s="210" t="str">
        <f t="shared" si="391"/>
        <v>Zone 2 - Mile 32</v>
      </c>
      <c r="D2416" s="84" t="s">
        <v>622</v>
      </c>
      <c r="E2416" s="51" t="str">
        <f t="shared" si="392"/>
        <v>Karel</v>
      </c>
      <c r="F2416" s="51" t="str">
        <f t="shared" si="393"/>
        <v>Agenbag</v>
      </c>
      <c r="G2416" s="51" t="str">
        <f t="shared" si="394"/>
        <v>Men Senior</v>
      </c>
      <c r="H2416" s="51" t="str">
        <f t="shared" si="395"/>
        <v>Henties Bay</v>
      </c>
      <c r="I2416" s="84"/>
      <c r="J2416" s="84"/>
      <c r="K2416" s="84"/>
      <c r="L2416" s="83" t="str">
        <f t="shared" si="387"/>
        <v/>
      </c>
      <c r="M2416" s="83" t="str">
        <f t="shared" si="388"/>
        <v/>
      </c>
    </row>
    <row r="2417" spans="1:13" hidden="1" x14ac:dyDescent="0.3">
      <c r="A2417" s="210" t="str">
        <f t="shared" si="389"/>
        <v>2023-IC-L3</v>
      </c>
      <c r="B2417" s="199">
        <f t="shared" si="390"/>
        <v>45080</v>
      </c>
      <c r="C2417" s="210" t="str">
        <f t="shared" si="391"/>
        <v>Zone 2 - Mile 32</v>
      </c>
      <c r="D2417" s="84" t="s">
        <v>644</v>
      </c>
      <c r="E2417" s="51" t="str">
        <f t="shared" si="392"/>
        <v>Louis</v>
      </c>
      <c r="F2417" s="51" t="str">
        <f t="shared" si="393"/>
        <v>Fenaux</v>
      </c>
      <c r="G2417" s="51" t="str">
        <f t="shared" si="394"/>
        <v>Men Veteran</v>
      </c>
      <c r="H2417" s="51" t="str">
        <f t="shared" si="395"/>
        <v>Orca Angling Club</v>
      </c>
      <c r="I2417" s="84"/>
      <c r="J2417" s="84"/>
      <c r="K2417" s="84"/>
      <c r="L2417" s="83" t="str">
        <f t="shared" si="387"/>
        <v/>
      </c>
      <c r="M2417" s="83" t="str">
        <f t="shared" si="388"/>
        <v/>
      </c>
    </row>
    <row r="2418" spans="1:13" hidden="1" x14ac:dyDescent="0.3">
      <c r="A2418" s="210" t="str">
        <f t="shared" si="389"/>
        <v>2023-IC-L3</v>
      </c>
      <c r="B2418" s="199">
        <f t="shared" si="390"/>
        <v>45080</v>
      </c>
      <c r="C2418" s="210" t="str">
        <f t="shared" si="391"/>
        <v>Zone 2 - Mile 32</v>
      </c>
      <c r="D2418" s="84" t="s">
        <v>1499</v>
      </c>
      <c r="E2418" s="51" t="str">
        <f t="shared" si="392"/>
        <v>Rian</v>
      </c>
      <c r="F2418" s="51" t="str">
        <f t="shared" si="393"/>
        <v>Horn</v>
      </c>
      <c r="G2418" s="51" t="str">
        <f t="shared" si="394"/>
        <v>Men Master</v>
      </c>
      <c r="H2418" s="51" t="str">
        <f t="shared" si="395"/>
        <v>Welwitschia</v>
      </c>
      <c r="I2418" s="84"/>
      <c r="J2418" s="84"/>
      <c r="K2418" s="84"/>
      <c r="L2418" s="83" t="str">
        <f t="shared" si="387"/>
        <v/>
      </c>
      <c r="M2418" s="83" t="str">
        <f t="shared" si="388"/>
        <v/>
      </c>
    </row>
    <row r="2419" spans="1:13" hidden="1" x14ac:dyDescent="0.3">
      <c r="A2419" s="210" t="str">
        <f t="shared" si="389"/>
        <v>2023-IC-L3</v>
      </c>
      <c r="B2419" s="199">
        <f t="shared" si="390"/>
        <v>45080</v>
      </c>
      <c r="C2419" s="210" t="str">
        <f t="shared" si="391"/>
        <v>Zone 2 - Mile 32</v>
      </c>
      <c r="D2419" s="84" t="s">
        <v>1500</v>
      </c>
      <c r="E2419" s="51" t="str">
        <f t="shared" si="392"/>
        <v>Sylvia</v>
      </c>
      <c r="F2419" s="51" t="str">
        <f t="shared" si="393"/>
        <v>Horn</v>
      </c>
      <c r="G2419" s="51" t="str">
        <f t="shared" si="394"/>
        <v>Ladies Master</v>
      </c>
      <c r="H2419" s="51" t="str">
        <f t="shared" si="395"/>
        <v>Welwitschia</v>
      </c>
      <c r="I2419" s="84"/>
      <c r="J2419" s="84"/>
      <c r="K2419" s="84"/>
      <c r="L2419" s="83" t="str">
        <f t="shared" si="387"/>
        <v/>
      </c>
      <c r="M2419" s="83" t="str">
        <f t="shared" si="388"/>
        <v/>
      </c>
    </row>
    <row r="2420" spans="1:13" hidden="1" x14ac:dyDescent="0.3">
      <c r="A2420" s="210" t="str">
        <f t="shared" si="389"/>
        <v>2023-IC-L3</v>
      </c>
      <c r="B2420" s="199">
        <f t="shared" si="390"/>
        <v>45080</v>
      </c>
      <c r="C2420" s="210" t="str">
        <f t="shared" si="391"/>
        <v>Zone 2 - Mile 32</v>
      </c>
      <c r="D2420" s="84" t="s">
        <v>572</v>
      </c>
      <c r="E2420" s="51" t="str">
        <f t="shared" si="392"/>
        <v>Veronica</v>
      </c>
      <c r="F2420" s="51" t="str">
        <f t="shared" si="393"/>
        <v>Nel</v>
      </c>
      <c r="G2420" s="51" t="str">
        <f t="shared" si="394"/>
        <v>Ladies Master</v>
      </c>
      <c r="H2420" s="51" t="str">
        <f t="shared" si="395"/>
        <v>Henties Bay</v>
      </c>
      <c r="I2420" s="84"/>
      <c r="J2420" s="84"/>
      <c r="K2420" s="84"/>
      <c r="L2420" s="83" t="str">
        <f t="shared" si="387"/>
        <v/>
      </c>
      <c r="M2420" s="83" t="str">
        <f t="shared" si="388"/>
        <v/>
      </c>
    </row>
    <row r="2421" spans="1:13" hidden="1" x14ac:dyDescent="0.3">
      <c r="A2421" s="210" t="str">
        <f t="shared" si="389"/>
        <v>2023-IC-L3</v>
      </c>
      <c r="B2421" s="199">
        <f t="shared" si="390"/>
        <v>45080</v>
      </c>
      <c r="C2421" s="210" t="str">
        <f t="shared" si="391"/>
        <v>Zone 2 - Mile 32</v>
      </c>
      <c r="D2421" s="84" t="s">
        <v>1435</v>
      </c>
      <c r="E2421" s="51" t="str">
        <f t="shared" si="392"/>
        <v>Tiaan</v>
      </c>
      <c r="F2421" s="51" t="str">
        <f t="shared" si="393"/>
        <v>Fourie</v>
      </c>
      <c r="G2421" s="51" t="str">
        <f t="shared" si="394"/>
        <v>Men Senior</v>
      </c>
      <c r="H2421" s="51" t="str">
        <f t="shared" si="395"/>
        <v>Penguin</v>
      </c>
      <c r="I2421" s="84"/>
      <c r="J2421" s="84"/>
      <c r="K2421" s="84"/>
      <c r="L2421" s="83" t="str">
        <f t="shared" si="387"/>
        <v/>
      </c>
      <c r="M2421" s="83" t="str">
        <f t="shared" si="388"/>
        <v/>
      </c>
    </row>
    <row r="2422" spans="1:13" hidden="1" x14ac:dyDescent="0.3">
      <c r="A2422" s="210" t="str">
        <f t="shared" si="389"/>
        <v>2023-IC-L3</v>
      </c>
      <c r="B2422" s="199">
        <f t="shared" si="390"/>
        <v>45080</v>
      </c>
      <c r="C2422" s="210" t="str">
        <f t="shared" si="391"/>
        <v>Zone 2 - Mile 32</v>
      </c>
      <c r="D2422" s="84" t="s">
        <v>1003</v>
      </c>
      <c r="E2422" s="51" t="str">
        <f t="shared" si="392"/>
        <v>Jorg</v>
      </c>
      <c r="F2422" s="51" t="str">
        <f t="shared" si="393"/>
        <v>Walder</v>
      </c>
      <c r="G2422" s="51" t="str">
        <f t="shared" si="394"/>
        <v>Men Master</v>
      </c>
      <c r="H2422" s="51" t="str">
        <f t="shared" si="395"/>
        <v>Mako</v>
      </c>
      <c r="I2422" s="84" t="s">
        <v>19</v>
      </c>
      <c r="J2422" s="84"/>
      <c r="K2422" s="84">
        <v>116</v>
      </c>
      <c r="L2422" s="83">
        <f t="shared" si="387"/>
        <v>16.600000000000001</v>
      </c>
      <c r="M2422" s="83">
        <f t="shared" si="388"/>
        <v>16.600000000000001</v>
      </c>
    </row>
    <row r="2423" spans="1:13" hidden="1" x14ac:dyDescent="0.3">
      <c r="A2423" s="210" t="str">
        <f t="shared" si="389"/>
        <v>2023-IC-L3</v>
      </c>
      <c r="B2423" s="199">
        <f t="shared" si="390"/>
        <v>45080</v>
      </c>
      <c r="C2423" s="210" t="str">
        <f t="shared" si="391"/>
        <v>Zone 2 - Mile 32</v>
      </c>
      <c r="D2423" s="84" t="s">
        <v>530</v>
      </c>
      <c r="E2423" s="51" t="str">
        <f t="shared" si="392"/>
        <v>John-John</v>
      </c>
      <c r="F2423" s="51" t="str">
        <f t="shared" si="393"/>
        <v>Warrington</v>
      </c>
      <c r="G2423" s="51" t="str">
        <f t="shared" si="394"/>
        <v>Men Veteran</v>
      </c>
      <c r="H2423" s="51" t="str">
        <f t="shared" si="395"/>
        <v>Mako</v>
      </c>
      <c r="I2423" s="84"/>
      <c r="J2423" s="84" t="s">
        <v>1280</v>
      </c>
      <c r="K2423" s="84">
        <v>108</v>
      </c>
      <c r="L2423" s="83">
        <f t="shared" ref="L2423:L2486" si="396">IF(K2423="","",IF(I2423="",ROUND(HLOOKUP(J2423,kgList,K2423,FALSE),1),ROUND(HLOOKUP(I2423,kgList,K2423,FALSE),1)))</f>
        <v>4.8</v>
      </c>
      <c r="M2423" s="83">
        <f t="shared" ref="M2423:M2486" si="397">IF(L2423="","",IF(COUNTA(I2423:J2423)&gt;1,"Edible or Inedible",IF(COUNTA(I2423)=1,L2423*1,IF(COUNTA(J2423)=1,L2423*1,"ERROR"))))</f>
        <v>4.8</v>
      </c>
    </row>
    <row r="2424" spans="1:13" hidden="1" x14ac:dyDescent="0.3">
      <c r="A2424" s="210" t="str">
        <f t="shared" ref="A2424:A2487" si="398">IF(D2424="","",A2423)</f>
        <v>2023-IC-L3</v>
      </c>
      <c r="B2424" s="199">
        <f t="shared" ref="B2424:B2487" si="399">IF(D2424="","",B2423)</f>
        <v>45080</v>
      </c>
      <c r="C2424" s="210" t="str">
        <f t="shared" ref="C2424:C2487" si="400">IF(D2424="","",C2423)</f>
        <v>Zone 2 - Mile 32</v>
      </c>
      <c r="D2424" s="84" t="s">
        <v>530</v>
      </c>
      <c r="E2424" s="51" t="str">
        <f t="shared" ref="E2424:E2487" si="401">IF(D2424="","",VLOOKUP(D2424,Master,3,FALSE))</f>
        <v>John-John</v>
      </c>
      <c r="F2424" s="51" t="str">
        <f t="shared" ref="F2424:F2487" si="402">IF(D2424="","",VLOOKUP(D2424,Master,4,FALSE))</f>
        <v>Warrington</v>
      </c>
      <c r="G2424" s="51" t="str">
        <f t="shared" ref="G2424:G2487" si="403">IF(D2424="","",VLOOKUP(D2424,Master,5,FALSE))</f>
        <v>Men Veteran</v>
      </c>
      <c r="H2424" s="51" t="str">
        <f t="shared" ref="H2424:H2487" si="404">IF(D2424="","",VLOOKUP(D2424,Master,2,FALSE))</f>
        <v>Mako</v>
      </c>
      <c r="I2424" s="84"/>
      <c r="J2424" s="84" t="s">
        <v>1280</v>
      </c>
      <c r="K2424" s="84">
        <v>73</v>
      </c>
      <c r="L2424" s="83">
        <f t="shared" si="396"/>
        <v>1.2</v>
      </c>
      <c r="M2424" s="83">
        <f t="shared" si="397"/>
        <v>1.2</v>
      </c>
    </row>
    <row r="2425" spans="1:13" hidden="1" x14ac:dyDescent="0.3">
      <c r="A2425" s="210" t="str">
        <f t="shared" si="398"/>
        <v>2023-IC-L3</v>
      </c>
      <c r="B2425" s="199">
        <f t="shared" si="399"/>
        <v>45080</v>
      </c>
      <c r="C2425" s="210" t="str">
        <f t="shared" si="400"/>
        <v>Zone 2 - Mile 32</v>
      </c>
      <c r="D2425" s="84" t="s">
        <v>530</v>
      </c>
      <c r="E2425" s="51" t="str">
        <f t="shared" si="401"/>
        <v>John-John</v>
      </c>
      <c r="F2425" s="51" t="str">
        <f t="shared" si="402"/>
        <v>Warrington</v>
      </c>
      <c r="G2425" s="51" t="str">
        <f t="shared" si="403"/>
        <v>Men Veteran</v>
      </c>
      <c r="H2425" s="51" t="str">
        <f t="shared" si="404"/>
        <v>Mako</v>
      </c>
      <c r="I2425" s="84" t="s">
        <v>9</v>
      </c>
      <c r="J2425" s="84"/>
      <c r="K2425" s="84">
        <v>31</v>
      </c>
      <c r="L2425" s="83">
        <f t="shared" si="396"/>
        <v>0.5</v>
      </c>
      <c r="M2425" s="83">
        <f t="shared" si="397"/>
        <v>0.5</v>
      </c>
    </row>
    <row r="2426" spans="1:13" hidden="1" x14ac:dyDescent="0.3">
      <c r="A2426" s="210" t="str">
        <f t="shared" si="398"/>
        <v>2023-IC-L3</v>
      </c>
      <c r="B2426" s="199">
        <f t="shared" si="399"/>
        <v>45080</v>
      </c>
      <c r="C2426" s="210" t="str">
        <f t="shared" si="400"/>
        <v>Zone 2 - Mile 32</v>
      </c>
      <c r="D2426" s="84" t="s">
        <v>530</v>
      </c>
      <c r="E2426" s="51" t="str">
        <f t="shared" si="401"/>
        <v>John-John</v>
      </c>
      <c r="F2426" s="51" t="str">
        <f t="shared" si="402"/>
        <v>Warrington</v>
      </c>
      <c r="G2426" s="51" t="str">
        <f t="shared" si="403"/>
        <v>Men Veteran</v>
      </c>
      <c r="H2426" s="51" t="str">
        <f t="shared" si="404"/>
        <v>Mako</v>
      </c>
      <c r="I2426" s="84" t="s">
        <v>9</v>
      </c>
      <c r="J2426" s="84"/>
      <c r="K2426" s="84">
        <v>32</v>
      </c>
      <c r="L2426" s="83">
        <f t="shared" si="396"/>
        <v>0.6</v>
      </c>
      <c r="M2426" s="83">
        <f t="shared" si="397"/>
        <v>0.6</v>
      </c>
    </row>
    <row r="2427" spans="1:13" hidden="1" x14ac:dyDescent="0.3">
      <c r="A2427" s="210" t="str">
        <f t="shared" si="398"/>
        <v>2023-IC-L3</v>
      </c>
      <c r="B2427" s="199">
        <f t="shared" si="399"/>
        <v>45080</v>
      </c>
      <c r="C2427" s="210" t="str">
        <f t="shared" si="400"/>
        <v>Zone 2 - Mile 32</v>
      </c>
      <c r="D2427" s="84" t="s">
        <v>513</v>
      </c>
      <c r="E2427" s="51" t="str">
        <f t="shared" si="401"/>
        <v>Gerrie</v>
      </c>
      <c r="F2427" s="51" t="str">
        <f t="shared" si="402"/>
        <v>Hough</v>
      </c>
      <c r="G2427" s="51" t="str">
        <f t="shared" si="403"/>
        <v>Men Master</v>
      </c>
      <c r="H2427" s="51" t="str">
        <f t="shared" si="404"/>
        <v>Mako</v>
      </c>
      <c r="I2427" s="84"/>
      <c r="J2427" s="84" t="s">
        <v>1279</v>
      </c>
      <c r="K2427" s="84">
        <v>77</v>
      </c>
      <c r="L2427" s="83">
        <f t="shared" si="396"/>
        <v>1.8</v>
      </c>
      <c r="M2427" s="83">
        <f t="shared" si="397"/>
        <v>1.8</v>
      </c>
    </row>
    <row r="2428" spans="1:13" hidden="1" x14ac:dyDescent="0.3">
      <c r="A2428" s="210" t="str">
        <f t="shared" si="398"/>
        <v>2023-IC-L3</v>
      </c>
      <c r="B2428" s="199">
        <f t="shared" si="399"/>
        <v>45080</v>
      </c>
      <c r="C2428" s="210" t="str">
        <f t="shared" si="400"/>
        <v>Zone 2 - Mile 32</v>
      </c>
      <c r="D2428" s="84" t="s">
        <v>605</v>
      </c>
      <c r="E2428" s="51" t="str">
        <f t="shared" si="401"/>
        <v>Gerard</v>
      </c>
      <c r="F2428" s="51" t="str">
        <f t="shared" si="402"/>
        <v>Hough</v>
      </c>
      <c r="G2428" s="51" t="str">
        <f t="shared" si="403"/>
        <v>Men Senior</v>
      </c>
      <c r="H2428" s="51" t="str">
        <f t="shared" si="404"/>
        <v>Mako</v>
      </c>
      <c r="I2428" s="84"/>
      <c r="J2428" s="84" t="s">
        <v>1279</v>
      </c>
      <c r="K2428" s="84">
        <v>74</v>
      </c>
      <c r="L2428" s="83">
        <f t="shared" si="396"/>
        <v>1.5</v>
      </c>
      <c r="M2428" s="83">
        <f t="shared" si="397"/>
        <v>1.5</v>
      </c>
    </row>
    <row r="2429" spans="1:13" hidden="1" x14ac:dyDescent="0.3">
      <c r="A2429" s="210" t="str">
        <f t="shared" si="398"/>
        <v>2023-IC-L3</v>
      </c>
      <c r="B2429" s="199">
        <f t="shared" si="399"/>
        <v>45080</v>
      </c>
      <c r="C2429" s="210" t="str">
        <f t="shared" si="400"/>
        <v>Zone 2 - Mile 32</v>
      </c>
      <c r="D2429" s="84" t="s">
        <v>605</v>
      </c>
      <c r="E2429" s="51" t="str">
        <f t="shared" si="401"/>
        <v>Gerard</v>
      </c>
      <c r="F2429" s="51" t="str">
        <f t="shared" si="402"/>
        <v>Hough</v>
      </c>
      <c r="G2429" s="51" t="str">
        <f t="shared" si="403"/>
        <v>Men Senior</v>
      </c>
      <c r="H2429" s="51" t="str">
        <f t="shared" si="404"/>
        <v>Mako</v>
      </c>
      <c r="I2429" s="84"/>
      <c r="J2429" s="84" t="s">
        <v>1279</v>
      </c>
      <c r="K2429" s="84">
        <v>90</v>
      </c>
      <c r="L2429" s="83">
        <f t="shared" si="396"/>
        <v>3</v>
      </c>
      <c r="M2429" s="83">
        <f t="shared" si="397"/>
        <v>3</v>
      </c>
    </row>
    <row r="2430" spans="1:13" hidden="1" x14ac:dyDescent="0.3">
      <c r="A2430" s="210" t="str">
        <f t="shared" si="398"/>
        <v>2023-IC-L3</v>
      </c>
      <c r="B2430" s="199">
        <f t="shared" si="399"/>
        <v>45080</v>
      </c>
      <c r="C2430" s="210" t="str">
        <f t="shared" si="400"/>
        <v>Zone 2 - Mile 32</v>
      </c>
      <c r="D2430" s="84" t="s">
        <v>468</v>
      </c>
      <c r="E2430" s="51" t="str">
        <f t="shared" si="401"/>
        <v>Johan</v>
      </c>
      <c r="F2430" s="51" t="str">
        <f t="shared" si="402"/>
        <v>Visser</v>
      </c>
      <c r="G2430" s="51" t="str">
        <f t="shared" si="403"/>
        <v>Men Veteran</v>
      </c>
      <c r="H2430" s="51" t="str">
        <f t="shared" si="404"/>
        <v>Mako</v>
      </c>
      <c r="I2430" s="84" t="s">
        <v>9</v>
      </c>
      <c r="J2430" s="84"/>
      <c r="K2430" s="84">
        <v>30</v>
      </c>
      <c r="L2430" s="83">
        <f t="shared" si="396"/>
        <v>0.5</v>
      </c>
      <c r="M2430" s="83">
        <f t="shared" si="397"/>
        <v>0.5</v>
      </c>
    </row>
    <row r="2431" spans="1:13" hidden="1" x14ac:dyDescent="0.3">
      <c r="A2431" s="210" t="str">
        <f t="shared" si="398"/>
        <v>2023-IC-L3</v>
      </c>
      <c r="B2431" s="199">
        <f t="shared" si="399"/>
        <v>45080</v>
      </c>
      <c r="C2431" s="210" t="str">
        <f t="shared" si="400"/>
        <v>Zone 2 - Mile 32</v>
      </c>
      <c r="D2431" s="84" t="s">
        <v>468</v>
      </c>
      <c r="E2431" s="51" t="str">
        <f t="shared" si="401"/>
        <v>Johan</v>
      </c>
      <c r="F2431" s="51" t="str">
        <f t="shared" si="402"/>
        <v>Visser</v>
      </c>
      <c r="G2431" s="51" t="str">
        <f t="shared" si="403"/>
        <v>Men Veteran</v>
      </c>
      <c r="H2431" s="51" t="str">
        <f t="shared" si="404"/>
        <v>Mako</v>
      </c>
      <c r="I2431" s="84" t="s">
        <v>9</v>
      </c>
      <c r="J2431" s="84"/>
      <c r="K2431" s="84">
        <v>33</v>
      </c>
      <c r="L2431" s="83">
        <f t="shared" si="396"/>
        <v>0.7</v>
      </c>
      <c r="M2431" s="83">
        <f t="shared" si="397"/>
        <v>0.7</v>
      </c>
    </row>
    <row r="2432" spans="1:13" hidden="1" x14ac:dyDescent="0.3">
      <c r="A2432" s="210" t="str">
        <f t="shared" si="398"/>
        <v>2023-IC-L3</v>
      </c>
      <c r="B2432" s="199">
        <f t="shared" si="399"/>
        <v>45080</v>
      </c>
      <c r="C2432" s="210" t="str">
        <f t="shared" si="400"/>
        <v>Zone 2 - Mile 32</v>
      </c>
      <c r="D2432" s="84" t="s">
        <v>468</v>
      </c>
      <c r="E2432" s="51" t="str">
        <f t="shared" si="401"/>
        <v>Johan</v>
      </c>
      <c r="F2432" s="51" t="str">
        <f t="shared" si="402"/>
        <v>Visser</v>
      </c>
      <c r="G2432" s="51" t="str">
        <f t="shared" si="403"/>
        <v>Men Veteran</v>
      </c>
      <c r="H2432" s="51" t="str">
        <f t="shared" si="404"/>
        <v>Mako</v>
      </c>
      <c r="I2432" s="84" t="s">
        <v>9</v>
      </c>
      <c r="J2432" s="84"/>
      <c r="K2432" s="84">
        <v>30</v>
      </c>
      <c r="L2432" s="83">
        <f t="shared" si="396"/>
        <v>0.5</v>
      </c>
      <c r="M2432" s="83">
        <f t="shared" si="397"/>
        <v>0.5</v>
      </c>
    </row>
    <row r="2433" spans="1:13" hidden="1" x14ac:dyDescent="0.3">
      <c r="A2433" s="210" t="str">
        <f t="shared" si="398"/>
        <v>2023-IC-L3</v>
      </c>
      <c r="B2433" s="199">
        <f t="shared" si="399"/>
        <v>45080</v>
      </c>
      <c r="C2433" s="210" t="str">
        <f t="shared" si="400"/>
        <v>Zone 2 - Mile 32</v>
      </c>
      <c r="D2433" s="84" t="s">
        <v>451</v>
      </c>
      <c r="E2433" s="51" t="str">
        <f t="shared" si="401"/>
        <v>Marco</v>
      </c>
      <c r="F2433" s="51" t="str">
        <f t="shared" si="402"/>
        <v>Klein</v>
      </c>
      <c r="G2433" s="51" t="str">
        <f t="shared" si="403"/>
        <v>Men Veteran</v>
      </c>
      <c r="H2433" s="51" t="str">
        <f t="shared" si="404"/>
        <v>Mako</v>
      </c>
      <c r="I2433" s="84" t="s">
        <v>9</v>
      </c>
      <c r="J2433" s="84"/>
      <c r="K2433" s="84">
        <v>30</v>
      </c>
      <c r="L2433" s="83">
        <f t="shared" si="396"/>
        <v>0.5</v>
      </c>
      <c r="M2433" s="83">
        <f t="shared" si="397"/>
        <v>0.5</v>
      </c>
    </row>
    <row r="2434" spans="1:13" hidden="1" x14ac:dyDescent="0.3">
      <c r="A2434" s="210" t="str">
        <f t="shared" si="398"/>
        <v>2023-IC-L3</v>
      </c>
      <c r="B2434" s="199">
        <f t="shared" si="399"/>
        <v>45080</v>
      </c>
      <c r="C2434" s="210" t="str">
        <f t="shared" si="400"/>
        <v>Zone 2 - Mile 32</v>
      </c>
      <c r="D2434" s="84" t="s">
        <v>967</v>
      </c>
      <c r="E2434" s="51" t="str">
        <f t="shared" si="401"/>
        <v>Rudi</v>
      </c>
      <c r="F2434" s="51" t="str">
        <f t="shared" si="402"/>
        <v>Swartz</v>
      </c>
      <c r="G2434" s="51" t="str">
        <f t="shared" si="403"/>
        <v>Men Veteran</v>
      </c>
      <c r="H2434" s="51" t="str">
        <f t="shared" si="404"/>
        <v>Mako</v>
      </c>
      <c r="I2434" s="84" t="s">
        <v>9</v>
      </c>
      <c r="J2434" s="84"/>
      <c r="K2434" s="84">
        <v>30</v>
      </c>
      <c r="L2434" s="83">
        <f t="shared" si="396"/>
        <v>0.5</v>
      </c>
      <c r="M2434" s="83">
        <f t="shared" si="397"/>
        <v>0.5</v>
      </c>
    </row>
    <row r="2435" spans="1:13" hidden="1" x14ac:dyDescent="0.3">
      <c r="A2435" s="210" t="str">
        <f t="shared" si="398"/>
        <v>2023-IC-L3</v>
      </c>
      <c r="B2435" s="199">
        <f t="shared" si="399"/>
        <v>45080</v>
      </c>
      <c r="C2435" s="210" t="str">
        <f t="shared" si="400"/>
        <v>Zone 2 - Mile 32</v>
      </c>
      <c r="D2435" s="84" t="s">
        <v>967</v>
      </c>
      <c r="E2435" s="51" t="str">
        <f t="shared" si="401"/>
        <v>Rudi</v>
      </c>
      <c r="F2435" s="51" t="str">
        <f t="shared" si="402"/>
        <v>Swartz</v>
      </c>
      <c r="G2435" s="51" t="str">
        <f t="shared" si="403"/>
        <v>Men Veteran</v>
      </c>
      <c r="H2435" s="51" t="str">
        <f t="shared" si="404"/>
        <v>Mako</v>
      </c>
      <c r="I2435" s="84" t="s">
        <v>9</v>
      </c>
      <c r="J2435" s="84"/>
      <c r="K2435" s="84">
        <v>30</v>
      </c>
      <c r="L2435" s="83">
        <f t="shared" si="396"/>
        <v>0.5</v>
      </c>
      <c r="M2435" s="83">
        <f t="shared" si="397"/>
        <v>0.5</v>
      </c>
    </row>
    <row r="2436" spans="1:13" hidden="1" x14ac:dyDescent="0.3">
      <c r="A2436" s="210" t="str">
        <f t="shared" si="398"/>
        <v>2023-IC-L3</v>
      </c>
      <c r="B2436" s="199">
        <f t="shared" si="399"/>
        <v>45080</v>
      </c>
      <c r="C2436" s="210" t="str">
        <f t="shared" si="400"/>
        <v>Zone 2 - Mile 32</v>
      </c>
      <c r="D2436" s="84" t="s">
        <v>967</v>
      </c>
      <c r="E2436" s="51" t="str">
        <f t="shared" si="401"/>
        <v>Rudi</v>
      </c>
      <c r="F2436" s="51" t="str">
        <f t="shared" si="402"/>
        <v>Swartz</v>
      </c>
      <c r="G2436" s="51" t="str">
        <f t="shared" si="403"/>
        <v>Men Veteran</v>
      </c>
      <c r="H2436" s="51" t="str">
        <f t="shared" si="404"/>
        <v>Mako</v>
      </c>
      <c r="I2436" s="84" t="s">
        <v>9</v>
      </c>
      <c r="J2436" s="84"/>
      <c r="K2436" s="84">
        <v>34</v>
      </c>
      <c r="L2436" s="83">
        <f t="shared" si="396"/>
        <v>0.7</v>
      </c>
      <c r="M2436" s="83">
        <f t="shared" si="397"/>
        <v>0.7</v>
      </c>
    </row>
    <row r="2437" spans="1:13" hidden="1" x14ac:dyDescent="0.3">
      <c r="A2437" s="210" t="str">
        <f t="shared" si="398"/>
        <v>2023-IC-L3</v>
      </c>
      <c r="B2437" s="199">
        <f t="shared" si="399"/>
        <v>45080</v>
      </c>
      <c r="C2437" s="210" t="str">
        <f t="shared" si="400"/>
        <v>Zone 2 - Mile 32</v>
      </c>
      <c r="D2437" s="84" t="s">
        <v>566</v>
      </c>
      <c r="E2437" s="51" t="str">
        <f t="shared" si="401"/>
        <v>Andrew</v>
      </c>
      <c r="F2437" s="51" t="str">
        <f t="shared" si="402"/>
        <v>Van Schalkwyk</v>
      </c>
      <c r="G2437" s="51" t="str">
        <f t="shared" si="403"/>
        <v>Men Veteran</v>
      </c>
      <c r="H2437" s="51" t="str">
        <f t="shared" si="404"/>
        <v>Mako</v>
      </c>
      <c r="I2437" s="84" t="s">
        <v>7</v>
      </c>
      <c r="J2437" s="84"/>
      <c r="K2437" s="84">
        <v>36</v>
      </c>
      <c r="L2437" s="83">
        <f t="shared" si="396"/>
        <v>1.5</v>
      </c>
      <c r="M2437" s="83">
        <f t="shared" si="397"/>
        <v>1.5</v>
      </c>
    </row>
    <row r="2438" spans="1:13" hidden="1" x14ac:dyDescent="0.3">
      <c r="A2438" s="210" t="str">
        <f t="shared" si="398"/>
        <v>2023-IC-L3</v>
      </c>
      <c r="B2438" s="199">
        <f t="shared" si="399"/>
        <v>45080</v>
      </c>
      <c r="C2438" s="210" t="str">
        <f t="shared" si="400"/>
        <v>Zone 2 - Mile 32</v>
      </c>
      <c r="D2438" s="84" t="s">
        <v>1054</v>
      </c>
      <c r="E2438" s="51" t="str">
        <f t="shared" si="401"/>
        <v>Rudi(Jnr.)</v>
      </c>
      <c r="F2438" s="51" t="str">
        <f t="shared" si="402"/>
        <v>Swartz</v>
      </c>
      <c r="G2438" s="51" t="str">
        <f t="shared" si="403"/>
        <v>Men U/21</v>
      </c>
      <c r="H2438" s="51" t="str">
        <f t="shared" si="404"/>
        <v>Mako</v>
      </c>
      <c r="I2438" s="84" t="s">
        <v>9</v>
      </c>
      <c r="J2438" s="84"/>
      <c r="K2438" s="84">
        <v>33</v>
      </c>
      <c r="L2438" s="83">
        <f t="shared" si="396"/>
        <v>0.7</v>
      </c>
      <c r="M2438" s="83">
        <f t="shared" si="397"/>
        <v>0.7</v>
      </c>
    </row>
    <row r="2439" spans="1:13" hidden="1" x14ac:dyDescent="0.3">
      <c r="A2439" s="210" t="str">
        <f t="shared" si="398"/>
        <v>2023-IC-L3</v>
      </c>
      <c r="B2439" s="199">
        <f t="shared" si="399"/>
        <v>45080</v>
      </c>
      <c r="C2439" s="210" t="str">
        <f t="shared" si="400"/>
        <v>Zone 2 - Mile 32</v>
      </c>
      <c r="D2439" s="84" t="s">
        <v>1076</v>
      </c>
      <c r="E2439" s="51" t="str">
        <f t="shared" si="401"/>
        <v>Murray</v>
      </c>
      <c r="F2439" s="51" t="str">
        <f t="shared" si="402"/>
        <v>Lewis</v>
      </c>
      <c r="G2439" s="51" t="str">
        <f t="shared" si="403"/>
        <v>Men Veteran</v>
      </c>
      <c r="H2439" s="51" t="str">
        <f t="shared" si="404"/>
        <v>Mako</v>
      </c>
      <c r="I2439" s="84" t="s">
        <v>9</v>
      </c>
      <c r="J2439" s="84"/>
      <c r="K2439" s="84">
        <v>30</v>
      </c>
      <c r="L2439" s="83">
        <f t="shared" si="396"/>
        <v>0.5</v>
      </c>
      <c r="M2439" s="83">
        <f t="shared" si="397"/>
        <v>0.5</v>
      </c>
    </row>
    <row r="2440" spans="1:13" hidden="1" x14ac:dyDescent="0.3">
      <c r="A2440" s="210" t="str">
        <f t="shared" si="398"/>
        <v>2023-IC-L3</v>
      </c>
      <c r="B2440" s="199">
        <f t="shared" si="399"/>
        <v>45080</v>
      </c>
      <c r="C2440" s="210" t="str">
        <f t="shared" si="400"/>
        <v>Zone 2 - Mile 32</v>
      </c>
      <c r="D2440" s="84" t="s">
        <v>1076</v>
      </c>
      <c r="E2440" s="51" t="str">
        <f t="shared" si="401"/>
        <v>Murray</v>
      </c>
      <c r="F2440" s="51" t="str">
        <f t="shared" si="402"/>
        <v>Lewis</v>
      </c>
      <c r="G2440" s="51" t="str">
        <f t="shared" si="403"/>
        <v>Men Veteran</v>
      </c>
      <c r="H2440" s="51" t="str">
        <f t="shared" si="404"/>
        <v>Mako</v>
      </c>
      <c r="I2440" s="84" t="s">
        <v>9</v>
      </c>
      <c r="J2440" s="84"/>
      <c r="K2440" s="84">
        <v>31</v>
      </c>
      <c r="L2440" s="83">
        <f t="shared" si="396"/>
        <v>0.5</v>
      </c>
      <c r="M2440" s="83">
        <f t="shared" si="397"/>
        <v>0.5</v>
      </c>
    </row>
    <row r="2441" spans="1:13" hidden="1" x14ac:dyDescent="0.3">
      <c r="A2441" s="210" t="str">
        <f t="shared" si="398"/>
        <v>2023-IC-L3</v>
      </c>
      <c r="B2441" s="199">
        <f t="shared" si="399"/>
        <v>45080</v>
      </c>
      <c r="C2441" s="210" t="str">
        <f t="shared" si="400"/>
        <v>Zone 2 - Mile 32</v>
      </c>
      <c r="D2441" s="84" t="s">
        <v>450</v>
      </c>
      <c r="E2441" s="51" t="str">
        <f t="shared" si="401"/>
        <v>Philip</v>
      </c>
      <c r="F2441" s="51" t="str">
        <f t="shared" si="402"/>
        <v>Swartz</v>
      </c>
      <c r="G2441" s="51" t="str">
        <f t="shared" si="403"/>
        <v>Men U/16</v>
      </c>
      <c r="H2441" s="51" t="str">
        <f t="shared" si="404"/>
        <v>Mako</v>
      </c>
      <c r="I2441" s="84" t="s">
        <v>7</v>
      </c>
      <c r="J2441" s="84"/>
      <c r="K2441" s="84">
        <v>38</v>
      </c>
      <c r="L2441" s="83">
        <f t="shared" si="396"/>
        <v>1.7</v>
      </c>
      <c r="M2441" s="83">
        <f t="shared" si="397"/>
        <v>1.7</v>
      </c>
    </row>
    <row r="2442" spans="1:13" hidden="1" x14ac:dyDescent="0.3">
      <c r="A2442" s="210" t="str">
        <f t="shared" si="398"/>
        <v>2023-IC-L3</v>
      </c>
      <c r="B2442" s="199">
        <f t="shared" si="399"/>
        <v>45080</v>
      </c>
      <c r="C2442" s="210" t="str">
        <f t="shared" si="400"/>
        <v>Zone 2 - Mile 32</v>
      </c>
      <c r="D2442" s="84" t="s">
        <v>683</v>
      </c>
      <c r="E2442" s="51" t="str">
        <f t="shared" si="401"/>
        <v>Herbert</v>
      </c>
      <c r="F2442" s="51" t="str">
        <f t="shared" si="402"/>
        <v>Schmidlin</v>
      </c>
      <c r="G2442" s="51" t="str">
        <f t="shared" si="403"/>
        <v>Men Master</v>
      </c>
      <c r="H2442" s="51" t="str">
        <f t="shared" si="404"/>
        <v>Mako</v>
      </c>
      <c r="I2442" s="84"/>
      <c r="J2442" s="84"/>
      <c r="K2442" s="84"/>
      <c r="L2442" s="83" t="str">
        <f t="shared" si="396"/>
        <v/>
      </c>
      <c r="M2442" s="83" t="str">
        <f t="shared" si="397"/>
        <v/>
      </c>
    </row>
    <row r="2443" spans="1:13" hidden="1" x14ac:dyDescent="0.3">
      <c r="A2443" s="210" t="str">
        <f t="shared" si="398"/>
        <v>2023-IC-L3</v>
      </c>
      <c r="B2443" s="199">
        <f t="shared" si="399"/>
        <v>45080</v>
      </c>
      <c r="C2443" s="210" t="str">
        <f t="shared" si="400"/>
        <v>Zone 2 - Mile 32</v>
      </c>
      <c r="D2443" s="84" t="s">
        <v>841</v>
      </c>
      <c r="E2443" s="51" t="str">
        <f t="shared" si="401"/>
        <v>Renate</v>
      </c>
      <c r="F2443" s="51" t="str">
        <f t="shared" si="402"/>
        <v>Gruttemeyer</v>
      </c>
      <c r="G2443" s="51" t="str">
        <f t="shared" si="403"/>
        <v>Ladies Grand Masters</v>
      </c>
      <c r="H2443" s="51" t="str">
        <f t="shared" si="404"/>
        <v>Mako</v>
      </c>
      <c r="I2443" s="84"/>
      <c r="J2443" s="84"/>
      <c r="K2443" s="84"/>
      <c r="L2443" s="83" t="str">
        <f t="shared" si="396"/>
        <v/>
      </c>
      <c r="M2443" s="83" t="str">
        <f t="shared" si="397"/>
        <v/>
      </c>
    </row>
    <row r="2444" spans="1:13" hidden="1" x14ac:dyDescent="0.3">
      <c r="A2444" s="210" t="str">
        <f t="shared" si="398"/>
        <v>2023-IC-L3</v>
      </c>
      <c r="B2444" s="199">
        <f t="shared" si="399"/>
        <v>45080</v>
      </c>
      <c r="C2444" s="210" t="str">
        <f t="shared" si="400"/>
        <v>Zone 2 - Mile 32</v>
      </c>
      <c r="D2444" s="84" t="s">
        <v>836</v>
      </c>
      <c r="E2444" s="51" t="str">
        <f t="shared" si="401"/>
        <v>Org</v>
      </c>
      <c r="F2444" s="51" t="str">
        <f t="shared" si="402"/>
        <v>Van Rensburg</v>
      </c>
      <c r="G2444" s="51" t="str">
        <f t="shared" si="403"/>
        <v>Men Veteran</v>
      </c>
      <c r="H2444" s="51" t="str">
        <f t="shared" si="404"/>
        <v>Mako</v>
      </c>
      <c r="I2444" s="84"/>
      <c r="J2444" s="84"/>
      <c r="K2444" s="84"/>
      <c r="L2444" s="83" t="str">
        <f t="shared" si="396"/>
        <v/>
      </c>
      <c r="M2444" s="83" t="str">
        <f t="shared" si="397"/>
        <v/>
      </c>
    </row>
    <row r="2445" spans="1:13" hidden="1" x14ac:dyDescent="0.3">
      <c r="A2445" s="210" t="str">
        <f t="shared" si="398"/>
        <v>2023-IC-L3</v>
      </c>
      <c r="B2445" s="199">
        <f t="shared" si="399"/>
        <v>45080</v>
      </c>
      <c r="C2445" s="210" t="str">
        <f t="shared" si="400"/>
        <v>Zone 2 - Mile 32</v>
      </c>
      <c r="D2445" s="84" t="s">
        <v>484</v>
      </c>
      <c r="E2445" s="51" t="str">
        <f t="shared" si="401"/>
        <v>Johan</v>
      </c>
      <c r="F2445" s="51" t="str">
        <f t="shared" si="402"/>
        <v>Van Wyk</v>
      </c>
      <c r="G2445" s="51" t="str">
        <f t="shared" si="403"/>
        <v>Men Veteran</v>
      </c>
      <c r="H2445" s="51" t="str">
        <f t="shared" si="404"/>
        <v>Mako</v>
      </c>
      <c r="I2445" s="84"/>
      <c r="J2445" s="84"/>
      <c r="K2445" s="84"/>
      <c r="L2445" s="83" t="str">
        <f t="shared" si="396"/>
        <v/>
      </c>
      <c r="M2445" s="83" t="str">
        <f t="shared" si="397"/>
        <v/>
      </c>
    </row>
    <row r="2446" spans="1:13" hidden="1" x14ac:dyDescent="0.3">
      <c r="A2446" s="210" t="str">
        <f t="shared" si="398"/>
        <v>2023-IC-L3</v>
      </c>
      <c r="B2446" s="199">
        <f t="shared" si="399"/>
        <v>45080</v>
      </c>
      <c r="C2446" s="210" t="str">
        <f t="shared" si="400"/>
        <v>Zone 2 - Mile 32</v>
      </c>
      <c r="D2446" s="84" t="s">
        <v>1005</v>
      </c>
      <c r="E2446" s="51" t="str">
        <f t="shared" si="401"/>
        <v>Theo</v>
      </c>
      <c r="F2446" s="51" t="str">
        <f t="shared" si="402"/>
        <v>Wormsbaecher</v>
      </c>
      <c r="G2446" s="51" t="str">
        <f t="shared" si="403"/>
        <v>Men Senior</v>
      </c>
      <c r="H2446" s="51" t="str">
        <f t="shared" si="404"/>
        <v>Mako</v>
      </c>
      <c r="I2446" s="84"/>
      <c r="J2446" s="84"/>
      <c r="K2446" s="84"/>
      <c r="L2446" s="83" t="str">
        <f t="shared" si="396"/>
        <v/>
      </c>
      <c r="M2446" s="83" t="str">
        <f t="shared" si="397"/>
        <v/>
      </c>
    </row>
    <row r="2447" spans="1:13" hidden="1" x14ac:dyDescent="0.3">
      <c r="A2447" s="210" t="str">
        <f t="shared" si="398"/>
        <v>2023-IC-L3</v>
      </c>
      <c r="B2447" s="199">
        <f t="shared" si="399"/>
        <v>45080</v>
      </c>
      <c r="C2447" s="210" t="str">
        <f t="shared" si="400"/>
        <v>Zone 2 - Mile 32</v>
      </c>
      <c r="D2447" s="84" t="s">
        <v>634</v>
      </c>
      <c r="E2447" s="51" t="str">
        <f t="shared" si="401"/>
        <v>Sue</v>
      </c>
      <c r="F2447" s="51" t="str">
        <f t="shared" si="402"/>
        <v>Drake</v>
      </c>
      <c r="G2447" s="51" t="str">
        <f t="shared" si="403"/>
        <v>Ladies Grand Masters</v>
      </c>
      <c r="H2447" s="51" t="str">
        <f t="shared" si="404"/>
        <v>Mako</v>
      </c>
      <c r="I2447" s="84"/>
      <c r="J2447" s="84"/>
      <c r="K2447" s="84"/>
      <c r="L2447" s="83" t="str">
        <f t="shared" si="396"/>
        <v/>
      </c>
      <c r="M2447" s="83" t="str">
        <f t="shared" si="397"/>
        <v/>
      </c>
    </row>
    <row r="2448" spans="1:13" hidden="1" x14ac:dyDescent="0.3">
      <c r="A2448" s="210" t="str">
        <f t="shared" si="398"/>
        <v>2023-IC-L3</v>
      </c>
      <c r="B2448" s="199">
        <f t="shared" si="399"/>
        <v>45080</v>
      </c>
      <c r="C2448" s="210" t="str">
        <f t="shared" si="400"/>
        <v>Zone 2 - Mile 32</v>
      </c>
      <c r="D2448" s="84" t="s">
        <v>576</v>
      </c>
      <c r="E2448" s="51" t="str">
        <f t="shared" si="401"/>
        <v>Kiepie</v>
      </c>
      <c r="F2448" s="51" t="str">
        <f t="shared" si="402"/>
        <v>Burger</v>
      </c>
      <c r="G2448" s="51" t="str">
        <f t="shared" si="403"/>
        <v>Men Veteran</v>
      </c>
      <c r="H2448" s="51" t="str">
        <f t="shared" si="404"/>
        <v>Mako</v>
      </c>
      <c r="I2448" s="84"/>
      <c r="J2448" s="84"/>
      <c r="K2448" s="84"/>
      <c r="L2448" s="83" t="str">
        <f t="shared" si="396"/>
        <v/>
      </c>
      <c r="M2448" s="83" t="str">
        <f t="shared" si="397"/>
        <v/>
      </c>
    </row>
    <row r="2449" spans="1:13" hidden="1" x14ac:dyDescent="0.3">
      <c r="A2449" s="210" t="str">
        <f t="shared" si="398"/>
        <v>2023-IC-L3</v>
      </c>
      <c r="B2449" s="199">
        <f t="shared" si="399"/>
        <v>45080</v>
      </c>
      <c r="C2449" s="210" t="str">
        <f t="shared" si="400"/>
        <v>Zone 2 - Mile 32</v>
      </c>
      <c r="D2449" s="84" t="s">
        <v>1006</v>
      </c>
      <c r="E2449" s="51" t="str">
        <f t="shared" si="401"/>
        <v>Andre</v>
      </c>
      <c r="F2449" s="51" t="str">
        <f t="shared" si="402"/>
        <v>Vermaak</v>
      </c>
      <c r="G2449" s="51" t="str">
        <f t="shared" si="403"/>
        <v>Men Senior</v>
      </c>
      <c r="H2449" s="51" t="str">
        <f t="shared" si="404"/>
        <v>Namib Park</v>
      </c>
      <c r="I2449" s="84"/>
      <c r="J2449" s="84" t="s">
        <v>1279</v>
      </c>
      <c r="K2449" s="84">
        <v>89</v>
      </c>
      <c r="L2449" s="83">
        <f t="shared" si="396"/>
        <v>2.9</v>
      </c>
      <c r="M2449" s="83">
        <f t="shared" si="397"/>
        <v>2.9</v>
      </c>
    </row>
    <row r="2450" spans="1:13" hidden="1" x14ac:dyDescent="0.3">
      <c r="A2450" s="210" t="str">
        <f t="shared" si="398"/>
        <v>2023-IC-L3</v>
      </c>
      <c r="B2450" s="199">
        <f t="shared" si="399"/>
        <v>45080</v>
      </c>
      <c r="C2450" s="210" t="str">
        <f t="shared" si="400"/>
        <v>Zone 2 - Mile 32</v>
      </c>
      <c r="D2450" s="84" t="s">
        <v>462</v>
      </c>
      <c r="E2450" s="51" t="str">
        <f t="shared" si="401"/>
        <v>Rodger</v>
      </c>
      <c r="F2450" s="51" t="str">
        <f t="shared" si="402"/>
        <v>Boon</v>
      </c>
      <c r="G2450" s="51" t="str">
        <f t="shared" si="403"/>
        <v>Men Master</v>
      </c>
      <c r="H2450" s="51" t="str">
        <f t="shared" si="404"/>
        <v>Namib Park</v>
      </c>
      <c r="I2450" s="84" t="s">
        <v>7</v>
      </c>
      <c r="J2450" s="84"/>
      <c r="K2450" s="84">
        <v>36</v>
      </c>
      <c r="L2450" s="83">
        <f t="shared" si="396"/>
        <v>1.5</v>
      </c>
      <c r="M2450" s="83">
        <f t="shared" si="397"/>
        <v>1.5</v>
      </c>
    </row>
    <row r="2451" spans="1:13" hidden="1" x14ac:dyDescent="0.3">
      <c r="A2451" s="210" t="str">
        <f t="shared" si="398"/>
        <v>2023-IC-L3</v>
      </c>
      <c r="B2451" s="199">
        <f t="shared" si="399"/>
        <v>45080</v>
      </c>
      <c r="C2451" s="210" t="str">
        <f t="shared" si="400"/>
        <v>Zone 2 - Mile 32</v>
      </c>
      <c r="D2451" s="84" t="s">
        <v>556</v>
      </c>
      <c r="E2451" s="51" t="str">
        <f t="shared" si="401"/>
        <v>Lance</v>
      </c>
      <c r="F2451" s="51" t="str">
        <f t="shared" si="402"/>
        <v>Mills</v>
      </c>
      <c r="G2451" s="51" t="str">
        <f t="shared" si="403"/>
        <v>Men Master</v>
      </c>
      <c r="H2451" s="51" t="str">
        <f t="shared" si="404"/>
        <v>Henties Bay</v>
      </c>
      <c r="I2451" s="84" t="s">
        <v>19</v>
      </c>
      <c r="J2451" s="84"/>
      <c r="K2451" s="84">
        <v>52</v>
      </c>
      <c r="L2451" s="83">
        <f t="shared" si="396"/>
        <v>1.4</v>
      </c>
      <c r="M2451" s="83">
        <f t="shared" si="397"/>
        <v>1.4</v>
      </c>
    </row>
    <row r="2452" spans="1:13" hidden="1" x14ac:dyDescent="0.3">
      <c r="A2452" s="210" t="str">
        <f t="shared" si="398"/>
        <v>2023-IC-L3</v>
      </c>
      <c r="B2452" s="199">
        <f t="shared" si="399"/>
        <v>45080</v>
      </c>
      <c r="C2452" s="210" t="str">
        <f t="shared" si="400"/>
        <v>Zone 2 - Mile 32</v>
      </c>
      <c r="D2452" s="84" t="s">
        <v>611</v>
      </c>
      <c r="E2452" s="51" t="str">
        <f t="shared" si="401"/>
        <v>Coennie</v>
      </c>
      <c r="F2452" s="51" t="str">
        <f t="shared" si="402"/>
        <v>Steyn</v>
      </c>
      <c r="G2452" s="51" t="str">
        <f t="shared" si="403"/>
        <v>Men Grand Masters</v>
      </c>
      <c r="H2452" s="51" t="str">
        <f t="shared" si="404"/>
        <v>Namib Park</v>
      </c>
      <c r="I2452" s="84"/>
      <c r="J2452" s="84"/>
      <c r="K2452" s="84"/>
      <c r="L2452" s="83" t="str">
        <f t="shared" si="396"/>
        <v/>
      </c>
      <c r="M2452" s="83" t="str">
        <f t="shared" si="397"/>
        <v/>
      </c>
    </row>
    <row r="2453" spans="1:13" hidden="1" x14ac:dyDescent="0.3">
      <c r="A2453" s="210" t="str">
        <f t="shared" si="398"/>
        <v>2023-IC-L3</v>
      </c>
      <c r="B2453" s="199">
        <f t="shared" si="399"/>
        <v>45080</v>
      </c>
      <c r="C2453" s="210" t="str">
        <f t="shared" si="400"/>
        <v>Zone 2 - Mile 32</v>
      </c>
      <c r="D2453" s="84" t="s">
        <v>486</v>
      </c>
      <c r="E2453" s="51" t="str">
        <f t="shared" si="401"/>
        <v>Johan</v>
      </c>
      <c r="F2453" s="51" t="str">
        <f t="shared" si="402"/>
        <v>Bruwer</v>
      </c>
      <c r="G2453" s="51" t="str">
        <f t="shared" si="403"/>
        <v>Men Senior</v>
      </c>
      <c r="H2453" s="51" t="str">
        <f t="shared" si="404"/>
        <v>Namib Park</v>
      </c>
      <c r="I2453" s="84"/>
      <c r="J2453" s="84"/>
      <c r="K2453" s="84"/>
      <c r="L2453" s="83" t="str">
        <f t="shared" si="396"/>
        <v/>
      </c>
      <c r="M2453" s="83" t="str">
        <f t="shared" si="397"/>
        <v/>
      </c>
    </row>
    <row r="2454" spans="1:13" hidden="1" x14ac:dyDescent="0.3">
      <c r="A2454" s="210" t="str">
        <f t="shared" si="398"/>
        <v>2023-IC-L3</v>
      </c>
      <c r="B2454" s="199">
        <f t="shared" si="399"/>
        <v>45080</v>
      </c>
      <c r="C2454" s="210" t="str">
        <f t="shared" si="400"/>
        <v>Zone 2 - Mile 32</v>
      </c>
      <c r="D2454" s="84" t="s">
        <v>587</v>
      </c>
      <c r="E2454" s="51" t="str">
        <f t="shared" si="401"/>
        <v>Nicolas</v>
      </c>
      <c r="F2454" s="51" t="str">
        <f t="shared" si="402"/>
        <v>Greeff</v>
      </c>
      <c r="G2454" s="51" t="str">
        <f t="shared" si="403"/>
        <v>Men Senior</v>
      </c>
      <c r="H2454" s="51" t="str">
        <f t="shared" si="404"/>
        <v>Namib Park</v>
      </c>
      <c r="I2454" s="84"/>
      <c r="J2454" s="84"/>
      <c r="K2454" s="84"/>
      <c r="L2454" s="83" t="str">
        <f t="shared" si="396"/>
        <v/>
      </c>
      <c r="M2454" s="83" t="str">
        <f t="shared" si="397"/>
        <v/>
      </c>
    </row>
    <row r="2455" spans="1:13" hidden="1" x14ac:dyDescent="0.3">
      <c r="A2455" s="210" t="str">
        <f t="shared" si="398"/>
        <v>2023-IC-L3</v>
      </c>
      <c r="B2455" s="199">
        <f t="shared" si="399"/>
        <v>45080</v>
      </c>
      <c r="C2455" s="210" t="str">
        <f t="shared" si="400"/>
        <v>Zone 2 - Mile 32</v>
      </c>
      <c r="D2455" s="84" t="s">
        <v>946</v>
      </c>
      <c r="E2455" s="51" t="str">
        <f t="shared" si="401"/>
        <v>Johan</v>
      </c>
      <c r="F2455" s="51" t="str">
        <f t="shared" si="402"/>
        <v>Herbst</v>
      </c>
      <c r="G2455" s="51" t="str">
        <f t="shared" si="403"/>
        <v>Men Veteran</v>
      </c>
      <c r="H2455" s="51" t="str">
        <f t="shared" si="404"/>
        <v>Henties Bay</v>
      </c>
      <c r="I2455" s="84"/>
      <c r="J2455" s="84"/>
      <c r="K2455" s="84"/>
      <c r="L2455" s="83" t="str">
        <f t="shared" si="396"/>
        <v/>
      </c>
      <c r="M2455" s="83" t="str">
        <f t="shared" si="397"/>
        <v/>
      </c>
    </row>
    <row r="2456" spans="1:13" hidden="1" x14ac:dyDescent="0.3">
      <c r="A2456" s="210" t="str">
        <f t="shared" si="398"/>
        <v>2023-IC-L3</v>
      </c>
      <c r="B2456" s="199">
        <f t="shared" si="399"/>
        <v>45080</v>
      </c>
      <c r="C2456" s="210" t="str">
        <f t="shared" si="400"/>
        <v>Zone 2 - Mile 32</v>
      </c>
      <c r="D2456" s="84" t="s">
        <v>588</v>
      </c>
      <c r="E2456" s="51" t="str">
        <f t="shared" si="401"/>
        <v>Willem</v>
      </c>
      <c r="F2456" s="51" t="str">
        <f t="shared" si="402"/>
        <v>Slabbert</v>
      </c>
      <c r="G2456" s="51" t="str">
        <f t="shared" si="403"/>
        <v>Men Veteran</v>
      </c>
      <c r="H2456" s="51" t="str">
        <f t="shared" si="404"/>
        <v>xNamib Park</v>
      </c>
      <c r="I2456" s="84"/>
      <c r="J2456" s="84"/>
      <c r="K2456" s="84"/>
      <c r="L2456" s="83" t="str">
        <f t="shared" si="396"/>
        <v/>
      </c>
      <c r="M2456" s="83" t="str">
        <f t="shared" si="397"/>
        <v/>
      </c>
    </row>
    <row r="2457" spans="1:13" hidden="1" x14ac:dyDescent="0.3">
      <c r="A2457" s="210" t="str">
        <f t="shared" si="398"/>
        <v>2023-IC-L3</v>
      </c>
      <c r="B2457" s="199">
        <f t="shared" si="399"/>
        <v>45080</v>
      </c>
      <c r="C2457" s="210" t="str">
        <f t="shared" si="400"/>
        <v>Zone 2 - Mile 32</v>
      </c>
      <c r="D2457" s="84" t="s">
        <v>591</v>
      </c>
      <c r="E2457" s="51" t="str">
        <f t="shared" si="401"/>
        <v>Robert</v>
      </c>
      <c r="F2457" s="51" t="str">
        <f t="shared" si="402"/>
        <v>Moyce</v>
      </c>
      <c r="G2457" s="51" t="str">
        <f t="shared" si="403"/>
        <v>Men Grand Masters</v>
      </c>
      <c r="H2457" s="51" t="str">
        <f t="shared" si="404"/>
        <v>Namib Park</v>
      </c>
      <c r="I2457" s="84"/>
      <c r="J2457" s="84"/>
      <c r="K2457" s="84"/>
      <c r="L2457" s="83" t="str">
        <f t="shared" si="396"/>
        <v/>
      </c>
      <c r="M2457" s="83" t="str">
        <f t="shared" si="397"/>
        <v/>
      </c>
    </row>
    <row r="2458" spans="1:13" hidden="1" x14ac:dyDescent="0.3">
      <c r="A2458" s="210" t="str">
        <f t="shared" si="398"/>
        <v>2023-IC-L3</v>
      </c>
      <c r="B2458" s="199">
        <f t="shared" si="399"/>
        <v>45080</v>
      </c>
      <c r="C2458" s="210" t="str">
        <f t="shared" si="400"/>
        <v>Zone 2 - Mile 32</v>
      </c>
      <c r="D2458" s="84" t="s">
        <v>1327</v>
      </c>
      <c r="E2458" s="51" t="str">
        <f t="shared" si="401"/>
        <v>Mark</v>
      </c>
      <c r="F2458" s="51" t="str">
        <f t="shared" si="402"/>
        <v>Van Der Merwe</v>
      </c>
      <c r="G2458" s="51" t="str">
        <f t="shared" si="403"/>
        <v>Men U/21</v>
      </c>
      <c r="H2458" s="51" t="str">
        <f t="shared" si="404"/>
        <v>Namib Park</v>
      </c>
      <c r="I2458" s="84"/>
      <c r="J2458" s="84"/>
      <c r="K2458" s="84"/>
      <c r="L2458" s="83" t="str">
        <f t="shared" si="396"/>
        <v/>
      </c>
      <c r="M2458" s="83" t="str">
        <f t="shared" si="397"/>
        <v/>
      </c>
    </row>
    <row r="2459" spans="1:13" hidden="1" x14ac:dyDescent="0.3">
      <c r="A2459" s="210" t="str">
        <f t="shared" si="398"/>
        <v>2023-IC-L3</v>
      </c>
      <c r="B2459" s="199">
        <f t="shared" si="399"/>
        <v>45080</v>
      </c>
      <c r="C2459" s="210" t="str">
        <f t="shared" si="400"/>
        <v>Zone 2 - Mile 32</v>
      </c>
      <c r="D2459" s="84" t="s">
        <v>457</v>
      </c>
      <c r="E2459" s="51" t="str">
        <f t="shared" si="401"/>
        <v>Andre</v>
      </c>
      <c r="F2459" s="51" t="str">
        <f t="shared" si="402"/>
        <v>Coetzee</v>
      </c>
      <c r="G2459" s="51" t="str">
        <f t="shared" si="403"/>
        <v>Men Grand Masters</v>
      </c>
      <c r="H2459" s="51" t="str">
        <f t="shared" si="404"/>
        <v>Namib Park</v>
      </c>
      <c r="I2459" s="84"/>
      <c r="J2459" s="84"/>
      <c r="K2459" s="84"/>
      <c r="L2459" s="83" t="str">
        <f t="shared" si="396"/>
        <v/>
      </c>
      <c r="M2459" s="83" t="str">
        <f t="shared" si="397"/>
        <v/>
      </c>
    </row>
    <row r="2460" spans="1:13" hidden="1" x14ac:dyDescent="0.3">
      <c r="A2460" s="210" t="str">
        <f t="shared" si="398"/>
        <v>2023-IC-L3</v>
      </c>
      <c r="B2460" s="199">
        <f t="shared" si="399"/>
        <v>45080</v>
      </c>
      <c r="C2460" s="210" t="str">
        <f t="shared" si="400"/>
        <v>Zone 2 - Mile 32</v>
      </c>
      <c r="D2460" s="84" t="s">
        <v>805</v>
      </c>
      <c r="E2460" s="51" t="str">
        <f t="shared" si="401"/>
        <v>Uwe</v>
      </c>
      <c r="F2460" s="51" t="str">
        <f t="shared" si="402"/>
        <v>Hanssen</v>
      </c>
      <c r="G2460" s="51" t="str">
        <f t="shared" si="403"/>
        <v>Men Senior</v>
      </c>
      <c r="H2460" s="51" t="str">
        <f t="shared" si="404"/>
        <v>Namib Park</v>
      </c>
      <c r="I2460" s="84"/>
      <c r="J2460" s="84"/>
      <c r="K2460" s="84"/>
      <c r="L2460" s="83" t="str">
        <f t="shared" si="396"/>
        <v/>
      </c>
      <c r="M2460" s="83" t="str">
        <f t="shared" si="397"/>
        <v/>
      </c>
    </row>
    <row r="2461" spans="1:13" hidden="1" x14ac:dyDescent="0.3">
      <c r="A2461" s="210" t="str">
        <f t="shared" si="398"/>
        <v>2023-IC-L3</v>
      </c>
      <c r="B2461" s="199">
        <f t="shared" si="399"/>
        <v>45080</v>
      </c>
      <c r="C2461" s="210" t="str">
        <f t="shared" si="400"/>
        <v>Zone 2 - Mile 32</v>
      </c>
      <c r="D2461" s="84" t="s">
        <v>1593</v>
      </c>
      <c r="E2461" s="51" t="str">
        <f t="shared" si="401"/>
        <v>Johan</v>
      </c>
      <c r="F2461" s="51" t="str">
        <f t="shared" si="402"/>
        <v>Van Niekerk</v>
      </c>
      <c r="G2461" s="51" t="str">
        <f t="shared" si="403"/>
        <v>Men Veteran</v>
      </c>
      <c r="H2461" s="51" t="str">
        <f t="shared" si="404"/>
        <v>Namib Park</v>
      </c>
      <c r="I2461" s="84"/>
      <c r="J2461" s="84"/>
      <c r="K2461" s="84"/>
      <c r="L2461" s="83" t="str">
        <f t="shared" si="396"/>
        <v/>
      </c>
      <c r="M2461" s="83" t="str">
        <f t="shared" si="397"/>
        <v/>
      </c>
    </row>
    <row r="2462" spans="1:13" hidden="1" x14ac:dyDescent="0.3">
      <c r="A2462" s="210" t="str">
        <f t="shared" si="398"/>
        <v>2023-IC-L3</v>
      </c>
      <c r="B2462" s="199">
        <f t="shared" si="399"/>
        <v>45080</v>
      </c>
      <c r="C2462" s="210" t="str">
        <f t="shared" si="400"/>
        <v>Zone 2 - Mile 32</v>
      </c>
      <c r="D2462" s="84" t="s">
        <v>1699</v>
      </c>
      <c r="E2462" s="51" t="str">
        <f t="shared" si="401"/>
        <v>Ryno</v>
      </c>
      <c r="F2462" s="51" t="str">
        <f t="shared" si="402"/>
        <v>Enslin</v>
      </c>
      <c r="G2462" s="51" t="str">
        <f t="shared" si="403"/>
        <v>Men Senior</v>
      </c>
      <c r="H2462" s="51" t="str">
        <f t="shared" si="404"/>
        <v>Namib Park</v>
      </c>
      <c r="I2462" s="84"/>
      <c r="J2462" s="84"/>
      <c r="K2462" s="84"/>
      <c r="L2462" s="83" t="str">
        <f t="shared" si="396"/>
        <v/>
      </c>
      <c r="M2462" s="83" t="str">
        <f t="shared" si="397"/>
        <v/>
      </c>
    </row>
    <row r="2463" spans="1:13" hidden="1" x14ac:dyDescent="0.3">
      <c r="A2463" s="210" t="str">
        <f t="shared" si="398"/>
        <v>2023-IC-L3</v>
      </c>
      <c r="B2463" s="199">
        <f t="shared" si="399"/>
        <v>45080</v>
      </c>
      <c r="C2463" s="210" t="str">
        <f t="shared" si="400"/>
        <v>Zone 2 - Mile 32</v>
      </c>
      <c r="D2463" s="84" t="s">
        <v>1322</v>
      </c>
      <c r="E2463" s="51" t="str">
        <f t="shared" si="401"/>
        <v>Kiaan</v>
      </c>
      <c r="F2463" s="51" t="str">
        <f t="shared" si="402"/>
        <v>Fourie</v>
      </c>
      <c r="G2463" s="51" t="str">
        <f t="shared" si="403"/>
        <v>Men Senior</v>
      </c>
      <c r="H2463" s="51" t="str">
        <f t="shared" si="404"/>
        <v>Okahandja</v>
      </c>
      <c r="I2463" s="84"/>
      <c r="J2463" s="84" t="s">
        <v>1279</v>
      </c>
      <c r="K2463" s="84">
        <v>91</v>
      </c>
      <c r="L2463" s="83">
        <f t="shared" si="396"/>
        <v>3.1</v>
      </c>
      <c r="M2463" s="83">
        <f t="shared" si="397"/>
        <v>3.1</v>
      </c>
    </row>
    <row r="2464" spans="1:13" hidden="1" x14ac:dyDescent="0.3">
      <c r="A2464" s="210" t="str">
        <f t="shared" si="398"/>
        <v>2023-IC-L3</v>
      </c>
      <c r="B2464" s="199">
        <f t="shared" si="399"/>
        <v>45080</v>
      </c>
      <c r="C2464" s="210" t="str">
        <f t="shared" si="400"/>
        <v>Zone 2 - Mile 32</v>
      </c>
      <c r="D2464" s="84" t="s">
        <v>1350</v>
      </c>
      <c r="E2464" s="51" t="str">
        <f t="shared" si="401"/>
        <v>Johan Spyker</v>
      </c>
      <c r="F2464" s="51" t="str">
        <f t="shared" si="402"/>
        <v>Kotze</v>
      </c>
      <c r="G2464" s="51" t="str">
        <f t="shared" si="403"/>
        <v>Men Veteran</v>
      </c>
      <c r="H2464" s="51" t="str">
        <f t="shared" si="404"/>
        <v>Okahandja</v>
      </c>
      <c r="I2464" s="84"/>
      <c r="J2464" s="84" t="s">
        <v>10</v>
      </c>
      <c r="K2464" s="84">
        <v>41</v>
      </c>
      <c r="L2464" s="83">
        <f t="shared" si="396"/>
        <v>1.1000000000000001</v>
      </c>
      <c r="M2464" s="83">
        <f t="shared" si="397"/>
        <v>1.1000000000000001</v>
      </c>
    </row>
    <row r="2465" spans="1:13" hidden="1" x14ac:dyDescent="0.3">
      <c r="A2465" s="210" t="str">
        <f t="shared" si="398"/>
        <v>2023-IC-L3</v>
      </c>
      <c r="B2465" s="199">
        <f t="shared" si="399"/>
        <v>45080</v>
      </c>
      <c r="C2465" s="210" t="str">
        <f t="shared" si="400"/>
        <v>Zone 2 - Mile 32</v>
      </c>
      <c r="D2465" s="84" t="s">
        <v>1350</v>
      </c>
      <c r="E2465" s="51" t="str">
        <f t="shared" si="401"/>
        <v>Johan Spyker</v>
      </c>
      <c r="F2465" s="51" t="str">
        <f t="shared" si="402"/>
        <v>Kotze</v>
      </c>
      <c r="G2465" s="51" t="str">
        <f t="shared" si="403"/>
        <v>Men Veteran</v>
      </c>
      <c r="H2465" s="51" t="str">
        <f t="shared" si="404"/>
        <v>Okahandja</v>
      </c>
      <c r="I2465" s="84" t="s">
        <v>9</v>
      </c>
      <c r="J2465" s="84"/>
      <c r="K2465" s="84">
        <v>30</v>
      </c>
      <c r="L2465" s="83">
        <f t="shared" si="396"/>
        <v>0.5</v>
      </c>
      <c r="M2465" s="83">
        <f t="shared" si="397"/>
        <v>0.5</v>
      </c>
    </row>
    <row r="2466" spans="1:13" hidden="1" x14ac:dyDescent="0.3">
      <c r="A2466" s="210" t="str">
        <f t="shared" si="398"/>
        <v>2023-IC-L3</v>
      </c>
      <c r="B2466" s="199">
        <f t="shared" si="399"/>
        <v>45080</v>
      </c>
      <c r="C2466" s="210" t="str">
        <f t="shared" si="400"/>
        <v>Zone 2 - Mile 32</v>
      </c>
      <c r="D2466" s="84" t="s">
        <v>1612</v>
      </c>
      <c r="E2466" s="51" t="str">
        <f t="shared" si="401"/>
        <v>Duan</v>
      </c>
      <c r="F2466" s="51" t="str">
        <f t="shared" si="402"/>
        <v>Kotze</v>
      </c>
      <c r="G2466" s="51" t="str">
        <f t="shared" si="403"/>
        <v>Men Veteran</v>
      </c>
      <c r="H2466" s="51" t="str">
        <f t="shared" si="404"/>
        <v>Okahandja</v>
      </c>
      <c r="I2466" s="84" t="s">
        <v>19</v>
      </c>
      <c r="J2466" s="84"/>
      <c r="K2466" s="84">
        <v>47</v>
      </c>
      <c r="L2466" s="83">
        <f t="shared" si="396"/>
        <v>1.1000000000000001</v>
      </c>
      <c r="M2466" s="83">
        <f t="shared" si="397"/>
        <v>1.1000000000000001</v>
      </c>
    </row>
    <row r="2467" spans="1:13" hidden="1" x14ac:dyDescent="0.3">
      <c r="A2467" s="210" t="str">
        <f t="shared" si="398"/>
        <v>2023-IC-L3</v>
      </c>
      <c r="B2467" s="199">
        <f t="shared" si="399"/>
        <v>45080</v>
      </c>
      <c r="C2467" s="210" t="str">
        <f t="shared" si="400"/>
        <v>Zone 2 - Mile 32</v>
      </c>
      <c r="D2467" s="84" t="s">
        <v>1508</v>
      </c>
      <c r="E2467" s="51" t="str">
        <f t="shared" si="401"/>
        <v>Tinus</v>
      </c>
      <c r="F2467" s="51" t="str">
        <f t="shared" si="402"/>
        <v>Du Plessis</v>
      </c>
      <c r="G2467" s="51" t="str">
        <f t="shared" si="403"/>
        <v>Men Veteran</v>
      </c>
      <c r="H2467" s="51" t="str">
        <f t="shared" si="404"/>
        <v>Okahandja</v>
      </c>
      <c r="I2467" s="84"/>
      <c r="J2467" s="84" t="s">
        <v>1279</v>
      </c>
      <c r="K2467" s="84">
        <v>91</v>
      </c>
      <c r="L2467" s="83">
        <f t="shared" si="396"/>
        <v>3.1</v>
      </c>
      <c r="M2467" s="83">
        <f t="shared" si="397"/>
        <v>3.1</v>
      </c>
    </row>
    <row r="2468" spans="1:13" hidden="1" x14ac:dyDescent="0.3">
      <c r="A2468" s="210" t="str">
        <f t="shared" si="398"/>
        <v>2023-IC-L3</v>
      </c>
      <c r="B2468" s="199">
        <f t="shared" si="399"/>
        <v>45080</v>
      </c>
      <c r="C2468" s="210" t="str">
        <f t="shared" si="400"/>
        <v>Zone 2 - Mile 32</v>
      </c>
      <c r="D2468" s="84" t="s">
        <v>1192</v>
      </c>
      <c r="E2468" s="51" t="str">
        <f t="shared" si="401"/>
        <v>Armand</v>
      </c>
      <c r="F2468" s="51" t="str">
        <f t="shared" si="402"/>
        <v>Fourie</v>
      </c>
      <c r="G2468" s="51" t="str">
        <f t="shared" si="403"/>
        <v>Men Senior</v>
      </c>
      <c r="H2468" s="51" t="str">
        <f t="shared" si="404"/>
        <v>Okahandja</v>
      </c>
      <c r="I2468" s="84"/>
      <c r="J2468" s="84"/>
      <c r="K2468" s="84"/>
      <c r="L2468" s="83" t="str">
        <f t="shared" si="396"/>
        <v/>
      </c>
      <c r="M2468" s="83" t="str">
        <f t="shared" si="397"/>
        <v/>
      </c>
    </row>
    <row r="2469" spans="1:13" hidden="1" x14ac:dyDescent="0.3">
      <c r="A2469" s="210" t="str">
        <f t="shared" si="398"/>
        <v>2023-IC-L3</v>
      </c>
      <c r="B2469" s="199">
        <f t="shared" si="399"/>
        <v>45080</v>
      </c>
      <c r="C2469" s="210" t="str">
        <f t="shared" si="400"/>
        <v>Zone 2 - Mile 32</v>
      </c>
      <c r="D2469" s="84" t="s">
        <v>464</v>
      </c>
      <c r="E2469" s="51" t="str">
        <f t="shared" si="401"/>
        <v>Herman</v>
      </c>
      <c r="F2469" s="51" t="str">
        <f t="shared" si="402"/>
        <v>Fourie</v>
      </c>
      <c r="G2469" s="51" t="str">
        <f t="shared" si="403"/>
        <v>Men Grand Masters</v>
      </c>
      <c r="H2469" s="51" t="str">
        <f t="shared" si="404"/>
        <v>Okahandja</v>
      </c>
      <c r="I2469" s="84"/>
      <c r="J2469" s="84"/>
      <c r="K2469" s="84"/>
      <c r="L2469" s="83" t="str">
        <f t="shared" si="396"/>
        <v/>
      </c>
      <c r="M2469" s="83" t="str">
        <f t="shared" si="397"/>
        <v/>
      </c>
    </row>
    <row r="2470" spans="1:13" hidden="1" x14ac:dyDescent="0.3">
      <c r="A2470" s="210" t="str">
        <f t="shared" si="398"/>
        <v>2023-IC-L3</v>
      </c>
      <c r="B2470" s="199">
        <f t="shared" si="399"/>
        <v>45080</v>
      </c>
      <c r="C2470" s="210" t="str">
        <f t="shared" si="400"/>
        <v>Zone 2 - Mile 32</v>
      </c>
      <c r="D2470" s="84" t="s">
        <v>579</v>
      </c>
      <c r="E2470" s="51" t="str">
        <f t="shared" si="401"/>
        <v>Loandro</v>
      </c>
      <c r="F2470" s="51" t="str">
        <f t="shared" si="402"/>
        <v>Erasmus</v>
      </c>
      <c r="G2470" s="51" t="str">
        <f t="shared" si="403"/>
        <v>Men Senior</v>
      </c>
      <c r="H2470" s="51" t="str">
        <f t="shared" si="404"/>
        <v>Okahandja</v>
      </c>
      <c r="I2470" s="84"/>
      <c r="J2470" s="84"/>
      <c r="K2470" s="84"/>
      <c r="L2470" s="83" t="str">
        <f t="shared" si="396"/>
        <v/>
      </c>
      <c r="M2470" s="83" t="str">
        <f t="shared" si="397"/>
        <v/>
      </c>
    </row>
    <row r="2471" spans="1:13" hidden="1" x14ac:dyDescent="0.3">
      <c r="A2471" s="210" t="str">
        <f t="shared" si="398"/>
        <v>2023-IC-L3</v>
      </c>
      <c r="B2471" s="199">
        <f t="shared" si="399"/>
        <v>45080</v>
      </c>
      <c r="C2471" s="210" t="str">
        <f t="shared" si="400"/>
        <v>Zone 2 - Mile 32</v>
      </c>
      <c r="D2471" s="84" t="s">
        <v>606</v>
      </c>
      <c r="E2471" s="51" t="str">
        <f t="shared" si="401"/>
        <v>Gerrit</v>
      </c>
      <c r="F2471" s="51" t="str">
        <f t="shared" si="402"/>
        <v>Viljoen</v>
      </c>
      <c r="G2471" s="51" t="str">
        <f t="shared" si="403"/>
        <v>Men Grand Masters</v>
      </c>
      <c r="H2471" s="51" t="str">
        <f t="shared" si="404"/>
        <v>Okahandja</v>
      </c>
      <c r="I2471" s="84"/>
      <c r="J2471" s="84"/>
      <c r="K2471" s="84"/>
      <c r="L2471" s="83" t="str">
        <f t="shared" si="396"/>
        <v/>
      </c>
      <c r="M2471" s="83" t="str">
        <f t="shared" si="397"/>
        <v/>
      </c>
    </row>
    <row r="2472" spans="1:13" hidden="1" x14ac:dyDescent="0.3">
      <c r="A2472" s="210" t="str">
        <f t="shared" si="398"/>
        <v>2023-IC-L3</v>
      </c>
      <c r="B2472" s="199">
        <f t="shared" si="399"/>
        <v>45080</v>
      </c>
      <c r="C2472" s="210" t="str">
        <f t="shared" si="400"/>
        <v>Zone 2 - Mile 32</v>
      </c>
      <c r="D2472" s="84" t="s">
        <v>1053</v>
      </c>
      <c r="E2472" s="51" t="str">
        <f t="shared" si="401"/>
        <v>Fanie</v>
      </c>
      <c r="F2472" s="51" t="str">
        <f t="shared" si="402"/>
        <v>Van Vuuren</v>
      </c>
      <c r="G2472" s="51" t="str">
        <f t="shared" si="403"/>
        <v>Men Grand Masters</v>
      </c>
      <c r="H2472" s="51" t="str">
        <f t="shared" si="404"/>
        <v>Okahandja</v>
      </c>
      <c r="I2472" s="84"/>
      <c r="J2472" s="84"/>
      <c r="K2472" s="84"/>
      <c r="L2472" s="83" t="str">
        <f t="shared" si="396"/>
        <v/>
      </c>
      <c r="M2472" s="83" t="str">
        <f t="shared" si="397"/>
        <v/>
      </c>
    </row>
    <row r="2473" spans="1:13" hidden="1" x14ac:dyDescent="0.3">
      <c r="A2473" s="210" t="str">
        <f t="shared" si="398"/>
        <v>2023-IC-L3</v>
      </c>
      <c r="B2473" s="199">
        <f t="shared" si="399"/>
        <v>45080</v>
      </c>
      <c r="C2473" s="210" t="str">
        <f t="shared" si="400"/>
        <v>Zone 2 - Mile 32</v>
      </c>
      <c r="D2473" s="84" t="s">
        <v>1111</v>
      </c>
      <c r="E2473" s="51" t="str">
        <f t="shared" si="401"/>
        <v>Christo</v>
      </c>
      <c r="F2473" s="51" t="str">
        <f t="shared" si="402"/>
        <v>Senekal</v>
      </c>
      <c r="G2473" s="51" t="str">
        <f t="shared" si="403"/>
        <v>Men Veteran</v>
      </c>
      <c r="H2473" s="51" t="str">
        <f t="shared" si="404"/>
        <v>Okahandja</v>
      </c>
      <c r="I2473" s="84"/>
      <c r="J2473" s="84"/>
      <c r="K2473" s="84"/>
      <c r="L2473" s="83" t="str">
        <f t="shared" si="396"/>
        <v/>
      </c>
      <c r="M2473" s="83" t="str">
        <f t="shared" si="397"/>
        <v/>
      </c>
    </row>
    <row r="2474" spans="1:13" hidden="1" x14ac:dyDescent="0.3">
      <c r="A2474" s="210" t="str">
        <f t="shared" si="398"/>
        <v>2023-IC-L3</v>
      </c>
      <c r="B2474" s="199">
        <f t="shared" si="399"/>
        <v>45080</v>
      </c>
      <c r="C2474" s="210" t="str">
        <f t="shared" si="400"/>
        <v>Zone 2 - Mile 32</v>
      </c>
      <c r="D2474" s="84" t="s">
        <v>882</v>
      </c>
      <c r="E2474" s="51" t="str">
        <f t="shared" si="401"/>
        <v>Darren</v>
      </c>
      <c r="F2474" s="51" t="str">
        <f t="shared" si="402"/>
        <v>Van Dyk</v>
      </c>
      <c r="G2474" s="51" t="str">
        <f t="shared" si="403"/>
        <v>Men Senior</v>
      </c>
      <c r="H2474" s="51" t="str">
        <f t="shared" si="404"/>
        <v>Henties Bay</v>
      </c>
      <c r="I2474" s="84"/>
      <c r="J2474" s="84"/>
      <c r="K2474" s="84"/>
      <c r="L2474" s="83" t="str">
        <f t="shared" si="396"/>
        <v/>
      </c>
      <c r="M2474" s="83" t="str">
        <f t="shared" si="397"/>
        <v/>
      </c>
    </row>
    <row r="2475" spans="1:13" hidden="1" x14ac:dyDescent="0.3">
      <c r="A2475" s="210" t="str">
        <f t="shared" si="398"/>
        <v>2023-IC-L3</v>
      </c>
      <c r="B2475" s="199">
        <f t="shared" si="399"/>
        <v>45080</v>
      </c>
      <c r="C2475" s="210" t="str">
        <f t="shared" si="400"/>
        <v>Zone 2 - Mile 32</v>
      </c>
      <c r="D2475" s="84" t="s">
        <v>1693</v>
      </c>
      <c r="E2475" s="51" t="str">
        <f t="shared" si="401"/>
        <v>Eugene</v>
      </c>
      <c r="F2475" s="51" t="str">
        <f t="shared" si="402"/>
        <v>Rautenbach</v>
      </c>
      <c r="G2475" s="51" t="str">
        <f t="shared" si="403"/>
        <v>Men Senior</v>
      </c>
      <c r="H2475" s="51" t="str">
        <f t="shared" si="404"/>
        <v>Okahandja</v>
      </c>
      <c r="I2475" s="84"/>
      <c r="J2475" s="84"/>
      <c r="K2475" s="84"/>
      <c r="L2475" s="83" t="str">
        <f t="shared" si="396"/>
        <v/>
      </c>
      <c r="M2475" s="83" t="str">
        <f t="shared" si="397"/>
        <v/>
      </c>
    </row>
    <row r="2476" spans="1:13" hidden="1" x14ac:dyDescent="0.3">
      <c r="A2476" s="210" t="str">
        <f t="shared" si="398"/>
        <v>2023-IC-L3</v>
      </c>
      <c r="B2476" s="199">
        <f t="shared" si="399"/>
        <v>45080</v>
      </c>
      <c r="C2476" s="210" t="str">
        <f t="shared" si="400"/>
        <v>Zone 2 - Mile 32</v>
      </c>
      <c r="D2476" s="84" t="s">
        <v>1610</v>
      </c>
      <c r="E2476" s="51" t="str">
        <f t="shared" si="401"/>
        <v>Danie</v>
      </c>
      <c r="F2476" s="51" t="str">
        <f t="shared" si="402"/>
        <v>Van Wyk</v>
      </c>
      <c r="G2476" s="51" t="str">
        <f t="shared" si="403"/>
        <v>Men Senior</v>
      </c>
      <c r="H2476" s="51" t="str">
        <f t="shared" si="404"/>
        <v>Okahandja</v>
      </c>
      <c r="I2476" s="84"/>
      <c r="J2476" s="84"/>
      <c r="K2476" s="84"/>
      <c r="L2476" s="83" t="str">
        <f t="shared" si="396"/>
        <v/>
      </c>
      <c r="M2476" s="83" t="str">
        <f t="shared" si="397"/>
        <v/>
      </c>
    </row>
    <row r="2477" spans="1:13" hidden="1" x14ac:dyDescent="0.3">
      <c r="A2477" s="210" t="str">
        <f t="shared" si="398"/>
        <v>2023-IC-L3</v>
      </c>
      <c r="B2477" s="199">
        <f t="shared" si="399"/>
        <v>45080</v>
      </c>
      <c r="C2477" s="210" t="str">
        <f t="shared" si="400"/>
        <v>Zone 2 - Mile 32</v>
      </c>
      <c r="D2477" s="84" t="s">
        <v>719</v>
      </c>
      <c r="E2477" s="51" t="str">
        <f t="shared" si="401"/>
        <v>Johan</v>
      </c>
      <c r="F2477" s="51" t="str">
        <f t="shared" si="402"/>
        <v>Faber</v>
      </c>
      <c r="G2477" s="51" t="str">
        <f t="shared" si="403"/>
        <v>Men Senior</v>
      </c>
      <c r="H2477" s="51" t="str">
        <f t="shared" si="404"/>
        <v>xOkahandja</v>
      </c>
      <c r="I2477" s="84"/>
      <c r="J2477" s="84"/>
      <c r="K2477" s="84"/>
      <c r="L2477" s="83" t="str">
        <f t="shared" si="396"/>
        <v/>
      </c>
      <c r="M2477" s="83" t="str">
        <f t="shared" si="397"/>
        <v/>
      </c>
    </row>
    <row r="2478" spans="1:13" hidden="1" x14ac:dyDescent="0.3">
      <c r="A2478" s="210" t="str">
        <f t="shared" si="398"/>
        <v>2023-IC-L3</v>
      </c>
      <c r="B2478" s="199">
        <f t="shared" si="399"/>
        <v>45080</v>
      </c>
      <c r="C2478" s="210" t="str">
        <f t="shared" si="400"/>
        <v>Zone 2 - Mile 32</v>
      </c>
      <c r="D2478" s="84" t="s">
        <v>629</v>
      </c>
      <c r="E2478" s="51" t="str">
        <f t="shared" si="401"/>
        <v>Elaine</v>
      </c>
      <c r="F2478" s="51" t="str">
        <f t="shared" si="402"/>
        <v>Vorster</v>
      </c>
      <c r="G2478" s="51" t="str">
        <f t="shared" si="403"/>
        <v>Ladies Veteran</v>
      </c>
      <c r="H2478" s="51" t="str">
        <f t="shared" si="404"/>
        <v>Orca Angling Club</v>
      </c>
      <c r="I2478" s="84"/>
      <c r="J2478" s="84" t="s">
        <v>1279</v>
      </c>
      <c r="K2478" s="84">
        <v>98</v>
      </c>
      <c r="L2478" s="83">
        <f t="shared" si="396"/>
        <v>4</v>
      </c>
      <c r="M2478" s="83">
        <f t="shared" si="397"/>
        <v>4</v>
      </c>
    </row>
    <row r="2479" spans="1:13" hidden="1" x14ac:dyDescent="0.3">
      <c r="A2479" s="210" t="str">
        <f t="shared" si="398"/>
        <v>2023-IC-L3</v>
      </c>
      <c r="B2479" s="199">
        <f t="shared" si="399"/>
        <v>45080</v>
      </c>
      <c r="C2479" s="210" t="str">
        <f t="shared" si="400"/>
        <v>Zone 2 - Mile 32</v>
      </c>
      <c r="D2479" s="84" t="s">
        <v>629</v>
      </c>
      <c r="E2479" s="51" t="str">
        <f t="shared" si="401"/>
        <v>Elaine</v>
      </c>
      <c r="F2479" s="51" t="str">
        <f t="shared" si="402"/>
        <v>Vorster</v>
      </c>
      <c r="G2479" s="51" t="str">
        <f t="shared" si="403"/>
        <v>Ladies Veteran</v>
      </c>
      <c r="H2479" s="51" t="str">
        <f t="shared" si="404"/>
        <v>Orca Angling Club</v>
      </c>
      <c r="I2479" s="84"/>
      <c r="J2479" s="84" t="s">
        <v>1306</v>
      </c>
      <c r="K2479" s="84">
        <v>67</v>
      </c>
      <c r="L2479" s="83">
        <f t="shared" si="396"/>
        <v>4.2</v>
      </c>
      <c r="M2479" s="83">
        <f t="shared" si="397"/>
        <v>4.2</v>
      </c>
    </row>
    <row r="2480" spans="1:13" hidden="1" x14ac:dyDescent="0.3">
      <c r="A2480" s="210" t="str">
        <f t="shared" si="398"/>
        <v>2023-IC-L3</v>
      </c>
      <c r="B2480" s="199">
        <f t="shared" si="399"/>
        <v>45080</v>
      </c>
      <c r="C2480" s="210" t="str">
        <f t="shared" si="400"/>
        <v>Zone 2 - Mile 32</v>
      </c>
      <c r="D2480" s="84" t="s">
        <v>599</v>
      </c>
      <c r="E2480" s="51" t="str">
        <f t="shared" si="401"/>
        <v>Lindie</v>
      </c>
      <c r="F2480" s="51" t="str">
        <f t="shared" si="402"/>
        <v>Krauze</v>
      </c>
      <c r="G2480" s="51" t="str">
        <f t="shared" si="403"/>
        <v>Ladies Veteran</v>
      </c>
      <c r="H2480" s="51" t="str">
        <f t="shared" si="404"/>
        <v>Orca Angling Club</v>
      </c>
      <c r="I2480" s="84"/>
      <c r="J2480" s="84"/>
      <c r="K2480" s="84"/>
      <c r="L2480" s="83" t="str">
        <f t="shared" si="396"/>
        <v/>
      </c>
      <c r="M2480" s="83" t="str">
        <f t="shared" si="397"/>
        <v/>
      </c>
    </row>
    <row r="2481" spans="1:13" hidden="1" x14ac:dyDescent="0.3">
      <c r="A2481" s="210" t="str">
        <f t="shared" si="398"/>
        <v>2023-IC-L3</v>
      </c>
      <c r="B2481" s="199">
        <f t="shared" si="399"/>
        <v>45080</v>
      </c>
      <c r="C2481" s="210" t="str">
        <f t="shared" si="400"/>
        <v>Zone 2 - Mile 32</v>
      </c>
      <c r="D2481" s="84" t="s">
        <v>1603</v>
      </c>
      <c r="E2481" s="51" t="str">
        <f t="shared" si="401"/>
        <v>Juanne-Louis</v>
      </c>
      <c r="F2481" s="51" t="str">
        <f t="shared" si="402"/>
        <v>Grobler</v>
      </c>
      <c r="G2481" s="51" t="str">
        <f t="shared" si="403"/>
        <v>Men Senior</v>
      </c>
      <c r="H2481" s="51" t="str">
        <f t="shared" si="404"/>
        <v>Orca Angling Club</v>
      </c>
      <c r="I2481" s="84" t="s">
        <v>9</v>
      </c>
      <c r="J2481" s="84"/>
      <c r="K2481" s="84">
        <v>31</v>
      </c>
      <c r="L2481" s="83">
        <f t="shared" si="396"/>
        <v>0.5</v>
      </c>
      <c r="M2481" s="83">
        <f t="shared" si="397"/>
        <v>0.5</v>
      </c>
    </row>
    <row r="2482" spans="1:13" hidden="1" x14ac:dyDescent="0.3">
      <c r="A2482" s="210" t="str">
        <f t="shared" si="398"/>
        <v>2023-IC-L3</v>
      </c>
      <c r="B2482" s="199">
        <f t="shared" si="399"/>
        <v>45080</v>
      </c>
      <c r="C2482" s="210" t="str">
        <f t="shared" si="400"/>
        <v>Zone 2 - Mile 32</v>
      </c>
      <c r="D2482" s="84" t="s">
        <v>568</v>
      </c>
      <c r="E2482" s="51" t="str">
        <f t="shared" si="401"/>
        <v xml:space="preserve">Joe </v>
      </c>
      <c r="F2482" s="51" t="str">
        <f t="shared" si="402"/>
        <v>Herman</v>
      </c>
      <c r="G2482" s="51" t="str">
        <f t="shared" si="403"/>
        <v>Men Senior</v>
      </c>
      <c r="H2482" s="51" t="str">
        <f t="shared" si="404"/>
        <v>Orca Angling Club</v>
      </c>
      <c r="I2482" s="84" t="s">
        <v>19</v>
      </c>
      <c r="J2482" s="84"/>
      <c r="K2482" s="84">
        <v>65</v>
      </c>
      <c r="L2482" s="83">
        <f t="shared" si="396"/>
        <v>2.8</v>
      </c>
      <c r="M2482" s="83">
        <f t="shared" si="397"/>
        <v>2.8</v>
      </c>
    </row>
    <row r="2483" spans="1:13" hidden="1" x14ac:dyDescent="0.3">
      <c r="A2483" s="210" t="str">
        <f t="shared" si="398"/>
        <v>2023-IC-L3</v>
      </c>
      <c r="B2483" s="199">
        <f t="shared" si="399"/>
        <v>45080</v>
      </c>
      <c r="C2483" s="210" t="str">
        <f t="shared" si="400"/>
        <v>Zone 2 - Mile 32</v>
      </c>
      <c r="D2483" s="84" t="s">
        <v>673</v>
      </c>
      <c r="E2483" s="51" t="str">
        <f t="shared" si="401"/>
        <v>Morne</v>
      </c>
      <c r="F2483" s="51" t="str">
        <f t="shared" si="402"/>
        <v>Du Plessis</v>
      </c>
      <c r="G2483" s="51" t="str">
        <f t="shared" si="403"/>
        <v>Men Senior</v>
      </c>
      <c r="H2483" s="51" t="str">
        <f t="shared" si="404"/>
        <v>Orca Angling Club</v>
      </c>
      <c r="I2483" s="84" t="s">
        <v>19</v>
      </c>
      <c r="J2483" s="84"/>
      <c r="K2483" s="84">
        <v>69</v>
      </c>
      <c r="L2483" s="83">
        <f t="shared" si="396"/>
        <v>3.4</v>
      </c>
      <c r="M2483" s="83">
        <f t="shared" si="397"/>
        <v>3.4</v>
      </c>
    </row>
    <row r="2484" spans="1:13" hidden="1" x14ac:dyDescent="0.3">
      <c r="A2484" s="210" t="str">
        <f t="shared" si="398"/>
        <v>2023-IC-L3</v>
      </c>
      <c r="B2484" s="199">
        <f t="shared" si="399"/>
        <v>45080</v>
      </c>
      <c r="C2484" s="210" t="str">
        <f t="shared" si="400"/>
        <v>Zone 2 - Mile 32</v>
      </c>
      <c r="D2484" s="84" t="s">
        <v>711</v>
      </c>
      <c r="E2484" s="51" t="str">
        <f t="shared" si="401"/>
        <v>Morne</v>
      </c>
      <c r="F2484" s="51" t="str">
        <f t="shared" si="402"/>
        <v>Human</v>
      </c>
      <c r="G2484" s="51" t="str">
        <f t="shared" si="403"/>
        <v>Men Veteran</v>
      </c>
      <c r="H2484" s="51" t="str">
        <f t="shared" si="404"/>
        <v>Orca Angling Club</v>
      </c>
      <c r="I2484" s="84"/>
      <c r="J2484" s="84" t="s">
        <v>1279</v>
      </c>
      <c r="K2484" s="84">
        <v>127</v>
      </c>
      <c r="L2484" s="83">
        <f t="shared" si="396"/>
        <v>9.8000000000000007</v>
      </c>
      <c r="M2484" s="83">
        <f t="shared" si="397"/>
        <v>9.8000000000000007</v>
      </c>
    </row>
    <row r="2485" spans="1:13" hidden="1" x14ac:dyDescent="0.3">
      <c r="A2485" s="210" t="str">
        <f t="shared" si="398"/>
        <v>2023-IC-L3</v>
      </c>
      <c r="B2485" s="199">
        <f t="shared" si="399"/>
        <v>45080</v>
      </c>
      <c r="C2485" s="210" t="str">
        <f t="shared" si="400"/>
        <v>Zone 2 - Mile 32</v>
      </c>
      <c r="D2485" s="84" t="s">
        <v>752</v>
      </c>
      <c r="E2485" s="51" t="str">
        <f t="shared" si="401"/>
        <v>Herman</v>
      </c>
      <c r="F2485" s="51" t="str">
        <f t="shared" si="402"/>
        <v>Krauze</v>
      </c>
      <c r="G2485" s="51" t="str">
        <f t="shared" si="403"/>
        <v>Men U/21</v>
      </c>
      <c r="H2485" s="51" t="str">
        <f t="shared" si="404"/>
        <v>Orca Angling Club</v>
      </c>
      <c r="I2485" s="84"/>
      <c r="J2485" s="84"/>
      <c r="K2485" s="84"/>
      <c r="L2485" s="83" t="str">
        <f t="shared" si="396"/>
        <v/>
      </c>
      <c r="M2485" s="83" t="str">
        <f t="shared" si="397"/>
        <v/>
      </c>
    </row>
    <row r="2486" spans="1:13" hidden="1" x14ac:dyDescent="0.3">
      <c r="A2486" s="210" t="str">
        <f t="shared" si="398"/>
        <v>2023-IC-L3</v>
      </c>
      <c r="B2486" s="199">
        <f t="shared" si="399"/>
        <v>45080</v>
      </c>
      <c r="C2486" s="210" t="str">
        <f t="shared" si="400"/>
        <v>Zone 2 - Mile 32</v>
      </c>
      <c r="D2486" s="84" t="s">
        <v>493</v>
      </c>
      <c r="E2486" s="51" t="str">
        <f t="shared" si="401"/>
        <v>Leon</v>
      </c>
      <c r="F2486" s="51" t="str">
        <f t="shared" si="402"/>
        <v>Krauze</v>
      </c>
      <c r="G2486" s="51" t="str">
        <f t="shared" si="403"/>
        <v>Men Veteran</v>
      </c>
      <c r="H2486" s="51" t="str">
        <f t="shared" si="404"/>
        <v>Orca Angling Club</v>
      </c>
      <c r="I2486" s="84" t="s">
        <v>19</v>
      </c>
      <c r="J2486" s="84"/>
      <c r="K2486" s="84">
        <v>49</v>
      </c>
      <c r="L2486" s="83">
        <f t="shared" si="396"/>
        <v>1.2</v>
      </c>
      <c r="M2486" s="83">
        <f t="shared" si="397"/>
        <v>1.2</v>
      </c>
    </row>
    <row r="2487" spans="1:13" hidden="1" x14ac:dyDescent="0.3">
      <c r="A2487" s="210" t="str">
        <f t="shared" si="398"/>
        <v>2023-IC-L3</v>
      </c>
      <c r="B2487" s="199">
        <f t="shared" si="399"/>
        <v>45080</v>
      </c>
      <c r="C2487" s="210" t="str">
        <f t="shared" si="400"/>
        <v>Zone 2 - Mile 32</v>
      </c>
      <c r="D2487" s="84" t="s">
        <v>676</v>
      </c>
      <c r="E2487" s="51" t="str">
        <f t="shared" si="401"/>
        <v>Corne</v>
      </c>
      <c r="F2487" s="51" t="str">
        <f t="shared" si="402"/>
        <v>Kruger</v>
      </c>
      <c r="G2487" s="51" t="str">
        <f t="shared" si="403"/>
        <v>Men Senior</v>
      </c>
      <c r="H2487" s="51" t="str">
        <f t="shared" si="404"/>
        <v>Orca Angling Club</v>
      </c>
      <c r="I2487" s="84"/>
      <c r="J2487" s="84" t="s">
        <v>1279</v>
      </c>
      <c r="K2487" s="84">
        <v>69</v>
      </c>
      <c r="L2487" s="83">
        <f t="shared" ref="L2487:L2499" si="405">IF(K2487="","",IF(I2487="",ROUND(HLOOKUP(J2487,kgList,K2487,FALSE),1),ROUND(HLOOKUP(I2487,kgList,K2487,FALSE),1)))</f>
        <v>1.2</v>
      </c>
      <c r="M2487" s="83">
        <f t="shared" ref="M2487:M2499" si="406">IF(L2487="","",IF(COUNTA(I2487:J2487)&gt;1,"Edible or Inedible",IF(COUNTA(I2487)=1,L2487*1,IF(COUNTA(J2487)=1,L2487*1,"ERROR"))))</f>
        <v>1.2</v>
      </c>
    </row>
    <row r="2488" spans="1:13" hidden="1" x14ac:dyDescent="0.3">
      <c r="A2488" s="210" t="str">
        <f t="shared" ref="A2488:A2499" si="407">IF(D2488="","",A2487)</f>
        <v>2023-IC-L3</v>
      </c>
      <c r="B2488" s="199">
        <f t="shared" ref="B2488:B2499" si="408">IF(D2488="","",B2487)</f>
        <v>45080</v>
      </c>
      <c r="C2488" s="210" t="str">
        <f t="shared" ref="C2488:C2499" si="409">IF(D2488="","",C2487)</f>
        <v>Zone 2 - Mile 32</v>
      </c>
      <c r="D2488" s="84" t="s">
        <v>1602</v>
      </c>
      <c r="E2488" s="51" t="str">
        <f t="shared" ref="E2488:E2499" si="410">IF(D2488="","",VLOOKUP(D2488,Master,3,FALSE))</f>
        <v>William</v>
      </c>
      <c r="F2488" s="51" t="str">
        <f t="shared" ref="F2488:F2499" si="411">IF(D2488="","",VLOOKUP(D2488,Master,4,FALSE))</f>
        <v>Schickerling</v>
      </c>
      <c r="G2488" s="51" t="str">
        <f t="shared" ref="G2488:G2499" si="412">IF(D2488="","",VLOOKUP(D2488,Master,5,FALSE))</f>
        <v>Men Senior</v>
      </c>
      <c r="H2488" s="51" t="str">
        <f t="shared" ref="H2488:H2499" si="413">IF(D2488="","",VLOOKUP(D2488,Master,2,FALSE))</f>
        <v>Orca Angling Club</v>
      </c>
      <c r="I2488" s="84"/>
      <c r="J2488" s="84"/>
      <c r="K2488" s="84"/>
      <c r="L2488" s="83" t="str">
        <f t="shared" si="405"/>
        <v/>
      </c>
      <c r="M2488" s="83" t="str">
        <f t="shared" si="406"/>
        <v/>
      </c>
    </row>
    <row r="2489" spans="1:13" hidden="1" x14ac:dyDescent="0.3">
      <c r="A2489" s="210" t="str">
        <f t="shared" si="407"/>
        <v>2023-IC-L3</v>
      </c>
      <c r="B2489" s="199">
        <f t="shared" si="408"/>
        <v>45080</v>
      </c>
      <c r="C2489" s="210" t="str">
        <f t="shared" si="409"/>
        <v>Zone 2 - Mile 32</v>
      </c>
      <c r="D2489" s="84" t="s">
        <v>1766</v>
      </c>
      <c r="E2489" s="51" t="str">
        <f t="shared" si="410"/>
        <v>Terence</v>
      </c>
      <c r="F2489" s="51" t="str">
        <f t="shared" si="411"/>
        <v>Knowles</v>
      </c>
      <c r="G2489" s="51" t="str">
        <f t="shared" si="412"/>
        <v>Men Senior</v>
      </c>
      <c r="H2489" s="51" t="str">
        <f t="shared" si="413"/>
        <v>Orca Angling Club</v>
      </c>
      <c r="I2489" s="84"/>
      <c r="J2489" s="84"/>
      <c r="K2489" s="84"/>
      <c r="L2489" s="83" t="str">
        <f t="shared" si="405"/>
        <v/>
      </c>
      <c r="M2489" s="83" t="str">
        <f t="shared" si="406"/>
        <v/>
      </c>
    </row>
    <row r="2490" spans="1:13" hidden="1" x14ac:dyDescent="0.3">
      <c r="A2490" s="210" t="str">
        <f t="shared" si="407"/>
        <v>2023-IC-L3</v>
      </c>
      <c r="B2490" s="199">
        <f t="shared" si="408"/>
        <v>45080</v>
      </c>
      <c r="C2490" s="210" t="str">
        <f t="shared" si="409"/>
        <v>Zone 2 - Mile 32</v>
      </c>
      <c r="D2490" s="84" t="s">
        <v>1773</v>
      </c>
      <c r="E2490" s="51" t="str">
        <f t="shared" si="410"/>
        <v>Alexander Albert</v>
      </c>
      <c r="F2490" s="51" t="str">
        <f t="shared" si="411"/>
        <v>Jansen</v>
      </c>
      <c r="G2490" s="51" t="str">
        <f t="shared" si="412"/>
        <v>Men Senior</v>
      </c>
      <c r="H2490" s="51" t="str">
        <f t="shared" si="413"/>
        <v>Orca Angling Club</v>
      </c>
      <c r="I2490" s="84"/>
      <c r="J2490" s="84"/>
      <c r="K2490" s="84"/>
      <c r="L2490" s="83" t="str">
        <f t="shared" si="405"/>
        <v/>
      </c>
      <c r="M2490" s="83" t="str">
        <f t="shared" si="406"/>
        <v/>
      </c>
    </row>
    <row r="2491" spans="1:13" hidden="1" x14ac:dyDescent="0.3">
      <c r="A2491" s="210" t="str">
        <f t="shared" si="407"/>
        <v>2023-IC-L3</v>
      </c>
      <c r="B2491" s="199">
        <f t="shared" si="408"/>
        <v>45080</v>
      </c>
      <c r="C2491" s="210" t="str">
        <f t="shared" si="409"/>
        <v>Zone 2 - Mile 32</v>
      </c>
      <c r="D2491" s="84" t="s">
        <v>819</v>
      </c>
      <c r="E2491" s="51" t="str">
        <f t="shared" si="410"/>
        <v>Luke</v>
      </c>
      <c r="F2491" s="51" t="str">
        <f t="shared" si="411"/>
        <v>Jansen</v>
      </c>
      <c r="G2491" s="51" t="str">
        <f t="shared" si="412"/>
        <v>Men Senior</v>
      </c>
      <c r="H2491" s="51" t="str">
        <f t="shared" si="413"/>
        <v>Orca Angling Club</v>
      </c>
      <c r="I2491" s="84"/>
      <c r="J2491" s="84"/>
      <c r="K2491" s="84"/>
      <c r="L2491" s="83" t="str">
        <f t="shared" si="405"/>
        <v/>
      </c>
      <c r="M2491" s="83" t="str">
        <f t="shared" si="406"/>
        <v/>
      </c>
    </row>
    <row r="2492" spans="1:13" hidden="1" x14ac:dyDescent="0.3">
      <c r="A2492" s="210" t="str">
        <f t="shared" si="407"/>
        <v>2023-IC-L3</v>
      </c>
      <c r="B2492" s="199">
        <f t="shared" si="408"/>
        <v>45080</v>
      </c>
      <c r="C2492" s="210" t="str">
        <f t="shared" si="409"/>
        <v>Zone 2 - Mile 32</v>
      </c>
      <c r="D2492" s="84" t="s">
        <v>822</v>
      </c>
      <c r="E2492" s="51" t="str">
        <f t="shared" si="410"/>
        <v>Marvin</v>
      </c>
      <c r="F2492" s="51" t="str">
        <f t="shared" si="411"/>
        <v>Miller</v>
      </c>
      <c r="G2492" s="51" t="str">
        <f t="shared" si="412"/>
        <v>Men Senior</v>
      </c>
      <c r="H2492" s="51" t="str">
        <f t="shared" si="413"/>
        <v>Orca Angling Club</v>
      </c>
      <c r="I2492" s="84"/>
      <c r="J2492" s="84"/>
      <c r="K2492" s="84"/>
      <c r="L2492" s="83" t="str">
        <f t="shared" si="405"/>
        <v/>
      </c>
      <c r="M2492" s="83" t="str">
        <f t="shared" si="406"/>
        <v/>
      </c>
    </row>
    <row r="2493" spans="1:13" hidden="1" x14ac:dyDescent="0.3">
      <c r="A2493" s="210" t="str">
        <f t="shared" si="407"/>
        <v>2023-IC-L3</v>
      </c>
      <c r="B2493" s="199">
        <f t="shared" si="408"/>
        <v>45080</v>
      </c>
      <c r="C2493" s="210" t="str">
        <f t="shared" si="409"/>
        <v>Zone 2 - Mile 32</v>
      </c>
      <c r="D2493" s="84" t="s">
        <v>1228</v>
      </c>
      <c r="E2493" s="51" t="str">
        <f t="shared" si="410"/>
        <v>Lian</v>
      </c>
      <c r="F2493" s="51" t="str">
        <f t="shared" si="411"/>
        <v>De Jager</v>
      </c>
      <c r="G2493" s="51" t="str">
        <f t="shared" si="412"/>
        <v>Men Senior</v>
      </c>
      <c r="H2493" s="51" t="str">
        <f t="shared" si="413"/>
        <v>Orca Angling Club</v>
      </c>
      <c r="I2493" s="84"/>
      <c r="J2493" s="84"/>
      <c r="K2493" s="84"/>
      <c r="L2493" s="83" t="str">
        <f t="shared" si="405"/>
        <v/>
      </c>
      <c r="M2493" s="83" t="str">
        <f t="shared" si="406"/>
        <v/>
      </c>
    </row>
    <row r="2494" spans="1:13" hidden="1" x14ac:dyDescent="0.3">
      <c r="A2494" s="210" t="str">
        <f t="shared" si="407"/>
        <v>2023-IC-L3</v>
      </c>
      <c r="B2494" s="199">
        <f t="shared" si="408"/>
        <v>45080</v>
      </c>
      <c r="C2494" s="210" t="str">
        <f t="shared" si="409"/>
        <v>Zone 2 - Mile 32</v>
      </c>
      <c r="D2494" s="84" t="s">
        <v>874</v>
      </c>
      <c r="E2494" s="51" t="str">
        <f t="shared" si="410"/>
        <v>Gerhard</v>
      </c>
      <c r="F2494" s="51" t="str">
        <f t="shared" si="411"/>
        <v>De Jager</v>
      </c>
      <c r="G2494" s="51" t="str">
        <f t="shared" si="412"/>
        <v>Men Senior</v>
      </c>
      <c r="H2494" s="51" t="str">
        <f t="shared" si="413"/>
        <v>Orca Angling Club</v>
      </c>
      <c r="I2494" s="84"/>
      <c r="J2494" s="84"/>
      <c r="K2494" s="84"/>
      <c r="L2494" s="83" t="str">
        <f t="shared" si="405"/>
        <v/>
      </c>
      <c r="M2494" s="83" t="str">
        <f t="shared" si="406"/>
        <v/>
      </c>
    </row>
    <row r="2495" spans="1:13" hidden="1" x14ac:dyDescent="0.3">
      <c r="A2495" s="210" t="str">
        <f t="shared" si="407"/>
        <v>2023-IC-L3</v>
      </c>
      <c r="B2495" s="199">
        <f t="shared" si="408"/>
        <v>45080</v>
      </c>
      <c r="C2495" s="210" t="str">
        <f t="shared" si="409"/>
        <v>Zone 2 - Mile 32</v>
      </c>
      <c r="D2495" s="84" t="s">
        <v>505</v>
      </c>
      <c r="E2495" s="51" t="str">
        <f t="shared" si="410"/>
        <v>Alec</v>
      </c>
      <c r="F2495" s="51" t="str">
        <f t="shared" si="411"/>
        <v>Landers</v>
      </c>
      <c r="G2495" s="51" t="str">
        <f t="shared" si="412"/>
        <v>Men Senior</v>
      </c>
      <c r="H2495" s="51" t="str">
        <f t="shared" si="413"/>
        <v>Orca Angling Club</v>
      </c>
      <c r="I2495" s="84"/>
      <c r="J2495" s="84"/>
      <c r="K2495" s="84"/>
      <c r="L2495" s="83" t="str">
        <f t="shared" si="405"/>
        <v/>
      </c>
      <c r="M2495" s="83" t="str">
        <f t="shared" si="406"/>
        <v/>
      </c>
    </row>
    <row r="2496" spans="1:13" hidden="1" x14ac:dyDescent="0.3">
      <c r="A2496" s="210" t="str">
        <f t="shared" si="407"/>
        <v>2023-IC-L3</v>
      </c>
      <c r="B2496" s="199">
        <f t="shared" si="408"/>
        <v>45080</v>
      </c>
      <c r="C2496" s="210" t="str">
        <f t="shared" si="409"/>
        <v>Zone 2 - Mile 32</v>
      </c>
      <c r="D2496" s="84" t="s">
        <v>456</v>
      </c>
      <c r="E2496" s="51" t="str">
        <f t="shared" si="410"/>
        <v>Brian</v>
      </c>
      <c r="F2496" s="51" t="str">
        <f t="shared" si="411"/>
        <v>Curtis</v>
      </c>
      <c r="G2496" s="51" t="str">
        <f t="shared" si="412"/>
        <v>Men Senior</v>
      </c>
      <c r="H2496" s="51" t="str">
        <f t="shared" si="413"/>
        <v>Orca Angling Club</v>
      </c>
      <c r="I2496" s="84"/>
      <c r="J2496" s="84"/>
      <c r="K2496" s="84"/>
      <c r="L2496" s="83" t="str">
        <f t="shared" si="405"/>
        <v/>
      </c>
      <c r="M2496" s="83" t="str">
        <f t="shared" si="406"/>
        <v/>
      </c>
    </row>
    <row r="2497" spans="1:13" hidden="1" x14ac:dyDescent="0.3">
      <c r="A2497" s="210" t="str">
        <f t="shared" si="407"/>
        <v>2023-IC-L3</v>
      </c>
      <c r="B2497" s="199">
        <f t="shared" si="408"/>
        <v>45080</v>
      </c>
      <c r="C2497" s="210" t="str">
        <f t="shared" si="409"/>
        <v>Zone 2 - Mile 32</v>
      </c>
      <c r="D2497" s="84" t="s">
        <v>517</v>
      </c>
      <c r="E2497" s="51" t="str">
        <f t="shared" si="410"/>
        <v>Chris</v>
      </c>
      <c r="F2497" s="51" t="str">
        <f t="shared" si="411"/>
        <v>Feyerabend</v>
      </c>
      <c r="G2497" s="51" t="str">
        <f t="shared" si="412"/>
        <v>Men Veteran</v>
      </c>
      <c r="H2497" s="51" t="str">
        <f t="shared" si="413"/>
        <v>Otjiwarongo</v>
      </c>
      <c r="I2497" s="84"/>
      <c r="J2497" s="84" t="s">
        <v>1279</v>
      </c>
      <c r="K2497" s="84">
        <v>79</v>
      </c>
      <c r="L2497" s="83">
        <f t="shared" si="405"/>
        <v>1.9</v>
      </c>
      <c r="M2497" s="83">
        <f t="shared" si="406"/>
        <v>1.9</v>
      </c>
    </row>
    <row r="2498" spans="1:13" hidden="1" x14ac:dyDescent="0.3">
      <c r="A2498" s="210" t="str">
        <f t="shared" si="407"/>
        <v>2023-IC-L3</v>
      </c>
      <c r="B2498" s="199">
        <f t="shared" si="408"/>
        <v>45080</v>
      </c>
      <c r="C2498" s="210" t="str">
        <f t="shared" si="409"/>
        <v>Zone 2 - Mile 32</v>
      </c>
      <c r="D2498" s="84" t="s">
        <v>517</v>
      </c>
      <c r="E2498" s="51" t="str">
        <f t="shared" si="410"/>
        <v>Chris</v>
      </c>
      <c r="F2498" s="51" t="str">
        <f t="shared" si="411"/>
        <v>Feyerabend</v>
      </c>
      <c r="G2498" s="51" t="str">
        <f t="shared" si="412"/>
        <v>Men Veteran</v>
      </c>
      <c r="H2498" s="51" t="str">
        <f t="shared" si="413"/>
        <v>Otjiwarongo</v>
      </c>
      <c r="I2498" s="84"/>
      <c r="J2498" s="84" t="s">
        <v>1279</v>
      </c>
      <c r="K2498" s="84">
        <v>71</v>
      </c>
      <c r="L2498" s="83">
        <f t="shared" si="405"/>
        <v>1.3</v>
      </c>
      <c r="M2498" s="83">
        <f t="shared" si="406"/>
        <v>1.3</v>
      </c>
    </row>
    <row r="2499" spans="1:13" hidden="1" x14ac:dyDescent="0.3">
      <c r="A2499" s="210" t="str">
        <f t="shared" si="407"/>
        <v>2023-IC-L3</v>
      </c>
      <c r="B2499" s="199">
        <f t="shared" si="408"/>
        <v>45080</v>
      </c>
      <c r="C2499" s="210" t="str">
        <f t="shared" si="409"/>
        <v>Zone 2 - Mile 32</v>
      </c>
      <c r="D2499" s="84" t="s">
        <v>517</v>
      </c>
      <c r="E2499" s="51" t="str">
        <f t="shared" si="410"/>
        <v>Chris</v>
      </c>
      <c r="F2499" s="51" t="str">
        <f t="shared" si="411"/>
        <v>Feyerabend</v>
      </c>
      <c r="G2499" s="51" t="str">
        <f t="shared" si="412"/>
        <v>Men Veteran</v>
      </c>
      <c r="H2499" s="51" t="str">
        <f t="shared" si="413"/>
        <v>Otjiwarongo</v>
      </c>
      <c r="I2499" s="84"/>
      <c r="J2499" s="84" t="s">
        <v>1279</v>
      </c>
      <c r="K2499" s="84">
        <v>80</v>
      </c>
      <c r="L2499" s="83">
        <f t="shared" si="405"/>
        <v>2</v>
      </c>
      <c r="M2499" s="83">
        <f t="shared" si="406"/>
        <v>2</v>
      </c>
    </row>
    <row r="2500" spans="1:13" hidden="1" x14ac:dyDescent="0.3">
      <c r="A2500" s="210" t="str">
        <f t="shared" ref="A2500:A2563" si="414">IF(D2500="","",A2499)</f>
        <v>2023-IC-L3</v>
      </c>
      <c r="B2500" s="199">
        <f t="shared" ref="B2500:B2563" si="415">IF(D2500="","",B2499)</f>
        <v>45080</v>
      </c>
      <c r="C2500" s="210" t="str">
        <f t="shared" ref="C2500:C2563" si="416">IF(D2500="","",C2499)</f>
        <v>Zone 2 - Mile 32</v>
      </c>
      <c r="D2500" s="84" t="s">
        <v>972</v>
      </c>
      <c r="E2500" s="51" t="str">
        <f t="shared" ref="E2500:E2563" si="417">IF(D2500="","",VLOOKUP(D2500,Master,3,FALSE))</f>
        <v>Otto</v>
      </c>
      <c r="F2500" s="51" t="str">
        <f t="shared" ref="F2500:F2563" si="418">IF(D2500="","",VLOOKUP(D2500,Master,4,FALSE))</f>
        <v>Feyerabend</v>
      </c>
      <c r="G2500" s="51" t="str">
        <f t="shared" ref="G2500:G2563" si="419">IF(D2500="","",VLOOKUP(D2500,Master,5,FALSE))</f>
        <v>Men U/21</v>
      </c>
      <c r="H2500" s="51" t="str">
        <f t="shared" ref="H2500:H2563" si="420">IF(D2500="","",VLOOKUP(D2500,Master,2,FALSE))</f>
        <v>Otjiwarongo</v>
      </c>
      <c r="I2500" s="84"/>
      <c r="J2500" s="84" t="s">
        <v>1279</v>
      </c>
      <c r="K2500" s="84">
        <v>83</v>
      </c>
      <c r="L2500" s="83">
        <f t="shared" ref="L2500:L2563" si="421">IF(K2500="","",IF(I2500="",ROUND(HLOOKUP(J2500,kgList,K2500,FALSE),1),ROUND(HLOOKUP(I2500,kgList,K2500,FALSE),1)))</f>
        <v>2.2999999999999998</v>
      </c>
      <c r="M2500" s="83">
        <f t="shared" ref="M2500:M2563" si="422">IF(L2500="","",IF(COUNTA(I2500:J2500)&gt;1,"Edible or Inedible",IF(COUNTA(I2500)=1,L2500*1,IF(COUNTA(J2500)=1,L2500*1,"ERROR"))))</f>
        <v>2.2999999999999998</v>
      </c>
    </row>
    <row r="2501" spans="1:13" hidden="1" x14ac:dyDescent="0.3">
      <c r="A2501" s="210" t="str">
        <f t="shared" si="414"/>
        <v>2023-IC-L3</v>
      </c>
      <c r="B2501" s="199">
        <f t="shared" si="415"/>
        <v>45080</v>
      </c>
      <c r="C2501" s="210" t="str">
        <f t="shared" si="416"/>
        <v>Zone 2 - Mile 32</v>
      </c>
      <c r="D2501" s="84" t="s">
        <v>972</v>
      </c>
      <c r="E2501" s="51" t="str">
        <f t="shared" si="417"/>
        <v>Otto</v>
      </c>
      <c r="F2501" s="51" t="str">
        <f t="shared" si="418"/>
        <v>Feyerabend</v>
      </c>
      <c r="G2501" s="51" t="str">
        <f t="shared" si="419"/>
        <v>Men U/21</v>
      </c>
      <c r="H2501" s="51" t="str">
        <f t="shared" si="420"/>
        <v>Otjiwarongo</v>
      </c>
      <c r="I2501" s="84" t="s">
        <v>19</v>
      </c>
      <c r="J2501" s="84"/>
      <c r="K2501" s="84">
        <v>63</v>
      </c>
      <c r="L2501" s="83">
        <f t="shared" si="421"/>
        <v>2.6</v>
      </c>
      <c r="M2501" s="83">
        <f t="shared" si="422"/>
        <v>2.6</v>
      </c>
    </row>
    <row r="2502" spans="1:13" hidden="1" x14ac:dyDescent="0.3">
      <c r="A2502" s="210" t="str">
        <f t="shared" si="414"/>
        <v>2023-IC-L3</v>
      </c>
      <c r="B2502" s="199">
        <f t="shared" si="415"/>
        <v>45080</v>
      </c>
      <c r="C2502" s="210" t="str">
        <f t="shared" si="416"/>
        <v>Zone 2 - Mile 32</v>
      </c>
      <c r="D2502" s="84" t="s">
        <v>1351</v>
      </c>
      <c r="E2502" s="51" t="str">
        <f t="shared" si="417"/>
        <v>Franco</v>
      </c>
      <c r="F2502" s="51" t="str">
        <f t="shared" si="418"/>
        <v>Feyerabend</v>
      </c>
      <c r="G2502" s="51" t="str">
        <f t="shared" si="419"/>
        <v>Men U/16</v>
      </c>
      <c r="H2502" s="51" t="str">
        <f t="shared" si="420"/>
        <v>Otjiwarongo</v>
      </c>
      <c r="I2502" s="84"/>
      <c r="J2502" s="84"/>
      <c r="K2502" s="84"/>
      <c r="L2502" s="83" t="str">
        <f t="shared" si="421"/>
        <v/>
      </c>
      <c r="M2502" s="83" t="str">
        <f t="shared" si="422"/>
        <v/>
      </c>
    </row>
    <row r="2503" spans="1:13" hidden="1" x14ac:dyDescent="0.3">
      <c r="A2503" s="210" t="str">
        <f t="shared" si="414"/>
        <v>2023-IC-L3</v>
      </c>
      <c r="B2503" s="199">
        <f t="shared" si="415"/>
        <v>45080</v>
      </c>
      <c r="C2503" s="210" t="str">
        <f t="shared" si="416"/>
        <v>Zone 2 - Mile 32</v>
      </c>
      <c r="D2503" s="84" t="s">
        <v>870</v>
      </c>
      <c r="E2503" s="51" t="str">
        <f t="shared" si="417"/>
        <v>Detlef</v>
      </c>
      <c r="F2503" s="51" t="str">
        <f t="shared" si="418"/>
        <v>Heimstadt</v>
      </c>
      <c r="G2503" s="51" t="str">
        <f t="shared" si="419"/>
        <v>Men Master</v>
      </c>
      <c r="H2503" s="51" t="str">
        <f t="shared" si="420"/>
        <v>Otjiwarongo</v>
      </c>
      <c r="I2503" s="84"/>
      <c r="J2503" s="84"/>
      <c r="K2503" s="84"/>
      <c r="L2503" s="83" t="str">
        <f t="shared" si="421"/>
        <v/>
      </c>
      <c r="M2503" s="83" t="str">
        <f t="shared" si="422"/>
        <v/>
      </c>
    </row>
    <row r="2504" spans="1:13" hidden="1" x14ac:dyDescent="0.3">
      <c r="A2504" s="210" t="str">
        <f t="shared" si="414"/>
        <v>2023-IC-L3</v>
      </c>
      <c r="B2504" s="199">
        <f t="shared" si="415"/>
        <v>45080</v>
      </c>
      <c r="C2504" s="210" t="str">
        <f t="shared" si="416"/>
        <v>Zone 2 - Mile 32</v>
      </c>
      <c r="D2504" s="84" t="s">
        <v>759</v>
      </c>
      <c r="E2504" s="51" t="str">
        <f t="shared" si="417"/>
        <v>Stefni</v>
      </c>
      <c r="F2504" s="51" t="str">
        <f t="shared" si="418"/>
        <v>De Jager</v>
      </c>
      <c r="G2504" s="51" t="str">
        <f t="shared" si="419"/>
        <v>Ladies Veteran</v>
      </c>
      <c r="H2504" s="51" t="str">
        <f t="shared" si="420"/>
        <v>Otjiwarongo</v>
      </c>
      <c r="I2504" s="84"/>
      <c r="J2504" s="84"/>
      <c r="K2504" s="84"/>
      <c r="L2504" s="83" t="str">
        <f t="shared" si="421"/>
        <v/>
      </c>
      <c r="M2504" s="83" t="str">
        <f t="shared" si="422"/>
        <v/>
      </c>
    </row>
    <row r="2505" spans="1:13" hidden="1" x14ac:dyDescent="0.3">
      <c r="A2505" s="210" t="str">
        <f t="shared" si="414"/>
        <v>2023-IC-L3</v>
      </c>
      <c r="B2505" s="199">
        <f t="shared" si="415"/>
        <v>45080</v>
      </c>
      <c r="C2505" s="210" t="str">
        <f t="shared" si="416"/>
        <v>Zone 2 - Mile 32</v>
      </c>
      <c r="D2505" s="84" t="s">
        <v>1133</v>
      </c>
      <c r="E2505" s="51" t="str">
        <f t="shared" si="417"/>
        <v>Rinus</v>
      </c>
      <c r="F2505" s="51" t="str">
        <f t="shared" si="418"/>
        <v>Van Der Westhuizen</v>
      </c>
      <c r="G2505" s="51" t="str">
        <f t="shared" si="419"/>
        <v>Men Veteran</v>
      </c>
      <c r="H2505" s="51" t="str">
        <f t="shared" si="420"/>
        <v>Otjiwarongo</v>
      </c>
      <c r="I2505" s="84"/>
      <c r="J2505" s="84"/>
      <c r="K2505" s="84"/>
      <c r="L2505" s="83" t="str">
        <f t="shared" si="421"/>
        <v/>
      </c>
      <c r="M2505" s="83" t="str">
        <f t="shared" si="422"/>
        <v/>
      </c>
    </row>
    <row r="2506" spans="1:13" hidden="1" x14ac:dyDescent="0.3">
      <c r="A2506" s="210" t="str">
        <f t="shared" si="414"/>
        <v>2023-IC-L3</v>
      </c>
      <c r="B2506" s="199">
        <f t="shared" si="415"/>
        <v>45080</v>
      </c>
      <c r="C2506" s="210" t="str">
        <f t="shared" si="416"/>
        <v>Zone 2 - Mile 32</v>
      </c>
      <c r="D2506" s="84" t="s">
        <v>1189</v>
      </c>
      <c r="E2506" s="51" t="str">
        <f t="shared" si="417"/>
        <v>Martinus</v>
      </c>
      <c r="F2506" s="51" t="str">
        <f t="shared" si="418"/>
        <v>Venter</v>
      </c>
      <c r="G2506" s="51" t="str">
        <f t="shared" si="419"/>
        <v>Men Veteran</v>
      </c>
      <c r="H2506" s="51" t="str">
        <f t="shared" si="420"/>
        <v>Otjiwarongo</v>
      </c>
      <c r="I2506" s="84"/>
      <c r="J2506" s="84"/>
      <c r="K2506" s="84"/>
      <c r="L2506" s="83" t="str">
        <f t="shared" si="421"/>
        <v/>
      </c>
      <c r="M2506" s="83" t="str">
        <f t="shared" si="422"/>
        <v/>
      </c>
    </row>
    <row r="2507" spans="1:13" hidden="1" x14ac:dyDescent="0.3">
      <c r="A2507" s="210" t="str">
        <f t="shared" si="414"/>
        <v>2023-IC-L3</v>
      </c>
      <c r="B2507" s="199">
        <f t="shared" si="415"/>
        <v>45080</v>
      </c>
      <c r="C2507" s="210" t="str">
        <f t="shared" si="416"/>
        <v>Zone 2 - Mile 32</v>
      </c>
      <c r="D2507" s="84" t="s">
        <v>518</v>
      </c>
      <c r="E2507" s="51" t="str">
        <f t="shared" si="417"/>
        <v>Maritz</v>
      </c>
      <c r="F2507" s="51" t="str">
        <f t="shared" si="418"/>
        <v>Jansen van Vuuren</v>
      </c>
      <c r="G2507" s="51" t="str">
        <f t="shared" si="419"/>
        <v>Men Veteran</v>
      </c>
      <c r="H2507" s="51" t="str">
        <f t="shared" si="420"/>
        <v>Otjiwarongo</v>
      </c>
      <c r="I2507" s="84"/>
      <c r="J2507" s="84"/>
      <c r="K2507" s="84"/>
      <c r="L2507" s="83" t="str">
        <f t="shared" si="421"/>
        <v/>
      </c>
      <c r="M2507" s="83" t="str">
        <f t="shared" si="422"/>
        <v/>
      </c>
    </row>
    <row r="2508" spans="1:13" hidden="1" x14ac:dyDescent="0.3">
      <c r="A2508" s="210" t="str">
        <f t="shared" si="414"/>
        <v>2023-IC-L3</v>
      </c>
      <c r="B2508" s="199">
        <f t="shared" si="415"/>
        <v>45080</v>
      </c>
      <c r="C2508" s="210" t="str">
        <f t="shared" si="416"/>
        <v>Zone 2 - Mile 32</v>
      </c>
      <c r="D2508" s="84" t="s">
        <v>1697</v>
      </c>
      <c r="E2508" s="51" t="str">
        <f t="shared" si="417"/>
        <v>Maritz JNR</v>
      </c>
      <c r="F2508" s="51" t="str">
        <f t="shared" si="418"/>
        <v>Jansen Van Vuuren</v>
      </c>
      <c r="G2508" s="51" t="str">
        <f t="shared" si="419"/>
        <v>Men U/16</v>
      </c>
      <c r="H2508" s="51" t="str">
        <f t="shared" si="420"/>
        <v>Otjiwarongo</v>
      </c>
      <c r="I2508" s="84"/>
      <c r="J2508" s="84"/>
      <c r="K2508" s="84"/>
      <c r="L2508" s="83" t="str">
        <f t="shared" si="421"/>
        <v/>
      </c>
      <c r="M2508" s="83" t="str">
        <f t="shared" si="422"/>
        <v/>
      </c>
    </row>
    <row r="2509" spans="1:13" hidden="1" x14ac:dyDescent="0.3">
      <c r="A2509" s="210" t="str">
        <f t="shared" si="414"/>
        <v>2023-IC-L3</v>
      </c>
      <c r="B2509" s="199">
        <f t="shared" si="415"/>
        <v>45080</v>
      </c>
      <c r="C2509" s="210" t="str">
        <f t="shared" si="416"/>
        <v>Zone 2 - Mile 32</v>
      </c>
      <c r="D2509" s="84" t="s">
        <v>809</v>
      </c>
      <c r="E2509" s="51" t="str">
        <f t="shared" si="417"/>
        <v>Henno</v>
      </c>
      <c r="F2509" s="51" t="str">
        <f t="shared" si="418"/>
        <v>Snyman</v>
      </c>
      <c r="G2509" s="51" t="str">
        <f t="shared" si="419"/>
        <v>Men Master</v>
      </c>
      <c r="H2509" s="51" t="str">
        <f t="shared" si="420"/>
        <v>Penguin</v>
      </c>
      <c r="I2509" s="84"/>
      <c r="J2509" s="84" t="s">
        <v>1279</v>
      </c>
      <c r="K2509" s="84">
        <v>72</v>
      </c>
      <c r="L2509" s="83">
        <f t="shared" si="421"/>
        <v>1.4</v>
      </c>
      <c r="M2509" s="83">
        <f t="shared" si="422"/>
        <v>1.4</v>
      </c>
    </row>
    <row r="2510" spans="1:13" hidden="1" x14ac:dyDescent="0.3">
      <c r="A2510" s="210" t="str">
        <f t="shared" si="414"/>
        <v>2023-IC-L3</v>
      </c>
      <c r="B2510" s="199">
        <f t="shared" si="415"/>
        <v>45080</v>
      </c>
      <c r="C2510" s="210" t="str">
        <f t="shared" si="416"/>
        <v>Zone 2 - Mile 32</v>
      </c>
      <c r="D2510" s="84" t="s">
        <v>809</v>
      </c>
      <c r="E2510" s="51" t="str">
        <f t="shared" si="417"/>
        <v>Henno</v>
      </c>
      <c r="F2510" s="51" t="str">
        <f t="shared" si="418"/>
        <v>Snyman</v>
      </c>
      <c r="G2510" s="51" t="str">
        <f t="shared" si="419"/>
        <v>Men Master</v>
      </c>
      <c r="H2510" s="51" t="str">
        <f t="shared" si="420"/>
        <v>Penguin</v>
      </c>
      <c r="I2510" s="84" t="s">
        <v>19</v>
      </c>
      <c r="J2510" s="84"/>
      <c r="K2510" s="84">
        <v>104</v>
      </c>
      <c r="L2510" s="83">
        <f t="shared" si="421"/>
        <v>11.9</v>
      </c>
      <c r="M2510" s="83">
        <f t="shared" si="422"/>
        <v>11.9</v>
      </c>
    </row>
    <row r="2511" spans="1:13" hidden="1" x14ac:dyDescent="0.3">
      <c r="A2511" s="210" t="str">
        <f t="shared" si="414"/>
        <v>2023-IC-L3</v>
      </c>
      <c r="B2511" s="199">
        <f t="shared" si="415"/>
        <v>45080</v>
      </c>
      <c r="C2511" s="210" t="str">
        <f t="shared" si="416"/>
        <v>Zone 2 - Mile 32</v>
      </c>
      <c r="D2511" s="84" t="s">
        <v>707</v>
      </c>
      <c r="E2511" s="51" t="str">
        <f t="shared" si="417"/>
        <v>Henri</v>
      </c>
      <c r="F2511" s="51" t="str">
        <f t="shared" si="418"/>
        <v>Snyman</v>
      </c>
      <c r="G2511" s="51" t="str">
        <f t="shared" si="419"/>
        <v>Men Master</v>
      </c>
      <c r="H2511" s="51" t="str">
        <f t="shared" si="420"/>
        <v>Penguin</v>
      </c>
      <c r="I2511" s="84"/>
      <c r="J2511" s="84" t="s">
        <v>1279</v>
      </c>
      <c r="K2511" s="84">
        <v>92</v>
      </c>
      <c r="L2511" s="83">
        <f t="shared" si="421"/>
        <v>3.3</v>
      </c>
      <c r="M2511" s="83">
        <f t="shared" si="422"/>
        <v>3.3</v>
      </c>
    </row>
    <row r="2512" spans="1:13" hidden="1" x14ac:dyDescent="0.3">
      <c r="A2512" s="210" t="str">
        <f t="shared" si="414"/>
        <v>2023-IC-L3</v>
      </c>
      <c r="B2512" s="199">
        <f t="shared" si="415"/>
        <v>45080</v>
      </c>
      <c r="C2512" s="210" t="str">
        <f t="shared" si="416"/>
        <v>Zone 2 - Mile 32</v>
      </c>
      <c r="D2512" s="84" t="s">
        <v>707</v>
      </c>
      <c r="E2512" s="51" t="str">
        <f t="shared" si="417"/>
        <v>Henri</v>
      </c>
      <c r="F2512" s="51" t="str">
        <f t="shared" si="418"/>
        <v>Snyman</v>
      </c>
      <c r="G2512" s="51" t="str">
        <f t="shared" si="419"/>
        <v>Men Master</v>
      </c>
      <c r="H2512" s="51" t="str">
        <f t="shared" si="420"/>
        <v>Penguin</v>
      </c>
      <c r="I2512" s="84" t="s">
        <v>19</v>
      </c>
      <c r="J2512" s="84"/>
      <c r="K2512" s="84">
        <v>119</v>
      </c>
      <c r="L2512" s="83">
        <f t="shared" si="421"/>
        <v>17.899999999999999</v>
      </c>
      <c r="M2512" s="83">
        <f t="shared" si="422"/>
        <v>17.899999999999999</v>
      </c>
    </row>
    <row r="2513" spans="1:13" hidden="1" x14ac:dyDescent="0.3">
      <c r="A2513" s="210" t="str">
        <f t="shared" si="414"/>
        <v>2023-IC-L3</v>
      </c>
      <c r="B2513" s="199">
        <f t="shared" si="415"/>
        <v>45080</v>
      </c>
      <c r="C2513" s="210" t="str">
        <f t="shared" si="416"/>
        <v>Zone 2 - Mile 32</v>
      </c>
      <c r="D2513" s="84" t="s">
        <v>1360</v>
      </c>
      <c r="E2513" s="51" t="str">
        <f t="shared" si="417"/>
        <v>Allan</v>
      </c>
      <c r="F2513" s="51" t="str">
        <f t="shared" si="418"/>
        <v>Langenstrassen</v>
      </c>
      <c r="G2513" s="51" t="str">
        <f t="shared" si="419"/>
        <v>Men Veteran</v>
      </c>
      <c r="H2513" s="51" t="str">
        <f t="shared" si="420"/>
        <v>Penguin</v>
      </c>
      <c r="I2513" s="84" t="s">
        <v>19</v>
      </c>
      <c r="J2513" s="84"/>
      <c r="K2513" s="84">
        <v>54</v>
      </c>
      <c r="L2513" s="83">
        <f t="shared" si="421"/>
        <v>1.6</v>
      </c>
      <c r="M2513" s="83">
        <f t="shared" si="422"/>
        <v>1.6</v>
      </c>
    </row>
    <row r="2514" spans="1:13" hidden="1" x14ac:dyDescent="0.3">
      <c r="A2514" s="210" t="str">
        <f t="shared" si="414"/>
        <v>2023-IC-L3</v>
      </c>
      <c r="B2514" s="199">
        <f t="shared" si="415"/>
        <v>45080</v>
      </c>
      <c r="C2514" s="210" t="str">
        <f t="shared" si="416"/>
        <v>Zone 2 - Mile 32</v>
      </c>
      <c r="D2514" s="84" t="s">
        <v>458</v>
      </c>
      <c r="E2514" s="51" t="str">
        <f t="shared" si="417"/>
        <v>Henry</v>
      </c>
      <c r="F2514" s="51" t="str">
        <f t="shared" si="418"/>
        <v>Loubser</v>
      </c>
      <c r="G2514" s="51" t="str">
        <f t="shared" si="419"/>
        <v>Men Grand Masters</v>
      </c>
      <c r="H2514" s="51" t="str">
        <f t="shared" si="420"/>
        <v>Penguin</v>
      </c>
      <c r="I2514" s="84"/>
      <c r="J2514" s="84" t="s">
        <v>1279</v>
      </c>
      <c r="K2514" s="84">
        <v>66</v>
      </c>
      <c r="L2514" s="83">
        <f t="shared" si="421"/>
        <v>1</v>
      </c>
      <c r="M2514" s="83">
        <f t="shared" si="422"/>
        <v>1</v>
      </c>
    </row>
    <row r="2515" spans="1:13" hidden="1" x14ac:dyDescent="0.3">
      <c r="A2515" s="210" t="str">
        <f t="shared" si="414"/>
        <v>2023-IC-L3</v>
      </c>
      <c r="B2515" s="199">
        <f t="shared" si="415"/>
        <v>45080</v>
      </c>
      <c r="C2515" s="210" t="str">
        <f t="shared" si="416"/>
        <v>Zone 2 - Mile 32</v>
      </c>
      <c r="D2515" s="84" t="s">
        <v>458</v>
      </c>
      <c r="E2515" s="51" t="str">
        <f t="shared" si="417"/>
        <v>Henry</v>
      </c>
      <c r="F2515" s="51" t="str">
        <f t="shared" si="418"/>
        <v>Loubser</v>
      </c>
      <c r="G2515" s="51" t="str">
        <f t="shared" si="419"/>
        <v>Men Grand Masters</v>
      </c>
      <c r="H2515" s="51" t="str">
        <f t="shared" si="420"/>
        <v>Penguin</v>
      </c>
      <c r="I2515" s="84"/>
      <c r="J2515" s="84" t="s">
        <v>1279</v>
      </c>
      <c r="K2515" s="84">
        <v>75</v>
      </c>
      <c r="L2515" s="83">
        <f t="shared" si="421"/>
        <v>1.6</v>
      </c>
      <c r="M2515" s="83">
        <f t="shared" si="422"/>
        <v>1.6</v>
      </c>
    </row>
    <row r="2516" spans="1:13" hidden="1" x14ac:dyDescent="0.3">
      <c r="A2516" s="210" t="str">
        <f t="shared" si="414"/>
        <v>2023-IC-L3</v>
      </c>
      <c r="B2516" s="199">
        <f t="shared" si="415"/>
        <v>45080</v>
      </c>
      <c r="C2516" s="210" t="str">
        <f t="shared" si="416"/>
        <v>Zone 2 - Mile 32</v>
      </c>
      <c r="D2516" s="84" t="s">
        <v>458</v>
      </c>
      <c r="E2516" s="51" t="str">
        <f t="shared" si="417"/>
        <v>Henry</v>
      </c>
      <c r="F2516" s="51" t="str">
        <f t="shared" si="418"/>
        <v>Loubser</v>
      </c>
      <c r="G2516" s="51" t="str">
        <f t="shared" si="419"/>
        <v>Men Grand Masters</v>
      </c>
      <c r="H2516" s="51" t="str">
        <f t="shared" si="420"/>
        <v>Penguin</v>
      </c>
      <c r="I2516" s="84"/>
      <c r="J2516" s="84" t="s">
        <v>1279</v>
      </c>
      <c r="K2516" s="84">
        <v>75</v>
      </c>
      <c r="L2516" s="83">
        <f t="shared" si="421"/>
        <v>1.6</v>
      </c>
      <c r="M2516" s="83">
        <f t="shared" si="422"/>
        <v>1.6</v>
      </c>
    </row>
    <row r="2517" spans="1:13" hidden="1" x14ac:dyDescent="0.3">
      <c r="A2517" s="210" t="str">
        <f t="shared" si="414"/>
        <v>2023-IC-L3</v>
      </c>
      <c r="B2517" s="199">
        <f t="shared" si="415"/>
        <v>45080</v>
      </c>
      <c r="C2517" s="210" t="str">
        <f t="shared" si="416"/>
        <v>Zone 2 - Mile 32</v>
      </c>
      <c r="D2517" s="84" t="s">
        <v>458</v>
      </c>
      <c r="E2517" s="51" t="str">
        <f t="shared" si="417"/>
        <v>Henry</v>
      </c>
      <c r="F2517" s="51" t="str">
        <f t="shared" si="418"/>
        <v>Loubser</v>
      </c>
      <c r="G2517" s="51" t="str">
        <f t="shared" si="419"/>
        <v>Men Grand Masters</v>
      </c>
      <c r="H2517" s="51" t="str">
        <f t="shared" si="420"/>
        <v>Penguin</v>
      </c>
      <c r="I2517" s="84"/>
      <c r="J2517" s="84" t="s">
        <v>1279</v>
      </c>
      <c r="K2517" s="84">
        <v>73</v>
      </c>
      <c r="L2517" s="83">
        <f t="shared" si="421"/>
        <v>1.4</v>
      </c>
      <c r="M2517" s="83">
        <f t="shared" si="422"/>
        <v>1.4</v>
      </c>
    </row>
    <row r="2518" spans="1:13" hidden="1" x14ac:dyDescent="0.3">
      <c r="A2518" s="210" t="str">
        <f t="shared" si="414"/>
        <v>2023-IC-L3</v>
      </c>
      <c r="B2518" s="199">
        <f t="shared" si="415"/>
        <v>45080</v>
      </c>
      <c r="C2518" s="210" t="str">
        <f t="shared" si="416"/>
        <v>Zone 2 - Mile 32</v>
      </c>
      <c r="D2518" s="84" t="s">
        <v>458</v>
      </c>
      <c r="E2518" s="51" t="str">
        <f t="shared" si="417"/>
        <v>Henry</v>
      </c>
      <c r="F2518" s="51" t="str">
        <f t="shared" si="418"/>
        <v>Loubser</v>
      </c>
      <c r="G2518" s="51" t="str">
        <f t="shared" si="419"/>
        <v>Men Grand Masters</v>
      </c>
      <c r="H2518" s="51" t="str">
        <f t="shared" si="420"/>
        <v>Penguin</v>
      </c>
      <c r="I2518" s="84" t="s">
        <v>19</v>
      </c>
      <c r="J2518" s="84"/>
      <c r="K2518" s="84">
        <v>62</v>
      </c>
      <c r="L2518" s="83">
        <f t="shared" si="421"/>
        <v>2.5</v>
      </c>
      <c r="M2518" s="83">
        <f t="shared" si="422"/>
        <v>2.5</v>
      </c>
    </row>
    <row r="2519" spans="1:13" hidden="1" x14ac:dyDescent="0.3">
      <c r="A2519" s="210" t="str">
        <f t="shared" si="414"/>
        <v>2023-IC-L3</v>
      </c>
      <c r="B2519" s="199">
        <f t="shared" si="415"/>
        <v>45080</v>
      </c>
      <c r="C2519" s="210" t="str">
        <f t="shared" si="416"/>
        <v>Zone 2 - Mile 32</v>
      </c>
      <c r="D2519" s="84" t="s">
        <v>458</v>
      </c>
      <c r="E2519" s="51" t="str">
        <f t="shared" si="417"/>
        <v>Henry</v>
      </c>
      <c r="F2519" s="51" t="str">
        <f t="shared" si="418"/>
        <v>Loubser</v>
      </c>
      <c r="G2519" s="51" t="str">
        <f t="shared" si="419"/>
        <v>Men Grand Masters</v>
      </c>
      <c r="H2519" s="51" t="str">
        <f t="shared" si="420"/>
        <v>Penguin</v>
      </c>
      <c r="I2519" s="84" t="s">
        <v>19</v>
      </c>
      <c r="J2519" s="84"/>
      <c r="K2519" s="84">
        <v>100</v>
      </c>
      <c r="L2519" s="83">
        <f t="shared" si="421"/>
        <v>10.5</v>
      </c>
      <c r="M2519" s="83">
        <f t="shared" si="422"/>
        <v>10.5</v>
      </c>
    </row>
    <row r="2520" spans="1:13" hidden="1" x14ac:dyDescent="0.3">
      <c r="A2520" s="210" t="str">
        <f t="shared" si="414"/>
        <v>2023-IC-L3</v>
      </c>
      <c r="B2520" s="199">
        <f t="shared" si="415"/>
        <v>45080</v>
      </c>
      <c r="C2520" s="210" t="str">
        <f t="shared" si="416"/>
        <v>Zone 2 - Mile 32</v>
      </c>
      <c r="D2520" s="84" t="s">
        <v>702</v>
      </c>
      <c r="E2520" s="51" t="str">
        <f t="shared" si="417"/>
        <v>Grant</v>
      </c>
      <c r="F2520" s="51" t="str">
        <f t="shared" si="418"/>
        <v>Knight</v>
      </c>
      <c r="G2520" s="51" t="str">
        <f t="shared" si="419"/>
        <v>Men Veteran</v>
      </c>
      <c r="H2520" s="51" t="str">
        <f t="shared" si="420"/>
        <v>Penguin</v>
      </c>
      <c r="I2520" s="84"/>
      <c r="J2520" s="84" t="s">
        <v>1278</v>
      </c>
      <c r="K2520" s="84">
        <v>121</v>
      </c>
      <c r="L2520" s="83">
        <f t="shared" si="421"/>
        <v>22.4</v>
      </c>
      <c r="M2520" s="83">
        <f t="shared" si="422"/>
        <v>22.4</v>
      </c>
    </row>
    <row r="2521" spans="1:13" hidden="1" x14ac:dyDescent="0.3">
      <c r="A2521" s="210" t="str">
        <f t="shared" si="414"/>
        <v>2023-IC-L3</v>
      </c>
      <c r="B2521" s="199">
        <f t="shared" si="415"/>
        <v>45080</v>
      </c>
      <c r="C2521" s="210" t="str">
        <f t="shared" si="416"/>
        <v>Zone 2 - Mile 32</v>
      </c>
      <c r="D2521" s="84" t="s">
        <v>471</v>
      </c>
      <c r="E2521" s="51" t="str">
        <f t="shared" si="417"/>
        <v>Warren</v>
      </c>
      <c r="F2521" s="51" t="str">
        <f t="shared" si="418"/>
        <v>Deysel</v>
      </c>
      <c r="G2521" s="51" t="str">
        <f t="shared" si="419"/>
        <v>Men Veteran</v>
      </c>
      <c r="H2521" s="51" t="str">
        <f t="shared" si="420"/>
        <v>Penguin</v>
      </c>
      <c r="I2521" s="84"/>
      <c r="J2521" s="84" t="s">
        <v>1279</v>
      </c>
      <c r="K2521" s="84">
        <v>68</v>
      </c>
      <c r="L2521" s="83">
        <f t="shared" si="421"/>
        <v>1.2</v>
      </c>
      <c r="M2521" s="83">
        <f t="shared" si="422"/>
        <v>1.2</v>
      </c>
    </row>
    <row r="2522" spans="1:13" hidden="1" x14ac:dyDescent="0.3">
      <c r="A2522" s="210" t="str">
        <f t="shared" si="414"/>
        <v>2023-IC-L3</v>
      </c>
      <c r="B2522" s="199">
        <f t="shared" si="415"/>
        <v>45080</v>
      </c>
      <c r="C2522" s="210" t="str">
        <f t="shared" si="416"/>
        <v>Zone 2 - Mile 32</v>
      </c>
      <c r="D2522" s="84" t="s">
        <v>471</v>
      </c>
      <c r="E2522" s="51" t="str">
        <f t="shared" si="417"/>
        <v>Warren</v>
      </c>
      <c r="F2522" s="51" t="str">
        <f t="shared" si="418"/>
        <v>Deysel</v>
      </c>
      <c r="G2522" s="51" t="str">
        <f t="shared" si="419"/>
        <v>Men Veteran</v>
      </c>
      <c r="H2522" s="51" t="str">
        <f t="shared" si="420"/>
        <v>Penguin</v>
      </c>
      <c r="I2522" s="84"/>
      <c r="J2522" s="84" t="s">
        <v>1279</v>
      </c>
      <c r="K2522" s="84">
        <v>71</v>
      </c>
      <c r="L2522" s="83">
        <f t="shared" si="421"/>
        <v>1.3</v>
      </c>
      <c r="M2522" s="83">
        <f t="shared" si="422"/>
        <v>1.3</v>
      </c>
    </row>
    <row r="2523" spans="1:13" hidden="1" x14ac:dyDescent="0.3">
      <c r="A2523" s="210" t="str">
        <f t="shared" si="414"/>
        <v>2023-IC-L3</v>
      </c>
      <c r="B2523" s="199">
        <f t="shared" si="415"/>
        <v>45080</v>
      </c>
      <c r="C2523" s="210" t="str">
        <f t="shared" si="416"/>
        <v>Zone 2 - Mile 32</v>
      </c>
      <c r="D2523" s="84" t="s">
        <v>471</v>
      </c>
      <c r="E2523" s="51" t="str">
        <f t="shared" si="417"/>
        <v>Warren</v>
      </c>
      <c r="F2523" s="51" t="str">
        <f t="shared" si="418"/>
        <v>Deysel</v>
      </c>
      <c r="G2523" s="51" t="str">
        <f t="shared" si="419"/>
        <v>Men Veteran</v>
      </c>
      <c r="H2523" s="51" t="str">
        <f t="shared" si="420"/>
        <v>Penguin</v>
      </c>
      <c r="I2523" s="84" t="s">
        <v>19</v>
      </c>
      <c r="J2523" s="84"/>
      <c r="K2523" s="84">
        <v>117</v>
      </c>
      <c r="L2523" s="83">
        <f t="shared" si="421"/>
        <v>17</v>
      </c>
      <c r="M2523" s="83">
        <f t="shared" si="422"/>
        <v>17</v>
      </c>
    </row>
    <row r="2524" spans="1:13" hidden="1" x14ac:dyDescent="0.3">
      <c r="A2524" s="210" t="str">
        <f t="shared" si="414"/>
        <v>2023-IC-L3</v>
      </c>
      <c r="B2524" s="199">
        <f t="shared" si="415"/>
        <v>45080</v>
      </c>
      <c r="C2524" s="210" t="str">
        <f t="shared" si="416"/>
        <v>Zone 2 - Mile 32</v>
      </c>
      <c r="D2524" s="84" t="s">
        <v>471</v>
      </c>
      <c r="E2524" s="51" t="str">
        <f t="shared" si="417"/>
        <v>Warren</v>
      </c>
      <c r="F2524" s="51" t="str">
        <f t="shared" si="418"/>
        <v>Deysel</v>
      </c>
      <c r="G2524" s="51" t="str">
        <f t="shared" si="419"/>
        <v>Men Veteran</v>
      </c>
      <c r="H2524" s="51" t="str">
        <f t="shared" si="420"/>
        <v>Penguin</v>
      </c>
      <c r="I2524" s="84" t="s">
        <v>19</v>
      </c>
      <c r="J2524" s="84"/>
      <c r="K2524" s="84">
        <v>85</v>
      </c>
      <c r="L2524" s="83">
        <f t="shared" si="421"/>
        <v>6.4</v>
      </c>
      <c r="M2524" s="83">
        <f t="shared" si="422"/>
        <v>6.4</v>
      </c>
    </row>
    <row r="2525" spans="1:13" hidden="1" x14ac:dyDescent="0.3">
      <c r="A2525" s="210" t="str">
        <f t="shared" si="414"/>
        <v>2023-IC-L3</v>
      </c>
      <c r="B2525" s="199">
        <f t="shared" si="415"/>
        <v>45080</v>
      </c>
      <c r="C2525" s="210" t="str">
        <f t="shared" si="416"/>
        <v>Zone 2 - Mile 32</v>
      </c>
      <c r="D2525" s="84" t="s">
        <v>516</v>
      </c>
      <c r="E2525" s="51" t="str">
        <f t="shared" si="417"/>
        <v>Louis</v>
      </c>
      <c r="F2525" s="51" t="str">
        <f t="shared" si="418"/>
        <v>Potgieter</v>
      </c>
      <c r="G2525" s="51" t="str">
        <f t="shared" si="419"/>
        <v>Men Veteran</v>
      </c>
      <c r="H2525" s="51" t="str">
        <f t="shared" si="420"/>
        <v>Penguin</v>
      </c>
      <c r="I2525" s="84" t="s">
        <v>7</v>
      </c>
      <c r="J2525" s="84"/>
      <c r="K2525" s="84">
        <v>44</v>
      </c>
      <c r="L2525" s="83">
        <f t="shared" si="421"/>
        <v>2.6</v>
      </c>
      <c r="M2525" s="83">
        <f t="shared" si="422"/>
        <v>2.6</v>
      </c>
    </row>
    <row r="2526" spans="1:13" hidden="1" x14ac:dyDescent="0.3">
      <c r="A2526" s="210" t="str">
        <f t="shared" si="414"/>
        <v>2023-IC-L3</v>
      </c>
      <c r="B2526" s="199">
        <f t="shared" si="415"/>
        <v>45080</v>
      </c>
      <c r="C2526" s="210" t="str">
        <f t="shared" si="416"/>
        <v>Zone 2 - Mile 32</v>
      </c>
      <c r="D2526" s="84" t="s">
        <v>453</v>
      </c>
      <c r="E2526" s="51" t="str">
        <f t="shared" si="417"/>
        <v>Charles</v>
      </c>
      <c r="F2526" s="51" t="str">
        <f t="shared" si="418"/>
        <v>Bothma</v>
      </c>
      <c r="G2526" s="51" t="str">
        <f t="shared" si="419"/>
        <v>Men Grand Masters</v>
      </c>
      <c r="H2526" s="51" t="str">
        <f t="shared" si="420"/>
        <v>Penguin</v>
      </c>
      <c r="I2526" s="84"/>
      <c r="J2526" s="84"/>
      <c r="K2526" s="84"/>
      <c r="L2526" s="83" t="str">
        <f t="shared" si="421"/>
        <v/>
      </c>
      <c r="M2526" s="83" t="str">
        <f t="shared" si="422"/>
        <v/>
      </c>
    </row>
    <row r="2527" spans="1:13" hidden="1" x14ac:dyDescent="0.3">
      <c r="A2527" s="210" t="str">
        <f t="shared" si="414"/>
        <v>2023-IC-L3</v>
      </c>
      <c r="B2527" s="199">
        <f t="shared" si="415"/>
        <v>45080</v>
      </c>
      <c r="C2527" s="210" t="str">
        <f t="shared" si="416"/>
        <v>Zone 2 - Mile 32</v>
      </c>
      <c r="D2527" s="84" t="s">
        <v>1540</v>
      </c>
      <c r="E2527" s="51" t="str">
        <f t="shared" si="417"/>
        <v>JC</v>
      </c>
      <c r="F2527" s="51" t="str">
        <f t="shared" si="418"/>
        <v>Knight</v>
      </c>
      <c r="G2527" s="51" t="str">
        <f t="shared" si="419"/>
        <v>Men U/21</v>
      </c>
      <c r="H2527" s="51" t="str">
        <f t="shared" si="420"/>
        <v>Penguin</v>
      </c>
      <c r="I2527" s="84"/>
      <c r="J2527" s="84"/>
      <c r="K2527" s="84"/>
      <c r="L2527" s="83" t="str">
        <f t="shared" si="421"/>
        <v/>
      </c>
      <c r="M2527" s="83" t="str">
        <f t="shared" si="422"/>
        <v/>
      </c>
    </row>
    <row r="2528" spans="1:13" hidden="1" x14ac:dyDescent="0.3">
      <c r="A2528" s="210" t="str">
        <f t="shared" si="414"/>
        <v>2023-IC-L3</v>
      </c>
      <c r="B2528" s="199">
        <f t="shared" si="415"/>
        <v>45080</v>
      </c>
      <c r="C2528" s="210" t="str">
        <f t="shared" si="416"/>
        <v>Zone 2 - Mile 32</v>
      </c>
      <c r="D2528" s="84" t="s">
        <v>627</v>
      </c>
      <c r="E2528" s="51" t="str">
        <f t="shared" si="417"/>
        <v>Devon</v>
      </c>
      <c r="F2528" s="51" t="str">
        <f t="shared" si="418"/>
        <v>Burger</v>
      </c>
      <c r="G2528" s="51" t="str">
        <f t="shared" si="419"/>
        <v>Men U/21</v>
      </c>
      <c r="H2528" s="51" t="str">
        <f t="shared" si="420"/>
        <v>Penguin</v>
      </c>
      <c r="I2528" s="84"/>
      <c r="J2528" s="84"/>
      <c r="K2528" s="84"/>
      <c r="L2528" s="83" t="str">
        <f t="shared" si="421"/>
        <v/>
      </c>
      <c r="M2528" s="83" t="str">
        <f t="shared" si="422"/>
        <v/>
      </c>
    </row>
    <row r="2529" spans="1:13" hidden="1" x14ac:dyDescent="0.3">
      <c r="A2529" s="210" t="str">
        <f t="shared" si="414"/>
        <v>2023-IC-L3</v>
      </c>
      <c r="B2529" s="199">
        <f t="shared" si="415"/>
        <v>45080</v>
      </c>
      <c r="C2529" s="210" t="str">
        <f t="shared" si="416"/>
        <v>Zone 2 - Mile 32</v>
      </c>
      <c r="D2529" s="84" t="s">
        <v>455</v>
      </c>
      <c r="E2529" s="51" t="str">
        <f t="shared" si="417"/>
        <v>Nico</v>
      </c>
      <c r="F2529" s="51" t="str">
        <f t="shared" si="418"/>
        <v>Kotze</v>
      </c>
      <c r="G2529" s="51" t="str">
        <f t="shared" si="419"/>
        <v>Men Veteran</v>
      </c>
      <c r="H2529" s="51" t="str">
        <f t="shared" si="420"/>
        <v>Penguin</v>
      </c>
      <c r="I2529" s="84"/>
      <c r="J2529" s="84"/>
      <c r="K2529" s="84"/>
      <c r="L2529" s="83" t="str">
        <f t="shared" si="421"/>
        <v/>
      </c>
      <c r="M2529" s="83" t="str">
        <f t="shared" si="422"/>
        <v/>
      </c>
    </row>
    <row r="2530" spans="1:13" hidden="1" x14ac:dyDescent="0.3">
      <c r="A2530" s="210" t="str">
        <f t="shared" si="414"/>
        <v>2023-IC-L3</v>
      </c>
      <c r="B2530" s="199">
        <f t="shared" si="415"/>
        <v>45080</v>
      </c>
      <c r="C2530" s="210" t="str">
        <f t="shared" si="416"/>
        <v>Zone 2 - Mile 32</v>
      </c>
      <c r="D2530" s="84" t="s">
        <v>1422</v>
      </c>
      <c r="E2530" s="51" t="str">
        <f t="shared" si="417"/>
        <v>Stefan</v>
      </c>
      <c r="F2530" s="51" t="str">
        <f t="shared" si="418"/>
        <v>Snyman</v>
      </c>
      <c r="G2530" s="51" t="str">
        <f t="shared" si="419"/>
        <v>Men U/21</v>
      </c>
      <c r="H2530" s="51" t="str">
        <f t="shared" si="420"/>
        <v>Penguin</v>
      </c>
      <c r="I2530" s="84"/>
      <c r="J2530" s="84"/>
      <c r="K2530" s="84"/>
      <c r="L2530" s="83" t="str">
        <f t="shared" si="421"/>
        <v/>
      </c>
      <c r="M2530" s="83" t="str">
        <f t="shared" si="422"/>
        <v/>
      </c>
    </row>
    <row r="2531" spans="1:13" hidden="1" x14ac:dyDescent="0.3">
      <c r="A2531" s="210" t="str">
        <f t="shared" si="414"/>
        <v>2023-IC-L3</v>
      </c>
      <c r="B2531" s="199">
        <f t="shared" si="415"/>
        <v>45080</v>
      </c>
      <c r="C2531" s="210" t="str">
        <f t="shared" si="416"/>
        <v>Zone 2 - Mile 32</v>
      </c>
      <c r="D2531" s="84" t="s">
        <v>838</v>
      </c>
      <c r="E2531" s="51" t="str">
        <f t="shared" si="417"/>
        <v>Henco</v>
      </c>
      <c r="F2531" s="51" t="str">
        <f t="shared" si="418"/>
        <v>Snyman</v>
      </c>
      <c r="G2531" s="51" t="str">
        <f t="shared" si="419"/>
        <v>Men Senior</v>
      </c>
      <c r="H2531" s="51" t="str">
        <f t="shared" si="420"/>
        <v>Penguin</v>
      </c>
      <c r="I2531" s="84"/>
      <c r="J2531" s="84"/>
      <c r="K2531" s="84"/>
      <c r="L2531" s="83" t="str">
        <f t="shared" si="421"/>
        <v/>
      </c>
      <c r="M2531" s="83" t="str">
        <f t="shared" si="422"/>
        <v/>
      </c>
    </row>
    <row r="2532" spans="1:13" hidden="1" x14ac:dyDescent="0.3">
      <c r="A2532" s="210" t="str">
        <f t="shared" si="414"/>
        <v>2023-IC-L3</v>
      </c>
      <c r="B2532" s="199">
        <f t="shared" si="415"/>
        <v>45080</v>
      </c>
      <c r="C2532" s="210" t="str">
        <f t="shared" si="416"/>
        <v>Zone 2 - Mile 32</v>
      </c>
      <c r="D2532" s="84" t="s">
        <v>736</v>
      </c>
      <c r="E2532" s="51" t="str">
        <f t="shared" si="417"/>
        <v>Heinrich</v>
      </c>
      <c r="F2532" s="51" t="str">
        <f t="shared" si="418"/>
        <v>Redelinghuys</v>
      </c>
      <c r="G2532" s="51" t="str">
        <f t="shared" si="419"/>
        <v>Men U/21</v>
      </c>
      <c r="H2532" s="51" t="str">
        <f t="shared" si="420"/>
        <v>Penguin</v>
      </c>
      <c r="I2532" s="84"/>
      <c r="J2532" s="84"/>
      <c r="K2532" s="84"/>
      <c r="L2532" s="83" t="str">
        <f t="shared" si="421"/>
        <v/>
      </c>
      <c r="M2532" s="83" t="str">
        <f t="shared" si="422"/>
        <v/>
      </c>
    </row>
    <row r="2533" spans="1:13" hidden="1" x14ac:dyDescent="0.3">
      <c r="A2533" s="210" t="str">
        <f t="shared" si="414"/>
        <v>2023-IC-L3</v>
      </c>
      <c r="B2533" s="199">
        <f t="shared" si="415"/>
        <v>45080</v>
      </c>
      <c r="C2533" s="210" t="str">
        <f t="shared" si="416"/>
        <v>Zone 2 - Mile 32</v>
      </c>
      <c r="D2533" s="84" t="s">
        <v>705</v>
      </c>
      <c r="E2533" s="51" t="str">
        <f t="shared" si="417"/>
        <v>Lu-Andre</v>
      </c>
      <c r="F2533" s="51" t="str">
        <f t="shared" si="418"/>
        <v>Duvenhage</v>
      </c>
      <c r="G2533" s="51" t="str">
        <f t="shared" si="419"/>
        <v>Men Senior</v>
      </c>
      <c r="H2533" s="51" t="str">
        <f t="shared" si="420"/>
        <v>Seagull Angling Club</v>
      </c>
      <c r="I2533" s="84" t="s">
        <v>19</v>
      </c>
      <c r="J2533" s="84"/>
      <c r="K2533" s="84">
        <v>125</v>
      </c>
      <c r="L2533" s="83">
        <f t="shared" si="421"/>
        <v>20.8</v>
      </c>
      <c r="M2533" s="83">
        <f t="shared" si="422"/>
        <v>20.8</v>
      </c>
    </row>
    <row r="2534" spans="1:13" hidden="1" x14ac:dyDescent="0.3">
      <c r="A2534" s="210" t="str">
        <f t="shared" si="414"/>
        <v>2023-IC-L3</v>
      </c>
      <c r="B2534" s="199">
        <f t="shared" si="415"/>
        <v>45080</v>
      </c>
      <c r="C2534" s="210" t="str">
        <f t="shared" si="416"/>
        <v>Zone 2 - Mile 32</v>
      </c>
      <c r="D2534" s="84" t="s">
        <v>1002</v>
      </c>
      <c r="E2534" s="51" t="str">
        <f t="shared" si="417"/>
        <v>Deecee</v>
      </c>
      <c r="F2534" s="51" t="str">
        <f t="shared" si="418"/>
        <v>Hatting</v>
      </c>
      <c r="G2534" s="51" t="str">
        <f t="shared" si="419"/>
        <v>Men Senior</v>
      </c>
      <c r="H2534" s="51" t="str">
        <f t="shared" si="420"/>
        <v>Seagull Angling Club</v>
      </c>
      <c r="I2534" s="84" t="s">
        <v>19</v>
      </c>
      <c r="J2534" s="84"/>
      <c r="K2534" s="84">
        <v>122</v>
      </c>
      <c r="L2534" s="83">
        <f t="shared" si="421"/>
        <v>19.3</v>
      </c>
      <c r="M2534" s="83">
        <f t="shared" si="422"/>
        <v>19.3</v>
      </c>
    </row>
    <row r="2535" spans="1:13" hidden="1" x14ac:dyDescent="0.3">
      <c r="A2535" s="210" t="str">
        <f t="shared" si="414"/>
        <v>2023-IC-L3</v>
      </c>
      <c r="B2535" s="199">
        <f t="shared" si="415"/>
        <v>45080</v>
      </c>
      <c r="C2535" s="210" t="str">
        <f t="shared" si="416"/>
        <v>Zone 2 - Mile 32</v>
      </c>
      <c r="D2535" s="84" t="s">
        <v>499</v>
      </c>
      <c r="E2535" s="51" t="str">
        <f t="shared" si="417"/>
        <v>Sean</v>
      </c>
      <c r="F2535" s="51" t="str">
        <f t="shared" si="418"/>
        <v>Van Den Heuvel</v>
      </c>
      <c r="G2535" s="51" t="str">
        <f t="shared" si="419"/>
        <v>Men Veteran</v>
      </c>
      <c r="H2535" s="51" t="str">
        <f t="shared" si="420"/>
        <v>Seagull Angling Club</v>
      </c>
      <c r="I2535" s="84" t="s">
        <v>19</v>
      </c>
      <c r="J2535" s="84"/>
      <c r="K2535" s="84">
        <v>113</v>
      </c>
      <c r="L2535" s="83">
        <f t="shared" si="421"/>
        <v>15.3</v>
      </c>
      <c r="M2535" s="83">
        <f t="shared" si="422"/>
        <v>15.3</v>
      </c>
    </row>
    <row r="2536" spans="1:13" hidden="1" x14ac:dyDescent="0.3">
      <c r="A2536" s="210" t="str">
        <f t="shared" si="414"/>
        <v>2023-IC-L3</v>
      </c>
      <c r="B2536" s="199">
        <f t="shared" si="415"/>
        <v>45080</v>
      </c>
      <c r="C2536" s="210" t="str">
        <f t="shared" si="416"/>
        <v>Zone 2 - Mile 32</v>
      </c>
      <c r="D2536" s="84" t="s">
        <v>884</v>
      </c>
      <c r="E2536" s="51" t="str">
        <f t="shared" si="417"/>
        <v>Martin</v>
      </c>
      <c r="F2536" s="51" t="str">
        <f t="shared" si="418"/>
        <v>Gouws</v>
      </c>
      <c r="G2536" s="51" t="str">
        <f t="shared" si="419"/>
        <v>Men Senior</v>
      </c>
      <c r="H2536" s="51" t="str">
        <f t="shared" si="420"/>
        <v>Seagull Angling Club</v>
      </c>
      <c r="I2536" s="84" t="s">
        <v>19</v>
      </c>
      <c r="J2536" s="84"/>
      <c r="K2536" s="84">
        <v>56</v>
      </c>
      <c r="L2536" s="83">
        <f t="shared" si="421"/>
        <v>1.8</v>
      </c>
      <c r="M2536" s="83">
        <f t="shared" si="422"/>
        <v>1.8</v>
      </c>
    </row>
    <row r="2537" spans="1:13" hidden="1" x14ac:dyDescent="0.3">
      <c r="A2537" s="210" t="str">
        <f t="shared" si="414"/>
        <v>2023-IC-L3</v>
      </c>
      <c r="B2537" s="199">
        <f t="shared" si="415"/>
        <v>45080</v>
      </c>
      <c r="C2537" s="210" t="str">
        <f t="shared" si="416"/>
        <v>Zone 2 - Mile 32</v>
      </c>
      <c r="D2537" s="84" t="s">
        <v>643</v>
      </c>
      <c r="E2537" s="51" t="str">
        <f t="shared" si="417"/>
        <v>Cecilia</v>
      </c>
      <c r="F2537" s="51" t="str">
        <f t="shared" si="418"/>
        <v>Brandt</v>
      </c>
      <c r="G2537" s="51" t="str">
        <f t="shared" si="419"/>
        <v>Ladies Senior</v>
      </c>
      <c r="H2537" s="51" t="str">
        <f t="shared" si="420"/>
        <v>Seagull Angling Club</v>
      </c>
      <c r="I2537" s="84" t="s">
        <v>9</v>
      </c>
      <c r="J2537" s="84"/>
      <c r="K2537" s="84">
        <v>31</v>
      </c>
      <c r="L2537" s="83">
        <f t="shared" si="421"/>
        <v>0.5</v>
      </c>
      <c r="M2537" s="83">
        <f t="shared" si="422"/>
        <v>0.5</v>
      </c>
    </row>
    <row r="2538" spans="1:13" hidden="1" x14ac:dyDescent="0.3">
      <c r="A2538" s="210" t="str">
        <f t="shared" si="414"/>
        <v>2023-IC-L3</v>
      </c>
      <c r="B2538" s="199">
        <f t="shared" si="415"/>
        <v>45080</v>
      </c>
      <c r="C2538" s="210" t="str">
        <f t="shared" si="416"/>
        <v>Zone 2 - Mile 32</v>
      </c>
      <c r="D2538" s="84" t="s">
        <v>527</v>
      </c>
      <c r="E2538" s="51" t="str">
        <f t="shared" si="417"/>
        <v>Richard</v>
      </c>
      <c r="F2538" s="51" t="str">
        <f t="shared" si="418"/>
        <v>Kotze</v>
      </c>
      <c r="G2538" s="51" t="str">
        <f t="shared" si="419"/>
        <v>Men Grand Masters</v>
      </c>
      <c r="H2538" s="51" t="str">
        <f t="shared" si="420"/>
        <v>Seagull Angling Club</v>
      </c>
      <c r="I2538" s="84" t="s">
        <v>9</v>
      </c>
      <c r="J2538" s="84"/>
      <c r="K2538" s="84">
        <v>33</v>
      </c>
      <c r="L2538" s="83">
        <f t="shared" si="421"/>
        <v>0.7</v>
      </c>
      <c r="M2538" s="83">
        <f t="shared" si="422"/>
        <v>0.7</v>
      </c>
    </row>
    <row r="2539" spans="1:13" hidden="1" x14ac:dyDescent="0.3">
      <c r="A2539" s="210" t="str">
        <f t="shared" si="414"/>
        <v>2023-IC-L3</v>
      </c>
      <c r="B2539" s="199">
        <f t="shared" si="415"/>
        <v>45080</v>
      </c>
      <c r="C2539" s="210" t="str">
        <f t="shared" si="416"/>
        <v>Zone 2 - Mile 32</v>
      </c>
      <c r="D2539" s="84" t="s">
        <v>527</v>
      </c>
      <c r="E2539" s="51" t="str">
        <f t="shared" si="417"/>
        <v>Richard</v>
      </c>
      <c r="F2539" s="51" t="str">
        <f t="shared" si="418"/>
        <v>Kotze</v>
      </c>
      <c r="G2539" s="51" t="str">
        <f t="shared" si="419"/>
        <v>Men Grand Masters</v>
      </c>
      <c r="H2539" s="51" t="str">
        <f t="shared" si="420"/>
        <v>Seagull Angling Club</v>
      </c>
      <c r="I2539" s="84" t="s">
        <v>9</v>
      </c>
      <c r="J2539" s="84"/>
      <c r="K2539" s="84">
        <v>31</v>
      </c>
      <c r="L2539" s="83">
        <f t="shared" si="421"/>
        <v>0.5</v>
      </c>
      <c r="M2539" s="83">
        <f t="shared" si="422"/>
        <v>0.5</v>
      </c>
    </row>
    <row r="2540" spans="1:13" hidden="1" x14ac:dyDescent="0.3">
      <c r="A2540" s="210" t="str">
        <f t="shared" si="414"/>
        <v>2023-IC-L3</v>
      </c>
      <c r="B2540" s="199">
        <f t="shared" si="415"/>
        <v>45080</v>
      </c>
      <c r="C2540" s="210" t="str">
        <f t="shared" si="416"/>
        <v>Zone 2 - Mile 32</v>
      </c>
      <c r="D2540" s="84" t="s">
        <v>519</v>
      </c>
      <c r="E2540" s="51" t="str">
        <f t="shared" si="417"/>
        <v>Herbert</v>
      </c>
      <c r="F2540" s="51" t="str">
        <f t="shared" si="418"/>
        <v>Van Niekerk</v>
      </c>
      <c r="G2540" s="51" t="str">
        <f t="shared" si="419"/>
        <v>Men Master</v>
      </c>
      <c r="H2540" s="51" t="str">
        <f t="shared" si="420"/>
        <v>Seagull Angling Club</v>
      </c>
      <c r="I2540" s="84" t="s">
        <v>9</v>
      </c>
      <c r="J2540" s="84"/>
      <c r="K2540" s="84">
        <v>33</v>
      </c>
      <c r="L2540" s="83">
        <f t="shared" si="421"/>
        <v>0.7</v>
      </c>
      <c r="M2540" s="83">
        <f t="shared" si="422"/>
        <v>0.7</v>
      </c>
    </row>
    <row r="2541" spans="1:13" hidden="1" x14ac:dyDescent="0.3">
      <c r="A2541" s="210" t="str">
        <f t="shared" si="414"/>
        <v>2023-IC-L3</v>
      </c>
      <c r="B2541" s="199">
        <f t="shared" si="415"/>
        <v>45080</v>
      </c>
      <c r="C2541" s="210" t="str">
        <f t="shared" si="416"/>
        <v>Zone 2 - Mile 32</v>
      </c>
      <c r="D2541" s="84" t="s">
        <v>746</v>
      </c>
      <c r="E2541" s="51" t="str">
        <f t="shared" si="417"/>
        <v>Danie</v>
      </c>
      <c r="F2541" s="51" t="str">
        <f t="shared" si="418"/>
        <v>Smith</v>
      </c>
      <c r="G2541" s="51" t="str">
        <f t="shared" si="419"/>
        <v>Men Veteran</v>
      </c>
      <c r="H2541" s="51" t="str">
        <f t="shared" si="420"/>
        <v>Seagull Angling Club</v>
      </c>
      <c r="I2541" s="84" t="s">
        <v>9</v>
      </c>
      <c r="J2541" s="84"/>
      <c r="K2541" s="84">
        <v>32</v>
      </c>
      <c r="L2541" s="83">
        <f t="shared" si="421"/>
        <v>0.6</v>
      </c>
      <c r="M2541" s="83">
        <f t="shared" si="422"/>
        <v>0.6</v>
      </c>
    </row>
    <row r="2542" spans="1:13" hidden="1" x14ac:dyDescent="0.3">
      <c r="A2542" s="210" t="str">
        <f t="shared" si="414"/>
        <v>2023-IC-L3</v>
      </c>
      <c r="B2542" s="199">
        <f t="shared" si="415"/>
        <v>45080</v>
      </c>
      <c r="C2542" s="210" t="str">
        <f t="shared" si="416"/>
        <v>Zone 2 - Mile 32</v>
      </c>
      <c r="D2542" s="84" t="s">
        <v>596</v>
      </c>
      <c r="E2542" s="51" t="str">
        <f t="shared" si="417"/>
        <v>Alex</v>
      </c>
      <c r="F2542" s="51" t="str">
        <f t="shared" si="418"/>
        <v>Thompson</v>
      </c>
      <c r="G2542" s="51" t="str">
        <f t="shared" si="419"/>
        <v>Men Master</v>
      </c>
      <c r="H2542" s="51" t="str">
        <f t="shared" si="420"/>
        <v>Seagull Angling Club</v>
      </c>
      <c r="I2542" s="84" t="s">
        <v>9</v>
      </c>
      <c r="J2542" s="84"/>
      <c r="K2542" s="84">
        <v>33</v>
      </c>
      <c r="L2542" s="83">
        <f t="shared" si="421"/>
        <v>0.7</v>
      </c>
      <c r="M2542" s="83">
        <f t="shared" si="422"/>
        <v>0.7</v>
      </c>
    </row>
    <row r="2543" spans="1:13" hidden="1" x14ac:dyDescent="0.3">
      <c r="A2543" s="210" t="str">
        <f t="shared" si="414"/>
        <v>2023-IC-L3</v>
      </c>
      <c r="B2543" s="199">
        <f t="shared" si="415"/>
        <v>45080</v>
      </c>
      <c r="C2543" s="210" t="str">
        <f t="shared" si="416"/>
        <v>Zone 2 - Mile 32</v>
      </c>
      <c r="D2543" s="84" t="s">
        <v>596</v>
      </c>
      <c r="E2543" s="51" t="str">
        <f t="shared" si="417"/>
        <v>Alex</v>
      </c>
      <c r="F2543" s="51" t="str">
        <f t="shared" si="418"/>
        <v>Thompson</v>
      </c>
      <c r="G2543" s="51" t="str">
        <f t="shared" si="419"/>
        <v>Men Master</v>
      </c>
      <c r="H2543" s="51" t="str">
        <f t="shared" si="420"/>
        <v>Seagull Angling Club</v>
      </c>
      <c r="I2543" s="84" t="s">
        <v>7</v>
      </c>
      <c r="J2543" s="84"/>
      <c r="K2543" s="84">
        <v>42</v>
      </c>
      <c r="L2543" s="83">
        <f t="shared" si="421"/>
        <v>2.2999999999999998</v>
      </c>
      <c r="M2543" s="83">
        <f t="shared" si="422"/>
        <v>2.2999999999999998</v>
      </c>
    </row>
    <row r="2544" spans="1:13" hidden="1" x14ac:dyDescent="0.3">
      <c r="A2544" s="210" t="str">
        <f t="shared" si="414"/>
        <v>2023-IC-L3</v>
      </c>
      <c r="B2544" s="199">
        <f t="shared" si="415"/>
        <v>45080</v>
      </c>
      <c r="C2544" s="210" t="str">
        <f t="shared" si="416"/>
        <v>Zone 2 - Mile 32</v>
      </c>
      <c r="D2544" s="84" t="s">
        <v>1600</v>
      </c>
      <c r="E2544" s="51" t="str">
        <f t="shared" si="417"/>
        <v>Iwan</v>
      </c>
      <c r="F2544" s="51" t="str">
        <f t="shared" si="418"/>
        <v>Kotze</v>
      </c>
      <c r="G2544" s="51" t="str">
        <f t="shared" si="419"/>
        <v>Men Senior</v>
      </c>
      <c r="H2544" s="51" t="str">
        <f t="shared" si="420"/>
        <v>Seagull Angling Club</v>
      </c>
      <c r="I2544" s="84"/>
      <c r="J2544" s="84"/>
      <c r="K2544" s="84"/>
      <c r="L2544" s="83" t="str">
        <f t="shared" si="421"/>
        <v/>
      </c>
      <c r="M2544" s="83" t="str">
        <f t="shared" si="422"/>
        <v/>
      </c>
    </row>
    <row r="2545" spans="1:13" hidden="1" x14ac:dyDescent="0.3">
      <c r="A2545" s="210" t="str">
        <f t="shared" si="414"/>
        <v>2023-IC-L3</v>
      </c>
      <c r="B2545" s="199">
        <f t="shared" si="415"/>
        <v>45080</v>
      </c>
      <c r="C2545" s="210" t="str">
        <f t="shared" si="416"/>
        <v>Zone 2 - Mile 32</v>
      </c>
      <c r="D2545" s="84" t="s">
        <v>725</v>
      </c>
      <c r="E2545" s="51" t="str">
        <f t="shared" si="417"/>
        <v>Jonandre</v>
      </c>
      <c r="F2545" s="51" t="str">
        <f t="shared" si="418"/>
        <v>Mertens</v>
      </c>
      <c r="G2545" s="51" t="str">
        <f t="shared" si="419"/>
        <v>Men U/16</v>
      </c>
      <c r="H2545" s="51" t="str">
        <f t="shared" si="420"/>
        <v>Seagull Angling Club</v>
      </c>
      <c r="I2545" s="84"/>
      <c r="J2545" s="84"/>
      <c r="K2545" s="84"/>
      <c r="L2545" s="83" t="str">
        <f t="shared" si="421"/>
        <v/>
      </c>
      <c r="M2545" s="83" t="str">
        <f t="shared" si="422"/>
        <v/>
      </c>
    </row>
    <row r="2546" spans="1:13" hidden="1" x14ac:dyDescent="0.3">
      <c r="A2546" s="210" t="str">
        <f t="shared" si="414"/>
        <v>2023-IC-L3</v>
      </c>
      <c r="B2546" s="199">
        <f t="shared" si="415"/>
        <v>45080</v>
      </c>
      <c r="C2546" s="210" t="str">
        <f t="shared" si="416"/>
        <v>Zone 2 - Mile 32</v>
      </c>
      <c r="D2546" s="84" t="s">
        <v>481</v>
      </c>
      <c r="E2546" s="51" t="str">
        <f t="shared" si="417"/>
        <v>Jaco</v>
      </c>
      <c r="F2546" s="51" t="str">
        <f t="shared" si="418"/>
        <v>Mertens</v>
      </c>
      <c r="G2546" s="51" t="str">
        <f t="shared" si="419"/>
        <v>Men Senior</v>
      </c>
      <c r="H2546" s="51" t="str">
        <f t="shared" si="420"/>
        <v>Seagull Angling Club</v>
      </c>
      <c r="I2546" s="84"/>
      <c r="J2546" s="84"/>
      <c r="K2546" s="84"/>
      <c r="L2546" s="83" t="str">
        <f t="shared" si="421"/>
        <v/>
      </c>
      <c r="M2546" s="83" t="str">
        <f t="shared" si="422"/>
        <v/>
      </c>
    </row>
    <row r="2547" spans="1:13" hidden="1" x14ac:dyDescent="0.3">
      <c r="A2547" s="210" t="str">
        <f t="shared" si="414"/>
        <v>2023-IC-L3</v>
      </c>
      <c r="B2547" s="199">
        <f t="shared" si="415"/>
        <v>45080</v>
      </c>
      <c r="C2547" s="210" t="str">
        <f t="shared" si="416"/>
        <v>Zone 2 - Mile 32</v>
      </c>
      <c r="D2547" s="84" t="s">
        <v>550</v>
      </c>
      <c r="E2547" s="51" t="str">
        <f t="shared" si="417"/>
        <v>Tertius</v>
      </c>
      <c r="F2547" s="51" t="str">
        <f t="shared" si="418"/>
        <v>Potgieter</v>
      </c>
      <c r="G2547" s="51" t="str">
        <f t="shared" si="419"/>
        <v>Men Senior</v>
      </c>
      <c r="H2547" s="51" t="str">
        <f t="shared" si="420"/>
        <v>Seagull Angling Club</v>
      </c>
      <c r="I2547" s="84"/>
      <c r="J2547" s="84"/>
      <c r="K2547" s="84"/>
      <c r="L2547" s="83" t="str">
        <f t="shared" si="421"/>
        <v/>
      </c>
      <c r="M2547" s="83" t="str">
        <f t="shared" si="422"/>
        <v/>
      </c>
    </row>
    <row r="2548" spans="1:13" hidden="1" x14ac:dyDescent="0.3">
      <c r="A2548" s="210" t="str">
        <f t="shared" si="414"/>
        <v>2023-IC-L3</v>
      </c>
      <c r="B2548" s="199">
        <f t="shared" si="415"/>
        <v>45080</v>
      </c>
      <c r="C2548" s="210" t="str">
        <f t="shared" si="416"/>
        <v>Zone 2 - Mile 32</v>
      </c>
      <c r="D2548" s="84" t="s">
        <v>494</v>
      </c>
      <c r="E2548" s="51" t="str">
        <f t="shared" si="417"/>
        <v>Chrisjan</v>
      </c>
      <c r="F2548" s="51" t="str">
        <f t="shared" si="418"/>
        <v>Potgieter</v>
      </c>
      <c r="G2548" s="51" t="str">
        <f t="shared" si="419"/>
        <v>Men Veteran</v>
      </c>
      <c r="H2548" s="51" t="str">
        <f t="shared" si="420"/>
        <v>Seagull Angling Club</v>
      </c>
      <c r="I2548" s="84"/>
      <c r="J2548" s="84"/>
      <c r="K2548" s="84"/>
      <c r="L2548" s="83" t="str">
        <f t="shared" si="421"/>
        <v/>
      </c>
      <c r="M2548" s="83" t="str">
        <f t="shared" si="422"/>
        <v/>
      </c>
    </row>
    <row r="2549" spans="1:13" hidden="1" x14ac:dyDescent="0.3">
      <c r="A2549" s="210" t="str">
        <f t="shared" si="414"/>
        <v>2023-IC-L3</v>
      </c>
      <c r="B2549" s="199">
        <f t="shared" si="415"/>
        <v>45080</v>
      </c>
      <c r="C2549" s="210" t="str">
        <f t="shared" si="416"/>
        <v>Zone 2 - Mile 32</v>
      </c>
      <c r="D2549" s="84" t="s">
        <v>718</v>
      </c>
      <c r="E2549" s="51" t="str">
        <f t="shared" si="417"/>
        <v>Christiaan</v>
      </c>
      <c r="F2549" s="51" t="str">
        <f t="shared" si="418"/>
        <v>Potgieter</v>
      </c>
      <c r="G2549" s="51" t="str">
        <f t="shared" si="419"/>
        <v>Men U/16</v>
      </c>
      <c r="H2549" s="51" t="str">
        <f t="shared" si="420"/>
        <v>Seagull Angling Club</v>
      </c>
      <c r="I2549" s="84"/>
      <c r="J2549" s="84"/>
      <c r="K2549" s="84"/>
      <c r="L2549" s="83" t="str">
        <f t="shared" si="421"/>
        <v/>
      </c>
      <c r="M2549" s="83" t="str">
        <f t="shared" si="422"/>
        <v/>
      </c>
    </row>
    <row r="2550" spans="1:13" hidden="1" x14ac:dyDescent="0.3">
      <c r="A2550" s="210" t="str">
        <f t="shared" si="414"/>
        <v>2023-IC-L3</v>
      </c>
      <c r="B2550" s="199">
        <f t="shared" si="415"/>
        <v>45080</v>
      </c>
      <c r="C2550" s="210" t="str">
        <f t="shared" si="416"/>
        <v>Zone 2 - Mile 32</v>
      </c>
      <c r="D2550" s="84" t="s">
        <v>1088</v>
      </c>
      <c r="E2550" s="51" t="str">
        <f t="shared" si="417"/>
        <v>Tian</v>
      </c>
      <c r="F2550" s="51" t="str">
        <f t="shared" si="418"/>
        <v>Mostert</v>
      </c>
      <c r="G2550" s="51" t="str">
        <f t="shared" si="419"/>
        <v>Men Senior</v>
      </c>
      <c r="H2550" s="51" t="str">
        <f t="shared" si="420"/>
        <v>Seagull Angling Club</v>
      </c>
      <c r="I2550" s="84"/>
      <c r="J2550" s="84"/>
      <c r="K2550" s="84"/>
      <c r="L2550" s="83" t="str">
        <f t="shared" si="421"/>
        <v/>
      </c>
      <c r="M2550" s="83" t="str">
        <f t="shared" si="422"/>
        <v/>
      </c>
    </row>
    <row r="2551" spans="1:13" hidden="1" x14ac:dyDescent="0.3">
      <c r="A2551" s="210" t="str">
        <f t="shared" si="414"/>
        <v>2023-IC-L3</v>
      </c>
      <c r="B2551" s="199">
        <f t="shared" si="415"/>
        <v>45080</v>
      </c>
      <c r="C2551" s="210" t="str">
        <f t="shared" si="416"/>
        <v>Zone 2 - Mile 32</v>
      </c>
      <c r="D2551" s="84" t="s">
        <v>628</v>
      </c>
      <c r="E2551" s="51" t="str">
        <f t="shared" si="417"/>
        <v>Andre</v>
      </c>
      <c r="F2551" s="51" t="str">
        <f t="shared" si="418"/>
        <v>Strydom</v>
      </c>
      <c r="G2551" s="51" t="str">
        <f t="shared" si="419"/>
        <v>Men Senior</v>
      </c>
      <c r="H2551" s="51" t="str">
        <f t="shared" si="420"/>
        <v>Seagull Angling Club</v>
      </c>
      <c r="I2551" s="84"/>
      <c r="J2551" s="84"/>
      <c r="K2551" s="84"/>
      <c r="L2551" s="83" t="str">
        <f t="shared" si="421"/>
        <v/>
      </c>
      <c r="M2551" s="83" t="str">
        <f t="shared" si="422"/>
        <v/>
      </c>
    </row>
    <row r="2552" spans="1:13" hidden="1" x14ac:dyDescent="0.3">
      <c r="A2552" s="210" t="str">
        <f t="shared" si="414"/>
        <v>2023-IC-L3</v>
      </c>
      <c r="B2552" s="199">
        <f t="shared" si="415"/>
        <v>45080</v>
      </c>
      <c r="C2552" s="210" t="str">
        <f t="shared" si="416"/>
        <v>Zone 2 - Mile 32</v>
      </c>
      <c r="D2552" s="84" t="s">
        <v>932</v>
      </c>
      <c r="E2552" s="51" t="str">
        <f t="shared" si="417"/>
        <v>Hannes</v>
      </c>
      <c r="F2552" s="51" t="str">
        <f t="shared" si="418"/>
        <v>Swartz</v>
      </c>
      <c r="G2552" s="51" t="str">
        <f t="shared" si="419"/>
        <v>Men Veteran</v>
      </c>
      <c r="H2552" s="51" t="str">
        <f t="shared" si="420"/>
        <v>xSeagull Angling Club</v>
      </c>
      <c r="I2552" s="84"/>
      <c r="J2552" s="84"/>
      <c r="K2552" s="84"/>
      <c r="L2552" s="83" t="str">
        <f t="shared" si="421"/>
        <v/>
      </c>
      <c r="M2552" s="83" t="str">
        <f t="shared" si="422"/>
        <v/>
      </c>
    </row>
    <row r="2553" spans="1:13" hidden="1" x14ac:dyDescent="0.3">
      <c r="A2553" s="210" t="str">
        <f t="shared" si="414"/>
        <v>2023-IC-L3</v>
      </c>
      <c r="B2553" s="199">
        <f t="shared" si="415"/>
        <v>45080</v>
      </c>
      <c r="C2553" s="210" t="str">
        <f t="shared" si="416"/>
        <v>Zone 2 - Mile 32</v>
      </c>
      <c r="D2553" s="84" t="s">
        <v>839</v>
      </c>
      <c r="E2553" s="51" t="str">
        <f t="shared" si="417"/>
        <v>Zanita</v>
      </c>
      <c r="F2553" s="51" t="str">
        <f t="shared" si="418"/>
        <v>Horn</v>
      </c>
      <c r="G2553" s="51" t="str">
        <f t="shared" si="419"/>
        <v>Ladies U/16</v>
      </c>
      <c r="H2553" s="51" t="str">
        <f t="shared" si="420"/>
        <v>xSeagull Angling Club</v>
      </c>
      <c r="I2553" s="84"/>
      <c r="J2553" s="84"/>
      <c r="K2553" s="84"/>
      <c r="L2553" s="83" t="str">
        <f t="shared" si="421"/>
        <v/>
      </c>
      <c r="M2553" s="83" t="str">
        <f t="shared" si="422"/>
        <v/>
      </c>
    </row>
    <row r="2554" spans="1:13" hidden="1" x14ac:dyDescent="0.3">
      <c r="A2554" s="210" t="str">
        <f t="shared" si="414"/>
        <v>2023-IC-L3</v>
      </c>
      <c r="B2554" s="199">
        <f t="shared" si="415"/>
        <v>45080</v>
      </c>
      <c r="C2554" s="210" t="str">
        <f t="shared" si="416"/>
        <v>Zone 2 - Mile 32</v>
      </c>
      <c r="D2554" s="84" t="s">
        <v>812</v>
      </c>
      <c r="E2554" s="51" t="str">
        <f t="shared" si="417"/>
        <v>Patricia</v>
      </c>
      <c r="F2554" s="51" t="str">
        <f t="shared" si="418"/>
        <v>Horn</v>
      </c>
      <c r="G2554" s="51" t="str">
        <f t="shared" si="419"/>
        <v>Ladies Veteran</v>
      </c>
      <c r="H2554" s="51" t="str">
        <f t="shared" si="420"/>
        <v>xSeagull Angling Club</v>
      </c>
      <c r="I2554" s="84"/>
      <c r="J2554" s="84"/>
      <c r="K2554" s="84"/>
      <c r="L2554" s="83" t="str">
        <f t="shared" si="421"/>
        <v/>
      </c>
      <c r="M2554" s="83" t="str">
        <f t="shared" si="422"/>
        <v/>
      </c>
    </row>
    <row r="2555" spans="1:13" hidden="1" x14ac:dyDescent="0.3">
      <c r="A2555" s="210" t="str">
        <f t="shared" si="414"/>
        <v>2023-IC-L3</v>
      </c>
      <c r="B2555" s="199">
        <f t="shared" si="415"/>
        <v>45080</v>
      </c>
      <c r="C2555" s="210" t="str">
        <f t="shared" si="416"/>
        <v>Zone 2 - Mile 32</v>
      </c>
      <c r="D2555" s="84" t="s">
        <v>469</v>
      </c>
      <c r="E2555" s="51" t="str">
        <f t="shared" si="417"/>
        <v>Morne</v>
      </c>
      <c r="F2555" s="51" t="str">
        <f t="shared" si="418"/>
        <v>Horn</v>
      </c>
      <c r="G2555" s="51" t="str">
        <f t="shared" si="419"/>
        <v>Men Master</v>
      </c>
      <c r="H2555" s="51" t="str">
        <f t="shared" si="420"/>
        <v>Mako</v>
      </c>
      <c r="I2555" s="84"/>
      <c r="J2555" s="84"/>
      <c r="K2555" s="84"/>
      <c r="L2555" s="83" t="str">
        <f t="shared" si="421"/>
        <v/>
      </c>
      <c r="M2555" s="83" t="str">
        <f t="shared" si="422"/>
        <v/>
      </c>
    </row>
    <row r="2556" spans="1:13" hidden="1" x14ac:dyDescent="0.3">
      <c r="A2556" s="210" t="str">
        <f t="shared" si="414"/>
        <v>2023-IC-L3</v>
      </c>
      <c r="B2556" s="199">
        <f t="shared" si="415"/>
        <v>45080</v>
      </c>
      <c r="C2556" s="210" t="str">
        <f t="shared" si="416"/>
        <v>Zone 2 - Mile 32</v>
      </c>
      <c r="D2556" s="84" t="s">
        <v>578</v>
      </c>
      <c r="E2556" s="51" t="str">
        <f t="shared" si="417"/>
        <v>Pieter</v>
      </c>
      <c r="F2556" s="51" t="str">
        <f t="shared" si="418"/>
        <v>Van Aarde</v>
      </c>
      <c r="G2556" s="51" t="str">
        <f t="shared" si="419"/>
        <v>Men Senior</v>
      </c>
      <c r="H2556" s="51" t="str">
        <f t="shared" si="420"/>
        <v>Seagull Angling Club</v>
      </c>
      <c r="I2556" s="84"/>
      <c r="J2556" s="84"/>
      <c r="K2556" s="84"/>
      <c r="L2556" s="83" t="str">
        <f t="shared" si="421"/>
        <v/>
      </c>
      <c r="M2556" s="83" t="str">
        <f t="shared" si="422"/>
        <v/>
      </c>
    </row>
    <row r="2557" spans="1:13" hidden="1" x14ac:dyDescent="0.3">
      <c r="A2557" s="210" t="str">
        <f t="shared" si="414"/>
        <v>2023-IC-L3</v>
      </c>
      <c r="B2557" s="199">
        <f t="shared" si="415"/>
        <v>45080</v>
      </c>
      <c r="C2557" s="210" t="str">
        <f t="shared" si="416"/>
        <v>Zone 2 - Mile 32</v>
      </c>
      <c r="D2557" s="84" t="s">
        <v>691</v>
      </c>
      <c r="E2557" s="51" t="str">
        <f t="shared" si="417"/>
        <v>Dirk</v>
      </c>
      <c r="F2557" s="51" t="str">
        <f t="shared" si="418"/>
        <v>Hansen</v>
      </c>
      <c r="G2557" s="51" t="str">
        <f t="shared" si="419"/>
        <v>Men Veteran</v>
      </c>
      <c r="H2557" s="51" t="str">
        <f t="shared" si="420"/>
        <v>Steenbras</v>
      </c>
      <c r="I2557" s="84"/>
      <c r="J2557" s="84" t="s">
        <v>1279</v>
      </c>
      <c r="K2557" s="84">
        <v>84</v>
      </c>
      <c r="L2557" s="83">
        <f t="shared" si="421"/>
        <v>2.4</v>
      </c>
      <c r="M2557" s="83">
        <f t="shared" si="422"/>
        <v>2.4</v>
      </c>
    </row>
    <row r="2558" spans="1:13" hidden="1" x14ac:dyDescent="0.3">
      <c r="A2558" s="210" t="str">
        <f t="shared" si="414"/>
        <v>2023-IC-L3</v>
      </c>
      <c r="B2558" s="199">
        <f t="shared" si="415"/>
        <v>45080</v>
      </c>
      <c r="C2558" s="210" t="str">
        <f t="shared" si="416"/>
        <v>Zone 2 - Mile 32</v>
      </c>
      <c r="D2558" s="84" t="s">
        <v>691</v>
      </c>
      <c r="E2558" s="51" t="str">
        <f t="shared" si="417"/>
        <v>Dirk</v>
      </c>
      <c r="F2558" s="51" t="str">
        <f t="shared" si="418"/>
        <v>Hansen</v>
      </c>
      <c r="G2558" s="51" t="str">
        <f t="shared" si="419"/>
        <v>Men Veteran</v>
      </c>
      <c r="H2558" s="51" t="str">
        <f t="shared" si="420"/>
        <v>Steenbras</v>
      </c>
      <c r="I2558" s="84" t="s">
        <v>19</v>
      </c>
      <c r="J2558" s="84"/>
      <c r="K2558" s="84">
        <v>117</v>
      </c>
      <c r="L2558" s="83">
        <f t="shared" si="421"/>
        <v>17</v>
      </c>
      <c r="M2558" s="83">
        <f t="shared" si="422"/>
        <v>17</v>
      </c>
    </row>
    <row r="2559" spans="1:13" hidden="1" x14ac:dyDescent="0.3">
      <c r="A2559" s="210" t="str">
        <f t="shared" si="414"/>
        <v>2023-IC-L3</v>
      </c>
      <c r="B2559" s="199">
        <f t="shared" si="415"/>
        <v>45080</v>
      </c>
      <c r="C2559" s="210" t="str">
        <f t="shared" si="416"/>
        <v>Zone 2 - Mile 32</v>
      </c>
      <c r="D2559" s="84" t="s">
        <v>1186</v>
      </c>
      <c r="E2559" s="51" t="str">
        <f t="shared" si="417"/>
        <v>Marna</v>
      </c>
      <c r="F2559" s="51" t="str">
        <f t="shared" si="418"/>
        <v>Viljoen</v>
      </c>
      <c r="G2559" s="51" t="str">
        <f t="shared" si="419"/>
        <v>Ladies U/16</v>
      </c>
      <c r="H2559" s="51" t="str">
        <f t="shared" si="420"/>
        <v>Steenbras</v>
      </c>
      <c r="I2559" s="84" t="s">
        <v>7</v>
      </c>
      <c r="J2559" s="84"/>
      <c r="K2559" s="84">
        <v>41</v>
      </c>
      <c r="L2559" s="83">
        <f t="shared" si="421"/>
        <v>2.1</v>
      </c>
      <c r="M2559" s="83">
        <f t="shared" si="422"/>
        <v>2.1</v>
      </c>
    </row>
    <row r="2560" spans="1:13" hidden="1" x14ac:dyDescent="0.3">
      <c r="A2560" s="210" t="str">
        <f t="shared" si="414"/>
        <v>2023-IC-L3</v>
      </c>
      <c r="B2560" s="199">
        <f t="shared" si="415"/>
        <v>45080</v>
      </c>
      <c r="C2560" s="210" t="str">
        <f t="shared" si="416"/>
        <v>Zone 2 - Mile 32</v>
      </c>
      <c r="D2560" s="84" t="s">
        <v>641</v>
      </c>
      <c r="E2560" s="51" t="str">
        <f t="shared" si="417"/>
        <v>Jan</v>
      </c>
      <c r="F2560" s="51" t="str">
        <f t="shared" si="418"/>
        <v>Heath</v>
      </c>
      <c r="G2560" s="51" t="str">
        <f t="shared" si="419"/>
        <v>Men Grand Masters</v>
      </c>
      <c r="H2560" s="51" t="str">
        <f t="shared" si="420"/>
        <v>Steenbras</v>
      </c>
      <c r="I2560" s="84" t="s">
        <v>19</v>
      </c>
      <c r="J2560" s="84"/>
      <c r="K2560" s="84">
        <v>44</v>
      </c>
      <c r="L2560" s="83">
        <f t="shared" si="421"/>
        <v>0.9</v>
      </c>
      <c r="M2560" s="83">
        <f t="shared" si="422"/>
        <v>0.9</v>
      </c>
    </row>
    <row r="2561" spans="1:13" hidden="1" x14ac:dyDescent="0.3">
      <c r="A2561" s="210" t="str">
        <f t="shared" si="414"/>
        <v>2023-IC-L3</v>
      </c>
      <c r="B2561" s="199">
        <f t="shared" si="415"/>
        <v>45080</v>
      </c>
      <c r="C2561" s="210" t="str">
        <f t="shared" si="416"/>
        <v>Zone 2 - Mile 32</v>
      </c>
      <c r="D2561" s="84" t="s">
        <v>1494</v>
      </c>
      <c r="E2561" s="51" t="str">
        <f t="shared" si="417"/>
        <v>Wikus</v>
      </c>
      <c r="F2561" s="51" t="str">
        <f t="shared" si="418"/>
        <v>Viljoen</v>
      </c>
      <c r="G2561" s="51" t="str">
        <f t="shared" si="419"/>
        <v>Men Veteran</v>
      </c>
      <c r="H2561" s="51" t="str">
        <f t="shared" si="420"/>
        <v>Steenbras</v>
      </c>
      <c r="I2561" s="84"/>
      <c r="J2561" s="84" t="s">
        <v>1279</v>
      </c>
      <c r="K2561" s="84">
        <v>94</v>
      </c>
      <c r="L2561" s="83">
        <f t="shared" si="421"/>
        <v>3.5</v>
      </c>
      <c r="M2561" s="83">
        <f t="shared" si="422"/>
        <v>3.5</v>
      </c>
    </row>
    <row r="2562" spans="1:13" hidden="1" x14ac:dyDescent="0.3">
      <c r="A2562" s="210" t="str">
        <f t="shared" si="414"/>
        <v>2023-IC-L3</v>
      </c>
      <c r="B2562" s="199">
        <f t="shared" si="415"/>
        <v>45080</v>
      </c>
      <c r="C2562" s="210" t="str">
        <f t="shared" si="416"/>
        <v>Zone 2 - Mile 32</v>
      </c>
      <c r="D2562" s="84" t="s">
        <v>1659</v>
      </c>
      <c r="E2562" s="51" t="str">
        <f t="shared" si="417"/>
        <v>L'Wyk</v>
      </c>
      <c r="F2562" s="51" t="str">
        <f t="shared" si="418"/>
        <v>Viljoen</v>
      </c>
      <c r="G2562" s="51" t="str">
        <f t="shared" si="419"/>
        <v>Men U/16</v>
      </c>
      <c r="H2562" s="51" t="str">
        <f t="shared" si="420"/>
        <v>Steenbras</v>
      </c>
      <c r="I2562" s="84"/>
      <c r="J2562" s="84" t="s">
        <v>1279</v>
      </c>
      <c r="K2562" s="84">
        <v>92</v>
      </c>
      <c r="L2562" s="83">
        <f t="shared" si="421"/>
        <v>3.3</v>
      </c>
      <c r="M2562" s="83">
        <f t="shared" si="422"/>
        <v>3.3</v>
      </c>
    </row>
    <row r="2563" spans="1:13" hidden="1" x14ac:dyDescent="0.3">
      <c r="A2563" s="210" t="str">
        <f t="shared" si="414"/>
        <v>2023-IC-L3</v>
      </c>
      <c r="B2563" s="199">
        <f t="shared" si="415"/>
        <v>45080</v>
      </c>
      <c r="C2563" s="210" t="str">
        <f t="shared" si="416"/>
        <v>Zone 2 - Mile 32</v>
      </c>
      <c r="D2563" s="84" t="s">
        <v>1562</v>
      </c>
      <c r="E2563" s="51" t="str">
        <f t="shared" si="417"/>
        <v>Frank</v>
      </c>
      <c r="F2563" s="51" t="str">
        <f t="shared" si="418"/>
        <v>Oberholster</v>
      </c>
      <c r="G2563" s="51" t="str">
        <f t="shared" si="419"/>
        <v>Men Senior</v>
      </c>
      <c r="H2563" s="51" t="str">
        <f t="shared" si="420"/>
        <v>Steenbras</v>
      </c>
      <c r="I2563" s="84" t="s">
        <v>9</v>
      </c>
      <c r="J2563" s="84"/>
      <c r="K2563" s="84">
        <v>34</v>
      </c>
      <c r="L2563" s="83">
        <f t="shared" si="421"/>
        <v>0.7</v>
      </c>
      <c r="M2563" s="83">
        <f t="shared" si="422"/>
        <v>0.7</v>
      </c>
    </row>
    <row r="2564" spans="1:13" hidden="1" x14ac:dyDescent="0.3">
      <c r="A2564" s="210" t="str">
        <f t="shared" ref="A2564:A2627" si="423">IF(D2564="","",A2563)</f>
        <v>2023-IC-L3</v>
      </c>
      <c r="B2564" s="199">
        <f t="shared" ref="B2564:B2627" si="424">IF(D2564="","",B2563)</f>
        <v>45080</v>
      </c>
      <c r="C2564" s="210" t="str">
        <f t="shared" ref="C2564:C2627" si="425">IF(D2564="","",C2563)</f>
        <v>Zone 2 - Mile 32</v>
      </c>
      <c r="D2564" s="84" t="s">
        <v>743</v>
      </c>
      <c r="E2564" s="51" t="str">
        <f t="shared" ref="E2564:E2627" si="426">IF(D2564="","",VLOOKUP(D2564,Master,3,FALSE))</f>
        <v>David</v>
      </c>
      <c r="F2564" s="51" t="str">
        <f t="shared" ref="F2564:F2627" si="427">IF(D2564="","",VLOOKUP(D2564,Master,4,FALSE))</f>
        <v>Smith</v>
      </c>
      <c r="G2564" s="51" t="str">
        <f t="shared" ref="G2564:G2627" si="428">IF(D2564="","",VLOOKUP(D2564,Master,5,FALSE))</f>
        <v>Men Veteran</v>
      </c>
      <c r="H2564" s="51" t="str">
        <f t="shared" ref="H2564:H2627" si="429">IF(D2564="","",VLOOKUP(D2564,Master,2,FALSE))</f>
        <v>Steenbras</v>
      </c>
      <c r="I2564" s="84"/>
      <c r="J2564" s="84"/>
      <c r="K2564" s="84"/>
      <c r="L2564" s="83" t="str">
        <f t="shared" ref="L2564:L2627" si="430">IF(K2564="","",IF(I2564="",ROUND(HLOOKUP(J2564,kgList,K2564,FALSE),1),ROUND(HLOOKUP(I2564,kgList,K2564,FALSE),1)))</f>
        <v/>
      </c>
      <c r="M2564" s="83" t="str">
        <f t="shared" ref="M2564:M2627" si="431">IF(L2564="","",IF(COUNTA(I2564:J2564)&gt;1,"Edible or Inedible",IF(COUNTA(I2564)=1,L2564*1,IF(COUNTA(J2564)=1,L2564*1,"ERROR"))))</f>
        <v/>
      </c>
    </row>
    <row r="2565" spans="1:13" hidden="1" x14ac:dyDescent="0.3">
      <c r="A2565" s="210" t="str">
        <f t="shared" si="423"/>
        <v>2023-IC-L3</v>
      </c>
      <c r="B2565" s="199">
        <f t="shared" si="424"/>
        <v>45080</v>
      </c>
      <c r="C2565" s="210" t="str">
        <f t="shared" si="425"/>
        <v>Zone 2 - Mile 32</v>
      </c>
      <c r="D2565" s="84" t="s">
        <v>1158</v>
      </c>
      <c r="E2565" s="51" t="str">
        <f t="shared" si="426"/>
        <v>Luan</v>
      </c>
      <c r="F2565" s="51" t="str">
        <f t="shared" si="427"/>
        <v>Hansen</v>
      </c>
      <c r="G2565" s="51" t="str">
        <f t="shared" si="428"/>
        <v>Men U/16</v>
      </c>
      <c r="H2565" s="51" t="str">
        <f t="shared" si="429"/>
        <v>Steenbras</v>
      </c>
      <c r="I2565" s="84"/>
      <c r="J2565" s="84"/>
      <c r="K2565" s="84"/>
      <c r="L2565" s="83" t="str">
        <f t="shared" si="430"/>
        <v/>
      </c>
      <c r="M2565" s="83" t="str">
        <f t="shared" si="431"/>
        <v/>
      </c>
    </row>
    <row r="2566" spans="1:13" hidden="1" x14ac:dyDescent="0.3">
      <c r="A2566" s="210" t="str">
        <f t="shared" si="423"/>
        <v>2023-IC-L3</v>
      </c>
      <c r="B2566" s="199">
        <f t="shared" si="424"/>
        <v>45080</v>
      </c>
      <c r="C2566" s="210" t="str">
        <f t="shared" si="425"/>
        <v>Zone 2 - Mile 32</v>
      </c>
      <c r="D2566" s="84" t="s">
        <v>686</v>
      </c>
      <c r="E2566" s="51" t="str">
        <f t="shared" si="426"/>
        <v>Jayden</v>
      </c>
      <c r="F2566" s="51" t="str">
        <f t="shared" si="427"/>
        <v>Hansen</v>
      </c>
      <c r="G2566" s="51" t="str">
        <f t="shared" si="428"/>
        <v>Men U/16</v>
      </c>
      <c r="H2566" s="51" t="str">
        <f t="shared" si="429"/>
        <v>Steenbras</v>
      </c>
      <c r="I2566" s="84"/>
      <c r="J2566" s="84"/>
      <c r="K2566" s="84"/>
      <c r="L2566" s="83" t="str">
        <f t="shared" si="430"/>
        <v/>
      </c>
      <c r="M2566" s="83" t="str">
        <f t="shared" si="431"/>
        <v/>
      </c>
    </row>
    <row r="2567" spans="1:13" hidden="1" x14ac:dyDescent="0.3">
      <c r="A2567" s="210" t="str">
        <f t="shared" si="423"/>
        <v>2023-IC-L3</v>
      </c>
      <c r="B2567" s="199">
        <f t="shared" si="424"/>
        <v>45080</v>
      </c>
      <c r="C2567" s="210" t="str">
        <f t="shared" si="425"/>
        <v>Zone 2 - Mile 32</v>
      </c>
      <c r="D2567" s="84" t="s">
        <v>1626</v>
      </c>
      <c r="E2567" s="51" t="str">
        <f t="shared" si="426"/>
        <v>Herman</v>
      </c>
      <c r="F2567" s="51" t="str">
        <f t="shared" si="427"/>
        <v>Swanepoel</v>
      </c>
      <c r="G2567" s="51" t="str">
        <f t="shared" si="428"/>
        <v>Men Veteran</v>
      </c>
      <c r="H2567" s="51" t="str">
        <f t="shared" si="429"/>
        <v>Steenbras</v>
      </c>
      <c r="I2567" s="84"/>
      <c r="J2567" s="84"/>
      <c r="K2567" s="84"/>
      <c r="L2567" s="83" t="str">
        <f t="shared" si="430"/>
        <v/>
      </c>
      <c r="M2567" s="83" t="str">
        <f t="shared" si="431"/>
        <v/>
      </c>
    </row>
    <row r="2568" spans="1:13" hidden="1" x14ac:dyDescent="0.3">
      <c r="A2568" s="210" t="str">
        <f t="shared" si="423"/>
        <v>2023-IC-L3</v>
      </c>
      <c r="B2568" s="199">
        <f t="shared" si="424"/>
        <v>45080</v>
      </c>
      <c r="C2568" s="210" t="str">
        <f t="shared" si="425"/>
        <v>Zone 2 - Mile 32</v>
      </c>
      <c r="D2568" s="84" t="s">
        <v>762</v>
      </c>
      <c r="E2568" s="51" t="str">
        <f t="shared" si="426"/>
        <v>Christopher</v>
      </c>
      <c r="F2568" s="51" t="str">
        <f t="shared" si="427"/>
        <v>Durant</v>
      </c>
      <c r="G2568" s="51" t="str">
        <f t="shared" si="428"/>
        <v>Men Senior</v>
      </c>
      <c r="H2568" s="51" t="str">
        <f t="shared" si="429"/>
        <v>Steenbras</v>
      </c>
      <c r="I2568" s="84"/>
      <c r="J2568" s="84"/>
      <c r="K2568" s="84"/>
      <c r="L2568" s="83" t="str">
        <f t="shared" si="430"/>
        <v/>
      </c>
      <c r="M2568" s="83" t="str">
        <f t="shared" si="431"/>
        <v/>
      </c>
    </row>
    <row r="2569" spans="1:13" hidden="1" x14ac:dyDescent="0.3">
      <c r="A2569" s="210" t="str">
        <f t="shared" si="423"/>
        <v>2023-IC-L3</v>
      </c>
      <c r="B2569" s="199">
        <f t="shared" si="424"/>
        <v>45080</v>
      </c>
      <c r="C2569" s="210" t="str">
        <f t="shared" si="425"/>
        <v>Zone 2 - Mile 32</v>
      </c>
      <c r="D2569" s="84" t="s">
        <v>1425</v>
      </c>
      <c r="E2569" s="51" t="str">
        <f t="shared" si="426"/>
        <v>Megan</v>
      </c>
      <c r="F2569" s="51" t="str">
        <f t="shared" si="427"/>
        <v>Durant</v>
      </c>
      <c r="G2569" s="51" t="str">
        <f t="shared" si="428"/>
        <v>Ladies U/16</v>
      </c>
      <c r="H2569" s="51" t="str">
        <f t="shared" si="429"/>
        <v>Steenbras</v>
      </c>
      <c r="I2569" s="84"/>
      <c r="J2569" s="84"/>
      <c r="K2569" s="84"/>
      <c r="L2569" s="83" t="str">
        <f t="shared" si="430"/>
        <v/>
      </c>
      <c r="M2569" s="83" t="str">
        <f t="shared" si="431"/>
        <v/>
      </c>
    </row>
    <row r="2570" spans="1:13" hidden="1" x14ac:dyDescent="0.3">
      <c r="A2570" s="210" t="str">
        <f t="shared" si="423"/>
        <v>2023-IC-L3</v>
      </c>
      <c r="B2570" s="199">
        <f t="shared" si="424"/>
        <v>45080</v>
      </c>
      <c r="C2570" s="210" t="str">
        <f t="shared" si="425"/>
        <v>Zone 2 - Mile 32</v>
      </c>
      <c r="D2570" s="84" t="s">
        <v>994</v>
      </c>
      <c r="E2570" s="51" t="str">
        <f t="shared" si="426"/>
        <v>Laurence</v>
      </c>
      <c r="F2570" s="51" t="str">
        <f t="shared" si="427"/>
        <v>Durant</v>
      </c>
      <c r="G2570" s="51" t="str">
        <f t="shared" si="428"/>
        <v>Men Grand Masters</v>
      </c>
      <c r="H2570" s="51" t="str">
        <f t="shared" si="429"/>
        <v>Steenbras</v>
      </c>
      <c r="I2570" s="84"/>
      <c r="J2570" s="84"/>
      <c r="K2570" s="84"/>
      <c r="L2570" s="83" t="str">
        <f t="shared" si="430"/>
        <v/>
      </c>
      <c r="M2570" s="83" t="str">
        <f t="shared" si="431"/>
        <v/>
      </c>
    </row>
    <row r="2571" spans="1:13" hidden="1" x14ac:dyDescent="0.3">
      <c r="A2571" s="210" t="str">
        <f t="shared" si="423"/>
        <v>2023-IC-L3</v>
      </c>
      <c r="B2571" s="199">
        <f t="shared" si="424"/>
        <v>45080</v>
      </c>
      <c r="C2571" s="210" t="str">
        <f t="shared" si="425"/>
        <v>Zone 2 - Mile 32</v>
      </c>
      <c r="D2571" s="84" t="s">
        <v>1495</v>
      </c>
      <c r="E2571" s="51" t="str">
        <f t="shared" si="426"/>
        <v>Maryna</v>
      </c>
      <c r="F2571" s="51" t="str">
        <f t="shared" si="427"/>
        <v>Viljoen</v>
      </c>
      <c r="G2571" s="51" t="str">
        <f t="shared" si="428"/>
        <v>Ladies Senior</v>
      </c>
      <c r="H2571" s="51" t="str">
        <f t="shared" si="429"/>
        <v>Steenbras</v>
      </c>
      <c r="I2571" s="84"/>
      <c r="J2571" s="84"/>
      <c r="K2571" s="84"/>
      <c r="L2571" s="83" t="str">
        <f t="shared" si="430"/>
        <v/>
      </c>
      <c r="M2571" s="83" t="str">
        <f t="shared" si="431"/>
        <v/>
      </c>
    </row>
    <row r="2572" spans="1:13" hidden="1" x14ac:dyDescent="0.3">
      <c r="A2572" s="210" t="str">
        <f t="shared" si="423"/>
        <v>2023-IC-L3</v>
      </c>
      <c r="B2572" s="199">
        <f t="shared" si="424"/>
        <v>45080</v>
      </c>
      <c r="C2572" s="210" t="str">
        <f t="shared" si="425"/>
        <v>Zone 2 - Mile 32</v>
      </c>
      <c r="D2572" s="84" t="s">
        <v>824</v>
      </c>
      <c r="E2572" s="51" t="str">
        <f t="shared" si="426"/>
        <v>Robert Jnr</v>
      </c>
      <c r="F2572" s="51" t="str">
        <f t="shared" si="427"/>
        <v>Dickman</v>
      </c>
      <c r="G2572" s="51" t="str">
        <f t="shared" si="428"/>
        <v>Men U/16</v>
      </c>
      <c r="H2572" s="51" t="str">
        <f t="shared" si="429"/>
        <v>Steenbras</v>
      </c>
      <c r="I2572" s="84"/>
      <c r="J2572" s="84"/>
      <c r="K2572" s="84"/>
      <c r="L2572" s="83" t="str">
        <f t="shared" si="430"/>
        <v/>
      </c>
      <c r="M2572" s="83" t="str">
        <f t="shared" si="431"/>
        <v/>
      </c>
    </row>
    <row r="2573" spans="1:13" hidden="1" x14ac:dyDescent="0.3">
      <c r="A2573" s="210" t="str">
        <f t="shared" si="423"/>
        <v>2023-IC-L3</v>
      </c>
      <c r="B2573" s="199">
        <f t="shared" si="424"/>
        <v>45080</v>
      </c>
      <c r="C2573" s="210" t="str">
        <f t="shared" si="425"/>
        <v>Zone 2 - Mile 32</v>
      </c>
      <c r="D2573" s="84" t="s">
        <v>1563</v>
      </c>
      <c r="E2573" s="51" t="str">
        <f t="shared" si="426"/>
        <v>Alberto</v>
      </c>
      <c r="F2573" s="51" t="str">
        <f t="shared" si="427"/>
        <v>Engelbrecht</v>
      </c>
      <c r="G2573" s="51" t="str">
        <f t="shared" si="428"/>
        <v>Men Senior</v>
      </c>
      <c r="H2573" s="51" t="str">
        <f t="shared" si="429"/>
        <v>Steenbras</v>
      </c>
      <c r="I2573" s="84"/>
      <c r="J2573" s="84"/>
      <c r="K2573" s="84"/>
      <c r="L2573" s="83" t="str">
        <f t="shared" si="430"/>
        <v/>
      </c>
      <c r="M2573" s="83" t="str">
        <f t="shared" si="431"/>
        <v/>
      </c>
    </row>
    <row r="2574" spans="1:13" hidden="1" x14ac:dyDescent="0.3">
      <c r="A2574" s="210" t="str">
        <f t="shared" si="423"/>
        <v>2023-IC-L3</v>
      </c>
      <c r="B2574" s="199">
        <f t="shared" si="424"/>
        <v>45080</v>
      </c>
      <c r="C2574" s="210" t="str">
        <f t="shared" si="425"/>
        <v>Zone 2 - Mile 32</v>
      </c>
      <c r="D2574" s="84" t="s">
        <v>706</v>
      </c>
      <c r="E2574" s="51" t="str">
        <f t="shared" si="426"/>
        <v>Cameron</v>
      </c>
      <c r="F2574" s="51" t="str">
        <f t="shared" si="427"/>
        <v>Maasdorp</v>
      </c>
      <c r="G2574" s="51" t="str">
        <f t="shared" si="428"/>
        <v>Men Senior</v>
      </c>
      <c r="H2574" s="51" t="str">
        <f t="shared" si="429"/>
        <v>xPenguin</v>
      </c>
      <c r="I2574" s="84"/>
      <c r="J2574" s="84"/>
      <c r="K2574" s="84"/>
      <c r="L2574" s="83" t="str">
        <f t="shared" si="430"/>
        <v/>
      </c>
      <c r="M2574" s="83" t="str">
        <f t="shared" si="431"/>
        <v/>
      </c>
    </row>
    <row r="2575" spans="1:13" hidden="1" x14ac:dyDescent="0.3">
      <c r="A2575" s="210" t="str">
        <f t="shared" si="423"/>
        <v>2023-IC-L3</v>
      </c>
      <c r="B2575" s="199">
        <f t="shared" si="424"/>
        <v>45080</v>
      </c>
      <c r="C2575" s="210" t="str">
        <f t="shared" si="425"/>
        <v>Zone 2 - Mile 32</v>
      </c>
      <c r="D2575" s="84" t="s">
        <v>534</v>
      </c>
      <c r="E2575" s="51" t="str">
        <f t="shared" si="426"/>
        <v>Charlene</v>
      </c>
      <c r="F2575" s="51" t="str">
        <f t="shared" si="427"/>
        <v>Wiggil</v>
      </c>
      <c r="G2575" s="51" t="str">
        <f t="shared" si="428"/>
        <v>Ladies Senior</v>
      </c>
      <c r="H2575" s="51" t="str">
        <f t="shared" si="429"/>
        <v>xSteenbras</v>
      </c>
      <c r="I2575" s="84"/>
      <c r="J2575" s="84"/>
      <c r="K2575" s="84"/>
      <c r="L2575" s="83" t="str">
        <f t="shared" si="430"/>
        <v/>
      </c>
      <c r="M2575" s="83" t="str">
        <f t="shared" si="431"/>
        <v/>
      </c>
    </row>
    <row r="2576" spans="1:13" hidden="1" x14ac:dyDescent="0.3">
      <c r="A2576" s="210" t="str">
        <f t="shared" si="423"/>
        <v>2023-IC-L3</v>
      </c>
      <c r="B2576" s="199">
        <f t="shared" si="424"/>
        <v>45080</v>
      </c>
      <c r="C2576" s="210" t="str">
        <f t="shared" si="425"/>
        <v>Zone 2 - Mile 32</v>
      </c>
      <c r="D2576" s="84" t="s">
        <v>767</v>
      </c>
      <c r="E2576" s="51" t="str">
        <f t="shared" si="426"/>
        <v>Johnny</v>
      </c>
      <c r="F2576" s="51" t="str">
        <f t="shared" si="427"/>
        <v>Van Der Westhuizen</v>
      </c>
      <c r="G2576" s="51" t="str">
        <f t="shared" si="428"/>
        <v>Men Veteran</v>
      </c>
      <c r="H2576" s="51" t="str">
        <f t="shared" si="429"/>
        <v>xSteenbras</v>
      </c>
      <c r="I2576" s="84"/>
      <c r="J2576" s="84"/>
      <c r="K2576" s="84"/>
      <c r="L2576" s="83" t="str">
        <f t="shared" si="430"/>
        <v/>
      </c>
      <c r="M2576" s="83" t="str">
        <f t="shared" si="431"/>
        <v/>
      </c>
    </row>
    <row r="2577" spans="1:13" hidden="1" x14ac:dyDescent="0.3">
      <c r="A2577" s="210" t="str">
        <f t="shared" si="423"/>
        <v>2023-IC-L3</v>
      </c>
      <c r="B2577" s="199">
        <f t="shared" si="424"/>
        <v>45080</v>
      </c>
      <c r="C2577" s="210" t="str">
        <f t="shared" si="425"/>
        <v>Zone 2 - Mile 32</v>
      </c>
      <c r="D2577" s="84" t="s">
        <v>503</v>
      </c>
      <c r="E2577" s="51" t="str">
        <f t="shared" si="426"/>
        <v>Danie</v>
      </c>
      <c r="F2577" s="51" t="str">
        <f t="shared" si="427"/>
        <v>Klopper</v>
      </c>
      <c r="G2577" s="51" t="str">
        <f t="shared" si="428"/>
        <v>Men Senior</v>
      </c>
      <c r="H2577" s="51" t="str">
        <f t="shared" si="429"/>
        <v>Steenbras</v>
      </c>
      <c r="I2577" s="84"/>
      <c r="J2577" s="84"/>
      <c r="K2577" s="84"/>
      <c r="L2577" s="83" t="str">
        <f t="shared" si="430"/>
        <v/>
      </c>
      <c r="M2577" s="83" t="str">
        <f t="shared" si="431"/>
        <v/>
      </c>
    </row>
    <row r="2578" spans="1:13" hidden="1" x14ac:dyDescent="0.3">
      <c r="A2578" s="210" t="str">
        <f t="shared" si="423"/>
        <v>2023-IC-L3</v>
      </c>
      <c r="B2578" s="199">
        <f t="shared" si="424"/>
        <v>45080</v>
      </c>
      <c r="C2578" s="210" t="str">
        <f t="shared" si="425"/>
        <v>Zone 2 - Mile 32</v>
      </c>
      <c r="D2578" s="84" t="s">
        <v>737</v>
      </c>
      <c r="E2578" s="51" t="str">
        <f t="shared" si="426"/>
        <v>Jandre</v>
      </c>
      <c r="F2578" s="51" t="str">
        <f t="shared" si="427"/>
        <v>Van Eck</v>
      </c>
      <c r="G2578" s="51" t="str">
        <f t="shared" si="428"/>
        <v>Men Senior</v>
      </c>
      <c r="H2578" s="51" t="str">
        <f t="shared" si="429"/>
        <v>Steenbras</v>
      </c>
      <c r="I2578" s="84"/>
      <c r="J2578" s="84"/>
      <c r="K2578" s="84"/>
      <c r="L2578" s="83" t="str">
        <f t="shared" si="430"/>
        <v/>
      </c>
      <c r="M2578" s="83" t="str">
        <f t="shared" si="431"/>
        <v/>
      </c>
    </row>
    <row r="2579" spans="1:13" hidden="1" x14ac:dyDescent="0.3">
      <c r="A2579" s="210" t="str">
        <f t="shared" si="423"/>
        <v>2023-IC-L3</v>
      </c>
      <c r="B2579" s="199">
        <f t="shared" si="424"/>
        <v>45080</v>
      </c>
      <c r="C2579" s="210" t="str">
        <f t="shared" si="425"/>
        <v>Zone 2 - Mile 32</v>
      </c>
      <c r="D2579" s="84" t="s">
        <v>542</v>
      </c>
      <c r="E2579" s="51" t="str">
        <f t="shared" si="426"/>
        <v>Burger</v>
      </c>
      <c r="F2579" s="51" t="str">
        <f t="shared" si="427"/>
        <v>Van Taak</v>
      </c>
      <c r="G2579" s="51" t="str">
        <f t="shared" si="428"/>
        <v>Men Senior</v>
      </c>
      <c r="H2579" s="51" t="str">
        <f t="shared" si="429"/>
        <v>Steenbras</v>
      </c>
      <c r="I2579" s="84"/>
      <c r="J2579" s="84"/>
      <c r="K2579" s="84"/>
      <c r="L2579" s="83" t="str">
        <f t="shared" si="430"/>
        <v/>
      </c>
      <c r="M2579" s="83" t="str">
        <f t="shared" si="431"/>
        <v/>
      </c>
    </row>
    <row r="2580" spans="1:13" hidden="1" x14ac:dyDescent="0.3">
      <c r="A2580" s="210" t="str">
        <f t="shared" si="423"/>
        <v>2023-IC-L3</v>
      </c>
      <c r="B2580" s="199">
        <f t="shared" si="424"/>
        <v>45080</v>
      </c>
      <c r="C2580" s="210" t="str">
        <f t="shared" si="425"/>
        <v>Zone 2 - Mile 32</v>
      </c>
      <c r="D2580" s="84" t="s">
        <v>1564</v>
      </c>
      <c r="E2580" s="51" t="str">
        <f t="shared" si="426"/>
        <v>Wallace</v>
      </c>
      <c r="F2580" s="51" t="str">
        <f t="shared" si="427"/>
        <v>Shepperson</v>
      </c>
      <c r="G2580" s="51" t="str">
        <f t="shared" si="428"/>
        <v>Men Senior</v>
      </c>
      <c r="H2580" s="51" t="str">
        <f t="shared" si="429"/>
        <v>Steenbras</v>
      </c>
      <c r="I2580" s="84"/>
      <c r="J2580" s="84"/>
      <c r="K2580" s="84"/>
      <c r="L2580" s="83" t="str">
        <f t="shared" si="430"/>
        <v/>
      </c>
      <c r="M2580" s="83" t="str">
        <f t="shared" si="431"/>
        <v/>
      </c>
    </row>
    <row r="2581" spans="1:13" hidden="1" x14ac:dyDescent="0.3">
      <c r="A2581" s="210" t="str">
        <f t="shared" si="423"/>
        <v>2023-IC-L3</v>
      </c>
      <c r="B2581" s="199">
        <f t="shared" si="424"/>
        <v>45080</v>
      </c>
      <c r="C2581" s="210" t="str">
        <f t="shared" si="425"/>
        <v>Zone 2 - Mile 32</v>
      </c>
      <c r="D2581" s="84" t="s">
        <v>843</v>
      </c>
      <c r="E2581" s="51" t="str">
        <f t="shared" si="426"/>
        <v>Gregory</v>
      </c>
      <c r="F2581" s="51" t="str">
        <f t="shared" si="427"/>
        <v>Dickman</v>
      </c>
      <c r="G2581" s="51" t="str">
        <f t="shared" si="428"/>
        <v>Men Veteran</v>
      </c>
      <c r="H2581" s="51" t="str">
        <f t="shared" si="429"/>
        <v>Steenbras</v>
      </c>
      <c r="I2581" s="84"/>
      <c r="J2581" s="84"/>
      <c r="K2581" s="84"/>
      <c r="L2581" s="83" t="str">
        <f t="shared" si="430"/>
        <v/>
      </c>
      <c r="M2581" s="83" t="str">
        <f t="shared" si="431"/>
        <v/>
      </c>
    </row>
    <row r="2582" spans="1:13" hidden="1" x14ac:dyDescent="0.3">
      <c r="A2582" s="210" t="str">
        <f t="shared" si="423"/>
        <v>2023-IC-L3</v>
      </c>
      <c r="B2582" s="199">
        <f t="shared" si="424"/>
        <v>45080</v>
      </c>
      <c r="C2582" s="210" t="str">
        <f t="shared" si="425"/>
        <v>Zone 2 - Mile 32</v>
      </c>
      <c r="D2582" s="84" t="s">
        <v>649</v>
      </c>
      <c r="E2582" s="51" t="str">
        <f t="shared" si="426"/>
        <v>Abriana</v>
      </c>
      <c r="F2582" s="51" t="str">
        <f t="shared" si="427"/>
        <v>Koberzig</v>
      </c>
      <c r="G2582" s="51" t="str">
        <f t="shared" si="428"/>
        <v>Ladies Senior</v>
      </c>
      <c r="H2582" s="51" t="str">
        <f t="shared" si="429"/>
        <v>Steenbras</v>
      </c>
      <c r="I2582" s="84"/>
      <c r="J2582" s="84"/>
      <c r="K2582" s="84"/>
      <c r="L2582" s="83" t="str">
        <f t="shared" si="430"/>
        <v/>
      </c>
      <c r="M2582" s="83" t="str">
        <f t="shared" si="431"/>
        <v/>
      </c>
    </row>
    <row r="2583" spans="1:13" hidden="1" x14ac:dyDescent="0.3">
      <c r="A2583" s="210" t="str">
        <f t="shared" si="423"/>
        <v>2023-IC-L3</v>
      </c>
      <c r="B2583" s="199">
        <f t="shared" si="424"/>
        <v>45080</v>
      </c>
      <c r="C2583" s="210" t="str">
        <f t="shared" si="425"/>
        <v>Zone 2 - Mile 32</v>
      </c>
      <c r="D2583" s="84" t="s">
        <v>695</v>
      </c>
      <c r="E2583" s="51" t="str">
        <f t="shared" si="426"/>
        <v>Rhyno</v>
      </c>
      <c r="F2583" s="51" t="str">
        <f t="shared" si="427"/>
        <v>Koberzig</v>
      </c>
      <c r="G2583" s="51" t="str">
        <f t="shared" si="428"/>
        <v>Men Senior</v>
      </c>
      <c r="H2583" s="51" t="str">
        <f t="shared" si="429"/>
        <v>Steenbras</v>
      </c>
      <c r="I2583" s="84"/>
      <c r="J2583" s="84"/>
      <c r="K2583" s="84"/>
      <c r="L2583" s="83" t="str">
        <f t="shared" si="430"/>
        <v/>
      </c>
      <c r="M2583" s="83" t="str">
        <f t="shared" si="431"/>
        <v/>
      </c>
    </row>
    <row r="2584" spans="1:13" hidden="1" x14ac:dyDescent="0.3">
      <c r="A2584" s="210" t="str">
        <f t="shared" si="423"/>
        <v>2023-IC-L3</v>
      </c>
      <c r="B2584" s="199">
        <f t="shared" si="424"/>
        <v>45080</v>
      </c>
      <c r="C2584" s="210" t="str">
        <f t="shared" si="425"/>
        <v>Zone 2 - Mile 32</v>
      </c>
      <c r="D2584" s="84" t="s">
        <v>1202</v>
      </c>
      <c r="E2584" s="51" t="str">
        <f t="shared" si="426"/>
        <v>Flippie</v>
      </c>
      <c r="F2584" s="51" t="str">
        <f t="shared" si="427"/>
        <v>Scheepers</v>
      </c>
      <c r="G2584" s="51" t="str">
        <f t="shared" si="428"/>
        <v>Men Veteran</v>
      </c>
      <c r="H2584" s="51" t="str">
        <f t="shared" si="429"/>
        <v>Walvis Bay</v>
      </c>
      <c r="I2584" s="84"/>
      <c r="J2584" s="84" t="s">
        <v>1279</v>
      </c>
      <c r="K2584" s="84">
        <v>167</v>
      </c>
      <c r="L2584" s="83">
        <f t="shared" si="430"/>
        <v>25.2</v>
      </c>
      <c r="M2584" s="83">
        <f t="shared" si="431"/>
        <v>25.2</v>
      </c>
    </row>
    <row r="2585" spans="1:13" hidden="1" x14ac:dyDescent="0.3">
      <c r="A2585" s="210" t="str">
        <f t="shared" si="423"/>
        <v>2023-IC-L3</v>
      </c>
      <c r="B2585" s="199">
        <f t="shared" si="424"/>
        <v>45080</v>
      </c>
      <c r="C2585" s="210" t="str">
        <f t="shared" si="425"/>
        <v>Zone 2 - Mile 32</v>
      </c>
      <c r="D2585" s="84" t="s">
        <v>573</v>
      </c>
      <c r="E2585" s="51" t="str">
        <f t="shared" si="426"/>
        <v>Stefan Jnr</v>
      </c>
      <c r="F2585" s="51" t="str">
        <f t="shared" si="427"/>
        <v>Du Preez</v>
      </c>
      <c r="G2585" s="51" t="str">
        <f t="shared" si="428"/>
        <v>Men U/21</v>
      </c>
      <c r="H2585" s="51" t="str">
        <f t="shared" si="429"/>
        <v>Walvis Bay</v>
      </c>
      <c r="I2585" s="84" t="s">
        <v>9</v>
      </c>
      <c r="J2585" s="84"/>
      <c r="K2585" s="84">
        <v>31</v>
      </c>
      <c r="L2585" s="83">
        <f t="shared" si="430"/>
        <v>0.5</v>
      </c>
      <c r="M2585" s="83">
        <f t="shared" si="431"/>
        <v>0.5</v>
      </c>
    </row>
    <row r="2586" spans="1:13" hidden="1" x14ac:dyDescent="0.3">
      <c r="A2586" s="210" t="str">
        <f t="shared" si="423"/>
        <v>2023-IC-L3</v>
      </c>
      <c r="B2586" s="199">
        <f t="shared" si="424"/>
        <v>45080</v>
      </c>
      <c r="C2586" s="210" t="str">
        <f t="shared" si="425"/>
        <v>Zone 2 - Mile 32</v>
      </c>
      <c r="D2586" s="84" t="s">
        <v>597</v>
      </c>
      <c r="E2586" s="51" t="str">
        <f t="shared" si="426"/>
        <v>Gunther</v>
      </c>
      <c r="F2586" s="51" t="str">
        <f t="shared" si="427"/>
        <v>Krauer</v>
      </c>
      <c r="G2586" s="51" t="str">
        <f t="shared" si="428"/>
        <v>Men Master</v>
      </c>
      <c r="H2586" s="51" t="str">
        <f t="shared" si="429"/>
        <v>Walvis Bay</v>
      </c>
      <c r="I2586" s="84" t="s">
        <v>19</v>
      </c>
      <c r="J2586" s="84"/>
      <c r="K2586" s="84">
        <v>52</v>
      </c>
      <c r="L2586" s="83">
        <f t="shared" si="430"/>
        <v>1.4</v>
      </c>
      <c r="M2586" s="83">
        <f t="shared" si="431"/>
        <v>1.4</v>
      </c>
    </row>
    <row r="2587" spans="1:13" hidden="1" x14ac:dyDescent="0.3">
      <c r="A2587" s="210" t="str">
        <f t="shared" si="423"/>
        <v>2023-IC-L3</v>
      </c>
      <c r="B2587" s="199">
        <f t="shared" si="424"/>
        <v>45080</v>
      </c>
      <c r="C2587" s="210" t="str">
        <f t="shared" si="425"/>
        <v>Zone 2 - Mile 32</v>
      </c>
      <c r="D2587" s="84" t="s">
        <v>597</v>
      </c>
      <c r="E2587" s="51" t="str">
        <f t="shared" si="426"/>
        <v>Gunther</v>
      </c>
      <c r="F2587" s="51" t="str">
        <f t="shared" si="427"/>
        <v>Krauer</v>
      </c>
      <c r="G2587" s="51" t="str">
        <f t="shared" si="428"/>
        <v>Men Master</v>
      </c>
      <c r="H2587" s="51" t="str">
        <f t="shared" si="429"/>
        <v>Walvis Bay</v>
      </c>
      <c r="I2587" s="84"/>
      <c r="J2587" s="84" t="s">
        <v>1279</v>
      </c>
      <c r="K2587" s="84">
        <v>73</v>
      </c>
      <c r="L2587" s="83">
        <f t="shared" si="430"/>
        <v>1.4</v>
      </c>
      <c r="M2587" s="83">
        <f t="shared" si="431"/>
        <v>1.4</v>
      </c>
    </row>
    <row r="2588" spans="1:13" hidden="1" x14ac:dyDescent="0.3">
      <c r="A2588" s="210" t="str">
        <f t="shared" si="423"/>
        <v>2023-IC-L3</v>
      </c>
      <c r="B2588" s="199">
        <f t="shared" si="424"/>
        <v>45080</v>
      </c>
      <c r="C2588" s="210" t="str">
        <f t="shared" si="425"/>
        <v>Zone 2 - Mile 32</v>
      </c>
      <c r="D2588" s="84" t="s">
        <v>852</v>
      </c>
      <c r="E2588" s="51" t="str">
        <f t="shared" si="426"/>
        <v>Axel</v>
      </c>
      <c r="F2588" s="51" t="str">
        <f t="shared" si="427"/>
        <v>Parr</v>
      </c>
      <c r="G2588" s="51" t="str">
        <f t="shared" si="428"/>
        <v>Men Master</v>
      </c>
      <c r="H2588" s="51" t="str">
        <f t="shared" si="429"/>
        <v>Welwitschia</v>
      </c>
      <c r="I2588" s="84" t="s">
        <v>9</v>
      </c>
      <c r="J2588" s="84"/>
      <c r="K2588" s="84">
        <v>30</v>
      </c>
      <c r="L2588" s="83">
        <f t="shared" si="430"/>
        <v>0.5</v>
      </c>
      <c r="M2588" s="83">
        <f t="shared" si="431"/>
        <v>0.5</v>
      </c>
    </row>
    <row r="2589" spans="1:13" hidden="1" x14ac:dyDescent="0.3">
      <c r="A2589" s="210" t="str">
        <f t="shared" si="423"/>
        <v>2023-IC-L3</v>
      </c>
      <c r="B2589" s="199">
        <f t="shared" si="424"/>
        <v>45080</v>
      </c>
      <c r="C2589" s="210" t="str">
        <f t="shared" si="425"/>
        <v>Zone 2 - Mile 32</v>
      </c>
      <c r="D2589" s="84" t="s">
        <v>1559</v>
      </c>
      <c r="E2589" s="51" t="str">
        <f t="shared" si="426"/>
        <v>Francois Jnr</v>
      </c>
      <c r="F2589" s="51" t="str">
        <f t="shared" si="427"/>
        <v>Wolfaardt</v>
      </c>
      <c r="G2589" s="51" t="str">
        <f t="shared" si="428"/>
        <v>Men U/21</v>
      </c>
      <c r="H2589" s="51" t="str">
        <f t="shared" si="429"/>
        <v>Walvis Bay</v>
      </c>
      <c r="I2589" s="84"/>
      <c r="J2589" s="84" t="s">
        <v>1279</v>
      </c>
      <c r="K2589" s="84">
        <v>82</v>
      </c>
      <c r="L2589" s="83">
        <f t="shared" si="430"/>
        <v>2.2000000000000002</v>
      </c>
      <c r="M2589" s="83">
        <f t="shared" si="431"/>
        <v>2.2000000000000002</v>
      </c>
    </row>
    <row r="2590" spans="1:13" hidden="1" x14ac:dyDescent="0.3">
      <c r="A2590" s="210" t="str">
        <f t="shared" si="423"/>
        <v>2023-IC-L3</v>
      </c>
      <c r="B2590" s="199">
        <f t="shared" si="424"/>
        <v>45080</v>
      </c>
      <c r="C2590" s="210" t="str">
        <f t="shared" si="425"/>
        <v>Zone 2 - Mile 32</v>
      </c>
      <c r="D2590" s="84" t="s">
        <v>1717</v>
      </c>
      <c r="E2590" s="51" t="str">
        <f t="shared" si="426"/>
        <v>Andre</v>
      </c>
      <c r="F2590" s="51" t="str">
        <f t="shared" si="427"/>
        <v>Bezuidehout</v>
      </c>
      <c r="G2590" s="51" t="str">
        <f t="shared" si="428"/>
        <v>Men Master</v>
      </c>
      <c r="H2590" s="51" t="str">
        <f t="shared" si="429"/>
        <v>Walvis Bay</v>
      </c>
      <c r="I2590" s="84"/>
      <c r="J2590" s="84" t="s">
        <v>1279</v>
      </c>
      <c r="K2590" s="84">
        <v>74</v>
      </c>
      <c r="L2590" s="83">
        <f t="shared" si="430"/>
        <v>1.5</v>
      </c>
      <c r="M2590" s="83">
        <f t="shared" si="431"/>
        <v>1.5</v>
      </c>
    </row>
    <row r="2591" spans="1:13" hidden="1" x14ac:dyDescent="0.3">
      <c r="A2591" s="210" t="str">
        <f t="shared" si="423"/>
        <v>2023-IC-L3</v>
      </c>
      <c r="B2591" s="199">
        <f t="shared" si="424"/>
        <v>45080</v>
      </c>
      <c r="C2591" s="210" t="str">
        <f t="shared" si="425"/>
        <v>Zone 2 - Mile 32</v>
      </c>
      <c r="D2591" s="84" t="s">
        <v>813</v>
      </c>
      <c r="E2591" s="51" t="str">
        <f t="shared" si="426"/>
        <v>Cristiano</v>
      </c>
      <c r="F2591" s="51" t="str">
        <f t="shared" si="427"/>
        <v>Bampton</v>
      </c>
      <c r="G2591" s="51" t="str">
        <f t="shared" si="428"/>
        <v>Men U/21</v>
      </c>
      <c r="H2591" s="51" t="str">
        <f t="shared" si="429"/>
        <v>Walvis Bay</v>
      </c>
      <c r="I2591" s="84" t="s">
        <v>9</v>
      </c>
      <c r="J2591" s="84"/>
      <c r="K2591" s="84">
        <v>30</v>
      </c>
      <c r="L2591" s="83">
        <f t="shared" si="430"/>
        <v>0.5</v>
      </c>
      <c r="M2591" s="83">
        <f t="shared" si="431"/>
        <v>0.5</v>
      </c>
    </row>
    <row r="2592" spans="1:13" hidden="1" x14ac:dyDescent="0.3">
      <c r="A2592" s="210" t="str">
        <f t="shared" si="423"/>
        <v>2023-IC-L3</v>
      </c>
      <c r="B2592" s="199">
        <f t="shared" si="424"/>
        <v>45080</v>
      </c>
      <c r="C2592" s="210" t="str">
        <f t="shared" si="425"/>
        <v>Zone 2 - Mile 32</v>
      </c>
      <c r="D2592" s="84" t="s">
        <v>813</v>
      </c>
      <c r="E2592" s="51" t="str">
        <f t="shared" si="426"/>
        <v>Cristiano</v>
      </c>
      <c r="F2592" s="51" t="str">
        <f t="shared" si="427"/>
        <v>Bampton</v>
      </c>
      <c r="G2592" s="51" t="str">
        <f t="shared" si="428"/>
        <v>Men U/21</v>
      </c>
      <c r="H2592" s="51" t="str">
        <f t="shared" si="429"/>
        <v>Walvis Bay</v>
      </c>
      <c r="I2592" s="84" t="s">
        <v>9</v>
      </c>
      <c r="J2592" s="84"/>
      <c r="K2592" s="84">
        <v>30</v>
      </c>
      <c r="L2592" s="83">
        <f t="shared" si="430"/>
        <v>0.5</v>
      </c>
      <c r="M2592" s="83">
        <f t="shared" si="431"/>
        <v>0.5</v>
      </c>
    </row>
    <row r="2593" spans="1:13" hidden="1" x14ac:dyDescent="0.3">
      <c r="A2593" s="210" t="str">
        <f t="shared" si="423"/>
        <v>2023-IC-L3</v>
      </c>
      <c r="B2593" s="199">
        <f t="shared" si="424"/>
        <v>45080</v>
      </c>
      <c r="C2593" s="210" t="str">
        <f t="shared" si="425"/>
        <v>Zone 2 - Mile 32</v>
      </c>
      <c r="D2593" s="84" t="s">
        <v>813</v>
      </c>
      <c r="E2593" s="51" t="str">
        <f t="shared" si="426"/>
        <v>Cristiano</v>
      </c>
      <c r="F2593" s="51" t="str">
        <f t="shared" si="427"/>
        <v>Bampton</v>
      </c>
      <c r="G2593" s="51" t="str">
        <f t="shared" si="428"/>
        <v>Men U/21</v>
      </c>
      <c r="H2593" s="51" t="str">
        <f t="shared" si="429"/>
        <v>Walvis Bay</v>
      </c>
      <c r="I2593" s="84" t="s">
        <v>9</v>
      </c>
      <c r="J2593" s="84"/>
      <c r="K2593" s="84">
        <v>35</v>
      </c>
      <c r="L2593" s="83">
        <f t="shared" si="430"/>
        <v>0.8</v>
      </c>
      <c r="M2593" s="83">
        <f t="shared" si="431"/>
        <v>0.8</v>
      </c>
    </row>
    <row r="2594" spans="1:13" hidden="1" x14ac:dyDescent="0.3">
      <c r="A2594" s="210" t="str">
        <f t="shared" si="423"/>
        <v>2023-IC-L3</v>
      </c>
      <c r="B2594" s="199">
        <f t="shared" si="424"/>
        <v>45080</v>
      </c>
      <c r="C2594" s="210" t="str">
        <f t="shared" si="425"/>
        <v>Zone 2 - Mile 32</v>
      </c>
      <c r="D2594" s="84" t="s">
        <v>1436</v>
      </c>
      <c r="E2594" s="51" t="str">
        <f t="shared" si="426"/>
        <v>Fanie</v>
      </c>
      <c r="F2594" s="51" t="str">
        <f t="shared" si="427"/>
        <v>Terblanche</v>
      </c>
      <c r="G2594" s="51" t="str">
        <f t="shared" si="428"/>
        <v>Men Veteran</v>
      </c>
      <c r="H2594" s="51" t="str">
        <f t="shared" si="429"/>
        <v>Walvis Bay</v>
      </c>
      <c r="I2594" s="84" t="s">
        <v>9</v>
      </c>
      <c r="J2594" s="84"/>
      <c r="K2594" s="84">
        <v>30</v>
      </c>
      <c r="L2594" s="83">
        <f t="shared" si="430"/>
        <v>0.5</v>
      </c>
      <c r="M2594" s="83">
        <f t="shared" si="431"/>
        <v>0.5</v>
      </c>
    </row>
    <row r="2595" spans="1:13" hidden="1" x14ac:dyDescent="0.3">
      <c r="A2595" s="210" t="str">
        <f t="shared" si="423"/>
        <v>2023-IC-L3</v>
      </c>
      <c r="B2595" s="199">
        <f t="shared" si="424"/>
        <v>45080</v>
      </c>
      <c r="C2595" s="210" t="str">
        <f t="shared" si="425"/>
        <v>Zone 2 - Mile 32</v>
      </c>
      <c r="D2595" s="84" t="s">
        <v>1436</v>
      </c>
      <c r="E2595" s="51" t="str">
        <f t="shared" si="426"/>
        <v>Fanie</v>
      </c>
      <c r="F2595" s="51" t="str">
        <f t="shared" si="427"/>
        <v>Terblanche</v>
      </c>
      <c r="G2595" s="51" t="str">
        <f t="shared" si="428"/>
        <v>Men Veteran</v>
      </c>
      <c r="H2595" s="51" t="str">
        <f t="shared" si="429"/>
        <v>Walvis Bay</v>
      </c>
      <c r="I2595" s="84" t="s">
        <v>9</v>
      </c>
      <c r="J2595" s="84"/>
      <c r="K2595" s="84">
        <v>43</v>
      </c>
      <c r="L2595" s="83">
        <f t="shared" si="430"/>
        <v>1.5</v>
      </c>
      <c r="M2595" s="83">
        <f t="shared" si="431"/>
        <v>1.5</v>
      </c>
    </row>
    <row r="2596" spans="1:13" hidden="1" x14ac:dyDescent="0.3">
      <c r="A2596" s="210" t="str">
        <f t="shared" si="423"/>
        <v>2023-IC-L3</v>
      </c>
      <c r="B2596" s="199">
        <f t="shared" si="424"/>
        <v>45080</v>
      </c>
      <c r="C2596" s="210" t="str">
        <f t="shared" si="425"/>
        <v>Zone 2 - Mile 32</v>
      </c>
      <c r="D2596" s="84" t="s">
        <v>787</v>
      </c>
      <c r="E2596" s="51" t="str">
        <f t="shared" si="426"/>
        <v>Morne</v>
      </c>
      <c r="F2596" s="51" t="str">
        <f t="shared" si="427"/>
        <v>Hugo</v>
      </c>
      <c r="G2596" s="51" t="str">
        <f t="shared" si="428"/>
        <v>Men Veteran</v>
      </c>
      <c r="H2596" s="51" t="str">
        <f t="shared" si="429"/>
        <v>Walvis Bay</v>
      </c>
      <c r="I2596" s="84"/>
      <c r="J2596" s="84"/>
      <c r="K2596" s="84"/>
      <c r="L2596" s="83" t="str">
        <f t="shared" si="430"/>
        <v/>
      </c>
      <c r="M2596" s="83" t="str">
        <f t="shared" si="431"/>
        <v/>
      </c>
    </row>
    <row r="2597" spans="1:13" hidden="1" x14ac:dyDescent="0.3">
      <c r="A2597" s="210" t="str">
        <f t="shared" si="423"/>
        <v>2023-IC-L3</v>
      </c>
      <c r="B2597" s="199">
        <f t="shared" si="424"/>
        <v>45080</v>
      </c>
      <c r="C2597" s="210" t="str">
        <f t="shared" si="425"/>
        <v>Zone 2 - Mile 32</v>
      </c>
      <c r="D2597" s="84" t="s">
        <v>1770</v>
      </c>
      <c r="E2597" s="51" t="str">
        <f t="shared" si="426"/>
        <v>Morne</v>
      </c>
      <c r="F2597" s="51" t="str">
        <f t="shared" si="427"/>
        <v>Riekert</v>
      </c>
      <c r="G2597" s="51" t="str">
        <f t="shared" si="428"/>
        <v>Men U/21</v>
      </c>
      <c r="H2597" s="51" t="str">
        <f t="shared" si="429"/>
        <v>Orca Angling Club</v>
      </c>
      <c r="I2597" s="84"/>
      <c r="J2597" s="84"/>
      <c r="K2597" s="84"/>
      <c r="L2597" s="83" t="str">
        <f t="shared" si="430"/>
        <v/>
      </c>
      <c r="M2597" s="83" t="str">
        <f t="shared" si="431"/>
        <v/>
      </c>
    </row>
    <row r="2598" spans="1:13" hidden="1" x14ac:dyDescent="0.3">
      <c r="A2598" s="210" t="str">
        <f t="shared" si="423"/>
        <v>2023-IC-L3</v>
      </c>
      <c r="B2598" s="199">
        <f t="shared" si="424"/>
        <v>45080</v>
      </c>
      <c r="C2598" s="210" t="str">
        <f t="shared" si="425"/>
        <v>Zone 2 - Mile 32</v>
      </c>
      <c r="D2598" s="84" t="s">
        <v>1621</v>
      </c>
      <c r="E2598" s="51" t="str">
        <f t="shared" si="426"/>
        <v>Francois</v>
      </c>
      <c r="F2598" s="51" t="str">
        <f t="shared" si="427"/>
        <v>Wolfaardt</v>
      </c>
      <c r="G2598" s="51" t="str">
        <f t="shared" si="428"/>
        <v>Men Master</v>
      </c>
      <c r="H2598" s="51" t="str">
        <f t="shared" si="429"/>
        <v>Walvis Bay</v>
      </c>
      <c r="I2598" s="84"/>
      <c r="J2598" s="84"/>
      <c r="K2598" s="84"/>
      <c r="L2598" s="83" t="str">
        <f t="shared" si="430"/>
        <v/>
      </c>
      <c r="M2598" s="83" t="str">
        <f t="shared" si="431"/>
        <v/>
      </c>
    </row>
    <row r="2599" spans="1:13" hidden="1" x14ac:dyDescent="0.3">
      <c r="A2599" s="210" t="str">
        <f t="shared" si="423"/>
        <v>2023-IC-L3</v>
      </c>
      <c r="B2599" s="199">
        <f t="shared" si="424"/>
        <v>45080</v>
      </c>
      <c r="C2599" s="210" t="str">
        <f t="shared" si="425"/>
        <v>Zone 2 - Mile 32</v>
      </c>
      <c r="D2599" s="84" t="s">
        <v>779</v>
      </c>
      <c r="E2599" s="51" t="str">
        <f t="shared" si="426"/>
        <v>Jean Pierre</v>
      </c>
      <c r="F2599" s="51" t="str">
        <f t="shared" si="427"/>
        <v>Hugo</v>
      </c>
      <c r="G2599" s="51" t="str">
        <f t="shared" si="428"/>
        <v>Men Senior</v>
      </c>
      <c r="H2599" s="51" t="str">
        <f t="shared" si="429"/>
        <v>Walvis Bay</v>
      </c>
      <c r="I2599" s="84"/>
      <c r="J2599" s="84"/>
      <c r="K2599" s="84"/>
      <c r="L2599" s="83" t="str">
        <f t="shared" si="430"/>
        <v/>
      </c>
      <c r="M2599" s="83" t="str">
        <f t="shared" si="431"/>
        <v/>
      </c>
    </row>
    <row r="2600" spans="1:13" hidden="1" x14ac:dyDescent="0.3">
      <c r="A2600" s="210" t="str">
        <f t="shared" si="423"/>
        <v>2023-IC-L3</v>
      </c>
      <c r="B2600" s="199">
        <f t="shared" si="424"/>
        <v>45080</v>
      </c>
      <c r="C2600" s="210" t="str">
        <f t="shared" si="425"/>
        <v>Zone 2 - Mile 32</v>
      </c>
      <c r="D2600" s="84" t="s">
        <v>549</v>
      </c>
      <c r="E2600" s="51" t="str">
        <f t="shared" si="426"/>
        <v>Werner</v>
      </c>
      <c r="F2600" s="51" t="str">
        <f t="shared" si="427"/>
        <v>Van Riet</v>
      </c>
      <c r="G2600" s="51" t="str">
        <f t="shared" si="428"/>
        <v>Men Veteran</v>
      </c>
      <c r="H2600" s="51" t="str">
        <f t="shared" si="429"/>
        <v>Walvis Bay</v>
      </c>
      <c r="I2600" s="84"/>
      <c r="J2600" s="84"/>
      <c r="K2600" s="84"/>
      <c r="L2600" s="83" t="str">
        <f t="shared" si="430"/>
        <v/>
      </c>
      <c r="M2600" s="83" t="str">
        <f t="shared" si="431"/>
        <v/>
      </c>
    </row>
    <row r="2601" spans="1:13" hidden="1" x14ac:dyDescent="0.3">
      <c r="A2601" s="210" t="str">
        <f t="shared" si="423"/>
        <v>2023-IC-L3</v>
      </c>
      <c r="B2601" s="199">
        <f t="shared" si="424"/>
        <v>45080</v>
      </c>
      <c r="C2601" s="210" t="str">
        <f t="shared" si="425"/>
        <v>Zone 2 - Mile 32</v>
      </c>
      <c r="D2601" s="84" t="s">
        <v>880</v>
      </c>
      <c r="E2601" s="51" t="str">
        <f t="shared" si="426"/>
        <v>Marinda</v>
      </c>
      <c r="F2601" s="51" t="str">
        <f t="shared" si="427"/>
        <v>Parr</v>
      </c>
      <c r="G2601" s="51" t="str">
        <f t="shared" si="428"/>
        <v>Ladies Master</v>
      </c>
      <c r="H2601" s="51" t="str">
        <f t="shared" si="429"/>
        <v>Welwitschia</v>
      </c>
      <c r="I2601" s="84"/>
      <c r="J2601" s="84"/>
      <c r="K2601" s="84"/>
      <c r="L2601" s="83" t="str">
        <f t="shared" si="430"/>
        <v/>
      </c>
      <c r="M2601" s="83" t="str">
        <f t="shared" si="431"/>
        <v/>
      </c>
    </row>
    <row r="2602" spans="1:13" hidden="1" x14ac:dyDescent="0.3">
      <c r="A2602" s="210" t="str">
        <f t="shared" si="423"/>
        <v>2023-IC-L3</v>
      </c>
      <c r="B2602" s="199">
        <f t="shared" si="424"/>
        <v>45080</v>
      </c>
      <c r="C2602" s="210" t="str">
        <f t="shared" si="425"/>
        <v>Zone 2 - Mile 32</v>
      </c>
      <c r="D2602" s="84" t="s">
        <v>1558</v>
      </c>
      <c r="E2602" s="51" t="str">
        <f t="shared" si="426"/>
        <v>Breggie</v>
      </c>
      <c r="F2602" s="51" t="str">
        <f t="shared" si="427"/>
        <v>Ferreira</v>
      </c>
      <c r="G2602" s="51" t="str">
        <f t="shared" si="428"/>
        <v>Ladies Master</v>
      </c>
      <c r="H2602" s="51" t="str">
        <f t="shared" si="429"/>
        <v>Walvis Bay</v>
      </c>
      <c r="I2602" s="84"/>
      <c r="J2602" s="84"/>
      <c r="K2602" s="84"/>
      <c r="L2602" s="83" t="str">
        <f t="shared" si="430"/>
        <v/>
      </c>
      <c r="M2602" s="83" t="str">
        <f t="shared" si="431"/>
        <v/>
      </c>
    </row>
    <row r="2603" spans="1:13" hidden="1" x14ac:dyDescent="0.3">
      <c r="A2603" s="210" t="str">
        <f t="shared" si="423"/>
        <v>2023-IC-L3</v>
      </c>
      <c r="B2603" s="199">
        <f t="shared" si="424"/>
        <v>45080</v>
      </c>
      <c r="C2603" s="210" t="str">
        <f t="shared" si="425"/>
        <v>Zone 2 - Mile 32</v>
      </c>
      <c r="D2603" s="84" t="s">
        <v>1080</v>
      </c>
      <c r="E2603" s="51" t="str">
        <f t="shared" si="426"/>
        <v>Willem Johannes</v>
      </c>
      <c r="F2603" s="51" t="str">
        <f t="shared" si="427"/>
        <v>Hyman</v>
      </c>
      <c r="G2603" s="51" t="str">
        <f t="shared" si="428"/>
        <v>Men Master</v>
      </c>
      <c r="H2603" s="51" t="str">
        <f t="shared" si="429"/>
        <v>Walvis Bay</v>
      </c>
      <c r="I2603" s="84"/>
      <c r="J2603" s="84"/>
      <c r="K2603" s="84"/>
      <c r="L2603" s="83" t="str">
        <f t="shared" si="430"/>
        <v/>
      </c>
      <c r="M2603" s="83" t="str">
        <f t="shared" si="431"/>
        <v/>
      </c>
    </row>
    <row r="2604" spans="1:13" hidden="1" x14ac:dyDescent="0.3">
      <c r="A2604" s="210" t="str">
        <f t="shared" si="423"/>
        <v>2023-IC-L3</v>
      </c>
      <c r="B2604" s="199">
        <f t="shared" si="424"/>
        <v>45080</v>
      </c>
      <c r="C2604" s="210" t="str">
        <f t="shared" si="425"/>
        <v>Zone 2 - Mile 32</v>
      </c>
      <c r="D2604" s="84" t="s">
        <v>490</v>
      </c>
      <c r="E2604" s="51" t="str">
        <f t="shared" si="426"/>
        <v>Terence</v>
      </c>
      <c r="F2604" s="51" t="str">
        <f t="shared" si="427"/>
        <v>Clark</v>
      </c>
      <c r="G2604" s="51" t="str">
        <f t="shared" si="428"/>
        <v>Men Grand Masters</v>
      </c>
      <c r="H2604" s="51" t="str">
        <f t="shared" si="429"/>
        <v>Walvis Bay</v>
      </c>
      <c r="I2604" s="84"/>
      <c r="J2604" s="84"/>
      <c r="K2604" s="84"/>
      <c r="L2604" s="83" t="str">
        <f t="shared" si="430"/>
        <v/>
      </c>
      <c r="M2604" s="83" t="str">
        <f t="shared" si="431"/>
        <v/>
      </c>
    </row>
    <row r="2605" spans="1:13" hidden="1" x14ac:dyDescent="0.3">
      <c r="A2605" s="210" t="str">
        <f t="shared" si="423"/>
        <v>2023-IC-L3</v>
      </c>
      <c r="B2605" s="199">
        <f t="shared" si="424"/>
        <v>45080</v>
      </c>
      <c r="C2605" s="210" t="str">
        <f t="shared" si="425"/>
        <v>Zone 2 - Mile 32</v>
      </c>
      <c r="D2605" s="84" t="s">
        <v>1324</v>
      </c>
      <c r="E2605" s="51" t="str">
        <f t="shared" si="426"/>
        <v>Frikkie</v>
      </c>
      <c r="F2605" s="51" t="str">
        <f t="shared" si="427"/>
        <v>Ferreira</v>
      </c>
      <c r="G2605" s="51" t="str">
        <f t="shared" si="428"/>
        <v>Men Master</v>
      </c>
      <c r="H2605" s="51" t="str">
        <f t="shared" si="429"/>
        <v>Walvis Bay</v>
      </c>
      <c r="I2605" s="84"/>
      <c r="J2605" s="84"/>
      <c r="K2605" s="84"/>
      <c r="L2605" s="83" t="str">
        <f t="shared" si="430"/>
        <v/>
      </c>
      <c r="M2605" s="83" t="str">
        <f t="shared" si="431"/>
        <v/>
      </c>
    </row>
    <row r="2606" spans="1:13" hidden="1" x14ac:dyDescent="0.3">
      <c r="A2606" s="210" t="str">
        <f t="shared" si="423"/>
        <v>2023-IC-L3</v>
      </c>
      <c r="B2606" s="199">
        <f t="shared" si="424"/>
        <v>45080</v>
      </c>
      <c r="C2606" s="210" t="str">
        <f t="shared" si="425"/>
        <v>Zone 2 - Mile 32</v>
      </c>
      <c r="D2606" s="84" t="s">
        <v>1357</v>
      </c>
      <c r="E2606" s="51" t="str">
        <f t="shared" si="426"/>
        <v>Donavin</v>
      </c>
      <c r="F2606" s="51" t="str">
        <f t="shared" si="427"/>
        <v>Bezuidehoudt</v>
      </c>
      <c r="G2606" s="51" t="str">
        <f t="shared" si="428"/>
        <v>Men Senior</v>
      </c>
      <c r="H2606" s="51" t="str">
        <f t="shared" si="429"/>
        <v>Walvis Bay</v>
      </c>
      <c r="I2606" s="84"/>
      <c r="J2606" s="84"/>
      <c r="K2606" s="84"/>
      <c r="L2606" s="83" t="str">
        <f t="shared" si="430"/>
        <v/>
      </c>
      <c r="M2606" s="83" t="str">
        <f t="shared" si="431"/>
        <v/>
      </c>
    </row>
    <row r="2607" spans="1:13" hidden="1" x14ac:dyDescent="0.3">
      <c r="A2607" s="210" t="str">
        <f t="shared" si="423"/>
        <v>2023-IC-L3</v>
      </c>
      <c r="B2607" s="199">
        <f t="shared" si="424"/>
        <v>45080</v>
      </c>
      <c r="C2607" s="210" t="str">
        <f t="shared" si="425"/>
        <v>Zone 2 - Mile 32</v>
      </c>
      <c r="D2607" s="84" t="s">
        <v>1555</v>
      </c>
      <c r="E2607" s="51" t="str">
        <f t="shared" si="426"/>
        <v>Hannelie</v>
      </c>
      <c r="F2607" s="51" t="str">
        <f t="shared" si="427"/>
        <v>Du Plessis</v>
      </c>
      <c r="G2607" s="51" t="str">
        <f t="shared" si="428"/>
        <v>Ladies Master</v>
      </c>
      <c r="H2607" s="51" t="str">
        <f t="shared" si="429"/>
        <v>Walvis Bay</v>
      </c>
      <c r="I2607" s="84"/>
      <c r="J2607" s="84"/>
      <c r="K2607" s="84"/>
      <c r="L2607" s="83" t="str">
        <f t="shared" si="430"/>
        <v/>
      </c>
      <c r="M2607" s="83" t="str">
        <f t="shared" si="431"/>
        <v/>
      </c>
    </row>
    <row r="2608" spans="1:13" hidden="1" x14ac:dyDescent="0.3">
      <c r="A2608" s="210" t="str">
        <f t="shared" si="423"/>
        <v>2023-IC-L3</v>
      </c>
      <c r="B2608" s="199">
        <f t="shared" si="424"/>
        <v>45080</v>
      </c>
      <c r="C2608" s="210" t="str">
        <f t="shared" si="425"/>
        <v>Zone 2 - Mile 32</v>
      </c>
      <c r="D2608" s="84" t="s">
        <v>533</v>
      </c>
      <c r="E2608" s="51" t="str">
        <f t="shared" si="426"/>
        <v>Sarah-Ann</v>
      </c>
      <c r="F2608" s="51" t="str">
        <f t="shared" si="427"/>
        <v>Mills</v>
      </c>
      <c r="G2608" s="51" t="str">
        <f t="shared" si="428"/>
        <v>Ladies Master</v>
      </c>
      <c r="H2608" s="51" t="str">
        <f t="shared" si="429"/>
        <v>Walvis Bay</v>
      </c>
      <c r="I2608" s="84"/>
      <c r="J2608" s="84"/>
      <c r="K2608" s="84"/>
      <c r="L2608" s="83" t="str">
        <f t="shared" si="430"/>
        <v/>
      </c>
      <c r="M2608" s="83" t="str">
        <f t="shared" si="431"/>
        <v/>
      </c>
    </row>
    <row r="2609" spans="1:13" hidden="1" x14ac:dyDescent="0.3">
      <c r="A2609" s="210" t="str">
        <f t="shared" si="423"/>
        <v>2023-IC-L3</v>
      </c>
      <c r="B2609" s="199">
        <f t="shared" si="424"/>
        <v>45080</v>
      </c>
      <c r="C2609" s="210" t="str">
        <f t="shared" si="425"/>
        <v>Zone 2 - Mile 32</v>
      </c>
      <c r="D2609" s="84" t="s">
        <v>1146</v>
      </c>
      <c r="E2609" s="51" t="str">
        <f t="shared" si="426"/>
        <v>Martin</v>
      </c>
      <c r="F2609" s="51" t="str">
        <f t="shared" si="427"/>
        <v>Cordier</v>
      </c>
      <c r="G2609" s="51" t="str">
        <f t="shared" si="428"/>
        <v>Men Veteran</v>
      </c>
      <c r="H2609" s="51" t="str">
        <f t="shared" si="429"/>
        <v>Okahandja</v>
      </c>
      <c r="I2609" s="84"/>
      <c r="J2609" s="84"/>
      <c r="K2609" s="84"/>
      <c r="L2609" s="83" t="str">
        <f t="shared" si="430"/>
        <v/>
      </c>
      <c r="M2609" s="83" t="str">
        <f t="shared" si="431"/>
        <v/>
      </c>
    </row>
    <row r="2610" spans="1:13" hidden="1" x14ac:dyDescent="0.3">
      <c r="A2610" s="210" t="str">
        <f t="shared" si="423"/>
        <v>2023-IC-L3</v>
      </c>
      <c r="B2610" s="199">
        <f t="shared" si="424"/>
        <v>45080</v>
      </c>
      <c r="C2610" s="210" t="str">
        <f t="shared" si="425"/>
        <v>Zone 2 - Mile 32</v>
      </c>
      <c r="D2610" s="84" t="s">
        <v>775</v>
      </c>
      <c r="E2610" s="51" t="str">
        <f t="shared" si="426"/>
        <v xml:space="preserve">Emile </v>
      </c>
      <c r="F2610" s="51" t="str">
        <f t="shared" si="427"/>
        <v>Van Heerden</v>
      </c>
      <c r="G2610" s="51" t="str">
        <f t="shared" si="428"/>
        <v>Men Senior</v>
      </c>
      <c r="H2610" s="51" t="str">
        <f t="shared" si="429"/>
        <v>Walvis Bay</v>
      </c>
      <c r="I2610" s="84"/>
      <c r="J2610" s="84"/>
      <c r="K2610" s="84"/>
      <c r="L2610" s="83" t="str">
        <f t="shared" si="430"/>
        <v/>
      </c>
      <c r="M2610" s="83" t="str">
        <f t="shared" si="431"/>
        <v/>
      </c>
    </row>
    <row r="2611" spans="1:13" hidden="1" x14ac:dyDescent="0.3">
      <c r="A2611" s="210" t="str">
        <f t="shared" si="423"/>
        <v>2023-IC-L3</v>
      </c>
      <c r="B2611" s="199">
        <f t="shared" si="424"/>
        <v>45080</v>
      </c>
      <c r="C2611" s="210" t="str">
        <f t="shared" si="425"/>
        <v>Zone 2 - Mile 32</v>
      </c>
      <c r="D2611" s="84" t="s">
        <v>502</v>
      </c>
      <c r="E2611" s="51" t="str">
        <f t="shared" si="426"/>
        <v>Stefan</v>
      </c>
      <c r="F2611" s="51" t="str">
        <f t="shared" si="427"/>
        <v>Du Preez</v>
      </c>
      <c r="G2611" s="51" t="str">
        <f t="shared" si="428"/>
        <v>Men Master</v>
      </c>
      <c r="H2611" s="51" t="str">
        <f t="shared" si="429"/>
        <v>Walvis Bay</v>
      </c>
      <c r="I2611" s="84"/>
      <c r="J2611" s="84"/>
      <c r="K2611" s="84"/>
      <c r="L2611" s="83" t="str">
        <f t="shared" si="430"/>
        <v/>
      </c>
      <c r="M2611" s="83" t="str">
        <f t="shared" si="431"/>
        <v/>
      </c>
    </row>
    <row r="2612" spans="1:13" hidden="1" x14ac:dyDescent="0.3">
      <c r="A2612" s="210" t="str">
        <f t="shared" si="423"/>
        <v>2023-IC-L3</v>
      </c>
      <c r="B2612" s="199">
        <f t="shared" si="424"/>
        <v>45080</v>
      </c>
      <c r="C2612" s="210" t="str">
        <f t="shared" si="425"/>
        <v>Zone 2 - Mile 32</v>
      </c>
      <c r="D2612" s="84" t="s">
        <v>786</v>
      </c>
      <c r="E2612" s="51" t="str">
        <f t="shared" si="426"/>
        <v>Xavier</v>
      </c>
      <c r="F2612" s="51" t="str">
        <f t="shared" si="427"/>
        <v>Mouton</v>
      </c>
      <c r="G2612" s="51" t="str">
        <f t="shared" si="428"/>
        <v>Men U/21</v>
      </c>
      <c r="H2612" s="51" t="str">
        <f t="shared" si="429"/>
        <v>Walvis Bay</v>
      </c>
      <c r="I2612" s="84"/>
      <c r="J2612" s="84"/>
      <c r="K2612" s="84"/>
      <c r="L2612" s="83" t="str">
        <f t="shared" si="430"/>
        <v/>
      </c>
      <c r="M2612" s="83" t="str">
        <f t="shared" si="431"/>
        <v/>
      </c>
    </row>
    <row r="2613" spans="1:13" hidden="1" x14ac:dyDescent="0.3">
      <c r="A2613" s="210" t="str">
        <f t="shared" si="423"/>
        <v>2023-IC-L3</v>
      </c>
      <c r="B2613" s="199">
        <f t="shared" si="424"/>
        <v>45080</v>
      </c>
      <c r="C2613" s="210" t="str">
        <f t="shared" si="425"/>
        <v>Zone 2 - Mile 32</v>
      </c>
      <c r="D2613" s="84" t="s">
        <v>991</v>
      </c>
      <c r="E2613" s="51" t="str">
        <f t="shared" si="426"/>
        <v>Jarred Joshua</v>
      </c>
      <c r="F2613" s="51" t="str">
        <f t="shared" si="427"/>
        <v>Mouton</v>
      </c>
      <c r="G2613" s="51" t="str">
        <f t="shared" si="428"/>
        <v>Men Senior</v>
      </c>
      <c r="H2613" s="51" t="str">
        <f t="shared" si="429"/>
        <v>Walvis Bay</v>
      </c>
      <c r="I2613" s="84"/>
      <c r="J2613" s="84"/>
      <c r="K2613" s="84"/>
      <c r="L2613" s="83" t="str">
        <f t="shared" si="430"/>
        <v/>
      </c>
      <c r="M2613" s="83" t="str">
        <f t="shared" si="431"/>
        <v/>
      </c>
    </row>
    <row r="2614" spans="1:13" hidden="1" x14ac:dyDescent="0.3">
      <c r="A2614" s="210" t="str">
        <f t="shared" si="423"/>
        <v>2023-IC-L3</v>
      </c>
      <c r="B2614" s="199">
        <f t="shared" si="424"/>
        <v>45080</v>
      </c>
      <c r="C2614" s="210" t="str">
        <f t="shared" si="425"/>
        <v>Zone 2 - Mile 32</v>
      </c>
      <c r="D2614" s="84" t="s">
        <v>452</v>
      </c>
      <c r="E2614" s="51" t="str">
        <f t="shared" si="426"/>
        <v>Bertie</v>
      </c>
      <c r="F2614" s="51" t="str">
        <f t="shared" si="427"/>
        <v>Diedericks</v>
      </c>
      <c r="G2614" s="51" t="str">
        <f t="shared" si="428"/>
        <v>Men Grand Masters</v>
      </c>
      <c r="H2614" s="51" t="str">
        <f t="shared" si="429"/>
        <v>Welwitschia</v>
      </c>
      <c r="I2614" s="84"/>
      <c r="J2614" s="84"/>
      <c r="K2614" s="84"/>
      <c r="L2614" s="83" t="str">
        <f t="shared" si="430"/>
        <v/>
      </c>
      <c r="M2614" s="83" t="str">
        <f t="shared" si="431"/>
        <v/>
      </c>
    </row>
    <row r="2615" spans="1:13" hidden="1" x14ac:dyDescent="0.3">
      <c r="A2615" s="210" t="str">
        <f t="shared" si="423"/>
        <v>2023-IC-L3</v>
      </c>
      <c r="B2615" s="199">
        <f t="shared" si="424"/>
        <v>45080</v>
      </c>
      <c r="C2615" s="210" t="str">
        <f t="shared" si="425"/>
        <v>Zone 2 - Mile 32</v>
      </c>
      <c r="D2615" s="84" t="s">
        <v>1147</v>
      </c>
      <c r="E2615" s="51" t="str">
        <f t="shared" si="426"/>
        <v>Marthinus</v>
      </c>
      <c r="F2615" s="51" t="str">
        <f t="shared" si="427"/>
        <v>Cruywagen</v>
      </c>
      <c r="G2615" s="51" t="str">
        <f t="shared" si="428"/>
        <v>Men Grand Masters</v>
      </c>
      <c r="H2615" s="51" t="str">
        <f t="shared" si="429"/>
        <v>Welwitschia</v>
      </c>
      <c r="I2615" s="84"/>
      <c r="J2615" s="84"/>
      <c r="K2615" s="84"/>
      <c r="L2615" s="83" t="str">
        <f t="shared" si="430"/>
        <v/>
      </c>
      <c r="M2615" s="83" t="str">
        <f t="shared" si="431"/>
        <v/>
      </c>
    </row>
    <row r="2616" spans="1:13" hidden="1" x14ac:dyDescent="0.3">
      <c r="A2616" s="210" t="str">
        <f t="shared" si="423"/>
        <v>2023-IC-L3</v>
      </c>
      <c r="B2616" s="199">
        <f t="shared" si="424"/>
        <v>45080</v>
      </c>
      <c r="C2616" s="210" t="str">
        <f t="shared" si="425"/>
        <v>Zone 2 - Mile 32</v>
      </c>
      <c r="D2616" s="84" t="s">
        <v>463</v>
      </c>
      <c r="E2616" s="51" t="str">
        <f t="shared" si="426"/>
        <v>Willem</v>
      </c>
      <c r="F2616" s="51" t="str">
        <f t="shared" si="427"/>
        <v>Steyn</v>
      </c>
      <c r="G2616" s="51" t="str">
        <f t="shared" si="428"/>
        <v>Men Veteran</v>
      </c>
      <c r="H2616" s="51" t="str">
        <f t="shared" si="429"/>
        <v>Welwitschia</v>
      </c>
      <c r="I2616" s="84"/>
      <c r="J2616" s="84"/>
      <c r="K2616" s="84"/>
      <c r="L2616" s="83" t="str">
        <f t="shared" si="430"/>
        <v/>
      </c>
      <c r="M2616" s="83" t="str">
        <f t="shared" si="431"/>
        <v/>
      </c>
    </row>
    <row r="2617" spans="1:13" hidden="1" x14ac:dyDescent="0.3">
      <c r="A2617" s="210" t="str">
        <f t="shared" si="423"/>
        <v>2023-IC-L3</v>
      </c>
      <c r="B2617" s="199">
        <f t="shared" si="424"/>
        <v>45080</v>
      </c>
      <c r="C2617" s="210" t="str">
        <f t="shared" si="425"/>
        <v>Zone 2 - Mile 32</v>
      </c>
      <c r="D2617" s="84" t="s">
        <v>520</v>
      </c>
      <c r="E2617" s="51" t="str">
        <f t="shared" si="426"/>
        <v>Carlien</v>
      </c>
      <c r="F2617" s="51" t="str">
        <f t="shared" si="427"/>
        <v>Steyn</v>
      </c>
      <c r="G2617" s="51" t="str">
        <f t="shared" si="428"/>
        <v>Ladies Veteran</v>
      </c>
      <c r="H2617" s="51" t="str">
        <f t="shared" si="429"/>
        <v>Welwitschia</v>
      </c>
      <c r="I2617" s="84"/>
      <c r="J2617" s="84"/>
      <c r="K2617" s="84"/>
      <c r="L2617" s="83" t="str">
        <f t="shared" si="430"/>
        <v/>
      </c>
      <c r="M2617" s="83" t="str">
        <f t="shared" si="431"/>
        <v/>
      </c>
    </row>
    <row r="2618" spans="1:13" hidden="1" x14ac:dyDescent="0.3">
      <c r="A2618" s="210" t="str">
        <f t="shared" si="423"/>
        <v>2023-IC-L3</v>
      </c>
      <c r="B2618" s="199">
        <f t="shared" si="424"/>
        <v>45080</v>
      </c>
      <c r="C2618" s="210" t="str">
        <f t="shared" si="425"/>
        <v>Zone 2 - Mile 32</v>
      </c>
      <c r="D2618" s="84" t="s">
        <v>908</v>
      </c>
      <c r="E2618" s="51" t="str">
        <f t="shared" si="426"/>
        <v>Wilfred</v>
      </c>
      <c r="F2618" s="51" t="str">
        <f t="shared" si="427"/>
        <v>Matthys</v>
      </c>
      <c r="G2618" s="51" t="str">
        <f t="shared" si="428"/>
        <v>Men Veteran</v>
      </c>
      <c r="H2618" s="51" t="str">
        <f t="shared" si="429"/>
        <v>Welwitschia</v>
      </c>
      <c r="I2618" s="84" t="s">
        <v>9</v>
      </c>
      <c r="J2618" s="84"/>
      <c r="K2618" s="84">
        <v>33</v>
      </c>
      <c r="L2618" s="83">
        <f t="shared" si="430"/>
        <v>0.7</v>
      </c>
      <c r="M2618" s="83">
        <f t="shared" si="431"/>
        <v>0.7</v>
      </c>
    </row>
    <row r="2619" spans="1:13" hidden="1" x14ac:dyDescent="0.3">
      <c r="A2619" s="210" t="str">
        <f t="shared" si="423"/>
        <v>2023-IC-L3</v>
      </c>
      <c r="B2619" s="199">
        <f t="shared" si="424"/>
        <v>45080</v>
      </c>
      <c r="C2619" s="210" t="str">
        <f t="shared" si="425"/>
        <v>Zone 2 - Mile 32</v>
      </c>
      <c r="D2619" s="84" t="s">
        <v>908</v>
      </c>
      <c r="E2619" s="51" t="str">
        <f t="shared" si="426"/>
        <v>Wilfred</v>
      </c>
      <c r="F2619" s="51" t="str">
        <f t="shared" si="427"/>
        <v>Matthys</v>
      </c>
      <c r="G2619" s="51" t="str">
        <f t="shared" si="428"/>
        <v>Men Veteran</v>
      </c>
      <c r="H2619" s="51" t="str">
        <f t="shared" si="429"/>
        <v>Welwitschia</v>
      </c>
      <c r="I2619" s="84" t="s">
        <v>9</v>
      </c>
      <c r="J2619" s="84"/>
      <c r="K2619" s="84">
        <v>30</v>
      </c>
      <c r="L2619" s="83">
        <f t="shared" si="430"/>
        <v>0.5</v>
      </c>
      <c r="M2619" s="83">
        <f t="shared" si="431"/>
        <v>0.5</v>
      </c>
    </row>
    <row r="2620" spans="1:13" hidden="1" x14ac:dyDescent="0.3">
      <c r="A2620" s="210" t="str">
        <f t="shared" si="423"/>
        <v>2023-IC-L3</v>
      </c>
      <c r="B2620" s="199">
        <f t="shared" si="424"/>
        <v>45080</v>
      </c>
      <c r="C2620" s="210" t="str">
        <f t="shared" si="425"/>
        <v>Zone 2 - Mile 32</v>
      </c>
      <c r="D2620" s="84" t="s">
        <v>908</v>
      </c>
      <c r="E2620" s="51" t="str">
        <f t="shared" si="426"/>
        <v>Wilfred</v>
      </c>
      <c r="F2620" s="51" t="str">
        <f t="shared" si="427"/>
        <v>Matthys</v>
      </c>
      <c r="G2620" s="51" t="str">
        <f t="shared" si="428"/>
        <v>Men Veteran</v>
      </c>
      <c r="H2620" s="51" t="str">
        <f t="shared" si="429"/>
        <v>Welwitschia</v>
      </c>
      <c r="I2620" s="84" t="s">
        <v>9</v>
      </c>
      <c r="J2620" s="84"/>
      <c r="K2620" s="84">
        <v>31</v>
      </c>
      <c r="L2620" s="83">
        <f t="shared" si="430"/>
        <v>0.5</v>
      </c>
      <c r="M2620" s="83">
        <f t="shared" si="431"/>
        <v>0.5</v>
      </c>
    </row>
    <row r="2621" spans="1:13" hidden="1" x14ac:dyDescent="0.3">
      <c r="A2621" s="210" t="str">
        <f t="shared" si="423"/>
        <v>2023-IC-L3</v>
      </c>
      <c r="B2621" s="199">
        <f t="shared" si="424"/>
        <v>45080</v>
      </c>
      <c r="C2621" s="210" t="str">
        <f t="shared" si="425"/>
        <v>Zone 2 - Mile 32</v>
      </c>
      <c r="D2621" s="84" t="s">
        <v>1225</v>
      </c>
      <c r="E2621" s="51" t="str">
        <f t="shared" si="426"/>
        <v>Neil</v>
      </c>
      <c r="F2621" s="51" t="str">
        <f t="shared" si="427"/>
        <v>Pretorius</v>
      </c>
      <c r="G2621" s="51" t="str">
        <f t="shared" si="428"/>
        <v>Men U/16</v>
      </c>
      <c r="H2621" s="51" t="str">
        <f t="shared" si="429"/>
        <v>Penguin</v>
      </c>
      <c r="I2621" s="84"/>
      <c r="J2621" s="84"/>
      <c r="K2621" s="84"/>
      <c r="L2621" s="83" t="str">
        <f t="shared" si="430"/>
        <v/>
      </c>
      <c r="M2621" s="83" t="str">
        <f t="shared" si="431"/>
        <v/>
      </c>
    </row>
    <row r="2622" spans="1:13" hidden="1" x14ac:dyDescent="0.3">
      <c r="A2622" s="210" t="str">
        <f t="shared" si="423"/>
        <v>2023-IC-L3</v>
      </c>
      <c r="B2622" s="199">
        <f t="shared" si="424"/>
        <v>45080</v>
      </c>
      <c r="C2622" s="210" t="str">
        <f t="shared" si="425"/>
        <v>Zone 2 - Mile 32</v>
      </c>
      <c r="D2622" s="84" t="s">
        <v>1223</v>
      </c>
      <c r="E2622" s="51" t="str">
        <f t="shared" si="426"/>
        <v>Armand</v>
      </c>
      <c r="F2622" s="51" t="str">
        <f t="shared" si="427"/>
        <v>Pretorius</v>
      </c>
      <c r="G2622" s="51" t="str">
        <f t="shared" si="428"/>
        <v>Men Senior</v>
      </c>
      <c r="H2622" s="51" t="str">
        <f t="shared" si="429"/>
        <v>Penguin</v>
      </c>
      <c r="I2622" s="84"/>
      <c r="J2622" s="84"/>
      <c r="K2622" s="84"/>
      <c r="L2622" s="83" t="str">
        <f t="shared" si="430"/>
        <v/>
      </c>
      <c r="M2622" s="83" t="str">
        <f t="shared" si="431"/>
        <v/>
      </c>
    </row>
    <row r="2623" spans="1:13" hidden="1" x14ac:dyDescent="0.3">
      <c r="A2623" s="210" t="str">
        <f t="shared" si="423"/>
        <v>2023-IC-L3</v>
      </c>
      <c r="B2623" s="199">
        <f t="shared" si="424"/>
        <v>45080</v>
      </c>
      <c r="C2623" s="210" t="str">
        <f t="shared" si="425"/>
        <v>Zone 2 - Mile 32</v>
      </c>
      <c r="D2623" s="84" t="s">
        <v>741</v>
      </c>
      <c r="E2623" s="51" t="str">
        <f t="shared" si="426"/>
        <v>Bradd</v>
      </c>
      <c r="F2623" s="51" t="str">
        <f t="shared" si="427"/>
        <v>Biller</v>
      </c>
      <c r="G2623" s="51" t="str">
        <f t="shared" si="428"/>
        <v>Men Senior</v>
      </c>
      <c r="H2623" s="51" t="str">
        <f t="shared" si="429"/>
        <v>Welwitschia</v>
      </c>
      <c r="I2623" s="84"/>
      <c r="J2623" s="84"/>
      <c r="K2623" s="84"/>
      <c r="L2623" s="83" t="str">
        <f t="shared" si="430"/>
        <v/>
      </c>
      <c r="M2623" s="83" t="str">
        <f t="shared" si="431"/>
        <v/>
      </c>
    </row>
    <row r="2624" spans="1:13" hidden="1" x14ac:dyDescent="0.3">
      <c r="A2624" s="210" t="str">
        <f t="shared" si="423"/>
        <v>2023-IC-L3</v>
      </c>
      <c r="B2624" s="199">
        <f t="shared" si="424"/>
        <v>45080</v>
      </c>
      <c r="C2624" s="210" t="str">
        <f t="shared" si="425"/>
        <v>Zone 2 - Mile 32</v>
      </c>
      <c r="D2624" s="84" t="s">
        <v>1705</v>
      </c>
      <c r="E2624" s="51" t="str">
        <f t="shared" si="426"/>
        <v>Wentzel</v>
      </c>
      <c r="F2624" s="51" t="str">
        <f t="shared" si="427"/>
        <v>Smal</v>
      </c>
      <c r="G2624" s="51" t="str">
        <f t="shared" si="428"/>
        <v>Men Senior</v>
      </c>
      <c r="H2624" s="51" t="str">
        <f t="shared" si="429"/>
        <v>Okahandja</v>
      </c>
      <c r="I2624" s="84"/>
      <c r="J2624" s="84"/>
      <c r="K2624" s="84"/>
      <c r="L2624" s="83" t="str">
        <f t="shared" si="430"/>
        <v/>
      </c>
      <c r="M2624" s="83" t="str">
        <f t="shared" si="431"/>
        <v/>
      </c>
    </row>
    <row r="2625" spans="1:13" hidden="1" x14ac:dyDescent="0.3">
      <c r="A2625" s="210" t="str">
        <f t="shared" si="423"/>
        <v>2023-IC-L3</v>
      </c>
      <c r="B2625" s="199">
        <f t="shared" si="424"/>
        <v>45080</v>
      </c>
      <c r="C2625" s="210" t="str">
        <f t="shared" si="425"/>
        <v>Zone 2 - Mile 32</v>
      </c>
      <c r="D2625" s="84" t="s">
        <v>1517</v>
      </c>
      <c r="E2625" s="51" t="str">
        <f t="shared" si="426"/>
        <v>GJ</v>
      </c>
      <c r="F2625" s="51" t="str">
        <f t="shared" si="427"/>
        <v>Oosthuizen</v>
      </c>
      <c r="G2625" s="51" t="str">
        <f t="shared" si="428"/>
        <v>Men Senior</v>
      </c>
      <c r="H2625" s="51" t="str">
        <f t="shared" si="429"/>
        <v>Welwitschia</v>
      </c>
      <c r="I2625" s="84"/>
      <c r="J2625" s="84"/>
      <c r="K2625" s="84"/>
      <c r="L2625" s="83" t="str">
        <f t="shared" si="430"/>
        <v/>
      </c>
      <c r="M2625" s="83" t="str">
        <f t="shared" si="431"/>
        <v/>
      </c>
    </row>
    <row r="2626" spans="1:13" hidden="1" x14ac:dyDescent="0.3">
      <c r="A2626" s="210" t="str">
        <f t="shared" si="423"/>
        <v>2023-IC-L3</v>
      </c>
      <c r="B2626" s="199">
        <f t="shared" si="424"/>
        <v>45080</v>
      </c>
      <c r="C2626" s="210" t="str">
        <f t="shared" si="425"/>
        <v>Zone 2 - Mile 32</v>
      </c>
      <c r="D2626" s="84" t="s">
        <v>1374</v>
      </c>
      <c r="E2626" s="51" t="str">
        <f t="shared" si="426"/>
        <v>Michael</v>
      </c>
      <c r="F2626" s="51" t="str">
        <f t="shared" si="427"/>
        <v>Diedericks</v>
      </c>
      <c r="G2626" s="51" t="str">
        <f t="shared" si="428"/>
        <v>Men U/16</v>
      </c>
      <c r="H2626" s="51" t="str">
        <f t="shared" si="429"/>
        <v>Welwitschia</v>
      </c>
      <c r="I2626" s="84"/>
      <c r="J2626" s="84"/>
      <c r="K2626" s="84"/>
      <c r="L2626" s="83" t="str">
        <f t="shared" si="430"/>
        <v/>
      </c>
      <c r="M2626" s="83" t="str">
        <f t="shared" si="431"/>
        <v/>
      </c>
    </row>
    <row r="2627" spans="1:13" hidden="1" x14ac:dyDescent="0.3">
      <c r="A2627" s="210" t="str">
        <f t="shared" si="423"/>
        <v>2023-IC-L3</v>
      </c>
      <c r="B2627" s="199">
        <f t="shared" si="424"/>
        <v>45080</v>
      </c>
      <c r="C2627" s="210" t="str">
        <f t="shared" si="425"/>
        <v>Zone 2 - Mile 32</v>
      </c>
      <c r="D2627" s="84" t="s">
        <v>538</v>
      </c>
      <c r="E2627" s="51" t="str">
        <f t="shared" si="426"/>
        <v xml:space="preserve">Michael </v>
      </c>
      <c r="F2627" s="51" t="str">
        <f t="shared" si="427"/>
        <v>Maree</v>
      </c>
      <c r="G2627" s="51" t="str">
        <f t="shared" si="428"/>
        <v>Men Veteran</v>
      </c>
      <c r="H2627" s="51" t="str">
        <f t="shared" si="429"/>
        <v>Welwitschia</v>
      </c>
      <c r="I2627" s="84"/>
      <c r="J2627" s="84"/>
      <c r="K2627" s="84"/>
      <c r="L2627" s="83" t="str">
        <f t="shared" si="430"/>
        <v/>
      </c>
      <c r="M2627" s="83" t="str">
        <f t="shared" si="431"/>
        <v/>
      </c>
    </row>
    <row r="2628" spans="1:13" hidden="1" x14ac:dyDescent="0.3">
      <c r="A2628" s="210" t="str">
        <f t="shared" ref="A2628:A2691" si="432">IF(D2628="","",A2627)</f>
        <v>2023-IC-L3</v>
      </c>
      <c r="B2628" s="199">
        <f t="shared" ref="B2628:B2691" si="433">IF(D2628="","",B2627)</f>
        <v>45080</v>
      </c>
      <c r="C2628" s="210" t="str">
        <f t="shared" ref="C2628:C2691" si="434">IF(D2628="","",C2627)</f>
        <v>Zone 2 - Mile 32</v>
      </c>
      <c r="D2628" s="84" t="s">
        <v>465</v>
      </c>
      <c r="E2628" s="51" t="str">
        <f t="shared" ref="E2628:E2691" si="435">IF(D2628="","",VLOOKUP(D2628,Master,3,FALSE))</f>
        <v>Johan</v>
      </c>
      <c r="F2628" s="51" t="str">
        <f t="shared" ref="F2628:F2691" si="436">IF(D2628="","",VLOOKUP(D2628,Master,4,FALSE))</f>
        <v>Diedericks</v>
      </c>
      <c r="G2628" s="51" t="str">
        <f t="shared" ref="G2628:G2691" si="437">IF(D2628="","",VLOOKUP(D2628,Master,5,FALSE))</f>
        <v>Men Veteran</v>
      </c>
      <c r="H2628" s="51" t="str">
        <f t="shared" ref="H2628:H2691" si="438">IF(D2628="","",VLOOKUP(D2628,Master,2,FALSE))</f>
        <v>Welwitschia</v>
      </c>
      <c r="I2628" s="84"/>
      <c r="J2628" s="84"/>
      <c r="K2628" s="84"/>
      <c r="L2628" s="83" t="str">
        <f t="shared" ref="L2628:L2691" si="439">IF(K2628="","",IF(I2628="",ROUND(HLOOKUP(J2628,kgList,K2628,FALSE),1),ROUND(HLOOKUP(I2628,kgList,K2628,FALSE),1)))</f>
        <v/>
      </c>
      <c r="M2628" s="83" t="str">
        <f t="shared" ref="M2628:M2691" si="440">IF(L2628="","",IF(COUNTA(I2628:J2628)&gt;1,"Edible or Inedible",IF(COUNTA(I2628)=1,L2628*1,IF(COUNTA(J2628)=1,L2628*1,"ERROR"))))</f>
        <v/>
      </c>
    </row>
    <row r="2629" spans="1:13" hidden="1" x14ac:dyDescent="0.3">
      <c r="A2629" s="210" t="s">
        <v>2060</v>
      </c>
      <c r="B2629" s="199">
        <v>45178</v>
      </c>
      <c r="C2629" s="210" t="s">
        <v>1886</v>
      </c>
      <c r="D2629" s="84" t="s">
        <v>1659</v>
      </c>
      <c r="E2629" s="51" t="str">
        <f t="shared" si="435"/>
        <v>L'Wyk</v>
      </c>
      <c r="F2629" s="51" t="str">
        <f t="shared" si="436"/>
        <v>Viljoen</v>
      </c>
      <c r="G2629" s="51" t="str">
        <f t="shared" si="437"/>
        <v>Men U/16</v>
      </c>
      <c r="H2629" s="51" t="str">
        <f t="shared" si="438"/>
        <v>Steenbras</v>
      </c>
      <c r="I2629" s="84" t="s">
        <v>19</v>
      </c>
      <c r="J2629" s="84"/>
      <c r="K2629" s="84">
        <v>52</v>
      </c>
      <c r="L2629" s="83">
        <f t="shared" si="439"/>
        <v>1.4</v>
      </c>
      <c r="M2629" s="83">
        <f t="shared" si="440"/>
        <v>1.4</v>
      </c>
    </row>
    <row r="2630" spans="1:13" hidden="1" x14ac:dyDescent="0.3">
      <c r="A2630" s="210" t="str">
        <f t="shared" si="432"/>
        <v>2023-IC-L4</v>
      </c>
      <c r="B2630" s="199">
        <f t="shared" si="433"/>
        <v>45178</v>
      </c>
      <c r="C2630" s="210" t="str">
        <f t="shared" si="434"/>
        <v>Zone 4 - Horingbaai</v>
      </c>
      <c r="D2630" s="84" t="s">
        <v>1186</v>
      </c>
      <c r="E2630" s="51" t="str">
        <f t="shared" si="435"/>
        <v>Marna</v>
      </c>
      <c r="F2630" s="51" t="str">
        <f t="shared" si="436"/>
        <v>Viljoen</v>
      </c>
      <c r="G2630" s="51" t="str">
        <f t="shared" si="437"/>
        <v>Ladies U/16</v>
      </c>
      <c r="H2630" s="51" t="str">
        <f t="shared" si="438"/>
        <v>Steenbras</v>
      </c>
      <c r="I2630" s="84" t="s">
        <v>19</v>
      </c>
      <c r="J2630" s="84"/>
      <c r="K2630" s="84">
        <v>42</v>
      </c>
      <c r="L2630" s="83">
        <f t="shared" si="439"/>
        <v>0.8</v>
      </c>
      <c r="M2630" s="83">
        <f t="shared" si="440"/>
        <v>0.8</v>
      </c>
    </row>
    <row r="2631" spans="1:13" hidden="1" x14ac:dyDescent="0.3">
      <c r="A2631" s="210" t="str">
        <f t="shared" si="432"/>
        <v>2023-IC-L4</v>
      </c>
      <c r="B2631" s="199">
        <f t="shared" si="433"/>
        <v>45178</v>
      </c>
      <c r="C2631" s="210" t="str">
        <f t="shared" si="434"/>
        <v>Zone 4 - Horingbaai</v>
      </c>
      <c r="D2631" s="84" t="s">
        <v>542</v>
      </c>
      <c r="E2631" s="51" t="str">
        <f t="shared" si="435"/>
        <v>Burger</v>
      </c>
      <c r="F2631" s="51" t="str">
        <f t="shared" si="436"/>
        <v>Van Taak</v>
      </c>
      <c r="G2631" s="51" t="str">
        <f t="shared" si="437"/>
        <v>Men Senior</v>
      </c>
      <c r="H2631" s="51" t="str">
        <f t="shared" si="438"/>
        <v>Steenbras</v>
      </c>
      <c r="I2631" s="84" t="s">
        <v>19</v>
      </c>
      <c r="J2631" s="84"/>
      <c r="K2631" s="84">
        <v>59</v>
      </c>
      <c r="L2631" s="83">
        <f t="shared" si="439"/>
        <v>2.1</v>
      </c>
      <c r="M2631" s="83">
        <f t="shared" si="440"/>
        <v>2.1</v>
      </c>
    </row>
    <row r="2632" spans="1:13" hidden="1" x14ac:dyDescent="0.3">
      <c r="A2632" s="210" t="str">
        <f t="shared" si="432"/>
        <v>2023-IC-L4</v>
      </c>
      <c r="B2632" s="199">
        <f t="shared" si="433"/>
        <v>45178</v>
      </c>
      <c r="C2632" s="210" t="str">
        <f t="shared" si="434"/>
        <v>Zone 4 - Horingbaai</v>
      </c>
      <c r="D2632" s="84" t="s">
        <v>542</v>
      </c>
      <c r="E2632" s="51" t="str">
        <f t="shared" si="435"/>
        <v>Burger</v>
      </c>
      <c r="F2632" s="51" t="str">
        <f t="shared" si="436"/>
        <v>Van Taak</v>
      </c>
      <c r="G2632" s="51" t="str">
        <f t="shared" si="437"/>
        <v>Men Senior</v>
      </c>
      <c r="H2632" s="51" t="str">
        <f t="shared" si="438"/>
        <v>Steenbras</v>
      </c>
      <c r="I2632" s="84" t="s">
        <v>19</v>
      </c>
      <c r="J2632" s="84"/>
      <c r="K2632" s="84">
        <v>83</v>
      </c>
      <c r="L2632" s="83">
        <f t="shared" si="439"/>
        <v>6</v>
      </c>
      <c r="M2632" s="83">
        <f t="shared" si="440"/>
        <v>6</v>
      </c>
    </row>
    <row r="2633" spans="1:13" hidden="1" x14ac:dyDescent="0.3">
      <c r="A2633" s="210" t="str">
        <f t="shared" si="432"/>
        <v>2023-IC-L4</v>
      </c>
      <c r="B2633" s="199">
        <f t="shared" si="433"/>
        <v>45178</v>
      </c>
      <c r="C2633" s="210" t="str">
        <f t="shared" si="434"/>
        <v>Zone 4 - Horingbaai</v>
      </c>
      <c r="D2633" s="84" t="s">
        <v>743</v>
      </c>
      <c r="E2633" s="51" t="str">
        <f t="shared" si="435"/>
        <v>David</v>
      </c>
      <c r="F2633" s="51" t="str">
        <f t="shared" si="436"/>
        <v>Smith</v>
      </c>
      <c r="G2633" s="51" t="str">
        <f t="shared" si="437"/>
        <v>Men Veteran</v>
      </c>
      <c r="H2633" s="51" t="str">
        <f t="shared" si="438"/>
        <v>Steenbras</v>
      </c>
      <c r="I2633" s="84" t="s">
        <v>19</v>
      </c>
      <c r="J2633" s="84"/>
      <c r="K2633" s="84">
        <v>40</v>
      </c>
      <c r="L2633" s="83">
        <f t="shared" si="439"/>
        <v>0.7</v>
      </c>
      <c r="M2633" s="83">
        <f t="shared" si="440"/>
        <v>0.7</v>
      </c>
    </row>
    <row r="2634" spans="1:13" hidden="1" x14ac:dyDescent="0.3">
      <c r="A2634" s="210" t="str">
        <f t="shared" si="432"/>
        <v>2023-IC-L4</v>
      </c>
      <c r="B2634" s="199">
        <f t="shared" si="433"/>
        <v>45178</v>
      </c>
      <c r="C2634" s="210" t="str">
        <f t="shared" si="434"/>
        <v>Zone 4 - Horingbaai</v>
      </c>
      <c r="D2634" s="84" t="s">
        <v>737</v>
      </c>
      <c r="E2634" s="51" t="str">
        <f t="shared" si="435"/>
        <v>Jandre</v>
      </c>
      <c r="F2634" s="51" t="str">
        <f t="shared" si="436"/>
        <v>Van Eck</v>
      </c>
      <c r="G2634" s="51" t="str">
        <f t="shared" si="437"/>
        <v>Men Senior</v>
      </c>
      <c r="H2634" s="51" t="str">
        <f t="shared" si="438"/>
        <v>Steenbras</v>
      </c>
      <c r="I2634" s="84" t="s">
        <v>19</v>
      </c>
      <c r="J2634" s="84"/>
      <c r="K2634" s="84">
        <v>60</v>
      </c>
      <c r="L2634" s="83">
        <f t="shared" si="439"/>
        <v>2.2000000000000002</v>
      </c>
      <c r="M2634" s="83">
        <f t="shared" si="440"/>
        <v>2.2000000000000002</v>
      </c>
    </row>
    <row r="2635" spans="1:13" hidden="1" x14ac:dyDescent="0.3">
      <c r="A2635" s="210" t="str">
        <f t="shared" si="432"/>
        <v>2023-IC-L4</v>
      </c>
      <c r="B2635" s="199">
        <f t="shared" si="433"/>
        <v>45178</v>
      </c>
      <c r="C2635" s="210" t="str">
        <f t="shared" si="434"/>
        <v>Zone 4 - Horingbaai</v>
      </c>
      <c r="D2635" s="84" t="s">
        <v>1494</v>
      </c>
      <c r="E2635" s="51" t="str">
        <f t="shared" si="435"/>
        <v>Wikus</v>
      </c>
      <c r="F2635" s="51" t="str">
        <f t="shared" si="436"/>
        <v>Viljoen</v>
      </c>
      <c r="G2635" s="51" t="str">
        <f t="shared" si="437"/>
        <v>Men Veteran</v>
      </c>
      <c r="H2635" s="51" t="str">
        <f t="shared" si="438"/>
        <v>Steenbras</v>
      </c>
      <c r="I2635" s="84"/>
      <c r="J2635" s="84"/>
      <c r="K2635" s="84"/>
      <c r="L2635" s="83" t="str">
        <f t="shared" si="439"/>
        <v/>
      </c>
      <c r="M2635" s="83" t="str">
        <f t="shared" si="440"/>
        <v/>
      </c>
    </row>
    <row r="2636" spans="1:13" hidden="1" x14ac:dyDescent="0.3">
      <c r="A2636" s="210" t="str">
        <f t="shared" si="432"/>
        <v>2023-IC-L4</v>
      </c>
      <c r="B2636" s="199">
        <f t="shared" si="433"/>
        <v>45178</v>
      </c>
      <c r="C2636" s="210" t="str">
        <f t="shared" si="434"/>
        <v>Zone 4 - Horingbaai</v>
      </c>
      <c r="D2636" s="84" t="s">
        <v>1158</v>
      </c>
      <c r="E2636" s="51" t="str">
        <f t="shared" si="435"/>
        <v>Luan</v>
      </c>
      <c r="F2636" s="51" t="str">
        <f t="shared" si="436"/>
        <v>Hansen</v>
      </c>
      <c r="G2636" s="51" t="str">
        <f t="shared" si="437"/>
        <v>Men U/16</v>
      </c>
      <c r="H2636" s="51" t="str">
        <f t="shared" si="438"/>
        <v>Steenbras</v>
      </c>
      <c r="I2636" s="84"/>
      <c r="J2636" s="84"/>
      <c r="K2636" s="84"/>
      <c r="L2636" s="83" t="str">
        <f t="shared" si="439"/>
        <v/>
      </c>
      <c r="M2636" s="83" t="str">
        <f t="shared" si="440"/>
        <v/>
      </c>
    </row>
    <row r="2637" spans="1:13" hidden="1" x14ac:dyDescent="0.3">
      <c r="A2637" s="210" t="str">
        <f t="shared" si="432"/>
        <v>2023-IC-L4</v>
      </c>
      <c r="B2637" s="199">
        <f t="shared" si="433"/>
        <v>45178</v>
      </c>
      <c r="C2637" s="210" t="str">
        <f t="shared" si="434"/>
        <v>Zone 4 - Horingbaai</v>
      </c>
      <c r="D2637" s="84" t="s">
        <v>691</v>
      </c>
      <c r="E2637" s="51" t="str">
        <f t="shared" si="435"/>
        <v>Dirk</v>
      </c>
      <c r="F2637" s="51" t="str">
        <f t="shared" si="436"/>
        <v>Hansen</v>
      </c>
      <c r="G2637" s="51" t="str">
        <f t="shared" si="437"/>
        <v>Men Veteran</v>
      </c>
      <c r="H2637" s="51" t="str">
        <f t="shared" si="438"/>
        <v>Steenbras</v>
      </c>
      <c r="I2637" s="84"/>
      <c r="J2637" s="84"/>
      <c r="K2637" s="84"/>
      <c r="L2637" s="83" t="str">
        <f t="shared" si="439"/>
        <v/>
      </c>
      <c r="M2637" s="83" t="str">
        <f t="shared" si="440"/>
        <v/>
      </c>
    </row>
    <row r="2638" spans="1:13" hidden="1" x14ac:dyDescent="0.3">
      <c r="A2638" s="210" t="str">
        <f t="shared" si="432"/>
        <v>2023-IC-L4</v>
      </c>
      <c r="B2638" s="199">
        <f t="shared" si="433"/>
        <v>45178</v>
      </c>
      <c r="C2638" s="210" t="str">
        <f t="shared" si="434"/>
        <v>Zone 4 - Horingbaai</v>
      </c>
      <c r="D2638" s="84" t="s">
        <v>686</v>
      </c>
      <c r="E2638" s="51" t="str">
        <f t="shared" si="435"/>
        <v>Jayden</v>
      </c>
      <c r="F2638" s="51" t="str">
        <f t="shared" si="436"/>
        <v>Hansen</v>
      </c>
      <c r="G2638" s="51" t="str">
        <f t="shared" si="437"/>
        <v>Men U/16</v>
      </c>
      <c r="H2638" s="51" t="str">
        <f t="shared" si="438"/>
        <v>Steenbras</v>
      </c>
      <c r="I2638" s="84"/>
      <c r="J2638" s="84"/>
      <c r="K2638" s="84"/>
      <c r="L2638" s="83" t="str">
        <f t="shared" si="439"/>
        <v/>
      </c>
      <c r="M2638" s="83" t="str">
        <f t="shared" si="440"/>
        <v/>
      </c>
    </row>
    <row r="2639" spans="1:13" hidden="1" x14ac:dyDescent="0.3">
      <c r="A2639" s="210" t="str">
        <f t="shared" si="432"/>
        <v>2023-IC-L4</v>
      </c>
      <c r="B2639" s="199">
        <f t="shared" si="433"/>
        <v>45178</v>
      </c>
      <c r="C2639" s="210" t="str">
        <f t="shared" si="434"/>
        <v>Zone 4 - Horingbaai</v>
      </c>
      <c r="D2639" s="84" t="s">
        <v>641</v>
      </c>
      <c r="E2639" s="51" t="str">
        <f t="shared" si="435"/>
        <v>Jan</v>
      </c>
      <c r="F2639" s="51" t="str">
        <f t="shared" si="436"/>
        <v>Heath</v>
      </c>
      <c r="G2639" s="51" t="str">
        <f t="shared" si="437"/>
        <v>Men Grand Masters</v>
      </c>
      <c r="H2639" s="51" t="str">
        <f t="shared" si="438"/>
        <v>Steenbras</v>
      </c>
      <c r="I2639" s="84"/>
      <c r="J2639" s="84"/>
      <c r="K2639" s="84"/>
      <c r="L2639" s="83" t="str">
        <f t="shared" si="439"/>
        <v/>
      </c>
      <c r="M2639" s="83" t="str">
        <f t="shared" si="440"/>
        <v/>
      </c>
    </row>
    <row r="2640" spans="1:13" hidden="1" x14ac:dyDescent="0.3">
      <c r="A2640" s="210" t="str">
        <f t="shared" si="432"/>
        <v>2023-IC-L4</v>
      </c>
      <c r="B2640" s="199">
        <f t="shared" si="433"/>
        <v>45178</v>
      </c>
      <c r="C2640" s="210" t="str">
        <f t="shared" si="434"/>
        <v>Zone 4 - Horingbaai</v>
      </c>
      <c r="D2640" s="84" t="s">
        <v>1626</v>
      </c>
      <c r="E2640" s="51" t="str">
        <f t="shared" si="435"/>
        <v>Herman</v>
      </c>
      <c r="F2640" s="51" t="str">
        <f t="shared" si="436"/>
        <v>Swanepoel</v>
      </c>
      <c r="G2640" s="51" t="str">
        <f t="shared" si="437"/>
        <v>Men Veteran</v>
      </c>
      <c r="H2640" s="51" t="str">
        <f t="shared" si="438"/>
        <v>Steenbras</v>
      </c>
      <c r="I2640" s="84"/>
      <c r="J2640" s="84"/>
      <c r="K2640" s="84"/>
      <c r="L2640" s="83" t="str">
        <f t="shared" si="439"/>
        <v/>
      </c>
      <c r="M2640" s="83" t="str">
        <f t="shared" si="440"/>
        <v/>
      </c>
    </row>
    <row r="2641" spans="1:13" hidden="1" x14ac:dyDescent="0.3">
      <c r="A2641" s="210" t="str">
        <f t="shared" si="432"/>
        <v>2023-IC-L4</v>
      </c>
      <c r="B2641" s="199">
        <f t="shared" si="433"/>
        <v>45178</v>
      </c>
      <c r="C2641" s="210" t="str">
        <f t="shared" si="434"/>
        <v>Zone 4 - Horingbaai</v>
      </c>
      <c r="D2641" s="84" t="s">
        <v>1562</v>
      </c>
      <c r="E2641" s="51" t="str">
        <f t="shared" si="435"/>
        <v>Frank</v>
      </c>
      <c r="F2641" s="51" t="str">
        <f t="shared" si="436"/>
        <v>Oberholster</v>
      </c>
      <c r="G2641" s="51" t="str">
        <f t="shared" si="437"/>
        <v>Men Senior</v>
      </c>
      <c r="H2641" s="51" t="str">
        <f t="shared" si="438"/>
        <v>Steenbras</v>
      </c>
      <c r="I2641" s="84"/>
      <c r="J2641" s="84"/>
      <c r="K2641" s="84"/>
      <c r="L2641" s="83" t="str">
        <f t="shared" si="439"/>
        <v/>
      </c>
      <c r="M2641" s="83" t="str">
        <f t="shared" si="440"/>
        <v/>
      </c>
    </row>
    <row r="2642" spans="1:13" hidden="1" x14ac:dyDescent="0.3">
      <c r="A2642" s="210" t="str">
        <f t="shared" si="432"/>
        <v>2023-IC-L4</v>
      </c>
      <c r="B2642" s="199">
        <f t="shared" si="433"/>
        <v>45178</v>
      </c>
      <c r="C2642" s="210" t="str">
        <f t="shared" si="434"/>
        <v>Zone 4 - Horingbaai</v>
      </c>
      <c r="D2642" s="84" t="s">
        <v>843</v>
      </c>
      <c r="E2642" s="51" t="str">
        <f t="shared" si="435"/>
        <v>Gregory</v>
      </c>
      <c r="F2642" s="51" t="str">
        <f t="shared" si="436"/>
        <v>Dickman</v>
      </c>
      <c r="G2642" s="51" t="str">
        <f t="shared" si="437"/>
        <v>Men Veteran</v>
      </c>
      <c r="H2642" s="51" t="str">
        <f t="shared" si="438"/>
        <v>Steenbras</v>
      </c>
      <c r="I2642" s="84"/>
      <c r="J2642" s="84"/>
      <c r="K2642" s="84"/>
      <c r="L2642" s="83" t="str">
        <f t="shared" si="439"/>
        <v/>
      </c>
      <c r="M2642" s="83" t="str">
        <f t="shared" si="440"/>
        <v/>
      </c>
    </row>
    <row r="2643" spans="1:13" hidden="1" x14ac:dyDescent="0.3">
      <c r="A2643" s="210" t="str">
        <f t="shared" si="432"/>
        <v>2023-IC-L4</v>
      </c>
      <c r="B2643" s="199">
        <f t="shared" si="433"/>
        <v>45178</v>
      </c>
      <c r="C2643" s="210" t="str">
        <f t="shared" si="434"/>
        <v>Zone 4 - Horingbaai</v>
      </c>
      <c r="D2643" s="84" t="s">
        <v>824</v>
      </c>
      <c r="E2643" s="51" t="str">
        <f t="shared" si="435"/>
        <v>Robert Jnr</v>
      </c>
      <c r="F2643" s="51" t="str">
        <f t="shared" si="436"/>
        <v>Dickman</v>
      </c>
      <c r="G2643" s="51" t="str">
        <f t="shared" si="437"/>
        <v>Men U/16</v>
      </c>
      <c r="H2643" s="51" t="str">
        <f t="shared" si="438"/>
        <v>Steenbras</v>
      </c>
      <c r="I2643" s="84"/>
      <c r="J2643" s="84"/>
      <c r="K2643" s="84"/>
      <c r="L2643" s="83" t="str">
        <f t="shared" si="439"/>
        <v/>
      </c>
      <c r="M2643" s="83" t="str">
        <f t="shared" si="440"/>
        <v/>
      </c>
    </row>
    <row r="2644" spans="1:13" hidden="1" x14ac:dyDescent="0.3">
      <c r="A2644" s="210" t="str">
        <f t="shared" si="432"/>
        <v>2023-IC-L4</v>
      </c>
      <c r="B2644" s="199">
        <f t="shared" si="433"/>
        <v>45178</v>
      </c>
      <c r="C2644" s="210" t="str">
        <f t="shared" si="434"/>
        <v>Zone 4 - Horingbaai</v>
      </c>
      <c r="D2644" s="84" t="s">
        <v>894</v>
      </c>
      <c r="E2644" s="51" t="str">
        <f t="shared" si="435"/>
        <v>Johan Sampie</v>
      </c>
      <c r="F2644" s="51" t="str">
        <f t="shared" si="436"/>
        <v>Malherbe</v>
      </c>
      <c r="G2644" s="51" t="str">
        <f t="shared" si="437"/>
        <v>Men Veteran</v>
      </c>
      <c r="H2644" s="51" t="str">
        <f t="shared" si="438"/>
        <v>Steenbras</v>
      </c>
      <c r="I2644" s="84"/>
      <c r="J2644" s="84"/>
      <c r="K2644" s="84"/>
      <c r="L2644" s="83" t="str">
        <f t="shared" si="439"/>
        <v/>
      </c>
      <c r="M2644" s="83" t="str">
        <f t="shared" si="440"/>
        <v/>
      </c>
    </row>
    <row r="2645" spans="1:13" hidden="1" x14ac:dyDescent="0.3">
      <c r="A2645" s="210" t="str">
        <f t="shared" si="432"/>
        <v>2023-IC-L4</v>
      </c>
      <c r="B2645" s="199">
        <f t="shared" si="433"/>
        <v>45178</v>
      </c>
      <c r="C2645" s="210" t="str">
        <f t="shared" si="434"/>
        <v>Zone 4 - Horingbaai</v>
      </c>
      <c r="D2645" s="84" t="s">
        <v>503</v>
      </c>
      <c r="E2645" s="51" t="str">
        <f t="shared" si="435"/>
        <v>Danie</v>
      </c>
      <c r="F2645" s="51" t="str">
        <f t="shared" si="436"/>
        <v>Klopper</v>
      </c>
      <c r="G2645" s="51" t="str">
        <f t="shared" si="437"/>
        <v>Men Senior</v>
      </c>
      <c r="H2645" s="51" t="str">
        <f t="shared" si="438"/>
        <v>Steenbras</v>
      </c>
      <c r="I2645" s="84"/>
      <c r="J2645" s="84"/>
      <c r="K2645" s="84"/>
      <c r="L2645" s="83" t="str">
        <f t="shared" si="439"/>
        <v/>
      </c>
      <c r="M2645" s="83" t="str">
        <f t="shared" si="440"/>
        <v/>
      </c>
    </row>
    <row r="2646" spans="1:13" hidden="1" x14ac:dyDescent="0.3">
      <c r="A2646" s="210" t="str">
        <f t="shared" si="432"/>
        <v>2023-IC-L4</v>
      </c>
      <c r="B2646" s="199">
        <f t="shared" si="433"/>
        <v>45178</v>
      </c>
      <c r="C2646" s="210" t="str">
        <f t="shared" si="434"/>
        <v>Zone 4 - Horingbaai</v>
      </c>
      <c r="D2646" s="84" t="s">
        <v>1495</v>
      </c>
      <c r="E2646" s="51" t="str">
        <f t="shared" si="435"/>
        <v>Maryna</v>
      </c>
      <c r="F2646" s="51" t="str">
        <f t="shared" si="436"/>
        <v>Viljoen</v>
      </c>
      <c r="G2646" s="51" t="str">
        <f t="shared" si="437"/>
        <v>Ladies Senior</v>
      </c>
      <c r="H2646" s="51" t="str">
        <f t="shared" si="438"/>
        <v>Steenbras</v>
      </c>
      <c r="I2646" s="84"/>
      <c r="J2646" s="84"/>
      <c r="K2646" s="84"/>
      <c r="L2646" s="83" t="str">
        <f t="shared" si="439"/>
        <v/>
      </c>
      <c r="M2646" s="83" t="str">
        <f t="shared" si="440"/>
        <v/>
      </c>
    </row>
    <row r="2647" spans="1:13" hidden="1" x14ac:dyDescent="0.3">
      <c r="A2647" s="210" t="str">
        <f t="shared" si="432"/>
        <v>2023-IC-L4</v>
      </c>
      <c r="B2647" s="199">
        <f t="shared" si="433"/>
        <v>45178</v>
      </c>
      <c r="C2647" s="210" t="str">
        <f t="shared" si="434"/>
        <v>Zone 4 - Horingbaai</v>
      </c>
      <c r="D2647" s="84" t="s">
        <v>464</v>
      </c>
      <c r="E2647" s="51" t="str">
        <f t="shared" si="435"/>
        <v>Herman</v>
      </c>
      <c r="F2647" s="51" t="str">
        <f t="shared" si="436"/>
        <v>Fourie</v>
      </c>
      <c r="G2647" s="51" t="str">
        <f t="shared" si="437"/>
        <v>Men Grand Masters</v>
      </c>
      <c r="H2647" s="51" t="str">
        <f t="shared" si="438"/>
        <v>Okahandja</v>
      </c>
      <c r="I2647" s="84" t="s">
        <v>19</v>
      </c>
      <c r="J2647" s="84"/>
      <c r="K2647" s="84">
        <v>59</v>
      </c>
      <c r="L2647" s="83">
        <f t="shared" si="439"/>
        <v>2.1</v>
      </c>
      <c r="M2647" s="83">
        <f t="shared" si="440"/>
        <v>2.1</v>
      </c>
    </row>
    <row r="2648" spans="1:13" hidden="1" x14ac:dyDescent="0.3">
      <c r="A2648" s="210" t="str">
        <f t="shared" si="432"/>
        <v>2023-IC-L4</v>
      </c>
      <c r="B2648" s="199">
        <f t="shared" si="433"/>
        <v>45178</v>
      </c>
      <c r="C2648" s="210" t="str">
        <f t="shared" si="434"/>
        <v>Zone 4 - Horingbaai</v>
      </c>
      <c r="D2648" s="84" t="s">
        <v>464</v>
      </c>
      <c r="E2648" s="51" t="str">
        <f t="shared" si="435"/>
        <v>Herman</v>
      </c>
      <c r="F2648" s="51" t="str">
        <f t="shared" si="436"/>
        <v>Fourie</v>
      </c>
      <c r="G2648" s="51" t="str">
        <f t="shared" si="437"/>
        <v>Men Grand Masters</v>
      </c>
      <c r="H2648" s="51" t="str">
        <f t="shared" si="438"/>
        <v>Okahandja</v>
      </c>
      <c r="I2648" s="84" t="s">
        <v>19</v>
      </c>
      <c r="J2648" s="84"/>
      <c r="K2648" s="84">
        <v>59</v>
      </c>
      <c r="L2648" s="83">
        <f t="shared" si="439"/>
        <v>2.1</v>
      </c>
      <c r="M2648" s="83">
        <f t="shared" si="440"/>
        <v>2.1</v>
      </c>
    </row>
    <row r="2649" spans="1:13" hidden="1" x14ac:dyDescent="0.3">
      <c r="A2649" s="210" t="str">
        <f t="shared" si="432"/>
        <v>2023-IC-L4</v>
      </c>
      <c r="B2649" s="199">
        <f t="shared" si="433"/>
        <v>45178</v>
      </c>
      <c r="C2649" s="210" t="str">
        <f t="shared" si="434"/>
        <v>Zone 4 - Horingbaai</v>
      </c>
      <c r="D2649" s="84" t="s">
        <v>1111</v>
      </c>
      <c r="E2649" s="51" t="str">
        <f t="shared" si="435"/>
        <v>Christo</v>
      </c>
      <c r="F2649" s="51" t="str">
        <f t="shared" si="436"/>
        <v>Senekal</v>
      </c>
      <c r="G2649" s="51" t="str">
        <f t="shared" si="437"/>
        <v>Men Veteran</v>
      </c>
      <c r="H2649" s="51" t="str">
        <f t="shared" si="438"/>
        <v>Okahandja</v>
      </c>
      <c r="I2649" s="84"/>
      <c r="J2649" s="84"/>
      <c r="K2649" s="84"/>
      <c r="L2649" s="83" t="str">
        <f t="shared" si="439"/>
        <v/>
      </c>
      <c r="M2649" s="83" t="str">
        <f t="shared" si="440"/>
        <v/>
      </c>
    </row>
    <row r="2650" spans="1:13" hidden="1" x14ac:dyDescent="0.3">
      <c r="A2650" s="210" t="str">
        <f t="shared" si="432"/>
        <v>2023-IC-L4</v>
      </c>
      <c r="B2650" s="199">
        <f t="shared" si="433"/>
        <v>45178</v>
      </c>
      <c r="C2650" s="210" t="str">
        <f t="shared" si="434"/>
        <v>Zone 4 - Horingbaai</v>
      </c>
      <c r="D2650" s="84" t="s">
        <v>1508</v>
      </c>
      <c r="E2650" s="51" t="str">
        <f t="shared" si="435"/>
        <v>Tinus</v>
      </c>
      <c r="F2650" s="51" t="str">
        <f t="shared" si="436"/>
        <v>Du Plessis</v>
      </c>
      <c r="G2650" s="51" t="str">
        <f t="shared" si="437"/>
        <v>Men Veteran</v>
      </c>
      <c r="H2650" s="51" t="str">
        <f t="shared" si="438"/>
        <v>Okahandja</v>
      </c>
      <c r="I2650" s="84"/>
      <c r="J2650" s="84"/>
      <c r="K2650" s="84"/>
      <c r="L2650" s="83" t="str">
        <f t="shared" si="439"/>
        <v/>
      </c>
      <c r="M2650" s="83" t="str">
        <f t="shared" si="440"/>
        <v/>
      </c>
    </row>
    <row r="2651" spans="1:13" hidden="1" x14ac:dyDescent="0.3">
      <c r="A2651" s="210" t="str">
        <f t="shared" si="432"/>
        <v>2023-IC-L4</v>
      </c>
      <c r="B2651" s="199">
        <f t="shared" si="433"/>
        <v>45178</v>
      </c>
      <c r="C2651" s="210" t="str">
        <f t="shared" si="434"/>
        <v>Zone 4 - Horingbaai</v>
      </c>
      <c r="D2651" s="84" t="s">
        <v>1610</v>
      </c>
      <c r="E2651" s="51" t="str">
        <f t="shared" si="435"/>
        <v>Danie</v>
      </c>
      <c r="F2651" s="51" t="str">
        <f t="shared" si="436"/>
        <v>Van Wyk</v>
      </c>
      <c r="G2651" s="51" t="str">
        <f t="shared" si="437"/>
        <v>Men Senior</v>
      </c>
      <c r="H2651" s="51" t="str">
        <f t="shared" si="438"/>
        <v>Okahandja</v>
      </c>
      <c r="I2651" s="84"/>
      <c r="J2651" s="84"/>
      <c r="K2651" s="84"/>
      <c r="L2651" s="83" t="str">
        <f t="shared" si="439"/>
        <v/>
      </c>
      <c r="M2651" s="83" t="str">
        <f t="shared" si="440"/>
        <v/>
      </c>
    </row>
    <row r="2652" spans="1:13" hidden="1" x14ac:dyDescent="0.3">
      <c r="A2652" s="210" t="str">
        <f t="shared" si="432"/>
        <v>2023-IC-L4</v>
      </c>
      <c r="B2652" s="199">
        <f t="shared" si="433"/>
        <v>45178</v>
      </c>
      <c r="C2652" s="210" t="str">
        <f t="shared" si="434"/>
        <v>Zone 4 - Horingbaai</v>
      </c>
      <c r="D2652" s="84" t="s">
        <v>1053</v>
      </c>
      <c r="E2652" s="51" t="str">
        <f t="shared" si="435"/>
        <v>Fanie</v>
      </c>
      <c r="F2652" s="51" t="str">
        <f t="shared" si="436"/>
        <v>Van Vuuren</v>
      </c>
      <c r="G2652" s="51" t="str">
        <f t="shared" si="437"/>
        <v>Men Grand Masters</v>
      </c>
      <c r="H2652" s="51" t="str">
        <f t="shared" si="438"/>
        <v>Okahandja</v>
      </c>
      <c r="I2652" s="84"/>
      <c r="J2652" s="84"/>
      <c r="K2652" s="84"/>
      <c r="L2652" s="83" t="str">
        <f t="shared" si="439"/>
        <v/>
      </c>
      <c r="M2652" s="83" t="str">
        <f t="shared" si="440"/>
        <v/>
      </c>
    </row>
    <row r="2653" spans="1:13" hidden="1" x14ac:dyDescent="0.3">
      <c r="A2653" s="210" t="str">
        <f t="shared" si="432"/>
        <v>2023-IC-L4</v>
      </c>
      <c r="B2653" s="199">
        <f t="shared" si="433"/>
        <v>45178</v>
      </c>
      <c r="C2653" s="210" t="str">
        <f t="shared" si="434"/>
        <v>Zone 4 - Horingbaai</v>
      </c>
      <c r="D2653" s="84" t="s">
        <v>606</v>
      </c>
      <c r="E2653" s="51" t="str">
        <f t="shared" si="435"/>
        <v>Gerrit</v>
      </c>
      <c r="F2653" s="51" t="str">
        <f t="shared" si="436"/>
        <v>Viljoen</v>
      </c>
      <c r="G2653" s="51" t="str">
        <f t="shared" si="437"/>
        <v>Men Grand Masters</v>
      </c>
      <c r="H2653" s="51" t="str">
        <f t="shared" si="438"/>
        <v>Okahandja</v>
      </c>
      <c r="I2653" s="84"/>
      <c r="J2653" s="84"/>
      <c r="K2653" s="84"/>
      <c r="L2653" s="83" t="str">
        <f t="shared" si="439"/>
        <v/>
      </c>
      <c r="M2653" s="83" t="str">
        <f t="shared" si="440"/>
        <v/>
      </c>
    </row>
    <row r="2654" spans="1:13" hidden="1" x14ac:dyDescent="0.3">
      <c r="A2654" s="210" t="str">
        <f t="shared" si="432"/>
        <v>2023-IC-L4</v>
      </c>
      <c r="B2654" s="199">
        <f t="shared" si="433"/>
        <v>45178</v>
      </c>
      <c r="C2654" s="210" t="str">
        <f t="shared" si="434"/>
        <v>Zone 4 - Horingbaai</v>
      </c>
      <c r="D2654" s="84" t="s">
        <v>1350</v>
      </c>
      <c r="E2654" s="51" t="str">
        <f t="shared" si="435"/>
        <v>Johan Spyker</v>
      </c>
      <c r="F2654" s="51" t="str">
        <f t="shared" si="436"/>
        <v>Kotze</v>
      </c>
      <c r="G2654" s="51" t="str">
        <f t="shared" si="437"/>
        <v>Men Veteran</v>
      </c>
      <c r="H2654" s="51" t="str">
        <f t="shared" si="438"/>
        <v>Okahandja</v>
      </c>
      <c r="I2654" s="84"/>
      <c r="J2654" s="84"/>
      <c r="K2654" s="84"/>
      <c r="L2654" s="83" t="str">
        <f t="shared" si="439"/>
        <v/>
      </c>
      <c r="M2654" s="83" t="str">
        <f t="shared" si="440"/>
        <v/>
      </c>
    </row>
    <row r="2655" spans="1:13" hidden="1" x14ac:dyDescent="0.3">
      <c r="A2655" s="210" t="str">
        <f t="shared" si="432"/>
        <v>2023-IC-L4</v>
      </c>
      <c r="B2655" s="199">
        <f t="shared" si="433"/>
        <v>45178</v>
      </c>
      <c r="C2655" s="210" t="str">
        <f t="shared" si="434"/>
        <v>Zone 4 - Horingbaai</v>
      </c>
      <c r="D2655" s="84" t="s">
        <v>1189</v>
      </c>
      <c r="E2655" s="51" t="str">
        <f t="shared" si="435"/>
        <v>Martinus</v>
      </c>
      <c r="F2655" s="51" t="str">
        <f t="shared" si="436"/>
        <v>Venter</v>
      </c>
      <c r="G2655" s="51" t="str">
        <f t="shared" si="437"/>
        <v>Men Veteran</v>
      </c>
      <c r="H2655" s="51" t="str">
        <f t="shared" si="438"/>
        <v>Otjiwarongo</v>
      </c>
      <c r="I2655" s="84" t="s">
        <v>19</v>
      </c>
      <c r="J2655" s="84"/>
      <c r="K2655" s="84">
        <v>67</v>
      </c>
      <c r="L2655" s="83">
        <f t="shared" si="439"/>
        <v>3.1</v>
      </c>
      <c r="M2655" s="83">
        <f t="shared" si="440"/>
        <v>3.1</v>
      </c>
    </row>
    <row r="2656" spans="1:13" hidden="1" x14ac:dyDescent="0.3">
      <c r="A2656" s="210" t="str">
        <f t="shared" si="432"/>
        <v>2023-IC-L4</v>
      </c>
      <c r="B2656" s="199">
        <f t="shared" si="433"/>
        <v>45178</v>
      </c>
      <c r="C2656" s="210" t="str">
        <f t="shared" si="434"/>
        <v>Zone 4 - Horingbaai</v>
      </c>
      <c r="D2656" s="84" t="s">
        <v>972</v>
      </c>
      <c r="E2656" s="51" t="str">
        <f t="shared" si="435"/>
        <v>Otto</v>
      </c>
      <c r="F2656" s="51" t="str">
        <f t="shared" si="436"/>
        <v>Feyerabend</v>
      </c>
      <c r="G2656" s="51" t="str">
        <f t="shared" si="437"/>
        <v>Men U/21</v>
      </c>
      <c r="H2656" s="51" t="str">
        <f t="shared" si="438"/>
        <v>Otjiwarongo</v>
      </c>
      <c r="I2656" s="84" t="s">
        <v>9</v>
      </c>
      <c r="J2656" s="84"/>
      <c r="K2656" s="84">
        <v>32</v>
      </c>
      <c r="L2656" s="83">
        <f t="shared" si="439"/>
        <v>0.6</v>
      </c>
      <c r="M2656" s="83">
        <f t="shared" si="440"/>
        <v>0.6</v>
      </c>
    </row>
    <row r="2657" spans="1:13" hidden="1" x14ac:dyDescent="0.3">
      <c r="A2657" s="210" t="str">
        <f t="shared" si="432"/>
        <v>2023-IC-L4</v>
      </c>
      <c r="B2657" s="199">
        <f t="shared" si="433"/>
        <v>45178</v>
      </c>
      <c r="C2657" s="210" t="str">
        <f t="shared" si="434"/>
        <v>Zone 4 - Horingbaai</v>
      </c>
      <c r="D2657" s="84" t="s">
        <v>870</v>
      </c>
      <c r="E2657" s="51" t="str">
        <f t="shared" si="435"/>
        <v>Detlef</v>
      </c>
      <c r="F2657" s="51" t="str">
        <f t="shared" si="436"/>
        <v>Heimstadt</v>
      </c>
      <c r="G2657" s="51" t="str">
        <f t="shared" si="437"/>
        <v>Men Master</v>
      </c>
      <c r="H2657" s="51" t="str">
        <f t="shared" si="438"/>
        <v>Otjiwarongo</v>
      </c>
      <c r="I2657" s="84" t="s">
        <v>19</v>
      </c>
      <c r="J2657" s="84"/>
      <c r="K2657" s="84">
        <v>41</v>
      </c>
      <c r="L2657" s="83">
        <f t="shared" si="439"/>
        <v>0.7</v>
      </c>
      <c r="M2657" s="83">
        <f t="shared" si="440"/>
        <v>0.7</v>
      </c>
    </row>
    <row r="2658" spans="1:13" hidden="1" x14ac:dyDescent="0.3">
      <c r="A2658" s="210" t="str">
        <f t="shared" si="432"/>
        <v>2023-IC-L4</v>
      </c>
      <c r="B2658" s="199">
        <f t="shared" si="433"/>
        <v>45178</v>
      </c>
      <c r="C2658" s="210" t="str">
        <f t="shared" si="434"/>
        <v>Zone 4 - Horingbaai</v>
      </c>
      <c r="D2658" s="84" t="s">
        <v>1348</v>
      </c>
      <c r="E2658" s="51" t="str">
        <f t="shared" si="435"/>
        <v>Hannes</v>
      </c>
      <c r="F2658" s="51" t="str">
        <f t="shared" si="436"/>
        <v>DeHaast</v>
      </c>
      <c r="G2658" s="51" t="str">
        <f t="shared" si="437"/>
        <v>Men Veteran</v>
      </c>
      <c r="H2658" s="51" t="str">
        <f t="shared" si="438"/>
        <v>Otjiwarongo</v>
      </c>
      <c r="I2658" s="84"/>
      <c r="J2658" s="84"/>
      <c r="K2658" s="84"/>
      <c r="L2658" s="83" t="str">
        <f t="shared" si="439"/>
        <v/>
      </c>
      <c r="M2658" s="83" t="str">
        <f t="shared" si="440"/>
        <v/>
      </c>
    </row>
    <row r="2659" spans="1:13" hidden="1" x14ac:dyDescent="0.3">
      <c r="A2659" s="210" t="str">
        <f t="shared" si="432"/>
        <v>2023-IC-L4</v>
      </c>
      <c r="B2659" s="199">
        <f t="shared" si="433"/>
        <v>45178</v>
      </c>
      <c r="C2659" s="210" t="str">
        <f t="shared" si="434"/>
        <v>Zone 4 - Horingbaai</v>
      </c>
      <c r="D2659" s="84" t="s">
        <v>623</v>
      </c>
      <c r="E2659" s="51" t="str">
        <f t="shared" si="435"/>
        <v>Dirk</v>
      </c>
      <c r="F2659" s="51" t="str">
        <f t="shared" si="436"/>
        <v>Coetzee</v>
      </c>
      <c r="G2659" s="51" t="str">
        <f t="shared" si="437"/>
        <v>Men Veteran</v>
      </c>
      <c r="H2659" s="51" t="str">
        <f t="shared" si="438"/>
        <v>xOtjiwarongo</v>
      </c>
      <c r="I2659" s="84"/>
      <c r="J2659" s="84"/>
      <c r="K2659" s="84"/>
      <c r="L2659" s="83" t="str">
        <f t="shared" si="439"/>
        <v/>
      </c>
      <c r="M2659" s="83" t="str">
        <f t="shared" si="440"/>
        <v/>
      </c>
    </row>
    <row r="2660" spans="1:13" hidden="1" x14ac:dyDescent="0.3">
      <c r="A2660" s="210" t="str">
        <f t="shared" si="432"/>
        <v>2023-IC-L4</v>
      </c>
      <c r="B2660" s="199">
        <f t="shared" si="433"/>
        <v>45178</v>
      </c>
      <c r="C2660" s="210" t="str">
        <f t="shared" si="434"/>
        <v>Zone 4 - Horingbaai</v>
      </c>
      <c r="D2660" s="84" t="s">
        <v>518</v>
      </c>
      <c r="E2660" s="51" t="str">
        <f t="shared" si="435"/>
        <v>Maritz</v>
      </c>
      <c r="F2660" s="51" t="str">
        <f t="shared" si="436"/>
        <v>Jansen van Vuuren</v>
      </c>
      <c r="G2660" s="51" t="str">
        <f t="shared" si="437"/>
        <v>Men Veteran</v>
      </c>
      <c r="H2660" s="51" t="str">
        <f t="shared" si="438"/>
        <v>Otjiwarongo</v>
      </c>
      <c r="I2660" s="84"/>
      <c r="J2660" s="84"/>
      <c r="K2660" s="84"/>
      <c r="L2660" s="83" t="str">
        <f t="shared" si="439"/>
        <v/>
      </c>
      <c r="M2660" s="83" t="str">
        <f t="shared" si="440"/>
        <v/>
      </c>
    </row>
    <row r="2661" spans="1:13" hidden="1" x14ac:dyDescent="0.3">
      <c r="A2661" s="210" t="str">
        <f t="shared" si="432"/>
        <v>2023-IC-L4</v>
      </c>
      <c r="B2661" s="199">
        <f t="shared" si="433"/>
        <v>45178</v>
      </c>
      <c r="C2661" s="210" t="str">
        <f t="shared" si="434"/>
        <v>Zone 4 - Horingbaai</v>
      </c>
      <c r="D2661" s="84" t="s">
        <v>790</v>
      </c>
      <c r="E2661" s="51" t="str">
        <f t="shared" si="435"/>
        <v>Etienne</v>
      </c>
      <c r="F2661" s="51" t="str">
        <f t="shared" si="436"/>
        <v>Pieters</v>
      </c>
      <c r="G2661" s="51" t="str">
        <f t="shared" si="437"/>
        <v>Men Grand Masters</v>
      </c>
      <c r="H2661" s="51" t="str">
        <f t="shared" si="438"/>
        <v>Otjiwarongo</v>
      </c>
      <c r="I2661" s="84"/>
      <c r="J2661" s="84"/>
      <c r="K2661" s="84"/>
      <c r="L2661" s="83" t="str">
        <f t="shared" si="439"/>
        <v/>
      </c>
      <c r="M2661" s="83" t="str">
        <f t="shared" si="440"/>
        <v/>
      </c>
    </row>
    <row r="2662" spans="1:13" hidden="1" x14ac:dyDescent="0.3">
      <c r="A2662" s="210" t="str">
        <f t="shared" si="432"/>
        <v>2023-IC-L4</v>
      </c>
      <c r="B2662" s="199">
        <f t="shared" si="433"/>
        <v>45178</v>
      </c>
      <c r="C2662" s="210" t="str">
        <f t="shared" si="434"/>
        <v>Zone 4 - Horingbaai</v>
      </c>
      <c r="D2662" s="84" t="s">
        <v>1133</v>
      </c>
      <c r="E2662" s="51" t="str">
        <f t="shared" si="435"/>
        <v>Rinus</v>
      </c>
      <c r="F2662" s="51" t="str">
        <f t="shared" si="436"/>
        <v>Van Der Westhuizen</v>
      </c>
      <c r="G2662" s="51" t="str">
        <f t="shared" si="437"/>
        <v>Men Veteran</v>
      </c>
      <c r="H2662" s="51" t="str">
        <f t="shared" si="438"/>
        <v>Otjiwarongo</v>
      </c>
      <c r="I2662" s="84"/>
      <c r="J2662" s="84"/>
      <c r="K2662" s="84"/>
      <c r="L2662" s="83" t="str">
        <f t="shared" si="439"/>
        <v/>
      </c>
      <c r="M2662" s="83" t="str">
        <f t="shared" si="440"/>
        <v/>
      </c>
    </row>
    <row r="2663" spans="1:13" hidden="1" x14ac:dyDescent="0.3">
      <c r="A2663" s="210" t="str">
        <f t="shared" si="432"/>
        <v>2023-IC-L4</v>
      </c>
      <c r="B2663" s="199">
        <f t="shared" si="433"/>
        <v>45178</v>
      </c>
      <c r="C2663" s="210" t="str">
        <f t="shared" si="434"/>
        <v>Zone 4 - Horingbaai</v>
      </c>
      <c r="D2663" s="84" t="s">
        <v>517</v>
      </c>
      <c r="E2663" s="51" t="str">
        <f t="shared" si="435"/>
        <v>Chris</v>
      </c>
      <c r="F2663" s="51" t="str">
        <f t="shared" si="436"/>
        <v>Feyerabend</v>
      </c>
      <c r="G2663" s="51" t="str">
        <f t="shared" si="437"/>
        <v>Men Veteran</v>
      </c>
      <c r="H2663" s="51" t="str">
        <f t="shared" si="438"/>
        <v>Otjiwarongo</v>
      </c>
      <c r="I2663" s="84"/>
      <c r="J2663" s="84"/>
      <c r="K2663" s="84"/>
      <c r="L2663" s="83" t="str">
        <f t="shared" si="439"/>
        <v/>
      </c>
      <c r="M2663" s="83" t="str">
        <f t="shared" si="440"/>
        <v/>
      </c>
    </row>
    <row r="2664" spans="1:13" hidden="1" x14ac:dyDescent="0.3">
      <c r="A2664" s="210" t="str">
        <f t="shared" si="432"/>
        <v>2023-IC-L4</v>
      </c>
      <c r="B2664" s="199">
        <f t="shared" si="433"/>
        <v>45178</v>
      </c>
      <c r="C2664" s="210" t="str">
        <f t="shared" si="434"/>
        <v>Zone 4 - Horingbaai</v>
      </c>
      <c r="D2664" s="84" t="s">
        <v>759</v>
      </c>
      <c r="E2664" s="51" t="str">
        <f t="shared" si="435"/>
        <v>Stefni</v>
      </c>
      <c r="F2664" s="51" t="str">
        <f t="shared" si="436"/>
        <v>De Jager</v>
      </c>
      <c r="G2664" s="51" t="str">
        <f t="shared" si="437"/>
        <v>Ladies Veteran</v>
      </c>
      <c r="H2664" s="51" t="str">
        <f t="shared" si="438"/>
        <v>Otjiwarongo</v>
      </c>
      <c r="I2664" s="84"/>
      <c r="J2664" s="84"/>
      <c r="K2664" s="84"/>
      <c r="L2664" s="83" t="str">
        <f t="shared" si="439"/>
        <v/>
      </c>
      <c r="M2664" s="83" t="str">
        <f t="shared" si="440"/>
        <v/>
      </c>
    </row>
    <row r="2665" spans="1:13" hidden="1" x14ac:dyDescent="0.3">
      <c r="A2665" s="210" t="str">
        <f t="shared" si="432"/>
        <v>2023-IC-L4</v>
      </c>
      <c r="B2665" s="199">
        <f t="shared" si="433"/>
        <v>45178</v>
      </c>
      <c r="C2665" s="210" t="str">
        <f t="shared" si="434"/>
        <v>Zone 4 - Horingbaai</v>
      </c>
      <c r="D2665" s="84" t="s">
        <v>1697</v>
      </c>
      <c r="E2665" s="51" t="str">
        <f t="shared" si="435"/>
        <v>Maritz JNR</v>
      </c>
      <c r="F2665" s="51" t="str">
        <f t="shared" si="436"/>
        <v>Jansen Van Vuuren</v>
      </c>
      <c r="G2665" s="51" t="str">
        <f t="shared" si="437"/>
        <v>Men U/16</v>
      </c>
      <c r="H2665" s="51" t="str">
        <f t="shared" si="438"/>
        <v>Otjiwarongo</v>
      </c>
      <c r="I2665" s="84"/>
      <c r="J2665" s="84"/>
      <c r="K2665" s="84"/>
      <c r="L2665" s="83" t="str">
        <f t="shared" si="439"/>
        <v/>
      </c>
      <c r="M2665" s="83" t="str">
        <f t="shared" si="440"/>
        <v/>
      </c>
    </row>
    <row r="2666" spans="1:13" hidden="1" x14ac:dyDescent="0.3">
      <c r="A2666" s="210" t="str">
        <f t="shared" si="432"/>
        <v>2023-IC-L4</v>
      </c>
      <c r="B2666" s="199">
        <f t="shared" si="433"/>
        <v>45178</v>
      </c>
      <c r="C2666" s="210" t="str">
        <f t="shared" si="434"/>
        <v>Zone 4 - Horingbaai</v>
      </c>
      <c r="D2666" s="84" t="s">
        <v>1351</v>
      </c>
      <c r="E2666" s="51" t="str">
        <f t="shared" si="435"/>
        <v>Franco</v>
      </c>
      <c r="F2666" s="51" t="str">
        <f t="shared" si="436"/>
        <v>Feyerabend</v>
      </c>
      <c r="G2666" s="51" t="str">
        <f t="shared" si="437"/>
        <v>Men U/16</v>
      </c>
      <c r="H2666" s="51" t="str">
        <f t="shared" si="438"/>
        <v>Otjiwarongo</v>
      </c>
      <c r="I2666" s="84"/>
      <c r="J2666" s="84"/>
      <c r="K2666" s="84"/>
      <c r="L2666" s="83" t="str">
        <f t="shared" si="439"/>
        <v/>
      </c>
      <c r="M2666" s="83" t="str">
        <f t="shared" si="440"/>
        <v/>
      </c>
    </row>
    <row r="2667" spans="1:13" hidden="1" x14ac:dyDescent="0.3">
      <c r="A2667" s="210" t="str">
        <f t="shared" si="432"/>
        <v>2023-IC-L4</v>
      </c>
      <c r="B2667" s="199">
        <f t="shared" si="433"/>
        <v>45178</v>
      </c>
      <c r="C2667" s="210" t="str">
        <f t="shared" si="434"/>
        <v>Zone 4 - Horingbaai</v>
      </c>
      <c r="D2667" s="84" t="s">
        <v>1699</v>
      </c>
      <c r="E2667" s="51" t="str">
        <f t="shared" si="435"/>
        <v>Ryno</v>
      </c>
      <c r="F2667" s="51" t="str">
        <f t="shared" si="436"/>
        <v>Enslin</v>
      </c>
      <c r="G2667" s="51" t="str">
        <f t="shared" si="437"/>
        <v>Men Senior</v>
      </c>
      <c r="H2667" s="51" t="str">
        <f t="shared" si="438"/>
        <v>Namib Park</v>
      </c>
      <c r="I2667" s="84"/>
      <c r="J2667" s="84" t="s">
        <v>1279</v>
      </c>
      <c r="K2667" s="84">
        <v>157</v>
      </c>
      <c r="L2667" s="83">
        <f t="shared" si="439"/>
        <v>20.399999999999999</v>
      </c>
      <c r="M2667" s="83">
        <f t="shared" si="440"/>
        <v>20.399999999999999</v>
      </c>
    </row>
    <row r="2668" spans="1:13" hidden="1" x14ac:dyDescent="0.3">
      <c r="A2668" s="210" t="str">
        <f t="shared" si="432"/>
        <v>2023-IC-L4</v>
      </c>
      <c r="B2668" s="199">
        <f t="shared" si="433"/>
        <v>45178</v>
      </c>
      <c r="C2668" s="210" t="str">
        <f t="shared" si="434"/>
        <v>Zone 4 - Horingbaai</v>
      </c>
      <c r="D2668" s="84" t="s">
        <v>1699</v>
      </c>
      <c r="E2668" s="51" t="str">
        <f t="shared" si="435"/>
        <v>Ryno</v>
      </c>
      <c r="F2668" s="51" t="str">
        <f t="shared" si="436"/>
        <v>Enslin</v>
      </c>
      <c r="G2668" s="51" t="str">
        <f t="shared" si="437"/>
        <v>Men Senior</v>
      </c>
      <c r="H2668" s="51" t="str">
        <f t="shared" si="438"/>
        <v>Namib Park</v>
      </c>
      <c r="I2668" s="84"/>
      <c r="J2668" s="84" t="s">
        <v>1279</v>
      </c>
      <c r="K2668" s="84">
        <v>148</v>
      </c>
      <c r="L2668" s="83">
        <f t="shared" si="439"/>
        <v>16.600000000000001</v>
      </c>
      <c r="M2668" s="83">
        <f t="shared" si="440"/>
        <v>16.600000000000001</v>
      </c>
    </row>
    <row r="2669" spans="1:13" hidden="1" x14ac:dyDescent="0.3">
      <c r="A2669" s="210" t="str">
        <f t="shared" si="432"/>
        <v>2023-IC-L4</v>
      </c>
      <c r="B2669" s="199">
        <f t="shared" si="433"/>
        <v>45178</v>
      </c>
      <c r="C2669" s="210" t="str">
        <f t="shared" si="434"/>
        <v>Zone 4 - Horingbaai</v>
      </c>
      <c r="D2669" s="84" t="s">
        <v>825</v>
      </c>
      <c r="E2669" s="51" t="str">
        <f t="shared" si="435"/>
        <v>Riaan</v>
      </c>
      <c r="F2669" s="51" t="str">
        <f t="shared" si="436"/>
        <v>Pelcher</v>
      </c>
      <c r="G2669" s="51" t="str">
        <f t="shared" si="437"/>
        <v>Men Master</v>
      </c>
      <c r="H2669" s="51" t="str">
        <f t="shared" si="438"/>
        <v>Namib Park</v>
      </c>
      <c r="I2669" s="84" t="s">
        <v>9</v>
      </c>
      <c r="J2669" s="84"/>
      <c r="K2669" s="84">
        <v>32</v>
      </c>
      <c r="L2669" s="83">
        <f t="shared" si="439"/>
        <v>0.6</v>
      </c>
      <c r="M2669" s="83">
        <f t="shared" si="440"/>
        <v>0.6</v>
      </c>
    </row>
    <row r="2670" spans="1:13" hidden="1" x14ac:dyDescent="0.3">
      <c r="A2670" s="210" t="str">
        <f t="shared" si="432"/>
        <v>2023-IC-L4</v>
      </c>
      <c r="B2670" s="199">
        <f t="shared" si="433"/>
        <v>45178</v>
      </c>
      <c r="C2670" s="210" t="str">
        <f t="shared" si="434"/>
        <v>Zone 4 - Horingbaai</v>
      </c>
      <c r="D2670" s="84" t="s">
        <v>611</v>
      </c>
      <c r="E2670" s="51" t="str">
        <f t="shared" si="435"/>
        <v>Coennie</v>
      </c>
      <c r="F2670" s="51" t="str">
        <f t="shared" si="436"/>
        <v>Steyn</v>
      </c>
      <c r="G2670" s="51" t="str">
        <f t="shared" si="437"/>
        <v>Men Grand Masters</v>
      </c>
      <c r="H2670" s="51" t="str">
        <f t="shared" si="438"/>
        <v>Namib Park</v>
      </c>
      <c r="I2670" s="84" t="s">
        <v>19</v>
      </c>
      <c r="J2670" s="84"/>
      <c r="K2670" s="84">
        <v>46</v>
      </c>
      <c r="L2670" s="83">
        <f t="shared" si="439"/>
        <v>1</v>
      </c>
      <c r="M2670" s="83">
        <f t="shared" si="440"/>
        <v>1</v>
      </c>
    </row>
    <row r="2671" spans="1:13" hidden="1" x14ac:dyDescent="0.3">
      <c r="A2671" s="210" t="str">
        <f t="shared" si="432"/>
        <v>2023-IC-L4</v>
      </c>
      <c r="B2671" s="199">
        <f t="shared" si="433"/>
        <v>45178</v>
      </c>
      <c r="C2671" s="210" t="str">
        <f t="shared" si="434"/>
        <v>Zone 4 - Horingbaai</v>
      </c>
      <c r="D2671" s="84" t="s">
        <v>1101</v>
      </c>
      <c r="E2671" s="51" t="str">
        <f t="shared" si="435"/>
        <v>Pierre</v>
      </c>
      <c r="F2671" s="51" t="str">
        <f t="shared" si="436"/>
        <v>Coetzee</v>
      </c>
      <c r="G2671" s="51" t="str">
        <f t="shared" si="437"/>
        <v>Men Veteran</v>
      </c>
      <c r="H2671" s="51" t="str">
        <f t="shared" si="438"/>
        <v>Namib Park</v>
      </c>
      <c r="I2671" s="84"/>
      <c r="J2671" s="84"/>
      <c r="K2671" s="84"/>
      <c r="L2671" s="83" t="str">
        <f t="shared" si="439"/>
        <v/>
      </c>
      <c r="M2671" s="83" t="str">
        <f t="shared" si="440"/>
        <v/>
      </c>
    </row>
    <row r="2672" spans="1:13" hidden="1" x14ac:dyDescent="0.3">
      <c r="A2672" s="210" t="str">
        <f t="shared" si="432"/>
        <v>2023-IC-L4</v>
      </c>
      <c r="B2672" s="199">
        <f t="shared" si="433"/>
        <v>45178</v>
      </c>
      <c r="C2672" s="210" t="str">
        <f t="shared" si="434"/>
        <v>Zone 4 - Horingbaai</v>
      </c>
      <c r="D2672" s="84" t="s">
        <v>1327</v>
      </c>
      <c r="E2672" s="51" t="str">
        <f t="shared" si="435"/>
        <v>Mark</v>
      </c>
      <c r="F2672" s="51" t="str">
        <f t="shared" si="436"/>
        <v>Van Der Merwe</v>
      </c>
      <c r="G2672" s="51" t="str">
        <f t="shared" si="437"/>
        <v>Men U/21</v>
      </c>
      <c r="H2672" s="51" t="str">
        <f t="shared" si="438"/>
        <v>Namib Park</v>
      </c>
      <c r="I2672" s="84"/>
      <c r="J2672" s="84"/>
      <c r="K2672" s="84"/>
      <c r="L2672" s="83" t="str">
        <f t="shared" si="439"/>
        <v/>
      </c>
      <c r="M2672" s="83" t="str">
        <f t="shared" si="440"/>
        <v/>
      </c>
    </row>
    <row r="2673" spans="1:13" hidden="1" x14ac:dyDescent="0.3">
      <c r="A2673" s="210" t="str">
        <f t="shared" si="432"/>
        <v>2023-IC-L4</v>
      </c>
      <c r="B2673" s="199">
        <f t="shared" si="433"/>
        <v>45178</v>
      </c>
      <c r="C2673" s="210" t="str">
        <f t="shared" si="434"/>
        <v>Zone 4 - Horingbaai</v>
      </c>
      <c r="D2673" s="84" t="s">
        <v>588</v>
      </c>
      <c r="E2673" s="51" t="str">
        <f t="shared" si="435"/>
        <v>Willem</v>
      </c>
      <c r="F2673" s="51" t="str">
        <f t="shared" si="436"/>
        <v>Slabbert</v>
      </c>
      <c r="G2673" s="51" t="str">
        <f t="shared" si="437"/>
        <v>Men Veteran</v>
      </c>
      <c r="H2673" s="51" t="str">
        <f t="shared" si="438"/>
        <v>xNamib Park</v>
      </c>
      <c r="I2673" s="84"/>
      <c r="J2673" s="84"/>
      <c r="K2673" s="84"/>
      <c r="L2673" s="83" t="str">
        <f t="shared" si="439"/>
        <v/>
      </c>
      <c r="M2673" s="83" t="str">
        <f t="shared" si="440"/>
        <v/>
      </c>
    </row>
    <row r="2674" spans="1:13" hidden="1" x14ac:dyDescent="0.3">
      <c r="A2674" s="210" t="str">
        <f t="shared" si="432"/>
        <v>2023-IC-L4</v>
      </c>
      <c r="B2674" s="199">
        <f t="shared" si="433"/>
        <v>45178</v>
      </c>
      <c r="C2674" s="210" t="str">
        <f t="shared" si="434"/>
        <v>Zone 4 - Horingbaai</v>
      </c>
      <c r="D2674" s="84" t="s">
        <v>1006</v>
      </c>
      <c r="E2674" s="51" t="str">
        <f t="shared" si="435"/>
        <v>Andre</v>
      </c>
      <c r="F2674" s="51" t="str">
        <f t="shared" si="436"/>
        <v>Vermaak</v>
      </c>
      <c r="G2674" s="51" t="str">
        <f t="shared" si="437"/>
        <v>Men Senior</v>
      </c>
      <c r="H2674" s="51" t="str">
        <f t="shared" si="438"/>
        <v>Namib Park</v>
      </c>
      <c r="I2674" s="84"/>
      <c r="J2674" s="84"/>
      <c r="K2674" s="84"/>
      <c r="L2674" s="83" t="str">
        <f t="shared" si="439"/>
        <v/>
      </c>
      <c r="M2674" s="83" t="str">
        <f t="shared" si="440"/>
        <v/>
      </c>
    </row>
    <row r="2675" spans="1:13" hidden="1" x14ac:dyDescent="0.3">
      <c r="A2675" s="210" t="str">
        <f t="shared" si="432"/>
        <v>2023-IC-L4</v>
      </c>
      <c r="B2675" s="199">
        <f t="shared" si="433"/>
        <v>45178</v>
      </c>
      <c r="C2675" s="210" t="str">
        <f t="shared" si="434"/>
        <v>Zone 4 - Horingbaai</v>
      </c>
      <c r="D2675" s="84" t="s">
        <v>946</v>
      </c>
      <c r="E2675" s="51" t="str">
        <f t="shared" si="435"/>
        <v>Johan</v>
      </c>
      <c r="F2675" s="51" t="str">
        <f t="shared" si="436"/>
        <v>Herbst</v>
      </c>
      <c r="G2675" s="51" t="str">
        <f t="shared" si="437"/>
        <v>Men Veteran</v>
      </c>
      <c r="H2675" s="51" t="str">
        <f t="shared" si="438"/>
        <v>Henties Bay</v>
      </c>
      <c r="I2675" s="84"/>
      <c r="J2675" s="84"/>
      <c r="K2675" s="84"/>
      <c r="L2675" s="83" t="str">
        <f t="shared" si="439"/>
        <v/>
      </c>
      <c r="M2675" s="83" t="str">
        <f t="shared" si="440"/>
        <v/>
      </c>
    </row>
    <row r="2676" spans="1:13" hidden="1" x14ac:dyDescent="0.3">
      <c r="A2676" s="210" t="str">
        <f t="shared" si="432"/>
        <v>2023-IC-L4</v>
      </c>
      <c r="B2676" s="199">
        <f t="shared" si="433"/>
        <v>45178</v>
      </c>
      <c r="C2676" s="210" t="str">
        <f t="shared" si="434"/>
        <v>Zone 4 - Horingbaai</v>
      </c>
      <c r="D2676" s="84" t="s">
        <v>607</v>
      </c>
      <c r="E2676" s="51" t="str">
        <f t="shared" si="435"/>
        <v>Stephan</v>
      </c>
      <c r="F2676" s="51" t="str">
        <f t="shared" si="436"/>
        <v>Swanepoel</v>
      </c>
      <c r="G2676" s="51" t="str">
        <f t="shared" si="437"/>
        <v>Men Veteran</v>
      </c>
      <c r="H2676" s="51" t="str">
        <f t="shared" si="438"/>
        <v>Namib Park</v>
      </c>
      <c r="I2676" s="84"/>
      <c r="J2676" s="84"/>
      <c r="K2676" s="84"/>
      <c r="L2676" s="83" t="str">
        <f t="shared" si="439"/>
        <v/>
      </c>
      <c r="M2676" s="83" t="str">
        <f t="shared" si="440"/>
        <v/>
      </c>
    </row>
    <row r="2677" spans="1:13" hidden="1" x14ac:dyDescent="0.3">
      <c r="A2677" s="210" t="str">
        <f t="shared" si="432"/>
        <v>2023-IC-L4</v>
      </c>
      <c r="B2677" s="199">
        <f t="shared" si="433"/>
        <v>45178</v>
      </c>
      <c r="C2677" s="210" t="str">
        <f t="shared" si="434"/>
        <v>Zone 4 - Horingbaai</v>
      </c>
      <c r="D2677" s="84" t="s">
        <v>486</v>
      </c>
      <c r="E2677" s="51" t="str">
        <f t="shared" si="435"/>
        <v>Johan</v>
      </c>
      <c r="F2677" s="51" t="str">
        <f t="shared" si="436"/>
        <v>Bruwer</v>
      </c>
      <c r="G2677" s="51" t="str">
        <f t="shared" si="437"/>
        <v>Men Senior</v>
      </c>
      <c r="H2677" s="51" t="str">
        <f t="shared" si="438"/>
        <v>Namib Park</v>
      </c>
      <c r="I2677" s="84"/>
      <c r="J2677" s="84"/>
      <c r="K2677" s="84"/>
      <c r="L2677" s="83" t="str">
        <f t="shared" si="439"/>
        <v/>
      </c>
      <c r="M2677" s="83" t="str">
        <f t="shared" si="440"/>
        <v/>
      </c>
    </row>
    <row r="2678" spans="1:13" hidden="1" x14ac:dyDescent="0.3">
      <c r="A2678" s="210" t="str">
        <f t="shared" si="432"/>
        <v>2023-IC-L4</v>
      </c>
      <c r="B2678" s="199">
        <f t="shared" si="433"/>
        <v>45178</v>
      </c>
      <c r="C2678" s="210" t="str">
        <f t="shared" si="434"/>
        <v>Zone 4 - Horingbaai</v>
      </c>
      <c r="D2678" s="84" t="s">
        <v>556</v>
      </c>
      <c r="E2678" s="51" t="str">
        <f t="shared" si="435"/>
        <v>Lance</v>
      </c>
      <c r="F2678" s="51" t="str">
        <f t="shared" si="436"/>
        <v>Mills</v>
      </c>
      <c r="G2678" s="51" t="str">
        <f t="shared" si="437"/>
        <v>Men Master</v>
      </c>
      <c r="H2678" s="51" t="str">
        <f t="shared" si="438"/>
        <v>Henties Bay</v>
      </c>
      <c r="I2678" s="84"/>
      <c r="J2678" s="84"/>
      <c r="K2678" s="84"/>
      <c r="L2678" s="83" t="str">
        <f t="shared" si="439"/>
        <v/>
      </c>
      <c r="M2678" s="83" t="str">
        <f t="shared" si="440"/>
        <v/>
      </c>
    </row>
    <row r="2679" spans="1:13" hidden="1" x14ac:dyDescent="0.3">
      <c r="A2679" s="210" t="str">
        <f t="shared" si="432"/>
        <v>2023-IC-L4</v>
      </c>
      <c r="B2679" s="199">
        <f t="shared" si="433"/>
        <v>45178</v>
      </c>
      <c r="C2679" s="210" t="str">
        <f t="shared" si="434"/>
        <v>Zone 4 - Horingbaai</v>
      </c>
      <c r="D2679" s="84" t="s">
        <v>457</v>
      </c>
      <c r="E2679" s="51" t="str">
        <f t="shared" si="435"/>
        <v>Andre</v>
      </c>
      <c r="F2679" s="51" t="str">
        <f t="shared" si="436"/>
        <v>Coetzee</v>
      </c>
      <c r="G2679" s="51" t="str">
        <f t="shared" si="437"/>
        <v>Men Grand Masters</v>
      </c>
      <c r="H2679" s="51" t="str">
        <f t="shared" si="438"/>
        <v>Namib Park</v>
      </c>
      <c r="I2679" s="84"/>
      <c r="J2679" s="84"/>
      <c r="K2679" s="84"/>
      <c r="L2679" s="83" t="str">
        <f t="shared" si="439"/>
        <v/>
      </c>
      <c r="M2679" s="83" t="str">
        <f t="shared" si="440"/>
        <v/>
      </c>
    </row>
    <row r="2680" spans="1:13" hidden="1" x14ac:dyDescent="0.3">
      <c r="A2680" s="210" t="str">
        <f t="shared" si="432"/>
        <v>2023-IC-L4</v>
      </c>
      <c r="B2680" s="199">
        <f t="shared" si="433"/>
        <v>45178</v>
      </c>
      <c r="C2680" s="210" t="str">
        <f t="shared" si="434"/>
        <v>Zone 4 - Horingbaai</v>
      </c>
      <c r="D2680" s="84" t="s">
        <v>1076</v>
      </c>
      <c r="E2680" s="51" t="str">
        <f t="shared" si="435"/>
        <v>Murray</v>
      </c>
      <c r="F2680" s="51" t="str">
        <f t="shared" si="436"/>
        <v>Lewis</v>
      </c>
      <c r="G2680" s="51" t="str">
        <f t="shared" si="437"/>
        <v>Men Veteran</v>
      </c>
      <c r="H2680" s="51" t="str">
        <f t="shared" si="438"/>
        <v>Mako</v>
      </c>
      <c r="I2680" s="84"/>
      <c r="J2680" s="84" t="s">
        <v>1279</v>
      </c>
      <c r="K2680" s="84">
        <v>154</v>
      </c>
      <c r="L2680" s="83">
        <f t="shared" si="439"/>
        <v>19.100000000000001</v>
      </c>
      <c r="M2680" s="83">
        <f t="shared" si="440"/>
        <v>19.100000000000001</v>
      </c>
    </row>
    <row r="2681" spans="1:13" hidden="1" x14ac:dyDescent="0.3">
      <c r="A2681" s="210" t="str">
        <f t="shared" si="432"/>
        <v>2023-IC-L4</v>
      </c>
      <c r="B2681" s="199">
        <f t="shared" si="433"/>
        <v>45178</v>
      </c>
      <c r="C2681" s="210" t="str">
        <f t="shared" si="434"/>
        <v>Zone 4 - Horingbaai</v>
      </c>
      <c r="D2681" s="84" t="s">
        <v>1003</v>
      </c>
      <c r="E2681" s="51" t="str">
        <f t="shared" si="435"/>
        <v>Jorg</v>
      </c>
      <c r="F2681" s="51" t="str">
        <f t="shared" si="436"/>
        <v>Walder</v>
      </c>
      <c r="G2681" s="51" t="str">
        <f t="shared" si="437"/>
        <v>Men Master</v>
      </c>
      <c r="H2681" s="51" t="str">
        <f t="shared" si="438"/>
        <v>Mako</v>
      </c>
      <c r="I2681" s="84"/>
      <c r="J2681" s="84"/>
      <c r="K2681" s="84"/>
      <c r="L2681" s="83" t="str">
        <f t="shared" si="439"/>
        <v/>
      </c>
      <c r="M2681" s="83" t="str">
        <f t="shared" si="440"/>
        <v/>
      </c>
    </row>
    <row r="2682" spans="1:13" hidden="1" x14ac:dyDescent="0.3">
      <c r="A2682" s="210" t="str">
        <f t="shared" si="432"/>
        <v>2023-IC-L4</v>
      </c>
      <c r="B2682" s="199">
        <f t="shared" si="433"/>
        <v>45178</v>
      </c>
      <c r="C2682" s="210" t="str">
        <f t="shared" si="434"/>
        <v>Zone 4 - Horingbaai</v>
      </c>
      <c r="D2682" s="84" t="s">
        <v>841</v>
      </c>
      <c r="E2682" s="51" t="str">
        <f t="shared" si="435"/>
        <v>Renate</v>
      </c>
      <c r="F2682" s="51" t="str">
        <f t="shared" si="436"/>
        <v>Gruttemeyer</v>
      </c>
      <c r="G2682" s="51" t="str">
        <f t="shared" si="437"/>
        <v>Ladies Grand Masters</v>
      </c>
      <c r="H2682" s="51" t="str">
        <f t="shared" si="438"/>
        <v>Mako</v>
      </c>
      <c r="I2682" s="84"/>
      <c r="J2682" s="84"/>
      <c r="K2682" s="84"/>
      <c r="L2682" s="83" t="str">
        <f t="shared" si="439"/>
        <v/>
      </c>
      <c r="M2682" s="83" t="str">
        <f t="shared" si="440"/>
        <v/>
      </c>
    </row>
    <row r="2683" spans="1:13" hidden="1" x14ac:dyDescent="0.3">
      <c r="A2683" s="210" t="str">
        <f t="shared" si="432"/>
        <v>2023-IC-L4</v>
      </c>
      <c r="B2683" s="199">
        <f t="shared" si="433"/>
        <v>45178</v>
      </c>
      <c r="C2683" s="210" t="str">
        <f t="shared" si="434"/>
        <v>Zone 4 - Horingbaai</v>
      </c>
      <c r="D2683" s="84" t="s">
        <v>683</v>
      </c>
      <c r="E2683" s="51" t="str">
        <f t="shared" si="435"/>
        <v>Herbert</v>
      </c>
      <c r="F2683" s="51" t="str">
        <f t="shared" si="436"/>
        <v>Schmidlin</v>
      </c>
      <c r="G2683" s="51" t="str">
        <f t="shared" si="437"/>
        <v>Men Master</v>
      </c>
      <c r="H2683" s="51" t="str">
        <f t="shared" si="438"/>
        <v>Mako</v>
      </c>
      <c r="I2683" s="84"/>
      <c r="J2683" s="84"/>
      <c r="K2683" s="84"/>
      <c r="L2683" s="83" t="str">
        <f t="shared" si="439"/>
        <v/>
      </c>
      <c r="M2683" s="83" t="str">
        <f t="shared" si="440"/>
        <v/>
      </c>
    </row>
    <row r="2684" spans="1:13" hidden="1" x14ac:dyDescent="0.3">
      <c r="A2684" s="210" t="str">
        <f t="shared" si="432"/>
        <v>2023-IC-L4</v>
      </c>
      <c r="B2684" s="199">
        <f t="shared" si="433"/>
        <v>45178</v>
      </c>
      <c r="C2684" s="210" t="str">
        <f t="shared" si="434"/>
        <v>Zone 4 - Horingbaai</v>
      </c>
      <c r="D2684" s="84" t="s">
        <v>634</v>
      </c>
      <c r="E2684" s="51" t="str">
        <f t="shared" si="435"/>
        <v>Sue</v>
      </c>
      <c r="F2684" s="51" t="str">
        <f t="shared" si="436"/>
        <v>Drake</v>
      </c>
      <c r="G2684" s="51" t="str">
        <f t="shared" si="437"/>
        <v>Ladies Grand Masters</v>
      </c>
      <c r="H2684" s="51" t="str">
        <f t="shared" si="438"/>
        <v>Mako</v>
      </c>
      <c r="I2684" s="84"/>
      <c r="J2684" s="84"/>
      <c r="K2684" s="84"/>
      <c r="L2684" s="83" t="str">
        <f t="shared" si="439"/>
        <v/>
      </c>
      <c r="M2684" s="83" t="str">
        <f t="shared" si="440"/>
        <v/>
      </c>
    </row>
    <row r="2685" spans="1:13" hidden="1" x14ac:dyDescent="0.3">
      <c r="A2685" s="210" t="str">
        <f t="shared" si="432"/>
        <v>2023-IC-L4</v>
      </c>
      <c r="B2685" s="199">
        <f t="shared" si="433"/>
        <v>45178</v>
      </c>
      <c r="C2685" s="210" t="str">
        <f t="shared" si="434"/>
        <v>Zone 4 - Horingbaai</v>
      </c>
      <c r="D2685" s="84" t="s">
        <v>682</v>
      </c>
      <c r="E2685" s="51" t="str">
        <f t="shared" si="435"/>
        <v>Henning</v>
      </c>
      <c r="F2685" s="51" t="str">
        <f t="shared" si="436"/>
        <v>Du Plessis</v>
      </c>
      <c r="G2685" s="51" t="str">
        <f t="shared" si="437"/>
        <v>Men Master</v>
      </c>
      <c r="H2685" s="51" t="str">
        <f t="shared" si="438"/>
        <v>Atlantic Angling Club</v>
      </c>
      <c r="I2685" s="84"/>
      <c r="J2685" s="84" t="s">
        <v>1279</v>
      </c>
      <c r="K2685" s="84">
        <v>152</v>
      </c>
      <c r="L2685" s="83">
        <f t="shared" si="439"/>
        <v>18.2</v>
      </c>
      <c r="M2685" s="83">
        <f t="shared" si="440"/>
        <v>18.2</v>
      </c>
    </row>
    <row r="2686" spans="1:13" hidden="1" x14ac:dyDescent="0.3">
      <c r="A2686" s="210" t="str">
        <f t="shared" si="432"/>
        <v>2023-IC-L4</v>
      </c>
      <c r="B2686" s="199">
        <f t="shared" si="433"/>
        <v>45178</v>
      </c>
      <c r="C2686" s="210" t="str">
        <f t="shared" si="434"/>
        <v>Zone 4 - Horingbaai</v>
      </c>
      <c r="D2686" s="84" t="s">
        <v>1685</v>
      </c>
      <c r="E2686" s="51" t="str">
        <f t="shared" si="435"/>
        <v>Jacobus</v>
      </c>
      <c r="F2686" s="51" t="str">
        <f t="shared" si="436"/>
        <v>Steyl</v>
      </c>
      <c r="G2686" s="51" t="str">
        <f t="shared" si="437"/>
        <v>Men Grand Masters</v>
      </c>
      <c r="H2686" s="51" t="str">
        <f t="shared" si="438"/>
        <v>Atlantic Angling Club</v>
      </c>
      <c r="I2686" s="84"/>
      <c r="J2686" s="84" t="s">
        <v>1279</v>
      </c>
      <c r="K2686" s="84">
        <v>141</v>
      </c>
      <c r="L2686" s="83">
        <f t="shared" si="439"/>
        <v>14.1</v>
      </c>
      <c r="M2686" s="83">
        <f t="shared" si="440"/>
        <v>14.1</v>
      </c>
    </row>
    <row r="2687" spans="1:13" hidden="1" x14ac:dyDescent="0.3">
      <c r="A2687" s="210" t="str">
        <f t="shared" si="432"/>
        <v>2023-IC-L4</v>
      </c>
      <c r="B2687" s="199">
        <f t="shared" si="433"/>
        <v>45178</v>
      </c>
      <c r="C2687" s="210" t="str">
        <f t="shared" si="434"/>
        <v>Zone 4 - Horingbaai</v>
      </c>
      <c r="D2687" s="84" t="s">
        <v>460</v>
      </c>
      <c r="E2687" s="51" t="str">
        <f t="shared" si="435"/>
        <v>Johan</v>
      </c>
      <c r="F2687" s="51" t="str">
        <f t="shared" si="436"/>
        <v>Mostert</v>
      </c>
      <c r="G2687" s="51" t="str">
        <f t="shared" si="437"/>
        <v>Men Veteran</v>
      </c>
      <c r="H2687" s="51" t="str">
        <f t="shared" si="438"/>
        <v>Atlantic Angling Club</v>
      </c>
      <c r="I2687" s="84"/>
      <c r="J2687" s="84" t="s">
        <v>1279</v>
      </c>
      <c r="K2687" s="84">
        <v>150</v>
      </c>
      <c r="L2687" s="83">
        <f t="shared" si="439"/>
        <v>17.399999999999999</v>
      </c>
      <c r="M2687" s="83">
        <f t="shared" si="440"/>
        <v>17.399999999999999</v>
      </c>
    </row>
    <row r="2688" spans="1:13" hidden="1" x14ac:dyDescent="0.3">
      <c r="A2688" s="210" t="str">
        <f t="shared" si="432"/>
        <v>2023-IC-L4</v>
      </c>
      <c r="B2688" s="199">
        <f t="shared" si="433"/>
        <v>45178</v>
      </c>
      <c r="C2688" s="210" t="str">
        <f t="shared" si="434"/>
        <v>Zone 4 - Horingbaai</v>
      </c>
      <c r="D2688" s="84" t="s">
        <v>1554</v>
      </c>
      <c r="E2688" s="51" t="str">
        <f t="shared" si="435"/>
        <v>Sven</v>
      </c>
      <c r="F2688" s="51" t="str">
        <f t="shared" si="436"/>
        <v>Welzig</v>
      </c>
      <c r="G2688" s="51" t="str">
        <f t="shared" si="437"/>
        <v>Men U/21</v>
      </c>
      <c r="H2688" s="51" t="str">
        <f t="shared" si="438"/>
        <v>Mako</v>
      </c>
      <c r="I2688" s="84"/>
      <c r="J2688" s="84" t="s">
        <v>1279</v>
      </c>
      <c r="K2688" s="84">
        <v>77</v>
      </c>
      <c r="L2688" s="83">
        <f t="shared" si="439"/>
        <v>1.8</v>
      </c>
      <c r="M2688" s="83">
        <f t="shared" si="440"/>
        <v>1.8</v>
      </c>
    </row>
    <row r="2689" spans="1:13" hidden="1" x14ac:dyDescent="0.3">
      <c r="A2689" s="210" t="str">
        <f t="shared" si="432"/>
        <v>2023-IC-L4</v>
      </c>
      <c r="B2689" s="199">
        <f t="shared" si="433"/>
        <v>45178</v>
      </c>
      <c r="C2689" s="210" t="str">
        <f t="shared" si="434"/>
        <v>Zone 4 - Horingbaai</v>
      </c>
      <c r="D2689" s="84" t="s">
        <v>1670</v>
      </c>
      <c r="E2689" s="51" t="str">
        <f t="shared" si="435"/>
        <v>Andy</v>
      </c>
      <c r="F2689" s="51" t="str">
        <f t="shared" si="436"/>
        <v>Welzig</v>
      </c>
      <c r="G2689" s="51" t="str">
        <f t="shared" si="437"/>
        <v>Men Grand Masters</v>
      </c>
      <c r="H2689" s="51" t="str">
        <f t="shared" si="438"/>
        <v>Atlantic Angling Club</v>
      </c>
      <c r="I2689" s="84" t="s">
        <v>19</v>
      </c>
      <c r="J2689" s="84"/>
      <c r="K2689" s="84">
        <v>63</v>
      </c>
      <c r="L2689" s="83">
        <f t="shared" si="439"/>
        <v>2.6</v>
      </c>
      <c r="M2689" s="83">
        <f t="shared" si="440"/>
        <v>2.6</v>
      </c>
    </row>
    <row r="2690" spans="1:13" hidden="1" x14ac:dyDescent="0.3">
      <c r="A2690" s="210" t="str">
        <f t="shared" si="432"/>
        <v>2023-IC-L4</v>
      </c>
      <c r="B2690" s="199">
        <f t="shared" si="433"/>
        <v>45178</v>
      </c>
      <c r="C2690" s="210" t="str">
        <f t="shared" si="434"/>
        <v>Zone 4 - Horingbaai</v>
      </c>
      <c r="D2690" s="84" t="s">
        <v>1429</v>
      </c>
      <c r="E2690" s="51" t="str">
        <f t="shared" si="435"/>
        <v>Andi</v>
      </c>
      <c r="F2690" s="51" t="str">
        <f t="shared" si="436"/>
        <v>Bachran</v>
      </c>
      <c r="G2690" s="51" t="str">
        <f t="shared" si="437"/>
        <v>Men Master</v>
      </c>
      <c r="H2690" s="51" t="str">
        <f t="shared" si="438"/>
        <v>Atlantic Angling Club</v>
      </c>
      <c r="I2690" s="84"/>
      <c r="J2690" s="84"/>
      <c r="K2690" s="84"/>
      <c r="L2690" s="83" t="str">
        <f t="shared" si="439"/>
        <v/>
      </c>
      <c r="M2690" s="83" t="str">
        <f t="shared" si="440"/>
        <v/>
      </c>
    </row>
    <row r="2691" spans="1:13" hidden="1" x14ac:dyDescent="0.3">
      <c r="A2691" s="210" t="str">
        <f t="shared" si="432"/>
        <v>2023-IC-L4</v>
      </c>
      <c r="B2691" s="199">
        <f t="shared" si="433"/>
        <v>45178</v>
      </c>
      <c r="C2691" s="210" t="str">
        <f t="shared" si="434"/>
        <v>Zone 4 - Horingbaai</v>
      </c>
      <c r="D2691" s="84" t="s">
        <v>1556</v>
      </c>
      <c r="E2691" s="51" t="str">
        <f t="shared" si="435"/>
        <v>Hennie</v>
      </c>
      <c r="F2691" s="51" t="str">
        <f t="shared" si="436"/>
        <v>Nell</v>
      </c>
      <c r="G2691" s="51" t="str">
        <f t="shared" si="437"/>
        <v>Men Master</v>
      </c>
      <c r="H2691" s="51" t="str">
        <f t="shared" si="438"/>
        <v>Namib Park</v>
      </c>
      <c r="I2691" s="84"/>
      <c r="J2691" s="84"/>
      <c r="K2691" s="84"/>
      <c r="L2691" s="83" t="str">
        <f t="shared" si="439"/>
        <v/>
      </c>
      <c r="M2691" s="83" t="str">
        <f t="shared" si="440"/>
        <v/>
      </c>
    </row>
    <row r="2692" spans="1:13" hidden="1" x14ac:dyDescent="0.3">
      <c r="A2692" s="210" t="str">
        <f t="shared" ref="A2692:A2755" si="441">IF(D2692="","",A2691)</f>
        <v>2023-IC-L4</v>
      </c>
      <c r="B2692" s="199">
        <f t="shared" ref="B2692:B2755" si="442">IF(D2692="","",B2691)</f>
        <v>45178</v>
      </c>
      <c r="C2692" s="210" t="str">
        <f t="shared" ref="C2692:C2755" si="443">IF(D2692="","",C2691)</f>
        <v>Zone 4 - Horingbaai</v>
      </c>
      <c r="D2692" s="84" t="s">
        <v>1767</v>
      </c>
      <c r="E2692" s="51" t="str">
        <f t="shared" ref="E2692:E2755" si="444">IF(D2692="","",VLOOKUP(D2692,Master,3,FALSE))</f>
        <v>Andre</v>
      </c>
      <c r="F2692" s="51" t="str">
        <f t="shared" ref="F2692:F2755" si="445">IF(D2692="","",VLOOKUP(D2692,Master,4,FALSE))</f>
        <v>Nell</v>
      </c>
      <c r="G2692" s="51" t="str">
        <f t="shared" ref="G2692:G2755" si="446">IF(D2692="","",VLOOKUP(D2692,Master,5,FALSE))</f>
        <v>Men Grand Masters</v>
      </c>
      <c r="H2692" s="51" t="str">
        <f t="shared" ref="H2692:H2755" si="447">IF(D2692="","",VLOOKUP(D2692,Master,2,FALSE))</f>
        <v>Namib Park</v>
      </c>
      <c r="I2692" s="84"/>
      <c r="J2692" s="84"/>
      <c r="K2692" s="84"/>
      <c r="L2692" s="83" t="str">
        <f t="shared" ref="L2692:L2755" si="448">IF(K2692="","",IF(I2692="",ROUND(HLOOKUP(J2692,kgList,K2692,FALSE),1),ROUND(HLOOKUP(I2692,kgList,K2692,FALSE),1)))</f>
        <v/>
      </c>
      <c r="M2692" s="83" t="str">
        <f t="shared" ref="M2692:M2755" si="449">IF(L2692="","",IF(COUNTA(I2692:J2692)&gt;1,"Edible or Inedible",IF(COUNTA(I2692)=1,L2692*1,IF(COUNTA(J2692)=1,L2692*1,"ERROR"))))</f>
        <v/>
      </c>
    </row>
    <row r="2693" spans="1:13" hidden="1" x14ac:dyDescent="0.3">
      <c r="A2693" s="210" t="str">
        <f t="shared" si="441"/>
        <v>2023-IC-L4</v>
      </c>
      <c r="B2693" s="199">
        <f t="shared" si="442"/>
        <v>45178</v>
      </c>
      <c r="C2693" s="210" t="str">
        <f t="shared" si="443"/>
        <v>Zone 4 - Horingbaai</v>
      </c>
      <c r="D2693" s="84" t="s">
        <v>1428</v>
      </c>
      <c r="E2693" s="51" t="str">
        <f t="shared" si="444"/>
        <v>Casper</v>
      </c>
      <c r="F2693" s="51" t="str">
        <f t="shared" si="445"/>
        <v>Mare</v>
      </c>
      <c r="G2693" s="51" t="str">
        <f t="shared" si="446"/>
        <v>Men Veteran</v>
      </c>
      <c r="H2693" s="51" t="str">
        <f t="shared" si="447"/>
        <v>xAtlantic Angling Club</v>
      </c>
      <c r="I2693" s="84"/>
      <c r="J2693" s="84"/>
      <c r="K2693" s="84"/>
      <c r="L2693" s="83" t="str">
        <f t="shared" si="448"/>
        <v/>
      </c>
      <c r="M2693" s="83" t="str">
        <f t="shared" si="449"/>
        <v/>
      </c>
    </row>
    <row r="2694" spans="1:13" hidden="1" x14ac:dyDescent="0.3">
      <c r="A2694" s="210" t="str">
        <f t="shared" si="441"/>
        <v>2023-IC-L4</v>
      </c>
      <c r="B2694" s="199">
        <f t="shared" si="442"/>
        <v>45178</v>
      </c>
      <c r="C2694" s="210" t="str">
        <f t="shared" si="443"/>
        <v>Zone 4 - Horingbaai</v>
      </c>
      <c r="D2694" s="84" t="s">
        <v>1227</v>
      </c>
      <c r="E2694" s="51" t="str">
        <f t="shared" si="444"/>
        <v>Ryan</v>
      </c>
      <c r="F2694" s="51" t="str">
        <f t="shared" si="445"/>
        <v>Wolmarans</v>
      </c>
      <c r="G2694" s="51" t="str">
        <f t="shared" si="446"/>
        <v>Men Senior</v>
      </c>
      <c r="H2694" s="51" t="str">
        <f t="shared" si="447"/>
        <v>Walvis Bay</v>
      </c>
      <c r="I2694" s="84"/>
      <c r="J2694" s="84"/>
      <c r="K2694" s="84"/>
      <c r="L2694" s="83" t="str">
        <f t="shared" si="448"/>
        <v/>
      </c>
      <c r="M2694" s="83" t="str">
        <f t="shared" si="449"/>
        <v/>
      </c>
    </row>
    <row r="2695" spans="1:13" hidden="1" x14ac:dyDescent="0.3">
      <c r="A2695" s="210" t="str">
        <f t="shared" si="441"/>
        <v>2023-IC-L4</v>
      </c>
      <c r="B2695" s="199">
        <f t="shared" si="442"/>
        <v>45178</v>
      </c>
      <c r="C2695" s="210" t="str">
        <f t="shared" si="443"/>
        <v>Zone 4 - Horingbaai</v>
      </c>
      <c r="D2695" s="84" t="s">
        <v>472</v>
      </c>
      <c r="E2695" s="51" t="str">
        <f t="shared" si="444"/>
        <v>Jörg</v>
      </c>
      <c r="F2695" s="51" t="str">
        <f t="shared" si="445"/>
        <v>Walter</v>
      </c>
      <c r="G2695" s="51" t="str">
        <f t="shared" si="446"/>
        <v>Men Grand Masters</v>
      </c>
      <c r="H2695" s="51" t="str">
        <f t="shared" si="447"/>
        <v>Atlantic Angling Club</v>
      </c>
      <c r="I2695" s="84"/>
      <c r="J2695" s="84"/>
      <c r="K2695" s="84"/>
      <c r="L2695" s="83" t="str">
        <f t="shared" si="448"/>
        <v/>
      </c>
      <c r="M2695" s="83" t="str">
        <f t="shared" si="449"/>
        <v/>
      </c>
    </row>
    <row r="2696" spans="1:13" hidden="1" x14ac:dyDescent="0.3">
      <c r="A2696" s="210" t="str">
        <f t="shared" si="441"/>
        <v>2023-IC-L4</v>
      </c>
      <c r="B2696" s="199">
        <f t="shared" si="442"/>
        <v>45178</v>
      </c>
      <c r="C2696" s="210" t="str">
        <f t="shared" si="443"/>
        <v>Zone 4 - Horingbaai</v>
      </c>
      <c r="D2696" s="84" t="s">
        <v>717</v>
      </c>
      <c r="E2696" s="51" t="str">
        <f t="shared" si="444"/>
        <v>Heinz</v>
      </c>
      <c r="F2696" s="51" t="str">
        <f t="shared" si="445"/>
        <v>Bresele</v>
      </c>
      <c r="G2696" s="51" t="str">
        <f t="shared" si="446"/>
        <v>Men Grand Masters</v>
      </c>
      <c r="H2696" s="51" t="str">
        <f t="shared" si="447"/>
        <v>Atlantic Angling Club</v>
      </c>
      <c r="I2696" s="84"/>
      <c r="J2696" s="84"/>
      <c r="K2696" s="84"/>
      <c r="L2696" s="83" t="str">
        <f t="shared" si="448"/>
        <v/>
      </c>
      <c r="M2696" s="83" t="str">
        <f t="shared" si="449"/>
        <v/>
      </c>
    </row>
    <row r="2697" spans="1:13" hidden="1" x14ac:dyDescent="0.3">
      <c r="A2697" s="210" t="str">
        <f t="shared" si="441"/>
        <v>2023-IC-L4</v>
      </c>
      <c r="B2697" s="199">
        <f t="shared" si="442"/>
        <v>45178</v>
      </c>
      <c r="C2697" s="210" t="str">
        <f t="shared" si="443"/>
        <v>Zone 4 - Horingbaai</v>
      </c>
      <c r="D2697" s="84" t="s">
        <v>905</v>
      </c>
      <c r="E2697" s="51" t="str">
        <f t="shared" si="444"/>
        <v>Jaco</v>
      </c>
      <c r="F2697" s="51" t="str">
        <f t="shared" si="445"/>
        <v>Venter</v>
      </c>
      <c r="G2697" s="51" t="str">
        <f t="shared" si="446"/>
        <v>Men Master</v>
      </c>
      <c r="H2697" s="51" t="str">
        <f t="shared" si="447"/>
        <v>Atlantic Angling Club</v>
      </c>
      <c r="I2697" s="84"/>
      <c r="J2697" s="84"/>
      <c r="K2697" s="84"/>
      <c r="L2697" s="83" t="str">
        <f t="shared" si="448"/>
        <v/>
      </c>
      <c r="M2697" s="83" t="str">
        <f t="shared" si="449"/>
        <v/>
      </c>
    </row>
    <row r="2698" spans="1:13" hidden="1" x14ac:dyDescent="0.3">
      <c r="A2698" s="210" t="str">
        <f t="shared" si="441"/>
        <v>2023-IC-L4</v>
      </c>
      <c r="B2698" s="199">
        <f t="shared" si="442"/>
        <v>45178</v>
      </c>
      <c r="C2698" s="210" t="str">
        <f t="shared" si="443"/>
        <v>Zone 4 - Horingbaai</v>
      </c>
      <c r="D2698" s="84" t="s">
        <v>657</v>
      </c>
      <c r="E2698" s="51" t="str">
        <f t="shared" si="444"/>
        <v>Adri</v>
      </c>
      <c r="F2698" s="51" t="str">
        <f t="shared" si="445"/>
        <v>Roets</v>
      </c>
      <c r="G2698" s="51" t="str">
        <f t="shared" si="446"/>
        <v>Men Master</v>
      </c>
      <c r="H2698" s="51" t="str">
        <f t="shared" si="447"/>
        <v>Atlantic Angling Club</v>
      </c>
      <c r="I2698" s="84"/>
      <c r="J2698" s="84"/>
      <c r="K2698" s="84"/>
      <c r="L2698" s="83" t="str">
        <f t="shared" si="448"/>
        <v/>
      </c>
      <c r="M2698" s="83" t="str">
        <f t="shared" si="449"/>
        <v/>
      </c>
    </row>
    <row r="2699" spans="1:13" hidden="1" x14ac:dyDescent="0.3">
      <c r="A2699" s="210" t="str">
        <f t="shared" si="441"/>
        <v>2023-IC-L4</v>
      </c>
      <c r="B2699" s="199">
        <f t="shared" si="442"/>
        <v>45178</v>
      </c>
      <c r="C2699" s="210" t="str">
        <f t="shared" si="443"/>
        <v>Zone 4 - Horingbaai</v>
      </c>
      <c r="D2699" s="84" t="s">
        <v>699</v>
      </c>
      <c r="E2699" s="51" t="str">
        <f t="shared" si="444"/>
        <v>Herman</v>
      </c>
      <c r="F2699" s="51" t="str">
        <f t="shared" si="445"/>
        <v>Van Staden</v>
      </c>
      <c r="G2699" s="51" t="str">
        <f t="shared" si="446"/>
        <v>Men Senior</v>
      </c>
      <c r="H2699" s="51" t="str">
        <f t="shared" si="447"/>
        <v>Benguella</v>
      </c>
      <c r="I2699" s="84" t="s">
        <v>19</v>
      </c>
      <c r="J2699" s="84"/>
      <c r="K2699" s="84">
        <v>40</v>
      </c>
      <c r="L2699" s="83">
        <f t="shared" si="448"/>
        <v>0.7</v>
      </c>
      <c r="M2699" s="83">
        <f t="shared" si="449"/>
        <v>0.7</v>
      </c>
    </row>
    <row r="2700" spans="1:13" hidden="1" x14ac:dyDescent="0.3">
      <c r="A2700" s="210" t="str">
        <f t="shared" si="441"/>
        <v>2023-IC-L4</v>
      </c>
      <c r="B2700" s="199">
        <f t="shared" si="442"/>
        <v>45178</v>
      </c>
      <c r="C2700" s="210" t="str">
        <f t="shared" si="443"/>
        <v>Zone 4 - Horingbaai</v>
      </c>
      <c r="D2700" s="84" t="s">
        <v>614</v>
      </c>
      <c r="E2700" s="51" t="str">
        <f t="shared" si="444"/>
        <v>John</v>
      </c>
      <c r="F2700" s="51" t="str">
        <f t="shared" si="445"/>
        <v>Moody</v>
      </c>
      <c r="G2700" s="51" t="str">
        <f t="shared" si="446"/>
        <v>Men Veteran</v>
      </c>
      <c r="H2700" s="51" t="str">
        <f t="shared" si="447"/>
        <v>Benguella</v>
      </c>
      <c r="I2700" s="84" t="s">
        <v>19</v>
      </c>
      <c r="J2700" s="84"/>
      <c r="K2700" s="84">
        <v>45</v>
      </c>
      <c r="L2700" s="83">
        <f t="shared" si="448"/>
        <v>0.9</v>
      </c>
      <c r="M2700" s="83">
        <f t="shared" si="449"/>
        <v>0.9</v>
      </c>
    </row>
    <row r="2701" spans="1:13" hidden="1" x14ac:dyDescent="0.3">
      <c r="A2701" s="210" t="str">
        <f t="shared" si="441"/>
        <v>2023-IC-L4</v>
      </c>
      <c r="B2701" s="199">
        <f t="shared" si="442"/>
        <v>45178</v>
      </c>
      <c r="C2701" s="210" t="str">
        <f t="shared" si="443"/>
        <v>Zone 4 - Horingbaai</v>
      </c>
      <c r="D2701" s="84" t="s">
        <v>614</v>
      </c>
      <c r="E2701" s="51" t="str">
        <f t="shared" si="444"/>
        <v>John</v>
      </c>
      <c r="F2701" s="51" t="str">
        <f t="shared" si="445"/>
        <v>Moody</v>
      </c>
      <c r="G2701" s="51" t="str">
        <f t="shared" si="446"/>
        <v>Men Veteran</v>
      </c>
      <c r="H2701" s="51" t="str">
        <f t="shared" si="447"/>
        <v>Benguella</v>
      </c>
      <c r="I2701" s="84" t="s">
        <v>19</v>
      </c>
      <c r="J2701" s="84"/>
      <c r="K2701" s="84">
        <v>50</v>
      </c>
      <c r="L2701" s="83">
        <f t="shared" si="448"/>
        <v>1.3</v>
      </c>
      <c r="M2701" s="83">
        <f t="shared" si="449"/>
        <v>1.3</v>
      </c>
    </row>
    <row r="2702" spans="1:13" hidden="1" x14ac:dyDescent="0.3">
      <c r="A2702" s="210" t="str">
        <f t="shared" si="441"/>
        <v>2023-IC-L4</v>
      </c>
      <c r="B2702" s="199">
        <f t="shared" si="442"/>
        <v>45178</v>
      </c>
      <c r="C2702" s="210" t="str">
        <f t="shared" si="443"/>
        <v>Zone 4 - Horingbaai</v>
      </c>
      <c r="D2702" s="84" t="s">
        <v>614</v>
      </c>
      <c r="E2702" s="51" t="str">
        <f t="shared" si="444"/>
        <v>John</v>
      </c>
      <c r="F2702" s="51" t="str">
        <f t="shared" si="445"/>
        <v>Moody</v>
      </c>
      <c r="G2702" s="51" t="str">
        <f t="shared" si="446"/>
        <v>Men Veteran</v>
      </c>
      <c r="H2702" s="51" t="str">
        <f t="shared" si="447"/>
        <v>Benguella</v>
      </c>
      <c r="I2702" s="84" t="s">
        <v>22</v>
      </c>
      <c r="J2702" s="84"/>
      <c r="K2702" s="84">
        <v>43</v>
      </c>
      <c r="L2702" s="83">
        <f t="shared" si="448"/>
        <v>1.1000000000000001</v>
      </c>
      <c r="M2702" s="83">
        <f t="shared" si="449"/>
        <v>1.1000000000000001</v>
      </c>
    </row>
    <row r="2703" spans="1:13" hidden="1" x14ac:dyDescent="0.3">
      <c r="A2703" s="210" t="str">
        <f t="shared" si="441"/>
        <v>2023-IC-L4</v>
      </c>
      <c r="B2703" s="199">
        <f t="shared" si="442"/>
        <v>45178</v>
      </c>
      <c r="C2703" s="210" t="str">
        <f t="shared" si="443"/>
        <v>Zone 4 - Horingbaai</v>
      </c>
      <c r="D2703" s="84" t="s">
        <v>632</v>
      </c>
      <c r="E2703" s="51" t="str">
        <f t="shared" si="444"/>
        <v>Ray</v>
      </c>
      <c r="F2703" s="51" t="str">
        <f t="shared" si="445"/>
        <v>Moody</v>
      </c>
      <c r="G2703" s="51" t="str">
        <f t="shared" si="446"/>
        <v>Men Senior</v>
      </c>
      <c r="H2703" s="51" t="str">
        <f t="shared" si="447"/>
        <v>Benguella</v>
      </c>
      <c r="I2703" s="84" t="s">
        <v>19</v>
      </c>
      <c r="J2703" s="84"/>
      <c r="K2703" s="84">
        <v>47</v>
      </c>
      <c r="L2703" s="83">
        <f t="shared" si="448"/>
        <v>1.1000000000000001</v>
      </c>
      <c r="M2703" s="83">
        <f t="shared" si="449"/>
        <v>1.1000000000000001</v>
      </c>
    </row>
    <row r="2704" spans="1:13" hidden="1" x14ac:dyDescent="0.3">
      <c r="A2704" s="210" t="str">
        <f t="shared" si="441"/>
        <v>2023-IC-L4</v>
      </c>
      <c r="B2704" s="199">
        <f t="shared" si="442"/>
        <v>45178</v>
      </c>
      <c r="C2704" s="210" t="str">
        <f t="shared" si="443"/>
        <v>Zone 4 - Horingbaai</v>
      </c>
      <c r="D2704" s="84" t="s">
        <v>632</v>
      </c>
      <c r="E2704" s="51" t="str">
        <f t="shared" si="444"/>
        <v>Ray</v>
      </c>
      <c r="F2704" s="51" t="str">
        <f t="shared" si="445"/>
        <v>Moody</v>
      </c>
      <c r="G2704" s="51" t="str">
        <f t="shared" si="446"/>
        <v>Men Senior</v>
      </c>
      <c r="H2704" s="51" t="str">
        <f t="shared" si="447"/>
        <v>Benguella</v>
      </c>
      <c r="I2704" s="84"/>
      <c r="J2704" s="84" t="s">
        <v>1279</v>
      </c>
      <c r="K2704" s="84">
        <v>168</v>
      </c>
      <c r="L2704" s="83">
        <f t="shared" si="448"/>
        <v>25.7</v>
      </c>
      <c r="M2704" s="83">
        <f t="shared" si="449"/>
        <v>25.7</v>
      </c>
    </row>
    <row r="2705" spans="1:13" hidden="1" x14ac:dyDescent="0.3">
      <c r="A2705" s="210" t="str">
        <f t="shared" si="441"/>
        <v>2023-IC-L4</v>
      </c>
      <c r="B2705" s="199">
        <f t="shared" si="442"/>
        <v>45178</v>
      </c>
      <c r="C2705" s="210" t="str">
        <f t="shared" si="443"/>
        <v>Zone 4 - Horingbaai</v>
      </c>
      <c r="D2705" s="84" t="s">
        <v>844</v>
      </c>
      <c r="E2705" s="51" t="str">
        <f t="shared" si="444"/>
        <v>Renier</v>
      </c>
      <c r="F2705" s="51" t="str">
        <f t="shared" si="445"/>
        <v>Van Zyl</v>
      </c>
      <c r="G2705" s="51" t="str">
        <f t="shared" si="446"/>
        <v>Men Veteran</v>
      </c>
      <c r="H2705" s="51" t="str">
        <f t="shared" si="447"/>
        <v>Okahandja</v>
      </c>
      <c r="I2705" s="84"/>
      <c r="J2705" s="84"/>
      <c r="K2705" s="84"/>
      <c r="L2705" s="83" t="str">
        <f t="shared" si="448"/>
        <v/>
      </c>
      <c r="M2705" s="83" t="str">
        <f t="shared" si="449"/>
        <v/>
      </c>
    </row>
    <row r="2706" spans="1:13" hidden="1" x14ac:dyDescent="0.3">
      <c r="A2706" s="210" t="str">
        <f t="shared" si="441"/>
        <v>2023-IC-L4</v>
      </c>
      <c r="B2706" s="199">
        <f t="shared" si="442"/>
        <v>45178</v>
      </c>
      <c r="C2706" s="210" t="str">
        <f t="shared" si="443"/>
        <v>Zone 4 - Horingbaai</v>
      </c>
      <c r="D2706" s="84" t="s">
        <v>1469</v>
      </c>
      <c r="E2706" s="51" t="str">
        <f t="shared" si="444"/>
        <v>PW</v>
      </c>
      <c r="F2706" s="51" t="str">
        <f t="shared" si="445"/>
        <v>Esterhuizen</v>
      </c>
      <c r="G2706" s="51" t="str">
        <f t="shared" si="446"/>
        <v>Men Veteran</v>
      </c>
      <c r="H2706" s="51" t="str">
        <f t="shared" si="447"/>
        <v>Benguella</v>
      </c>
      <c r="I2706" s="84"/>
      <c r="J2706" s="84"/>
      <c r="K2706" s="84"/>
      <c r="L2706" s="83" t="str">
        <f t="shared" si="448"/>
        <v/>
      </c>
      <c r="M2706" s="83" t="str">
        <f t="shared" si="449"/>
        <v/>
      </c>
    </row>
    <row r="2707" spans="1:13" hidden="1" x14ac:dyDescent="0.3">
      <c r="A2707" s="210" t="str">
        <f t="shared" si="441"/>
        <v>2023-IC-L4</v>
      </c>
      <c r="B2707" s="199">
        <f t="shared" si="442"/>
        <v>45178</v>
      </c>
      <c r="C2707" s="210" t="str">
        <f t="shared" si="443"/>
        <v>Zone 4 - Horingbaai</v>
      </c>
      <c r="D2707" s="84" t="s">
        <v>1409</v>
      </c>
      <c r="E2707" s="51" t="str">
        <f t="shared" si="444"/>
        <v>Stanley</v>
      </c>
      <c r="F2707" s="51" t="str">
        <f t="shared" si="445"/>
        <v>Van Zyl</v>
      </c>
      <c r="G2707" s="51" t="str">
        <f t="shared" si="446"/>
        <v>Men Grand Masters</v>
      </c>
      <c r="H2707" s="51" t="str">
        <f t="shared" si="447"/>
        <v>Okahandja</v>
      </c>
      <c r="I2707" s="84"/>
      <c r="J2707" s="84"/>
      <c r="K2707" s="84"/>
      <c r="L2707" s="83" t="str">
        <f t="shared" si="448"/>
        <v/>
      </c>
      <c r="M2707" s="83" t="str">
        <f t="shared" si="449"/>
        <v/>
      </c>
    </row>
    <row r="2708" spans="1:13" hidden="1" x14ac:dyDescent="0.3">
      <c r="A2708" s="210" t="str">
        <f t="shared" si="441"/>
        <v>2023-IC-L4</v>
      </c>
      <c r="B2708" s="199">
        <f t="shared" si="442"/>
        <v>45178</v>
      </c>
      <c r="C2708" s="210" t="str">
        <f t="shared" si="443"/>
        <v>Zone 4 - Horingbaai</v>
      </c>
      <c r="D2708" s="84" t="s">
        <v>668</v>
      </c>
      <c r="E2708" s="51" t="str">
        <f t="shared" si="444"/>
        <v>Nadia</v>
      </c>
      <c r="F2708" s="51" t="str">
        <f t="shared" si="445"/>
        <v>Steenkamp</v>
      </c>
      <c r="G2708" s="51" t="str">
        <f t="shared" si="446"/>
        <v>Ladies Master</v>
      </c>
      <c r="H2708" s="51" t="str">
        <f t="shared" si="447"/>
        <v>Benguella</v>
      </c>
      <c r="I2708" s="84"/>
      <c r="J2708" s="84"/>
      <c r="K2708" s="84"/>
      <c r="L2708" s="83" t="str">
        <f t="shared" si="448"/>
        <v/>
      </c>
      <c r="M2708" s="83" t="str">
        <f t="shared" si="449"/>
        <v/>
      </c>
    </row>
    <row r="2709" spans="1:13" hidden="1" x14ac:dyDescent="0.3">
      <c r="A2709" s="210" t="str">
        <f t="shared" si="441"/>
        <v>2023-IC-L4</v>
      </c>
      <c r="B2709" s="199">
        <f t="shared" si="442"/>
        <v>45178</v>
      </c>
      <c r="C2709" s="210" t="str">
        <f t="shared" si="443"/>
        <v>Zone 4 - Horingbaai</v>
      </c>
      <c r="D2709" s="84" t="s">
        <v>664</v>
      </c>
      <c r="E2709" s="51" t="str">
        <f t="shared" si="444"/>
        <v>Loandro</v>
      </c>
      <c r="F2709" s="51" t="str">
        <f t="shared" si="445"/>
        <v>Steenkamp</v>
      </c>
      <c r="G2709" s="51" t="str">
        <f t="shared" si="446"/>
        <v>Men Master</v>
      </c>
      <c r="H2709" s="51" t="str">
        <f t="shared" si="447"/>
        <v>Benguella</v>
      </c>
      <c r="I2709" s="84"/>
      <c r="J2709" s="84"/>
      <c r="K2709" s="84"/>
      <c r="L2709" s="83" t="str">
        <f t="shared" si="448"/>
        <v/>
      </c>
      <c r="M2709" s="83" t="str">
        <f t="shared" si="449"/>
        <v/>
      </c>
    </row>
    <row r="2710" spans="1:13" hidden="1" x14ac:dyDescent="0.3">
      <c r="A2710" s="210" t="str">
        <f t="shared" si="441"/>
        <v>2023-IC-L4</v>
      </c>
      <c r="B2710" s="199">
        <f t="shared" si="442"/>
        <v>45178</v>
      </c>
      <c r="C2710" s="210" t="str">
        <f t="shared" si="443"/>
        <v>Zone 4 - Horingbaai</v>
      </c>
      <c r="D2710" s="84" t="s">
        <v>570</v>
      </c>
      <c r="E2710" s="51" t="str">
        <f t="shared" si="444"/>
        <v>Lezelle</v>
      </c>
      <c r="F2710" s="51" t="str">
        <f t="shared" si="445"/>
        <v xml:space="preserve">Smit </v>
      </c>
      <c r="G2710" s="51" t="str">
        <f t="shared" si="446"/>
        <v>Ladies Veteran</v>
      </c>
      <c r="H2710" s="51" t="str">
        <f t="shared" si="447"/>
        <v>Benguella</v>
      </c>
      <c r="I2710" s="84"/>
      <c r="J2710" s="84"/>
      <c r="K2710" s="84"/>
      <c r="L2710" s="83" t="str">
        <f t="shared" si="448"/>
        <v/>
      </c>
      <c r="M2710" s="83" t="str">
        <f t="shared" si="449"/>
        <v/>
      </c>
    </row>
    <row r="2711" spans="1:13" hidden="1" x14ac:dyDescent="0.3">
      <c r="A2711" s="210" t="str">
        <f t="shared" si="441"/>
        <v>2023-IC-L4</v>
      </c>
      <c r="B2711" s="199">
        <f t="shared" si="442"/>
        <v>45178</v>
      </c>
      <c r="C2711" s="210" t="str">
        <f t="shared" si="443"/>
        <v>Zone 4 - Horingbaai</v>
      </c>
      <c r="D2711" s="84" t="s">
        <v>1318</v>
      </c>
      <c r="E2711" s="51" t="str">
        <f t="shared" si="444"/>
        <v>Kurt</v>
      </c>
      <c r="F2711" s="51" t="str">
        <f t="shared" si="445"/>
        <v>Dobberstein</v>
      </c>
      <c r="G2711" s="51" t="str">
        <f t="shared" si="446"/>
        <v>Men Veteran</v>
      </c>
      <c r="H2711" s="51" t="str">
        <f t="shared" si="447"/>
        <v>Benguella</v>
      </c>
      <c r="I2711" s="84"/>
      <c r="J2711" s="84"/>
      <c r="K2711" s="84"/>
      <c r="L2711" s="83" t="str">
        <f t="shared" si="448"/>
        <v/>
      </c>
      <c r="M2711" s="83" t="str">
        <f t="shared" si="449"/>
        <v/>
      </c>
    </row>
    <row r="2712" spans="1:13" hidden="1" x14ac:dyDescent="0.3">
      <c r="A2712" s="210" t="str">
        <f t="shared" si="441"/>
        <v>2023-IC-L4</v>
      </c>
      <c r="B2712" s="199">
        <f t="shared" si="442"/>
        <v>45178</v>
      </c>
      <c r="C2712" s="210" t="str">
        <f t="shared" si="443"/>
        <v>Zone 4 - Horingbaai</v>
      </c>
      <c r="D2712" s="84" t="s">
        <v>693</v>
      </c>
      <c r="E2712" s="51" t="str">
        <f t="shared" si="444"/>
        <v>Sonita</v>
      </c>
      <c r="F2712" s="51" t="str">
        <f t="shared" si="445"/>
        <v>Arangies</v>
      </c>
      <c r="G2712" s="51" t="str">
        <f t="shared" si="446"/>
        <v>Ladies Veteran</v>
      </c>
      <c r="H2712" s="51" t="str">
        <f t="shared" si="447"/>
        <v>Benguella</v>
      </c>
      <c r="I2712" s="84"/>
      <c r="J2712" s="84"/>
      <c r="K2712" s="84"/>
      <c r="L2712" s="83" t="str">
        <f t="shared" si="448"/>
        <v/>
      </c>
      <c r="M2712" s="83" t="str">
        <f t="shared" si="449"/>
        <v/>
      </c>
    </row>
    <row r="2713" spans="1:13" hidden="1" x14ac:dyDescent="0.3">
      <c r="A2713" s="210" t="str">
        <f t="shared" si="441"/>
        <v>2023-IC-L4</v>
      </c>
      <c r="B2713" s="199">
        <f t="shared" si="442"/>
        <v>45178</v>
      </c>
      <c r="C2713" s="210" t="str">
        <f t="shared" si="443"/>
        <v>Zone 4 - Horingbaai</v>
      </c>
      <c r="D2713" s="84" t="s">
        <v>984</v>
      </c>
      <c r="E2713" s="51" t="str">
        <f t="shared" si="444"/>
        <v>Louis</v>
      </c>
      <c r="F2713" s="51" t="str">
        <f t="shared" si="445"/>
        <v>Arangies</v>
      </c>
      <c r="G2713" s="51" t="str">
        <f t="shared" si="446"/>
        <v>Men Master</v>
      </c>
      <c r="H2713" s="51" t="str">
        <f t="shared" si="447"/>
        <v>Benguella</v>
      </c>
      <c r="I2713" s="84"/>
      <c r="J2713" s="84"/>
      <c r="K2713" s="84"/>
      <c r="L2713" s="83" t="str">
        <f t="shared" si="448"/>
        <v/>
      </c>
      <c r="M2713" s="83" t="str">
        <f t="shared" si="449"/>
        <v/>
      </c>
    </row>
    <row r="2714" spans="1:13" hidden="1" x14ac:dyDescent="0.3">
      <c r="A2714" s="210" t="str">
        <f t="shared" si="441"/>
        <v>2023-IC-L4</v>
      </c>
      <c r="B2714" s="199">
        <f t="shared" si="442"/>
        <v>45178</v>
      </c>
      <c r="C2714" s="210" t="str">
        <f t="shared" si="443"/>
        <v>Zone 4 - Horingbaai</v>
      </c>
      <c r="D2714" s="84" t="s">
        <v>1317</v>
      </c>
      <c r="E2714" s="51" t="str">
        <f t="shared" si="444"/>
        <v>Helmut</v>
      </c>
      <c r="F2714" s="51" t="str">
        <f t="shared" si="445"/>
        <v>Dobberstein</v>
      </c>
      <c r="G2714" s="51" t="str">
        <f t="shared" si="446"/>
        <v>Men U/21</v>
      </c>
      <c r="H2714" s="51" t="str">
        <f t="shared" si="447"/>
        <v>Benguella</v>
      </c>
      <c r="I2714" s="84"/>
      <c r="J2714" s="84"/>
      <c r="K2714" s="84"/>
      <c r="L2714" s="83" t="str">
        <f t="shared" si="448"/>
        <v/>
      </c>
      <c r="M2714" s="83" t="str">
        <f t="shared" si="449"/>
        <v/>
      </c>
    </row>
    <row r="2715" spans="1:13" hidden="1" x14ac:dyDescent="0.3">
      <c r="A2715" s="210" t="str">
        <f t="shared" si="441"/>
        <v>2023-IC-L4</v>
      </c>
      <c r="B2715" s="199">
        <f t="shared" si="442"/>
        <v>45178</v>
      </c>
      <c r="C2715" s="210" t="str">
        <f t="shared" si="443"/>
        <v>Zone 4 - Horingbaai</v>
      </c>
      <c r="D2715" s="84" t="s">
        <v>1435</v>
      </c>
      <c r="E2715" s="51" t="str">
        <f t="shared" si="444"/>
        <v>Tiaan</v>
      </c>
      <c r="F2715" s="51" t="str">
        <f t="shared" si="445"/>
        <v>Fourie</v>
      </c>
      <c r="G2715" s="51" t="str">
        <f t="shared" si="446"/>
        <v>Men Senior</v>
      </c>
      <c r="H2715" s="51" t="str">
        <f t="shared" si="447"/>
        <v>Penguin</v>
      </c>
      <c r="I2715" s="84"/>
      <c r="J2715" s="84" t="s">
        <v>1279</v>
      </c>
      <c r="K2715" s="84">
        <v>155</v>
      </c>
      <c r="L2715" s="83">
        <f t="shared" si="448"/>
        <v>19.5</v>
      </c>
      <c r="M2715" s="83">
        <f t="shared" si="449"/>
        <v>19.5</v>
      </c>
    </row>
    <row r="2716" spans="1:13" hidden="1" x14ac:dyDescent="0.3">
      <c r="A2716" s="210" t="str">
        <f t="shared" si="441"/>
        <v>2023-IC-L4</v>
      </c>
      <c r="B2716" s="199">
        <f t="shared" si="442"/>
        <v>45178</v>
      </c>
      <c r="C2716" s="210" t="str">
        <f t="shared" si="443"/>
        <v>Zone 4 - Horingbaai</v>
      </c>
      <c r="D2716" s="84" t="s">
        <v>1435</v>
      </c>
      <c r="E2716" s="51" t="str">
        <f t="shared" si="444"/>
        <v>Tiaan</v>
      </c>
      <c r="F2716" s="51" t="str">
        <f t="shared" si="445"/>
        <v>Fourie</v>
      </c>
      <c r="G2716" s="51" t="str">
        <f t="shared" si="446"/>
        <v>Men Senior</v>
      </c>
      <c r="H2716" s="51" t="str">
        <f t="shared" si="447"/>
        <v>Penguin</v>
      </c>
      <c r="I2716" s="84"/>
      <c r="J2716" s="84" t="s">
        <v>1280</v>
      </c>
      <c r="K2716" s="84">
        <v>90</v>
      </c>
      <c r="L2716" s="83">
        <f t="shared" si="448"/>
        <v>2.6</v>
      </c>
      <c r="M2716" s="83">
        <f t="shared" si="449"/>
        <v>2.6</v>
      </c>
    </row>
    <row r="2717" spans="1:13" hidden="1" x14ac:dyDescent="0.3">
      <c r="A2717" s="210" t="str">
        <f t="shared" si="441"/>
        <v>2023-IC-L4</v>
      </c>
      <c r="B2717" s="199">
        <f t="shared" si="442"/>
        <v>45178</v>
      </c>
      <c r="C2717" s="210" t="str">
        <f t="shared" si="443"/>
        <v>Zone 4 - Horingbaai</v>
      </c>
      <c r="D2717" s="84" t="s">
        <v>544</v>
      </c>
      <c r="E2717" s="51" t="str">
        <f t="shared" si="444"/>
        <v>Simen</v>
      </c>
      <c r="F2717" s="51" t="str">
        <f t="shared" si="445"/>
        <v>Andersen</v>
      </c>
      <c r="G2717" s="51" t="str">
        <f t="shared" si="446"/>
        <v>Men Grand Masters</v>
      </c>
      <c r="H2717" s="51" t="str">
        <f t="shared" si="447"/>
        <v>Henties Bay</v>
      </c>
      <c r="I2717" s="84" t="s">
        <v>19</v>
      </c>
      <c r="J2717" s="84"/>
      <c r="K2717" s="84">
        <v>69</v>
      </c>
      <c r="L2717" s="83">
        <f t="shared" si="448"/>
        <v>3.4</v>
      </c>
      <c r="M2717" s="83">
        <f t="shared" si="449"/>
        <v>3.4</v>
      </c>
    </row>
    <row r="2718" spans="1:13" hidden="1" x14ac:dyDescent="0.3">
      <c r="A2718" s="210" t="str">
        <f t="shared" si="441"/>
        <v>2023-IC-L4</v>
      </c>
      <c r="B2718" s="199">
        <f t="shared" si="442"/>
        <v>45178</v>
      </c>
      <c r="C2718" s="210" t="str">
        <f t="shared" si="443"/>
        <v>Zone 4 - Horingbaai</v>
      </c>
      <c r="D2718" s="84" t="s">
        <v>1499</v>
      </c>
      <c r="E2718" s="51" t="str">
        <f t="shared" si="444"/>
        <v>Rian</v>
      </c>
      <c r="F2718" s="51" t="str">
        <f t="shared" si="445"/>
        <v>Horn</v>
      </c>
      <c r="G2718" s="51" t="str">
        <f t="shared" si="446"/>
        <v>Men Master</v>
      </c>
      <c r="H2718" s="51" t="str">
        <f t="shared" si="447"/>
        <v>Welwitschia</v>
      </c>
      <c r="I2718" s="84" t="s">
        <v>19</v>
      </c>
      <c r="J2718" s="84"/>
      <c r="K2718" s="84">
        <v>66</v>
      </c>
      <c r="L2718" s="83">
        <f t="shared" si="448"/>
        <v>3</v>
      </c>
      <c r="M2718" s="83">
        <f t="shared" si="449"/>
        <v>3</v>
      </c>
    </row>
    <row r="2719" spans="1:13" hidden="1" x14ac:dyDescent="0.3">
      <c r="A2719" s="210" t="str">
        <f t="shared" si="441"/>
        <v>2023-IC-L4</v>
      </c>
      <c r="B2719" s="199">
        <f t="shared" si="442"/>
        <v>45178</v>
      </c>
      <c r="C2719" s="210" t="str">
        <f t="shared" si="443"/>
        <v>Zone 4 - Horingbaai</v>
      </c>
      <c r="D2719" s="84" t="s">
        <v>475</v>
      </c>
      <c r="E2719" s="51" t="str">
        <f t="shared" si="444"/>
        <v>Johan</v>
      </c>
      <c r="F2719" s="51" t="str">
        <f t="shared" si="445"/>
        <v>Agenbag</v>
      </c>
      <c r="G2719" s="51" t="str">
        <f t="shared" si="446"/>
        <v>Men Master</v>
      </c>
      <c r="H2719" s="51" t="str">
        <f t="shared" si="447"/>
        <v>Henties Bay</v>
      </c>
      <c r="I2719" s="84"/>
      <c r="J2719" s="84"/>
      <c r="K2719" s="84"/>
      <c r="L2719" s="83" t="str">
        <f t="shared" si="448"/>
        <v/>
      </c>
      <c r="M2719" s="83" t="str">
        <f t="shared" si="449"/>
        <v/>
      </c>
    </row>
    <row r="2720" spans="1:13" hidden="1" x14ac:dyDescent="0.3">
      <c r="A2720" s="210" t="str">
        <f t="shared" si="441"/>
        <v>2023-IC-L4</v>
      </c>
      <c r="B2720" s="199">
        <f t="shared" si="442"/>
        <v>45178</v>
      </c>
      <c r="C2720" s="210" t="str">
        <f t="shared" si="443"/>
        <v>Zone 4 - Horingbaai</v>
      </c>
      <c r="D2720" s="84" t="s">
        <v>644</v>
      </c>
      <c r="E2720" s="51" t="str">
        <f t="shared" si="444"/>
        <v>Louis</v>
      </c>
      <c r="F2720" s="51" t="str">
        <f t="shared" si="445"/>
        <v>Fenaux</v>
      </c>
      <c r="G2720" s="51" t="str">
        <f t="shared" si="446"/>
        <v>Men Veteran</v>
      </c>
      <c r="H2720" s="51" t="str">
        <f t="shared" si="447"/>
        <v>Orca Angling Club</v>
      </c>
      <c r="I2720" s="84"/>
      <c r="J2720" s="84"/>
      <c r="K2720" s="84"/>
      <c r="L2720" s="83" t="str">
        <f t="shared" si="448"/>
        <v/>
      </c>
      <c r="M2720" s="83" t="str">
        <f t="shared" si="449"/>
        <v/>
      </c>
    </row>
    <row r="2721" spans="1:13" hidden="1" x14ac:dyDescent="0.3">
      <c r="A2721" s="210" t="str">
        <f t="shared" si="441"/>
        <v>2023-IC-L4</v>
      </c>
      <c r="B2721" s="199">
        <f t="shared" si="442"/>
        <v>45178</v>
      </c>
      <c r="C2721" s="210" t="str">
        <f t="shared" si="443"/>
        <v>Zone 4 - Horingbaai</v>
      </c>
      <c r="D2721" s="84" t="s">
        <v>1390</v>
      </c>
      <c r="E2721" s="51" t="str">
        <f t="shared" si="444"/>
        <v>Jacomine</v>
      </c>
      <c r="F2721" s="51" t="str">
        <f t="shared" si="445"/>
        <v>Heath</v>
      </c>
      <c r="G2721" s="51" t="str">
        <f t="shared" si="446"/>
        <v>Ladies Senior</v>
      </c>
      <c r="H2721" s="51" t="str">
        <f t="shared" si="447"/>
        <v>Steenbras</v>
      </c>
      <c r="I2721" s="84"/>
      <c r="J2721" s="84"/>
      <c r="K2721" s="84"/>
      <c r="L2721" s="83" t="str">
        <f t="shared" si="448"/>
        <v/>
      </c>
      <c r="M2721" s="83" t="str">
        <f t="shared" si="449"/>
        <v/>
      </c>
    </row>
    <row r="2722" spans="1:13" hidden="1" x14ac:dyDescent="0.3">
      <c r="A2722" s="210" t="str">
        <f t="shared" si="441"/>
        <v>2023-IC-L4</v>
      </c>
      <c r="B2722" s="199">
        <f t="shared" si="442"/>
        <v>45178</v>
      </c>
      <c r="C2722" s="210" t="str">
        <f t="shared" si="443"/>
        <v>Zone 4 - Horingbaai</v>
      </c>
      <c r="D2722" s="84" t="s">
        <v>1701</v>
      </c>
      <c r="E2722" s="51" t="str">
        <f t="shared" si="444"/>
        <v>Ricku</v>
      </c>
      <c r="F2722" s="51" t="str">
        <f t="shared" si="445"/>
        <v>Mans</v>
      </c>
      <c r="G2722" s="51" t="str">
        <f t="shared" si="446"/>
        <v>Men Senior</v>
      </c>
      <c r="H2722" s="51" t="str">
        <f t="shared" si="447"/>
        <v>Henties Bay</v>
      </c>
      <c r="I2722" s="84"/>
      <c r="J2722" s="84"/>
      <c r="K2722" s="84"/>
      <c r="L2722" s="83" t="str">
        <f t="shared" si="448"/>
        <v/>
      </c>
      <c r="M2722" s="83" t="str">
        <f t="shared" si="449"/>
        <v/>
      </c>
    </row>
    <row r="2723" spans="1:13" hidden="1" x14ac:dyDescent="0.3">
      <c r="A2723" s="210" t="str">
        <f t="shared" si="441"/>
        <v>2023-IC-L4</v>
      </c>
      <c r="B2723" s="199">
        <f t="shared" si="442"/>
        <v>45178</v>
      </c>
      <c r="C2723" s="210" t="str">
        <f t="shared" si="443"/>
        <v>Zone 4 - Horingbaai</v>
      </c>
      <c r="D2723" s="84" t="s">
        <v>694</v>
      </c>
      <c r="E2723" s="51" t="str">
        <f t="shared" si="444"/>
        <v>Phillip Eric</v>
      </c>
      <c r="F2723" s="51" t="str">
        <f t="shared" si="445"/>
        <v>Mans</v>
      </c>
      <c r="G2723" s="51" t="str">
        <f t="shared" si="446"/>
        <v>Men Master</v>
      </c>
      <c r="H2723" s="51" t="str">
        <f t="shared" si="447"/>
        <v>Henties Bay</v>
      </c>
      <c r="I2723" s="84"/>
      <c r="J2723" s="84"/>
      <c r="K2723" s="84"/>
      <c r="L2723" s="83" t="str">
        <f t="shared" si="448"/>
        <v/>
      </c>
      <c r="M2723" s="83" t="str">
        <f t="shared" si="449"/>
        <v/>
      </c>
    </row>
    <row r="2724" spans="1:13" hidden="1" x14ac:dyDescent="0.3">
      <c r="A2724" s="210" t="str">
        <f t="shared" si="441"/>
        <v>2023-IC-L4</v>
      </c>
      <c r="B2724" s="199">
        <f t="shared" si="442"/>
        <v>45178</v>
      </c>
      <c r="C2724" s="210" t="str">
        <f t="shared" si="443"/>
        <v>Zone 4 - Horingbaai</v>
      </c>
      <c r="D2724" s="84" t="s">
        <v>1367</v>
      </c>
      <c r="E2724" s="51" t="str">
        <f t="shared" si="444"/>
        <v>Nadine</v>
      </c>
      <c r="F2724" s="51" t="str">
        <f t="shared" si="445"/>
        <v>Downing</v>
      </c>
      <c r="G2724" s="51" t="str">
        <f t="shared" si="446"/>
        <v>Ladies Master</v>
      </c>
      <c r="H2724" s="51" t="str">
        <f t="shared" si="447"/>
        <v>Henties Bay</v>
      </c>
      <c r="I2724" s="84"/>
      <c r="J2724" s="84"/>
      <c r="K2724" s="84"/>
      <c r="L2724" s="83" t="str">
        <f t="shared" si="448"/>
        <v/>
      </c>
      <c r="M2724" s="83" t="str">
        <f t="shared" si="449"/>
        <v/>
      </c>
    </row>
    <row r="2725" spans="1:13" hidden="1" x14ac:dyDescent="0.3">
      <c r="A2725" s="210" t="str">
        <f t="shared" si="441"/>
        <v>2023-IC-L4</v>
      </c>
      <c r="B2725" s="199">
        <f t="shared" si="442"/>
        <v>45178</v>
      </c>
      <c r="C2725" s="210" t="str">
        <f t="shared" si="443"/>
        <v>Zone 4 - Horingbaai</v>
      </c>
      <c r="D2725" s="84" t="s">
        <v>1500</v>
      </c>
      <c r="E2725" s="51" t="str">
        <f t="shared" si="444"/>
        <v>Sylvia</v>
      </c>
      <c r="F2725" s="51" t="str">
        <f t="shared" si="445"/>
        <v>Horn</v>
      </c>
      <c r="G2725" s="51" t="str">
        <f t="shared" si="446"/>
        <v>Ladies Master</v>
      </c>
      <c r="H2725" s="51" t="str">
        <f t="shared" si="447"/>
        <v>Welwitschia</v>
      </c>
      <c r="I2725" s="84"/>
      <c r="J2725" s="84"/>
      <c r="K2725" s="84"/>
      <c r="L2725" s="83" t="str">
        <f t="shared" si="448"/>
        <v/>
      </c>
      <c r="M2725" s="83" t="str">
        <f t="shared" si="449"/>
        <v/>
      </c>
    </row>
    <row r="2726" spans="1:13" hidden="1" x14ac:dyDescent="0.3">
      <c r="A2726" s="210" t="str">
        <f t="shared" si="441"/>
        <v>2023-IC-L4</v>
      </c>
      <c r="B2726" s="199">
        <f t="shared" si="442"/>
        <v>45178</v>
      </c>
      <c r="C2726" s="210" t="str">
        <f t="shared" si="443"/>
        <v>Zone 4 - Horingbaai</v>
      </c>
      <c r="D2726" s="84" t="s">
        <v>482</v>
      </c>
      <c r="E2726" s="51" t="str">
        <f t="shared" si="444"/>
        <v>Kobus</v>
      </c>
      <c r="F2726" s="51" t="str">
        <f t="shared" si="445"/>
        <v>Nel</v>
      </c>
      <c r="G2726" s="51" t="str">
        <f t="shared" si="446"/>
        <v>Men Master</v>
      </c>
      <c r="H2726" s="51" t="str">
        <f t="shared" si="447"/>
        <v>Henties Bay</v>
      </c>
      <c r="I2726" s="84"/>
      <c r="J2726" s="84"/>
      <c r="K2726" s="84"/>
      <c r="L2726" s="83" t="str">
        <f t="shared" si="448"/>
        <v/>
      </c>
      <c r="M2726" s="83" t="str">
        <f t="shared" si="449"/>
        <v/>
      </c>
    </row>
    <row r="2727" spans="1:13" hidden="1" x14ac:dyDescent="0.3">
      <c r="A2727" s="210" t="str">
        <f t="shared" si="441"/>
        <v>2023-IC-L4</v>
      </c>
      <c r="B2727" s="199">
        <f t="shared" si="442"/>
        <v>45178</v>
      </c>
      <c r="C2727" s="210" t="str">
        <f t="shared" si="443"/>
        <v>Zone 4 - Horingbaai</v>
      </c>
      <c r="D2727" s="84" t="s">
        <v>572</v>
      </c>
      <c r="E2727" s="51" t="str">
        <f t="shared" si="444"/>
        <v>Veronica</v>
      </c>
      <c r="F2727" s="51" t="str">
        <f t="shared" si="445"/>
        <v>Nel</v>
      </c>
      <c r="G2727" s="51" t="str">
        <f t="shared" si="446"/>
        <v>Ladies Master</v>
      </c>
      <c r="H2727" s="51" t="str">
        <f t="shared" si="447"/>
        <v>Henties Bay</v>
      </c>
      <c r="I2727" s="84"/>
      <c r="J2727" s="84"/>
      <c r="K2727" s="84"/>
      <c r="L2727" s="83" t="str">
        <f t="shared" si="448"/>
        <v/>
      </c>
      <c r="M2727" s="83" t="str">
        <f t="shared" si="449"/>
        <v/>
      </c>
    </row>
    <row r="2728" spans="1:13" hidden="1" x14ac:dyDescent="0.3">
      <c r="A2728" s="210" t="str">
        <f t="shared" si="441"/>
        <v>2023-IC-L4</v>
      </c>
      <c r="B2728" s="199">
        <f t="shared" si="442"/>
        <v>45178</v>
      </c>
      <c r="C2728" s="210" t="str">
        <f t="shared" si="443"/>
        <v>Zone 4 - Horingbaai</v>
      </c>
      <c r="D2728" s="84" t="s">
        <v>563</v>
      </c>
      <c r="E2728" s="51" t="str">
        <f t="shared" si="444"/>
        <v>Michele</v>
      </c>
      <c r="F2728" s="51" t="str">
        <f t="shared" si="445"/>
        <v>Andersen</v>
      </c>
      <c r="G2728" s="51" t="str">
        <f t="shared" si="446"/>
        <v>Ladies Grand Masters</v>
      </c>
      <c r="H2728" s="51" t="str">
        <f t="shared" si="447"/>
        <v>Henties Bay</v>
      </c>
      <c r="I2728" s="84"/>
      <c r="J2728" s="84"/>
      <c r="K2728" s="84"/>
      <c r="L2728" s="83" t="str">
        <f t="shared" si="448"/>
        <v/>
      </c>
      <c r="M2728" s="83" t="str">
        <f t="shared" si="449"/>
        <v/>
      </c>
    </row>
    <row r="2729" spans="1:13" hidden="1" x14ac:dyDescent="0.3">
      <c r="A2729" s="210" t="str">
        <f t="shared" si="441"/>
        <v>2023-IC-L4</v>
      </c>
      <c r="B2729" s="199">
        <f t="shared" si="442"/>
        <v>45178</v>
      </c>
      <c r="C2729" s="210" t="str">
        <f t="shared" si="443"/>
        <v>Zone 4 - Horingbaai</v>
      </c>
      <c r="D2729" s="84" t="s">
        <v>760</v>
      </c>
      <c r="E2729" s="51" t="str">
        <f t="shared" si="444"/>
        <v>Manie</v>
      </c>
      <c r="F2729" s="51" t="str">
        <f t="shared" si="445"/>
        <v>Gradidge</v>
      </c>
      <c r="G2729" s="51" t="str">
        <f t="shared" si="446"/>
        <v>Men Grand Masters</v>
      </c>
      <c r="H2729" s="51" t="str">
        <f t="shared" si="447"/>
        <v>Seagull Angling Club</v>
      </c>
      <c r="I2729" s="84" t="s">
        <v>19</v>
      </c>
      <c r="J2729" s="84"/>
      <c r="K2729" s="84">
        <v>63</v>
      </c>
      <c r="L2729" s="83">
        <f t="shared" si="448"/>
        <v>2.6</v>
      </c>
      <c r="M2729" s="83">
        <f t="shared" si="449"/>
        <v>2.6</v>
      </c>
    </row>
    <row r="2730" spans="1:13" hidden="1" x14ac:dyDescent="0.3">
      <c r="A2730" s="210" t="str">
        <f t="shared" si="441"/>
        <v>2023-IC-L4</v>
      </c>
      <c r="B2730" s="199">
        <f t="shared" si="442"/>
        <v>45178</v>
      </c>
      <c r="C2730" s="210" t="str">
        <f t="shared" si="443"/>
        <v>Zone 4 - Horingbaai</v>
      </c>
      <c r="D2730" s="84" t="s">
        <v>716</v>
      </c>
      <c r="E2730" s="51" t="str">
        <f t="shared" si="444"/>
        <v>Andre</v>
      </c>
      <c r="F2730" s="51" t="str">
        <f t="shared" si="445"/>
        <v>Nel</v>
      </c>
      <c r="G2730" s="51" t="str">
        <f t="shared" si="446"/>
        <v>Men Veteran</v>
      </c>
      <c r="H2730" s="51" t="str">
        <f t="shared" si="447"/>
        <v>Seagull Angling Club</v>
      </c>
      <c r="I2730" s="84" t="s">
        <v>19</v>
      </c>
      <c r="J2730" s="84"/>
      <c r="K2730" s="84">
        <v>55</v>
      </c>
      <c r="L2730" s="83">
        <f t="shared" si="448"/>
        <v>1.7</v>
      </c>
      <c r="M2730" s="83">
        <f t="shared" si="449"/>
        <v>1.7</v>
      </c>
    </row>
    <row r="2731" spans="1:13" hidden="1" x14ac:dyDescent="0.3">
      <c r="A2731" s="210" t="str">
        <f t="shared" si="441"/>
        <v>2023-IC-L4</v>
      </c>
      <c r="B2731" s="199">
        <f t="shared" si="442"/>
        <v>45178</v>
      </c>
      <c r="C2731" s="210" t="str">
        <f t="shared" si="443"/>
        <v>Zone 4 - Horingbaai</v>
      </c>
      <c r="D2731" s="84" t="s">
        <v>601</v>
      </c>
      <c r="E2731" s="51" t="str">
        <f t="shared" si="444"/>
        <v>Steve</v>
      </c>
      <c r="F2731" s="51" t="str">
        <f t="shared" si="445"/>
        <v>Mertens</v>
      </c>
      <c r="G2731" s="51" t="str">
        <f t="shared" si="446"/>
        <v>Men Grand Masters</v>
      </c>
      <c r="H2731" s="51" t="str">
        <f t="shared" si="447"/>
        <v>Seagull Angling Club</v>
      </c>
      <c r="I2731" s="84" t="s">
        <v>19</v>
      </c>
      <c r="J2731" s="84"/>
      <c r="K2731" s="84">
        <v>46</v>
      </c>
      <c r="L2731" s="83">
        <f t="shared" si="448"/>
        <v>1</v>
      </c>
      <c r="M2731" s="83">
        <f t="shared" si="449"/>
        <v>1</v>
      </c>
    </row>
    <row r="2732" spans="1:13" hidden="1" x14ac:dyDescent="0.3">
      <c r="A2732" s="210" t="str">
        <f t="shared" si="441"/>
        <v>2023-IC-L4</v>
      </c>
      <c r="B2732" s="199">
        <f t="shared" si="442"/>
        <v>45178</v>
      </c>
      <c r="C2732" s="210" t="str">
        <f t="shared" si="443"/>
        <v>Zone 4 - Horingbaai</v>
      </c>
      <c r="D2732" s="84" t="s">
        <v>718</v>
      </c>
      <c r="E2732" s="51" t="str">
        <f t="shared" si="444"/>
        <v>Christiaan</v>
      </c>
      <c r="F2732" s="51" t="str">
        <f t="shared" si="445"/>
        <v>Potgieter</v>
      </c>
      <c r="G2732" s="51" t="str">
        <f t="shared" si="446"/>
        <v>Men U/16</v>
      </c>
      <c r="H2732" s="51" t="str">
        <f t="shared" si="447"/>
        <v>Seagull Angling Club</v>
      </c>
      <c r="I2732" s="84" t="s">
        <v>19</v>
      </c>
      <c r="J2732" s="84"/>
      <c r="K2732" s="84">
        <v>48</v>
      </c>
      <c r="L2732" s="83">
        <f t="shared" si="448"/>
        <v>1.1000000000000001</v>
      </c>
      <c r="M2732" s="83">
        <f t="shared" si="449"/>
        <v>1.1000000000000001</v>
      </c>
    </row>
    <row r="2733" spans="1:13" hidden="1" x14ac:dyDescent="0.3">
      <c r="A2733" s="210" t="str">
        <f t="shared" si="441"/>
        <v>2023-IC-L4</v>
      </c>
      <c r="B2733" s="199">
        <f t="shared" si="442"/>
        <v>45178</v>
      </c>
      <c r="C2733" s="210" t="str">
        <f t="shared" si="443"/>
        <v>Zone 4 - Horingbaai</v>
      </c>
      <c r="D2733" s="84" t="s">
        <v>469</v>
      </c>
      <c r="E2733" s="51" t="str">
        <f t="shared" si="444"/>
        <v>Morne</v>
      </c>
      <c r="F2733" s="51" t="str">
        <f t="shared" si="445"/>
        <v>Horn</v>
      </c>
      <c r="G2733" s="51" t="str">
        <f t="shared" si="446"/>
        <v>Men Master</v>
      </c>
      <c r="H2733" s="51" t="str">
        <f t="shared" si="447"/>
        <v>Mako</v>
      </c>
      <c r="I2733" s="84" t="s">
        <v>19</v>
      </c>
      <c r="J2733" s="84"/>
      <c r="K2733" s="84">
        <v>41</v>
      </c>
      <c r="L2733" s="83">
        <f t="shared" si="448"/>
        <v>0.7</v>
      </c>
      <c r="M2733" s="83">
        <f t="shared" si="449"/>
        <v>0.7</v>
      </c>
    </row>
    <row r="2734" spans="1:13" hidden="1" x14ac:dyDescent="0.3">
      <c r="A2734" s="210" t="str">
        <f t="shared" si="441"/>
        <v>2023-IC-L4</v>
      </c>
      <c r="B2734" s="199">
        <f t="shared" si="442"/>
        <v>45178</v>
      </c>
      <c r="C2734" s="210" t="str">
        <f t="shared" si="443"/>
        <v>Zone 4 - Horingbaai</v>
      </c>
      <c r="D2734" s="84" t="s">
        <v>578</v>
      </c>
      <c r="E2734" s="51" t="str">
        <f t="shared" si="444"/>
        <v>Pieter</v>
      </c>
      <c r="F2734" s="51" t="str">
        <f t="shared" si="445"/>
        <v>Van Aarde</v>
      </c>
      <c r="G2734" s="51" t="str">
        <f t="shared" si="446"/>
        <v>Men Senior</v>
      </c>
      <c r="H2734" s="51" t="str">
        <f t="shared" si="447"/>
        <v>Seagull Angling Club</v>
      </c>
      <c r="I2734" s="84" t="s">
        <v>9</v>
      </c>
      <c r="J2734" s="84"/>
      <c r="K2734" s="84">
        <v>30</v>
      </c>
      <c r="L2734" s="83">
        <f t="shared" si="448"/>
        <v>0.5</v>
      </c>
      <c r="M2734" s="83">
        <f t="shared" si="449"/>
        <v>0.5</v>
      </c>
    </row>
    <row r="2735" spans="1:13" hidden="1" x14ac:dyDescent="0.3">
      <c r="A2735" s="210" t="str">
        <f t="shared" si="441"/>
        <v>2023-IC-L4</v>
      </c>
      <c r="B2735" s="199">
        <f t="shared" si="442"/>
        <v>45178</v>
      </c>
      <c r="C2735" s="210" t="str">
        <f t="shared" si="443"/>
        <v>Zone 4 - Horingbaai</v>
      </c>
      <c r="D2735" s="84" t="s">
        <v>578</v>
      </c>
      <c r="E2735" s="51" t="str">
        <f t="shared" si="444"/>
        <v>Pieter</v>
      </c>
      <c r="F2735" s="51" t="str">
        <f t="shared" si="445"/>
        <v>Van Aarde</v>
      </c>
      <c r="G2735" s="51" t="str">
        <f t="shared" si="446"/>
        <v>Men Senior</v>
      </c>
      <c r="H2735" s="51" t="str">
        <f t="shared" si="447"/>
        <v>Seagull Angling Club</v>
      </c>
      <c r="I2735" s="84" t="s">
        <v>9</v>
      </c>
      <c r="J2735" s="84"/>
      <c r="K2735" s="84">
        <v>31</v>
      </c>
      <c r="L2735" s="83">
        <f t="shared" si="448"/>
        <v>0.5</v>
      </c>
      <c r="M2735" s="83">
        <f t="shared" si="449"/>
        <v>0.5</v>
      </c>
    </row>
    <row r="2736" spans="1:13" hidden="1" x14ac:dyDescent="0.3">
      <c r="A2736" s="210" t="str">
        <f t="shared" si="441"/>
        <v>2023-IC-L4</v>
      </c>
      <c r="B2736" s="199">
        <f t="shared" si="442"/>
        <v>45178</v>
      </c>
      <c r="C2736" s="210" t="str">
        <f t="shared" si="443"/>
        <v>Zone 4 - Horingbaai</v>
      </c>
      <c r="D2736" s="84" t="s">
        <v>884</v>
      </c>
      <c r="E2736" s="51" t="str">
        <f t="shared" si="444"/>
        <v>Martin</v>
      </c>
      <c r="F2736" s="51" t="str">
        <f t="shared" si="445"/>
        <v>Gouws</v>
      </c>
      <c r="G2736" s="51" t="str">
        <f t="shared" si="446"/>
        <v>Men Senior</v>
      </c>
      <c r="H2736" s="51" t="str">
        <f t="shared" si="447"/>
        <v>Seagull Angling Club</v>
      </c>
      <c r="I2736" s="84" t="s">
        <v>9</v>
      </c>
      <c r="J2736" s="84"/>
      <c r="K2736" s="84">
        <v>33</v>
      </c>
      <c r="L2736" s="83">
        <f t="shared" si="448"/>
        <v>0.7</v>
      </c>
      <c r="M2736" s="83">
        <f t="shared" si="449"/>
        <v>0.7</v>
      </c>
    </row>
    <row r="2737" spans="1:13" hidden="1" x14ac:dyDescent="0.3">
      <c r="A2737" s="210" t="str">
        <f t="shared" si="441"/>
        <v>2023-IC-L4</v>
      </c>
      <c r="B2737" s="199">
        <f t="shared" si="442"/>
        <v>45178</v>
      </c>
      <c r="C2737" s="210" t="str">
        <f t="shared" si="443"/>
        <v>Zone 4 - Horingbaai</v>
      </c>
      <c r="D2737" s="84" t="s">
        <v>705</v>
      </c>
      <c r="E2737" s="51" t="str">
        <f t="shared" si="444"/>
        <v>Lu-Andre</v>
      </c>
      <c r="F2737" s="51" t="str">
        <f t="shared" si="445"/>
        <v>Duvenhage</v>
      </c>
      <c r="G2737" s="51" t="str">
        <f t="shared" si="446"/>
        <v>Men Senior</v>
      </c>
      <c r="H2737" s="51" t="str">
        <f t="shared" si="447"/>
        <v>Seagull Angling Club</v>
      </c>
      <c r="I2737" s="84" t="s">
        <v>9</v>
      </c>
      <c r="J2737" s="84"/>
      <c r="K2737" s="84">
        <v>31</v>
      </c>
      <c r="L2737" s="83">
        <f t="shared" si="448"/>
        <v>0.5</v>
      </c>
      <c r="M2737" s="83">
        <f t="shared" si="449"/>
        <v>0.5</v>
      </c>
    </row>
    <row r="2738" spans="1:13" hidden="1" x14ac:dyDescent="0.3">
      <c r="A2738" s="210" t="str">
        <f t="shared" si="441"/>
        <v>2023-IC-L4</v>
      </c>
      <c r="B2738" s="199">
        <f t="shared" si="442"/>
        <v>45178</v>
      </c>
      <c r="C2738" s="210" t="str">
        <f t="shared" si="443"/>
        <v>Zone 4 - Horingbaai</v>
      </c>
      <c r="D2738" s="84" t="s">
        <v>1088</v>
      </c>
      <c r="E2738" s="51" t="str">
        <f t="shared" si="444"/>
        <v>Tian</v>
      </c>
      <c r="F2738" s="51" t="str">
        <f t="shared" si="445"/>
        <v>Mostert</v>
      </c>
      <c r="G2738" s="51" t="str">
        <f t="shared" si="446"/>
        <v>Men Senior</v>
      </c>
      <c r="H2738" s="51" t="str">
        <f t="shared" si="447"/>
        <v>Seagull Angling Club</v>
      </c>
      <c r="I2738" s="84" t="s">
        <v>9</v>
      </c>
      <c r="J2738" s="84"/>
      <c r="K2738" s="84">
        <v>33</v>
      </c>
      <c r="L2738" s="83">
        <f t="shared" si="448"/>
        <v>0.7</v>
      </c>
      <c r="M2738" s="83">
        <f t="shared" si="449"/>
        <v>0.7</v>
      </c>
    </row>
    <row r="2739" spans="1:13" hidden="1" x14ac:dyDescent="0.3">
      <c r="A2739" s="210" t="str">
        <f t="shared" si="441"/>
        <v>2023-IC-L4</v>
      </c>
      <c r="B2739" s="199">
        <f t="shared" si="442"/>
        <v>45178</v>
      </c>
      <c r="C2739" s="210" t="str">
        <f t="shared" si="443"/>
        <v>Zone 4 - Horingbaai</v>
      </c>
      <c r="D2739" s="84" t="s">
        <v>499</v>
      </c>
      <c r="E2739" s="51" t="str">
        <f t="shared" si="444"/>
        <v>Sean</v>
      </c>
      <c r="F2739" s="51" t="str">
        <f t="shared" si="445"/>
        <v>Van Den Heuvel</v>
      </c>
      <c r="G2739" s="51" t="str">
        <f t="shared" si="446"/>
        <v>Men Veteran</v>
      </c>
      <c r="H2739" s="51" t="str">
        <f t="shared" si="447"/>
        <v>Seagull Angling Club</v>
      </c>
      <c r="I2739" s="84" t="s">
        <v>9</v>
      </c>
      <c r="J2739" s="84"/>
      <c r="K2739" s="84">
        <v>33</v>
      </c>
      <c r="L2739" s="83">
        <f t="shared" si="448"/>
        <v>0.7</v>
      </c>
      <c r="M2739" s="83">
        <f t="shared" si="449"/>
        <v>0.7</v>
      </c>
    </row>
    <row r="2740" spans="1:13" hidden="1" x14ac:dyDescent="0.3">
      <c r="A2740" s="210" t="str">
        <f t="shared" si="441"/>
        <v>2023-IC-L4</v>
      </c>
      <c r="B2740" s="199">
        <f t="shared" si="442"/>
        <v>45178</v>
      </c>
      <c r="C2740" s="210" t="str">
        <f t="shared" si="443"/>
        <v>Zone 4 - Horingbaai</v>
      </c>
      <c r="D2740" s="84" t="s">
        <v>628</v>
      </c>
      <c r="E2740" s="51" t="str">
        <f t="shared" si="444"/>
        <v>Andre</v>
      </c>
      <c r="F2740" s="51" t="str">
        <f t="shared" si="445"/>
        <v>Strydom</v>
      </c>
      <c r="G2740" s="51" t="str">
        <f t="shared" si="446"/>
        <v>Men Senior</v>
      </c>
      <c r="H2740" s="51" t="str">
        <f t="shared" si="447"/>
        <v>Seagull Angling Club</v>
      </c>
      <c r="I2740" s="84"/>
      <c r="J2740" s="84"/>
      <c r="K2740" s="84"/>
      <c r="L2740" s="83" t="str">
        <f t="shared" si="448"/>
        <v/>
      </c>
      <c r="M2740" s="83" t="str">
        <f t="shared" si="449"/>
        <v/>
      </c>
    </row>
    <row r="2741" spans="1:13" hidden="1" x14ac:dyDescent="0.3">
      <c r="A2741" s="210" t="str">
        <f t="shared" si="441"/>
        <v>2023-IC-L4</v>
      </c>
      <c r="B2741" s="199">
        <f t="shared" si="442"/>
        <v>45178</v>
      </c>
      <c r="C2741" s="210" t="str">
        <f t="shared" si="443"/>
        <v>Zone 4 - Horingbaai</v>
      </c>
      <c r="D2741" s="84" t="s">
        <v>550</v>
      </c>
      <c r="E2741" s="51" t="str">
        <f t="shared" si="444"/>
        <v>Tertius</v>
      </c>
      <c r="F2741" s="51" t="str">
        <f t="shared" si="445"/>
        <v>Potgieter</v>
      </c>
      <c r="G2741" s="51" t="str">
        <f t="shared" si="446"/>
        <v>Men Senior</v>
      </c>
      <c r="H2741" s="51" t="str">
        <f t="shared" si="447"/>
        <v>Seagull Angling Club</v>
      </c>
      <c r="I2741" s="84"/>
      <c r="J2741" s="84"/>
      <c r="K2741" s="84"/>
      <c r="L2741" s="83" t="str">
        <f t="shared" si="448"/>
        <v/>
      </c>
      <c r="M2741" s="83" t="str">
        <f t="shared" si="449"/>
        <v/>
      </c>
    </row>
    <row r="2742" spans="1:13" hidden="1" x14ac:dyDescent="0.3">
      <c r="A2742" s="210" t="str">
        <f t="shared" si="441"/>
        <v>2023-IC-L4</v>
      </c>
      <c r="B2742" s="199">
        <f t="shared" si="442"/>
        <v>45178</v>
      </c>
      <c r="C2742" s="210" t="str">
        <f t="shared" si="443"/>
        <v>Zone 4 - Horingbaai</v>
      </c>
      <c r="D2742" s="84" t="s">
        <v>613</v>
      </c>
      <c r="E2742" s="51" t="str">
        <f t="shared" si="444"/>
        <v>Jakes</v>
      </c>
      <c r="F2742" s="51" t="str">
        <f t="shared" si="445"/>
        <v>Van Der Merwe</v>
      </c>
      <c r="G2742" s="51" t="str">
        <f t="shared" si="446"/>
        <v>Men Senior</v>
      </c>
      <c r="H2742" s="51" t="str">
        <f t="shared" si="447"/>
        <v>Seagull Angling Club</v>
      </c>
      <c r="I2742" s="84"/>
      <c r="J2742" s="84"/>
      <c r="K2742" s="84"/>
      <c r="L2742" s="83" t="str">
        <f t="shared" si="448"/>
        <v/>
      </c>
      <c r="M2742" s="83" t="str">
        <f t="shared" si="449"/>
        <v/>
      </c>
    </row>
    <row r="2743" spans="1:13" hidden="1" x14ac:dyDescent="0.3">
      <c r="A2743" s="210" t="str">
        <f t="shared" si="441"/>
        <v>2023-IC-L4</v>
      </c>
      <c r="B2743" s="199">
        <f t="shared" si="442"/>
        <v>45178</v>
      </c>
      <c r="C2743" s="210" t="str">
        <f t="shared" si="443"/>
        <v>Zone 4 - Horingbaai</v>
      </c>
      <c r="D2743" s="84" t="s">
        <v>763</v>
      </c>
      <c r="E2743" s="51" t="str">
        <f t="shared" si="444"/>
        <v>Tristan</v>
      </c>
      <c r="F2743" s="51" t="str">
        <f t="shared" si="445"/>
        <v>Van Den Heuvel</v>
      </c>
      <c r="G2743" s="51" t="str">
        <f t="shared" si="446"/>
        <v>Men U/16</v>
      </c>
      <c r="H2743" s="51" t="str">
        <f t="shared" si="447"/>
        <v>Seagull Angling Club</v>
      </c>
      <c r="I2743" s="84"/>
      <c r="J2743" s="84"/>
      <c r="K2743" s="84"/>
      <c r="L2743" s="83" t="str">
        <f t="shared" si="448"/>
        <v/>
      </c>
      <c r="M2743" s="83" t="str">
        <f t="shared" si="449"/>
        <v/>
      </c>
    </row>
    <row r="2744" spans="1:13" hidden="1" x14ac:dyDescent="0.3">
      <c r="A2744" s="210" t="str">
        <f t="shared" si="441"/>
        <v>2023-IC-L4</v>
      </c>
      <c r="B2744" s="199">
        <f t="shared" si="442"/>
        <v>45178</v>
      </c>
      <c r="C2744" s="210" t="str">
        <f t="shared" si="443"/>
        <v>Zone 4 - Horingbaai</v>
      </c>
      <c r="D2744" s="84" t="s">
        <v>596</v>
      </c>
      <c r="E2744" s="51" t="str">
        <f t="shared" si="444"/>
        <v>Alex</v>
      </c>
      <c r="F2744" s="51" t="str">
        <f t="shared" si="445"/>
        <v>Thompson</v>
      </c>
      <c r="G2744" s="51" t="str">
        <f t="shared" si="446"/>
        <v>Men Master</v>
      </c>
      <c r="H2744" s="51" t="str">
        <f t="shared" si="447"/>
        <v>Seagull Angling Club</v>
      </c>
      <c r="I2744" s="84"/>
      <c r="J2744" s="84"/>
      <c r="K2744" s="84"/>
      <c r="L2744" s="83" t="str">
        <f t="shared" si="448"/>
        <v/>
      </c>
      <c r="M2744" s="83" t="str">
        <f t="shared" si="449"/>
        <v/>
      </c>
    </row>
    <row r="2745" spans="1:13" hidden="1" x14ac:dyDescent="0.3">
      <c r="A2745" s="210" t="str">
        <f t="shared" si="441"/>
        <v>2023-IC-L4</v>
      </c>
      <c r="B2745" s="199">
        <f t="shared" si="442"/>
        <v>45178</v>
      </c>
      <c r="C2745" s="210" t="str">
        <f t="shared" si="443"/>
        <v>Zone 4 - Horingbaai</v>
      </c>
      <c r="D2745" s="84" t="s">
        <v>920</v>
      </c>
      <c r="E2745" s="51" t="str">
        <f t="shared" si="444"/>
        <v>Zak</v>
      </c>
      <c r="F2745" s="51" t="str">
        <f t="shared" si="445"/>
        <v>Kotze</v>
      </c>
      <c r="G2745" s="51" t="str">
        <f t="shared" si="446"/>
        <v>Men Veteran</v>
      </c>
      <c r="H2745" s="51" t="str">
        <f t="shared" si="447"/>
        <v>xSeagulls WVB</v>
      </c>
      <c r="I2745" s="84"/>
      <c r="J2745" s="84"/>
      <c r="K2745" s="84"/>
      <c r="L2745" s="83" t="str">
        <f t="shared" si="448"/>
        <v/>
      </c>
      <c r="M2745" s="83" t="str">
        <f t="shared" si="449"/>
        <v/>
      </c>
    </row>
    <row r="2746" spans="1:13" hidden="1" x14ac:dyDescent="0.3">
      <c r="A2746" s="210" t="str">
        <f t="shared" si="441"/>
        <v>2023-IC-L4</v>
      </c>
      <c r="B2746" s="199">
        <f t="shared" si="442"/>
        <v>45178</v>
      </c>
      <c r="C2746" s="210" t="str">
        <f t="shared" si="443"/>
        <v>Zone 4 - Horingbaai</v>
      </c>
      <c r="D2746" s="84" t="s">
        <v>643</v>
      </c>
      <c r="E2746" s="51" t="str">
        <f t="shared" si="444"/>
        <v>Cecilia</v>
      </c>
      <c r="F2746" s="51" t="str">
        <f t="shared" si="445"/>
        <v>Brandt</v>
      </c>
      <c r="G2746" s="51" t="str">
        <f t="shared" si="446"/>
        <v>Ladies Senior</v>
      </c>
      <c r="H2746" s="51" t="str">
        <f t="shared" si="447"/>
        <v>Seagull Angling Club</v>
      </c>
      <c r="I2746" s="84"/>
      <c r="J2746" s="84"/>
      <c r="K2746" s="84"/>
      <c r="L2746" s="83" t="str">
        <f t="shared" si="448"/>
        <v/>
      </c>
      <c r="M2746" s="83" t="str">
        <f t="shared" si="449"/>
        <v/>
      </c>
    </row>
    <row r="2747" spans="1:13" hidden="1" x14ac:dyDescent="0.3">
      <c r="A2747" s="210" t="str">
        <f t="shared" si="441"/>
        <v>2023-IC-L4</v>
      </c>
      <c r="B2747" s="199">
        <f t="shared" si="442"/>
        <v>45178</v>
      </c>
      <c r="C2747" s="210" t="str">
        <f t="shared" si="443"/>
        <v>Zone 4 - Horingbaai</v>
      </c>
      <c r="D2747" s="84" t="s">
        <v>481</v>
      </c>
      <c r="E2747" s="51" t="str">
        <f t="shared" si="444"/>
        <v>Jaco</v>
      </c>
      <c r="F2747" s="51" t="str">
        <f t="shared" si="445"/>
        <v>Mertens</v>
      </c>
      <c r="G2747" s="51" t="str">
        <f t="shared" si="446"/>
        <v>Men Senior</v>
      </c>
      <c r="H2747" s="51" t="str">
        <f t="shared" si="447"/>
        <v>Seagull Angling Club</v>
      </c>
      <c r="I2747" s="84"/>
      <c r="J2747" s="84"/>
      <c r="K2747" s="84"/>
      <c r="L2747" s="83" t="str">
        <f t="shared" si="448"/>
        <v/>
      </c>
      <c r="M2747" s="83" t="str">
        <f t="shared" si="449"/>
        <v/>
      </c>
    </row>
    <row r="2748" spans="1:13" hidden="1" x14ac:dyDescent="0.3">
      <c r="A2748" s="210" t="str">
        <f t="shared" si="441"/>
        <v>2023-IC-L4</v>
      </c>
      <c r="B2748" s="199">
        <f t="shared" si="442"/>
        <v>45178</v>
      </c>
      <c r="C2748" s="210" t="str">
        <f t="shared" si="443"/>
        <v>Zone 4 - Horingbaai</v>
      </c>
      <c r="D2748" s="84" t="s">
        <v>725</v>
      </c>
      <c r="E2748" s="51" t="str">
        <f t="shared" si="444"/>
        <v>Jonandre</v>
      </c>
      <c r="F2748" s="51" t="str">
        <f t="shared" si="445"/>
        <v>Mertens</v>
      </c>
      <c r="G2748" s="51" t="str">
        <f t="shared" si="446"/>
        <v>Men U/16</v>
      </c>
      <c r="H2748" s="51" t="str">
        <f t="shared" si="447"/>
        <v>Seagull Angling Club</v>
      </c>
      <c r="I2748" s="84"/>
      <c r="J2748" s="84"/>
      <c r="K2748" s="84"/>
      <c r="L2748" s="83" t="str">
        <f t="shared" si="448"/>
        <v/>
      </c>
      <c r="M2748" s="83" t="str">
        <f t="shared" si="449"/>
        <v/>
      </c>
    </row>
    <row r="2749" spans="1:13" hidden="1" x14ac:dyDescent="0.3">
      <c r="A2749" s="210" t="str">
        <f t="shared" si="441"/>
        <v>2023-IC-L4</v>
      </c>
      <c r="B2749" s="199">
        <f t="shared" si="442"/>
        <v>45178</v>
      </c>
      <c r="C2749" s="210" t="str">
        <f t="shared" si="443"/>
        <v>Zone 4 - Horingbaai</v>
      </c>
      <c r="D2749" s="84" t="s">
        <v>494</v>
      </c>
      <c r="E2749" s="51" t="str">
        <f t="shared" si="444"/>
        <v>Chrisjan</v>
      </c>
      <c r="F2749" s="51" t="str">
        <f t="shared" si="445"/>
        <v>Potgieter</v>
      </c>
      <c r="G2749" s="51" t="str">
        <f t="shared" si="446"/>
        <v>Men Veteran</v>
      </c>
      <c r="H2749" s="51" t="str">
        <f t="shared" si="447"/>
        <v>Seagull Angling Club</v>
      </c>
      <c r="I2749" s="84"/>
      <c r="J2749" s="84"/>
      <c r="K2749" s="84"/>
      <c r="L2749" s="83" t="str">
        <f t="shared" si="448"/>
        <v/>
      </c>
      <c r="M2749" s="83" t="str">
        <f t="shared" si="449"/>
        <v/>
      </c>
    </row>
    <row r="2750" spans="1:13" hidden="1" x14ac:dyDescent="0.3">
      <c r="A2750" s="210" t="str">
        <f t="shared" si="441"/>
        <v>2023-IC-L4</v>
      </c>
      <c r="B2750" s="199">
        <f t="shared" si="442"/>
        <v>45178</v>
      </c>
      <c r="C2750" s="210" t="str">
        <f t="shared" si="443"/>
        <v>Zone 4 - Horingbaai</v>
      </c>
      <c r="D2750" s="84" t="s">
        <v>710</v>
      </c>
      <c r="E2750" s="51" t="str">
        <f t="shared" si="444"/>
        <v>Ewald J.</v>
      </c>
      <c r="F2750" s="51" t="str">
        <f t="shared" si="445"/>
        <v>Potgieter</v>
      </c>
      <c r="G2750" s="51" t="str">
        <f t="shared" si="446"/>
        <v>Men U/16</v>
      </c>
      <c r="H2750" s="51" t="str">
        <f t="shared" si="447"/>
        <v>Seagull Angling Club</v>
      </c>
      <c r="I2750" s="84"/>
      <c r="J2750" s="84"/>
      <c r="K2750" s="84"/>
      <c r="L2750" s="83" t="str">
        <f t="shared" si="448"/>
        <v/>
      </c>
      <c r="M2750" s="83" t="str">
        <f t="shared" si="449"/>
        <v/>
      </c>
    </row>
    <row r="2751" spans="1:13" hidden="1" x14ac:dyDescent="0.3">
      <c r="A2751" s="210" t="str">
        <f t="shared" si="441"/>
        <v>2023-IC-L4</v>
      </c>
      <c r="B2751" s="199">
        <f t="shared" si="442"/>
        <v>45178</v>
      </c>
      <c r="C2751" s="210" t="str">
        <f t="shared" si="443"/>
        <v>Zone 4 - Horingbaai</v>
      </c>
      <c r="D2751" s="84" t="s">
        <v>764</v>
      </c>
      <c r="E2751" s="51" t="str">
        <f t="shared" si="444"/>
        <v>Pieter</v>
      </c>
      <c r="F2751" s="51" t="str">
        <f t="shared" si="445"/>
        <v>Swart</v>
      </c>
      <c r="G2751" s="51" t="str">
        <f t="shared" si="446"/>
        <v>Men Master</v>
      </c>
      <c r="H2751" s="51" t="str">
        <f t="shared" si="447"/>
        <v>xSeagull Angling Club</v>
      </c>
      <c r="I2751" s="84"/>
      <c r="J2751" s="84"/>
      <c r="K2751" s="84"/>
      <c r="L2751" s="83" t="str">
        <f t="shared" si="448"/>
        <v/>
      </c>
      <c r="M2751" s="83" t="str">
        <f t="shared" si="449"/>
        <v/>
      </c>
    </row>
    <row r="2752" spans="1:13" hidden="1" x14ac:dyDescent="0.3">
      <c r="A2752" s="210" t="str">
        <f t="shared" si="441"/>
        <v>2023-IC-L4</v>
      </c>
      <c r="B2752" s="199">
        <f t="shared" si="442"/>
        <v>45178</v>
      </c>
      <c r="C2752" s="210" t="str">
        <f t="shared" si="443"/>
        <v>Zone 4 - Horingbaai</v>
      </c>
      <c r="D2752" s="84" t="s">
        <v>527</v>
      </c>
      <c r="E2752" s="51" t="str">
        <f t="shared" si="444"/>
        <v>Richard</v>
      </c>
      <c r="F2752" s="51" t="str">
        <f t="shared" si="445"/>
        <v>Kotze</v>
      </c>
      <c r="G2752" s="51" t="str">
        <f t="shared" si="446"/>
        <v>Men Grand Masters</v>
      </c>
      <c r="H2752" s="51" t="str">
        <f t="shared" si="447"/>
        <v>Seagull Angling Club</v>
      </c>
      <c r="I2752" s="84"/>
      <c r="J2752" s="84"/>
      <c r="K2752" s="84"/>
      <c r="L2752" s="83" t="str">
        <f t="shared" si="448"/>
        <v/>
      </c>
      <c r="M2752" s="83" t="str">
        <f t="shared" si="449"/>
        <v/>
      </c>
    </row>
    <row r="2753" spans="1:13" hidden="1" x14ac:dyDescent="0.3">
      <c r="A2753" s="210" t="str">
        <f t="shared" si="441"/>
        <v>2023-IC-L4</v>
      </c>
      <c r="B2753" s="199">
        <f t="shared" si="442"/>
        <v>45178</v>
      </c>
      <c r="C2753" s="210" t="str">
        <f t="shared" si="443"/>
        <v>Zone 4 - Horingbaai</v>
      </c>
      <c r="D2753" s="84" t="s">
        <v>746</v>
      </c>
      <c r="E2753" s="51" t="str">
        <f t="shared" si="444"/>
        <v>Danie</v>
      </c>
      <c r="F2753" s="51" t="str">
        <f t="shared" si="445"/>
        <v>Smith</v>
      </c>
      <c r="G2753" s="51" t="str">
        <f t="shared" si="446"/>
        <v>Men Veteran</v>
      </c>
      <c r="H2753" s="51" t="str">
        <f t="shared" si="447"/>
        <v>Seagull Angling Club</v>
      </c>
      <c r="I2753" s="84"/>
      <c r="J2753" s="84"/>
      <c r="K2753" s="84"/>
      <c r="L2753" s="83" t="str">
        <f t="shared" si="448"/>
        <v/>
      </c>
      <c r="M2753" s="83" t="str">
        <f t="shared" si="449"/>
        <v/>
      </c>
    </row>
    <row r="2754" spans="1:13" hidden="1" x14ac:dyDescent="0.3">
      <c r="A2754" s="210" t="str">
        <f t="shared" si="441"/>
        <v>2023-IC-L4</v>
      </c>
      <c r="B2754" s="199">
        <f t="shared" si="442"/>
        <v>45178</v>
      </c>
      <c r="C2754" s="210" t="str">
        <f t="shared" si="443"/>
        <v>Zone 4 - Horingbaai</v>
      </c>
      <c r="D2754" s="84" t="s">
        <v>812</v>
      </c>
      <c r="E2754" s="51" t="str">
        <f t="shared" si="444"/>
        <v>Patricia</v>
      </c>
      <c r="F2754" s="51" t="str">
        <f t="shared" si="445"/>
        <v>Horn</v>
      </c>
      <c r="G2754" s="51" t="str">
        <f t="shared" si="446"/>
        <v>Ladies Veteran</v>
      </c>
      <c r="H2754" s="51" t="str">
        <f t="shared" si="447"/>
        <v>xSeagull Angling Club</v>
      </c>
      <c r="I2754" s="84"/>
      <c r="J2754" s="84"/>
      <c r="K2754" s="84"/>
      <c r="L2754" s="83" t="str">
        <f t="shared" si="448"/>
        <v/>
      </c>
      <c r="M2754" s="83" t="str">
        <f t="shared" si="449"/>
        <v/>
      </c>
    </row>
    <row r="2755" spans="1:13" hidden="1" x14ac:dyDescent="0.3">
      <c r="A2755" s="210" t="str">
        <f t="shared" si="441"/>
        <v>2023-IC-L4</v>
      </c>
      <c r="B2755" s="199">
        <f t="shared" si="442"/>
        <v>45178</v>
      </c>
      <c r="C2755" s="210" t="str">
        <f t="shared" si="443"/>
        <v>Zone 4 - Horingbaai</v>
      </c>
      <c r="D2755" s="84" t="s">
        <v>839</v>
      </c>
      <c r="E2755" s="51" t="str">
        <f t="shared" si="444"/>
        <v>Zanita</v>
      </c>
      <c r="F2755" s="51" t="str">
        <f t="shared" si="445"/>
        <v>Horn</v>
      </c>
      <c r="G2755" s="51" t="str">
        <f t="shared" si="446"/>
        <v>Ladies U/16</v>
      </c>
      <c r="H2755" s="51" t="str">
        <f t="shared" si="447"/>
        <v>xSeagull Angling Club</v>
      </c>
      <c r="I2755" s="84"/>
      <c r="J2755" s="84"/>
      <c r="K2755" s="84"/>
      <c r="L2755" s="83" t="str">
        <f t="shared" si="448"/>
        <v/>
      </c>
      <c r="M2755" s="83" t="str">
        <f t="shared" si="449"/>
        <v/>
      </c>
    </row>
    <row r="2756" spans="1:13" hidden="1" x14ac:dyDescent="0.3">
      <c r="A2756" s="210" t="str">
        <f t="shared" ref="A2756:A2819" si="450">IF(D2756="","",A2755)</f>
        <v>2023-IC-L4</v>
      </c>
      <c r="B2756" s="199">
        <f t="shared" ref="B2756:B2819" si="451">IF(D2756="","",B2755)</f>
        <v>45178</v>
      </c>
      <c r="C2756" s="210" t="str">
        <f t="shared" ref="C2756:C2819" si="452">IF(D2756="","",C2755)</f>
        <v>Zone 4 - Horingbaai</v>
      </c>
      <c r="D2756" s="84" t="s">
        <v>736</v>
      </c>
      <c r="E2756" s="51" t="str">
        <f t="shared" ref="E2756:E2819" si="453">IF(D2756="","",VLOOKUP(D2756,Master,3,FALSE))</f>
        <v>Heinrich</v>
      </c>
      <c r="F2756" s="51" t="str">
        <f t="shared" ref="F2756:F2819" si="454">IF(D2756="","",VLOOKUP(D2756,Master,4,FALSE))</f>
        <v>Redelinghuys</v>
      </c>
      <c r="G2756" s="51" t="str">
        <f t="shared" ref="G2756:G2819" si="455">IF(D2756="","",VLOOKUP(D2756,Master,5,FALSE))</f>
        <v>Men U/21</v>
      </c>
      <c r="H2756" s="51" t="str">
        <f t="shared" ref="H2756:H2819" si="456">IF(D2756="","",VLOOKUP(D2756,Master,2,FALSE))</f>
        <v>Penguin</v>
      </c>
      <c r="I2756" s="84" t="s">
        <v>19</v>
      </c>
      <c r="J2756" s="84"/>
      <c r="K2756" s="84">
        <v>82</v>
      </c>
      <c r="L2756" s="83">
        <f t="shared" ref="L2756:L2819" si="457">IF(K2756="","",IF(I2756="",ROUND(HLOOKUP(J2756,kgList,K2756,FALSE),1),ROUND(HLOOKUP(I2756,kgList,K2756,FALSE),1)))</f>
        <v>5.8</v>
      </c>
      <c r="M2756" s="83">
        <f t="shared" ref="M2756:M2819" si="458">IF(L2756="","",IF(COUNTA(I2756:J2756)&gt;1,"Edible or Inedible",IF(COUNTA(I2756)=1,L2756*1,IF(COUNTA(J2756)=1,L2756*1,"ERROR"))))</f>
        <v>5.8</v>
      </c>
    </row>
    <row r="2757" spans="1:13" hidden="1" x14ac:dyDescent="0.3">
      <c r="A2757" s="210" t="str">
        <f t="shared" si="450"/>
        <v>2023-IC-L4</v>
      </c>
      <c r="B2757" s="199">
        <f t="shared" si="451"/>
        <v>45178</v>
      </c>
      <c r="C2757" s="210" t="str">
        <f t="shared" si="452"/>
        <v>Zone 4 - Horingbaai</v>
      </c>
      <c r="D2757" s="84" t="s">
        <v>516</v>
      </c>
      <c r="E2757" s="51" t="str">
        <f t="shared" si="453"/>
        <v>Louis</v>
      </c>
      <c r="F2757" s="51" t="str">
        <f t="shared" si="454"/>
        <v>Potgieter</v>
      </c>
      <c r="G2757" s="51" t="str">
        <f t="shared" si="455"/>
        <v>Men Veteran</v>
      </c>
      <c r="H2757" s="51" t="str">
        <f t="shared" si="456"/>
        <v>Penguin</v>
      </c>
      <c r="I2757" s="84" t="s">
        <v>19</v>
      </c>
      <c r="J2757" s="84"/>
      <c r="K2757" s="84">
        <v>72</v>
      </c>
      <c r="L2757" s="83">
        <f t="shared" si="457"/>
        <v>3.9</v>
      </c>
      <c r="M2757" s="83">
        <f t="shared" si="458"/>
        <v>3.9</v>
      </c>
    </row>
    <row r="2758" spans="1:13" hidden="1" x14ac:dyDescent="0.3">
      <c r="A2758" s="210" t="str">
        <f t="shared" si="450"/>
        <v>2023-IC-L4</v>
      </c>
      <c r="B2758" s="199">
        <f t="shared" si="451"/>
        <v>45178</v>
      </c>
      <c r="C2758" s="210" t="str">
        <f t="shared" si="452"/>
        <v>Zone 4 - Horingbaai</v>
      </c>
      <c r="D2758" s="84" t="s">
        <v>838</v>
      </c>
      <c r="E2758" s="51" t="str">
        <f t="shared" si="453"/>
        <v>Henco</v>
      </c>
      <c r="F2758" s="51" t="str">
        <f t="shared" si="454"/>
        <v>Snyman</v>
      </c>
      <c r="G2758" s="51" t="str">
        <f t="shared" si="455"/>
        <v>Men Senior</v>
      </c>
      <c r="H2758" s="51" t="str">
        <f t="shared" si="456"/>
        <v>Penguin</v>
      </c>
      <c r="I2758" s="84" t="s">
        <v>19</v>
      </c>
      <c r="J2758" s="84"/>
      <c r="K2758" s="84">
        <v>79</v>
      </c>
      <c r="L2758" s="83">
        <f t="shared" si="457"/>
        <v>5.2</v>
      </c>
      <c r="M2758" s="83">
        <f t="shared" si="458"/>
        <v>5.2</v>
      </c>
    </row>
    <row r="2759" spans="1:13" hidden="1" x14ac:dyDescent="0.3">
      <c r="A2759" s="210" t="str">
        <f t="shared" si="450"/>
        <v>2023-IC-L4</v>
      </c>
      <c r="B2759" s="199">
        <f t="shared" si="451"/>
        <v>45178</v>
      </c>
      <c r="C2759" s="210" t="str">
        <f t="shared" si="452"/>
        <v>Zone 4 - Horingbaai</v>
      </c>
      <c r="D2759" s="84" t="s">
        <v>838</v>
      </c>
      <c r="E2759" s="51" t="str">
        <f t="shared" si="453"/>
        <v>Henco</v>
      </c>
      <c r="F2759" s="51" t="str">
        <f t="shared" si="454"/>
        <v>Snyman</v>
      </c>
      <c r="G2759" s="51" t="str">
        <f t="shared" si="455"/>
        <v>Men Senior</v>
      </c>
      <c r="H2759" s="51" t="str">
        <f t="shared" si="456"/>
        <v>Penguin</v>
      </c>
      <c r="I2759" s="84" t="s">
        <v>19</v>
      </c>
      <c r="J2759" s="84"/>
      <c r="K2759" s="84">
        <v>62</v>
      </c>
      <c r="L2759" s="83">
        <f t="shared" si="457"/>
        <v>2.5</v>
      </c>
      <c r="M2759" s="83">
        <f t="shared" si="458"/>
        <v>2.5</v>
      </c>
    </row>
    <row r="2760" spans="1:13" hidden="1" x14ac:dyDescent="0.3">
      <c r="A2760" s="210" t="str">
        <f t="shared" si="450"/>
        <v>2023-IC-L4</v>
      </c>
      <c r="B2760" s="199">
        <f t="shared" si="451"/>
        <v>45178</v>
      </c>
      <c r="C2760" s="210" t="str">
        <f t="shared" si="452"/>
        <v>Zone 4 - Horingbaai</v>
      </c>
      <c r="D2760" s="84" t="s">
        <v>838</v>
      </c>
      <c r="E2760" s="51" t="str">
        <f t="shared" si="453"/>
        <v>Henco</v>
      </c>
      <c r="F2760" s="51" t="str">
        <f t="shared" si="454"/>
        <v>Snyman</v>
      </c>
      <c r="G2760" s="51" t="str">
        <f t="shared" si="455"/>
        <v>Men Senior</v>
      </c>
      <c r="H2760" s="51" t="str">
        <f t="shared" si="456"/>
        <v>Penguin</v>
      </c>
      <c r="I2760" s="84" t="s">
        <v>19</v>
      </c>
      <c r="J2760" s="84"/>
      <c r="K2760" s="84">
        <v>71</v>
      </c>
      <c r="L2760" s="83">
        <f t="shared" si="457"/>
        <v>3.7</v>
      </c>
      <c r="M2760" s="83">
        <f t="shared" si="458"/>
        <v>3.7</v>
      </c>
    </row>
    <row r="2761" spans="1:13" hidden="1" x14ac:dyDescent="0.3">
      <c r="A2761" s="210" t="str">
        <f t="shared" si="450"/>
        <v>2023-IC-L4</v>
      </c>
      <c r="B2761" s="199">
        <f t="shared" si="451"/>
        <v>45178</v>
      </c>
      <c r="C2761" s="210" t="str">
        <f t="shared" si="452"/>
        <v>Zone 4 - Horingbaai</v>
      </c>
      <c r="D2761" s="84" t="s">
        <v>838</v>
      </c>
      <c r="E2761" s="51" t="str">
        <f t="shared" si="453"/>
        <v>Henco</v>
      </c>
      <c r="F2761" s="51" t="str">
        <f t="shared" si="454"/>
        <v>Snyman</v>
      </c>
      <c r="G2761" s="51" t="str">
        <f t="shared" si="455"/>
        <v>Men Senior</v>
      </c>
      <c r="H2761" s="51" t="str">
        <f t="shared" si="456"/>
        <v>Penguin</v>
      </c>
      <c r="I2761" s="84" t="s">
        <v>19</v>
      </c>
      <c r="J2761" s="84"/>
      <c r="K2761" s="84">
        <v>63</v>
      </c>
      <c r="L2761" s="83">
        <f t="shared" si="457"/>
        <v>2.6</v>
      </c>
      <c r="M2761" s="83">
        <f t="shared" si="458"/>
        <v>2.6</v>
      </c>
    </row>
    <row r="2762" spans="1:13" hidden="1" x14ac:dyDescent="0.3">
      <c r="A2762" s="210" t="str">
        <f t="shared" si="450"/>
        <v>2023-IC-L4</v>
      </c>
      <c r="B2762" s="199">
        <f t="shared" si="451"/>
        <v>45178</v>
      </c>
      <c r="C2762" s="210" t="str">
        <f t="shared" si="452"/>
        <v>Zone 4 - Horingbaai</v>
      </c>
      <c r="D2762" s="84" t="s">
        <v>809</v>
      </c>
      <c r="E2762" s="51" t="str">
        <f t="shared" si="453"/>
        <v>Henno</v>
      </c>
      <c r="F2762" s="51" t="str">
        <f t="shared" si="454"/>
        <v>Snyman</v>
      </c>
      <c r="G2762" s="51" t="str">
        <f t="shared" si="455"/>
        <v>Men Master</v>
      </c>
      <c r="H2762" s="51" t="str">
        <f t="shared" si="456"/>
        <v>Penguin</v>
      </c>
      <c r="I2762" s="84"/>
      <c r="J2762" s="84" t="s">
        <v>1279</v>
      </c>
      <c r="K2762" s="84">
        <v>158</v>
      </c>
      <c r="L2762" s="83">
        <f t="shared" si="457"/>
        <v>20.8</v>
      </c>
      <c r="M2762" s="83">
        <f t="shared" si="458"/>
        <v>20.8</v>
      </c>
    </row>
    <row r="2763" spans="1:13" hidden="1" x14ac:dyDescent="0.3">
      <c r="A2763" s="210" t="str">
        <f t="shared" si="450"/>
        <v>2023-IC-L4</v>
      </c>
      <c r="B2763" s="199">
        <f t="shared" si="451"/>
        <v>45178</v>
      </c>
      <c r="C2763" s="210" t="str">
        <f t="shared" si="452"/>
        <v>Zone 4 - Horingbaai</v>
      </c>
      <c r="D2763" s="84" t="s">
        <v>458</v>
      </c>
      <c r="E2763" s="51" t="str">
        <f t="shared" si="453"/>
        <v>Henry</v>
      </c>
      <c r="F2763" s="51" t="str">
        <f t="shared" si="454"/>
        <v>Loubser</v>
      </c>
      <c r="G2763" s="51" t="str">
        <f t="shared" si="455"/>
        <v>Men Grand Masters</v>
      </c>
      <c r="H2763" s="51" t="str">
        <f t="shared" si="456"/>
        <v>Penguin</v>
      </c>
      <c r="I2763" s="84"/>
      <c r="J2763" s="84" t="s">
        <v>1279</v>
      </c>
      <c r="K2763" s="84">
        <v>109</v>
      </c>
      <c r="L2763" s="83">
        <f t="shared" si="457"/>
        <v>5.8</v>
      </c>
      <c r="M2763" s="83">
        <f t="shared" si="458"/>
        <v>5.8</v>
      </c>
    </row>
    <row r="2764" spans="1:13" hidden="1" x14ac:dyDescent="0.3">
      <c r="A2764" s="210" t="str">
        <f t="shared" si="450"/>
        <v>2023-IC-L4</v>
      </c>
      <c r="B2764" s="199">
        <f t="shared" si="451"/>
        <v>45178</v>
      </c>
      <c r="C2764" s="210" t="str">
        <f t="shared" si="452"/>
        <v>Zone 4 - Horingbaai</v>
      </c>
      <c r="D2764" s="84" t="s">
        <v>458</v>
      </c>
      <c r="E2764" s="51" t="str">
        <f t="shared" si="453"/>
        <v>Henry</v>
      </c>
      <c r="F2764" s="51" t="str">
        <f t="shared" si="454"/>
        <v>Loubser</v>
      </c>
      <c r="G2764" s="51" t="str">
        <f t="shared" si="455"/>
        <v>Men Grand Masters</v>
      </c>
      <c r="H2764" s="51" t="str">
        <f t="shared" si="456"/>
        <v>Penguin</v>
      </c>
      <c r="I2764" s="84" t="s">
        <v>19</v>
      </c>
      <c r="J2764" s="84"/>
      <c r="K2764" s="84">
        <v>59</v>
      </c>
      <c r="L2764" s="83">
        <f t="shared" si="457"/>
        <v>2.1</v>
      </c>
      <c r="M2764" s="83">
        <f t="shared" si="458"/>
        <v>2.1</v>
      </c>
    </row>
    <row r="2765" spans="1:13" hidden="1" x14ac:dyDescent="0.3">
      <c r="A2765" s="210" t="str">
        <f t="shared" si="450"/>
        <v>2023-IC-L4</v>
      </c>
      <c r="B2765" s="199">
        <f t="shared" si="451"/>
        <v>45178</v>
      </c>
      <c r="C2765" s="210" t="str">
        <f t="shared" si="452"/>
        <v>Zone 4 - Horingbaai</v>
      </c>
      <c r="D2765" s="84" t="s">
        <v>471</v>
      </c>
      <c r="E2765" s="51" t="str">
        <f t="shared" si="453"/>
        <v>Warren</v>
      </c>
      <c r="F2765" s="51" t="str">
        <f t="shared" si="454"/>
        <v>Deysel</v>
      </c>
      <c r="G2765" s="51" t="str">
        <f t="shared" si="455"/>
        <v>Men Veteran</v>
      </c>
      <c r="H2765" s="51" t="str">
        <f t="shared" si="456"/>
        <v>Penguin</v>
      </c>
      <c r="I2765" s="84" t="s">
        <v>19</v>
      </c>
      <c r="J2765" s="84"/>
      <c r="K2765" s="84">
        <v>52</v>
      </c>
      <c r="L2765" s="83">
        <f t="shared" si="457"/>
        <v>1.4</v>
      </c>
      <c r="M2765" s="83">
        <f t="shared" si="458"/>
        <v>1.4</v>
      </c>
    </row>
    <row r="2766" spans="1:13" hidden="1" x14ac:dyDescent="0.3">
      <c r="A2766" s="210" t="str">
        <f t="shared" si="450"/>
        <v>2023-IC-L4</v>
      </c>
      <c r="B2766" s="199">
        <f t="shared" si="451"/>
        <v>45178</v>
      </c>
      <c r="C2766" s="210" t="str">
        <f t="shared" si="452"/>
        <v>Zone 4 - Horingbaai</v>
      </c>
      <c r="D2766" s="84" t="s">
        <v>1404</v>
      </c>
      <c r="E2766" s="51" t="str">
        <f t="shared" si="453"/>
        <v>Barren</v>
      </c>
      <c r="F2766" s="51" t="str">
        <f t="shared" si="454"/>
        <v>Van Es</v>
      </c>
      <c r="G2766" s="51" t="str">
        <f t="shared" si="455"/>
        <v>Men Senior</v>
      </c>
      <c r="H2766" s="51" t="str">
        <f t="shared" si="456"/>
        <v>Penguin</v>
      </c>
      <c r="I2766" s="84"/>
      <c r="J2766" s="84" t="s">
        <v>1279</v>
      </c>
      <c r="K2766" s="84">
        <v>138</v>
      </c>
      <c r="L2766" s="83">
        <f t="shared" si="457"/>
        <v>13.1</v>
      </c>
      <c r="M2766" s="83">
        <f t="shared" si="458"/>
        <v>13.1</v>
      </c>
    </row>
    <row r="2767" spans="1:13" hidden="1" x14ac:dyDescent="0.3">
      <c r="A2767" s="210" t="str">
        <f t="shared" si="450"/>
        <v>2023-IC-L4</v>
      </c>
      <c r="B2767" s="199">
        <f t="shared" si="451"/>
        <v>45178</v>
      </c>
      <c r="C2767" s="210" t="str">
        <f t="shared" si="452"/>
        <v>Zone 4 - Horingbaai</v>
      </c>
      <c r="D2767" s="84" t="s">
        <v>1669</v>
      </c>
      <c r="E2767" s="51" t="str">
        <f t="shared" si="453"/>
        <v>Pieter</v>
      </c>
      <c r="F2767" s="51" t="str">
        <f t="shared" si="454"/>
        <v>Jansen Van Vuuren</v>
      </c>
      <c r="G2767" s="51" t="str">
        <f t="shared" si="455"/>
        <v>Men Senior</v>
      </c>
      <c r="H2767" s="51" t="str">
        <f t="shared" si="456"/>
        <v>Penguin</v>
      </c>
      <c r="I2767" s="84" t="s">
        <v>19</v>
      </c>
      <c r="J2767" s="84"/>
      <c r="K2767" s="84">
        <v>52</v>
      </c>
      <c r="L2767" s="83">
        <f t="shared" si="457"/>
        <v>1.4</v>
      </c>
      <c r="M2767" s="83">
        <f t="shared" si="458"/>
        <v>1.4</v>
      </c>
    </row>
    <row r="2768" spans="1:13" hidden="1" x14ac:dyDescent="0.3">
      <c r="A2768" s="210" t="str">
        <f t="shared" si="450"/>
        <v>2023-IC-L4</v>
      </c>
      <c r="B2768" s="199">
        <f t="shared" si="451"/>
        <v>45178</v>
      </c>
      <c r="C2768" s="210" t="str">
        <f t="shared" si="452"/>
        <v>Zone 4 - Horingbaai</v>
      </c>
      <c r="D2768" s="84" t="s">
        <v>1422</v>
      </c>
      <c r="E2768" s="51" t="str">
        <f t="shared" si="453"/>
        <v>Stefan</v>
      </c>
      <c r="F2768" s="51" t="str">
        <f t="shared" si="454"/>
        <v>Snyman</v>
      </c>
      <c r="G2768" s="51" t="str">
        <f t="shared" si="455"/>
        <v>Men U/21</v>
      </c>
      <c r="H2768" s="51" t="str">
        <f t="shared" si="456"/>
        <v>Penguin</v>
      </c>
      <c r="I2768" s="84"/>
      <c r="J2768" s="84"/>
      <c r="K2768" s="84"/>
      <c r="L2768" s="83" t="str">
        <f t="shared" si="457"/>
        <v/>
      </c>
      <c r="M2768" s="83" t="str">
        <f t="shared" si="458"/>
        <v/>
      </c>
    </row>
    <row r="2769" spans="1:13" hidden="1" x14ac:dyDescent="0.3">
      <c r="A2769" s="210" t="str">
        <f t="shared" si="450"/>
        <v>2023-IC-L4</v>
      </c>
      <c r="B2769" s="199">
        <f t="shared" si="451"/>
        <v>45178</v>
      </c>
      <c r="C2769" s="210" t="str">
        <f t="shared" si="452"/>
        <v>Zone 4 - Horingbaai</v>
      </c>
      <c r="D2769" s="84" t="s">
        <v>707</v>
      </c>
      <c r="E2769" s="51" t="str">
        <f t="shared" si="453"/>
        <v>Henri</v>
      </c>
      <c r="F2769" s="51" t="str">
        <f t="shared" si="454"/>
        <v>Snyman</v>
      </c>
      <c r="G2769" s="51" t="str">
        <f t="shared" si="455"/>
        <v>Men Master</v>
      </c>
      <c r="H2769" s="51" t="str">
        <f t="shared" si="456"/>
        <v>Penguin</v>
      </c>
      <c r="I2769" s="84"/>
      <c r="J2769" s="84"/>
      <c r="K2769" s="84"/>
      <c r="L2769" s="83" t="str">
        <f t="shared" si="457"/>
        <v/>
      </c>
      <c r="M2769" s="83" t="str">
        <f t="shared" si="458"/>
        <v/>
      </c>
    </row>
    <row r="2770" spans="1:13" hidden="1" x14ac:dyDescent="0.3">
      <c r="A2770" s="210" t="str">
        <f t="shared" si="450"/>
        <v>2023-IC-L4</v>
      </c>
      <c r="B2770" s="199">
        <f t="shared" si="451"/>
        <v>45178</v>
      </c>
      <c r="C2770" s="210" t="str">
        <f t="shared" si="452"/>
        <v>Zone 4 - Horingbaai</v>
      </c>
      <c r="D2770" s="84" t="s">
        <v>620</v>
      </c>
      <c r="E2770" s="51" t="str">
        <f t="shared" si="453"/>
        <v>Corne</v>
      </c>
      <c r="F2770" s="51" t="str">
        <f t="shared" si="454"/>
        <v>Van Niekerk</v>
      </c>
      <c r="G2770" s="51" t="str">
        <f t="shared" si="455"/>
        <v>Men Senior</v>
      </c>
      <c r="H2770" s="51" t="str">
        <f t="shared" si="456"/>
        <v>Penguin</v>
      </c>
      <c r="I2770" s="84"/>
      <c r="J2770" s="84"/>
      <c r="K2770" s="84"/>
      <c r="L2770" s="83" t="str">
        <f t="shared" si="457"/>
        <v/>
      </c>
      <c r="M2770" s="83" t="str">
        <f t="shared" si="458"/>
        <v/>
      </c>
    </row>
    <row r="2771" spans="1:13" hidden="1" x14ac:dyDescent="0.3">
      <c r="A2771" s="210" t="str">
        <f t="shared" si="450"/>
        <v>2023-IC-L4</v>
      </c>
      <c r="B2771" s="199">
        <f t="shared" si="451"/>
        <v>45178</v>
      </c>
      <c r="C2771" s="210" t="str">
        <f t="shared" si="452"/>
        <v>Zone 4 - Horingbaai</v>
      </c>
      <c r="D2771" s="84" t="s">
        <v>1702</v>
      </c>
      <c r="E2771" s="51" t="str">
        <f t="shared" si="453"/>
        <v>David</v>
      </c>
      <c r="F2771" s="51" t="str">
        <f t="shared" si="454"/>
        <v>Hyman</v>
      </c>
      <c r="G2771" s="51" t="str">
        <f t="shared" si="455"/>
        <v>Men Master</v>
      </c>
      <c r="H2771" s="51" t="str">
        <f t="shared" si="456"/>
        <v>Walvis Bay</v>
      </c>
      <c r="I2771" s="84"/>
      <c r="J2771" s="84"/>
      <c r="K2771" s="84"/>
      <c r="L2771" s="83" t="str">
        <f t="shared" si="457"/>
        <v/>
      </c>
      <c r="M2771" s="83" t="str">
        <f t="shared" si="458"/>
        <v/>
      </c>
    </row>
    <row r="2772" spans="1:13" hidden="1" x14ac:dyDescent="0.3">
      <c r="A2772" s="210" t="str">
        <f t="shared" si="450"/>
        <v>2023-IC-L4</v>
      </c>
      <c r="B2772" s="199">
        <f t="shared" si="451"/>
        <v>45178</v>
      </c>
      <c r="C2772" s="210" t="str">
        <f t="shared" si="452"/>
        <v>Zone 4 - Horingbaai</v>
      </c>
      <c r="D2772" s="84" t="s">
        <v>1360</v>
      </c>
      <c r="E2772" s="51" t="str">
        <f t="shared" si="453"/>
        <v>Allan</v>
      </c>
      <c r="F2772" s="51" t="str">
        <f t="shared" si="454"/>
        <v>Langenstrassen</v>
      </c>
      <c r="G2772" s="51" t="str">
        <f t="shared" si="455"/>
        <v>Men Veteran</v>
      </c>
      <c r="H2772" s="51" t="str">
        <f t="shared" si="456"/>
        <v>Penguin</v>
      </c>
      <c r="I2772" s="84"/>
      <c r="J2772" s="84"/>
      <c r="K2772" s="84"/>
      <c r="L2772" s="83" t="str">
        <f t="shared" si="457"/>
        <v/>
      </c>
      <c r="M2772" s="83" t="str">
        <f t="shared" si="458"/>
        <v/>
      </c>
    </row>
    <row r="2773" spans="1:13" hidden="1" x14ac:dyDescent="0.3">
      <c r="A2773" s="210" t="str">
        <f t="shared" si="450"/>
        <v>2023-IC-L4</v>
      </c>
      <c r="B2773" s="199">
        <f t="shared" si="451"/>
        <v>45178</v>
      </c>
      <c r="C2773" s="210" t="str">
        <f t="shared" si="452"/>
        <v>Zone 4 - Horingbaai</v>
      </c>
      <c r="D2773" s="84" t="s">
        <v>454</v>
      </c>
      <c r="E2773" s="51" t="str">
        <f t="shared" si="453"/>
        <v>Lesley</v>
      </c>
      <c r="F2773" s="51" t="str">
        <f t="shared" si="454"/>
        <v>Page</v>
      </c>
      <c r="G2773" s="51" t="str">
        <f t="shared" si="455"/>
        <v>Men Master</v>
      </c>
      <c r="H2773" s="51" t="str">
        <f t="shared" si="456"/>
        <v>Penguin</v>
      </c>
      <c r="I2773" s="84"/>
      <c r="J2773" s="84"/>
      <c r="K2773" s="84"/>
      <c r="L2773" s="83" t="str">
        <f t="shared" si="457"/>
        <v/>
      </c>
      <c r="M2773" s="83" t="str">
        <f t="shared" si="458"/>
        <v/>
      </c>
    </row>
    <row r="2774" spans="1:13" hidden="1" x14ac:dyDescent="0.3">
      <c r="A2774" s="210" t="str">
        <f t="shared" si="450"/>
        <v>2023-IC-L4</v>
      </c>
      <c r="B2774" s="199">
        <f t="shared" si="451"/>
        <v>45178</v>
      </c>
      <c r="C2774" s="210" t="str">
        <f t="shared" si="452"/>
        <v>Zone 4 - Horingbaai</v>
      </c>
      <c r="D2774" s="84" t="s">
        <v>730</v>
      </c>
      <c r="E2774" s="51" t="str">
        <f t="shared" si="453"/>
        <v>Kevin</v>
      </c>
      <c r="F2774" s="51" t="str">
        <f t="shared" si="454"/>
        <v>Page</v>
      </c>
      <c r="G2774" s="51" t="str">
        <f t="shared" si="455"/>
        <v>Men Senior</v>
      </c>
      <c r="H2774" s="51" t="str">
        <f t="shared" si="456"/>
        <v>Penguin</v>
      </c>
      <c r="I2774" s="84"/>
      <c r="J2774" s="84"/>
      <c r="K2774" s="84"/>
      <c r="L2774" s="83" t="str">
        <f t="shared" si="457"/>
        <v/>
      </c>
      <c r="M2774" s="83" t="str">
        <f t="shared" si="458"/>
        <v/>
      </c>
    </row>
    <row r="2775" spans="1:13" hidden="1" x14ac:dyDescent="0.3">
      <c r="A2775" s="210" t="str">
        <f t="shared" si="450"/>
        <v>2023-IC-L4</v>
      </c>
      <c r="B2775" s="199">
        <f t="shared" si="451"/>
        <v>45178</v>
      </c>
      <c r="C2775" s="210" t="str">
        <f t="shared" si="452"/>
        <v>Zone 4 - Horingbaai</v>
      </c>
      <c r="D2775" s="84" t="s">
        <v>1324</v>
      </c>
      <c r="E2775" s="51" t="str">
        <f t="shared" si="453"/>
        <v>Frikkie</v>
      </c>
      <c r="F2775" s="51" t="str">
        <f t="shared" si="454"/>
        <v>Ferreira</v>
      </c>
      <c r="G2775" s="51" t="str">
        <f t="shared" si="455"/>
        <v>Men Master</v>
      </c>
      <c r="H2775" s="51" t="str">
        <f t="shared" si="456"/>
        <v>Walvis Bay</v>
      </c>
      <c r="I2775" s="84"/>
      <c r="J2775" s="84" t="s">
        <v>1279</v>
      </c>
      <c r="K2775" s="84">
        <v>153</v>
      </c>
      <c r="L2775" s="83">
        <f t="shared" si="457"/>
        <v>18.600000000000001</v>
      </c>
      <c r="M2775" s="83">
        <f t="shared" si="458"/>
        <v>18.600000000000001</v>
      </c>
    </row>
    <row r="2776" spans="1:13" hidden="1" x14ac:dyDescent="0.3">
      <c r="A2776" s="210" t="str">
        <f t="shared" si="450"/>
        <v>2023-IC-L4</v>
      </c>
      <c r="B2776" s="199">
        <f t="shared" si="451"/>
        <v>45178</v>
      </c>
      <c r="C2776" s="210" t="str">
        <f t="shared" si="452"/>
        <v>Zone 4 - Horingbaai</v>
      </c>
      <c r="D2776" s="84" t="s">
        <v>1324</v>
      </c>
      <c r="E2776" s="51" t="str">
        <f t="shared" si="453"/>
        <v>Frikkie</v>
      </c>
      <c r="F2776" s="51" t="str">
        <f t="shared" si="454"/>
        <v>Ferreira</v>
      </c>
      <c r="G2776" s="51" t="str">
        <f t="shared" si="455"/>
        <v>Men Master</v>
      </c>
      <c r="H2776" s="51" t="str">
        <f t="shared" si="456"/>
        <v>Walvis Bay</v>
      </c>
      <c r="I2776" s="84"/>
      <c r="J2776" s="84" t="s">
        <v>1279</v>
      </c>
      <c r="K2776" s="84">
        <v>155</v>
      </c>
      <c r="L2776" s="83">
        <f t="shared" si="457"/>
        <v>19.5</v>
      </c>
      <c r="M2776" s="83">
        <f t="shared" si="458"/>
        <v>19.5</v>
      </c>
    </row>
    <row r="2777" spans="1:13" hidden="1" x14ac:dyDescent="0.3">
      <c r="A2777" s="210" t="str">
        <f t="shared" si="450"/>
        <v>2023-IC-L4</v>
      </c>
      <c r="B2777" s="199">
        <f t="shared" si="451"/>
        <v>45178</v>
      </c>
      <c r="C2777" s="210" t="str">
        <f t="shared" si="452"/>
        <v>Zone 4 - Horingbaai</v>
      </c>
      <c r="D2777" s="84" t="s">
        <v>1080</v>
      </c>
      <c r="E2777" s="51" t="str">
        <f t="shared" si="453"/>
        <v>Willem Johannes</v>
      </c>
      <c r="F2777" s="51" t="str">
        <f t="shared" si="454"/>
        <v>Hyman</v>
      </c>
      <c r="G2777" s="51" t="str">
        <f t="shared" si="455"/>
        <v>Men Master</v>
      </c>
      <c r="H2777" s="51" t="str">
        <f t="shared" si="456"/>
        <v>Walvis Bay</v>
      </c>
      <c r="I2777" s="84" t="s">
        <v>19</v>
      </c>
      <c r="J2777" s="84"/>
      <c r="K2777" s="84">
        <v>54</v>
      </c>
      <c r="L2777" s="83">
        <f t="shared" si="457"/>
        <v>1.6</v>
      </c>
      <c r="M2777" s="83">
        <f t="shared" si="458"/>
        <v>1.6</v>
      </c>
    </row>
    <row r="2778" spans="1:13" hidden="1" x14ac:dyDescent="0.3">
      <c r="A2778" s="210" t="str">
        <f t="shared" si="450"/>
        <v>2023-IC-L4</v>
      </c>
      <c r="B2778" s="199">
        <f t="shared" si="451"/>
        <v>45178</v>
      </c>
      <c r="C2778" s="210" t="str">
        <f t="shared" si="452"/>
        <v>Zone 4 - Horingbaai</v>
      </c>
      <c r="D2778" s="84" t="s">
        <v>1617</v>
      </c>
      <c r="E2778" s="51" t="str">
        <f t="shared" si="453"/>
        <v>Gert</v>
      </c>
      <c r="F2778" s="51" t="str">
        <f t="shared" si="454"/>
        <v>Nelson</v>
      </c>
      <c r="G2778" s="51" t="str">
        <f t="shared" si="455"/>
        <v>Men Veteran</v>
      </c>
      <c r="H2778" s="51" t="str">
        <f t="shared" si="456"/>
        <v>Walvis Bay</v>
      </c>
      <c r="I2778" s="84" t="s">
        <v>9</v>
      </c>
      <c r="J2778" s="84"/>
      <c r="K2778" s="84">
        <v>44</v>
      </c>
      <c r="L2778" s="83">
        <f t="shared" si="457"/>
        <v>1.6</v>
      </c>
      <c r="M2778" s="83">
        <f t="shared" si="458"/>
        <v>1.6</v>
      </c>
    </row>
    <row r="2779" spans="1:13" hidden="1" x14ac:dyDescent="0.3">
      <c r="A2779" s="210" t="str">
        <f t="shared" si="450"/>
        <v>2023-IC-L4</v>
      </c>
      <c r="B2779" s="199">
        <f t="shared" si="451"/>
        <v>45178</v>
      </c>
      <c r="C2779" s="210" t="str">
        <f t="shared" si="452"/>
        <v>Zone 4 - Horingbaai</v>
      </c>
      <c r="D2779" s="84" t="s">
        <v>1559</v>
      </c>
      <c r="E2779" s="51" t="str">
        <f t="shared" si="453"/>
        <v>Francois Jnr</v>
      </c>
      <c r="F2779" s="51" t="str">
        <f t="shared" si="454"/>
        <v>Wolfaardt</v>
      </c>
      <c r="G2779" s="51" t="str">
        <f t="shared" si="455"/>
        <v>Men U/21</v>
      </c>
      <c r="H2779" s="51" t="str">
        <f t="shared" si="456"/>
        <v>Walvis Bay</v>
      </c>
      <c r="I2779" s="84"/>
      <c r="J2779" s="84" t="s">
        <v>1279</v>
      </c>
      <c r="K2779" s="84">
        <v>164</v>
      </c>
      <c r="L2779" s="83">
        <f t="shared" si="457"/>
        <v>23.6</v>
      </c>
      <c r="M2779" s="83">
        <f t="shared" si="458"/>
        <v>23.6</v>
      </c>
    </row>
    <row r="2780" spans="1:13" hidden="1" x14ac:dyDescent="0.3">
      <c r="A2780" s="210" t="str">
        <f t="shared" si="450"/>
        <v>2023-IC-L4</v>
      </c>
      <c r="B2780" s="199">
        <f t="shared" si="451"/>
        <v>45178</v>
      </c>
      <c r="C2780" s="210" t="str">
        <f t="shared" si="452"/>
        <v>Zone 4 - Horingbaai</v>
      </c>
      <c r="D2780" s="84" t="s">
        <v>1173</v>
      </c>
      <c r="E2780" s="51" t="str">
        <f t="shared" si="453"/>
        <v>Ernesto Jeff</v>
      </c>
      <c r="F2780" s="51" t="str">
        <f t="shared" si="454"/>
        <v>Bampton</v>
      </c>
      <c r="G2780" s="51" t="str">
        <f t="shared" si="455"/>
        <v>Men Senior</v>
      </c>
      <c r="H2780" s="51" t="str">
        <f t="shared" si="456"/>
        <v>Walvis Bay</v>
      </c>
      <c r="I2780" s="84" t="s">
        <v>9</v>
      </c>
      <c r="J2780" s="84"/>
      <c r="K2780" s="84">
        <v>32</v>
      </c>
      <c r="L2780" s="83">
        <f t="shared" si="457"/>
        <v>0.6</v>
      </c>
      <c r="M2780" s="83">
        <f t="shared" si="458"/>
        <v>0.6</v>
      </c>
    </row>
    <row r="2781" spans="1:13" hidden="1" x14ac:dyDescent="0.3">
      <c r="A2781" s="210" t="str">
        <f t="shared" si="450"/>
        <v>2023-IC-L4</v>
      </c>
      <c r="B2781" s="199">
        <f t="shared" si="451"/>
        <v>45178</v>
      </c>
      <c r="C2781" s="210" t="str">
        <f t="shared" si="452"/>
        <v>Zone 4 - Horingbaai</v>
      </c>
      <c r="D2781" s="84" t="s">
        <v>813</v>
      </c>
      <c r="E2781" s="51" t="str">
        <f t="shared" si="453"/>
        <v>Cristiano</v>
      </c>
      <c r="F2781" s="51" t="str">
        <f t="shared" si="454"/>
        <v>Bampton</v>
      </c>
      <c r="G2781" s="51" t="str">
        <f t="shared" si="455"/>
        <v>Men U/21</v>
      </c>
      <c r="H2781" s="51" t="str">
        <f t="shared" si="456"/>
        <v>Walvis Bay</v>
      </c>
      <c r="I2781" s="84" t="s">
        <v>9</v>
      </c>
      <c r="J2781" s="84"/>
      <c r="K2781" s="84">
        <v>33</v>
      </c>
      <c r="L2781" s="83">
        <f t="shared" si="457"/>
        <v>0.7</v>
      </c>
      <c r="M2781" s="83">
        <f t="shared" si="458"/>
        <v>0.7</v>
      </c>
    </row>
    <row r="2782" spans="1:13" hidden="1" x14ac:dyDescent="0.3">
      <c r="A2782" s="210" t="str">
        <f t="shared" si="450"/>
        <v>2023-IC-L4</v>
      </c>
      <c r="B2782" s="199">
        <f t="shared" si="451"/>
        <v>45178</v>
      </c>
      <c r="C2782" s="210" t="str">
        <f t="shared" si="452"/>
        <v>Zone 4 - Horingbaai</v>
      </c>
      <c r="D2782" s="84" t="s">
        <v>502</v>
      </c>
      <c r="E2782" s="51" t="str">
        <f t="shared" si="453"/>
        <v>Stefan</v>
      </c>
      <c r="F2782" s="51" t="str">
        <f t="shared" si="454"/>
        <v>Du Preez</v>
      </c>
      <c r="G2782" s="51" t="str">
        <f t="shared" si="455"/>
        <v>Men Master</v>
      </c>
      <c r="H2782" s="51" t="str">
        <f t="shared" si="456"/>
        <v>Walvis Bay</v>
      </c>
      <c r="I2782" s="84" t="s">
        <v>9</v>
      </c>
      <c r="J2782" s="84"/>
      <c r="K2782" s="84">
        <v>30</v>
      </c>
      <c r="L2782" s="83">
        <f t="shared" si="457"/>
        <v>0.5</v>
      </c>
      <c r="M2782" s="83">
        <f t="shared" si="458"/>
        <v>0.5</v>
      </c>
    </row>
    <row r="2783" spans="1:13" hidden="1" x14ac:dyDescent="0.3">
      <c r="A2783" s="210" t="str">
        <f t="shared" si="450"/>
        <v>2023-IC-L4</v>
      </c>
      <c r="B2783" s="199">
        <f t="shared" si="451"/>
        <v>45178</v>
      </c>
      <c r="C2783" s="210" t="str">
        <f t="shared" si="452"/>
        <v>Zone 4 - Horingbaai</v>
      </c>
      <c r="D2783" s="84" t="s">
        <v>490</v>
      </c>
      <c r="E2783" s="51" t="str">
        <f t="shared" si="453"/>
        <v>Terence</v>
      </c>
      <c r="F2783" s="51" t="str">
        <f t="shared" si="454"/>
        <v>Clark</v>
      </c>
      <c r="G2783" s="51" t="str">
        <f t="shared" si="455"/>
        <v>Men Grand Masters</v>
      </c>
      <c r="H2783" s="51" t="str">
        <f t="shared" si="456"/>
        <v>Walvis Bay</v>
      </c>
      <c r="I2783" s="84" t="s">
        <v>19</v>
      </c>
      <c r="J2783" s="84"/>
      <c r="K2783" s="84">
        <v>58</v>
      </c>
      <c r="L2783" s="83">
        <f t="shared" si="457"/>
        <v>2</v>
      </c>
      <c r="M2783" s="83">
        <f t="shared" si="458"/>
        <v>2</v>
      </c>
    </row>
    <row r="2784" spans="1:13" hidden="1" x14ac:dyDescent="0.3">
      <c r="A2784" s="210" t="str">
        <f t="shared" si="450"/>
        <v>2023-IC-L4</v>
      </c>
      <c r="B2784" s="199">
        <f t="shared" si="451"/>
        <v>45178</v>
      </c>
      <c r="C2784" s="210" t="str">
        <f t="shared" si="452"/>
        <v>Zone 4 - Horingbaai</v>
      </c>
      <c r="D2784" s="84" t="s">
        <v>779</v>
      </c>
      <c r="E2784" s="51" t="str">
        <f t="shared" si="453"/>
        <v>Jean Pierre</v>
      </c>
      <c r="F2784" s="51" t="str">
        <f t="shared" si="454"/>
        <v>Hugo</v>
      </c>
      <c r="G2784" s="51" t="str">
        <f t="shared" si="455"/>
        <v>Men Senior</v>
      </c>
      <c r="H2784" s="51" t="str">
        <f t="shared" si="456"/>
        <v>Walvis Bay</v>
      </c>
      <c r="I2784" s="84"/>
      <c r="J2784" s="84" t="s">
        <v>1279</v>
      </c>
      <c r="K2784" s="84">
        <v>124</v>
      </c>
      <c r="L2784" s="83">
        <f t="shared" si="457"/>
        <v>9.1</v>
      </c>
      <c r="M2784" s="83">
        <f t="shared" si="458"/>
        <v>9.1</v>
      </c>
    </row>
    <row r="2785" spans="1:13" hidden="1" x14ac:dyDescent="0.3">
      <c r="A2785" s="210" t="str">
        <f t="shared" si="450"/>
        <v>2023-IC-L4</v>
      </c>
      <c r="B2785" s="199">
        <f t="shared" si="451"/>
        <v>45178</v>
      </c>
      <c r="C2785" s="210" t="str">
        <f t="shared" si="452"/>
        <v>Zone 4 - Horingbaai</v>
      </c>
      <c r="D2785" s="84" t="s">
        <v>834</v>
      </c>
      <c r="E2785" s="51" t="str">
        <f t="shared" si="453"/>
        <v>Raymond</v>
      </c>
      <c r="F2785" s="51" t="str">
        <f t="shared" si="454"/>
        <v>Duvenhage</v>
      </c>
      <c r="G2785" s="51" t="str">
        <f t="shared" si="455"/>
        <v>Men Veteran</v>
      </c>
      <c r="H2785" s="51" t="str">
        <f t="shared" si="456"/>
        <v>Welwitschia</v>
      </c>
      <c r="I2785" s="84"/>
      <c r="J2785" s="84"/>
      <c r="K2785" s="84"/>
      <c r="L2785" s="83" t="str">
        <f t="shared" si="457"/>
        <v/>
      </c>
      <c r="M2785" s="83" t="str">
        <f t="shared" si="458"/>
        <v/>
      </c>
    </row>
    <row r="2786" spans="1:13" hidden="1" x14ac:dyDescent="0.3">
      <c r="A2786" s="210" t="str">
        <f t="shared" si="450"/>
        <v>2023-IC-L4</v>
      </c>
      <c r="B2786" s="199">
        <f t="shared" si="451"/>
        <v>45178</v>
      </c>
      <c r="C2786" s="210" t="str">
        <f t="shared" si="452"/>
        <v>Zone 4 - Horingbaai</v>
      </c>
      <c r="D2786" s="84" t="s">
        <v>557</v>
      </c>
      <c r="E2786" s="51" t="str">
        <f t="shared" si="453"/>
        <v>Dian</v>
      </c>
      <c r="F2786" s="51" t="str">
        <f t="shared" si="454"/>
        <v>Neethling</v>
      </c>
      <c r="G2786" s="51" t="str">
        <f t="shared" si="455"/>
        <v>Men Senior</v>
      </c>
      <c r="H2786" s="51" t="str">
        <f t="shared" si="456"/>
        <v>Welwitschia</v>
      </c>
      <c r="I2786" s="84"/>
      <c r="J2786" s="84"/>
      <c r="K2786" s="84"/>
      <c r="L2786" s="83" t="str">
        <f t="shared" si="457"/>
        <v/>
      </c>
      <c r="M2786" s="83" t="str">
        <f t="shared" si="458"/>
        <v/>
      </c>
    </row>
    <row r="2787" spans="1:13" hidden="1" x14ac:dyDescent="0.3">
      <c r="A2787" s="210" t="str">
        <f t="shared" si="450"/>
        <v>2023-IC-L4</v>
      </c>
      <c r="B2787" s="199">
        <f t="shared" si="451"/>
        <v>45178</v>
      </c>
      <c r="C2787" s="210" t="str">
        <f t="shared" si="452"/>
        <v>Zone 4 - Horingbaai</v>
      </c>
      <c r="D2787" s="84" t="s">
        <v>852</v>
      </c>
      <c r="E2787" s="51" t="str">
        <f t="shared" si="453"/>
        <v>Axel</v>
      </c>
      <c r="F2787" s="51" t="str">
        <f t="shared" si="454"/>
        <v>Parr</v>
      </c>
      <c r="G2787" s="51" t="str">
        <f t="shared" si="455"/>
        <v>Men Master</v>
      </c>
      <c r="H2787" s="51" t="str">
        <f t="shared" si="456"/>
        <v>Welwitschia</v>
      </c>
      <c r="I2787" s="84"/>
      <c r="J2787" s="84"/>
      <c r="K2787" s="84"/>
      <c r="L2787" s="83" t="str">
        <f t="shared" si="457"/>
        <v/>
      </c>
      <c r="M2787" s="83" t="str">
        <f t="shared" si="458"/>
        <v/>
      </c>
    </row>
    <row r="2788" spans="1:13" hidden="1" x14ac:dyDescent="0.3">
      <c r="A2788" s="210" t="str">
        <f t="shared" si="450"/>
        <v>2023-IC-L4</v>
      </c>
      <c r="B2788" s="199">
        <f t="shared" si="451"/>
        <v>45178</v>
      </c>
      <c r="C2788" s="210" t="str">
        <f t="shared" si="452"/>
        <v>Zone 4 - Horingbaai</v>
      </c>
      <c r="D2788" s="84" t="s">
        <v>880</v>
      </c>
      <c r="E2788" s="51" t="str">
        <f t="shared" si="453"/>
        <v>Marinda</v>
      </c>
      <c r="F2788" s="51" t="str">
        <f t="shared" si="454"/>
        <v>Parr</v>
      </c>
      <c r="G2788" s="51" t="str">
        <f t="shared" si="455"/>
        <v>Ladies Master</v>
      </c>
      <c r="H2788" s="51" t="str">
        <f t="shared" si="456"/>
        <v>Welwitschia</v>
      </c>
      <c r="I2788" s="84"/>
      <c r="J2788" s="84"/>
      <c r="K2788" s="84"/>
      <c r="L2788" s="83" t="str">
        <f t="shared" si="457"/>
        <v/>
      </c>
      <c r="M2788" s="83" t="str">
        <f t="shared" si="458"/>
        <v/>
      </c>
    </row>
    <row r="2789" spans="1:13" hidden="1" x14ac:dyDescent="0.3">
      <c r="A2789" s="210" t="str">
        <f t="shared" si="450"/>
        <v>2023-IC-L4</v>
      </c>
      <c r="B2789" s="199">
        <f t="shared" si="451"/>
        <v>45178</v>
      </c>
      <c r="C2789" s="210" t="str">
        <f t="shared" si="452"/>
        <v>Zone 4 - Horingbaai</v>
      </c>
      <c r="D2789" s="84" t="s">
        <v>1202</v>
      </c>
      <c r="E2789" s="51" t="str">
        <f t="shared" si="453"/>
        <v>Flippie</v>
      </c>
      <c r="F2789" s="51" t="str">
        <f t="shared" si="454"/>
        <v>Scheepers</v>
      </c>
      <c r="G2789" s="51" t="str">
        <f t="shared" si="455"/>
        <v>Men Veteran</v>
      </c>
      <c r="H2789" s="51" t="str">
        <f t="shared" si="456"/>
        <v>Walvis Bay</v>
      </c>
      <c r="I2789" s="84"/>
      <c r="J2789" s="84"/>
      <c r="K2789" s="84"/>
      <c r="L2789" s="83" t="str">
        <f t="shared" si="457"/>
        <v/>
      </c>
      <c r="M2789" s="83" t="str">
        <f t="shared" si="458"/>
        <v/>
      </c>
    </row>
    <row r="2790" spans="1:13" hidden="1" x14ac:dyDescent="0.3">
      <c r="A2790" s="210" t="str">
        <f t="shared" si="450"/>
        <v>2023-IC-L4</v>
      </c>
      <c r="B2790" s="199">
        <f t="shared" si="451"/>
        <v>45178</v>
      </c>
      <c r="C2790" s="210" t="str">
        <f t="shared" si="452"/>
        <v>Zone 4 - Horingbaai</v>
      </c>
      <c r="D2790" s="84" t="s">
        <v>533</v>
      </c>
      <c r="E2790" s="51" t="str">
        <f t="shared" si="453"/>
        <v>Sarah-Ann</v>
      </c>
      <c r="F2790" s="51" t="str">
        <f t="shared" si="454"/>
        <v>Mills</v>
      </c>
      <c r="G2790" s="51" t="str">
        <f t="shared" si="455"/>
        <v>Ladies Master</v>
      </c>
      <c r="H2790" s="51" t="str">
        <f t="shared" si="456"/>
        <v>Walvis Bay</v>
      </c>
      <c r="I2790" s="84"/>
      <c r="J2790" s="84"/>
      <c r="K2790" s="84"/>
      <c r="L2790" s="83" t="str">
        <f t="shared" si="457"/>
        <v/>
      </c>
      <c r="M2790" s="83" t="str">
        <f t="shared" si="458"/>
        <v/>
      </c>
    </row>
    <row r="2791" spans="1:13" hidden="1" x14ac:dyDescent="0.3">
      <c r="A2791" s="210" t="str">
        <f t="shared" si="450"/>
        <v>2023-IC-L4</v>
      </c>
      <c r="B2791" s="199">
        <f t="shared" si="451"/>
        <v>45178</v>
      </c>
      <c r="C2791" s="210" t="str">
        <f t="shared" si="452"/>
        <v>Zone 4 - Horingbaai</v>
      </c>
      <c r="D2791" s="84" t="s">
        <v>573</v>
      </c>
      <c r="E2791" s="51" t="str">
        <f t="shared" si="453"/>
        <v>Stefan Jnr</v>
      </c>
      <c r="F2791" s="51" t="str">
        <f t="shared" si="454"/>
        <v>Du Preez</v>
      </c>
      <c r="G2791" s="51" t="str">
        <f t="shared" si="455"/>
        <v>Men U/21</v>
      </c>
      <c r="H2791" s="51" t="str">
        <f t="shared" si="456"/>
        <v>Walvis Bay</v>
      </c>
      <c r="I2791" s="84"/>
      <c r="J2791" s="84"/>
      <c r="K2791" s="84"/>
      <c r="L2791" s="83" t="str">
        <f t="shared" si="457"/>
        <v/>
      </c>
      <c r="M2791" s="83" t="str">
        <f t="shared" si="458"/>
        <v/>
      </c>
    </row>
    <row r="2792" spans="1:13" hidden="1" x14ac:dyDescent="0.3">
      <c r="A2792" s="210" t="str">
        <f t="shared" si="450"/>
        <v>2023-IC-L4</v>
      </c>
      <c r="B2792" s="199">
        <f t="shared" si="451"/>
        <v>45178</v>
      </c>
      <c r="C2792" s="210" t="str">
        <f t="shared" si="452"/>
        <v>Zone 4 - Horingbaai</v>
      </c>
      <c r="D2792" s="84" t="s">
        <v>1621</v>
      </c>
      <c r="E2792" s="51" t="str">
        <f t="shared" si="453"/>
        <v>Francois</v>
      </c>
      <c r="F2792" s="51" t="str">
        <f t="shared" si="454"/>
        <v>Wolfaardt</v>
      </c>
      <c r="G2792" s="51" t="str">
        <f t="shared" si="455"/>
        <v>Men Master</v>
      </c>
      <c r="H2792" s="51" t="str">
        <f t="shared" si="456"/>
        <v>Walvis Bay</v>
      </c>
      <c r="I2792" s="84"/>
      <c r="J2792" s="84"/>
      <c r="K2792" s="84"/>
      <c r="L2792" s="83" t="str">
        <f t="shared" si="457"/>
        <v/>
      </c>
      <c r="M2792" s="83" t="str">
        <f t="shared" si="458"/>
        <v/>
      </c>
    </row>
    <row r="2793" spans="1:13" hidden="1" x14ac:dyDescent="0.3">
      <c r="A2793" s="210" t="str">
        <f t="shared" si="450"/>
        <v>2023-IC-L4</v>
      </c>
      <c r="B2793" s="199">
        <f t="shared" si="451"/>
        <v>45178</v>
      </c>
      <c r="C2793" s="210" t="str">
        <f t="shared" si="452"/>
        <v>Zone 4 - Horingbaai</v>
      </c>
      <c r="D2793" s="84" t="s">
        <v>775</v>
      </c>
      <c r="E2793" s="51" t="str">
        <f t="shared" si="453"/>
        <v xml:space="preserve">Emile </v>
      </c>
      <c r="F2793" s="51" t="str">
        <f t="shared" si="454"/>
        <v>Van Heerden</v>
      </c>
      <c r="G2793" s="51" t="str">
        <f t="shared" si="455"/>
        <v>Men Senior</v>
      </c>
      <c r="H2793" s="51" t="str">
        <f t="shared" si="456"/>
        <v>Walvis Bay</v>
      </c>
      <c r="I2793" s="84"/>
      <c r="J2793" s="84"/>
      <c r="K2793" s="84"/>
      <c r="L2793" s="83" t="str">
        <f t="shared" si="457"/>
        <v/>
      </c>
      <c r="M2793" s="83" t="str">
        <f t="shared" si="458"/>
        <v/>
      </c>
    </row>
    <row r="2794" spans="1:13" hidden="1" x14ac:dyDescent="0.3">
      <c r="A2794" s="210" t="str">
        <f t="shared" si="450"/>
        <v>2023-IC-L4</v>
      </c>
      <c r="B2794" s="199">
        <f t="shared" si="451"/>
        <v>45178</v>
      </c>
      <c r="C2794" s="210" t="str">
        <f t="shared" si="452"/>
        <v>Zone 4 - Horingbaai</v>
      </c>
      <c r="D2794" s="84" t="s">
        <v>1146</v>
      </c>
      <c r="E2794" s="51" t="str">
        <f t="shared" si="453"/>
        <v>Martin</v>
      </c>
      <c r="F2794" s="51" t="str">
        <f t="shared" si="454"/>
        <v>Cordier</v>
      </c>
      <c r="G2794" s="51" t="str">
        <f t="shared" si="455"/>
        <v>Men Veteran</v>
      </c>
      <c r="H2794" s="51" t="str">
        <f t="shared" si="456"/>
        <v>Okahandja</v>
      </c>
      <c r="I2794" s="84"/>
      <c r="J2794" s="84"/>
      <c r="K2794" s="84"/>
      <c r="L2794" s="83" t="str">
        <f t="shared" si="457"/>
        <v/>
      </c>
      <c r="M2794" s="83" t="str">
        <f t="shared" si="458"/>
        <v/>
      </c>
    </row>
    <row r="2795" spans="1:13" hidden="1" x14ac:dyDescent="0.3">
      <c r="A2795" s="210" t="str">
        <f t="shared" si="450"/>
        <v>2023-IC-L4</v>
      </c>
      <c r="B2795" s="199">
        <f t="shared" si="451"/>
        <v>45178</v>
      </c>
      <c r="C2795" s="210" t="str">
        <f t="shared" si="452"/>
        <v>Zone 4 - Horingbaai</v>
      </c>
      <c r="D2795" s="84" t="s">
        <v>1558</v>
      </c>
      <c r="E2795" s="51" t="str">
        <f t="shared" si="453"/>
        <v>Breggie</v>
      </c>
      <c r="F2795" s="51" t="str">
        <f t="shared" si="454"/>
        <v>Ferreira</v>
      </c>
      <c r="G2795" s="51" t="str">
        <f t="shared" si="455"/>
        <v>Ladies Master</v>
      </c>
      <c r="H2795" s="51" t="str">
        <f t="shared" si="456"/>
        <v>Walvis Bay</v>
      </c>
      <c r="I2795" s="84"/>
      <c r="J2795" s="84"/>
      <c r="K2795" s="84"/>
      <c r="L2795" s="83" t="str">
        <f t="shared" si="457"/>
        <v/>
      </c>
      <c r="M2795" s="83" t="str">
        <f t="shared" si="458"/>
        <v/>
      </c>
    </row>
    <row r="2796" spans="1:13" hidden="1" x14ac:dyDescent="0.3">
      <c r="A2796" s="210" t="str">
        <f t="shared" si="450"/>
        <v>2023-IC-L4</v>
      </c>
      <c r="B2796" s="199">
        <f t="shared" si="451"/>
        <v>45178</v>
      </c>
      <c r="C2796" s="210" t="str">
        <f t="shared" si="452"/>
        <v>Zone 4 - Horingbaai</v>
      </c>
      <c r="D2796" s="84" t="s">
        <v>1705</v>
      </c>
      <c r="E2796" s="51" t="str">
        <f t="shared" si="453"/>
        <v>Wentzel</v>
      </c>
      <c r="F2796" s="51" t="str">
        <f t="shared" si="454"/>
        <v>Smal</v>
      </c>
      <c r="G2796" s="51" t="str">
        <f t="shared" si="455"/>
        <v>Men Senior</v>
      </c>
      <c r="H2796" s="51" t="str">
        <f t="shared" si="456"/>
        <v>Okahandja</v>
      </c>
      <c r="I2796" s="84" t="s">
        <v>9</v>
      </c>
      <c r="J2796" s="84"/>
      <c r="K2796" s="84">
        <v>31</v>
      </c>
      <c r="L2796" s="83">
        <f t="shared" si="457"/>
        <v>0.5</v>
      </c>
      <c r="M2796" s="83">
        <f t="shared" si="458"/>
        <v>0.5</v>
      </c>
    </row>
    <row r="2797" spans="1:13" hidden="1" x14ac:dyDescent="0.3">
      <c r="A2797" s="210" t="str">
        <f t="shared" si="450"/>
        <v>2023-IC-L4</v>
      </c>
      <c r="B2797" s="199">
        <f t="shared" si="451"/>
        <v>45178</v>
      </c>
      <c r="C2797" s="210" t="str">
        <f t="shared" si="452"/>
        <v>Zone 4 - Horingbaai</v>
      </c>
      <c r="D2797" s="84" t="s">
        <v>1717</v>
      </c>
      <c r="E2797" s="51" t="str">
        <f t="shared" si="453"/>
        <v>Andre</v>
      </c>
      <c r="F2797" s="51" t="str">
        <f t="shared" si="454"/>
        <v>Bezuidehout</v>
      </c>
      <c r="G2797" s="51" t="str">
        <f t="shared" si="455"/>
        <v>Men Master</v>
      </c>
      <c r="H2797" s="51" t="str">
        <f t="shared" si="456"/>
        <v>Walvis Bay</v>
      </c>
      <c r="I2797" s="84"/>
      <c r="J2797" s="84"/>
      <c r="K2797" s="84"/>
      <c r="L2797" s="83" t="str">
        <f t="shared" si="457"/>
        <v/>
      </c>
      <c r="M2797" s="83" t="str">
        <f t="shared" si="458"/>
        <v/>
      </c>
    </row>
    <row r="2798" spans="1:13" hidden="1" x14ac:dyDescent="0.3">
      <c r="A2798" s="210" t="str">
        <f t="shared" si="450"/>
        <v>2023-IC-L4</v>
      </c>
      <c r="B2798" s="199">
        <f t="shared" si="451"/>
        <v>45178</v>
      </c>
      <c r="C2798" s="210" t="str">
        <f t="shared" si="452"/>
        <v>Zone 4 - Horingbaai</v>
      </c>
      <c r="D2798" s="84" t="s">
        <v>549</v>
      </c>
      <c r="E2798" s="51" t="str">
        <f t="shared" si="453"/>
        <v>Werner</v>
      </c>
      <c r="F2798" s="51" t="str">
        <f t="shared" si="454"/>
        <v>Van Riet</v>
      </c>
      <c r="G2798" s="51" t="str">
        <f t="shared" si="455"/>
        <v>Men Veteran</v>
      </c>
      <c r="H2798" s="51" t="str">
        <f t="shared" si="456"/>
        <v>Walvis Bay</v>
      </c>
      <c r="I2798" s="84"/>
      <c r="J2798" s="84"/>
      <c r="K2798" s="84"/>
      <c r="L2798" s="83" t="str">
        <f t="shared" si="457"/>
        <v/>
      </c>
      <c r="M2798" s="83" t="str">
        <f t="shared" si="458"/>
        <v/>
      </c>
    </row>
    <row r="2799" spans="1:13" hidden="1" x14ac:dyDescent="0.3">
      <c r="A2799" s="210" t="str">
        <f t="shared" si="450"/>
        <v>2023-IC-L4</v>
      </c>
      <c r="B2799" s="199">
        <f t="shared" si="451"/>
        <v>45178</v>
      </c>
      <c r="C2799" s="210" t="str">
        <f t="shared" si="452"/>
        <v>Zone 4 - Horingbaai</v>
      </c>
      <c r="D2799" s="84" t="s">
        <v>1555</v>
      </c>
      <c r="E2799" s="51" t="str">
        <f t="shared" si="453"/>
        <v>Hannelie</v>
      </c>
      <c r="F2799" s="51" t="str">
        <f t="shared" si="454"/>
        <v>Du Plessis</v>
      </c>
      <c r="G2799" s="51" t="str">
        <f t="shared" si="455"/>
        <v>Ladies Master</v>
      </c>
      <c r="H2799" s="51" t="str">
        <f t="shared" si="456"/>
        <v>Walvis Bay</v>
      </c>
      <c r="I2799" s="84"/>
      <c r="J2799" s="84"/>
      <c r="K2799" s="84"/>
      <c r="L2799" s="83" t="str">
        <f t="shared" si="457"/>
        <v/>
      </c>
      <c r="M2799" s="83" t="str">
        <f t="shared" si="458"/>
        <v/>
      </c>
    </row>
    <row r="2800" spans="1:13" hidden="1" x14ac:dyDescent="0.3">
      <c r="A2800" s="210" t="str">
        <f t="shared" si="450"/>
        <v>2023-IC-L4</v>
      </c>
      <c r="B2800" s="199">
        <f t="shared" si="451"/>
        <v>45178</v>
      </c>
      <c r="C2800" s="210" t="str">
        <f t="shared" si="452"/>
        <v>Zone 4 - Horingbaai</v>
      </c>
      <c r="D2800" s="84" t="s">
        <v>741</v>
      </c>
      <c r="E2800" s="51" t="str">
        <f t="shared" si="453"/>
        <v>Bradd</v>
      </c>
      <c r="F2800" s="51" t="str">
        <f t="shared" si="454"/>
        <v>Biller</v>
      </c>
      <c r="G2800" s="51" t="str">
        <f t="shared" si="455"/>
        <v>Men Senior</v>
      </c>
      <c r="H2800" s="51" t="str">
        <f t="shared" si="456"/>
        <v>Welwitschia</v>
      </c>
      <c r="I2800" s="84"/>
      <c r="J2800" s="84"/>
      <c r="K2800" s="84"/>
      <c r="L2800" s="83" t="str">
        <f t="shared" si="457"/>
        <v/>
      </c>
      <c r="M2800" s="83" t="str">
        <f t="shared" si="458"/>
        <v/>
      </c>
    </row>
    <row r="2801" spans="1:13" hidden="1" x14ac:dyDescent="0.3">
      <c r="A2801" s="210" t="str">
        <f t="shared" si="450"/>
        <v>2023-IC-L4</v>
      </c>
      <c r="B2801" s="199">
        <f t="shared" si="451"/>
        <v>45178</v>
      </c>
      <c r="C2801" s="210" t="str">
        <f t="shared" si="452"/>
        <v>Zone 4 - Horingbaai</v>
      </c>
      <c r="D2801" s="84" t="s">
        <v>463</v>
      </c>
      <c r="E2801" s="51" t="str">
        <f t="shared" si="453"/>
        <v>Willem</v>
      </c>
      <c r="F2801" s="51" t="str">
        <f t="shared" si="454"/>
        <v>Steyn</v>
      </c>
      <c r="G2801" s="51" t="str">
        <f t="shared" si="455"/>
        <v>Men Veteran</v>
      </c>
      <c r="H2801" s="51" t="str">
        <f t="shared" si="456"/>
        <v>Welwitschia</v>
      </c>
      <c r="I2801" s="84"/>
      <c r="J2801" s="84"/>
      <c r="K2801" s="84"/>
      <c r="L2801" s="83" t="str">
        <f t="shared" si="457"/>
        <v/>
      </c>
      <c r="M2801" s="83" t="str">
        <f t="shared" si="458"/>
        <v/>
      </c>
    </row>
    <row r="2802" spans="1:13" hidden="1" x14ac:dyDescent="0.3">
      <c r="A2802" s="210" t="str">
        <f t="shared" si="450"/>
        <v>2023-IC-L4</v>
      </c>
      <c r="B2802" s="199">
        <f t="shared" si="451"/>
        <v>45178</v>
      </c>
      <c r="C2802" s="210" t="str">
        <f t="shared" si="452"/>
        <v>Zone 4 - Horingbaai</v>
      </c>
      <c r="D2802" s="84" t="s">
        <v>520</v>
      </c>
      <c r="E2802" s="51" t="str">
        <f t="shared" si="453"/>
        <v>Carlien</v>
      </c>
      <c r="F2802" s="51" t="str">
        <f t="shared" si="454"/>
        <v>Steyn</v>
      </c>
      <c r="G2802" s="51" t="str">
        <f t="shared" si="455"/>
        <v>Ladies Veteran</v>
      </c>
      <c r="H2802" s="51" t="str">
        <f t="shared" si="456"/>
        <v>Welwitschia</v>
      </c>
      <c r="I2802" s="84"/>
      <c r="J2802" s="84"/>
      <c r="K2802" s="84"/>
      <c r="L2802" s="83" t="str">
        <f t="shared" si="457"/>
        <v/>
      </c>
      <c r="M2802" s="83" t="str">
        <f t="shared" si="458"/>
        <v/>
      </c>
    </row>
    <row r="2803" spans="1:13" hidden="1" x14ac:dyDescent="0.3">
      <c r="A2803" s="210" t="str">
        <f t="shared" si="450"/>
        <v>2023-IC-L4</v>
      </c>
      <c r="B2803" s="199">
        <f t="shared" si="451"/>
        <v>45178</v>
      </c>
      <c r="C2803" s="210" t="str">
        <f t="shared" si="452"/>
        <v>Zone 4 - Horingbaai</v>
      </c>
      <c r="D2803" s="84" t="s">
        <v>1011</v>
      </c>
      <c r="E2803" s="51" t="str">
        <f t="shared" si="453"/>
        <v>Dean</v>
      </c>
      <c r="F2803" s="51" t="str">
        <f t="shared" si="454"/>
        <v>Biller</v>
      </c>
      <c r="G2803" s="51" t="str">
        <f t="shared" si="455"/>
        <v>Men Senior</v>
      </c>
      <c r="H2803" s="51" t="str">
        <f t="shared" si="456"/>
        <v>Welwitschia</v>
      </c>
      <c r="I2803" s="84"/>
      <c r="J2803" s="84"/>
      <c r="K2803" s="84"/>
      <c r="L2803" s="83" t="str">
        <f t="shared" si="457"/>
        <v/>
      </c>
      <c r="M2803" s="83" t="str">
        <f t="shared" si="458"/>
        <v/>
      </c>
    </row>
    <row r="2804" spans="1:13" hidden="1" x14ac:dyDescent="0.3">
      <c r="A2804" s="210" t="str">
        <f t="shared" si="450"/>
        <v>2023-IC-L4</v>
      </c>
      <c r="B2804" s="199">
        <f t="shared" si="451"/>
        <v>45178</v>
      </c>
      <c r="C2804" s="210" t="str">
        <f t="shared" si="452"/>
        <v>Zone 4 - Horingbaai</v>
      </c>
      <c r="D2804" s="84" t="s">
        <v>727</v>
      </c>
      <c r="E2804" s="51" t="str">
        <f t="shared" si="453"/>
        <v>Ras</v>
      </c>
      <c r="F2804" s="51" t="str">
        <f t="shared" si="454"/>
        <v>Van Der Westhuizen</v>
      </c>
      <c r="G2804" s="51" t="str">
        <f t="shared" si="455"/>
        <v>Men Senior</v>
      </c>
      <c r="H2804" s="51" t="str">
        <f t="shared" si="456"/>
        <v>Welwitschia</v>
      </c>
      <c r="I2804" s="84"/>
      <c r="J2804" s="84"/>
      <c r="K2804" s="84"/>
      <c r="L2804" s="83" t="str">
        <f t="shared" si="457"/>
        <v/>
      </c>
      <c r="M2804" s="83" t="str">
        <f t="shared" si="458"/>
        <v/>
      </c>
    </row>
    <row r="2805" spans="1:13" hidden="1" x14ac:dyDescent="0.3">
      <c r="A2805" s="210" t="str">
        <f t="shared" si="450"/>
        <v>2023-IC-L4</v>
      </c>
      <c r="B2805" s="199">
        <f t="shared" si="451"/>
        <v>45178</v>
      </c>
      <c r="C2805" s="210" t="str">
        <f t="shared" si="452"/>
        <v>Zone 4 - Horingbaai</v>
      </c>
      <c r="D2805" s="84" t="s">
        <v>1147</v>
      </c>
      <c r="E2805" s="51" t="str">
        <f t="shared" si="453"/>
        <v>Marthinus</v>
      </c>
      <c r="F2805" s="51" t="str">
        <f t="shared" si="454"/>
        <v>Cruywagen</v>
      </c>
      <c r="G2805" s="51" t="str">
        <f t="shared" si="455"/>
        <v>Men Grand Masters</v>
      </c>
      <c r="H2805" s="51" t="str">
        <f t="shared" si="456"/>
        <v>Welwitschia</v>
      </c>
      <c r="I2805" s="84"/>
      <c r="J2805" s="84"/>
      <c r="K2805" s="84"/>
      <c r="L2805" s="83" t="str">
        <f t="shared" si="457"/>
        <v/>
      </c>
      <c r="M2805" s="83" t="str">
        <f t="shared" si="458"/>
        <v/>
      </c>
    </row>
    <row r="2806" spans="1:13" hidden="1" x14ac:dyDescent="0.3">
      <c r="A2806" s="210" t="str">
        <f t="shared" si="450"/>
        <v>2023-IC-L4</v>
      </c>
      <c r="B2806" s="199">
        <f t="shared" si="451"/>
        <v>45178</v>
      </c>
      <c r="C2806" s="210" t="str">
        <f t="shared" si="452"/>
        <v>Zone 4 - Horingbaai</v>
      </c>
      <c r="D2806" s="84" t="s">
        <v>456</v>
      </c>
      <c r="E2806" s="51" t="str">
        <f t="shared" si="453"/>
        <v>Brian</v>
      </c>
      <c r="F2806" s="51" t="str">
        <f t="shared" si="454"/>
        <v>Curtis</v>
      </c>
      <c r="G2806" s="51" t="str">
        <f t="shared" si="455"/>
        <v>Men Senior</v>
      </c>
      <c r="H2806" s="51" t="str">
        <f t="shared" si="456"/>
        <v>Orca Angling Club</v>
      </c>
      <c r="I2806" s="84"/>
      <c r="J2806" s="84" t="s">
        <v>1279</v>
      </c>
      <c r="K2806" s="84">
        <v>150</v>
      </c>
      <c r="L2806" s="83">
        <f t="shared" si="457"/>
        <v>17.399999999999999</v>
      </c>
      <c r="M2806" s="83">
        <f t="shared" si="458"/>
        <v>17.399999999999999</v>
      </c>
    </row>
    <row r="2807" spans="1:13" hidden="1" x14ac:dyDescent="0.3">
      <c r="A2807" s="210" t="str">
        <f t="shared" si="450"/>
        <v>2023-IC-L4</v>
      </c>
      <c r="B2807" s="199">
        <f t="shared" si="451"/>
        <v>45178</v>
      </c>
      <c r="C2807" s="210" t="str">
        <f t="shared" si="452"/>
        <v>Zone 4 - Horingbaai</v>
      </c>
      <c r="D2807" s="84" t="s">
        <v>456</v>
      </c>
      <c r="E2807" s="51" t="str">
        <f t="shared" si="453"/>
        <v>Brian</v>
      </c>
      <c r="F2807" s="51" t="str">
        <f t="shared" si="454"/>
        <v>Curtis</v>
      </c>
      <c r="G2807" s="51" t="str">
        <f t="shared" si="455"/>
        <v>Men Senior</v>
      </c>
      <c r="H2807" s="51" t="str">
        <f t="shared" si="456"/>
        <v>Orca Angling Club</v>
      </c>
      <c r="I2807" s="84"/>
      <c r="J2807" s="84" t="s">
        <v>1279</v>
      </c>
      <c r="K2807" s="84">
        <v>143</v>
      </c>
      <c r="L2807" s="83">
        <f t="shared" si="457"/>
        <v>14.8</v>
      </c>
      <c r="M2807" s="83">
        <f t="shared" si="458"/>
        <v>14.8</v>
      </c>
    </row>
    <row r="2808" spans="1:13" hidden="1" x14ac:dyDescent="0.3">
      <c r="A2808" s="210" t="str">
        <f t="shared" si="450"/>
        <v>2023-IC-L4</v>
      </c>
      <c r="B2808" s="199">
        <f t="shared" si="451"/>
        <v>45178</v>
      </c>
      <c r="C2808" s="210" t="str">
        <f t="shared" si="452"/>
        <v>Zone 4 - Horingbaai</v>
      </c>
      <c r="D2808" s="84" t="s">
        <v>568</v>
      </c>
      <c r="E2808" s="51" t="str">
        <f t="shared" si="453"/>
        <v xml:space="preserve">Joe </v>
      </c>
      <c r="F2808" s="51" t="str">
        <f t="shared" si="454"/>
        <v>Herman</v>
      </c>
      <c r="G2808" s="51" t="str">
        <f t="shared" si="455"/>
        <v>Men Senior</v>
      </c>
      <c r="H2808" s="51" t="str">
        <f t="shared" si="456"/>
        <v>Orca Angling Club</v>
      </c>
      <c r="I2808" s="84"/>
      <c r="J2808" s="84" t="s">
        <v>1279</v>
      </c>
      <c r="K2808" s="84">
        <v>148</v>
      </c>
      <c r="L2808" s="83">
        <f t="shared" si="457"/>
        <v>16.600000000000001</v>
      </c>
      <c r="M2808" s="83">
        <f t="shared" si="458"/>
        <v>16.600000000000001</v>
      </c>
    </row>
    <row r="2809" spans="1:13" hidden="1" x14ac:dyDescent="0.3">
      <c r="A2809" s="210" t="str">
        <f t="shared" si="450"/>
        <v>2023-IC-L4</v>
      </c>
      <c r="B2809" s="199">
        <f t="shared" si="451"/>
        <v>45178</v>
      </c>
      <c r="C2809" s="210" t="str">
        <f t="shared" si="452"/>
        <v>Zone 4 - Horingbaai</v>
      </c>
      <c r="D2809" s="84" t="s">
        <v>673</v>
      </c>
      <c r="E2809" s="51" t="str">
        <f t="shared" si="453"/>
        <v>Morne</v>
      </c>
      <c r="F2809" s="51" t="str">
        <f t="shared" si="454"/>
        <v>Du Plessis</v>
      </c>
      <c r="G2809" s="51" t="str">
        <f t="shared" si="455"/>
        <v>Men Senior</v>
      </c>
      <c r="H2809" s="51" t="str">
        <f t="shared" si="456"/>
        <v>Orca Angling Club</v>
      </c>
      <c r="I2809" s="84"/>
      <c r="J2809" s="84" t="s">
        <v>1279</v>
      </c>
      <c r="K2809" s="84">
        <v>169</v>
      </c>
      <c r="L2809" s="83">
        <f t="shared" si="457"/>
        <v>26.2</v>
      </c>
      <c r="M2809" s="83">
        <f t="shared" si="458"/>
        <v>26.2</v>
      </c>
    </row>
    <row r="2810" spans="1:13" hidden="1" x14ac:dyDescent="0.3">
      <c r="A2810" s="210" t="str">
        <f t="shared" si="450"/>
        <v>2023-IC-L4</v>
      </c>
      <c r="B2810" s="199">
        <f t="shared" si="451"/>
        <v>45178</v>
      </c>
      <c r="C2810" s="210" t="str">
        <f t="shared" si="452"/>
        <v>Zone 4 - Horingbaai</v>
      </c>
      <c r="D2810" s="84" t="s">
        <v>1602</v>
      </c>
      <c r="E2810" s="51" t="str">
        <f t="shared" si="453"/>
        <v>William</v>
      </c>
      <c r="F2810" s="51" t="str">
        <f t="shared" si="454"/>
        <v>Schickerling</v>
      </c>
      <c r="G2810" s="51" t="str">
        <f t="shared" si="455"/>
        <v>Men Senior</v>
      </c>
      <c r="H2810" s="51" t="str">
        <f t="shared" si="456"/>
        <v>Orca Angling Club</v>
      </c>
      <c r="I2810" s="84" t="s">
        <v>9</v>
      </c>
      <c r="J2810" s="84"/>
      <c r="K2810" s="84">
        <v>30</v>
      </c>
      <c r="L2810" s="83">
        <f t="shared" si="457"/>
        <v>0.5</v>
      </c>
      <c r="M2810" s="83">
        <f t="shared" si="458"/>
        <v>0.5</v>
      </c>
    </row>
    <row r="2811" spans="1:13" hidden="1" x14ac:dyDescent="0.3">
      <c r="A2811" s="210" t="str">
        <f t="shared" si="450"/>
        <v>2023-IC-L4</v>
      </c>
      <c r="B2811" s="199">
        <f t="shared" si="451"/>
        <v>45178</v>
      </c>
      <c r="C2811" s="210" t="str">
        <f t="shared" si="452"/>
        <v>Zone 4 - Horingbaai</v>
      </c>
      <c r="D2811" s="84" t="s">
        <v>1766</v>
      </c>
      <c r="E2811" s="51" t="str">
        <f t="shared" si="453"/>
        <v>Terence</v>
      </c>
      <c r="F2811" s="51" t="str">
        <f t="shared" si="454"/>
        <v>Knowles</v>
      </c>
      <c r="G2811" s="51" t="str">
        <f t="shared" si="455"/>
        <v>Men Senior</v>
      </c>
      <c r="H2811" s="51" t="str">
        <f t="shared" si="456"/>
        <v>Orca Angling Club</v>
      </c>
      <c r="I2811" s="84" t="s">
        <v>9</v>
      </c>
      <c r="J2811" s="84"/>
      <c r="K2811" s="84">
        <v>31</v>
      </c>
      <c r="L2811" s="83">
        <f t="shared" si="457"/>
        <v>0.5</v>
      </c>
      <c r="M2811" s="83">
        <f t="shared" si="458"/>
        <v>0.5</v>
      </c>
    </row>
    <row r="2812" spans="1:13" hidden="1" x14ac:dyDescent="0.3">
      <c r="A2812" s="210" t="str">
        <f t="shared" si="450"/>
        <v>2023-IC-L4</v>
      </c>
      <c r="B2812" s="199">
        <f t="shared" si="451"/>
        <v>45178</v>
      </c>
      <c r="C2812" s="210" t="str">
        <f t="shared" si="452"/>
        <v>Zone 4 - Horingbaai</v>
      </c>
      <c r="D2812" s="84" t="s">
        <v>845</v>
      </c>
      <c r="E2812" s="51" t="str">
        <f t="shared" si="453"/>
        <v>Christopher</v>
      </c>
      <c r="F2812" s="51" t="str">
        <f t="shared" si="454"/>
        <v>Hill</v>
      </c>
      <c r="G2812" s="51" t="str">
        <f t="shared" si="455"/>
        <v>Men Senior</v>
      </c>
      <c r="H2812" s="51" t="str">
        <f t="shared" si="456"/>
        <v>Orca Angling Club</v>
      </c>
      <c r="I2812" s="84" t="s">
        <v>9</v>
      </c>
      <c r="J2812" s="84"/>
      <c r="K2812" s="84">
        <v>33</v>
      </c>
      <c r="L2812" s="83">
        <f t="shared" si="457"/>
        <v>0.7</v>
      </c>
      <c r="M2812" s="83">
        <f t="shared" si="458"/>
        <v>0.7</v>
      </c>
    </row>
    <row r="2813" spans="1:13" hidden="1" x14ac:dyDescent="0.3">
      <c r="A2813" s="210" t="str">
        <f t="shared" si="450"/>
        <v>2023-IC-L4</v>
      </c>
      <c r="B2813" s="199">
        <f t="shared" si="451"/>
        <v>45178</v>
      </c>
      <c r="C2813" s="210" t="str">
        <f t="shared" si="452"/>
        <v>Zone 4 - Horingbaai</v>
      </c>
      <c r="D2813" s="84" t="s">
        <v>599</v>
      </c>
      <c r="E2813" s="51" t="str">
        <f t="shared" si="453"/>
        <v>Lindie</v>
      </c>
      <c r="F2813" s="51" t="str">
        <f t="shared" si="454"/>
        <v>Krauze</v>
      </c>
      <c r="G2813" s="51" t="str">
        <f t="shared" si="455"/>
        <v>Ladies Veteran</v>
      </c>
      <c r="H2813" s="51" t="str">
        <f t="shared" si="456"/>
        <v>Orca Angling Club</v>
      </c>
      <c r="I2813" s="84" t="s">
        <v>9</v>
      </c>
      <c r="J2813" s="84"/>
      <c r="K2813" s="84">
        <v>41</v>
      </c>
      <c r="L2813" s="83">
        <f t="shared" si="457"/>
        <v>1.3</v>
      </c>
      <c r="M2813" s="83">
        <f t="shared" si="458"/>
        <v>1.3</v>
      </c>
    </row>
    <row r="2814" spans="1:13" hidden="1" x14ac:dyDescent="0.3">
      <c r="A2814" s="210" t="str">
        <f t="shared" si="450"/>
        <v>2023-IC-L4</v>
      </c>
      <c r="B2814" s="199">
        <f t="shared" si="451"/>
        <v>45178</v>
      </c>
      <c r="C2814" s="210" t="str">
        <f t="shared" si="452"/>
        <v>Zone 4 - Horingbaai</v>
      </c>
      <c r="D2814" s="84" t="s">
        <v>1603</v>
      </c>
      <c r="E2814" s="51" t="str">
        <f t="shared" si="453"/>
        <v>Juanne-Louis</v>
      </c>
      <c r="F2814" s="51" t="str">
        <f t="shared" si="454"/>
        <v>Grobler</v>
      </c>
      <c r="G2814" s="51" t="str">
        <f t="shared" si="455"/>
        <v>Men Senior</v>
      </c>
      <c r="H2814" s="51" t="str">
        <f t="shared" si="456"/>
        <v>Orca Angling Club</v>
      </c>
      <c r="I2814" s="84" t="s">
        <v>19</v>
      </c>
      <c r="J2814" s="84"/>
      <c r="K2814" s="84">
        <v>54</v>
      </c>
      <c r="L2814" s="83">
        <f t="shared" si="457"/>
        <v>1.6</v>
      </c>
      <c r="M2814" s="83">
        <f t="shared" si="458"/>
        <v>1.6</v>
      </c>
    </row>
    <row r="2815" spans="1:13" hidden="1" x14ac:dyDescent="0.3">
      <c r="A2815" s="210" t="str">
        <f t="shared" si="450"/>
        <v>2023-IC-L4</v>
      </c>
      <c r="B2815" s="199">
        <f t="shared" si="451"/>
        <v>45178</v>
      </c>
      <c r="C2815" s="210" t="str">
        <f t="shared" si="452"/>
        <v>Zone 4 - Horingbaai</v>
      </c>
      <c r="D2815" s="84" t="s">
        <v>629</v>
      </c>
      <c r="E2815" s="51" t="str">
        <f t="shared" si="453"/>
        <v>Elaine</v>
      </c>
      <c r="F2815" s="51" t="str">
        <f t="shared" si="454"/>
        <v>Vorster</v>
      </c>
      <c r="G2815" s="51" t="str">
        <f t="shared" si="455"/>
        <v>Ladies Veteran</v>
      </c>
      <c r="H2815" s="51" t="str">
        <f t="shared" si="456"/>
        <v>Orca Angling Club</v>
      </c>
      <c r="I2815" s="84"/>
      <c r="J2815" s="84"/>
      <c r="K2815" s="84"/>
      <c r="L2815" s="83" t="str">
        <f t="shared" si="457"/>
        <v/>
      </c>
      <c r="M2815" s="83" t="str">
        <f t="shared" si="458"/>
        <v/>
      </c>
    </row>
    <row r="2816" spans="1:13" hidden="1" x14ac:dyDescent="0.3">
      <c r="A2816" s="210" t="str">
        <f t="shared" si="450"/>
        <v>2023-IC-L4</v>
      </c>
      <c r="B2816" s="199">
        <f t="shared" si="451"/>
        <v>45178</v>
      </c>
      <c r="C2816" s="210" t="str">
        <f t="shared" si="452"/>
        <v>Zone 4 - Horingbaai</v>
      </c>
      <c r="D2816" s="84" t="s">
        <v>650</v>
      </c>
      <c r="E2816" s="51" t="str">
        <f t="shared" si="453"/>
        <v>Chris</v>
      </c>
      <c r="F2816" s="51" t="str">
        <f t="shared" si="454"/>
        <v>Vorster</v>
      </c>
      <c r="G2816" s="51" t="str">
        <f t="shared" si="455"/>
        <v>Men Veteran</v>
      </c>
      <c r="H2816" s="51" t="str">
        <f t="shared" si="456"/>
        <v>Orca Angling Club</v>
      </c>
      <c r="I2816" s="84"/>
      <c r="J2816" s="84"/>
      <c r="K2816" s="84"/>
      <c r="L2816" s="83" t="str">
        <f t="shared" si="457"/>
        <v/>
      </c>
      <c r="M2816" s="83" t="str">
        <f t="shared" si="458"/>
        <v/>
      </c>
    </row>
    <row r="2817" spans="1:13" hidden="1" x14ac:dyDescent="0.3">
      <c r="A2817" s="210" t="str">
        <f t="shared" si="450"/>
        <v>2023-IC-L4</v>
      </c>
      <c r="B2817" s="199">
        <f t="shared" si="451"/>
        <v>45178</v>
      </c>
      <c r="C2817" s="210" t="str">
        <f t="shared" si="452"/>
        <v>Zone 4 - Horingbaai</v>
      </c>
      <c r="D2817" s="84" t="s">
        <v>808</v>
      </c>
      <c r="E2817" s="51" t="str">
        <f t="shared" si="453"/>
        <v>Jaqi</v>
      </c>
      <c r="F2817" s="51" t="str">
        <f t="shared" si="454"/>
        <v>Oberholzer</v>
      </c>
      <c r="G2817" s="51" t="str">
        <f t="shared" si="455"/>
        <v>Ladies Master</v>
      </c>
      <c r="H2817" s="51" t="str">
        <f t="shared" si="456"/>
        <v>Orca Angling Club</v>
      </c>
      <c r="I2817" s="84"/>
      <c r="J2817" s="84"/>
      <c r="K2817" s="84"/>
      <c r="L2817" s="83" t="str">
        <f t="shared" si="457"/>
        <v/>
      </c>
      <c r="M2817" s="83" t="str">
        <f t="shared" si="458"/>
        <v/>
      </c>
    </row>
    <row r="2818" spans="1:13" hidden="1" x14ac:dyDescent="0.3">
      <c r="A2818" s="210" t="str">
        <f t="shared" si="450"/>
        <v>2023-IC-L4</v>
      </c>
      <c r="B2818" s="199">
        <f t="shared" si="451"/>
        <v>45178</v>
      </c>
      <c r="C2818" s="210" t="str">
        <f t="shared" si="452"/>
        <v>Zone 4 - Horingbaai</v>
      </c>
      <c r="D2818" s="84" t="s">
        <v>493</v>
      </c>
      <c r="E2818" s="51" t="str">
        <f t="shared" si="453"/>
        <v>Leon</v>
      </c>
      <c r="F2818" s="51" t="str">
        <f t="shared" si="454"/>
        <v>Krauze</v>
      </c>
      <c r="G2818" s="51" t="str">
        <f t="shared" si="455"/>
        <v>Men Veteran</v>
      </c>
      <c r="H2818" s="51" t="str">
        <f t="shared" si="456"/>
        <v>Orca Angling Club</v>
      </c>
      <c r="I2818" s="84"/>
      <c r="J2818" s="84"/>
      <c r="K2818" s="84"/>
      <c r="L2818" s="83" t="str">
        <f t="shared" si="457"/>
        <v/>
      </c>
      <c r="M2818" s="83" t="str">
        <f t="shared" si="458"/>
        <v/>
      </c>
    </row>
    <row r="2819" spans="1:13" hidden="1" x14ac:dyDescent="0.3">
      <c r="A2819" s="210" t="str">
        <f t="shared" si="450"/>
        <v>2023-IC-L4</v>
      </c>
      <c r="B2819" s="199">
        <f t="shared" si="451"/>
        <v>45178</v>
      </c>
      <c r="C2819" s="210" t="str">
        <f t="shared" si="452"/>
        <v>Zone 4 - Horingbaai</v>
      </c>
      <c r="D2819" s="84" t="s">
        <v>474</v>
      </c>
      <c r="E2819" s="51" t="str">
        <f t="shared" si="453"/>
        <v>Heini</v>
      </c>
      <c r="F2819" s="51" t="str">
        <f t="shared" si="454"/>
        <v>Zahrt</v>
      </c>
      <c r="G2819" s="51" t="str">
        <f t="shared" si="455"/>
        <v>Men Senior</v>
      </c>
      <c r="H2819" s="51" t="str">
        <f t="shared" si="456"/>
        <v>Orca Angling Club</v>
      </c>
      <c r="I2819" s="84"/>
      <c r="J2819" s="84"/>
      <c r="K2819" s="84"/>
      <c r="L2819" s="83" t="str">
        <f t="shared" si="457"/>
        <v/>
      </c>
      <c r="M2819" s="83" t="str">
        <f t="shared" si="458"/>
        <v/>
      </c>
    </row>
    <row r="2820" spans="1:13" hidden="1" x14ac:dyDescent="0.3">
      <c r="A2820" s="210" t="str">
        <f t="shared" ref="A2820:A2883" si="459">IF(D2820="","",A2819)</f>
        <v>2023-IC-L4</v>
      </c>
      <c r="B2820" s="199">
        <f t="shared" ref="B2820:B2883" si="460">IF(D2820="","",B2819)</f>
        <v>45178</v>
      </c>
      <c r="C2820" s="210" t="str">
        <f t="shared" ref="C2820:C2883" si="461">IF(D2820="","",C2819)</f>
        <v>Zone 4 - Horingbaai</v>
      </c>
      <c r="D2820" s="84" t="s">
        <v>822</v>
      </c>
      <c r="E2820" s="51" t="str">
        <f t="shared" ref="E2820:E2883" si="462">IF(D2820="","",VLOOKUP(D2820,Master,3,FALSE))</f>
        <v>Marvin</v>
      </c>
      <c r="F2820" s="51" t="str">
        <f t="shared" ref="F2820:F2883" si="463">IF(D2820="","",VLOOKUP(D2820,Master,4,FALSE))</f>
        <v>Miller</v>
      </c>
      <c r="G2820" s="51" t="str">
        <f t="shared" ref="G2820:G2883" si="464">IF(D2820="","",VLOOKUP(D2820,Master,5,FALSE))</f>
        <v>Men Senior</v>
      </c>
      <c r="H2820" s="51" t="str">
        <f t="shared" ref="H2820:H2883" si="465">IF(D2820="","",VLOOKUP(D2820,Master,2,FALSE))</f>
        <v>Orca Angling Club</v>
      </c>
      <c r="I2820" s="84"/>
      <c r="J2820" s="84"/>
      <c r="K2820" s="84"/>
      <c r="L2820" s="83" t="str">
        <f t="shared" ref="L2820:L2883" si="466">IF(K2820="","",IF(I2820="",ROUND(HLOOKUP(J2820,kgList,K2820,FALSE),1),ROUND(HLOOKUP(I2820,kgList,K2820,FALSE),1)))</f>
        <v/>
      </c>
      <c r="M2820" s="83" t="str">
        <f t="shared" ref="M2820:M2883" si="467">IF(L2820="","",IF(COUNTA(I2820:J2820)&gt;1,"Edible or Inedible",IF(COUNTA(I2820)=1,L2820*1,IF(COUNTA(J2820)=1,L2820*1,"ERROR"))))</f>
        <v/>
      </c>
    </row>
    <row r="2821" spans="1:13" hidden="1" x14ac:dyDescent="0.3">
      <c r="A2821" s="210" t="str">
        <f t="shared" si="459"/>
        <v>2023-IC-L4</v>
      </c>
      <c r="B2821" s="199">
        <f t="shared" si="460"/>
        <v>45178</v>
      </c>
      <c r="C2821" s="210" t="str">
        <f t="shared" si="461"/>
        <v>Zone 4 - Horingbaai</v>
      </c>
      <c r="D2821" s="84" t="s">
        <v>676</v>
      </c>
      <c r="E2821" s="51" t="str">
        <f t="shared" si="462"/>
        <v>Corne</v>
      </c>
      <c r="F2821" s="51" t="str">
        <f t="shared" si="463"/>
        <v>Kruger</v>
      </c>
      <c r="G2821" s="51" t="str">
        <f t="shared" si="464"/>
        <v>Men Senior</v>
      </c>
      <c r="H2821" s="51" t="str">
        <f t="shared" si="465"/>
        <v>Orca Angling Club</v>
      </c>
      <c r="I2821" s="84"/>
      <c r="J2821" s="84"/>
      <c r="K2821" s="84"/>
      <c r="L2821" s="83" t="str">
        <f t="shared" si="466"/>
        <v/>
      </c>
      <c r="M2821" s="83" t="str">
        <f t="shared" si="467"/>
        <v/>
      </c>
    </row>
    <row r="2822" spans="1:13" hidden="1" x14ac:dyDescent="0.3">
      <c r="A2822" s="210" t="str">
        <f t="shared" si="459"/>
        <v>2023-IC-L4</v>
      </c>
      <c r="B2822" s="199">
        <f t="shared" si="460"/>
        <v>45178</v>
      </c>
      <c r="C2822" s="210" t="str">
        <f t="shared" si="461"/>
        <v>Zone 4 - Horingbaai</v>
      </c>
      <c r="D2822" s="84" t="s">
        <v>505</v>
      </c>
      <c r="E2822" s="51" t="str">
        <f t="shared" si="462"/>
        <v>Alec</v>
      </c>
      <c r="F2822" s="51" t="str">
        <f t="shared" si="463"/>
        <v>Landers</v>
      </c>
      <c r="G2822" s="51" t="str">
        <f t="shared" si="464"/>
        <v>Men Senior</v>
      </c>
      <c r="H2822" s="51" t="str">
        <f t="shared" si="465"/>
        <v>Orca Angling Club</v>
      </c>
      <c r="I2822" s="84"/>
      <c r="J2822" s="84"/>
      <c r="K2822" s="84"/>
      <c r="L2822" s="83" t="str">
        <f t="shared" si="466"/>
        <v/>
      </c>
      <c r="M2822" s="83" t="str">
        <f t="shared" si="467"/>
        <v/>
      </c>
    </row>
    <row r="2823" spans="1:13" hidden="1" x14ac:dyDescent="0.3">
      <c r="A2823" s="210" t="str">
        <f t="shared" si="459"/>
        <v>2023-IC-L4</v>
      </c>
      <c r="B2823" s="199">
        <f t="shared" si="460"/>
        <v>45178</v>
      </c>
      <c r="C2823" s="210" t="str">
        <f t="shared" si="461"/>
        <v>Zone 4 - Horingbaai</v>
      </c>
      <c r="D2823" s="84" t="s">
        <v>1773</v>
      </c>
      <c r="E2823" s="51" t="str">
        <f t="shared" si="462"/>
        <v>Alexander Albert</v>
      </c>
      <c r="F2823" s="51" t="str">
        <f t="shared" si="463"/>
        <v>Jansen</v>
      </c>
      <c r="G2823" s="51" t="str">
        <f t="shared" si="464"/>
        <v>Men Senior</v>
      </c>
      <c r="H2823" s="51" t="str">
        <f t="shared" si="465"/>
        <v>Orca Angling Club</v>
      </c>
      <c r="I2823" s="84"/>
      <c r="J2823" s="84"/>
      <c r="K2823" s="84"/>
      <c r="L2823" s="83" t="str">
        <f t="shared" si="466"/>
        <v/>
      </c>
      <c r="M2823" s="83" t="str">
        <f t="shared" si="467"/>
        <v/>
      </c>
    </row>
    <row r="2824" spans="1:13" hidden="1" x14ac:dyDescent="0.3">
      <c r="A2824" s="210" t="str">
        <f t="shared" si="459"/>
        <v>2023-IC-L4</v>
      </c>
      <c r="B2824" s="199">
        <f t="shared" si="460"/>
        <v>45178</v>
      </c>
      <c r="C2824" s="210" t="str">
        <f t="shared" si="461"/>
        <v>Zone 4 - Horingbaai</v>
      </c>
      <c r="D2824" s="84" t="s">
        <v>819</v>
      </c>
      <c r="E2824" s="51" t="str">
        <f t="shared" si="462"/>
        <v>Luke</v>
      </c>
      <c r="F2824" s="51" t="str">
        <f t="shared" si="463"/>
        <v>Jansen</v>
      </c>
      <c r="G2824" s="51" t="str">
        <f t="shared" si="464"/>
        <v>Men Senior</v>
      </c>
      <c r="H2824" s="51" t="str">
        <f t="shared" si="465"/>
        <v>Orca Angling Club</v>
      </c>
      <c r="I2824" s="84"/>
      <c r="J2824" s="84"/>
      <c r="K2824" s="84"/>
      <c r="L2824" s="83" t="str">
        <f t="shared" si="466"/>
        <v/>
      </c>
      <c r="M2824" s="83" t="str">
        <f t="shared" si="467"/>
        <v/>
      </c>
    </row>
    <row r="2825" spans="1:13" x14ac:dyDescent="0.3">
      <c r="A2825" s="210" t="s">
        <v>2064</v>
      </c>
      <c r="B2825" s="199">
        <v>45241</v>
      </c>
      <c r="C2825" s="210" t="s">
        <v>1887</v>
      </c>
      <c r="D2825" s="84" t="s">
        <v>1554</v>
      </c>
      <c r="E2825" s="51" t="str">
        <f t="shared" si="462"/>
        <v>Sven</v>
      </c>
      <c r="F2825" s="51" t="str">
        <f t="shared" si="463"/>
        <v>Welzig</v>
      </c>
      <c r="G2825" s="51" t="str">
        <f t="shared" si="464"/>
        <v>Men U/21</v>
      </c>
      <c r="H2825" s="51" t="str">
        <f t="shared" si="465"/>
        <v>Mako</v>
      </c>
      <c r="I2825" s="84"/>
      <c r="J2825" s="84" t="s">
        <v>1279</v>
      </c>
      <c r="K2825" s="84">
        <v>112</v>
      </c>
      <c r="L2825" s="83">
        <f t="shared" si="466"/>
        <v>6.4</v>
      </c>
      <c r="M2825" s="83">
        <f t="shared" si="467"/>
        <v>6.4</v>
      </c>
    </row>
    <row r="2826" spans="1:13" x14ac:dyDescent="0.3">
      <c r="A2826" s="210" t="str">
        <f t="shared" si="459"/>
        <v>2023-IC-L5</v>
      </c>
      <c r="B2826" s="199">
        <f t="shared" si="460"/>
        <v>45241</v>
      </c>
      <c r="C2826" s="210" t="str">
        <f t="shared" si="461"/>
        <v>Zone 5 - Blare</v>
      </c>
      <c r="D2826" s="84" t="s">
        <v>1554</v>
      </c>
      <c r="E2826" s="51" t="str">
        <f t="shared" si="462"/>
        <v>Sven</v>
      </c>
      <c r="F2826" s="51" t="str">
        <f t="shared" si="463"/>
        <v>Welzig</v>
      </c>
      <c r="G2826" s="51" t="str">
        <f t="shared" si="464"/>
        <v>Men U/21</v>
      </c>
      <c r="H2826" s="51" t="str">
        <f t="shared" si="465"/>
        <v>Mako</v>
      </c>
      <c r="I2826" s="84"/>
      <c r="J2826" s="84" t="s">
        <v>1279</v>
      </c>
      <c r="K2826" s="84">
        <v>108</v>
      </c>
      <c r="L2826" s="83">
        <f t="shared" si="466"/>
        <v>5.6</v>
      </c>
      <c r="M2826" s="83">
        <f t="shared" si="467"/>
        <v>5.6</v>
      </c>
    </row>
    <row r="2827" spans="1:13" x14ac:dyDescent="0.3">
      <c r="A2827" s="210" t="str">
        <f t="shared" si="459"/>
        <v>2023-IC-L5</v>
      </c>
      <c r="B2827" s="199">
        <f t="shared" si="460"/>
        <v>45241</v>
      </c>
      <c r="C2827" s="210" t="str">
        <f t="shared" si="461"/>
        <v>Zone 5 - Blare</v>
      </c>
      <c r="D2827" s="84" t="s">
        <v>1554</v>
      </c>
      <c r="E2827" s="51" t="str">
        <f t="shared" si="462"/>
        <v>Sven</v>
      </c>
      <c r="F2827" s="51" t="str">
        <f t="shared" si="463"/>
        <v>Welzig</v>
      </c>
      <c r="G2827" s="51" t="str">
        <f t="shared" si="464"/>
        <v>Men U/21</v>
      </c>
      <c r="H2827" s="51" t="str">
        <f t="shared" si="465"/>
        <v>Mako</v>
      </c>
      <c r="I2827" s="84"/>
      <c r="J2827" s="84" t="s">
        <v>1279</v>
      </c>
      <c r="K2827" s="84">
        <v>135</v>
      </c>
      <c r="L2827" s="83">
        <f t="shared" si="466"/>
        <v>12.1</v>
      </c>
      <c r="M2827" s="83">
        <f t="shared" si="467"/>
        <v>12.1</v>
      </c>
    </row>
    <row r="2828" spans="1:13" x14ac:dyDescent="0.3">
      <c r="A2828" s="210" t="str">
        <f t="shared" si="459"/>
        <v>2023-IC-L5</v>
      </c>
      <c r="B2828" s="199">
        <f t="shared" si="460"/>
        <v>45241</v>
      </c>
      <c r="C2828" s="210" t="str">
        <f t="shared" si="461"/>
        <v>Zone 5 - Blare</v>
      </c>
      <c r="D2828" s="84" t="s">
        <v>1554</v>
      </c>
      <c r="E2828" s="51" t="str">
        <f t="shared" si="462"/>
        <v>Sven</v>
      </c>
      <c r="F2828" s="51" t="str">
        <f t="shared" si="463"/>
        <v>Welzig</v>
      </c>
      <c r="G2828" s="51" t="str">
        <f t="shared" si="464"/>
        <v>Men U/21</v>
      </c>
      <c r="H2828" s="51" t="str">
        <f t="shared" si="465"/>
        <v>Mako</v>
      </c>
      <c r="I2828" s="84"/>
      <c r="J2828" s="84" t="s">
        <v>1279</v>
      </c>
      <c r="K2828" s="84">
        <v>125</v>
      </c>
      <c r="L2828" s="83">
        <f t="shared" si="466"/>
        <v>9.3000000000000007</v>
      </c>
      <c r="M2828" s="83">
        <f t="shared" si="467"/>
        <v>9.3000000000000007</v>
      </c>
    </row>
    <row r="2829" spans="1:13" x14ac:dyDescent="0.3">
      <c r="A2829" s="210" t="str">
        <f t="shared" si="459"/>
        <v>2023-IC-L5</v>
      </c>
      <c r="B2829" s="199">
        <f t="shared" si="460"/>
        <v>45241</v>
      </c>
      <c r="C2829" s="210" t="str">
        <f t="shared" si="461"/>
        <v>Zone 5 - Blare</v>
      </c>
      <c r="D2829" s="84" t="s">
        <v>1429</v>
      </c>
      <c r="E2829" s="51" t="str">
        <f t="shared" si="462"/>
        <v>Andi</v>
      </c>
      <c r="F2829" s="51" t="str">
        <f t="shared" si="463"/>
        <v>Bachran</v>
      </c>
      <c r="G2829" s="51" t="str">
        <f t="shared" si="464"/>
        <v>Men Master</v>
      </c>
      <c r="H2829" s="51" t="str">
        <f t="shared" si="465"/>
        <v>Atlantic Angling Club</v>
      </c>
      <c r="I2829" s="84"/>
      <c r="J2829" s="84" t="s">
        <v>1279</v>
      </c>
      <c r="K2829" s="84">
        <v>157</v>
      </c>
      <c r="L2829" s="83">
        <f t="shared" si="466"/>
        <v>20.399999999999999</v>
      </c>
      <c r="M2829" s="83">
        <f t="shared" si="467"/>
        <v>20.399999999999999</v>
      </c>
    </row>
    <row r="2830" spans="1:13" x14ac:dyDescent="0.3">
      <c r="A2830" s="210" t="str">
        <f t="shared" si="459"/>
        <v>2023-IC-L5</v>
      </c>
      <c r="B2830" s="199">
        <f t="shared" si="460"/>
        <v>45241</v>
      </c>
      <c r="C2830" s="210" t="str">
        <f t="shared" si="461"/>
        <v>Zone 5 - Blare</v>
      </c>
      <c r="D2830" s="84" t="s">
        <v>1670</v>
      </c>
      <c r="E2830" s="51" t="str">
        <f t="shared" si="462"/>
        <v>Andy</v>
      </c>
      <c r="F2830" s="51" t="str">
        <f t="shared" si="463"/>
        <v>Welzig</v>
      </c>
      <c r="G2830" s="51" t="str">
        <f t="shared" si="464"/>
        <v>Men Grand Masters</v>
      </c>
      <c r="H2830" s="51" t="str">
        <f t="shared" si="465"/>
        <v>Atlantic Angling Club</v>
      </c>
      <c r="I2830" s="84"/>
      <c r="J2830" s="84" t="s">
        <v>1279</v>
      </c>
      <c r="K2830" s="84">
        <v>90</v>
      </c>
      <c r="L2830" s="83">
        <f t="shared" si="466"/>
        <v>3</v>
      </c>
      <c r="M2830" s="83">
        <f t="shared" si="467"/>
        <v>3</v>
      </c>
    </row>
    <row r="2831" spans="1:13" x14ac:dyDescent="0.3">
      <c r="A2831" s="210" t="str">
        <f t="shared" si="459"/>
        <v>2023-IC-L5</v>
      </c>
      <c r="B2831" s="199">
        <f t="shared" si="460"/>
        <v>45241</v>
      </c>
      <c r="C2831" s="210" t="str">
        <f t="shared" si="461"/>
        <v>Zone 5 - Blare</v>
      </c>
      <c r="D2831" s="84" t="s">
        <v>828</v>
      </c>
      <c r="E2831" s="51" t="str">
        <f t="shared" si="462"/>
        <v>Wikus</v>
      </c>
      <c r="F2831" s="51" t="str">
        <f t="shared" si="463"/>
        <v>Pinaar</v>
      </c>
      <c r="G2831" s="51" t="str">
        <f t="shared" si="464"/>
        <v>Men Veteran</v>
      </c>
      <c r="H2831" s="51" t="str">
        <f t="shared" si="465"/>
        <v>Atlantic Angling Club</v>
      </c>
      <c r="I2831" s="84"/>
      <c r="J2831" s="84" t="s">
        <v>1280</v>
      </c>
      <c r="K2831" s="84">
        <v>81</v>
      </c>
      <c r="L2831" s="83">
        <f t="shared" si="466"/>
        <v>1.8</v>
      </c>
      <c r="M2831" s="83">
        <f t="shared" si="467"/>
        <v>1.8</v>
      </c>
    </row>
    <row r="2832" spans="1:13" x14ac:dyDescent="0.3">
      <c r="A2832" s="210" t="str">
        <f t="shared" si="459"/>
        <v>2023-IC-L5</v>
      </c>
      <c r="B2832" s="199">
        <f t="shared" si="460"/>
        <v>45241</v>
      </c>
      <c r="C2832" s="210" t="str">
        <f t="shared" si="461"/>
        <v>Zone 5 - Blare</v>
      </c>
      <c r="D2832" s="84" t="s">
        <v>1556</v>
      </c>
      <c r="E2832" s="51" t="str">
        <f t="shared" si="462"/>
        <v>Hennie</v>
      </c>
      <c r="F2832" s="51" t="str">
        <f t="shared" si="463"/>
        <v>Nell</v>
      </c>
      <c r="G2832" s="51" t="str">
        <f t="shared" si="464"/>
        <v>Men Master</v>
      </c>
      <c r="H2832" s="51" t="str">
        <f t="shared" si="465"/>
        <v>Namib Park</v>
      </c>
      <c r="I2832" s="84" t="s">
        <v>9</v>
      </c>
      <c r="J2832" s="84"/>
      <c r="K2832" s="84">
        <v>31</v>
      </c>
      <c r="L2832" s="83">
        <f t="shared" si="466"/>
        <v>0.5</v>
      </c>
      <c r="M2832" s="83">
        <f t="shared" si="467"/>
        <v>0.5</v>
      </c>
    </row>
    <row r="2833" spans="1:13" x14ac:dyDescent="0.3">
      <c r="A2833" s="210" t="str">
        <f t="shared" si="459"/>
        <v>2023-IC-L5</v>
      </c>
      <c r="B2833" s="199">
        <f t="shared" si="460"/>
        <v>45241</v>
      </c>
      <c r="C2833" s="210" t="str">
        <f t="shared" si="461"/>
        <v>Zone 5 - Blare</v>
      </c>
      <c r="D2833" s="84" t="s">
        <v>1767</v>
      </c>
      <c r="E2833" s="51" t="str">
        <f t="shared" si="462"/>
        <v>Andre</v>
      </c>
      <c r="F2833" s="51" t="str">
        <f t="shared" si="463"/>
        <v>Nell</v>
      </c>
      <c r="G2833" s="51" t="str">
        <f t="shared" si="464"/>
        <v>Men Grand Masters</v>
      </c>
      <c r="H2833" s="51" t="str">
        <f t="shared" si="465"/>
        <v>Namib Park</v>
      </c>
      <c r="I2833" s="84" t="s">
        <v>9</v>
      </c>
      <c r="J2833" s="84"/>
      <c r="K2833" s="84">
        <v>31</v>
      </c>
      <c r="L2833" s="83">
        <f t="shared" si="466"/>
        <v>0.5</v>
      </c>
      <c r="M2833" s="83">
        <f t="shared" si="467"/>
        <v>0.5</v>
      </c>
    </row>
    <row r="2834" spans="1:13" x14ac:dyDescent="0.3">
      <c r="A2834" s="210" t="str">
        <f t="shared" si="459"/>
        <v>2023-IC-L5</v>
      </c>
      <c r="B2834" s="199">
        <f t="shared" si="460"/>
        <v>45241</v>
      </c>
      <c r="C2834" s="210" t="str">
        <f t="shared" si="461"/>
        <v>Zone 5 - Blare</v>
      </c>
      <c r="D2834" s="84" t="s">
        <v>657</v>
      </c>
      <c r="E2834" s="51" t="str">
        <f t="shared" si="462"/>
        <v>Adri</v>
      </c>
      <c r="F2834" s="51" t="str">
        <f t="shared" si="463"/>
        <v>Roets</v>
      </c>
      <c r="G2834" s="51" t="str">
        <f t="shared" si="464"/>
        <v>Men Master</v>
      </c>
      <c r="H2834" s="51" t="str">
        <f t="shared" si="465"/>
        <v>Atlantic Angling Club</v>
      </c>
      <c r="I2834" s="84"/>
      <c r="J2834" s="84"/>
      <c r="K2834" s="84"/>
      <c r="L2834" s="83" t="str">
        <f t="shared" si="466"/>
        <v/>
      </c>
      <c r="M2834" s="83" t="str">
        <f t="shared" si="467"/>
        <v/>
      </c>
    </row>
    <row r="2835" spans="1:13" x14ac:dyDescent="0.3">
      <c r="A2835" s="210" t="str">
        <f t="shared" si="459"/>
        <v>2023-IC-L5</v>
      </c>
      <c r="B2835" s="199">
        <f t="shared" si="460"/>
        <v>45241</v>
      </c>
      <c r="C2835" s="210" t="str">
        <f t="shared" si="461"/>
        <v>Zone 5 - Blare</v>
      </c>
      <c r="D2835" s="84" t="s">
        <v>1685</v>
      </c>
      <c r="E2835" s="51" t="str">
        <f t="shared" si="462"/>
        <v>Jacobus</v>
      </c>
      <c r="F2835" s="51" t="str">
        <f t="shared" si="463"/>
        <v>Steyl</v>
      </c>
      <c r="G2835" s="51" t="str">
        <f t="shared" si="464"/>
        <v>Men Grand Masters</v>
      </c>
      <c r="H2835" s="51" t="str">
        <f t="shared" si="465"/>
        <v>Atlantic Angling Club</v>
      </c>
      <c r="I2835" s="84"/>
      <c r="J2835" s="84"/>
      <c r="K2835" s="84"/>
      <c r="L2835" s="83" t="str">
        <f t="shared" si="466"/>
        <v/>
      </c>
      <c r="M2835" s="83" t="str">
        <f t="shared" si="467"/>
        <v/>
      </c>
    </row>
    <row r="2836" spans="1:13" x14ac:dyDescent="0.3">
      <c r="A2836" s="210" t="str">
        <f t="shared" si="459"/>
        <v>2023-IC-L5</v>
      </c>
      <c r="B2836" s="199">
        <f t="shared" si="460"/>
        <v>45241</v>
      </c>
      <c r="C2836" s="210" t="str">
        <f t="shared" si="461"/>
        <v>Zone 5 - Blare</v>
      </c>
      <c r="D2836" s="84" t="s">
        <v>682</v>
      </c>
      <c r="E2836" s="51" t="str">
        <f t="shared" si="462"/>
        <v>Henning</v>
      </c>
      <c r="F2836" s="51" t="str">
        <f t="shared" si="463"/>
        <v>Du Plessis</v>
      </c>
      <c r="G2836" s="51" t="str">
        <f t="shared" si="464"/>
        <v>Men Master</v>
      </c>
      <c r="H2836" s="51" t="str">
        <f t="shared" si="465"/>
        <v>Atlantic Angling Club</v>
      </c>
      <c r="I2836" s="84"/>
      <c r="J2836" s="84"/>
      <c r="K2836" s="84"/>
      <c r="L2836" s="83" t="str">
        <f t="shared" si="466"/>
        <v/>
      </c>
      <c r="M2836" s="83" t="str">
        <f t="shared" si="467"/>
        <v/>
      </c>
    </row>
    <row r="2837" spans="1:13" x14ac:dyDescent="0.3">
      <c r="A2837" s="210" t="str">
        <f t="shared" si="459"/>
        <v>2023-IC-L5</v>
      </c>
      <c r="B2837" s="199">
        <f t="shared" si="460"/>
        <v>45241</v>
      </c>
      <c r="C2837" s="210" t="str">
        <f t="shared" si="461"/>
        <v>Zone 5 - Blare</v>
      </c>
      <c r="D2837" s="84" t="s">
        <v>717</v>
      </c>
      <c r="E2837" s="51" t="str">
        <f t="shared" si="462"/>
        <v>Heinz</v>
      </c>
      <c r="F2837" s="51" t="str">
        <f t="shared" si="463"/>
        <v>Bresele</v>
      </c>
      <c r="G2837" s="51" t="str">
        <f t="shared" si="464"/>
        <v>Men Grand Masters</v>
      </c>
      <c r="H2837" s="51" t="str">
        <f t="shared" si="465"/>
        <v>Atlantic Angling Club</v>
      </c>
      <c r="I2837" s="84"/>
      <c r="J2837" s="84"/>
      <c r="K2837" s="84"/>
      <c r="L2837" s="83" t="str">
        <f t="shared" si="466"/>
        <v/>
      </c>
      <c r="M2837" s="83" t="str">
        <f t="shared" si="467"/>
        <v/>
      </c>
    </row>
    <row r="2838" spans="1:13" x14ac:dyDescent="0.3">
      <c r="A2838" s="210" t="str">
        <f t="shared" si="459"/>
        <v>2023-IC-L5</v>
      </c>
      <c r="B2838" s="199">
        <f t="shared" si="460"/>
        <v>45241</v>
      </c>
      <c r="C2838" s="210" t="str">
        <f t="shared" si="461"/>
        <v>Zone 5 - Blare</v>
      </c>
      <c r="D2838" s="84" t="s">
        <v>1545</v>
      </c>
      <c r="E2838" s="51" t="str">
        <f t="shared" si="462"/>
        <v>Stefano</v>
      </c>
      <c r="F2838" s="51" t="str">
        <f t="shared" si="463"/>
        <v>Strappazzon</v>
      </c>
      <c r="G2838" s="51" t="str">
        <f t="shared" si="464"/>
        <v>Men Veteran</v>
      </c>
      <c r="H2838" s="51" t="str">
        <f t="shared" si="465"/>
        <v>Atlantic Angling Club</v>
      </c>
      <c r="I2838" s="84"/>
      <c r="J2838" s="84"/>
      <c r="K2838" s="84"/>
      <c r="L2838" s="83" t="str">
        <f t="shared" si="466"/>
        <v/>
      </c>
      <c r="M2838" s="83" t="str">
        <f t="shared" si="467"/>
        <v/>
      </c>
    </row>
    <row r="2839" spans="1:13" x14ac:dyDescent="0.3">
      <c r="A2839" s="210" t="str">
        <f t="shared" si="459"/>
        <v>2023-IC-L5</v>
      </c>
      <c r="B2839" s="199">
        <f t="shared" si="460"/>
        <v>45241</v>
      </c>
      <c r="C2839" s="210" t="str">
        <f t="shared" si="461"/>
        <v>Zone 5 - Blare</v>
      </c>
      <c r="D2839" s="84" t="s">
        <v>909</v>
      </c>
      <c r="E2839" s="51" t="str">
        <f t="shared" si="462"/>
        <v>Sarel</v>
      </c>
      <c r="F2839" s="51" t="str">
        <f t="shared" si="463"/>
        <v>Mynhardt</v>
      </c>
      <c r="G2839" s="51" t="str">
        <f t="shared" si="464"/>
        <v>Men Master</v>
      </c>
      <c r="H2839" s="51" t="str">
        <f t="shared" si="465"/>
        <v>Atlantic Angling Club</v>
      </c>
      <c r="I2839" s="84"/>
      <c r="J2839" s="84"/>
      <c r="K2839" s="84"/>
      <c r="L2839" s="83" t="str">
        <f t="shared" si="466"/>
        <v/>
      </c>
      <c r="M2839" s="83" t="str">
        <f t="shared" si="467"/>
        <v/>
      </c>
    </row>
    <row r="2840" spans="1:13" x14ac:dyDescent="0.3">
      <c r="A2840" s="210" t="str">
        <f t="shared" si="459"/>
        <v>2023-IC-L5</v>
      </c>
      <c r="B2840" s="199">
        <f t="shared" si="460"/>
        <v>45241</v>
      </c>
      <c r="C2840" s="210" t="str">
        <f t="shared" si="461"/>
        <v>Zone 5 - Blare</v>
      </c>
      <c r="D2840" s="84" t="s">
        <v>1149</v>
      </c>
      <c r="E2840" s="51" t="str">
        <f t="shared" si="462"/>
        <v>Karmen</v>
      </c>
      <c r="F2840" s="51" t="str">
        <f t="shared" si="463"/>
        <v>Mynhardt</v>
      </c>
      <c r="G2840" s="51" t="str">
        <f t="shared" si="464"/>
        <v>Ladies Master</v>
      </c>
      <c r="H2840" s="51" t="str">
        <f t="shared" si="465"/>
        <v>Atlantic Angling Club</v>
      </c>
      <c r="I2840" s="84"/>
      <c r="J2840" s="84"/>
      <c r="K2840" s="84"/>
      <c r="L2840" s="83" t="str">
        <f t="shared" si="466"/>
        <v/>
      </c>
      <c r="M2840" s="83" t="str">
        <f t="shared" si="467"/>
        <v/>
      </c>
    </row>
    <row r="2841" spans="1:13" x14ac:dyDescent="0.3">
      <c r="A2841" s="210" t="str">
        <f t="shared" si="459"/>
        <v>2023-IC-L5</v>
      </c>
      <c r="B2841" s="199">
        <f t="shared" si="460"/>
        <v>45241</v>
      </c>
      <c r="C2841" s="210" t="str">
        <f t="shared" si="461"/>
        <v>Zone 5 - Blare</v>
      </c>
      <c r="D2841" s="84" t="s">
        <v>1029</v>
      </c>
      <c r="E2841" s="51" t="str">
        <f t="shared" si="462"/>
        <v>Luigi</v>
      </c>
      <c r="F2841" s="51" t="str">
        <f t="shared" si="463"/>
        <v>Strappazzon</v>
      </c>
      <c r="G2841" s="51" t="str">
        <f t="shared" si="464"/>
        <v>Men U/16</v>
      </c>
      <c r="H2841" s="51" t="str">
        <f t="shared" si="465"/>
        <v>Atlantic Angling Club</v>
      </c>
      <c r="I2841" s="84"/>
      <c r="J2841" s="84"/>
      <c r="K2841" s="84"/>
      <c r="L2841" s="83" t="str">
        <f t="shared" si="466"/>
        <v/>
      </c>
      <c r="M2841" s="83" t="str">
        <f t="shared" si="467"/>
        <v/>
      </c>
    </row>
    <row r="2842" spans="1:13" x14ac:dyDescent="0.3">
      <c r="A2842" s="210" t="str">
        <f t="shared" si="459"/>
        <v>2023-IC-L5</v>
      </c>
      <c r="B2842" s="199">
        <f t="shared" si="460"/>
        <v>45241</v>
      </c>
      <c r="C2842" s="210" t="str">
        <f t="shared" si="461"/>
        <v>Zone 5 - Blare</v>
      </c>
      <c r="D2842" s="84" t="s">
        <v>905</v>
      </c>
      <c r="E2842" s="51" t="str">
        <f t="shared" si="462"/>
        <v>Jaco</v>
      </c>
      <c r="F2842" s="51" t="str">
        <f t="shared" si="463"/>
        <v>Venter</v>
      </c>
      <c r="G2842" s="51" t="str">
        <f t="shared" si="464"/>
        <v>Men Master</v>
      </c>
      <c r="H2842" s="51" t="str">
        <f t="shared" si="465"/>
        <v>Atlantic Angling Club</v>
      </c>
      <c r="I2842" s="84"/>
      <c r="J2842" s="84"/>
      <c r="K2842" s="84"/>
      <c r="L2842" s="83" t="str">
        <f t="shared" si="466"/>
        <v/>
      </c>
      <c r="M2842" s="83" t="str">
        <f t="shared" si="467"/>
        <v/>
      </c>
    </row>
    <row r="2843" spans="1:13" x14ac:dyDescent="0.3">
      <c r="A2843" s="210" t="str">
        <f t="shared" si="459"/>
        <v>2023-IC-L5</v>
      </c>
      <c r="B2843" s="199">
        <f t="shared" si="460"/>
        <v>45241</v>
      </c>
      <c r="C2843" s="210" t="str">
        <f t="shared" si="461"/>
        <v>Zone 5 - Blare</v>
      </c>
      <c r="D2843" s="84" t="s">
        <v>1430</v>
      </c>
      <c r="E2843" s="51" t="str">
        <f t="shared" si="462"/>
        <v>Kay</v>
      </c>
      <c r="F2843" s="51" t="str">
        <f t="shared" si="463"/>
        <v>Bachran</v>
      </c>
      <c r="G2843" s="51" t="str">
        <f t="shared" si="464"/>
        <v>Men Senior</v>
      </c>
      <c r="H2843" s="51" t="str">
        <f t="shared" si="465"/>
        <v>Mako</v>
      </c>
      <c r="I2843" s="84"/>
      <c r="J2843" s="84"/>
      <c r="K2843" s="84"/>
      <c r="L2843" s="83" t="str">
        <f t="shared" si="466"/>
        <v/>
      </c>
      <c r="M2843" s="83" t="str">
        <f t="shared" si="467"/>
        <v/>
      </c>
    </row>
    <row r="2844" spans="1:13" x14ac:dyDescent="0.3">
      <c r="A2844" s="210" t="str">
        <f t="shared" si="459"/>
        <v>2023-IC-L5</v>
      </c>
      <c r="B2844" s="199">
        <f t="shared" si="460"/>
        <v>45241</v>
      </c>
      <c r="C2844" s="210" t="str">
        <f t="shared" si="461"/>
        <v>Zone 5 - Blare</v>
      </c>
      <c r="D2844" s="84" t="s">
        <v>1191</v>
      </c>
      <c r="E2844" s="51" t="str">
        <f t="shared" si="462"/>
        <v>Jean</v>
      </c>
      <c r="F2844" s="51" t="str">
        <f t="shared" si="463"/>
        <v>Visser</v>
      </c>
      <c r="G2844" s="51" t="str">
        <f t="shared" si="464"/>
        <v>Men Senior</v>
      </c>
      <c r="H2844" s="51" t="str">
        <f t="shared" si="465"/>
        <v>Seagull Angling Club</v>
      </c>
      <c r="I2844" s="84"/>
      <c r="J2844" s="84" t="s">
        <v>1279</v>
      </c>
      <c r="K2844" s="84">
        <v>112</v>
      </c>
      <c r="L2844" s="83">
        <f t="shared" si="466"/>
        <v>6.4</v>
      </c>
      <c r="M2844" s="83">
        <f t="shared" si="467"/>
        <v>6.4</v>
      </c>
    </row>
    <row r="2845" spans="1:13" x14ac:dyDescent="0.3">
      <c r="A2845" s="210" t="str">
        <f t="shared" si="459"/>
        <v>2023-IC-L5</v>
      </c>
      <c r="B2845" s="199">
        <f t="shared" si="460"/>
        <v>45241</v>
      </c>
      <c r="C2845" s="210" t="str">
        <f t="shared" si="461"/>
        <v>Zone 5 - Blare</v>
      </c>
      <c r="D2845" s="84" t="s">
        <v>1191</v>
      </c>
      <c r="E2845" s="51" t="str">
        <f t="shared" si="462"/>
        <v>Jean</v>
      </c>
      <c r="F2845" s="51" t="str">
        <f t="shared" si="463"/>
        <v>Visser</v>
      </c>
      <c r="G2845" s="51" t="str">
        <f t="shared" si="464"/>
        <v>Men Senior</v>
      </c>
      <c r="H2845" s="51" t="str">
        <f t="shared" si="465"/>
        <v>Seagull Angling Club</v>
      </c>
      <c r="I2845" s="84"/>
      <c r="J2845" s="84" t="s">
        <v>1279</v>
      </c>
      <c r="K2845" s="84">
        <v>170</v>
      </c>
      <c r="L2845" s="83">
        <f t="shared" si="466"/>
        <v>26.7</v>
      </c>
      <c r="M2845" s="83">
        <f t="shared" si="467"/>
        <v>26.7</v>
      </c>
    </row>
    <row r="2846" spans="1:13" x14ac:dyDescent="0.3">
      <c r="A2846" s="210" t="str">
        <f t="shared" si="459"/>
        <v>2023-IC-L5</v>
      </c>
      <c r="B2846" s="199">
        <f t="shared" si="460"/>
        <v>45241</v>
      </c>
      <c r="C2846" s="210" t="str">
        <f t="shared" si="461"/>
        <v>Zone 5 - Blare</v>
      </c>
      <c r="D2846" s="84" t="s">
        <v>1710</v>
      </c>
      <c r="E2846" s="51" t="str">
        <f t="shared" si="462"/>
        <v>Adrian</v>
      </c>
      <c r="F2846" s="51" t="str">
        <f t="shared" si="463"/>
        <v>Steenkamp</v>
      </c>
      <c r="G2846" s="51" t="str">
        <f t="shared" si="464"/>
        <v>Men U/21</v>
      </c>
      <c r="H2846" s="51" t="str">
        <f t="shared" si="465"/>
        <v>Benguella</v>
      </c>
      <c r="I2846" s="84"/>
      <c r="J2846" s="84" t="s">
        <v>1279</v>
      </c>
      <c r="K2846" s="84">
        <v>107</v>
      </c>
      <c r="L2846" s="83">
        <f t="shared" si="466"/>
        <v>5.5</v>
      </c>
      <c r="M2846" s="83">
        <f t="shared" si="467"/>
        <v>5.5</v>
      </c>
    </row>
    <row r="2847" spans="1:13" x14ac:dyDescent="0.3">
      <c r="A2847" s="210" t="str">
        <f t="shared" si="459"/>
        <v>2023-IC-L5</v>
      </c>
      <c r="B2847" s="199">
        <f t="shared" si="460"/>
        <v>45241</v>
      </c>
      <c r="C2847" s="210" t="str">
        <f t="shared" si="461"/>
        <v>Zone 5 - Blare</v>
      </c>
      <c r="D2847" s="84" t="s">
        <v>844</v>
      </c>
      <c r="E2847" s="51" t="str">
        <f t="shared" si="462"/>
        <v>Renier</v>
      </c>
      <c r="F2847" s="51" t="str">
        <f t="shared" si="463"/>
        <v>Van Zyl</v>
      </c>
      <c r="G2847" s="51" t="str">
        <f t="shared" si="464"/>
        <v>Men Veteran</v>
      </c>
      <c r="H2847" s="51" t="str">
        <f t="shared" si="465"/>
        <v>Okahandja</v>
      </c>
      <c r="I2847" s="84"/>
      <c r="J2847" s="84" t="s">
        <v>1279</v>
      </c>
      <c r="K2847" s="84">
        <v>155</v>
      </c>
      <c r="L2847" s="83">
        <f t="shared" si="466"/>
        <v>19.5</v>
      </c>
      <c r="M2847" s="83">
        <f t="shared" si="467"/>
        <v>19.5</v>
      </c>
    </row>
    <row r="2848" spans="1:13" x14ac:dyDescent="0.3">
      <c r="A2848" s="210" t="str">
        <f t="shared" si="459"/>
        <v>2023-IC-L5</v>
      </c>
      <c r="B2848" s="199">
        <f t="shared" si="460"/>
        <v>45241</v>
      </c>
      <c r="C2848" s="210" t="str">
        <f t="shared" si="461"/>
        <v>Zone 5 - Blare</v>
      </c>
      <c r="D2848" s="84" t="s">
        <v>844</v>
      </c>
      <c r="E2848" s="51" t="str">
        <f t="shared" si="462"/>
        <v>Renier</v>
      </c>
      <c r="F2848" s="51" t="str">
        <f t="shared" si="463"/>
        <v>Van Zyl</v>
      </c>
      <c r="G2848" s="51" t="str">
        <f t="shared" si="464"/>
        <v>Men Veteran</v>
      </c>
      <c r="H2848" s="51" t="str">
        <f t="shared" si="465"/>
        <v>Okahandja</v>
      </c>
      <c r="I2848" s="84"/>
      <c r="J2848" s="84" t="s">
        <v>1279</v>
      </c>
      <c r="K2848" s="84">
        <v>161</v>
      </c>
      <c r="L2848" s="83">
        <f t="shared" si="466"/>
        <v>22.2</v>
      </c>
      <c r="M2848" s="83">
        <f t="shared" si="467"/>
        <v>22.2</v>
      </c>
    </row>
    <row r="2849" spans="1:13" x14ac:dyDescent="0.3">
      <c r="A2849" s="210" t="str">
        <f t="shared" si="459"/>
        <v>2023-IC-L5</v>
      </c>
      <c r="B2849" s="199">
        <f t="shared" si="460"/>
        <v>45241</v>
      </c>
      <c r="C2849" s="210" t="str">
        <f t="shared" si="461"/>
        <v>Zone 5 - Blare</v>
      </c>
      <c r="D2849" s="84" t="s">
        <v>664</v>
      </c>
      <c r="E2849" s="51" t="str">
        <f t="shared" si="462"/>
        <v>Loandro</v>
      </c>
      <c r="F2849" s="51" t="str">
        <f t="shared" si="463"/>
        <v>Steenkamp</v>
      </c>
      <c r="G2849" s="51" t="str">
        <f t="shared" si="464"/>
        <v>Men Master</v>
      </c>
      <c r="H2849" s="51" t="str">
        <f t="shared" si="465"/>
        <v>Benguella</v>
      </c>
      <c r="I2849" s="84" t="s">
        <v>19</v>
      </c>
      <c r="J2849" s="84"/>
      <c r="K2849" s="84">
        <v>51</v>
      </c>
      <c r="L2849" s="83">
        <f t="shared" si="466"/>
        <v>1.4</v>
      </c>
      <c r="M2849" s="83">
        <f t="shared" si="467"/>
        <v>1.4</v>
      </c>
    </row>
    <row r="2850" spans="1:13" x14ac:dyDescent="0.3">
      <c r="A2850" s="210" t="str">
        <f t="shared" si="459"/>
        <v>2023-IC-L5</v>
      </c>
      <c r="B2850" s="199">
        <f t="shared" si="460"/>
        <v>45241</v>
      </c>
      <c r="C2850" s="210" t="str">
        <f t="shared" si="461"/>
        <v>Zone 5 - Blare</v>
      </c>
      <c r="D2850" s="84" t="s">
        <v>614</v>
      </c>
      <c r="E2850" s="51" t="str">
        <f t="shared" si="462"/>
        <v>John</v>
      </c>
      <c r="F2850" s="51" t="str">
        <f t="shared" si="463"/>
        <v>Moody</v>
      </c>
      <c r="G2850" s="51" t="str">
        <f t="shared" si="464"/>
        <v>Men Veteran</v>
      </c>
      <c r="H2850" s="51" t="str">
        <f t="shared" si="465"/>
        <v>Benguella</v>
      </c>
      <c r="I2850" s="84" t="s">
        <v>19</v>
      </c>
      <c r="J2850" s="84"/>
      <c r="K2850" s="84">
        <v>44</v>
      </c>
      <c r="L2850" s="83">
        <f t="shared" si="466"/>
        <v>0.9</v>
      </c>
      <c r="M2850" s="83">
        <f t="shared" si="467"/>
        <v>0.9</v>
      </c>
    </row>
    <row r="2851" spans="1:13" x14ac:dyDescent="0.3">
      <c r="A2851" s="210" t="str">
        <f t="shared" si="459"/>
        <v>2023-IC-L5</v>
      </c>
      <c r="B2851" s="199">
        <f t="shared" si="460"/>
        <v>45241</v>
      </c>
      <c r="C2851" s="210" t="str">
        <f t="shared" si="461"/>
        <v>Zone 5 - Blare</v>
      </c>
      <c r="D2851" s="84" t="s">
        <v>614</v>
      </c>
      <c r="E2851" s="51" t="str">
        <f t="shared" si="462"/>
        <v>John</v>
      </c>
      <c r="F2851" s="51" t="str">
        <f t="shared" si="463"/>
        <v>Moody</v>
      </c>
      <c r="G2851" s="51" t="str">
        <f t="shared" si="464"/>
        <v>Men Veteran</v>
      </c>
      <c r="H2851" s="51" t="str">
        <f t="shared" si="465"/>
        <v>Benguella</v>
      </c>
      <c r="I2851" s="84" t="s">
        <v>19</v>
      </c>
      <c r="J2851" s="84"/>
      <c r="K2851" s="84">
        <v>40</v>
      </c>
      <c r="L2851" s="83">
        <f t="shared" si="466"/>
        <v>0.7</v>
      </c>
      <c r="M2851" s="83">
        <f t="shared" si="467"/>
        <v>0.7</v>
      </c>
    </row>
    <row r="2852" spans="1:13" x14ac:dyDescent="0.3">
      <c r="A2852" s="210" t="str">
        <f t="shared" si="459"/>
        <v>2023-IC-L5</v>
      </c>
      <c r="B2852" s="199">
        <f t="shared" si="460"/>
        <v>45241</v>
      </c>
      <c r="C2852" s="210" t="str">
        <f t="shared" si="461"/>
        <v>Zone 5 - Blare</v>
      </c>
      <c r="D2852" s="84" t="s">
        <v>614</v>
      </c>
      <c r="E2852" s="51" t="str">
        <f t="shared" si="462"/>
        <v>John</v>
      </c>
      <c r="F2852" s="51" t="str">
        <f t="shared" si="463"/>
        <v>Moody</v>
      </c>
      <c r="G2852" s="51" t="str">
        <f t="shared" si="464"/>
        <v>Men Veteran</v>
      </c>
      <c r="H2852" s="51" t="str">
        <f t="shared" si="465"/>
        <v>Benguella</v>
      </c>
      <c r="I2852" s="84" t="s">
        <v>19</v>
      </c>
      <c r="J2852" s="84"/>
      <c r="K2852" s="84">
        <v>41</v>
      </c>
      <c r="L2852" s="83">
        <f t="shared" si="466"/>
        <v>0.7</v>
      </c>
      <c r="M2852" s="83">
        <f t="shared" si="467"/>
        <v>0.7</v>
      </c>
    </row>
    <row r="2853" spans="1:13" x14ac:dyDescent="0.3">
      <c r="A2853" s="210" t="str">
        <f t="shared" si="459"/>
        <v>2023-IC-L5</v>
      </c>
      <c r="B2853" s="199">
        <f t="shared" si="460"/>
        <v>45241</v>
      </c>
      <c r="C2853" s="210" t="str">
        <f t="shared" si="461"/>
        <v>Zone 5 - Blare</v>
      </c>
      <c r="D2853" s="84" t="s">
        <v>766</v>
      </c>
      <c r="E2853" s="51" t="str">
        <f t="shared" si="462"/>
        <v>Louw</v>
      </c>
      <c r="F2853" s="51" t="str">
        <f t="shared" si="463"/>
        <v>Steenkamp</v>
      </c>
      <c r="G2853" s="51" t="str">
        <f t="shared" si="464"/>
        <v>Men Senior</v>
      </c>
      <c r="H2853" s="51" t="str">
        <f t="shared" si="465"/>
        <v>Benguella</v>
      </c>
      <c r="I2853" s="84" t="s">
        <v>19</v>
      </c>
      <c r="J2853" s="84"/>
      <c r="K2853" s="84">
        <v>60</v>
      </c>
      <c r="L2853" s="83">
        <f t="shared" si="466"/>
        <v>2.2000000000000002</v>
      </c>
      <c r="M2853" s="83">
        <f t="shared" si="467"/>
        <v>2.2000000000000002</v>
      </c>
    </row>
    <row r="2854" spans="1:13" x14ac:dyDescent="0.3">
      <c r="A2854" s="210" t="str">
        <f t="shared" si="459"/>
        <v>2023-IC-L5</v>
      </c>
      <c r="B2854" s="199">
        <f t="shared" si="460"/>
        <v>45241</v>
      </c>
      <c r="C2854" s="210" t="str">
        <f t="shared" si="461"/>
        <v>Zone 5 - Blare</v>
      </c>
      <c r="D2854" s="84" t="s">
        <v>632</v>
      </c>
      <c r="E2854" s="51" t="str">
        <f t="shared" si="462"/>
        <v>Ray</v>
      </c>
      <c r="F2854" s="51" t="str">
        <f t="shared" si="463"/>
        <v>Moody</v>
      </c>
      <c r="G2854" s="51" t="str">
        <f t="shared" si="464"/>
        <v>Men Senior</v>
      </c>
      <c r="H2854" s="51" t="str">
        <f t="shared" si="465"/>
        <v>Benguella</v>
      </c>
      <c r="I2854" s="84" t="s">
        <v>9</v>
      </c>
      <c r="J2854" s="84"/>
      <c r="K2854" s="84">
        <v>30</v>
      </c>
      <c r="L2854" s="83">
        <f t="shared" si="466"/>
        <v>0.5</v>
      </c>
      <c r="M2854" s="83">
        <f t="shared" si="467"/>
        <v>0.5</v>
      </c>
    </row>
    <row r="2855" spans="1:13" x14ac:dyDescent="0.3">
      <c r="A2855" s="210" t="str">
        <f t="shared" si="459"/>
        <v>2023-IC-L5</v>
      </c>
      <c r="B2855" s="199">
        <f t="shared" si="460"/>
        <v>45241</v>
      </c>
      <c r="C2855" s="210" t="str">
        <f t="shared" si="461"/>
        <v>Zone 5 - Blare</v>
      </c>
      <c r="D2855" s="84" t="s">
        <v>984</v>
      </c>
      <c r="E2855" s="51" t="str">
        <f t="shared" si="462"/>
        <v>Louis</v>
      </c>
      <c r="F2855" s="51" t="str">
        <f t="shared" si="463"/>
        <v>Arangies</v>
      </c>
      <c r="G2855" s="51" t="str">
        <f t="shared" si="464"/>
        <v>Men Master</v>
      </c>
      <c r="H2855" s="51" t="str">
        <f t="shared" si="465"/>
        <v>Benguella</v>
      </c>
      <c r="I2855" s="84"/>
      <c r="J2855" s="84"/>
      <c r="K2855" s="84"/>
      <c r="L2855" s="83" t="str">
        <f t="shared" si="466"/>
        <v/>
      </c>
      <c r="M2855" s="83" t="str">
        <f t="shared" si="467"/>
        <v/>
      </c>
    </row>
    <row r="2856" spans="1:13" x14ac:dyDescent="0.3">
      <c r="A2856" s="210" t="str">
        <f t="shared" si="459"/>
        <v>2023-IC-L5</v>
      </c>
      <c r="B2856" s="199">
        <f t="shared" si="460"/>
        <v>45241</v>
      </c>
      <c r="C2856" s="210" t="str">
        <f t="shared" si="461"/>
        <v>Zone 5 - Blare</v>
      </c>
      <c r="D2856" s="84" t="s">
        <v>693</v>
      </c>
      <c r="E2856" s="51" t="str">
        <f t="shared" si="462"/>
        <v>Sonita</v>
      </c>
      <c r="F2856" s="51" t="str">
        <f t="shared" si="463"/>
        <v>Arangies</v>
      </c>
      <c r="G2856" s="51" t="str">
        <f t="shared" si="464"/>
        <v>Ladies Veteran</v>
      </c>
      <c r="H2856" s="51" t="str">
        <f t="shared" si="465"/>
        <v>Benguella</v>
      </c>
      <c r="I2856" s="84"/>
      <c r="J2856" s="84"/>
      <c r="K2856" s="84"/>
      <c r="L2856" s="83" t="str">
        <f t="shared" si="466"/>
        <v/>
      </c>
      <c r="M2856" s="83" t="str">
        <f t="shared" si="467"/>
        <v/>
      </c>
    </row>
    <row r="2857" spans="1:13" x14ac:dyDescent="0.3">
      <c r="A2857" s="210" t="str">
        <f t="shared" si="459"/>
        <v>2023-IC-L5</v>
      </c>
      <c r="B2857" s="199">
        <f t="shared" si="460"/>
        <v>45241</v>
      </c>
      <c r="C2857" s="210" t="str">
        <f t="shared" si="461"/>
        <v>Zone 5 - Blare</v>
      </c>
      <c r="D2857" s="84" t="s">
        <v>479</v>
      </c>
      <c r="E2857" s="51" t="str">
        <f t="shared" si="462"/>
        <v>Etienne</v>
      </c>
      <c r="F2857" s="51" t="str">
        <f t="shared" si="463"/>
        <v>Stipp</v>
      </c>
      <c r="G2857" s="51" t="str">
        <f t="shared" si="464"/>
        <v>Men Grand Masters</v>
      </c>
      <c r="H2857" s="51" t="str">
        <f t="shared" si="465"/>
        <v>Benguella</v>
      </c>
      <c r="I2857" s="84"/>
      <c r="J2857" s="84"/>
      <c r="K2857" s="84"/>
      <c r="L2857" s="83" t="str">
        <f t="shared" si="466"/>
        <v/>
      </c>
      <c r="M2857" s="83" t="str">
        <f t="shared" si="467"/>
        <v/>
      </c>
    </row>
    <row r="2858" spans="1:13" x14ac:dyDescent="0.3">
      <c r="A2858" s="210" t="str">
        <f t="shared" si="459"/>
        <v>2023-IC-L5</v>
      </c>
      <c r="B2858" s="199">
        <f t="shared" si="460"/>
        <v>45241</v>
      </c>
      <c r="C2858" s="210" t="str">
        <f t="shared" si="461"/>
        <v>Zone 5 - Blare</v>
      </c>
      <c r="D2858" s="84" t="s">
        <v>1318</v>
      </c>
      <c r="E2858" s="51" t="str">
        <f t="shared" si="462"/>
        <v>Kurt</v>
      </c>
      <c r="F2858" s="51" t="str">
        <f t="shared" si="463"/>
        <v>Dobberstein</v>
      </c>
      <c r="G2858" s="51" t="str">
        <f t="shared" si="464"/>
        <v>Men Veteran</v>
      </c>
      <c r="H2858" s="51" t="str">
        <f t="shared" si="465"/>
        <v>Benguella</v>
      </c>
      <c r="I2858" s="84"/>
      <c r="J2858" s="84"/>
      <c r="K2858" s="84"/>
      <c r="L2858" s="83" t="str">
        <f t="shared" si="466"/>
        <v/>
      </c>
      <c r="M2858" s="83" t="str">
        <f t="shared" si="467"/>
        <v/>
      </c>
    </row>
    <row r="2859" spans="1:13" x14ac:dyDescent="0.3">
      <c r="A2859" s="210" t="str">
        <f t="shared" si="459"/>
        <v>2023-IC-L5</v>
      </c>
      <c r="B2859" s="199">
        <f t="shared" si="460"/>
        <v>45241</v>
      </c>
      <c r="C2859" s="210" t="str">
        <f t="shared" si="461"/>
        <v>Zone 5 - Blare</v>
      </c>
      <c r="D2859" s="84" t="s">
        <v>1409</v>
      </c>
      <c r="E2859" s="51" t="str">
        <f t="shared" si="462"/>
        <v>Stanley</v>
      </c>
      <c r="F2859" s="51" t="str">
        <f t="shared" si="463"/>
        <v>Van Zyl</v>
      </c>
      <c r="G2859" s="51" t="str">
        <f t="shared" si="464"/>
        <v>Men Grand Masters</v>
      </c>
      <c r="H2859" s="51" t="str">
        <f t="shared" si="465"/>
        <v>Okahandja</v>
      </c>
      <c r="I2859" s="84"/>
      <c r="J2859" s="84"/>
      <c r="K2859" s="84"/>
      <c r="L2859" s="83" t="str">
        <f t="shared" si="466"/>
        <v/>
      </c>
      <c r="M2859" s="83" t="str">
        <f t="shared" si="467"/>
        <v/>
      </c>
    </row>
    <row r="2860" spans="1:13" x14ac:dyDescent="0.3">
      <c r="A2860" s="210" t="str">
        <f t="shared" si="459"/>
        <v>2023-IC-L5</v>
      </c>
      <c r="B2860" s="199">
        <f t="shared" si="460"/>
        <v>45241</v>
      </c>
      <c r="C2860" s="210" t="str">
        <f t="shared" si="461"/>
        <v>Zone 5 - Blare</v>
      </c>
      <c r="D2860" s="84" t="s">
        <v>1606</v>
      </c>
      <c r="E2860" s="51" t="str">
        <f t="shared" si="462"/>
        <v>Dries</v>
      </c>
      <c r="F2860" s="51" t="str">
        <f t="shared" si="463"/>
        <v>Van Zyl</v>
      </c>
      <c r="G2860" s="51" t="str">
        <f t="shared" si="464"/>
        <v>Men Veteran</v>
      </c>
      <c r="H2860" s="51" t="str">
        <f t="shared" si="465"/>
        <v>Benguella</v>
      </c>
      <c r="I2860" s="84"/>
      <c r="J2860" s="84"/>
      <c r="K2860" s="84"/>
      <c r="L2860" s="83" t="str">
        <f t="shared" si="466"/>
        <v/>
      </c>
      <c r="M2860" s="83" t="str">
        <f t="shared" si="467"/>
        <v/>
      </c>
    </row>
    <row r="2861" spans="1:13" x14ac:dyDescent="0.3">
      <c r="A2861" s="210" t="str">
        <f t="shared" si="459"/>
        <v>2023-IC-L5</v>
      </c>
      <c r="B2861" s="199">
        <f t="shared" si="460"/>
        <v>45241</v>
      </c>
      <c r="C2861" s="210" t="str">
        <f t="shared" si="461"/>
        <v>Zone 5 - Blare</v>
      </c>
      <c r="D2861" s="84" t="s">
        <v>1469</v>
      </c>
      <c r="E2861" s="51" t="str">
        <f t="shared" si="462"/>
        <v>PW</v>
      </c>
      <c r="F2861" s="51" t="str">
        <f t="shared" si="463"/>
        <v>Esterhuizen</v>
      </c>
      <c r="G2861" s="51" t="str">
        <f t="shared" si="464"/>
        <v>Men Veteran</v>
      </c>
      <c r="H2861" s="51" t="str">
        <f t="shared" si="465"/>
        <v>Benguella</v>
      </c>
      <c r="I2861" s="84"/>
      <c r="J2861" s="84"/>
      <c r="K2861" s="84"/>
      <c r="L2861" s="83" t="str">
        <f t="shared" si="466"/>
        <v/>
      </c>
      <c r="M2861" s="83" t="str">
        <f t="shared" si="467"/>
        <v/>
      </c>
    </row>
    <row r="2862" spans="1:13" x14ac:dyDescent="0.3">
      <c r="A2862" s="210" t="str">
        <f t="shared" si="459"/>
        <v>2023-IC-L5</v>
      </c>
      <c r="B2862" s="199">
        <f t="shared" si="460"/>
        <v>45241</v>
      </c>
      <c r="C2862" s="210" t="str">
        <f t="shared" si="461"/>
        <v>Zone 5 - Blare</v>
      </c>
      <c r="D2862" s="84" t="s">
        <v>1052</v>
      </c>
      <c r="E2862" s="51" t="str">
        <f t="shared" si="462"/>
        <v>Anthony</v>
      </c>
      <c r="F2862" s="51" t="str">
        <f t="shared" si="463"/>
        <v>Botha</v>
      </c>
      <c r="G2862" s="51" t="str">
        <f t="shared" si="464"/>
        <v>Men Senior</v>
      </c>
      <c r="H2862" s="51" t="str">
        <f t="shared" si="465"/>
        <v>Okahandja</v>
      </c>
      <c r="I2862" s="84"/>
      <c r="J2862" s="84"/>
      <c r="K2862" s="84"/>
      <c r="L2862" s="83" t="str">
        <f t="shared" si="466"/>
        <v/>
      </c>
      <c r="M2862" s="83" t="str">
        <f t="shared" si="467"/>
        <v/>
      </c>
    </row>
    <row r="2863" spans="1:13" x14ac:dyDescent="0.3">
      <c r="A2863" s="210" t="str">
        <f t="shared" si="459"/>
        <v>2023-IC-L5</v>
      </c>
      <c r="B2863" s="199">
        <f t="shared" si="460"/>
        <v>45241</v>
      </c>
      <c r="C2863" s="210" t="str">
        <f t="shared" si="461"/>
        <v>Zone 5 - Blare</v>
      </c>
      <c r="D2863" s="84" t="s">
        <v>540</v>
      </c>
      <c r="E2863" s="51" t="str">
        <f t="shared" si="462"/>
        <v>Deon</v>
      </c>
      <c r="F2863" s="51" t="str">
        <f t="shared" si="463"/>
        <v>Jacobs</v>
      </c>
      <c r="G2863" s="51" t="str">
        <f t="shared" si="464"/>
        <v>Men Grand Masters</v>
      </c>
      <c r="H2863" s="51" t="str">
        <f t="shared" si="465"/>
        <v>Benguella</v>
      </c>
      <c r="I2863" s="84"/>
      <c r="J2863" s="84"/>
      <c r="K2863" s="84"/>
      <c r="L2863" s="83" t="str">
        <f t="shared" si="466"/>
        <v/>
      </c>
      <c r="M2863" s="83" t="str">
        <f t="shared" si="467"/>
        <v/>
      </c>
    </row>
    <row r="2864" spans="1:13" x14ac:dyDescent="0.3">
      <c r="A2864" s="210" t="str">
        <f t="shared" si="459"/>
        <v>2023-IC-L5</v>
      </c>
      <c r="B2864" s="199">
        <f t="shared" si="460"/>
        <v>45241</v>
      </c>
      <c r="C2864" s="210" t="str">
        <f t="shared" si="461"/>
        <v>Zone 5 - Blare</v>
      </c>
      <c r="D2864" s="84" t="s">
        <v>584</v>
      </c>
      <c r="E2864" s="51" t="str">
        <f t="shared" si="462"/>
        <v>Christel</v>
      </c>
      <c r="F2864" s="51" t="str">
        <f t="shared" si="463"/>
        <v>Visser</v>
      </c>
      <c r="G2864" s="51" t="str">
        <f t="shared" si="464"/>
        <v>Ladies Senior</v>
      </c>
      <c r="H2864" s="51" t="str">
        <f t="shared" si="465"/>
        <v>Seagull Angling Club</v>
      </c>
      <c r="I2864" s="84"/>
      <c r="J2864" s="84"/>
      <c r="K2864" s="84"/>
      <c r="L2864" s="83" t="str">
        <f t="shared" si="466"/>
        <v/>
      </c>
      <c r="M2864" s="83" t="str">
        <f t="shared" si="467"/>
        <v/>
      </c>
    </row>
    <row r="2865" spans="1:13" x14ac:dyDescent="0.3">
      <c r="A2865" s="210" t="str">
        <f t="shared" si="459"/>
        <v>2023-IC-L5</v>
      </c>
      <c r="B2865" s="199">
        <f t="shared" si="460"/>
        <v>45241</v>
      </c>
      <c r="C2865" s="210" t="str">
        <f t="shared" si="461"/>
        <v>Zone 5 - Blare</v>
      </c>
      <c r="D2865" s="84" t="s">
        <v>668</v>
      </c>
      <c r="E2865" s="51" t="str">
        <f t="shared" si="462"/>
        <v>Nadia</v>
      </c>
      <c r="F2865" s="51" t="str">
        <f t="shared" si="463"/>
        <v>Steenkamp</v>
      </c>
      <c r="G2865" s="51" t="str">
        <f t="shared" si="464"/>
        <v>Ladies Master</v>
      </c>
      <c r="H2865" s="51" t="str">
        <f t="shared" si="465"/>
        <v>Benguella</v>
      </c>
      <c r="I2865" s="84"/>
      <c r="J2865" s="84"/>
      <c r="K2865" s="84"/>
      <c r="L2865" s="83" t="str">
        <f t="shared" si="466"/>
        <v/>
      </c>
      <c r="M2865" s="83" t="str">
        <f t="shared" si="467"/>
        <v/>
      </c>
    </row>
    <row r="2866" spans="1:13" x14ac:dyDescent="0.3">
      <c r="A2866" s="210" t="str">
        <f t="shared" si="459"/>
        <v>2023-IC-L5</v>
      </c>
      <c r="B2866" s="199">
        <f t="shared" si="460"/>
        <v>45241</v>
      </c>
      <c r="C2866" s="210" t="str">
        <f t="shared" si="461"/>
        <v>Zone 5 - Blare</v>
      </c>
      <c r="D2866" s="84" t="s">
        <v>830</v>
      </c>
      <c r="E2866" s="51" t="str">
        <f t="shared" si="462"/>
        <v>Estian</v>
      </c>
      <c r="F2866" s="51" t="str">
        <f t="shared" si="463"/>
        <v>Jacobs</v>
      </c>
      <c r="G2866" s="51" t="str">
        <f t="shared" si="464"/>
        <v>Men Senior</v>
      </c>
      <c r="H2866" s="51" t="str">
        <f t="shared" si="465"/>
        <v>Benguella</v>
      </c>
      <c r="I2866" s="84"/>
      <c r="J2866" s="84"/>
      <c r="K2866" s="84"/>
      <c r="L2866" s="83" t="str">
        <f t="shared" si="466"/>
        <v/>
      </c>
      <c r="M2866" s="83" t="str">
        <f t="shared" si="467"/>
        <v/>
      </c>
    </row>
    <row r="2867" spans="1:13" x14ac:dyDescent="0.3">
      <c r="A2867" s="210" t="str">
        <f t="shared" si="459"/>
        <v>2023-IC-L5</v>
      </c>
      <c r="B2867" s="199">
        <f t="shared" si="460"/>
        <v>45241</v>
      </c>
      <c r="C2867" s="210" t="str">
        <f t="shared" si="461"/>
        <v>Zone 5 - Blare</v>
      </c>
      <c r="D2867" s="84" t="s">
        <v>745</v>
      </c>
      <c r="E2867" s="51" t="str">
        <f t="shared" si="462"/>
        <v>Calvin</v>
      </c>
      <c r="F2867" s="51" t="str">
        <f t="shared" si="463"/>
        <v>Knouwds</v>
      </c>
      <c r="G2867" s="51" t="str">
        <f t="shared" si="464"/>
        <v>Men Senior</v>
      </c>
      <c r="H2867" s="51" t="str">
        <f t="shared" si="465"/>
        <v>Orca Angling Club</v>
      </c>
      <c r="I2867" s="84"/>
      <c r="J2867" s="84"/>
      <c r="K2867" s="84"/>
      <c r="L2867" s="83" t="str">
        <f t="shared" si="466"/>
        <v/>
      </c>
      <c r="M2867" s="83" t="str">
        <f t="shared" si="467"/>
        <v/>
      </c>
    </row>
    <row r="2868" spans="1:13" x14ac:dyDescent="0.3">
      <c r="A2868" s="210" t="str">
        <f t="shared" si="459"/>
        <v>2023-IC-L5</v>
      </c>
      <c r="B2868" s="199">
        <f t="shared" si="460"/>
        <v>45241</v>
      </c>
      <c r="C2868" s="210" t="str">
        <f t="shared" si="461"/>
        <v>Zone 5 - Blare</v>
      </c>
      <c r="D2868" s="84" t="s">
        <v>783</v>
      </c>
      <c r="E2868" s="51" t="str">
        <f t="shared" si="462"/>
        <v>Izak</v>
      </c>
      <c r="F2868" s="51" t="str">
        <f t="shared" si="463"/>
        <v>Van Der Merwe</v>
      </c>
      <c r="G2868" s="51" t="str">
        <f t="shared" si="464"/>
        <v>Men Senior</v>
      </c>
      <c r="H2868" s="51" t="str">
        <f t="shared" si="465"/>
        <v>Seagull Angling Club</v>
      </c>
      <c r="I2868" s="84"/>
      <c r="J2868" s="84"/>
      <c r="K2868" s="84"/>
      <c r="L2868" s="83" t="str">
        <f t="shared" si="466"/>
        <v/>
      </c>
      <c r="M2868" s="83" t="str">
        <f t="shared" si="467"/>
        <v/>
      </c>
    </row>
    <row r="2869" spans="1:13" x14ac:dyDescent="0.3">
      <c r="A2869" s="210" t="str">
        <f t="shared" si="459"/>
        <v>2023-IC-L5</v>
      </c>
      <c r="B2869" s="199">
        <f t="shared" si="460"/>
        <v>45241</v>
      </c>
      <c r="C2869" s="210" t="str">
        <f t="shared" si="461"/>
        <v>Zone 5 - Blare</v>
      </c>
      <c r="D2869" s="84" t="s">
        <v>530</v>
      </c>
      <c r="E2869" s="51" t="str">
        <f t="shared" si="462"/>
        <v>John-John</v>
      </c>
      <c r="F2869" s="51" t="str">
        <f t="shared" si="463"/>
        <v>Warrington</v>
      </c>
      <c r="G2869" s="51" t="str">
        <f t="shared" si="464"/>
        <v>Men Veteran</v>
      </c>
      <c r="H2869" s="51" t="str">
        <f t="shared" si="465"/>
        <v>Mako</v>
      </c>
      <c r="I2869" s="84"/>
      <c r="J2869" s="84" t="s">
        <v>1279</v>
      </c>
      <c r="K2869" s="84">
        <v>155</v>
      </c>
      <c r="L2869" s="83">
        <f t="shared" si="466"/>
        <v>19.5</v>
      </c>
      <c r="M2869" s="83">
        <f t="shared" si="467"/>
        <v>19.5</v>
      </c>
    </row>
    <row r="2870" spans="1:13" x14ac:dyDescent="0.3">
      <c r="A2870" s="210" t="str">
        <f t="shared" si="459"/>
        <v>2023-IC-L5</v>
      </c>
      <c r="B2870" s="199">
        <f t="shared" si="460"/>
        <v>45241</v>
      </c>
      <c r="C2870" s="210" t="str">
        <f t="shared" si="461"/>
        <v>Zone 5 - Blare</v>
      </c>
      <c r="D2870" s="84" t="s">
        <v>530</v>
      </c>
      <c r="E2870" s="51" t="str">
        <f t="shared" si="462"/>
        <v>John-John</v>
      </c>
      <c r="F2870" s="51" t="str">
        <f t="shared" si="463"/>
        <v>Warrington</v>
      </c>
      <c r="G2870" s="51" t="str">
        <f t="shared" si="464"/>
        <v>Men Veteran</v>
      </c>
      <c r="H2870" s="51" t="str">
        <f t="shared" si="465"/>
        <v>Mako</v>
      </c>
      <c r="I2870" s="84"/>
      <c r="J2870" s="84" t="s">
        <v>1279</v>
      </c>
      <c r="K2870" s="84">
        <v>138</v>
      </c>
      <c r="L2870" s="83">
        <f t="shared" si="466"/>
        <v>13.1</v>
      </c>
      <c r="M2870" s="83">
        <f t="shared" si="467"/>
        <v>13.1</v>
      </c>
    </row>
    <row r="2871" spans="1:13" x14ac:dyDescent="0.3">
      <c r="A2871" s="210" t="str">
        <f t="shared" si="459"/>
        <v>2023-IC-L5</v>
      </c>
      <c r="B2871" s="199">
        <f t="shared" si="460"/>
        <v>45241</v>
      </c>
      <c r="C2871" s="210" t="str">
        <f t="shared" si="461"/>
        <v>Zone 5 - Blare</v>
      </c>
      <c r="D2871" s="84" t="s">
        <v>468</v>
      </c>
      <c r="E2871" s="51" t="str">
        <f t="shared" si="462"/>
        <v>Johan</v>
      </c>
      <c r="F2871" s="51" t="str">
        <f t="shared" si="463"/>
        <v>Visser</v>
      </c>
      <c r="G2871" s="51" t="str">
        <f t="shared" si="464"/>
        <v>Men Veteran</v>
      </c>
      <c r="H2871" s="51" t="str">
        <f t="shared" si="465"/>
        <v>Mako</v>
      </c>
      <c r="I2871" s="84"/>
      <c r="J2871" s="84" t="s">
        <v>1279</v>
      </c>
      <c r="K2871" s="84">
        <v>128</v>
      </c>
      <c r="L2871" s="83">
        <f t="shared" si="466"/>
        <v>10.1</v>
      </c>
      <c r="M2871" s="83">
        <f t="shared" si="467"/>
        <v>10.1</v>
      </c>
    </row>
    <row r="2872" spans="1:13" x14ac:dyDescent="0.3">
      <c r="A2872" s="210" t="str">
        <f t="shared" si="459"/>
        <v>2023-IC-L5</v>
      </c>
      <c r="B2872" s="199">
        <f t="shared" si="460"/>
        <v>45241</v>
      </c>
      <c r="C2872" s="210" t="str">
        <f t="shared" si="461"/>
        <v>Zone 5 - Blare</v>
      </c>
      <c r="D2872" s="84" t="s">
        <v>468</v>
      </c>
      <c r="E2872" s="51" t="str">
        <f t="shared" si="462"/>
        <v>Johan</v>
      </c>
      <c r="F2872" s="51" t="str">
        <f t="shared" si="463"/>
        <v>Visser</v>
      </c>
      <c r="G2872" s="51" t="str">
        <f t="shared" si="464"/>
        <v>Men Veteran</v>
      </c>
      <c r="H2872" s="51" t="str">
        <f t="shared" si="465"/>
        <v>Mako</v>
      </c>
      <c r="I2872" s="84"/>
      <c r="J2872" s="84" t="s">
        <v>1279</v>
      </c>
      <c r="K2872" s="84">
        <v>130</v>
      </c>
      <c r="L2872" s="83">
        <f t="shared" si="466"/>
        <v>10.7</v>
      </c>
      <c r="M2872" s="83">
        <f t="shared" si="467"/>
        <v>10.7</v>
      </c>
    </row>
    <row r="2873" spans="1:13" x14ac:dyDescent="0.3">
      <c r="A2873" s="210" t="str">
        <f t="shared" si="459"/>
        <v>2023-IC-L5</v>
      </c>
      <c r="B2873" s="199">
        <f t="shared" si="460"/>
        <v>45241</v>
      </c>
      <c r="C2873" s="210" t="str">
        <f t="shared" si="461"/>
        <v>Zone 5 - Blare</v>
      </c>
      <c r="D2873" s="84" t="s">
        <v>1054</v>
      </c>
      <c r="E2873" s="51" t="str">
        <f t="shared" si="462"/>
        <v>Rudi(Jnr.)</v>
      </c>
      <c r="F2873" s="51" t="str">
        <f t="shared" si="463"/>
        <v>Swartz</v>
      </c>
      <c r="G2873" s="51" t="str">
        <f t="shared" si="464"/>
        <v>Men U/21</v>
      </c>
      <c r="H2873" s="51" t="str">
        <f t="shared" si="465"/>
        <v>Mako</v>
      </c>
      <c r="I2873" s="84"/>
      <c r="J2873" s="84" t="s">
        <v>1279</v>
      </c>
      <c r="K2873" s="84">
        <v>100</v>
      </c>
      <c r="L2873" s="83">
        <f t="shared" si="466"/>
        <v>4.3</v>
      </c>
      <c r="M2873" s="83">
        <f t="shared" si="467"/>
        <v>4.3</v>
      </c>
    </row>
    <row r="2874" spans="1:13" x14ac:dyDescent="0.3">
      <c r="A2874" s="210" t="str">
        <f t="shared" si="459"/>
        <v>2023-IC-L5</v>
      </c>
      <c r="B2874" s="199">
        <f t="shared" si="460"/>
        <v>45241</v>
      </c>
      <c r="C2874" s="210" t="str">
        <f t="shared" si="461"/>
        <v>Zone 5 - Blare</v>
      </c>
      <c r="D2874" s="84" t="s">
        <v>1054</v>
      </c>
      <c r="E2874" s="51" t="str">
        <f t="shared" si="462"/>
        <v>Rudi(Jnr.)</v>
      </c>
      <c r="F2874" s="51" t="str">
        <f t="shared" si="463"/>
        <v>Swartz</v>
      </c>
      <c r="G2874" s="51" t="str">
        <f t="shared" si="464"/>
        <v>Men U/21</v>
      </c>
      <c r="H2874" s="51" t="str">
        <f t="shared" si="465"/>
        <v>Mako</v>
      </c>
      <c r="I2874" s="84"/>
      <c r="J2874" s="84" t="s">
        <v>1279</v>
      </c>
      <c r="K2874" s="84">
        <v>105</v>
      </c>
      <c r="L2874" s="83">
        <f t="shared" si="466"/>
        <v>5.0999999999999996</v>
      </c>
      <c r="M2874" s="83">
        <f t="shared" si="467"/>
        <v>5.0999999999999996</v>
      </c>
    </row>
    <row r="2875" spans="1:13" x14ac:dyDescent="0.3">
      <c r="A2875" s="210" t="str">
        <f t="shared" si="459"/>
        <v>2023-IC-L5</v>
      </c>
      <c r="B2875" s="199">
        <f t="shared" si="460"/>
        <v>45241</v>
      </c>
      <c r="C2875" s="210" t="str">
        <f t="shared" si="461"/>
        <v>Zone 5 - Blare</v>
      </c>
      <c r="D2875" s="84" t="s">
        <v>451</v>
      </c>
      <c r="E2875" s="51" t="str">
        <f t="shared" si="462"/>
        <v>Marco</v>
      </c>
      <c r="F2875" s="51" t="str">
        <f t="shared" si="463"/>
        <v>Klein</v>
      </c>
      <c r="G2875" s="51" t="str">
        <f t="shared" si="464"/>
        <v>Men Veteran</v>
      </c>
      <c r="H2875" s="51" t="str">
        <f t="shared" si="465"/>
        <v>Mako</v>
      </c>
      <c r="I2875" s="84"/>
      <c r="J2875" s="84" t="s">
        <v>1279</v>
      </c>
      <c r="K2875" s="84">
        <v>157</v>
      </c>
      <c r="L2875" s="83">
        <f t="shared" si="466"/>
        <v>20.399999999999999</v>
      </c>
      <c r="M2875" s="83">
        <f t="shared" si="467"/>
        <v>20.399999999999999</v>
      </c>
    </row>
    <row r="2876" spans="1:13" x14ac:dyDescent="0.3">
      <c r="A2876" s="210" t="str">
        <f t="shared" si="459"/>
        <v>2023-IC-L5</v>
      </c>
      <c r="B2876" s="199">
        <f t="shared" si="460"/>
        <v>45241</v>
      </c>
      <c r="C2876" s="210" t="str">
        <f t="shared" si="461"/>
        <v>Zone 5 - Blare</v>
      </c>
      <c r="D2876" s="84" t="s">
        <v>967</v>
      </c>
      <c r="E2876" s="51" t="str">
        <f t="shared" si="462"/>
        <v>Rudi</v>
      </c>
      <c r="F2876" s="51" t="str">
        <f t="shared" si="463"/>
        <v>Swartz</v>
      </c>
      <c r="G2876" s="51" t="str">
        <f t="shared" si="464"/>
        <v>Men Veteran</v>
      </c>
      <c r="H2876" s="51" t="str">
        <f t="shared" si="465"/>
        <v>Mako</v>
      </c>
      <c r="I2876" s="84"/>
      <c r="J2876" s="84" t="s">
        <v>1279</v>
      </c>
      <c r="K2876" s="84">
        <v>96</v>
      </c>
      <c r="L2876" s="83">
        <f t="shared" si="466"/>
        <v>3.8</v>
      </c>
      <c r="M2876" s="83">
        <f t="shared" si="467"/>
        <v>3.8</v>
      </c>
    </row>
    <row r="2877" spans="1:13" x14ac:dyDescent="0.3">
      <c r="A2877" s="210" t="str">
        <f t="shared" si="459"/>
        <v>2023-IC-L5</v>
      </c>
      <c r="B2877" s="199">
        <f t="shared" si="460"/>
        <v>45241</v>
      </c>
      <c r="C2877" s="210" t="str">
        <f t="shared" si="461"/>
        <v>Zone 5 - Blare</v>
      </c>
      <c r="D2877" s="84" t="s">
        <v>860</v>
      </c>
      <c r="E2877" s="51" t="str">
        <f t="shared" si="462"/>
        <v>Bozidar</v>
      </c>
      <c r="F2877" s="51" t="str">
        <f t="shared" si="463"/>
        <v>Jouceski</v>
      </c>
      <c r="G2877" s="51" t="str">
        <f t="shared" si="464"/>
        <v>Men Senior</v>
      </c>
      <c r="H2877" s="51" t="str">
        <f t="shared" si="465"/>
        <v>Mako</v>
      </c>
      <c r="I2877" s="84"/>
      <c r="J2877" s="84" t="s">
        <v>1279</v>
      </c>
      <c r="K2877" s="84">
        <v>93</v>
      </c>
      <c r="L2877" s="83">
        <f t="shared" si="466"/>
        <v>3.4</v>
      </c>
      <c r="M2877" s="83">
        <f t="shared" si="467"/>
        <v>3.4</v>
      </c>
    </row>
    <row r="2878" spans="1:13" x14ac:dyDescent="0.3">
      <c r="A2878" s="210" t="str">
        <f t="shared" si="459"/>
        <v>2023-IC-L5</v>
      </c>
      <c r="B2878" s="199">
        <f t="shared" si="460"/>
        <v>45241</v>
      </c>
      <c r="C2878" s="210" t="str">
        <f t="shared" si="461"/>
        <v>Zone 5 - Blare</v>
      </c>
      <c r="D2878" s="84" t="s">
        <v>450</v>
      </c>
      <c r="E2878" s="51" t="str">
        <f t="shared" si="462"/>
        <v>Philip</v>
      </c>
      <c r="F2878" s="51" t="str">
        <f t="shared" si="463"/>
        <v>Swartz</v>
      </c>
      <c r="G2878" s="51" t="str">
        <f t="shared" si="464"/>
        <v>Men U/16</v>
      </c>
      <c r="H2878" s="51" t="str">
        <f t="shared" si="465"/>
        <v>Mako</v>
      </c>
      <c r="I2878" s="84"/>
      <c r="J2878" s="84" t="s">
        <v>1279</v>
      </c>
      <c r="K2878" s="84">
        <v>75</v>
      </c>
      <c r="L2878" s="83">
        <f t="shared" si="466"/>
        <v>1.6</v>
      </c>
      <c r="M2878" s="83">
        <f t="shared" si="467"/>
        <v>1.6</v>
      </c>
    </row>
    <row r="2879" spans="1:13" x14ac:dyDescent="0.3">
      <c r="A2879" s="210" t="str">
        <f t="shared" si="459"/>
        <v>2023-IC-L5</v>
      </c>
      <c r="B2879" s="199">
        <f t="shared" si="460"/>
        <v>45241</v>
      </c>
      <c r="C2879" s="210" t="str">
        <f t="shared" si="461"/>
        <v>Zone 5 - Blare</v>
      </c>
      <c r="D2879" s="84" t="s">
        <v>566</v>
      </c>
      <c r="E2879" s="51" t="str">
        <f t="shared" si="462"/>
        <v>Andrew</v>
      </c>
      <c r="F2879" s="51" t="str">
        <f t="shared" si="463"/>
        <v>Van Schalkwyk</v>
      </c>
      <c r="G2879" s="51" t="str">
        <f t="shared" si="464"/>
        <v>Men Veteran</v>
      </c>
      <c r="H2879" s="51" t="str">
        <f t="shared" si="465"/>
        <v>Mako</v>
      </c>
      <c r="I2879" s="84" t="s">
        <v>19</v>
      </c>
      <c r="J2879" s="84"/>
      <c r="K2879" s="84">
        <v>43</v>
      </c>
      <c r="L2879" s="83">
        <f t="shared" si="466"/>
        <v>0.8</v>
      </c>
      <c r="M2879" s="83">
        <f t="shared" si="467"/>
        <v>0.8</v>
      </c>
    </row>
    <row r="2880" spans="1:13" x14ac:dyDescent="0.3">
      <c r="A2880" s="210" t="str">
        <f t="shared" si="459"/>
        <v>2023-IC-L5</v>
      </c>
      <c r="B2880" s="199">
        <f t="shared" si="460"/>
        <v>45241</v>
      </c>
      <c r="C2880" s="210" t="str">
        <f t="shared" si="461"/>
        <v>Zone 5 - Blare</v>
      </c>
      <c r="D2880" s="84" t="s">
        <v>576</v>
      </c>
      <c r="E2880" s="51" t="str">
        <f t="shared" si="462"/>
        <v>Kiepie</v>
      </c>
      <c r="F2880" s="51" t="str">
        <f t="shared" si="463"/>
        <v>Burger</v>
      </c>
      <c r="G2880" s="51" t="str">
        <f t="shared" si="464"/>
        <v>Men Veteran</v>
      </c>
      <c r="H2880" s="51" t="str">
        <f t="shared" si="465"/>
        <v>Mako</v>
      </c>
      <c r="I2880" s="84"/>
      <c r="J2880" s="84"/>
      <c r="K2880" s="84"/>
      <c r="L2880" s="83" t="str">
        <f t="shared" si="466"/>
        <v/>
      </c>
      <c r="M2880" s="83" t="str">
        <f t="shared" si="467"/>
        <v/>
      </c>
    </row>
    <row r="2881" spans="1:13" x14ac:dyDescent="0.3">
      <c r="A2881" s="210" t="str">
        <f t="shared" si="459"/>
        <v>2023-IC-L5</v>
      </c>
      <c r="B2881" s="199">
        <f t="shared" si="460"/>
        <v>45241</v>
      </c>
      <c r="C2881" s="210" t="str">
        <f t="shared" si="461"/>
        <v>Zone 5 - Blare</v>
      </c>
      <c r="D2881" s="84" t="s">
        <v>1005</v>
      </c>
      <c r="E2881" s="51" t="str">
        <f t="shared" si="462"/>
        <v>Theo</v>
      </c>
      <c r="F2881" s="51" t="str">
        <f t="shared" si="463"/>
        <v>Wormsbaecher</v>
      </c>
      <c r="G2881" s="51" t="str">
        <f t="shared" si="464"/>
        <v>Men Senior</v>
      </c>
      <c r="H2881" s="51" t="str">
        <f t="shared" si="465"/>
        <v>Mako</v>
      </c>
      <c r="I2881" s="84"/>
      <c r="J2881" s="84"/>
      <c r="K2881" s="84"/>
      <c r="L2881" s="83" t="str">
        <f t="shared" si="466"/>
        <v/>
      </c>
      <c r="M2881" s="83" t="str">
        <f t="shared" si="467"/>
        <v/>
      </c>
    </row>
    <row r="2882" spans="1:13" x14ac:dyDescent="0.3">
      <c r="A2882" s="210" t="str">
        <f t="shared" si="459"/>
        <v>2023-IC-L5</v>
      </c>
      <c r="B2882" s="199">
        <f t="shared" si="460"/>
        <v>45241</v>
      </c>
      <c r="C2882" s="210" t="str">
        <f t="shared" si="461"/>
        <v>Zone 5 - Blare</v>
      </c>
      <c r="D2882" s="84" t="s">
        <v>841</v>
      </c>
      <c r="E2882" s="51" t="str">
        <f t="shared" si="462"/>
        <v>Renate</v>
      </c>
      <c r="F2882" s="51" t="str">
        <f t="shared" si="463"/>
        <v>Gruttemeyer</v>
      </c>
      <c r="G2882" s="51" t="str">
        <f t="shared" si="464"/>
        <v>Ladies Grand Masters</v>
      </c>
      <c r="H2882" s="51" t="str">
        <f t="shared" si="465"/>
        <v>Mako</v>
      </c>
      <c r="I2882" s="84"/>
      <c r="J2882" s="84"/>
      <c r="K2882" s="84"/>
      <c r="L2882" s="83" t="str">
        <f t="shared" si="466"/>
        <v/>
      </c>
      <c r="M2882" s="83" t="str">
        <f t="shared" si="467"/>
        <v/>
      </c>
    </row>
    <row r="2883" spans="1:13" x14ac:dyDescent="0.3">
      <c r="A2883" s="210" t="str">
        <f t="shared" si="459"/>
        <v>2023-IC-L5</v>
      </c>
      <c r="B2883" s="199">
        <f t="shared" si="460"/>
        <v>45241</v>
      </c>
      <c r="C2883" s="210" t="str">
        <f t="shared" si="461"/>
        <v>Zone 5 - Blare</v>
      </c>
      <c r="D2883" s="84" t="s">
        <v>836</v>
      </c>
      <c r="E2883" s="51" t="str">
        <f t="shared" si="462"/>
        <v>Org</v>
      </c>
      <c r="F2883" s="51" t="str">
        <f t="shared" si="463"/>
        <v>Van Rensburg</v>
      </c>
      <c r="G2883" s="51" t="str">
        <f t="shared" si="464"/>
        <v>Men Veteran</v>
      </c>
      <c r="H2883" s="51" t="str">
        <f t="shared" si="465"/>
        <v>Mako</v>
      </c>
      <c r="I2883" s="84"/>
      <c r="J2883" s="84"/>
      <c r="K2883" s="84"/>
      <c r="L2883" s="83" t="str">
        <f t="shared" si="466"/>
        <v/>
      </c>
      <c r="M2883" s="83" t="str">
        <f t="shared" si="467"/>
        <v/>
      </c>
    </row>
    <row r="2884" spans="1:13" x14ac:dyDescent="0.3">
      <c r="A2884" s="210" t="str">
        <f t="shared" ref="A2884:A2947" si="468">IF(D2884="","",A2883)</f>
        <v>2023-IC-L5</v>
      </c>
      <c r="B2884" s="199">
        <f t="shared" ref="B2884:B2947" si="469">IF(D2884="","",B2883)</f>
        <v>45241</v>
      </c>
      <c r="C2884" s="210" t="str">
        <f t="shared" ref="C2884:C2947" si="470">IF(D2884="","",C2883)</f>
        <v>Zone 5 - Blare</v>
      </c>
      <c r="D2884" s="84" t="s">
        <v>653</v>
      </c>
      <c r="E2884" s="51" t="str">
        <f t="shared" ref="E2884:E2947" si="471">IF(D2884="","",VLOOKUP(D2884,Master,3,FALSE))</f>
        <v>Leigh</v>
      </c>
      <c r="F2884" s="51" t="str">
        <f t="shared" ref="F2884:F2947" si="472">IF(D2884="","",VLOOKUP(D2884,Master,4,FALSE))</f>
        <v>Skoppelitus</v>
      </c>
      <c r="G2884" s="51" t="str">
        <f t="shared" ref="G2884:G2947" si="473">IF(D2884="","",VLOOKUP(D2884,Master,5,FALSE))</f>
        <v>Men Senior</v>
      </c>
      <c r="H2884" s="51" t="str">
        <f t="shared" ref="H2884:H2947" si="474">IF(D2884="","",VLOOKUP(D2884,Master,2,FALSE))</f>
        <v>Mako</v>
      </c>
      <c r="I2884" s="84"/>
      <c r="J2884" s="84"/>
      <c r="K2884" s="84"/>
      <c r="L2884" s="83" t="str">
        <f t="shared" ref="L2884:L2947" si="475">IF(K2884="","",IF(I2884="",ROUND(HLOOKUP(J2884,kgList,K2884,FALSE),1),ROUND(HLOOKUP(I2884,kgList,K2884,FALSE),1)))</f>
        <v/>
      </c>
      <c r="M2884" s="83" t="str">
        <f t="shared" ref="M2884:M2947" si="476">IF(L2884="","",IF(COUNTA(I2884:J2884)&gt;1,"Edible or Inedible",IF(COUNTA(I2884)=1,L2884*1,IF(COUNTA(J2884)=1,L2884*1,"ERROR"))))</f>
        <v/>
      </c>
    </row>
    <row r="2885" spans="1:13" x14ac:dyDescent="0.3">
      <c r="A2885" s="210" t="str">
        <f t="shared" si="468"/>
        <v>2023-IC-L5</v>
      </c>
      <c r="B2885" s="199">
        <f t="shared" si="469"/>
        <v>45241</v>
      </c>
      <c r="C2885" s="210" t="str">
        <f t="shared" si="470"/>
        <v>Zone 5 - Blare</v>
      </c>
      <c r="D2885" s="84" t="s">
        <v>681</v>
      </c>
      <c r="E2885" s="51" t="str">
        <f t="shared" si="471"/>
        <v>Kyle</v>
      </c>
      <c r="F2885" s="51" t="str">
        <f t="shared" si="472"/>
        <v>Adams</v>
      </c>
      <c r="G2885" s="51" t="str">
        <f t="shared" si="473"/>
        <v>Men Senior</v>
      </c>
      <c r="H2885" s="51" t="str">
        <f t="shared" si="474"/>
        <v>Mako</v>
      </c>
      <c r="I2885" s="84"/>
      <c r="J2885" s="84"/>
      <c r="K2885" s="84"/>
      <c r="L2885" s="83" t="str">
        <f t="shared" si="475"/>
        <v/>
      </c>
      <c r="M2885" s="83" t="str">
        <f t="shared" si="476"/>
        <v/>
      </c>
    </row>
    <row r="2886" spans="1:13" x14ac:dyDescent="0.3">
      <c r="A2886" s="210" t="str">
        <f t="shared" si="468"/>
        <v>2023-IC-L5</v>
      </c>
      <c r="B2886" s="199">
        <f t="shared" si="469"/>
        <v>45241</v>
      </c>
      <c r="C2886" s="210" t="str">
        <f t="shared" si="470"/>
        <v>Zone 5 - Blare</v>
      </c>
      <c r="D2886" s="84" t="s">
        <v>1004</v>
      </c>
      <c r="E2886" s="51" t="str">
        <f t="shared" si="471"/>
        <v>Franco</v>
      </c>
      <c r="F2886" s="51" t="str">
        <f t="shared" si="472"/>
        <v>Badenhorst</v>
      </c>
      <c r="G2886" s="51" t="str">
        <f t="shared" si="473"/>
        <v>Men Senior</v>
      </c>
      <c r="H2886" s="51" t="str">
        <f t="shared" si="474"/>
        <v>xMako</v>
      </c>
      <c r="I2886" s="84"/>
      <c r="J2886" s="84"/>
      <c r="K2886" s="84"/>
      <c r="L2886" s="83" t="str">
        <f t="shared" si="475"/>
        <v/>
      </c>
      <c r="M2886" s="83" t="str">
        <f t="shared" si="476"/>
        <v/>
      </c>
    </row>
    <row r="2887" spans="1:13" x14ac:dyDescent="0.3">
      <c r="A2887" s="210" t="str">
        <f t="shared" si="468"/>
        <v>2023-IC-L5</v>
      </c>
      <c r="B2887" s="199">
        <f t="shared" si="469"/>
        <v>45241</v>
      </c>
      <c r="C2887" s="210" t="str">
        <f t="shared" si="470"/>
        <v>Zone 5 - Blare</v>
      </c>
      <c r="D2887" s="84" t="s">
        <v>683</v>
      </c>
      <c r="E2887" s="51" t="str">
        <f t="shared" si="471"/>
        <v>Herbert</v>
      </c>
      <c r="F2887" s="51" t="str">
        <f t="shared" si="472"/>
        <v>Schmidlin</v>
      </c>
      <c r="G2887" s="51" t="str">
        <f t="shared" si="473"/>
        <v>Men Master</v>
      </c>
      <c r="H2887" s="51" t="str">
        <f t="shared" si="474"/>
        <v>Mako</v>
      </c>
      <c r="I2887" s="84"/>
      <c r="J2887" s="84"/>
      <c r="K2887" s="84"/>
      <c r="L2887" s="83" t="str">
        <f t="shared" si="475"/>
        <v/>
      </c>
      <c r="M2887" s="83" t="str">
        <f t="shared" si="476"/>
        <v/>
      </c>
    </row>
    <row r="2888" spans="1:13" x14ac:dyDescent="0.3">
      <c r="A2888" s="210" t="str">
        <f t="shared" si="468"/>
        <v>2023-IC-L5</v>
      </c>
      <c r="B2888" s="199">
        <f t="shared" si="469"/>
        <v>45241</v>
      </c>
      <c r="C2888" s="210" t="str">
        <f t="shared" si="470"/>
        <v>Zone 5 - Blare</v>
      </c>
      <c r="D2888" s="84" t="s">
        <v>1027</v>
      </c>
      <c r="E2888" s="51" t="str">
        <f t="shared" si="471"/>
        <v>Johan</v>
      </c>
      <c r="F2888" s="51" t="str">
        <f t="shared" si="472"/>
        <v>Burger</v>
      </c>
      <c r="G2888" s="51" t="str">
        <f t="shared" si="473"/>
        <v>Men Master</v>
      </c>
      <c r="H2888" s="51" t="str">
        <f t="shared" si="474"/>
        <v>Mako</v>
      </c>
      <c r="I2888" s="84"/>
      <c r="J2888" s="84"/>
      <c r="K2888" s="84"/>
      <c r="L2888" s="83" t="str">
        <f t="shared" si="475"/>
        <v/>
      </c>
      <c r="M2888" s="83" t="str">
        <f t="shared" si="476"/>
        <v/>
      </c>
    </row>
    <row r="2889" spans="1:13" x14ac:dyDescent="0.3">
      <c r="A2889" s="210" t="str">
        <f t="shared" si="468"/>
        <v>2023-IC-L5</v>
      </c>
      <c r="B2889" s="199">
        <f t="shared" si="469"/>
        <v>45241</v>
      </c>
      <c r="C2889" s="210" t="str">
        <f t="shared" si="470"/>
        <v>Zone 5 - Blare</v>
      </c>
      <c r="D2889" s="84" t="s">
        <v>1157</v>
      </c>
      <c r="E2889" s="51" t="str">
        <f t="shared" si="471"/>
        <v>Lourens</v>
      </c>
      <c r="F2889" s="51" t="str">
        <f t="shared" si="472"/>
        <v>Fourie</v>
      </c>
      <c r="G2889" s="51" t="str">
        <f t="shared" si="473"/>
        <v>Men Master</v>
      </c>
      <c r="H2889" s="51" t="str">
        <f t="shared" si="474"/>
        <v>Penguin</v>
      </c>
      <c r="I2889" s="84"/>
      <c r="J2889" s="84" t="s">
        <v>1279</v>
      </c>
      <c r="K2889" s="84">
        <v>97</v>
      </c>
      <c r="L2889" s="83">
        <f t="shared" si="475"/>
        <v>3.9</v>
      </c>
      <c r="M2889" s="83">
        <f t="shared" si="476"/>
        <v>3.9</v>
      </c>
    </row>
    <row r="2890" spans="1:13" x14ac:dyDescent="0.3">
      <c r="A2890" s="210" t="str">
        <f t="shared" si="468"/>
        <v>2023-IC-L5</v>
      </c>
      <c r="B2890" s="199">
        <f t="shared" si="469"/>
        <v>45241</v>
      </c>
      <c r="C2890" s="210" t="str">
        <f t="shared" si="470"/>
        <v>Zone 5 - Blare</v>
      </c>
      <c r="D2890" s="84" t="s">
        <v>1157</v>
      </c>
      <c r="E2890" s="51" t="str">
        <f t="shared" si="471"/>
        <v>Lourens</v>
      </c>
      <c r="F2890" s="51" t="str">
        <f t="shared" si="472"/>
        <v>Fourie</v>
      </c>
      <c r="G2890" s="51" t="str">
        <f t="shared" si="473"/>
        <v>Men Master</v>
      </c>
      <c r="H2890" s="51" t="str">
        <f t="shared" si="474"/>
        <v>Penguin</v>
      </c>
      <c r="I2890" s="84"/>
      <c r="J2890" s="84" t="s">
        <v>1279</v>
      </c>
      <c r="K2890" s="84">
        <v>107</v>
      </c>
      <c r="L2890" s="83">
        <f t="shared" si="475"/>
        <v>5.5</v>
      </c>
      <c r="M2890" s="83">
        <f t="shared" si="476"/>
        <v>5.5</v>
      </c>
    </row>
    <row r="2891" spans="1:13" x14ac:dyDescent="0.3">
      <c r="A2891" s="210" t="str">
        <f t="shared" si="468"/>
        <v>2023-IC-L5</v>
      </c>
      <c r="B2891" s="199">
        <f t="shared" si="469"/>
        <v>45241</v>
      </c>
      <c r="C2891" s="210" t="str">
        <f t="shared" si="470"/>
        <v>Zone 5 - Blare</v>
      </c>
      <c r="D2891" s="84" t="s">
        <v>1157</v>
      </c>
      <c r="E2891" s="51" t="str">
        <f t="shared" si="471"/>
        <v>Lourens</v>
      </c>
      <c r="F2891" s="51" t="str">
        <f t="shared" si="472"/>
        <v>Fourie</v>
      </c>
      <c r="G2891" s="51" t="str">
        <f t="shared" si="473"/>
        <v>Men Master</v>
      </c>
      <c r="H2891" s="51" t="str">
        <f t="shared" si="474"/>
        <v>Penguin</v>
      </c>
      <c r="I2891" s="84"/>
      <c r="J2891" s="84" t="s">
        <v>1279</v>
      </c>
      <c r="K2891" s="84">
        <v>149</v>
      </c>
      <c r="L2891" s="83">
        <f t="shared" si="475"/>
        <v>17</v>
      </c>
      <c r="M2891" s="83">
        <f t="shared" si="476"/>
        <v>17</v>
      </c>
    </row>
    <row r="2892" spans="1:13" x14ac:dyDescent="0.3">
      <c r="A2892" s="210" t="str">
        <f t="shared" si="468"/>
        <v>2023-IC-L5</v>
      </c>
      <c r="B2892" s="199">
        <f t="shared" si="469"/>
        <v>45241</v>
      </c>
      <c r="C2892" s="210" t="str">
        <f t="shared" si="470"/>
        <v>Zone 5 - Blare</v>
      </c>
      <c r="D2892" s="84" t="s">
        <v>1499</v>
      </c>
      <c r="E2892" s="51" t="str">
        <f t="shared" si="471"/>
        <v>Rian</v>
      </c>
      <c r="F2892" s="51" t="str">
        <f t="shared" si="472"/>
        <v>Horn</v>
      </c>
      <c r="G2892" s="51" t="str">
        <f t="shared" si="473"/>
        <v>Men Master</v>
      </c>
      <c r="H2892" s="51" t="str">
        <f t="shared" si="474"/>
        <v>Welwitschia</v>
      </c>
      <c r="I2892" s="84"/>
      <c r="J2892" s="84" t="s">
        <v>1279</v>
      </c>
      <c r="K2892" s="84">
        <v>102</v>
      </c>
      <c r="L2892" s="83">
        <f t="shared" si="475"/>
        <v>4.5999999999999996</v>
      </c>
      <c r="M2892" s="83">
        <f t="shared" si="476"/>
        <v>4.5999999999999996</v>
      </c>
    </row>
    <row r="2893" spans="1:13" x14ac:dyDescent="0.3">
      <c r="A2893" s="210" t="str">
        <f t="shared" si="468"/>
        <v>2023-IC-L5</v>
      </c>
      <c r="B2893" s="199">
        <f t="shared" si="469"/>
        <v>45241</v>
      </c>
      <c r="C2893" s="210" t="str">
        <f t="shared" si="470"/>
        <v>Zone 5 - Blare</v>
      </c>
      <c r="D2893" s="84" t="s">
        <v>1499</v>
      </c>
      <c r="E2893" s="51" t="str">
        <f t="shared" si="471"/>
        <v>Rian</v>
      </c>
      <c r="F2893" s="51" t="str">
        <f t="shared" si="472"/>
        <v>Horn</v>
      </c>
      <c r="G2893" s="51" t="str">
        <f t="shared" si="473"/>
        <v>Men Master</v>
      </c>
      <c r="H2893" s="51" t="str">
        <f t="shared" si="474"/>
        <v>Welwitschia</v>
      </c>
      <c r="I2893" s="84"/>
      <c r="J2893" s="84" t="s">
        <v>1279</v>
      </c>
      <c r="K2893" s="84">
        <v>88</v>
      </c>
      <c r="L2893" s="83">
        <f t="shared" si="475"/>
        <v>2.8</v>
      </c>
      <c r="M2893" s="83">
        <f t="shared" si="476"/>
        <v>2.8</v>
      </c>
    </row>
    <row r="2894" spans="1:13" x14ac:dyDescent="0.3">
      <c r="A2894" s="210" t="str">
        <f t="shared" si="468"/>
        <v>2023-IC-L5</v>
      </c>
      <c r="B2894" s="199">
        <f t="shared" si="469"/>
        <v>45241</v>
      </c>
      <c r="C2894" s="210" t="str">
        <f t="shared" si="470"/>
        <v>Zone 5 - Blare</v>
      </c>
      <c r="D2894" s="84" t="s">
        <v>694</v>
      </c>
      <c r="E2894" s="51" t="str">
        <f t="shared" si="471"/>
        <v>Phillip Eric</v>
      </c>
      <c r="F2894" s="51" t="str">
        <f t="shared" si="472"/>
        <v>Mans</v>
      </c>
      <c r="G2894" s="51" t="str">
        <f t="shared" si="473"/>
        <v>Men Master</v>
      </c>
      <c r="H2894" s="51" t="str">
        <f t="shared" si="474"/>
        <v>Henties Bay</v>
      </c>
      <c r="I2894" s="84"/>
      <c r="J2894" s="84" t="s">
        <v>1279</v>
      </c>
      <c r="K2894" s="84">
        <v>142</v>
      </c>
      <c r="L2894" s="83">
        <f t="shared" si="475"/>
        <v>14.4</v>
      </c>
      <c r="M2894" s="83">
        <f t="shared" si="476"/>
        <v>14.4</v>
      </c>
    </row>
    <row r="2895" spans="1:13" x14ac:dyDescent="0.3">
      <c r="A2895" s="210" t="str">
        <f t="shared" si="468"/>
        <v>2023-IC-L5</v>
      </c>
      <c r="B2895" s="199">
        <f t="shared" si="469"/>
        <v>45241</v>
      </c>
      <c r="C2895" s="210" t="str">
        <f t="shared" si="470"/>
        <v>Zone 5 - Blare</v>
      </c>
      <c r="D2895" s="84" t="s">
        <v>544</v>
      </c>
      <c r="E2895" s="51" t="str">
        <f t="shared" si="471"/>
        <v>Simen</v>
      </c>
      <c r="F2895" s="51" t="str">
        <f t="shared" si="472"/>
        <v>Andersen</v>
      </c>
      <c r="G2895" s="51" t="str">
        <f t="shared" si="473"/>
        <v>Men Grand Masters</v>
      </c>
      <c r="H2895" s="51" t="str">
        <f t="shared" si="474"/>
        <v>Henties Bay</v>
      </c>
      <c r="I2895" s="84"/>
      <c r="J2895" s="84" t="s">
        <v>1279</v>
      </c>
      <c r="K2895" s="84">
        <v>151</v>
      </c>
      <c r="L2895" s="83">
        <f t="shared" si="475"/>
        <v>17.8</v>
      </c>
      <c r="M2895" s="83">
        <f t="shared" si="476"/>
        <v>17.8</v>
      </c>
    </row>
    <row r="2896" spans="1:13" x14ac:dyDescent="0.3">
      <c r="A2896" s="210" t="str">
        <f t="shared" si="468"/>
        <v>2023-IC-L5</v>
      </c>
      <c r="B2896" s="199">
        <f t="shared" si="469"/>
        <v>45241</v>
      </c>
      <c r="C2896" s="210" t="str">
        <f t="shared" si="470"/>
        <v>Zone 5 - Blare</v>
      </c>
      <c r="D2896" s="84" t="s">
        <v>1435</v>
      </c>
      <c r="E2896" s="51" t="str">
        <f t="shared" si="471"/>
        <v>Tiaan</v>
      </c>
      <c r="F2896" s="51" t="str">
        <f t="shared" si="472"/>
        <v>Fourie</v>
      </c>
      <c r="G2896" s="51" t="str">
        <f t="shared" si="473"/>
        <v>Men Senior</v>
      </c>
      <c r="H2896" s="51" t="str">
        <f t="shared" si="474"/>
        <v>Penguin</v>
      </c>
      <c r="I2896" s="84" t="s">
        <v>19</v>
      </c>
      <c r="J2896" s="84"/>
      <c r="K2896" s="84">
        <v>43</v>
      </c>
      <c r="L2896" s="83">
        <f t="shared" si="475"/>
        <v>0.8</v>
      </c>
      <c r="M2896" s="83">
        <f t="shared" si="476"/>
        <v>0.8</v>
      </c>
    </row>
    <row r="2897" spans="1:13" x14ac:dyDescent="0.3">
      <c r="A2897" s="210" t="str">
        <f t="shared" si="468"/>
        <v>2023-IC-L5</v>
      </c>
      <c r="B2897" s="199">
        <f t="shared" si="469"/>
        <v>45241</v>
      </c>
      <c r="C2897" s="210" t="str">
        <f t="shared" si="470"/>
        <v>Zone 5 - Blare</v>
      </c>
      <c r="D2897" s="84" t="s">
        <v>475</v>
      </c>
      <c r="E2897" s="51" t="str">
        <f t="shared" si="471"/>
        <v>Johan</v>
      </c>
      <c r="F2897" s="51" t="str">
        <f t="shared" si="472"/>
        <v>Agenbag</v>
      </c>
      <c r="G2897" s="51" t="str">
        <f t="shared" si="473"/>
        <v>Men Master</v>
      </c>
      <c r="H2897" s="51" t="str">
        <f t="shared" si="474"/>
        <v>Henties Bay</v>
      </c>
      <c r="I2897" s="84"/>
      <c r="J2897" s="84" t="s">
        <v>1280</v>
      </c>
      <c r="K2897" s="84">
        <v>157</v>
      </c>
      <c r="L2897" s="83">
        <f t="shared" si="475"/>
        <v>17.899999999999999</v>
      </c>
      <c r="M2897" s="83">
        <f t="shared" si="476"/>
        <v>17.899999999999999</v>
      </c>
    </row>
    <row r="2898" spans="1:13" x14ac:dyDescent="0.3">
      <c r="A2898" s="210" t="str">
        <f t="shared" si="468"/>
        <v>2023-IC-L5</v>
      </c>
      <c r="B2898" s="199">
        <f t="shared" si="469"/>
        <v>45241</v>
      </c>
      <c r="C2898" s="210" t="str">
        <f t="shared" si="470"/>
        <v>Zone 5 - Blare</v>
      </c>
      <c r="D2898" s="84" t="s">
        <v>622</v>
      </c>
      <c r="E2898" s="51" t="str">
        <f t="shared" si="471"/>
        <v>Karel</v>
      </c>
      <c r="F2898" s="51" t="str">
        <f t="shared" si="472"/>
        <v>Agenbag</v>
      </c>
      <c r="G2898" s="51" t="str">
        <f t="shared" si="473"/>
        <v>Men Senior</v>
      </c>
      <c r="H2898" s="51" t="str">
        <f t="shared" si="474"/>
        <v>Henties Bay</v>
      </c>
      <c r="I2898" s="84"/>
      <c r="J2898" s="84" t="s">
        <v>1280</v>
      </c>
      <c r="K2898" s="84">
        <v>69</v>
      </c>
      <c r="L2898" s="83">
        <f t="shared" si="475"/>
        <v>1</v>
      </c>
      <c r="M2898" s="83">
        <f t="shared" si="476"/>
        <v>1</v>
      </c>
    </row>
    <row r="2899" spans="1:13" x14ac:dyDescent="0.3">
      <c r="A2899" s="210" t="str">
        <f t="shared" si="468"/>
        <v>2023-IC-L5</v>
      </c>
      <c r="B2899" s="199">
        <f t="shared" si="469"/>
        <v>45241</v>
      </c>
      <c r="C2899" s="210" t="str">
        <f t="shared" si="470"/>
        <v>Zone 5 - Blare</v>
      </c>
      <c r="D2899" s="84" t="s">
        <v>1500</v>
      </c>
      <c r="E2899" s="51" t="str">
        <f t="shared" si="471"/>
        <v>Sylvia</v>
      </c>
      <c r="F2899" s="51" t="str">
        <f t="shared" si="472"/>
        <v>Horn</v>
      </c>
      <c r="G2899" s="51" t="str">
        <f t="shared" si="473"/>
        <v>Ladies Master</v>
      </c>
      <c r="H2899" s="51" t="str">
        <f t="shared" si="474"/>
        <v>Welwitschia</v>
      </c>
      <c r="I2899" s="84" t="s">
        <v>24</v>
      </c>
      <c r="J2899" s="84"/>
      <c r="K2899" s="84">
        <v>40</v>
      </c>
      <c r="L2899" s="83">
        <f t="shared" si="475"/>
        <v>1.4</v>
      </c>
      <c r="M2899" s="83">
        <f t="shared" si="476"/>
        <v>1.4</v>
      </c>
    </row>
    <row r="2900" spans="1:13" x14ac:dyDescent="0.3">
      <c r="A2900" s="210" t="str">
        <f t="shared" si="468"/>
        <v>2023-IC-L5</v>
      </c>
      <c r="B2900" s="199">
        <f t="shared" si="469"/>
        <v>45241</v>
      </c>
      <c r="C2900" s="210" t="str">
        <f t="shared" si="470"/>
        <v>Zone 5 - Blare</v>
      </c>
      <c r="D2900" s="84" t="s">
        <v>1390</v>
      </c>
      <c r="E2900" s="51" t="str">
        <f t="shared" si="471"/>
        <v>Jacomine</v>
      </c>
      <c r="F2900" s="51" t="str">
        <f t="shared" si="472"/>
        <v>Heath</v>
      </c>
      <c r="G2900" s="51" t="str">
        <f t="shared" si="473"/>
        <v>Ladies Senior</v>
      </c>
      <c r="H2900" s="51" t="str">
        <f t="shared" si="474"/>
        <v>Steenbras</v>
      </c>
      <c r="I2900" s="84"/>
      <c r="J2900" s="84"/>
      <c r="K2900" s="84"/>
      <c r="L2900" s="83" t="str">
        <f t="shared" si="475"/>
        <v/>
      </c>
      <c r="M2900" s="83" t="str">
        <f t="shared" si="476"/>
        <v/>
      </c>
    </row>
    <row r="2901" spans="1:13" x14ac:dyDescent="0.3">
      <c r="A2901" s="210" t="str">
        <f t="shared" si="468"/>
        <v>2023-IC-L5</v>
      </c>
      <c r="B2901" s="199">
        <f t="shared" si="469"/>
        <v>45241</v>
      </c>
      <c r="C2901" s="210" t="str">
        <f t="shared" si="470"/>
        <v>Zone 5 - Blare</v>
      </c>
      <c r="D2901" s="84" t="s">
        <v>1701</v>
      </c>
      <c r="E2901" s="51" t="str">
        <f t="shared" si="471"/>
        <v>Ricku</v>
      </c>
      <c r="F2901" s="51" t="str">
        <f t="shared" si="472"/>
        <v>Mans</v>
      </c>
      <c r="G2901" s="51" t="str">
        <f t="shared" si="473"/>
        <v>Men Senior</v>
      </c>
      <c r="H2901" s="51" t="str">
        <f t="shared" si="474"/>
        <v>Henties Bay</v>
      </c>
      <c r="I2901" s="84"/>
      <c r="J2901" s="84"/>
      <c r="K2901" s="84"/>
      <c r="L2901" s="83" t="str">
        <f t="shared" si="475"/>
        <v/>
      </c>
      <c r="M2901" s="83" t="str">
        <f t="shared" si="476"/>
        <v/>
      </c>
    </row>
    <row r="2902" spans="1:13" x14ac:dyDescent="0.3">
      <c r="A2902" s="210" t="str">
        <f t="shared" si="468"/>
        <v>2023-IC-L5</v>
      </c>
      <c r="B2902" s="199">
        <f t="shared" si="469"/>
        <v>45241</v>
      </c>
      <c r="C2902" s="210" t="str">
        <f t="shared" si="470"/>
        <v>Zone 5 - Blare</v>
      </c>
      <c r="D2902" s="84" t="s">
        <v>563</v>
      </c>
      <c r="E2902" s="51" t="str">
        <f t="shared" si="471"/>
        <v>Michele</v>
      </c>
      <c r="F2902" s="51" t="str">
        <f t="shared" si="472"/>
        <v>Andersen</v>
      </c>
      <c r="G2902" s="51" t="str">
        <f t="shared" si="473"/>
        <v>Ladies Grand Masters</v>
      </c>
      <c r="H2902" s="51" t="str">
        <f t="shared" si="474"/>
        <v>Henties Bay</v>
      </c>
      <c r="I2902" s="84"/>
      <c r="J2902" s="84"/>
      <c r="K2902" s="84"/>
      <c r="L2902" s="83" t="str">
        <f t="shared" si="475"/>
        <v/>
      </c>
      <c r="M2902" s="83" t="str">
        <f t="shared" si="476"/>
        <v/>
      </c>
    </row>
    <row r="2903" spans="1:13" x14ac:dyDescent="0.3">
      <c r="A2903" s="210" t="str">
        <f t="shared" si="468"/>
        <v>2023-IC-L5</v>
      </c>
      <c r="B2903" s="199">
        <f t="shared" si="469"/>
        <v>45241</v>
      </c>
      <c r="C2903" s="210" t="str">
        <f t="shared" si="470"/>
        <v>Zone 5 - Blare</v>
      </c>
      <c r="D2903" s="84" t="s">
        <v>1367</v>
      </c>
      <c r="E2903" s="51" t="str">
        <f t="shared" si="471"/>
        <v>Nadine</v>
      </c>
      <c r="F2903" s="51" t="str">
        <f t="shared" si="472"/>
        <v>Downing</v>
      </c>
      <c r="G2903" s="51" t="str">
        <f t="shared" si="473"/>
        <v>Ladies Master</v>
      </c>
      <c r="H2903" s="51" t="str">
        <f t="shared" si="474"/>
        <v>Henties Bay</v>
      </c>
      <c r="I2903" s="84"/>
      <c r="J2903" s="84"/>
      <c r="K2903" s="84"/>
      <c r="L2903" s="83" t="str">
        <f t="shared" si="475"/>
        <v/>
      </c>
      <c r="M2903" s="83" t="str">
        <f t="shared" si="476"/>
        <v/>
      </c>
    </row>
    <row r="2904" spans="1:13" x14ac:dyDescent="0.3">
      <c r="A2904" s="210" t="str">
        <f t="shared" si="468"/>
        <v>2023-IC-L5</v>
      </c>
      <c r="B2904" s="199">
        <f t="shared" si="469"/>
        <v>45241</v>
      </c>
      <c r="C2904" s="210" t="str">
        <f t="shared" si="470"/>
        <v>Zone 5 - Blare</v>
      </c>
      <c r="D2904" s="84" t="s">
        <v>611</v>
      </c>
      <c r="E2904" s="51" t="str">
        <f t="shared" si="471"/>
        <v>Coennie</v>
      </c>
      <c r="F2904" s="51" t="str">
        <f t="shared" si="472"/>
        <v>Steyn</v>
      </c>
      <c r="G2904" s="51" t="str">
        <f t="shared" si="473"/>
        <v>Men Grand Masters</v>
      </c>
      <c r="H2904" s="51" t="str">
        <f t="shared" si="474"/>
        <v>Namib Park</v>
      </c>
      <c r="I2904" s="84"/>
      <c r="J2904" s="84" t="s">
        <v>1280</v>
      </c>
      <c r="K2904" s="84">
        <v>89</v>
      </c>
      <c r="L2904" s="83">
        <f t="shared" si="475"/>
        <v>2.5</v>
      </c>
      <c r="M2904" s="83">
        <f t="shared" si="476"/>
        <v>2.5</v>
      </c>
    </row>
    <row r="2905" spans="1:13" x14ac:dyDescent="0.3">
      <c r="A2905" s="210" t="str">
        <f t="shared" si="468"/>
        <v>2023-IC-L5</v>
      </c>
      <c r="B2905" s="199">
        <f t="shared" si="469"/>
        <v>45241</v>
      </c>
      <c r="C2905" s="210" t="str">
        <f t="shared" si="470"/>
        <v>Zone 5 - Blare</v>
      </c>
      <c r="D2905" s="84" t="s">
        <v>457</v>
      </c>
      <c r="E2905" s="51" t="str">
        <f t="shared" si="471"/>
        <v>Andre</v>
      </c>
      <c r="F2905" s="51" t="str">
        <f t="shared" si="472"/>
        <v>Coetzee</v>
      </c>
      <c r="G2905" s="51" t="str">
        <f t="shared" si="473"/>
        <v>Men Grand Masters</v>
      </c>
      <c r="H2905" s="51" t="str">
        <f t="shared" si="474"/>
        <v>Namib Park</v>
      </c>
      <c r="I2905" s="84" t="s">
        <v>19</v>
      </c>
      <c r="J2905" s="84"/>
      <c r="K2905" s="84">
        <v>60</v>
      </c>
      <c r="L2905" s="83">
        <f t="shared" si="475"/>
        <v>2.2000000000000002</v>
      </c>
      <c r="M2905" s="83">
        <f t="shared" si="476"/>
        <v>2.2000000000000002</v>
      </c>
    </row>
    <row r="2906" spans="1:13" x14ac:dyDescent="0.3">
      <c r="A2906" s="210" t="str">
        <f t="shared" si="468"/>
        <v>2023-IC-L5</v>
      </c>
      <c r="B2906" s="199">
        <f t="shared" si="469"/>
        <v>45241</v>
      </c>
      <c r="C2906" s="210" t="str">
        <f t="shared" si="470"/>
        <v>Zone 5 - Blare</v>
      </c>
      <c r="D2906" s="84" t="s">
        <v>556</v>
      </c>
      <c r="E2906" s="51" t="str">
        <f t="shared" si="471"/>
        <v>Lance</v>
      </c>
      <c r="F2906" s="51" t="str">
        <f t="shared" si="472"/>
        <v>Mills</v>
      </c>
      <c r="G2906" s="51" t="str">
        <f t="shared" si="473"/>
        <v>Men Master</v>
      </c>
      <c r="H2906" s="51" t="str">
        <f t="shared" si="474"/>
        <v>Henties Bay</v>
      </c>
      <c r="I2906" s="84" t="s">
        <v>19</v>
      </c>
      <c r="J2906" s="84"/>
      <c r="K2906" s="84">
        <v>40</v>
      </c>
      <c r="L2906" s="83">
        <f t="shared" si="475"/>
        <v>0.7</v>
      </c>
      <c r="M2906" s="83">
        <f t="shared" si="476"/>
        <v>0.7</v>
      </c>
    </row>
    <row r="2907" spans="1:13" x14ac:dyDescent="0.3">
      <c r="A2907" s="210" t="str">
        <f t="shared" si="468"/>
        <v>2023-IC-L5</v>
      </c>
      <c r="B2907" s="199">
        <f t="shared" si="469"/>
        <v>45241</v>
      </c>
      <c r="C2907" s="210" t="str">
        <f t="shared" si="470"/>
        <v>Zone 5 - Blare</v>
      </c>
      <c r="D2907" s="84" t="s">
        <v>556</v>
      </c>
      <c r="E2907" s="51" t="str">
        <f t="shared" si="471"/>
        <v>Lance</v>
      </c>
      <c r="F2907" s="51" t="str">
        <f t="shared" si="472"/>
        <v>Mills</v>
      </c>
      <c r="G2907" s="51" t="str">
        <f t="shared" si="473"/>
        <v>Men Master</v>
      </c>
      <c r="H2907" s="51" t="str">
        <f t="shared" si="474"/>
        <v>Henties Bay</v>
      </c>
      <c r="I2907" s="84" t="s">
        <v>19</v>
      </c>
      <c r="J2907" s="84"/>
      <c r="K2907" s="84">
        <v>45</v>
      </c>
      <c r="L2907" s="83">
        <f t="shared" si="475"/>
        <v>0.9</v>
      </c>
      <c r="M2907" s="83">
        <f t="shared" si="476"/>
        <v>0.9</v>
      </c>
    </row>
    <row r="2908" spans="1:13" x14ac:dyDescent="0.3">
      <c r="A2908" s="210" t="str">
        <f t="shared" si="468"/>
        <v>2023-IC-L5</v>
      </c>
      <c r="B2908" s="199">
        <f t="shared" si="469"/>
        <v>45241</v>
      </c>
      <c r="C2908" s="210" t="str">
        <f t="shared" si="470"/>
        <v>Zone 5 - Blare</v>
      </c>
      <c r="D2908" s="84" t="s">
        <v>556</v>
      </c>
      <c r="E2908" s="51" t="str">
        <f t="shared" si="471"/>
        <v>Lance</v>
      </c>
      <c r="F2908" s="51" t="str">
        <f t="shared" si="472"/>
        <v>Mills</v>
      </c>
      <c r="G2908" s="51" t="str">
        <f t="shared" si="473"/>
        <v>Men Master</v>
      </c>
      <c r="H2908" s="51" t="str">
        <f t="shared" si="474"/>
        <v>Henties Bay</v>
      </c>
      <c r="I2908" s="84" t="s">
        <v>19</v>
      </c>
      <c r="J2908" s="84"/>
      <c r="K2908" s="84">
        <v>46</v>
      </c>
      <c r="L2908" s="83">
        <f t="shared" si="475"/>
        <v>1</v>
      </c>
      <c r="M2908" s="83">
        <f t="shared" si="476"/>
        <v>1</v>
      </c>
    </row>
    <row r="2909" spans="1:13" x14ac:dyDescent="0.3">
      <c r="A2909" s="210" t="str">
        <f t="shared" si="468"/>
        <v>2023-IC-L5</v>
      </c>
      <c r="B2909" s="199">
        <f t="shared" si="469"/>
        <v>45241</v>
      </c>
      <c r="C2909" s="210" t="str">
        <f t="shared" si="470"/>
        <v>Zone 5 - Blare</v>
      </c>
      <c r="D2909" s="84" t="s">
        <v>588</v>
      </c>
      <c r="E2909" s="51" t="str">
        <f t="shared" si="471"/>
        <v>Willem</v>
      </c>
      <c r="F2909" s="51" t="str">
        <f t="shared" si="472"/>
        <v>Slabbert</v>
      </c>
      <c r="G2909" s="51" t="str">
        <f t="shared" si="473"/>
        <v>Men Veteran</v>
      </c>
      <c r="H2909" s="51" t="str">
        <f t="shared" si="474"/>
        <v>xNamib Park</v>
      </c>
      <c r="I2909" s="84" t="s">
        <v>24</v>
      </c>
      <c r="J2909" s="84"/>
      <c r="K2909" s="84">
        <v>44</v>
      </c>
      <c r="L2909" s="83">
        <f t="shared" si="475"/>
        <v>1.8</v>
      </c>
      <c r="M2909" s="83">
        <f t="shared" si="476"/>
        <v>1.8</v>
      </c>
    </row>
    <row r="2910" spans="1:13" x14ac:dyDescent="0.3">
      <c r="A2910" s="210" t="str">
        <f t="shared" si="468"/>
        <v>2023-IC-L5</v>
      </c>
      <c r="B2910" s="199">
        <f t="shared" si="469"/>
        <v>45241</v>
      </c>
      <c r="C2910" s="210" t="str">
        <f t="shared" si="470"/>
        <v>Zone 5 - Blare</v>
      </c>
      <c r="D2910" s="84" t="s">
        <v>588</v>
      </c>
      <c r="E2910" s="51" t="str">
        <f t="shared" si="471"/>
        <v>Willem</v>
      </c>
      <c r="F2910" s="51" t="str">
        <f t="shared" si="472"/>
        <v>Slabbert</v>
      </c>
      <c r="G2910" s="51" t="str">
        <f t="shared" si="473"/>
        <v>Men Veteran</v>
      </c>
      <c r="H2910" s="51" t="str">
        <f t="shared" si="474"/>
        <v>xNamib Park</v>
      </c>
      <c r="I2910" s="84" t="s">
        <v>24</v>
      </c>
      <c r="J2910" s="84"/>
      <c r="K2910" s="84">
        <v>41</v>
      </c>
      <c r="L2910" s="83">
        <f t="shared" si="475"/>
        <v>1.5</v>
      </c>
      <c r="M2910" s="83">
        <f t="shared" si="476"/>
        <v>1.5</v>
      </c>
    </row>
    <row r="2911" spans="1:13" x14ac:dyDescent="0.3">
      <c r="A2911" s="210" t="str">
        <f t="shared" si="468"/>
        <v>2023-IC-L5</v>
      </c>
      <c r="B2911" s="199">
        <f t="shared" si="469"/>
        <v>45241</v>
      </c>
      <c r="C2911" s="210" t="str">
        <f t="shared" si="470"/>
        <v>Zone 5 - Blare</v>
      </c>
      <c r="D2911" s="84" t="s">
        <v>946</v>
      </c>
      <c r="E2911" s="51" t="str">
        <f t="shared" si="471"/>
        <v>Johan</v>
      </c>
      <c r="F2911" s="51" t="str">
        <f t="shared" si="472"/>
        <v>Herbst</v>
      </c>
      <c r="G2911" s="51" t="str">
        <f t="shared" si="473"/>
        <v>Men Veteran</v>
      </c>
      <c r="H2911" s="51" t="str">
        <f t="shared" si="474"/>
        <v>Henties Bay</v>
      </c>
      <c r="I2911" s="84" t="s">
        <v>24</v>
      </c>
      <c r="J2911" s="84"/>
      <c r="K2911" s="84">
        <v>42</v>
      </c>
      <c r="L2911" s="83">
        <f t="shared" si="475"/>
        <v>1.6</v>
      </c>
      <c r="M2911" s="83">
        <f t="shared" si="476"/>
        <v>1.6</v>
      </c>
    </row>
    <row r="2912" spans="1:13" x14ac:dyDescent="0.3">
      <c r="A2912" s="210" t="str">
        <f t="shared" si="468"/>
        <v>2023-IC-L5</v>
      </c>
      <c r="B2912" s="199">
        <f t="shared" si="469"/>
        <v>45241</v>
      </c>
      <c r="C2912" s="210" t="str">
        <f t="shared" si="470"/>
        <v>Zone 5 - Blare</v>
      </c>
      <c r="D2912" s="84" t="s">
        <v>1101</v>
      </c>
      <c r="E2912" s="51" t="str">
        <f t="shared" si="471"/>
        <v>Pierre</v>
      </c>
      <c r="F2912" s="51" t="str">
        <f t="shared" si="472"/>
        <v>Coetzee</v>
      </c>
      <c r="G2912" s="51" t="str">
        <f t="shared" si="473"/>
        <v>Men Veteran</v>
      </c>
      <c r="H2912" s="51" t="str">
        <f t="shared" si="474"/>
        <v>Namib Park</v>
      </c>
      <c r="I2912" s="84" t="s">
        <v>9</v>
      </c>
      <c r="J2912" s="84"/>
      <c r="K2912" s="84">
        <v>41</v>
      </c>
      <c r="L2912" s="83">
        <f t="shared" si="475"/>
        <v>1.3</v>
      </c>
      <c r="M2912" s="83">
        <f t="shared" si="476"/>
        <v>1.3</v>
      </c>
    </row>
    <row r="2913" spans="1:13" x14ac:dyDescent="0.3">
      <c r="A2913" s="210" t="str">
        <f t="shared" si="468"/>
        <v>2023-IC-L5</v>
      </c>
      <c r="B2913" s="199">
        <f t="shared" si="469"/>
        <v>45241</v>
      </c>
      <c r="C2913" s="210" t="str">
        <f t="shared" si="470"/>
        <v>Zone 5 - Blare</v>
      </c>
      <c r="D2913" s="84" t="s">
        <v>590</v>
      </c>
      <c r="E2913" s="51" t="str">
        <f t="shared" si="471"/>
        <v>Tiaan</v>
      </c>
      <c r="F2913" s="51" t="str">
        <f t="shared" si="472"/>
        <v>Bornman</v>
      </c>
      <c r="G2913" s="51" t="str">
        <f t="shared" si="473"/>
        <v>Men U/21</v>
      </c>
      <c r="H2913" s="51" t="str">
        <f t="shared" si="474"/>
        <v>Namib Park</v>
      </c>
      <c r="I2913" s="84"/>
      <c r="J2913" s="84"/>
      <c r="K2913" s="84"/>
      <c r="L2913" s="83" t="str">
        <f t="shared" si="475"/>
        <v/>
      </c>
      <c r="M2913" s="83" t="str">
        <f t="shared" si="476"/>
        <v/>
      </c>
    </row>
    <row r="2914" spans="1:13" x14ac:dyDescent="0.3">
      <c r="A2914" s="210" t="str">
        <f t="shared" si="468"/>
        <v>2023-IC-L5</v>
      </c>
      <c r="B2914" s="199">
        <f t="shared" si="469"/>
        <v>45241</v>
      </c>
      <c r="C2914" s="210" t="str">
        <f t="shared" si="470"/>
        <v>Zone 5 - Blare</v>
      </c>
      <c r="D2914" s="84" t="s">
        <v>486</v>
      </c>
      <c r="E2914" s="51" t="str">
        <f t="shared" si="471"/>
        <v>Johan</v>
      </c>
      <c r="F2914" s="51" t="str">
        <f t="shared" si="472"/>
        <v>Bruwer</v>
      </c>
      <c r="G2914" s="51" t="str">
        <f t="shared" si="473"/>
        <v>Men Senior</v>
      </c>
      <c r="H2914" s="51" t="str">
        <f t="shared" si="474"/>
        <v>Namib Park</v>
      </c>
      <c r="I2914" s="84"/>
      <c r="J2914" s="84"/>
      <c r="K2914" s="84"/>
      <c r="L2914" s="83" t="str">
        <f t="shared" si="475"/>
        <v/>
      </c>
      <c r="M2914" s="83" t="str">
        <f t="shared" si="476"/>
        <v/>
      </c>
    </row>
    <row r="2915" spans="1:13" x14ac:dyDescent="0.3">
      <c r="A2915" s="210" t="str">
        <f t="shared" si="468"/>
        <v>2023-IC-L5</v>
      </c>
      <c r="B2915" s="199">
        <f t="shared" si="469"/>
        <v>45241</v>
      </c>
      <c r="C2915" s="210" t="str">
        <f t="shared" si="470"/>
        <v>Zone 5 - Blare</v>
      </c>
      <c r="D2915" s="84" t="s">
        <v>587</v>
      </c>
      <c r="E2915" s="51" t="str">
        <f t="shared" si="471"/>
        <v>Nicolas</v>
      </c>
      <c r="F2915" s="51" t="str">
        <f t="shared" si="472"/>
        <v>Greeff</v>
      </c>
      <c r="G2915" s="51" t="str">
        <f t="shared" si="473"/>
        <v>Men Senior</v>
      </c>
      <c r="H2915" s="51" t="str">
        <f t="shared" si="474"/>
        <v>Namib Park</v>
      </c>
      <c r="I2915" s="84"/>
      <c r="J2915" s="84"/>
      <c r="K2915" s="84"/>
      <c r="L2915" s="83" t="str">
        <f t="shared" si="475"/>
        <v/>
      </c>
      <c r="M2915" s="83" t="str">
        <f t="shared" si="476"/>
        <v/>
      </c>
    </row>
    <row r="2916" spans="1:13" x14ac:dyDescent="0.3">
      <c r="A2916" s="210" t="str">
        <f t="shared" si="468"/>
        <v>2023-IC-L5</v>
      </c>
      <c r="B2916" s="199">
        <f t="shared" si="469"/>
        <v>45241</v>
      </c>
      <c r="C2916" s="210" t="str">
        <f t="shared" si="470"/>
        <v>Zone 5 - Blare</v>
      </c>
      <c r="D2916" s="84" t="s">
        <v>825</v>
      </c>
      <c r="E2916" s="51" t="str">
        <f t="shared" si="471"/>
        <v>Riaan</v>
      </c>
      <c r="F2916" s="51" t="str">
        <f t="shared" si="472"/>
        <v>Pelcher</v>
      </c>
      <c r="G2916" s="51" t="str">
        <f t="shared" si="473"/>
        <v>Men Master</v>
      </c>
      <c r="H2916" s="51" t="str">
        <f t="shared" si="474"/>
        <v>Namib Park</v>
      </c>
      <c r="I2916" s="84"/>
      <c r="J2916" s="84"/>
      <c r="K2916" s="84"/>
      <c r="L2916" s="83" t="str">
        <f t="shared" si="475"/>
        <v/>
      </c>
      <c r="M2916" s="83" t="str">
        <f t="shared" si="476"/>
        <v/>
      </c>
    </row>
    <row r="2917" spans="1:13" x14ac:dyDescent="0.3">
      <c r="A2917" s="210" t="str">
        <f t="shared" si="468"/>
        <v>2023-IC-L5</v>
      </c>
      <c r="B2917" s="199">
        <f t="shared" si="469"/>
        <v>45241</v>
      </c>
      <c r="C2917" s="210" t="str">
        <f t="shared" si="470"/>
        <v>Zone 5 - Blare</v>
      </c>
      <c r="D2917" s="84" t="s">
        <v>1700</v>
      </c>
      <c r="E2917" s="51" t="str">
        <f t="shared" si="471"/>
        <v>Wanda</v>
      </c>
      <c r="F2917" s="51" t="str">
        <f t="shared" si="472"/>
        <v>Enslin</v>
      </c>
      <c r="G2917" s="51" t="str">
        <f t="shared" si="473"/>
        <v>Ladies Senior</v>
      </c>
      <c r="H2917" s="51" t="str">
        <f t="shared" si="474"/>
        <v>Namib Park</v>
      </c>
      <c r="I2917" s="84"/>
      <c r="J2917" s="84"/>
      <c r="K2917" s="84"/>
      <c r="L2917" s="83" t="str">
        <f t="shared" si="475"/>
        <v/>
      </c>
      <c r="M2917" s="83" t="str">
        <f t="shared" si="476"/>
        <v/>
      </c>
    </row>
    <row r="2918" spans="1:13" x14ac:dyDescent="0.3">
      <c r="A2918" s="210" t="str">
        <f t="shared" si="468"/>
        <v>2023-IC-L5</v>
      </c>
      <c r="B2918" s="199">
        <f t="shared" si="469"/>
        <v>45241</v>
      </c>
      <c r="C2918" s="210" t="str">
        <f t="shared" si="470"/>
        <v>Zone 5 - Blare</v>
      </c>
      <c r="D2918" s="84" t="s">
        <v>1006</v>
      </c>
      <c r="E2918" s="51" t="str">
        <f t="shared" si="471"/>
        <v>Andre</v>
      </c>
      <c r="F2918" s="51" t="str">
        <f t="shared" si="472"/>
        <v>Vermaak</v>
      </c>
      <c r="G2918" s="51" t="str">
        <f t="shared" si="473"/>
        <v>Men Senior</v>
      </c>
      <c r="H2918" s="51" t="str">
        <f t="shared" si="474"/>
        <v>Namib Park</v>
      </c>
      <c r="I2918" s="84"/>
      <c r="J2918" s="84"/>
      <c r="K2918" s="84"/>
      <c r="L2918" s="83" t="str">
        <f t="shared" si="475"/>
        <v/>
      </c>
      <c r="M2918" s="83" t="str">
        <f t="shared" si="476"/>
        <v/>
      </c>
    </row>
    <row r="2919" spans="1:13" x14ac:dyDescent="0.3">
      <c r="A2919" s="210" t="str">
        <f t="shared" si="468"/>
        <v>2023-IC-L5</v>
      </c>
      <c r="B2919" s="199">
        <f t="shared" si="469"/>
        <v>45241</v>
      </c>
      <c r="C2919" s="210" t="str">
        <f t="shared" si="470"/>
        <v>Zone 5 - Blare</v>
      </c>
      <c r="D2919" s="84" t="s">
        <v>1593</v>
      </c>
      <c r="E2919" s="51" t="str">
        <f t="shared" si="471"/>
        <v>Johan</v>
      </c>
      <c r="F2919" s="51" t="str">
        <f t="shared" si="472"/>
        <v>Van Niekerk</v>
      </c>
      <c r="G2919" s="51" t="str">
        <f t="shared" si="473"/>
        <v>Men Veteran</v>
      </c>
      <c r="H2919" s="51" t="str">
        <f t="shared" si="474"/>
        <v>Namib Park</v>
      </c>
      <c r="I2919" s="84"/>
      <c r="J2919" s="84"/>
      <c r="K2919" s="84"/>
      <c r="L2919" s="83" t="str">
        <f t="shared" si="475"/>
        <v/>
      </c>
      <c r="M2919" s="83" t="str">
        <f t="shared" si="476"/>
        <v/>
      </c>
    </row>
    <row r="2920" spans="1:13" x14ac:dyDescent="0.3">
      <c r="A2920" s="210" t="str">
        <f t="shared" si="468"/>
        <v>2023-IC-L5</v>
      </c>
      <c r="B2920" s="199">
        <f t="shared" si="469"/>
        <v>45241</v>
      </c>
      <c r="C2920" s="210" t="str">
        <f t="shared" si="470"/>
        <v>Zone 5 - Blare</v>
      </c>
      <c r="D2920" s="84" t="s">
        <v>1350</v>
      </c>
      <c r="E2920" s="51" t="str">
        <f t="shared" si="471"/>
        <v>Johan Spyker</v>
      </c>
      <c r="F2920" s="51" t="str">
        <f t="shared" si="472"/>
        <v>Kotze</v>
      </c>
      <c r="G2920" s="51" t="str">
        <f t="shared" si="473"/>
        <v>Men Veteran</v>
      </c>
      <c r="H2920" s="51" t="str">
        <f t="shared" si="474"/>
        <v>Okahandja</v>
      </c>
      <c r="I2920" s="84"/>
      <c r="J2920" s="84" t="s">
        <v>1279</v>
      </c>
      <c r="K2920" s="84">
        <v>142</v>
      </c>
      <c r="L2920" s="83">
        <f t="shared" si="475"/>
        <v>14.4</v>
      </c>
      <c r="M2920" s="83">
        <f t="shared" si="476"/>
        <v>14.4</v>
      </c>
    </row>
    <row r="2921" spans="1:13" x14ac:dyDescent="0.3">
      <c r="A2921" s="210" t="str">
        <f t="shared" si="468"/>
        <v>2023-IC-L5</v>
      </c>
      <c r="B2921" s="199">
        <f t="shared" si="469"/>
        <v>45241</v>
      </c>
      <c r="C2921" s="210" t="str">
        <f t="shared" si="470"/>
        <v>Zone 5 - Blare</v>
      </c>
      <c r="D2921" s="84" t="s">
        <v>1350</v>
      </c>
      <c r="E2921" s="51" t="str">
        <f t="shared" si="471"/>
        <v>Johan Spyker</v>
      </c>
      <c r="F2921" s="51" t="str">
        <f t="shared" si="472"/>
        <v>Kotze</v>
      </c>
      <c r="G2921" s="51" t="str">
        <f t="shared" si="473"/>
        <v>Men Veteran</v>
      </c>
      <c r="H2921" s="51" t="str">
        <f t="shared" si="474"/>
        <v>Okahandja</v>
      </c>
      <c r="I2921" s="84"/>
      <c r="J2921" s="84" t="s">
        <v>1279</v>
      </c>
      <c r="K2921" s="84">
        <v>137</v>
      </c>
      <c r="L2921" s="83">
        <f t="shared" si="475"/>
        <v>12.8</v>
      </c>
      <c r="M2921" s="83">
        <f t="shared" si="476"/>
        <v>12.8</v>
      </c>
    </row>
    <row r="2922" spans="1:13" x14ac:dyDescent="0.3">
      <c r="A2922" s="210" t="str">
        <f t="shared" si="468"/>
        <v>2023-IC-L5</v>
      </c>
      <c r="B2922" s="199">
        <f t="shared" si="469"/>
        <v>45241</v>
      </c>
      <c r="C2922" s="210" t="str">
        <f t="shared" si="470"/>
        <v>Zone 5 - Blare</v>
      </c>
      <c r="D2922" s="84" t="s">
        <v>1350</v>
      </c>
      <c r="E2922" s="51" t="str">
        <f t="shared" si="471"/>
        <v>Johan Spyker</v>
      </c>
      <c r="F2922" s="51" t="str">
        <f t="shared" si="472"/>
        <v>Kotze</v>
      </c>
      <c r="G2922" s="51" t="str">
        <f t="shared" si="473"/>
        <v>Men Veteran</v>
      </c>
      <c r="H2922" s="51" t="str">
        <f t="shared" si="474"/>
        <v>Okahandja</v>
      </c>
      <c r="I2922" s="84"/>
      <c r="J2922" s="84" t="s">
        <v>1279</v>
      </c>
      <c r="K2922" s="84">
        <v>107</v>
      </c>
      <c r="L2922" s="83">
        <f t="shared" si="475"/>
        <v>5.5</v>
      </c>
      <c r="M2922" s="83">
        <f t="shared" si="476"/>
        <v>5.5</v>
      </c>
    </row>
    <row r="2923" spans="1:13" x14ac:dyDescent="0.3">
      <c r="A2923" s="210" t="str">
        <f t="shared" si="468"/>
        <v>2023-IC-L5</v>
      </c>
      <c r="B2923" s="199">
        <f t="shared" si="469"/>
        <v>45241</v>
      </c>
      <c r="C2923" s="210" t="str">
        <f t="shared" si="470"/>
        <v>Zone 5 - Blare</v>
      </c>
      <c r="D2923" s="84" t="s">
        <v>1350</v>
      </c>
      <c r="E2923" s="51" t="str">
        <f t="shared" si="471"/>
        <v>Johan Spyker</v>
      </c>
      <c r="F2923" s="51" t="str">
        <f t="shared" si="472"/>
        <v>Kotze</v>
      </c>
      <c r="G2923" s="51" t="str">
        <f t="shared" si="473"/>
        <v>Men Veteran</v>
      </c>
      <c r="H2923" s="51" t="str">
        <f t="shared" si="474"/>
        <v>Okahandja</v>
      </c>
      <c r="I2923" s="84"/>
      <c r="J2923" s="84" t="s">
        <v>1279</v>
      </c>
      <c r="K2923" s="84">
        <v>124</v>
      </c>
      <c r="L2923" s="83">
        <f t="shared" si="475"/>
        <v>9.1</v>
      </c>
      <c r="M2923" s="83">
        <f t="shared" si="476"/>
        <v>9.1</v>
      </c>
    </row>
    <row r="2924" spans="1:13" x14ac:dyDescent="0.3">
      <c r="A2924" s="210" t="str">
        <f t="shared" si="468"/>
        <v>2023-IC-L5</v>
      </c>
      <c r="B2924" s="199">
        <f t="shared" si="469"/>
        <v>45241</v>
      </c>
      <c r="C2924" s="210" t="str">
        <f t="shared" si="470"/>
        <v>Zone 5 - Blare</v>
      </c>
      <c r="D2924" s="84" t="s">
        <v>1350</v>
      </c>
      <c r="E2924" s="51" t="str">
        <f t="shared" si="471"/>
        <v>Johan Spyker</v>
      </c>
      <c r="F2924" s="51" t="str">
        <f t="shared" si="472"/>
        <v>Kotze</v>
      </c>
      <c r="G2924" s="51" t="str">
        <f t="shared" si="473"/>
        <v>Men Veteran</v>
      </c>
      <c r="H2924" s="51" t="str">
        <f t="shared" si="474"/>
        <v>Okahandja</v>
      </c>
      <c r="I2924" s="84"/>
      <c r="J2924" s="84" t="s">
        <v>1279</v>
      </c>
      <c r="K2924" s="84">
        <v>116</v>
      </c>
      <c r="L2924" s="83">
        <f t="shared" si="475"/>
        <v>7.2</v>
      </c>
      <c r="M2924" s="83">
        <f t="shared" si="476"/>
        <v>7.2</v>
      </c>
    </row>
    <row r="2925" spans="1:13" x14ac:dyDescent="0.3">
      <c r="A2925" s="210" t="str">
        <f t="shared" si="468"/>
        <v>2023-IC-L5</v>
      </c>
      <c r="B2925" s="199">
        <f t="shared" si="469"/>
        <v>45241</v>
      </c>
      <c r="C2925" s="210" t="str">
        <f t="shared" si="470"/>
        <v>Zone 5 - Blare</v>
      </c>
      <c r="D2925" s="84" t="s">
        <v>1350</v>
      </c>
      <c r="E2925" s="51" t="str">
        <f t="shared" si="471"/>
        <v>Johan Spyker</v>
      </c>
      <c r="F2925" s="51" t="str">
        <f t="shared" si="472"/>
        <v>Kotze</v>
      </c>
      <c r="G2925" s="51" t="str">
        <f t="shared" si="473"/>
        <v>Men Veteran</v>
      </c>
      <c r="H2925" s="51" t="str">
        <f t="shared" si="474"/>
        <v>Okahandja</v>
      </c>
      <c r="I2925" s="84"/>
      <c r="J2925" s="84" t="s">
        <v>1279</v>
      </c>
      <c r="K2925" s="84">
        <v>164</v>
      </c>
      <c r="L2925" s="83">
        <f t="shared" si="475"/>
        <v>23.6</v>
      </c>
      <c r="M2925" s="83">
        <f t="shared" si="476"/>
        <v>23.6</v>
      </c>
    </row>
    <row r="2926" spans="1:13" x14ac:dyDescent="0.3">
      <c r="A2926" s="210" t="str">
        <f t="shared" si="468"/>
        <v>2023-IC-L5</v>
      </c>
      <c r="B2926" s="199">
        <f t="shared" si="469"/>
        <v>45241</v>
      </c>
      <c r="C2926" s="210" t="str">
        <f t="shared" si="470"/>
        <v>Zone 5 - Blare</v>
      </c>
      <c r="D2926" s="84" t="s">
        <v>1694</v>
      </c>
      <c r="E2926" s="51" t="str">
        <f t="shared" si="471"/>
        <v>Heiko Jnr</v>
      </c>
      <c r="F2926" s="51" t="str">
        <f t="shared" si="472"/>
        <v>Doll</v>
      </c>
      <c r="G2926" s="51" t="str">
        <f t="shared" si="473"/>
        <v>Men U/16</v>
      </c>
      <c r="H2926" s="51" t="str">
        <f t="shared" si="474"/>
        <v>Seagull Angling Club</v>
      </c>
      <c r="I2926" s="84"/>
      <c r="J2926" s="84" t="s">
        <v>1279</v>
      </c>
      <c r="K2926" s="84">
        <v>110</v>
      </c>
      <c r="L2926" s="83">
        <f t="shared" si="475"/>
        <v>6</v>
      </c>
      <c r="M2926" s="83">
        <f t="shared" si="476"/>
        <v>6</v>
      </c>
    </row>
    <row r="2927" spans="1:13" x14ac:dyDescent="0.3">
      <c r="A2927" s="210" t="str">
        <f t="shared" si="468"/>
        <v>2023-IC-L5</v>
      </c>
      <c r="B2927" s="199">
        <f t="shared" si="469"/>
        <v>45241</v>
      </c>
      <c r="C2927" s="210" t="str">
        <f t="shared" si="470"/>
        <v>Zone 5 - Blare</v>
      </c>
      <c r="D2927" s="84" t="s">
        <v>719</v>
      </c>
      <c r="E2927" s="51" t="str">
        <f t="shared" si="471"/>
        <v>Johan</v>
      </c>
      <c r="F2927" s="51" t="str">
        <f t="shared" si="472"/>
        <v>Faber</v>
      </c>
      <c r="G2927" s="51" t="str">
        <f t="shared" si="473"/>
        <v>Men Senior</v>
      </c>
      <c r="H2927" s="51" t="str">
        <f t="shared" si="474"/>
        <v>xOkahandja</v>
      </c>
      <c r="I2927" s="84" t="s">
        <v>19</v>
      </c>
      <c r="J2927" s="84"/>
      <c r="K2927" s="84">
        <v>49</v>
      </c>
      <c r="L2927" s="83">
        <f t="shared" si="475"/>
        <v>1.2</v>
      </c>
      <c r="M2927" s="83">
        <f t="shared" si="476"/>
        <v>1.2</v>
      </c>
    </row>
    <row r="2928" spans="1:13" x14ac:dyDescent="0.3">
      <c r="A2928" s="210" t="str">
        <f t="shared" si="468"/>
        <v>2023-IC-L5</v>
      </c>
      <c r="B2928" s="199">
        <f t="shared" si="469"/>
        <v>45241</v>
      </c>
      <c r="C2928" s="210" t="str">
        <f t="shared" si="470"/>
        <v>Zone 5 - Blare</v>
      </c>
      <c r="D2928" s="84" t="s">
        <v>464</v>
      </c>
      <c r="E2928" s="51" t="str">
        <f t="shared" si="471"/>
        <v>Herman</v>
      </c>
      <c r="F2928" s="51" t="str">
        <f t="shared" si="472"/>
        <v>Fourie</v>
      </c>
      <c r="G2928" s="51" t="str">
        <f t="shared" si="473"/>
        <v>Men Grand Masters</v>
      </c>
      <c r="H2928" s="51" t="str">
        <f t="shared" si="474"/>
        <v>Okahandja</v>
      </c>
      <c r="I2928" s="84"/>
      <c r="J2928" s="84" t="s">
        <v>10</v>
      </c>
      <c r="K2928" s="84">
        <v>41</v>
      </c>
      <c r="L2928" s="83">
        <f t="shared" si="475"/>
        <v>1.1000000000000001</v>
      </c>
      <c r="M2928" s="83">
        <f t="shared" si="476"/>
        <v>1.1000000000000001</v>
      </c>
    </row>
    <row r="2929" spans="1:13" x14ac:dyDescent="0.3">
      <c r="A2929" s="210" t="str">
        <f t="shared" si="468"/>
        <v>2023-IC-L5</v>
      </c>
      <c r="B2929" s="199">
        <f t="shared" si="469"/>
        <v>45241</v>
      </c>
      <c r="C2929" s="210" t="str">
        <f t="shared" si="470"/>
        <v>Zone 5 - Blare</v>
      </c>
      <c r="D2929" s="84" t="s">
        <v>726</v>
      </c>
      <c r="E2929" s="51" t="str">
        <f t="shared" si="471"/>
        <v>Kassie</v>
      </c>
      <c r="F2929" s="51" t="str">
        <f t="shared" si="472"/>
        <v>Caspers</v>
      </c>
      <c r="G2929" s="51" t="str">
        <f t="shared" si="473"/>
        <v>Men Veteran</v>
      </c>
      <c r="H2929" s="51" t="str">
        <f t="shared" si="474"/>
        <v>xOkahandja</v>
      </c>
      <c r="I2929" s="84" t="s">
        <v>19</v>
      </c>
      <c r="J2929" s="84"/>
      <c r="K2929" s="84">
        <v>44</v>
      </c>
      <c r="L2929" s="83">
        <f t="shared" si="475"/>
        <v>0.9</v>
      </c>
      <c r="M2929" s="83">
        <f t="shared" si="476"/>
        <v>0.9</v>
      </c>
    </row>
    <row r="2930" spans="1:13" x14ac:dyDescent="0.3">
      <c r="A2930" s="210" t="str">
        <f t="shared" si="468"/>
        <v>2023-IC-L5</v>
      </c>
      <c r="B2930" s="199">
        <f t="shared" si="469"/>
        <v>45241</v>
      </c>
      <c r="C2930" s="210" t="str">
        <f t="shared" si="470"/>
        <v>Zone 5 - Blare</v>
      </c>
      <c r="D2930" s="84" t="s">
        <v>606</v>
      </c>
      <c r="E2930" s="51" t="str">
        <f t="shared" si="471"/>
        <v>Gerrit</v>
      </c>
      <c r="F2930" s="51" t="str">
        <f t="shared" si="472"/>
        <v>Viljoen</v>
      </c>
      <c r="G2930" s="51" t="str">
        <f t="shared" si="473"/>
        <v>Men Grand Masters</v>
      </c>
      <c r="H2930" s="51" t="str">
        <f t="shared" si="474"/>
        <v>Okahandja</v>
      </c>
      <c r="I2930" s="84" t="s">
        <v>19</v>
      </c>
      <c r="J2930" s="84"/>
      <c r="K2930" s="84">
        <v>65</v>
      </c>
      <c r="L2930" s="83">
        <f t="shared" si="475"/>
        <v>2.8</v>
      </c>
      <c r="M2930" s="83">
        <f t="shared" si="476"/>
        <v>2.8</v>
      </c>
    </row>
    <row r="2931" spans="1:13" x14ac:dyDescent="0.3">
      <c r="A2931" s="210" t="str">
        <f t="shared" si="468"/>
        <v>2023-IC-L5</v>
      </c>
      <c r="B2931" s="199">
        <f t="shared" si="469"/>
        <v>45241</v>
      </c>
      <c r="C2931" s="210" t="str">
        <f t="shared" si="470"/>
        <v>Zone 5 - Blare</v>
      </c>
      <c r="D2931" s="84" t="s">
        <v>1192</v>
      </c>
      <c r="E2931" s="51" t="str">
        <f t="shared" si="471"/>
        <v>Armand</v>
      </c>
      <c r="F2931" s="51" t="str">
        <f t="shared" si="472"/>
        <v>Fourie</v>
      </c>
      <c r="G2931" s="51" t="str">
        <f t="shared" si="473"/>
        <v>Men Senior</v>
      </c>
      <c r="H2931" s="51" t="str">
        <f t="shared" si="474"/>
        <v>Okahandja</v>
      </c>
      <c r="I2931" s="84" t="s">
        <v>19</v>
      </c>
      <c r="J2931" s="84"/>
      <c r="K2931" s="84">
        <v>51</v>
      </c>
      <c r="L2931" s="83">
        <f t="shared" si="475"/>
        <v>1.4</v>
      </c>
      <c r="M2931" s="83">
        <f t="shared" si="476"/>
        <v>1.4</v>
      </c>
    </row>
    <row r="2932" spans="1:13" x14ac:dyDescent="0.3">
      <c r="A2932" s="210" t="str">
        <f t="shared" si="468"/>
        <v>2023-IC-L5</v>
      </c>
      <c r="B2932" s="199">
        <f t="shared" si="469"/>
        <v>45241</v>
      </c>
      <c r="C2932" s="210" t="str">
        <f t="shared" si="470"/>
        <v>Zone 5 - Blare</v>
      </c>
      <c r="D2932" s="84" t="s">
        <v>1693</v>
      </c>
      <c r="E2932" s="51" t="str">
        <f t="shared" si="471"/>
        <v>Eugene</v>
      </c>
      <c r="F2932" s="51" t="str">
        <f t="shared" si="472"/>
        <v>Rautenbach</v>
      </c>
      <c r="G2932" s="51" t="str">
        <f t="shared" si="473"/>
        <v>Men Senior</v>
      </c>
      <c r="H2932" s="51" t="str">
        <f t="shared" si="474"/>
        <v>Okahandja</v>
      </c>
      <c r="I2932" s="84"/>
      <c r="J2932" s="84"/>
      <c r="K2932" s="84"/>
      <c r="L2932" s="83" t="str">
        <f t="shared" si="475"/>
        <v/>
      </c>
      <c r="M2932" s="83" t="str">
        <f t="shared" si="476"/>
        <v/>
      </c>
    </row>
    <row r="2933" spans="1:13" x14ac:dyDescent="0.3">
      <c r="A2933" s="210" t="str">
        <f t="shared" si="468"/>
        <v>2023-IC-L5</v>
      </c>
      <c r="B2933" s="199">
        <f t="shared" si="469"/>
        <v>45241</v>
      </c>
      <c r="C2933" s="210" t="str">
        <f t="shared" si="470"/>
        <v>Zone 5 - Blare</v>
      </c>
      <c r="D2933" s="84" t="s">
        <v>1610</v>
      </c>
      <c r="E2933" s="51" t="str">
        <f t="shared" si="471"/>
        <v>Danie</v>
      </c>
      <c r="F2933" s="51" t="str">
        <f t="shared" si="472"/>
        <v>Van Wyk</v>
      </c>
      <c r="G2933" s="51" t="str">
        <f t="shared" si="473"/>
        <v>Men Senior</v>
      </c>
      <c r="H2933" s="51" t="str">
        <f t="shared" si="474"/>
        <v>Okahandja</v>
      </c>
      <c r="I2933" s="84"/>
      <c r="J2933" s="84"/>
      <c r="K2933" s="84"/>
      <c r="L2933" s="83" t="str">
        <f t="shared" si="475"/>
        <v/>
      </c>
      <c r="M2933" s="83" t="str">
        <f t="shared" si="476"/>
        <v/>
      </c>
    </row>
    <row r="2934" spans="1:13" x14ac:dyDescent="0.3">
      <c r="A2934" s="210" t="str">
        <f t="shared" si="468"/>
        <v>2023-IC-L5</v>
      </c>
      <c r="B2934" s="199">
        <f t="shared" si="469"/>
        <v>45241</v>
      </c>
      <c r="C2934" s="210" t="str">
        <f t="shared" si="470"/>
        <v>Zone 5 - Blare</v>
      </c>
      <c r="D2934" s="84" t="s">
        <v>1612</v>
      </c>
      <c r="E2934" s="51" t="str">
        <f t="shared" si="471"/>
        <v>Duan</v>
      </c>
      <c r="F2934" s="51" t="str">
        <f t="shared" si="472"/>
        <v>Kotze</v>
      </c>
      <c r="G2934" s="51" t="str">
        <f t="shared" si="473"/>
        <v>Men Veteran</v>
      </c>
      <c r="H2934" s="51" t="str">
        <f t="shared" si="474"/>
        <v>Okahandja</v>
      </c>
      <c r="I2934" s="84"/>
      <c r="J2934" s="84"/>
      <c r="K2934" s="84"/>
      <c r="L2934" s="83" t="str">
        <f t="shared" si="475"/>
        <v/>
      </c>
      <c r="M2934" s="83" t="str">
        <f t="shared" si="476"/>
        <v/>
      </c>
    </row>
    <row r="2935" spans="1:13" x14ac:dyDescent="0.3">
      <c r="A2935" s="210" t="str">
        <f t="shared" si="468"/>
        <v>2023-IC-L5</v>
      </c>
      <c r="B2935" s="199">
        <f t="shared" si="469"/>
        <v>45241</v>
      </c>
      <c r="C2935" s="210" t="str">
        <f t="shared" si="470"/>
        <v>Zone 5 - Blare</v>
      </c>
      <c r="D2935" s="84" t="s">
        <v>1322</v>
      </c>
      <c r="E2935" s="51" t="str">
        <f t="shared" si="471"/>
        <v>Kiaan</v>
      </c>
      <c r="F2935" s="51" t="str">
        <f t="shared" si="472"/>
        <v>Fourie</v>
      </c>
      <c r="G2935" s="51" t="str">
        <f t="shared" si="473"/>
        <v>Men Senior</v>
      </c>
      <c r="H2935" s="51" t="str">
        <f t="shared" si="474"/>
        <v>Okahandja</v>
      </c>
      <c r="I2935" s="84"/>
      <c r="J2935" s="84"/>
      <c r="K2935" s="84"/>
      <c r="L2935" s="83" t="str">
        <f t="shared" si="475"/>
        <v/>
      </c>
      <c r="M2935" s="83" t="str">
        <f t="shared" si="476"/>
        <v/>
      </c>
    </row>
    <row r="2936" spans="1:13" x14ac:dyDescent="0.3">
      <c r="A2936" s="210" t="str">
        <f t="shared" si="468"/>
        <v>2023-IC-L5</v>
      </c>
      <c r="B2936" s="199">
        <f t="shared" si="469"/>
        <v>45241</v>
      </c>
      <c r="C2936" s="210" t="str">
        <f t="shared" si="470"/>
        <v>Zone 5 - Blare</v>
      </c>
      <c r="D2936" s="84" t="s">
        <v>1053</v>
      </c>
      <c r="E2936" s="51" t="str">
        <f t="shared" si="471"/>
        <v>Fanie</v>
      </c>
      <c r="F2936" s="51" t="str">
        <f t="shared" si="472"/>
        <v>Van Vuuren</v>
      </c>
      <c r="G2936" s="51" t="str">
        <f t="shared" si="473"/>
        <v>Men Grand Masters</v>
      </c>
      <c r="H2936" s="51" t="str">
        <f t="shared" si="474"/>
        <v>Okahandja</v>
      </c>
      <c r="I2936" s="84"/>
      <c r="J2936" s="84"/>
      <c r="K2936" s="84"/>
      <c r="L2936" s="83" t="str">
        <f t="shared" si="475"/>
        <v/>
      </c>
      <c r="M2936" s="83" t="str">
        <f t="shared" si="476"/>
        <v/>
      </c>
    </row>
    <row r="2937" spans="1:13" x14ac:dyDescent="0.3">
      <c r="A2937" s="210" t="str">
        <f t="shared" si="468"/>
        <v>2023-IC-L5</v>
      </c>
      <c r="B2937" s="199">
        <f t="shared" si="469"/>
        <v>45241</v>
      </c>
      <c r="C2937" s="210" t="str">
        <f t="shared" si="470"/>
        <v>Zone 5 - Blare</v>
      </c>
      <c r="D2937" s="84" t="s">
        <v>703</v>
      </c>
      <c r="E2937" s="51" t="str">
        <f t="shared" si="471"/>
        <v>Heiko</v>
      </c>
      <c r="F2937" s="51" t="str">
        <f t="shared" si="472"/>
        <v>Doll</v>
      </c>
      <c r="G2937" s="51" t="str">
        <f t="shared" si="473"/>
        <v>Men Veteran</v>
      </c>
      <c r="H2937" s="51" t="str">
        <f t="shared" si="474"/>
        <v>Seagull Angling Club</v>
      </c>
      <c r="I2937" s="84"/>
      <c r="J2937" s="84"/>
      <c r="K2937" s="84"/>
      <c r="L2937" s="83" t="str">
        <f t="shared" si="475"/>
        <v/>
      </c>
      <c r="M2937" s="83" t="str">
        <f t="shared" si="476"/>
        <v/>
      </c>
    </row>
    <row r="2938" spans="1:13" x14ac:dyDescent="0.3">
      <c r="A2938" s="210" t="str">
        <f t="shared" si="468"/>
        <v>2023-IC-L5</v>
      </c>
      <c r="B2938" s="199">
        <f t="shared" si="469"/>
        <v>45241</v>
      </c>
      <c r="C2938" s="210" t="str">
        <f t="shared" si="470"/>
        <v>Zone 5 - Blare</v>
      </c>
      <c r="D2938" s="84" t="s">
        <v>1603</v>
      </c>
      <c r="E2938" s="51" t="str">
        <f t="shared" si="471"/>
        <v>Juanne-Louis</v>
      </c>
      <c r="F2938" s="51" t="str">
        <f t="shared" si="472"/>
        <v>Grobler</v>
      </c>
      <c r="G2938" s="51" t="str">
        <f t="shared" si="473"/>
        <v>Men Senior</v>
      </c>
      <c r="H2938" s="51" t="str">
        <f t="shared" si="474"/>
        <v>Orca Angling Club</v>
      </c>
      <c r="I2938" s="84"/>
      <c r="J2938" s="84" t="s">
        <v>1279</v>
      </c>
      <c r="K2938" s="84">
        <v>105</v>
      </c>
      <c r="L2938" s="83">
        <f t="shared" si="475"/>
        <v>5.0999999999999996</v>
      </c>
      <c r="M2938" s="83">
        <f t="shared" si="476"/>
        <v>5.0999999999999996</v>
      </c>
    </row>
    <row r="2939" spans="1:13" x14ac:dyDescent="0.3">
      <c r="A2939" s="210" t="str">
        <f t="shared" si="468"/>
        <v>2023-IC-L5</v>
      </c>
      <c r="B2939" s="199">
        <f t="shared" si="469"/>
        <v>45241</v>
      </c>
      <c r="C2939" s="210" t="str">
        <f t="shared" si="470"/>
        <v>Zone 5 - Blare</v>
      </c>
      <c r="D2939" s="84" t="s">
        <v>474</v>
      </c>
      <c r="E2939" s="51" t="str">
        <f t="shared" si="471"/>
        <v>Heini</v>
      </c>
      <c r="F2939" s="51" t="str">
        <f t="shared" si="472"/>
        <v>Zahrt</v>
      </c>
      <c r="G2939" s="51" t="str">
        <f t="shared" si="473"/>
        <v>Men Senior</v>
      </c>
      <c r="H2939" s="51" t="str">
        <f t="shared" si="474"/>
        <v>Orca Angling Club</v>
      </c>
      <c r="I2939" s="84"/>
      <c r="J2939" s="84" t="s">
        <v>1279</v>
      </c>
      <c r="K2939" s="84">
        <v>126</v>
      </c>
      <c r="L2939" s="83">
        <f t="shared" si="475"/>
        <v>9.6</v>
      </c>
      <c r="M2939" s="83">
        <f t="shared" si="476"/>
        <v>9.6</v>
      </c>
    </row>
    <row r="2940" spans="1:13" x14ac:dyDescent="0.3">
      <c r="A2940" s="210" t="str">
        <f t="shared" si="468"/>
        <v>2023-IC-L5</v>
      </c>
      <c r="B2940" s="199">
        <f t="shared" si="469"/>
        <v>45241</v>
      </c>
      <c r="C2940" s="210" t="str">
        <f t="shared" si="470"/>
        <v>Zone 5 - Blare</v>
      </c>
      <c r="D2940" s="84" t="s">
        <v>505</v>
      </c>
      <c r="E2940" s="51" t="str">
        <f t="shared" si="471"/>
        <v>Alec</v>
      </c>
      <c r="F2940" s="51" t="str">
        <f t="shared" si="472"/>
        <v>Landers</v>
      </c>
      <c r="G2940" s="51" t="str">
        <f t="shared" si="473"/>
        <v>Men Senior</v>
      </c>
      <c r="H2940" s="51" t="str">
        <f t="shared" si="474"/>
        <v>Orca Angling Club</v>
      </c>
      <c r="I2940" s="84"/>
      <c r="J2940" s="84" t="s">
        <v>1279</v>
      </c>
      <c r="K2940" s="84">
        <v>111</v>
      </c>
      <c r="L2940" s="83">
        <f t="shared" si="475"/>
        <v>6.2</v>
      </c>
      <c r="M2940" s="83">
        <f t="shared" si="476"/>
        <v>6.2</v>
      </c>
    </row>
    <row r="2941" spans="1:13" x14ac:dyDescent="0.3">
      <c r="A2941" s="210" t="str">
        <f t="shared" si="468"/>
        <v>2023-IC-L5</v>
      </c>
      <c r="B2941" s="199">
        <f t="shared" si="469"/>
        <v>45241</v>
      </c>
      <c r="C2941" s="210" t="str">
        <f t="shared" si="470"/>
        <v>Zone 5 - Blare</v>
      </c>
      <c r="D2941" s="84" t="s">
        <v>1773</v>
      </c>
      <c r="E2941" s="51" t="str">
        <f t="shared" si="471"/>
        <v>Alexander Albert</v>
      </c>
      <c r="F2941" s="51" t="str">
        <f t="shared" si="472"/>
        <v>Jansen</v>
      </c>
      <c r="G2941" s="51" t="str">
        <f t="shared" si="473"/>
        <v>Men Senior</v>
      </c>
      <c r="H2941" s="51" t="str">
        <f t="shared" si="474"/>
        <v>Orca Angling Club</v>
      </c>
      <c r="I2941" s="84"/>
      <c r="J2941" s="84" t="s">
        <v>1279</v>
      </c>
      <c r="K2941" s="84">
        <v>161</v>
      </c>
      <c r="L2941" s="83">
        <f t="shared" si="475"/>
        <v>22.2</v>
      </c>
      <c r="M2941" s="83">
        <f t="shared" si="476"/>
        <v>22.2</v>
      </c>
    </row>
    <row r="2942" spans="1:13" x14ac:dyDescent="0.3">
      <c r="A2942" s="210" t="str">
        <f t="shared" si="468"/>
        <v>2023-IC-L5</v>
      </c>
      <c r="B2942" s="199">
        <f t="shared" si="469"/>
        <v>45241</v>
      </c>
      <c r="C2942" s="210" t="str">
        <f t="shared" si="470"/>
        <v>Zone 5 - Blare</v>
      </c>
      <c r="D2942" s="84" t="s">
        <v>874</v>
      </c>
      <c r="E2942" s="51" t="str">
        <f t="shared" si="471"/>
        <v>Gerhard</v>
      </c>
      <c r="F2942" s="51" t="str">
        <f t="shared" si="472"/>
        <v>De Jager</v>
      </c>
      <c r="G2942" s="51" t="str">
        <f t="shared" si="473"/>
        <v>Men Senior</v>
      </c>
      <c r="H2942" s="51" t="str">
        <f t="shared" si="474"/>
        <v>Orca Angling Club</v>
      </c>
      <c r="I2942" s="84"/>
      <c r="J2942" s="84" t="s">
        <v>1279</v>
      </c>
      <c r="K2942" s="84">
        <v>150</v>
      </c>
      <c r="L2942" s="83">
        <f t="shared" si="475"/>
        <v>17.399999999999999</v>
      </c>
      <c r="M2942" s="83">
        <f t="shared" si="476"/>
        <v>17.399999999999999</v>
      </c>
    </row>
    <row r="2943" spans="1:13" x14ac:dyDescent="0.3">
      <c r="A2943" s="210" t="str">
        <f t="shared" si="468"/>
        <v>2023-IC-L5</v>
      </c>
      <c r="B2943" s="199">
        <f t="shared" si="469"/>
        <v>45241</v>
      </c>
      <c r="C2943" s="210" t="str">
        <f t="shared" si="470"/>
        <v>Zone 5 - Blare</v>
      </c>
      <c r="D2943" s="84" t="s">
        <v>1602</v>
      </c>
      <c r="E2943" s="51" t="str">
        <f t="shared" si="471"/>
        <v>William</v>
      </c>
      <c r="F2943" s="51" t="str">
        <f t="shared" si="472"/>
        <v>Schickerling</v>
      </c>
      <c r="G2943" s="51" t="str">
        <f t="shared" si="473"/>
        <v>Men Senior</v>
      </c>
      <c r="H2943" s="51" t="str">
        <f t="shared" si="474"/>
        <v>Orca Angling Club</v>
      </c>
      <c r="I2943" s="84"/>
      <c r="J2943" s="84" t="s">
        <v>1279</v>
      </c>
      <c r="K2943" s="84">
        <v>157</v>
      </c>
      <c r="L2943" s="83">
        <f t="shared" si="475"/>
        <v>20.399999999999999</v>
      </c>
      <c r="M2943" s="83">
        <f t="shared" si="476"/>
        <v>20.399999999999999</v>
      </c>
    </row>
    <row r="2944" spans="1:13" x14ac:dyDescent="0.3">
      <c r="A2944" s="210" t="str">
        <f t="shared" si="468"/>
        <v>2023-IC-L5</v>
      </c>
      <c r="B2944" s="199">
        <f t="shared" si="469"/>
        <v>45241</v>
      </c>
      <c r="C2944" s="210" t="str">
        <f t="shared" si="470"/>
        <v>Zone 5 - Blare</v>
      </c>
      <c r="D2944" s="84" t="s">
        <v>1602</v>
      </c>
      <c r="E2944" s="51" t="str">
        <f t="shared" si="471"/>
        <v>William</v>
      </c>
      <c r="F2944" s="51" t="str">
        <f t="shared" si="472"/>
        <v>Schickerling</v>
      </c>
      <c r="G2944" s="51" t="str">
        <f t="shared" si="473"/>
        <v>Men Senior</v>
      </c>
      <c r="H2944" s="51" t="str">
        <f t="shared" si="474"/>
        <v>Orca Angling Club</v>
      </c>
      <c r="I2944" s="84"/>
      <c r="J2944" s="84" t="s">
        <v>1279</v>
      </c>
      <c r="K2944" s="84">
        <v>105</v>
      </c>
      <c r="L2944" s="83">
        <f t="shared" si="475"/>
        <v>5.0999999999999996</v>
      </c>
      <c r="M2944" s="83">
        <f t="shared" si="476"/>
        <v>5.0999999999999996</v>
      </c>
    </row>
    <row r="2945" spans="1:13" x14ac:dyDescent="0.3">
      <c r="A2945" s="210" t="str">
        <f t="shared" si="468"/>
        <v>2023-IC-L5</v>
      </c>
      <c r="B2945" s="199">
        <f t="shared" si="469"/>
        <v>45241</v>
      </c>
      <c r="C2945" s="210" t="str">
        <f t="shared" si="470"/>
        <v>Zone 5 - Blare</v>
      </c>
      <c r="D2945" s="84" t="s">
        <v>752</v>
      </c>
      <c r="E2945" s="51" t="str">
        <f t="shared" si="471"/>
        <v>Herman</v>
      </c>
      <c r="F2945" s="51" t="str">
        <f t="shared" si="472"/>
        <v>Krauze</v>
      </c>
      <c r="G2945" s="51" t="str">
        <f t="shared" si="473"/>
        <v>Men U/21</v>
      </c>
      <c r="H2945" s="51" t="str">
        <f t="shared" si="474"/>
        <v>Orca Angling Club</v>
      </c>
      <c r="I2945" s="84"/>
      <c r="J2945" s="84" t="s">
        <v>1279</v>
      </c>
      <c r="K2945" s="84">
        <v>156</v>
      </c>
      <c r="L2945" s="83">
        <f t="shared" si="475"/>
        <v>19.899999999999999</v>
      </c>
      <c r="M2945" s="83">
        <f t="shared" si="476"/>
        <v>19.899999999999999</v>
      </c>
    </row>
    <row r="2946" spans="1:13" x14ac:dyDescent="0.3">
      <c r="A2946" s="210" t="str">
        <f t="shared" si="468"/>
        <v>2023-IC-L5</v>
      </c>
      <c r="B2946" s="199">
        <f t="shared" si="469"/>
        <v>45241</v>
      </c>
      <c r="C2946" s="210" t="str">
        <f t="shared" si="470"/>
        <v>Zone 5 - Blare</v>
      </c>
      <c r="D2946" s="84" t="s">
        <v>673</v>
      </c>
      <c r="E2946" s="51" t="str">
        <f t="shared" si="471"/>
        <v>Morne</v>
      </c>
      <c r="F2946" s="51" t="str">
        <f t="shared" si="472"/>
        <v>Du Plessis</v>
      </c>
      <c r="G2946" s="51" t="str">
        <f t="shared" si="473"/>
        <v>Men Senior</v>
      </c>
      <c r="H2946" s="51" t="str">
        <f t="shared" si="474"/>
        <v>Orca Angling Club</v>
      </c>
      <c r="I2946" s="84"/>
      <c r="J2946" s="84" t="s">
        <v>1279</v>
      </c>
      <c r="K2946" s="84">
        <v>151</v>
      </c>
      <c r="L2946" s="83">
        <f t="shared" si="475"/>
        <v>17.8</v>
      </c>
      <c r="M2946" s="83">
        <f t="shared" si="476"/>
        <v>17.8</v>
      </c>
    </row>
    <row r="2947" spans="1:13" x14ac:dyDescent="0.3">
      <c r="A2947" s="210" t="str">
        <f t="shared" si="468"/>
        <v>2023-IC-L5</v>
      </c>
      <c r="B2947" s="199">
        <f t="shared" si="469"/>
        <v>45241</v>
      </c>
      <c r="C2947" s="210" t="str">
        <f t="shared" si="470"/>
        <v>Zone 5 - Blare</v>
      </c>
      <c r="D2947" s="84" t="s">
        <v>599</v>
      </c>
      <c r="E2947" s="51" t="str">
        <f t="shared" si="471"/>
        <v>Lindie</v>
      </c>
      <c r="F2947" s="51" t="str">
        <f t="shared" si="472"/>
        <v>Krauze</v>
      </c>
      <c r="G2947" s="51" t="str">
        <f t="shared" si="473"/>
        <v>Ladies Veteran</v>
      </c>
      <c r="H2947" s="51" t="str">
        <f t="shared" si="474"/>
        <v>Orca Angling Club</v>
      </c>
      <c r="I2947" s="84"/>
      <c r="J2947" s="84" t="s">
        <v>1279</v>
      </c>
      <c r="K2947" s="84">
        <v>155</v>
      </c>
      <c r="L2947" s="83">
        <f t="shared" si="475"/>
        <v>19.5</v>
      </c>
      <c r="M2947" s="83">
        <f t="shared" si="476"/>
        <v>19.5</v>
      </c>
    </row>
    <row r="2948" spans="1:13" x14ac:dyDescent="0.3">
      <c r="A2948" s="210" t="str">
        <f t="shared" ref="A2948:A3011" si="477">IF(D2948="","",A2947)</f>
        <v>2023-IC-L5</v>
      </c>
      <c r="B2948" s="199">
        <f t="shared" ref="B2948:B3011" si="478">IF(D2948="","",B2947)</f>
        <v>45241</v>
      </c>
      <c r="C2948" s="210" t="str">
        <f t="shared" ref="C2948:C3011" si="479">IF(D2948="","",C2947)</f>
        <v>Zone 5 - Blare</v>
      </c>
      <c r="D2948" s="84" t="s">
        <v>568</v>
      </c>
      <c r="E2948" s="51" t="str">
        <f t="shared" ref="E2948:E3011" si="480">IF(D2948="","",VLOOKUP(D2948,Master,3,FALSE))</f>
        <v xml:space="preserve">Joe </v>
      </c>
      <c r="F2948" s="51" t="str">
        <f t="shared" ref="F2948:F3011" si="481">IF(D2948="","",VLOOKUP(D2948,Master,4,FALSE))</f>
        <v>Herman</v>
      </c>
      <c r="G2948" s="51" t="str">
        <f t="shared" ref="G2948:G3011" si="482">IF(D2948="","",VLOOKUP(D2948,Master,5,FALSE))</f>
        <v>Men Senior</v>
      </c>
      <c r="H2948" s="51" t="str">
        <f t="shared" ref="H2948:H3011" si="483">IF(D2948="","",VLOOKUP(D2948,Master,2,FALSE))</f>
        <v>Orca Angling Club</v>
      </c>
      <c r="I2948" s="84"/>
      <c r="J2948" s="84" t="s">
        <v>1279</v>
      </c>
      <c r="K2948" s="84">
        <v>145</v>
      </c>
      <c r="L2948" s="83">
        <f t="shared" ref="L2948:L3011" si="484">IF(K2948="","",IF(I2948="",ROUND(HLOOKUP(J2948,kgList,K2948,FALSE),1),ROUND(HLOOKUP(I2948,kgList,K2948,FALSE),1)))</f>
        <v>15.5</v>
      </c>
      <c r="M2948" s="83">
        <f t="shared" ref="M2948:M3011" si="485">IF(L2948="","",IF(COUNTA(I2948:J2948)&gt;1,"Edible or Inedible",IF(COUNTA(I2948)=1,L2948*1,IF(COUNTA(J2948)=1,L2948*1,"ERROR"))))</f>
        <v>15.5</v>
      </c>
    </row>
    <row r="2949" spans="1:13" x14ac:dyDescent="0.3">
      <c r="A2949" s="210" t="str">
        <f t="shared" si="477"/>
        <v>2023-IC-L5</v>
      </c>
      <c r="B2949" s="199">
        <f t="shared" si="478"/>
        <v>45241</v>
      </c>
      <c r="C2949" s="210" t="str">
        <f t="shared" si="479"/>
        <v>Zone 5 - Blare</v>
      </c>
      <c r="D2949" s="84" t="s">
        <v>1766</v>
      </c>
      <c r="E2949" s="51" t="str">
        <f t="shared" si="480"/>
        <v>Terence</v>
      </c>
      <c r="F2949" s="51" t="str">
        <f t="shared" si="481"/>
        <v>Knowles</v>
      </c>
      <c r="G2949" s="51" t="str">
        <f t="shared" si="482"/>
        <v>Men Senior</v>
      </c>
      <c r="H2949" s="51" t="str">
        <f t="shared" si="483"/>
        <v>Orca Angling Club</v>
      </c>
      <c r="I2949" s="84"/>
      <c r="J2949" s="84" t="s">
        <v>1280</v>
      </c>
      <c r="K2949" s="84">
        <v>127</v>
      </c>
      <c r="L2949" s="83">
        <f t="shared" si="484"/>
        <v>8.5</v>
      </c>
      <c r="M2949" s="83">
        <f t="shared" si="485"/>
        <v>8.5</v>
      </c>
    </row>
    <row r="2950" spans="1:13" x14ac:dyDescent="0.3">
      <c r="A2950" s="210" t="str">
        <f t="shared" si="477"/>
        <v>2023-IC-L5</v>
      </c>
      <c r="B2950" s="199">
        <f t="shared" si="478"/>
        <v>45241</v>
      </c>
      <c r="C2950" s="210" t="str">
        <f t="shared" si="479"/>
        <v>Zone 5 - Blare</v>
      </c>
      <c r="D2950" s="84" t="s">
        <v>1766</v>
      </c>
      <c r="E2950" s="51" t="str">
        <f t="shared" si="480"/>
        <v>Terence</v>
      </c>
      <c r="F2950" s="51" t="str">
        <f t="shared" si="481"/>
        <v>Knowles</v>
      </c>
      <c r="G2950" s="51" t="str">
        <f t="shared" si="482"/>
        <v>Men Senior</v>
      </c>
      <c r="H2950" s="51" t="str">
        <f t="shared" si="483"/>
        <v>Orca Angling Club</v>
      </c>
      <c r="I2950" s="84"/>
      <c r="J2950" s="84" t="s">
        <v>1280</v>
      </c>
      <c r="K2950" s="84">
        <v>136</v>
      </c>
      <c r="L2950" s="83">
        <f t="shared" si="484"/>
        <v>10.8</v>
      </c>
      <c r="M2950" s="83">
        <f t="shared" si="485"/>
        <v>10.8</v>
      </c>
    </row>
    <row r="2951" spans="1:13" x14ac:dyDescent="0.3">
      <c r="A2951" s="210" t="str">
        <f t="shared" si="477"/>
        <v>2023-IC-L5</v>
      </c>
      <c r="B2951" s="199">
        <f t="shared" si="478"/>
        <v>45241</v>
      </c>
      <c r="C2951" s="210" t="str">
        <f t="shared" si="479"/>
        <v>Zone 5 - Blare</v>
      </c>
      <c r="D2951" s="84" t="s">
        <v>1228</v>
      </c>
      <c r="E2951" s="51" t="str">
        <f t="shared" si="480"/>
        <v>Lian</v>
      </c>
      <c r="F2951" s="51" t="str">
        <f t="shared" si="481"/>
        <v>De Jager</v>
      </c>
      <c r="G2951" s="51" t="str">
        <f t="shared" si="482"/>
        <v>Men Senior</v>
      </c>
      <c r="H2951" s="51" t="str">
        <f t="shared" si="483"/>
        <v>Orca Angling Club</v>
      </c>
      <c r="I2951" s="84" t="s">
        <v>9</v>
      </c>
      <c r="J2951" s="84"/>
      <c r="K2951" s="84">
        <v>31</v>
      </c>
      <c r="L2951" s="83">
        <f t="shared" si="484"/>
        <v>0.5</v>
      </c>
      <c r="M2951" s="83">
        <f t="shared" si="485"/>
        <v>0.5</v>
      </c>
    </row>
    <row r="2952" spans="1:13" x14ac:dyDescent="0.3">
      <c r="A2952" s="210" t="str">
        <f t="shared" si="477"/>
        <v>2023-IC-L5</v>
      </c>
      <c r="B2952" s="199">
        <f t="shared" si="478"/>
        <v>45241</v>
      </c>
      <c r="C2952" s="210" t="str">
        <f t="shared" si="479"/>
        <v>Zone 5 - Blare</v>
      </c>
      <c r="D2952" s="84" t="s">
        <v>1228</v>
      </c>
      <c r="E2952" s="51" t="str">
        <f t="shared" si="480"/>
        <v>Lian</v>
      </c>
      <c r="F2952" s="51" t="str">
        <f t="shared" si="481"/>
        <v>De Jager</v>
      </c>
      <c r="G2952" s="51" t="str">
        <f t="shared" si="482"/>
        <v>Men Senior</v>
      </c>
      <c r="H2952" s="51" t="str">
        <f t="shared" si="483"/>
        <v>Orca Angling Club</v>
      </c>
      <c r="I2952" s="84" t="s">
        <v>9</v>
      </c>
      <c r="J2952" s="84"/>
      <c r="K2952" s="84">
        <v>33</v>
      </c>
      <c r="L2952" s="83">
        <f t="shared" si="484"/>
        <v>0.7</v>
      </c>
      <c r="M2952" s="83">
        <f t="shared" si="485"/>
        <v>0.7</v>
      </c>
    </row>
    <row r="2953" spans="1:13" x14ac:dyDescent="0.3">
      <c r="A2953" s="210" t="str">
        <f t="shared" si="477"/>
        <v>2023-IC-L5</v>
      </c>
      <c r="B2953" s="199">
        <f t="shared" si="478"/>
        <v>45241</v>
      </c>
      <c r="C2953" s="210" t="str">
        <f t="shared" si="479"/>
        <v>Zone 5 - Blare</v>
      </c>
      <c r="D2953" s="84" t="s">
        <v>1228</v>
      </c>
      <c r="E2953" s="51" t="str">
        <f t="shared" si="480"/>
        <v>Lian</v>
      </c>
      <c r="F2953" s="51" t="str">
        <f t="shared" si="481"/>
        <v>De Jager</v>
      </c>
      <c r="G2953" s="51" t="str">
        <f t="shared" si="482"/>
        <v>Men Senior</v>
      </c>
      <c r="H2953" s="51" t="str">
        <f t="shared" si="483"/>
        <v>Orca Angling Club</v>
      </c>
      <c r="I2953" s="84" t="s">
        <v>9</v>
      </c>
      <c r="J2953" s="84"/>
      <c r="K2953" s="84">
        <v>39</v>
      </c>
      <c r="L2953" s="83">
        <f t="shared" si="484"/>
        <v>1.1000000000000001</v>
      </c>
      <c r="M2953" s="83">
        <f t="shared" si="485"/>
        <v>1.1000000000000001</v>
      </c>
    </row>
    <row r="2954" spans="1:13" x14ac:dyDescent="0.3">
      <c r="A2954" s="210" t="str">
        <f t="shared" si="477"/>
        <v>2023-IC-L5</v>
      </c>
      <c r="B2954" s="199">
        <f t="shared" si="478"/>
        <v>45241</v>
      </c>
      <c r="C2954" s="210" t="str">
        <f t="shared" si="479"/>
        <v>Zone 5 - Blare</v>
      </c>
      <c r="D2954" s="84" t="s">
        <v>2065</v>
      </c>
      <c r="E2954" s="51" t="str">
        <f t="shared" si="480"/>
        <v>Corne</v>
      </c>
      <c r="F2954" s="51" t="str">
        <f t="shared" si="481"/>
        <v>Kruger</v>
      </c>
      <c r="G2954" s="51" t="str">
        <f t="shared" si="482"/>
        <v>Men Senior</v>
      </c>
      <c r="H2954" s="51" t="str">
        <f t="shared" si="483"/>
        <v>Orca Angling Club</v>
      </c>
      <c r="I2954" s="84"/>
      <c r="J2954" s="84"/>
      <c r="K2954" s="84"/>
      <c r="L2954" s="83" t="str">
        <f t="shared" si="484"/>
        <v/>
      </c>
      <c r="M2954" s="83" t="str">
        <f t="shared" si="485"/>
        <v/>
      </c>
    </row>
    <row r="2955" spans="1:13" x14ac:dyDescent="0.3">
      <c r="A2955" s="210" t="str">
        <f t="shared" si="477"/>
        <v>2023-IC-L5</v>
      </c>
      <c r="B2955" s="199">
        <f t="shared" si="478"/>
        <v>45241</v>
      </c>
      <c r="C2955" s="210" t="str">
        <f t="shared" si="479"/>
        <v>Zone 5 - Blare</v>
      </c>
      <c r="D2955" s="84" t="s">
        <v>2066</v>
      </c>
      <c r="E2955" s="51" t="str">
        <f t="shared" si="480"/>
        <v>Leon</v>
      </c>
      <c r="F2955" s="51" t="str">
        <f t="shared" si="481"/>
        <v>Krauze</v>
      </c>
      <c r="G2955" s="51" t="str">
        <f t="shared" si="482"/>
        <v>Men Veteran</v>
      </c>
      <c r="H2955" s="51" t="str">
        <f t="shared" si="483"/>
        <v>Orca Angling Club</v>
      </c>
      <c r="I2955" s="84"/>
      <c r="J2955" s="84"/>
      <c r="K2955" s="84"/>
      <c r="L2955" s="83" t="str">
        <f t="shared" si="484"/>
        <v/>
      </c>
      <c r="M2955" s="83" t="str">
        <f t="shared" si="485"/>
        <v/>
      </c>
    </row>
    <row r="2956" spans="1:13" x14ac:dyDescent="0.3">
      <c r="A2956" s="210" t="str">
        <f t="shared" si="477"/>
        <v>2023-IC-L5</v>
      </c>
      <c r="B2956" s="199">
        <f t="shared" si="478"/>
        <v>45241</v>
      </c>
      <c r="C2956" s="210" t="str">
        <f t="shared" si="479"/>
        <v>Zone 5 - Blare</v>
      </c>
      <c r="D2956" s="84" t="s">
        <v>2067</v>
      </c>
      <c r="E2956" s="51" t="str">
        <f t="shared" si="480"/>
        <v>Jaqi</v>
      </c>
      <c r="F2956" s="51" t="str">
        <f t="shared" si="481"/>
        <v>Oberholzer</v>
      </c>
      <c r="G2956" s="51" t="str">
        <f t="shared" si="482"/>
        <v>Ladies Master</v>
      </c>
      <c r="H2956" s="51" t="str">
        <f t="shared" si="483"/>
        <v>Orca Angling Club</v>
      </c>
      <c r="I2956" s="84"/>
      <c r="J2956" s="84"/>
      <c r="K2956" s="84"/>
      <c r="L2956" s="83" t="str">
        <f t="shared" si="484"/>
        <v/>
      </c>
      <c r="M2956" s="83" t="str">
        <f t="shared" si="485"/>
        <v/>
      </c>
    </row>
    <row r="2957" spans="1:13" x14ac:dyDescent="0.3">
      <c r="A2957" s="210" t="str">
        <f t="shared" si="477"/>
        <v>2023-IC-L5</v>
      </c>
      <c r="B2957" s="199">
        <f t="shared" si="478"/>
        <v>45241</v>
      </c>
      <c r="C2957" s="210" t="str">
        <f t="shared" si="479"/>
        <v>Zone 5 - Blare</v>
      </c>
      <c r="D2957" s="84" t="s">
        <v>629</v>
      </c>
      <c r="E2957" s="51" t="str">
        <f t="shared" si="480"/>
        <v>Elaine</v>
      </c>
      <c r="F2957" s="51" t="str">
        <f t="shared" si="481"/>
        <v>Vorster</v>
      </c>
      <c r="G2957" s="51" t="str">
        <f t="shared" si="482"/>
        <v>Ladies Veteran</v>
      </c>
      <c r="H2957" s="51" t="str">
        <f t="shared" si="483"/>
        <v>Orca Angling Club</v>
      </c>
      <c r="I2957" s="84"/>
      <c r="J2957" s="84"/>
      <c r="K2957" s="84"/>
      <c r="L2957" s="83" t="str">
        <f t="shared" si="484"/>
        <v/>
      </c>
      <c r="M2957" s="83" t="str">
        <f t="shared" si="485"/>
        <v/>
      </c>
    </row>
    <row r="2958" spans="1:13" x14ac:dyDescent="0.3">
      <c r="A2958" s="210" t="str">
        <f t="shared" si="477"/>
        <v>2023-IC-L5</v>
      </c>
      <c r="B2958" s="199">
        <f t="shared" si="478"/>
        <v>45241</v>
      </c>
      <c r="C2958" s="210" t="str">
        <f t="shared" si="479"/>
        <v>Zone 5 - Blare</v>
      </c>
      <c r="D2958" s="84" t="s">
        <v>456</v>
      </c>
      <c r="E2958" s="51" t="str">
        <f t="shared" si="480"/>
        <v>Brian</v>
      </c>
      <c r="F2958" s="51" t="str">
        <f t="shared" si="481"/>
        <v>Curtis</v>
      </c>
      <c r="G2958" s="51" t="str">
        <f t="shared" si="482"/>
        <v>Men Senior</v>
      </c>
      <c r="H2958" s="51" t="str">
        <f t="shared" si="483"/>
        <v>Orca Angling Club</v>
      </c>
      <c r="I2958" s="84"/>
      <c r="J2958" s="84"/>
      <c r="K2958" s="84"/>
      <c r="L2958" s="83" t="str">
        <f t="shared" si="484"/>
        <v/>
      </c>
      <c r="M2958" s="83" t="str">
        <f t="shared" si="485"/>
        <v/>
      </c>
    </row>
    <row r="2959" spans="1:13" x14ac:dyDescent="0.3">
      <c r="A2959" s="210" t="str">
        <f t="shared" si="477"/>
        <v>2023-IC-L5</v>
      </c>
      <c r="B2959" s="199">
        <f t="shared" si="478"/>
        <v>45241</v>
      </c>
      <c r="C2959" s="210" t="str">
        <f t="shared" si="479"/>
        <v>Zone 5 - Blare</v>
      </c>
      <c r="D2959" s="84" t="s">
        <v>776</v>
      </c>
      <c r="E2959" s="51" t="str">
        <f t="shared" si="480"/>
        <v>Gelhar</v>
      </c>
      <c r="F2959" s="51" t="str">
        <f t="shared" si="481"/>
        <v>Slabbert</v>
      </c>
      <c r="G2959" s="51" t="str">
        <f t="shared" si="482"/>
        <v>Men Senior</v>
      </c>
      <c r="H2959" s="51" t="str">
        <f t="shared" si="483"/>
        <v>Orca Angling Club</v>
      </c>
      <c r="I2959" s="84"/>
      <c r="J2959" s="84"/>
      <c r="K2959" s="84"/>
      <c r="L2959" s="83" t="str">
        <f t="shared" si="484"/>
        <v/>
      </c>
      <c r="M2959" s="83" t="str">
        <f t="shared" si="485"/>
        <v/>
      </c>
    </row>
    <row r="2960" spans="1:13" x14ac:dyDescent="0.3">
      <c r="A2960" s="210" t="str">
        <f t="shared" si="477"/>
        <v>2023-IC-L5</v>
      </c>
      <c r="B2960" s="199">
        <f t="shared" si="478"/>
        <v>45241</v>
      </c>
      <c r="C2960" s="210" t="str">
        <f t="shared" si="479"/>
        <v>Zone 5 - Blare</v>
      </c>
      <c r="D2960" s="84" t="s">
        <v>819</v>
      </c>
      <c r="E2960" s="51" t="str">
        <f t="shared" si="480"/>
        <v>Luke</v>
      </c>
      <c r="F2960" s="51" t="str">
        <f t="shared" si="481"/>
        <v>Jansen</v>
      </c>
      <c r="G2960" s="51" t="str">
        <f t="shared" si="482"/>
        <v>Men Senior</v>
      </c>
      <c r="H2960" s="51" t="str">
        <f t="shared" si="483"/>
        <v>Orca Angling Club</v>
      </c>
      <c r="I2960" s="84"/>
      <c r="J2960" s="84"/>
      <c r="K2960" s="84"/>
      <c r="L2960" s="83" t="str">
        <f t="shared" si="484"/>
        <v/>
      </c>
      <c r="M2960" s="83" t="str">
        <f t="shared" si="485"/>
        <v/>
      </c>
    </row>
    <row r="2961" spans="1:13" x14ac:dyDescent="0.3">
      <c r="A2961" s="210" t="str">
        <f t="shared" si="477"/>
        <v>2023-IC-L5</v>
      </c>
      <c r="B2961" s="199">
        <f t="shared" si="478"/>
        <v>45241</v>
      </c>
      <c r="C2961" s="210" t="str">
        <f t="shared" si="479"/>
        <v>Zone 5 - Blare</v>
      </c>
      <c r="D2961" s="84" t="s">
        <v>822</v>
      </c>
      <c r="E2961" s="51" t="str">
        <f t="shared" si="480"/>
        <v>Marvin</v>
      </c>
      <c r="F2961" s="51" t="str">
        <f t="shared" si="481"/>
        <v>Miller</v>
      </c>
      <c r="G2961" s="51" t="str">
        <f t="shared" si="482"/>
        <v>Men Senior</v>
      </c>
      <c r="H2961" s="51" t="str">
        <f t="shared" si="483"/>
        <v>Orca Angling Club</v>
      </c>
      <c r="I2961" s="84"/>
      <c r="J2961" s="84"/>
      <c r="K2961" s="84"/>
      <c r="L2961" s="83" t="str">
        <f t="shared" si="484"/>
        <v/>
      </c>
      <c r="M2961" s="83" t="str">
        <f t="shared" si="485"/>
        <v/>
      </c>
    </row>
    <row r="2962" spans="1:13" x14ac:dyDescent="0.3">
      <c r="A2962" s="210" t="str">
        <f t="shared" si="477"/>
        <v>2023-IC-L5</v>
      </c>
      <c r="B2962" s="199">
        <f t="shared" si="478"/>
        <v>45241</v>
      </c>
      <c r="C2962" s="210" t="str">
        <f t="shared" si="479"/>
        <v>Zone 5 - Blare</v>
      </c>
      <c r="D2962" s="84" t="s">
        <v>1133</v>
      </c>
      <c r="E2962" s="51" t="str">
        <f t="shared" si="480"/>
        <v>Rinus</v>
      </c>
      <c r="F2962" s="51" t="str">
        <f t="shared" si="481"/>
        <v>Van Der Westhuizen</v>
      </c>
      <c r="G2962" s="51" t="str">
        <f t="shared" si="482"/>
        <v>Men Veteran</v>
      </c>
      <c r="H2962" s="51" t="str">
        <f t="shared" si="483"/>
        <v>Otjiwarongo</v>
      </c>
      <c r="I2962" s="84"/>
      <c r="J2962" s="84" t="s">
        <v>1279</v>
      </c>
      <c r="K2962" s="84">
        <v>122</v>
      </c>
      <c r="L2962" s="83">
        <f t="shared" si="484"/>
        <v>8.6</v>
      </c>
      <c r="M2962" s="83">
        <f t="shared" si="485"/>
        <v>8.6</v>
      </c>
    </row>
    <row r="2963" spans="1:13" x14ac:dyDescent="0.3">
      <c r="A2963" s="210" t="str">
        <f t="shared" si="477"/>
        <v>2023-IC-L5</v>
      </c>
      <c r="B2963" s="199">
        <f t="shared" si="478"/>
        <v>45241</v>
      </c>
      <c r="C2963" s="210" t="str">
        <f t="shared" si="479"/>
        <v>Zone 5 - Blare</v>
      </c>
      <c r="D2963" s="84" t="s">
        <v>1133</v>
      </c>
      <c r="E2963" s="51" t="str">
        <f t="shared" si="480"/>
        <v>Rinus</v>
      </c>
      <c r="F2963" s="51" t="str">
        <f t="shared" si="481"/>
        <v>Van Der Westhuizen</v>
      </c>
      <c r="G2963" s="51" t="str">
        <f t="shared" si="482"/>
        <v>Men Veteran</v>
      </c>
      <c r="H2963" s="51" t="str">
        <f t="shared" si="483"/>
        <v>Otjiwarongo</v>
      </c>
      <c r="I2963" s="84"/>
      <c r="J2963" s="84" t="s">
        <v>1279</v>
      </c>
      <c r="K2963" s="84">
        <v>132</v>
      </c>
      <c r="L2963" s="83">
        <f t="shared" si="484"/>
        <v>11.2</v>
      </c>
      <c r="M2963" s="83">
        <f t="shared" si="485"/>
        <v>11.2</v>
      </c>
    </row>
    <row r="2964" spans="1:13" x14ac:dyDescent="0.3">
      <c r="A2964" s="210" t="str">
        <f t="shared" si="477"/>
        <v>2023-IC-L5</v>
      </c>
      <c r="B2964" s="199">
        <f t="shared" si="478"/>
        <v>45241</v>
      </c>
      <c r="C2964" s="210" t="str">
        <f t="shared" si="479"/>
        <v>Zone 5 - Blare</v>
      </c>
      <c r="D2964" s="84" t="s">
        <v>1189</v>
      </c>
      <c r="E2964" s="51" t="str">
        <f t="shared" si="480"/>
        <v>Martinus</v>
      </c>
      <c r="F2964" s="51" t="str">
        <f t="shared" si="481"/>
        <v>Venter</v>
      </c>
      <c r="G2964" s="51" t="str">
        <f t="shared" si="482"/>
        <v>Men Veteran</v>
      </c>
      <c r="H2964" s="51" t="str">
        <f t="shared" si="483"/>
        <v>Otjiwarongo</v>
      </c>
      <c r="I2964" s="84"/>
      <c r="J2964" s="84" t="s">
        <v>1279</v>
      </c>
      <c r="K2964" s="84">
        <v>156</v>
      </c>
      <c r="L2964" s="83">
        <f t="shared" si="484"/>
        <v>19.899999999999999</v>
      </c>
      <c r="M2964" s="83">
        <f t="shared" si="485"/>
        <v>19.899999999999999</v>
      </c>
    </row>
    <row r="2965" spans="1:13" x14ac:dyDescent="0.3">
      <c r="A2965" s="210" t="str">
        <f t="shared" si="477"/>
        <v>2023-IC-L5</v>
      </c>
      <c r="B2965" s="199">
        <f t="shared" si="478"/>
        <v>45241</v>
      </c>
      <c r="C2965" s="210" t="str">
        <f t="shared" si="479"/>
        <v>Zone 5 - Blare</v>
      </c>
      <c r="D2965" s="84" t="s">
        <v>972</v>
      </c>
      <c r="E2965" s="51" t="str">
        <f t="shared" si="480"/>
        <v>Otto</v>
      </c>
      <c r="F2965" s="51" t="str">
        <f t="shared" si="481"/>
        <v>Feyerabend</v>
      </c>
      <c r="G2965" s="51" t="str">
        <f t="shared" si="482"/>
        <v>Men U/21</v>
      </c>
      <c r="H2965" s="51" t="str">
        <f t="shared" si="483"/>
        <v>Otjiwarongo</v>
      </c>
      <c r="I2965" s="84" t="s">
        <v>19</v>
      </c>
      <c r="J2965" s="84"/>
      <c r="K2965" s="84">
        <v>40</v>
      </c>
      <c r="L2965" s="83">
        <f t="shared" si="484"/>
        <v>0.7</v>
      </c>
      <c r="M2965" s="83">
        <f t="shared" si="485"/>
        <v>0.7</v>
      </c>
    </row>
    <row r="2966" spans="1:13" x14ac:dyDescent="0.3">
      <c r="A2966" s="210" t="str">
        <f t="shared" si="477"/>
        <v>2023-IC-L5</v>
      </c>
      <c r="B2966" s="199">
        <f t="shared" si="478"/>
        <v>45241</v>
      </c>
      <c r="C2966" s="210" t="str">
        <f t="shared" si="479"/>
        <v>Zone 5 - Blare</v>
      </c>
      <c r="D2966" s="84" t="s">
        <v>1351</v>
      </c>
      <c r="E2966" s="51" t="str">
        <f t="shared" si="480"/>
        <v>Franco</v>
      </c>
      <c r="F2966" s="51" t="str">
        <f t="shared" si="481"/>
        <v>Feyerabend</v>
      </c>
      <c r="G2966" s="51" t="str">
        <f t="shared" si="482"/>
        <v>Men U/16</v>
      </c>
      <c r="H2966" s="51" t="str">
        <f t="shared" si="483"/>
        <v>Otjiwarongo</v>
      </c>
      <c r="I2966" s="84" t="s">
        <v>19</v>
      </c>
      <c r="J2966" s="84"/>
      <c r="K2966" s="84">
        <v>40</v>
      </c>
      <c r="L2966" s="83">
        <f t="shared" si="484"/>
        <v>0.7</v>
      </c>
      <c r="M2966" s="83">
        <f t="shared" si="485"/>
        <v>0.7</v>
      </c>
    </row>
    <row r="2967" spans="1:13" x14ac:dyDescent="0.3">
      <c r="A2967" s="210" t="str">
        <f t="shared" si="477"/>
        <v>2023-IC-L5</v>
      </c>
      <c r="B2967" s="199">
        <f t="shared" si="478"/>
        <v>45241</v>
      </c>
      <c r="C2967" s="210" t="str">
        <f t="shared" si="479"/>
        <v>Zone 5 - Blare</v>
      </c>
      <c r="D2967" s="84" t="s">
        <v>1351</v>
      </c>
      <c r="E2967" s="51" t="str">
        <f t="shared" si="480"/>
        <v>Franco</v>
      </c>
      <c r="F2967" s="51" t="str">
        <f t="shared" si="481"/>
        <v>Feyerabend</v>
      </c>
      <c r="G2967" s="51" t="str">
        <f t="shared" si="482"/>
        <v>Men U/16</v>
      </c>
      <c r="H2967" s="51" t="str">
        <f t="shared" si="483"/>
        <v>Otjiwarongo</v>
      </c>
      <c r="I2967" s="84" t="s">
        <v>9</v>
      </c>
      <c r="J2967" s="84"/>
      <c r="K2967" s="84">
        <v>31</v>
      </c>
      <c r="L2967" s="83">
        <f t="shared" si="484"/>
        <v>0.5</v>
      </c>
      <c r="M2967" s="83">
        <f t="shared" si="485"/>
        <v>0.5</v>
      </c>
    </row>
    <row r="2968" spans="1:13" x14ac:dyDescent="0.3">
      <c r="A2968" s="210" t="str">
        <f t="shared" si="477"/>
        <v>2023-IC-L5</v>
      </c>
      <c r="B2968" s="199">
        <f t="shared" si="478"/>
        <v>45241</v>
      </c>
      <c r="C2968" s="210" t="str">
        <f t="shared" si="479"/>
        <v>Zone 5 - Blare</v>
      </c>
      <c r="D2968" s="84" t="s">
        <v>759</v>
      </c>
      <c r="E2968" s="51" t="str">
        <f t="shared" si="480"/>
        <v>Stefni</v>
      </c>
      <c r="F2968" s="51" t="str">
        <f t="shared" si="481"/>
        <v>De Jager</v>
      </c>
      <c r="G2968" s="51" t="str">
        <f t="shared" si="482"/>
        <v>Ladies Veteran</v>
      </c>
      <c r="H2968" s="51" t="str">
        <f t="shared" si="483"/>
        <v>Otjiwarongo</v>
      </c>
      <c r="I2968" s="84" t="s">
        <v>24</v>
      </c>
      <c r="J2968" s="84"/>
      <c r="K2968" s="84">
        <v>51</v>
      </c>
      <c r="L2968" s="83">
        <f t="shared" si="484"/>
        <v>2.8</v>
      </c>
      <c r="M2968" s="83">
        <f t="shared" si="485"/>
        <v>2.8</v>
      </c>
    </row>
    <row r="2969" spans="1:13" x14ac:dyDescent="0.3">
      <c r="A2969" s="210" t="str">
        <f t="shared" si="477"/>
        <v>2023-IC-L5</v>
      </c>
      <c r="B2969" s="199">
        <f t="shared" si="478"/>
        <v>45241</v>
      </c>
      <c r="C2969" s="210" t="str">
        <f t="shared" si="479"/>
        <v>Zone 5 - Blare</v>
      </c>
      <c r="D2969" s="84" t="s">
        <v>870</v>
      </c>
      <c r="E2969" s="51" t="str">
        <f t="shared" si="480"/>
        <v>Detlef</v>
      </c>
      <c r="F2969" s="51" t="str">
        <f t="shared" si="481"/>
        <v>Heimstadt</v>
      </c>
      <c r="G2969" s="51" t="str">
        <f t="shared" si="482"/>
        <v>Men Master</v>
      </c>
      <c r="H2969" s="51" t="str">
        <f t="shared" si="483"/>
        <v>Otjiwarongo</v>
      </c>
      <c r="I2969" s="84" t="s">
        <v>24</v>
      </c>
      <c r="J2969" s="84"/>
      <c r="K2969" s="84">
        <v>40</v>
      </c>
      <c r="L2969" s="83">
        <f t="shared" si="484"/>
        <v>1.4</v>
      </c>
      <c r="M2969" s="83">
        <f t="shared" si="485"/>
        <v>1.4</v>
      </c>
    </row>
    <row r="2970" spans="1:13" x14ac:dyDescent="0.3">
      <c r="A2970" s="210" t="str">
        <f t="shared" si="477"/>
        <v>2023-IC-L5</v>
      </c>
      <c r="B2970" s="199">
        <f t="shared" si="478"/>
        <v>45241</v>
      </c>
      <c r="C2970" s="210" t="str">
        <f t="shared" si="479"/>
        <v>Zone 5 - Blare</v>
      </c>
      <c r="D2970" s="84" t="s">
        <v>870</v>
      </c>
      <c r="E2970" s="51" t="str">
        <f t="shared" si="480"/>
        <v>Detlef</v>
      </c>
      <c r="F2970" s="51" t="str">
        <f t="shared" si="481"/>
        <v>Heimstadt</v>
      </c>
      <c r="G2970" s="51" t="str">
        <f t="shared" si="482"/>
        <v>Men Master</v>
      </c>
      <c r="H2970" s="51" t="str">
        <f t="shared" si="483"/>
        <v>Otjiwarongo</v>
      </c>
      <c r="I2970" s="84" t="s">
        <v>24</v>
      </c>
      <c r="J2970" s="84"/>
      <c r="K2970" s="84">
        <v>45</v>
      </c>
      <c r="L2970" s="83">
        <f t="shared" si="484"/>
        <v>1.9</v>
      </c>
      <c r="M2970" s="83">
        <f t="shared" si="485"/>
        <v>1.9</v>
      </c>
    </row>
    <row r="2971" spans="1:13" x14ac:dyDescent="0.3">
      <c r="A2971" s="210" t="str">
        <f t="shared" si="477"/>
        <v>2023-IC-L5</v>
      </c>
      <c r="B2971" s="199">
        <f t="shared" si="478"/>
        <v>45241</v>
      </c>
      <c r="C2971" s="210" t="str">
        <f t="shared" si="479"/>
        <v>Zone 5 - Blare</v>
      </c>
      <c r="D2971" s="84" t="s">
        <v>790</v>
      </c>
      <c r="E2971" s="51" t="str">
        <f t="shared" si="480"/>
        <v>Etienne</v>
      </c>
      <c r="F2971" s="51" t="str">
        <f t="shared" si="481"/>
        <v>Pieters</v>
      </c>
      <c r="G2971" s="51" t="str">
        <f t="shared" si="482"/>
        <v>Men Grand Masters</v>
      </c>
      <c r="H2971" s="51" t="str">
        <f t="shared" si="483"/>
        <v>Otjiwarongo</v>
      </c>
      <c r="I2971" s="84"/>
      <c r="J2971" s="84"/>
      <c r="K2971" s="84"/>
      <c r="L2971" s="83" t="str">
        <f t="shared" si="484"/>
        <v/>
      </c>
      <c r="M2971" s="83" t="str">
        <f t="shared" si="485"/>
        <v/>
      </c>
    </row>
    <row r="2972" spans="1:13" x14ac:dyDescent="0.3">
      <c r="A2972" s="210" t="str">
        <f t="shared" si="477"/>
        <v>2023-IC-L5</v>
      </c>
      <c r="B2972" s="199">
        <f t="shared" si="478"/>
        <v>45241</v>
      </c>
      <c r="C2972" s="210" t="str">
        <f t="shared" si="479"/>
        <v>Zone 5 - Blare</v>
      </c>
      <c r="D2972" s="84" t="s">
        <v>1139</v>
      </c>
      <c r="E2972" s="51" t="str">
        <f t="shared" si="480"/>
        <v>Francois</v>
      </c>
      <c r="F2972" s="51" t="str">
        <f t="shared" si="481"/>
        <v>Du Plessis</v>
      </c>
      <c r="G2972" s="51" t="str">
        <f t="shared" si="482"/>
        <v>Men Veteran</v>
      </c>
      <c r="H2972" s="51" t="str">
        <f t="shared" si="483"/>
        <v>xOtjiwarongo</v>
      </c>
      <c r="I2972" s="84"/>
      <c r="J2972" s="84"/>
      <c r="K2972" s="84"/>
      <c r="L2972" s="83" t="str">
        <f t="shared" si="484"/>
        <v/>
      </c>
      <c r="M2972" s="83" t="str">
        <f t="shared" si="485"/>
        <v/>
      </c>
    </row>
    <row r="2973" spans="1:13" x14ac:dyDescent="0.3">
      <c r="A2973" s="210" t="str">
        <f t="shared" si="477"/>
        <v>2023-IC-L5</v>
      </c>
      <c r="B2973" s="199">
        <f t="shared" si="478"/>
        <v>45241</v>
      </c>
      <c r="C2973" s="210" t="str">
        <f t="shared" si="479"/>
        <v>Zone 5 - Blare</v>
      </c>
      <c r="D2973" s="84" t="s">
        <v>517</v>
      </c>
      <c r="E2973" s="51" t="str">
        <f t="shared" si="480"/>
        <v>Chris</v>
      </c>
      <c r="F2973" s="51" t="str">
        <f t="shared" si="481"/>
        <v>Feyerabend</v>
      </c>
      <c r="G2973" s="51" t="str">
        <f t="shared" si="482"/>
        <v>Men Veteran</v>
      </c>
      <c r="H2973" s="51" t="str">
        <f t="shared" si="483"/>
        <v>Otjiwarongo</v>
      </c>
      <c r="I2973" s="84"/>
      <c r="J2973" s="84"/>
      <c r="K2973" s="84"/>
      <c r="L2973" s="83" t="str">
        <f t="shared" si="484"/>
        <v/>
      </c>
      <c r="M2973" s="83" t="str">
        <f t="shared" si="485"/>
        <v/>
      </c>
    </row>
    <row r="2974" spans="1:13" x14ac:dyDescent="0.3">
      <c r="A2974" s="210" t="str">
        <f t="shared" si="477"/>
        <v>2023-IC-L5</v>
      </c>
      <c r="B2974" s="199">
        <f t="shared" si="478"/>
        <v>45241</v>
      </c>
      <c r="C2974" s="210" t="str">
        <f t="shared" si="479"/>
        <v>Zone 5 - Blare</v>
      </c>
      <c r="D2974" s="84" t="s">
        <v>660</v>
      </c>
      <c r="E2974" s="51" t="str">
        <f t="shared" si="480"/>
        <v>Stephan</v>
      </c>
      <c r="F2974" s="51" t="str">
        <f t="shared" si="481"/>
        <v>Hauptfleisch</v>
      </c>
      <c r="G2974" s="51" t="str">
        <f t="shared" si="482"/>
        <v>Men Senior</v>
      </c>
      <c r="H2974" s="51" t="str">
        <f t="shared" si="483"/>
        <v>Otjiwarongo</v>
      </c>
      <c r="I2974" s="84"/>
      <c r="J2974" s="84"/>
      <c r="K2974" s="84"/>
      <c r="L2974" s="83" t="str">
        <f t="shared" si="484"/>
        <v/>
      </c>
      <c r="M2974" s="83" t="str">
        <f t="shared" si="485"/>
        <v/>
      </c>
    </row>
    <row r="2975" spans="1:13" x14ac:dyDescent="0.3">
      <c r="A2975" s="210" t="str">
        <f t="shared" si="477"/>
        <v>2023-IC-L5</v>
      </c>
      <c r="B2975" s="199">
        <f t="shared" si="478"/>
        <v>45241</v>
      </c>
      <c r="C2975" s="210" t="str">
        <f t="shared" si="479"/>
        <v>Zone 5 - Blare</v>
      </c>
      <c r="D2975" s="84" t="s">
        <v>1697</v>
      </c>
      <c r="E2975" s="51" t="str">
        <f t="shared" si="480"/>
        <v>Maritz JNR</v>
      </c>
      <c r="F2975" s="51" t="str">
        <f t="shared" si="481"/>
        <v>Jansen Van Vuuren</v>
      </c>
      <c r="G2975" s="51" t="str">
        <f t="shared" si="482"/>
        <v>Men U/16</v>
      </c>
      <c r="H2975" s="51" t="str">
        <f t="shared" si="483"/>
        <v>Otjiwarongo</v>
      </c>
      <c r="I2975" s="84"/>
      <c r="J2975" s="84"/>
      <c r="K2975" s="84"/>
      <c r="L2975" s="83" t="str">
        <f t="shared" si="484"/>
        <v/>
      </c>
      <c r="M2975" s="83" t="str">
        <f t="shared" si="485"/>
        <v/>
      </c>
    </row>
    <row r="2976" spans="1:13" x14ac:dyDescent="0.3">
      <c r="A2976" s="210" t="str">
        <f t="shared" si="477"/>
        <v>2023-IC-L5</v>
      </c>
      <c r="B2976" s="199">
        <f t="shared" si="478"/>
        <v>45241</v>
      </c>
      <c r="C2976" s="210" t="str">
        <f t="shared" si="479"/>
        <v>Zone 5 - Blare</v>
      </c>
      <c r="D2976" s="84" t="s">
        <v>518</v>
      </c>
      <c r="E2976" s="51" t="str">
        <f t="shared" si="480"/>
        <v>Maritz</v>
      </c>
      <c r="F2976" s="51" t="str">
        <f t="shared" si="481"/>
        <v>Jansen van Vuuren</v>
      </c>
      <c r="G2976" s="51" t="str">
        <f t="shared" si="482"/>
        <v>Men Veteran</v>
      </c>
      <c r="H2976" s="51" t="str">
        <f t="shared" si="483"/>
        <v>Otjiwarongo</v>
      </c>
      <c r="I2976" s="84"/>
      <c r="J2976" s="84"/>
      <c r="K2976" s="84"/>
      <c r="L2976" s="83" t="str">
        <f t="shared" si="484"/>
        <v/>
      </c>
      <c r="M2976" s="83" t="str">
        <f t="shared" si="485"/>
        <v/>
      </c>
    </row>
    <row r="2977" spans="1:13" x14ac:dyDescent="0.3">
      <c r="A2977" s="210" t="str">
        <f t="shared" si="477"/>
        <v>2023-IC-L5</v>
      </c>
      <c r="B2977" s="199">
        <f t="shared" si="478"/>
        <v>45241</v>
      </c>
      <c r="C2977" s="210" t="str">
        <f t="shared" si="479"/>
        <v>Zone 5 - Blare</v>
      </c>
      <c r="D2977" s="84" t="s">
        <v>471</v>
      </c>
      <c r="E2977" s="51" t="str">
        <f t="shared" si="480"/>
        <v>Warren</v>
      </c>
      <c r="F2977" s="51" t="str">
        <f t="shared" si="481"/>
        <v>Deysel</v>
      </c>
      <c r="G2977" s="51" t="str">
        <f t="shared" si="482"/>
        <v>Men Veteran</v>
      </c>
      <c r="H2977" s="51" t="str">
        <f t="shared" si="483"/>
        <v>Penguin</v>
      </c>
      <c r="I2977" s="84"/>
      <c r="J2977" s="84" t="s">
        <v>1279</v>
      </c>
      <c r="K2977" s="84">
        <v>156</v>
      </c>
      <c r="L2977" s="83">
        <f t="shared" si="484"/>
        <v>19.899999999999999</v>
      </c>
      <c r="M2977" s="83">
        <f t="shared" si="485"/>
        <v>19.899999999999999</v>
      </c>
    </row>
    <row r="2978" spans="1:13" x14ac:dyDescent="0.3">
      <c r="A2978" s="210" t="str">
        <f t="shared" si="477"/>
        <v>2023-IC-L5</v>
      </c>
      <c r="B2978" s="199">
        <f t="shared" si="478"/>
        <v>45241</v>
      </c>
      <c r="C2978" s="210" t="str">
        <f t="shared" si="479"/>
        <v>Zone 5 - Blare</v>
      </c>
      <c r="D2978" s="84" t="s">
        <v>471</v>
      </c>
      <c r="E2978" s="51" t="str">
        <f t="shared" si="480"/>
        <v>Warren</v>
      </c>
      <c r="F2978" s="51" t="str">
        <f t="shared" si="481"/>
        <v>Deysel</v>
      </c>
      <c r="G2978" s="51" t="str">
        <f t="shared" si="482"/>
        <v>Men Veteran</v>
      </c>
      <c r="H2978" s="51" t="str">
        <f t="shared" si="483"/>
        <v>Penguin</v>
      </c>
      <c r="I2978" s="84"/>
      <c r="J2978" s="84" t="s">
        <v>1279</v>
      </c>
      <c r="K2978" s="84">
        <v>75</v>
      </c>
      <c r="L2978" s="83">
        <f t="shared" si="484"/>
        <v>1.6</v>
      </c>
      <c r="M2978" s="83">
        <f t="shared" si="485"/>
        <v>1.6</v>
      </c>
    </row>
    <row r="2979" spans="1:13" x14ac:dyDescent="0.3">
      <c r="A2979" s="210" t="str">
        <f t="shared" si="477"/>
        <v>2023-IC-L5</v>
      </c>
      <c r="B2979" s="199">
        <f t="shared" si="478"/>
        <v>45241</v>
      </c>
      <c r="C2979" s="210" t="str">
        <f t="shared" si="479"/>
        <v>Zone 5 - Blare</v>
      </c>
      <c r="D2979" s="84" t="s">
        <v>471</v>
      </c>
      <c r="E2979" s="51" t="str">
        <f t="shared" si="480"/>
        <v>Warren</v>
      </c>
      <c r="F2979" s="51" t="str">
        <f t="shared" si="481"/>
        <v>Deysel</v>
      </c>
      <c r="G2979" s="51" t="str">
        <f t="shared" si="482"/>
        <v>Men Veteran</v>
      </c>
      <c r="H2979" s="51" t="str">
        <f t="shared" si="483"/>
        <v>Penguin</v>
      </c>
      <c r="I2979" s="84"/>
      <c r="J2979" s="84" t="s">
        <v>1279</v>
      </c>
      <c r="K2979" s="84">
        <v>136</v>
      </c>
      <c r="L2979" s="83">
        <f t="shared" si="484"/>
        <v>12.4</v>
      </c>
      <c r="M2979" s="83">
        <f t="shared" si="485"/>
        <v>12.4</v>
      </c>
    </row>
    <row r="2980" spans="1:13" x14ac:dyDescent="0.3">
      <c r="A2980" s="210" t="str">
        <f t="shared" si="477"/>
        <v>2023-IC-L5</v>
      </c>
      <c r="B2980" s="199">
        <f t="shared" si="478"/>
        <v>45241</v>
      </c>
      <c r="C2980" s="210" t="str">
        <f t="shared" si="479"/>
        <v>Zone 5 - Blare</v>
      </c>
      <c r="D2980" s="84" t="s">
        <v>471</v>
      </c>
      <c r="E2980" s="51" t="str">
        <f t="shared" si="480"/>
        <v>Warren</v>
      </c>
      <c r="F2980" s="51" t="str">
        <f t="shared" si="481"/>
        <v>Deysel</v>
      </c>
      <c r="G2980" s="51" t="str">
        <f t="shared" si="482"/>
        <v>Men Veteran</v>
      </c>
      <c r="H2980" s="51" t="str">
        <f t="shared" si="483"/>
        <v>Penguin</v>
      </c>
      <c r="I2980" s="84"/>
      <c r="J2980" s="84" t="s">
        <v>1279</v>
      </c>
      <c r="K2980" s="84">
        <v>140</v>
      </c>
      <c r="L2980" s="83">
        <f t="shared" si="484"/>
        <v>13.7</v>
      </c>
      <c r="M2980" s="83">
        <f t="shared" si="485"/>
        <v>13.7</v>
      </c>
    </row>
    <row r="2981" spans="1:13" x14ac:dyDescent="0.3">
      <c r="A2981" s="210" t="str">
        <f t="shared" si="477"/>
        <v>2023-IC-L5</v>
      </c>
      <c r="B2981" s="199">
        <f t="shared" si="478"/>
        <v>45241</v>
      </c>
      <c r="C2981" s="210" t="str">
        <f t="shared" si="479"/>
        <v>Zone 5 - Blare</v>
      </c>
      <c r="D2981" s="84" t="s">
        <v>471</v>
      </c>
      <c r="E2981" s="51" t="str">
        <f t="shared" si="480"/>
        <v>Warren</v>
      </c>
      <c r="F2981" s="51" t="str">
        <f t="shared" si="481"/>
        <v>Deysel</v>
      </c>
      <c r="G2981" s="51" t="str">
        <f t="shared" si="482"/>
        <v>Men Veteran</v>
      </c>
      <c r="H2981" s="51" t="str">
        <f t="shared" si="483"/>
        <v>Penguin</v>
      </c>
      <c r="I2981" s="84"/>
      <c r="J2981" s="84" t="s">
        <v>1279</v>
      </c>
      <c r="K2981" s="84">
        <v>141</v>
      </c>
      <c r="L2981" s="83">
        <f t="shared" si="484"/>
        <v>14.1</v>
      </c>
      <c r="M2981" s="83">
        <f t="shared" si="485"/>
        <v>14.1</v>
      </c>
    </row>
    <row r="2982" spans="1:13" x14ac:dyDescent="0.3">
      <c r="A2982" s="210" t="str">
        <f t="shared" si="477"/>
        <v>2023-IC-L5</v>
      </c>
      <c r="B2982" s="199">
        <f t="shared" si="478"/>
        <v>45241</v>
      </c>
      <c r="C2982" s="210" t="str">
        <f t="shared" si="479"/>
        <v>Zone 5 - Blare</v>
      </c>
      <c r="D2982" s="84" t="s">
        <v>471</v>
      </c>
      <c r="E2982" s="51" t="str">
        <f t="shared" si="480"/>
        <v>Warren</v>
      </c>
      <c r="F2982" s="51" t="str">
        <f t="shared" si="481"/>
        <v>Deysel</v>
      </c>
      <c r="G2982" s="51" t="str">
        <f t="shared" si="482"/>
        <v>Men Veteran</v>
      </c>
      <c r="H2982" s="51" t="str">
        <f t="shared" si="483"/>
        <v>Penguin</v>
      </c>
      <c r="I2982" s="84"/>
      <c r="J2982" s="84" t="s">
        <v>1279</v>
      </c>
      <c r="K2982" s="84">
        <v>134</v>
      </c>
      <c r="L2982" s="83">
        <f t="shared" si="484"/>
        <v>11.8</v>
      </c>
      <c r="M2982" s="83">
        <f t="shared" si="485"/>
        <v>11.8</v>
      </c>
    </row>
    <row r="2983" spans="1:13" x14ac:dyDescent="0.3">
      <c r="A2983" s="210" t="str">
        <f t="shared" si="477"/>
        <v>2023-IC-L5</v>
      </c>
      <c r="B2983" s="199">
        <f t="shared" si="478"/>
        <v>45241</v>
      </c>
      <c r="C2983" s="210" t="str">
        <f t="shared" si="479"/>
        <v>Zone 5 - Blare</v>
      </c>
      <c r="D2983" s="84" t="s">
        <v>471</v>
      </c>
      <c r="E2983" s="51" t="str">
        <f t="shared" si="480"/>
        <v>Warren</v>
      </c>
      <c r="F2983" s="51" t="str">
        <f t="shared" si="481"/>
        <v>Deysel</v>
      </c>
      <c r="G2983" s="51" t="str">
        <f t="shared" si="482"/>
        <v>Men Veteran</v>
      </c>
      <c r="H2983" s="51" t="str">
        <f t="shared" si="483"/>
        <v>Penguin</v>
      </c>
      <c r="I2983" s="84"/>
      <c r="J2983" s="84" t="s">
        <v>1279</v>
      </c>
      <c r="K2983" s="84">
        <v>113</v>
      </c>
      <c r="L2983" s="83">
        <f t="shared" si="484"/>
        <v>6.6</v>
      </c>
      <c r="M2983" s="83">
        <f t="shared" si="485"/>
        <v>6.6</v>
      </c>
    </row>
    <row r="2984" spans="1:13" x14ac:dyDescent="0.3">
      <c r="A2984" s="210" t="str">
        <f t="shared" si="477"/>
        <v>2023-IC-L5</v>
      </c>
      <c r="B2984" s="199">
        <f t="shared" si="478"/>
        <v>45241</v>
      </c>
      <c r="C2984" s="210" t="str">
        <f t="shared" si="479"/>
        <v>Zone 5 - Blare</v>
      </c>
      <c r="D2984" s="84" t="s">
        <v>471</v>
      </c>
      <c r="E2984" s="51" t="str">
        <f t="shared" si="480"/>
        <v>Warren</v>
      </c>
      <c r="F2984" s="51" t="str">
        <f t="shared" si="481"/>
        <v>Deysel</v>
      </c>
      <c r="G2984" s="51" t="str">
        <f t="shared" si="482"/>
        <v>Men Veteran</v>
      </c>
      <c r="H2984" s="51" t="str">
        <f t="shared" si="483"/>
        <v>Penguin</v>
      </c>
      <c r="I2984" s="84"/>
      <c r="J2984" s="84" t="s">
        <v>1279</v>
      </c>
      <c r="K2984" s="84">
        <v>94</v>
      </c>
      <c r="L2984" s="83">
        <f t="shared" si="484"/>
        <v>3.5</v>
      </c>
      <c r="M2984" s="83">
        <f t="shared" si="485"/>
        <v>3.5</v>
      </c>
    </row>
    <row r="2985" spans="1:13" x14ac:dyDescent="0.3">
      <c r="A2985" s="210" t="str">
        <f t="shared" si="477"/>
        <v>2023-IC-L5</v>
      </c>
      <c r="B2985" s="199">
        <f t="shared" si="478"/>
        <v>45241</v>
      </c>
      <c r="C2985" s="210" t="str">
        <f t="shared" si="479"/>
        <v>Zone 5 - Blare</v>
      </c>
      <c r="D2985" s="84" t="s">
        <v>471</v>
      </c>
      <c r="E2985" s="51" t="str">
        <f t="shared" si="480"/>
        <v>Warren</v>
      </c>
      <c r="F2985" s="51" t="str">
        <f t="shared" si="481"/>
        <v>Deysel</v>
      </c>
      <c r="G2985" s="51" t="str">
        <f t="shared" si="482"/>
        <v>Men Veteran</v>
      </c>
      <c r="H2985" s="51" t="str">
        <f t="shared" si="483"/>
        <v>Penguin</v>
      </c>
      <c r="I2985" s="84"/>
      <c r="J2985" s="84" t="s">
        <v>1279</v>
      </c>
      <c r="K2985" s="84">
        <v>118</v>
      </c>
      <c r="L2985" s="83">
        <f t="shared" si="484"/>
        <v>7.6</v>
      </c>
      <c r="M2985" s="83">
        <f t="shared" si="485"/>
        <v>7.6</v>
      </c>
    </row>
    <row r="2986" spans="1:13" x14ac:dyDescent="0.3">
      <c r="A2986" s="210" t="str">
        <f t="shared" si="477"/>
        <v>2023-IC-L5</v>
      </c>
      <c r="B2986" s="199">
        <f t="shared" si="478"/>
        <v>45241</v>
      </c>
      <c r="C2986" s="210" t="str">
        <f t="shared" si="479"/>
        <v>Zone 5 - Blare</v>
      </c>
      <c r="D2986" s="84" t="s">
        <v>471</v>
      </c>
      <c r="E2986" s="51" t="str">
        <f t="shared" si="480"/>
        <v>Warren</v>
      </c>
      <c r="F2986" s="51" t="str">
        <f t="shared" si="481"/>
        <v>Deysel</v>
      </c>
      <c r="G2986" s="51" t="str">
        <f t="shared" si="482"/>
        <v>Men Veteran</v>
      </c>
      <c r="H2986" s="51" t="str">
        <f t="shared" si="483"/>
        <v>Penguin</v>
      </c>
      <c r="I2986" s="84"/>
      <c r="J2986" s="84" t="s">
        <v>1279</v>
      </c>
      <c r="K2986" s="84">
        <v>68</v>
      </c>
      <c r="L2986" s="83">
        <f t="shared" si="484"/>
        <v>1.2</v>
      </c>
      <c r="M2986" s="83">
        <f t="shared" si="485"/>
        <v>1.2</v>
      </c>
    </row>
    <row r="2987" spans="1:13" x14ac:dyDescent="0.3">
      <c r="A2987" s="210" t="str">
        <f t="shared" si="477"/>
        <v>2023-IC-L5</v>
      </c>
      <c r="B2987" s="199">
        <f t="shared" si="478"/>
        <v>45241</v>
      </c>
      <c r="C2987" s="210" t="str">
        <f t="shared" si="479"/>
        <v>Zone 5 - Blare</v>
      </c>
      <c r="D2987" s="84" t="s">
        <v>458</v>
      </c>
      <c r="E2987" s="51" t="str">
        <f t="shared" si="480"/>
        <v>Henry</v>
      </c>
      <c r="F2987" s="51" t="str">
        <f t="shared" si="481"/>
        <v>Loubser</v>
      </c>
      <c r="G2987" s="51" t="str">
        <f t="shared" si="482"/>
        <v>Men Grand Masters</v>
      </c>
      <c r="H2987" s="51" t="str">
        <f t="shared" si="483"/>
        <v>Penguin</v>
      </c>
      <c r="I2987" s="84"/>
      <c r="J2987" s="84" t="s">
        <v>1279</v>
      </c>
      <c r="K2987" s="84">
        <v>94</v>
      </c>
      <c r="L2987" s="83">
        <f t="shared" si="484"/>
        <v>3.5</v>
      </c>
      <c r="M2987" s="83">
        <f t="shared" si="485"/>
        <v>3.5</v>
      </c>
    </row>
    <row r="2988" spans="1:13" x14ac:dyDescent="0.3">
      <c r="A2988" s="210" t="str">
        <f t="shared" si="477"/>
        <v>2023-IC-L5</v>
      </c>
      <c r="B2988" s="199">
        <f t="shared" si="478"/>
        <v>45241</v>
      </c>
      <c r="C2988" s="210" t="str">
        <f t="shared" si="479"/>
        <v>Zone 5 - Blare</v>
      </c>
      <c r="D2988" s="84" t="s">
        <v>458</v>
      </c>
      <c r="E2988" s="51" t="str">
        <f t="shared" si="480"/>
        <v>Henry</v>
      </c>
      <c r="F2988" s="51" t="str">
        <f t="shared" si="481"/>
        <v>Loubser</v>
      </c>
      <c r="G2988" s="51" t="str">
        <f t="shared" si="482"/>
        <v>Men Grand Masters</v>
      </c>
      <c r="H2988" s="51" t="str">
        <f t="shared" si="483"/>
        <v>Penguin</v>
      </c>
      <c r="I2988" s="84"/>
      <c r="J2988" s="84" t="s">
        <v>1279</v>
      </c>
      <c r="K2988" s="84">
        <v>142</v>
      </c>
      <c r="L2988" s="83">
        <f t="shared" si="484"/>
        <v>14.4</v>
      </c>
      <c r="M2988" s="83">
        <f t="shared" si="485"/>
        <v>14.4</v>
      </c>
    </row>
    <row r="2989" spans="1:13" x14ac:dyDescent="0.3">
      <c r="A2989" s="210" t="str">
        <f t="shared" si="477"/>
        <v>2023-IC-L5</v>
      </c>
      <c r="B2989" s="199">
        <f t="shared" si="478"/>
        <v>45241</v>
      </c>
      <c r="C2989" s="210" t="str">
        <f t="shared" si="479"/>
        <v>Zone 5 - Blare</v>
      </c>
      <c r="D2989" s="84" t="s">
        <v>458</v>
      </c>
      <c r="E2989" s="51" t="str">
        <f t="shared" si="480"/>
        <v>Henry</v>
      </c>
      <c r="F2989" s="51" t="str">
        <f t="shared" si="481"/>
        <v>Loubser</v>
      </c>
      <c r="G2989" s="51" t="str">
        <f t="shared" si="482"/>
        <v>Men Grand Masters</v>
      </c>
      <c r="H2989" s="51" t="str">
        <f t="shared" si="483"/>
        <v>Penguin</v>
      </c>
      <c r="I2989" s="84"/>
      <c r="J2989" s="84" t="s">
        <v>1279</v>
      </c>
      <c r="K2989" s="84">
        <v>115</v>
      </c>
      <c r="L2989" s="83">
        <f t="shared" si="484"/>
        <v>7</v>
      </c>
      <c r="M2989" s="83">
        <f t="shared" si="485"/>
        <v>7</v>
      </c>
    </row>
    <row r="2990" spans="1:13" x14ac:dyDescent="0.3">
      <c r="A2990" s="210" t="str">
        <f t="shared" si="477"/>
        <v>2023-IC-L5</v>
      </c>
      <c r="B2990" s="199">
        <f t="shared" si="478"/>
        <v>45241</v>
      </c>
      <c r="C2990" s="210" t="str">
        <f t="shared" si="479"/>
        <v>Zone 5 - Blare</v>
      </c>
      <c r="D2990" s="84" t="s">
        <v>458</v>
      </c>
      <c r="E2990" s="51" t="str">
        <f t="shared" si="480"/>
        <v>Henry</v>
      </c>
      <c r="F2990" s="51" t="str">
        <f t="shared" si="481"/>
        <v>Loubser</v>
      </c>
      <c r="G2990" s="51" t="str">
        <f t="shared" si="482"/>
        <v>Men Grand Masters</v>
      </c>
      <c r="H2990" s="51" t="str">
        <f t="shared" si="483"/>
        <v>Penguin</v>
      </c>
      <c r="I2990" s="84"/>
      <c r="J2990" s="84" t="s">
        <v>1279</v>
      </c>
      <c r="K2990" s="84">
        <v>129</v>
      </c>
      <c r="L2990" s="83">
        <f t="shared" si="484"/>
        <v>10.4</v>
      </c>
      <c r="M2990" s="83">
        <f t="shared" si="485"/>
        <v>10.4</v>
      </c>
    </row>
    <row r="2991" spans="1:13" x14ac:dyDescent="0.3">
      <c r="A2991" s="210" t="str">
        <f t="shared" si="477"/>
        <v>2023-IC-L5</v>
      </c>
      <c r="B2991" s="199">
        <f t="shared" si="478"/>
        <v>45241</v>
      </c>
      <c r="C2991" s="210" t="str">
        <f t="shared" si="479"/>
        <v>Zone 5 - Blare</v>
      </c>
      <c r="D2991" s="84" t="s">
        <v>454</v>
      </c>
      <c r="E2991" s="51" t="str">
        <f t="shared" si="480"/>
        <v>Lesley</v>
      </c>
      <c r="F2991" s="51" t="str">
        <f t="shared" si="481"/>
        <v>Page</v>
      </c>
      <c r="G2991" s="51" t="str">
        <f t="shared" si="482"/>
        <v>Men Master</v>
      </c>
      <c r="H2991" s="51" t="str">
        <f t="shared" si="483"/>
        <v>Penguin</v>
      </c>
      <c r="I2991" s="84"/>
      <c r="J2991" s="84" t="s">
        <v>1279</v>
      </c>
      <c r="K2991" s="84">
        <v>129</v>
      </c>
      <c r="L2991" s="83">
        <f t="shared" si="484"/>
        <v>10.4</v>
      </c>
      <c r="M2991" s="83">
        <f t="shared" si="485"/>
        <v>10.4</v>
      </c>
    </row>
    <row r="2992" spans="1:13" x14ac:dyDescent="0.3">
      <c r="A2992" s="210" t="str">
        <f t="shared" si="477"/>
        <v>2023-IC-L5</v>
      </c>
      <c r="B2992" s="199">
        <f t="shared" si="478"/>
        <v>45241</v>
      </c>
      <c r="C2992" s="210" t="str">
        <f t="shared" si="479"/>
        <v>Zone 5 - Blare</v>
      </c>
      <c r="D2992" s="84" t="s">
        <v>1669</v>
      </c>
      <c r="E2992" s="51" t="str">
        <f t="shared" si="480"/>
        <v>Pieter</v>
      </c>
      <c r="F2992" s="51" t="str">
        <f t="shared" si="481"/>
        <v>Jansen Van Vuuren</v>
      </c>
      <c r="G2992" s="51" t="str">
        <f t="shared" si="482"/>
        <v>Men Senior</v>
      </c>
      <c r="H2992" s="51" t="str">
        <f t="shared" si="483"/>
        <v>Penguin</v>
      </c>
      <c r="I2992" s="84"/>
      <c r="J2992" s="84" t="s">
        <v>1279</v>
      </c>
      <c r="K2992" s="84">
        <v>113</v>
      </c>
      <c r="L2992" s="83">
        <f t="shared" si="484"/>
        <v>6.6</v>
      </c>
      <c r="M2992" s="83">
        <f t="shared" si="485"/>
        <v>6.6</v>
      </c>
    </row>
    <row r="2993" spans="1:13" x14ac:dyDescent="0.3">
      <c r="A2993" s="210" t="str">
        <f t="shared" si="477"/>
        <v>2023-IC-L5</v>
      </c>
      <c r="B2993" s="199">
        <f t="shared" si="478"/>
        <v>45241</v>
      </c>
      <c r="C2993" s="210" t="str">
        <f t="shared" si="479"/>
        <v>Zone 5 - Blare</v>
      </c>
      <c r="D2993" s="84" t="s">
        <v>1669</v>
      </c>
      <c r="E2993" s="51" t="str">
        <f t="shared" si="480"/>
        <v>Pieter</v>
      </c>
      <c r="F2993" s="51" t="str">
        <f t="shared" si="481"/>
        <v>Jansen Van Vuuren</v>
      </c>
      <c r="G2993" s="51" t="str">
        <f t="shared" si="482"/>
        <v>Men Senior</v>
      </c>
      <c r="H2993" s="51" t="str">
        <f t="shared" si="483"/>
        <v>Penguin</v>
      </c>
      <c r="I2993" s="84"/>
      <c r="J2993" s="84" t="s">
        <v>1279</v>
      </c>
      <c r="K2993" s="84">
        <v>139</v>
      </c>
      <c r="L2993" s="83">
        <f t="shared" si="484"/>
        <v>13.4</v>
      </c>
      <c r="M2993" s="83">
        <f t="shared" si="485"/>
        <v>13.4</v>
      </c>
    </row>
    <row r="2994" spans="1:13" x14ac:dyDescent="0.3">
      <c r="A2994" s="210" t="str">
        <f t="shared" si="477"/>
        <v>2023-IC-L5</v>
      </c>
      <c r="B2994" s="199">
        <f t="shared" si="478"/>
        <v>45241</v>
      </c>
      <c r="C2994" s="210" t="str">
        <f t="shared" si="479"/>
        <v>Zone 5 - Blare</v>
      </c>
      <c r="D2994" s="84" t="s">
        <v>707</v>
      </c>
      <c r="E2994" s="51" t="str">
        <f t="shared" si="480"/>
        <v>Henri</v>
      </c>
      <c r="F2994" s="51" t="str">
        <f t="shared" si="481"/>
        <v>Snyman</v>
      </c>
      <c r="G2994" s="51" t="str">
        <f t="shared" si="482"/>
        <v>Men Master</v>
      </c>
      <c r="H2994" s="51" t="str">
        <f t="shared" si="483"/>
        <v>Penguin</v>
      </c>
      <c r="I2994" s="84"/>
      <c r="J2994" s="84" t="s">
        <v>1279</v>
      </c>
      <c r="K2994" s="84">
        <v>156</v>
      </c>
      <c r="L2994" s="83">
        <f t="shared" si="484"/>
        <v>19.899999999999999</v>
      </c>
      <c r="M2994" s="83">
        <f t="shared" si="485"/>
        <v>19.899999999999999</v>
      </c>
    </row>
    <row r="2995" spans="1:13" x14ac:dyDescent="0.3">
      <c r="A2995" s="210" t="str">
        <f t="shared" si="477"/>
        <v>2023-IC-L5</v>
      </c>
      <c r="B2995" s="199">
        <f t="shared" si="478"/>
        <v>45241</v>
      </c>
      <c r="C2995" s="210" t="str">
        <f t="shared" si="479"/>
        <v>Zone 5 - Blare</v>
      </c>
      <c r="D2995" s="84" t="s">
        <v>707</v>
      </c>
      <c r="E2995" s="51" t="str">
        <f t="shared" si="480"/>
        <v>Henri</v>
      </c>
      <c r="F2995" s="51" t="str">
        <f t="shared" si="481"/>
        <v>Snyman</v>
      </c>
      <c r="G2995" s="51" t="str">
        <f t="shared" si="482"/>
        <v>Men Master</v>
      </c>
      <c r="H2995" s="51" t="str">
        <f t="shared" si="483"/>
        <v>Penguin</v>
      </c>
      <c r="I2995" s="84"/>
      <c r="J2995" s="84" t="s">
        <v>1279</v>
      </c>
      <c r="K2995" s="84">
        <v>130</v>
      </c>
      <c r="L2995" s="83">
        <f t="shared" si="484"/>
        <v>10.7</v>
      </c>
      <c r="M2995" s="83">
        <f t="shared" si="485"/>
        <v>10.7</v>
      </c>
    </row>
    <row r="2996" spans="1:13" x14ac:dyDescent="0.3">
      <c r="A2996" s="210" t="str">
        <f t="shared" si="477"/>
        <v>2023-IC-L5</v>
      </c>
      <c r="B2996" s="199">
        <f t="shared" si="478"/>
        <v>45241</v>
      </c>
      <c r="C2996" s="210" t="str">
        <f t="shared" si="479"/>
        <v>Zone 5 - Blare</v>
      </c>
      <c r="D2996" s="84" t="s">
        <v>702</v>
      </c>
      <c r="E2996" s="51" t="str">
        <f t="shared" si="480"/>
        <v>Grant</v>
      </c>
      <c r="F2996" s="51" t="str">
        <f t="shared" si="481"/>
        <v>Knight</v>
      </c>
      <c r="G2996" s="51" t="str">
        <f t="shared" si="482"/>
        <v>Men Veteran</v>
      </c>
      <c r="H2996" s="51" t="str">
        <f t="shared" si="483"/>
        <v>Penguin</v>
      </c>
      <c r="I2996" s="84"/>
      <c r="J2996" s="84" t="s">
        <v>1279</v>
      </c>
      <c r="K2996" s="84">
        <v>122</v>
      </c>
      <c r="L2996" s="83">
        <f t="shared" si="484"/>
        <v>8.6</v>
      </c>
      <c r="M2996" s="83">
        <f t="shared" si="485"/>
        <v>8.6</v>
      </c>
    </row>
    <row r="2997" spans="1:13" x14ac:dyDescent="0.3">
      <c r="A2997" s="210" t="str">
        <f t="shared" si="477"/>
        <v>2023-IC-L5</v>
      </c>
      <c r="B2997" s="199">
        <f t="shared" si="478"/>
        <v>45241</v>
      </c>
      <c r="C2997" s="210" t="str">
        <f t="shared" si="479"/>
        <v>Zone 5 - Blare</v>
      </c>
      <c r="D2997" s="84" t="s">
        <v>702</v>
      </c>
      <c r="E2997" s="51" t="str">
        <f t="shared" si="480"/>
        <v>Grant</v>
      </c>
      <c r="F2997" s="51" t="str">
        <f t="shared" si="481"/>
        <v>Knight</v>
      </c>
      <c r="G2997" s="51" t="str">
        <f t="shared" si="482"/>
        <v>Men Veteran</v>
      </c>
      <c r="H2997" s="51" t="str">
        <f t="shared" si="483"/>
        <v>Penguin</v>
      </c>
      <c r="I2997" s="84"/>
      <c r="J2997" s="84" t="s">
        <v>1279</v>
      </c>
      <c r="K2997" s="84">
        <v>127</v>
      </c>
      <c r="L2997" s="83">
        <f t="shared" si="484"/>
        <v>9.8000000000000007</v>
      </c>
      <c r="M2997" s="83">
        <f t="shared" si="485"/>
        <v>9.8000000000000007</v>
      </c>
    </row>
    <row r="2998" spans="1:13" x14ac:dyDescent="0.3">
      <c r="A2998" s="210" t="str">
        <f t="shared" si="477"/>
        <v>2023-IC-L5</v>
      </c>
      <c r="B2998" s="199">
        <f t="shared" si="478"/>
        <v>45241</v>
      </c>
      <c r="C2998" s="210" t="str">
        <f t="shared" si="479"/>
        <v>Zone 5 - Blare</v>
      </c>
      <c r="D2998" s="84" t="s">
        <v>1360</v>
      </c>
      <c r="E2998" s="51" t="str">
        <f t="shared" si="480"/>
        <v>Allan</v>
      </c>
      <c r="F2998" s="51" t="str">
        <f t="shared" si="481"/>
        <v>Langenstrassen</v>
      </c>
      <c r="G2998" s="51" t="str">
        <f t="shared" si="482"/>
        <v>Men Veteran</v>
      </c>
      <c r="H2998" s="51" t="str">
        <f t="shared" si="483"/>
        <v>Penguin</v>
      </c>
      <c r="I2998" s="84"/>
      <c r="J2998" s="84" t="s">
        <v>1279</v>
      </c>
      <c r="K2998" s="84">
        <v>114</v>
      </c>
      <c r="L2998" s="83">
        <f t="shared" si="484"/>
        <v>6.8</v>
      </c>
      <c r="M2998" s="83">
        <f t="shared" si="485"/>
        <v>6.8</v>
      </c>
    </row>
    <row r="2999" spans="1:13" x14ac:dyDescent="0.3">
      <c r="A2999" s="210" t="str">
        <f t="shared" si="477"/>
        <v>2023-IC-L5</v>
      </c>
      <c r="B2999" s="199">
        <f t="shared" si="478"/>
        <v>45241</v>
      </c>
      <c r="C2999" s="210" t="str">
        <f t="shared" si="479"/>
        <v>Zone 5 - Blare</v>
      </c>
      <c r="D2999" s="84" t="s">
        <v>809</v>
      </c>
      <c r="E2999" s="51" t="str">
        <f t="shared" si="480"/>
        <v>Henno</v>
      </c>
      <c r="F2999" s="51" t="str">
        <f t="shared" si="481"/>
        <v>Snyman</v>
      </c>
      <c r="G2999" s="51" t="str">
        <f t="shared" si="482"/>
        <v>Men Master</v>
      </c>
      <c r="H2999" s="51" t="str">
        <f t="shared" si="483"/>
        <v>Penguin</v>
      </c>
      <c r="I2999" s="84"/>
      <c r="J2999" s="84" t="s">
        <v>1279</v>
      </c>
      <c r="K2999" s="84">
        <v>150</v>
      </c>
      <c r="L2999" s="83">
        <f t="shared" si="484"/>
        <v>17.399999999999999</v>
      </c>
      <c r="M2999" s="83">
        <f t="shared" si="485"/>
        <v>17.399999999999999</v>
      </c>
    </row>
    <row r="3000" spans="1:13" x14ac:dyDescent="0.3">
      <c r="A3000" s="210" t="str">
        <f t="shared" si="477"/>
        <v>2023-IC-L5</v>
      </c>
      <c r="B3000" s="199">
        <f t="shared" si="478"/>
        <v>45241</v>
      </c>
      <c r="C3000" s="210" t="str">
        <f t="shared" si="479"/>
        <v>Zone 5 - Blare</v>
      </c>
      <c r="D3000" s="84" t="s">
        <v>730</v>
      </c>
      <c r="E3000" s="51" t="str">
        <f t="shared" si="480"/>
        <v>Kevin</v>
      </c>
      <c r="F3000" s="51" t="str">
        <f t="shared" si="481"/>
        <v>Page</v>
      </c>
      <c r="G3000" s="51" t="str">
        <f t="shared" si="482"/>
        <v>Men Senior</v>
      </c>
      <c r="H3000" s="51" t="str">
        <f t="shared" si="483"/>
        <v>Penguin</v>
      </c>
      <c r="I3000" s="84"/>
      <c r="J3000" s="84" t="s">
        <v>1279</v>
      </c>
      <c r="K3000" s="84">
        <v>87</v>
      </c>
      <c r="L3000" s="83">
        <f t="shared" si="484"/>
        <v>2.7</v>
      </c>
      <c r="M3000" s="83">
        <f t="shared" si="485"/>
        <v>2.7</v>
      </c>
    </row>
    <row r="3001" spans="1:13" x14ac:dyDescent="0.3">
      <c r="A3001" s="210" t="str">
        <f t="shared" si="477"/>
        <v>2023-IC-L5</v>
      </c>
      <c r="B3001" s="199">
        <f t="shared" si="478"/>
        <v>45241</v>
      </c>
      <c r="C3001" s="210" t="str">
        <f t="shared" si="479"/>
        <v>Zone 5 - Blare</v>
      </c>
      <c r="D3001" s="84" t="s">
        <v>838</v>
      </c>
      <c r="E3001" s="51" t="str">
        <f t="shared" si="480"/>
        <v>Henco</v>
      </c>
      <c r="F3001" s="51" t="str">
        <f t="shared" si="481"/>
        <v>Snyman</v>
      </c>
      <c r="G3001" s="51" t="str">
        <f t="shared" si="482"/>
        <v>Men Senior</v>
      </c>
      <c r="H3001" s="51" t="str">
        <f t="shared" si="483"/>
        <v>Penguin</v>
      </c>
      <c r="I3001" s="84"/>
      <c r="J3001" s="84" t="s">
        <v>1279</v>
      </c>
      <c r="K3001" s="84">
        <v>131</v>
      </c>
      <c r="L3001" s="83">
        <f t="shared" si="484"/>
        <v>10.9</v>
      </c>
      <c r="M3001" s="83">
        <f t="shared" si="485"/>
        <v>10.9</v>
      </c>
    </row>
    <row r="3002" spans="1:13" x14ac:dyDescent="0.3">
      <c r="A3002" s="210" t="str">
        <f t="shared" si="477"/>
        <v>2023-IC-L5</v>
      </c>
      <c r="B3002" s="199">
        <f t="shared" si="478"/>
        <v>45241</v>
      </c>
      <c r="C3002" s="210" t="str">
        <f t="shared" si="479"/>
        <v>Zone 5 - Blare</v>
      </c>
      <c r="D3002" s="84" t="s">
        <v>838</v>
      </c>
      <c r="E3002" s="51" t="str">
        <f t="shared" si="480"/>
        <v>Henco</v>
      </c>
      <c r="F3002" s="51" t="str">
        <f t="shared" si="481"/>
        <v>Snyman</v>
      </c>
      <c r="G3002" s="51" t="str">
        <f t="shared" si="482"/>
        <v>Men Senior</v>
      </c>
      <c r="H3002" s="51" t="str">
        <f t="shared" si="483"/>
        <v>Penguin</v>
      </c>
      <c r="I3002" s="84"/>
      <c r="J3002" s="84" t="s">
        <v>20</v>
      </c>
      <c r="K3002" s="84">
        <v>81</v>
      </c>
      <c r="L3002" s="83">
        <f t="shared" si="484"/>
        <v>1.9</v>
      </c>
      <c r="M3002" s="83">
        <f t="shared" si="485"/>
        <v>1.9</v>
      </c>
    </row>
    <row r="3003" spans="1:13" x14ac:dyDescent="0.3">
      <c r="A3003" s="210" t="str">
        <f t="shared" si="477"/>
        <v>2023-IC-L5</v>
      </c>
      <c r="B3003" s="199">
        <f t="shared" si="478"/>
        <v>45241</v>
      </c>
      <c r="C3003" s="210" t="str">
        <f t="shared" si="479"/>
        <v>Zone 5 - Blare</v>
      </c>
      <c r="D3003" s="84" t="s">
        <v>627</v>
      </c>
      <c r="E3003" s="51" t="str">
        <f t="shared" si="480"/>
        <v>Devon</v>
      </c>
      <c r="F3003" s="51" t="str">
        <f t="shared" si="481"/>
        <v>Burger</v>
      </c>
      <c r="G3003" s="51" t="str">
        <f t="shared" si="482"/>
        <v>Men U/21</v>
      </c>
      <c r="H3003" s="51" t="str">
        <f t="shared" si="483"/>
        <v>Penguin</v>
      </c>
      <c r="I3003" s="84" t="s">
        <v>19</v>
      </c>
      <c r="J3003" s="84"/>
      <c r="K3003" s="84">
        <v>45</v>
      </c>
      <c r="L3003" s="83">
        <f t="shared" si="484"/>
        <v>0.9</v>
      </c>
      <c r="M3003" s="83">
        <f t="shared" si="485"/>
        <v>0.9</v>
      </c>
    </row>
    <row r="3004" spans="1:13" x14ac:dyDescent="0.3">
      <c r="A3004" s="210" t="str">
        <f t="shared" si="477"/>
        <v>2023-IC-L5</v>
      </c>
      <c r="B3004" s="199">
        <f t="shared" si="478"/>
        <v>45241</v>
      </c>
      <c r="C3004" s="210" t="str">
        <f t="shared" si="479"/>
        <v>Zone 5 - Blare</v>
      </c>
      <c r="D3004" s="84" t="s">
        <v>453</v>
      </c>
      <c r="E3004" s="51" t="str">
        <f t="shared" si="480"/>
        <v>Charles</v>
      </c>
      <c r="F3004" s="51" t="str">
        <f t="shared" si="481"/>
        <v>Bothma</v>
      </c>
      <c r="G3004" s="51" t="str">
        <f t="shared" si="482"/>
        <v>Men Grand Masters</v>
      </c>
      <c r="H3004" s="51" t="str">
        <f t="shared" si="483"/>
        <v>Penguin</v>
      </c>
      <c r="I3004" s="84" t="s">
        <v>19</v>
      </c>
      <c r="J3004" s="84"/>
      <c r="K3004" s="84">
        <v>41</v>
      </c>
      <c r="L3004" s="83">
        <f t="shared" si="484"/>
        <v>0.7</v>
      </c>
      <c r="M3004" s="83">
        <f t="shared" si="485"/>
        <v>0.7</v>
      </c>
    </row>
    <row r="3005" spans="1:13" x14ac:dyDescent="0.3">
      <c r="A3005" s="210" t="str">
        <f t="shared" si="477"/>
        <v>2023-IC-L5</v>
      </c>
      <c r="B3005" s="199">
        <f t="shared" si="478"/>
        <v>45241</v>
      </c>
      <c r="C3005" s="210" t="str">
        <f t="shared" si="479"/>
        <v>Zone 5 - Blare</v>
      </c>
      <c r="D3005" s="84" t="s">
        <v>882</v>
      </c>
      <c r="E3005" s="51" t="str">
        <f t="shared" si="480"/>
        <v>Darren</v>
      </c>
      <c r="F3005" s="51" t="str">
        <f t="shared" si="481"/>
        <v>Van Dyk</v>
      </c>
      <c r="G3005" s="51" t="str">
        <f t="shared" si="482"/>
        <v>Men Senior</v>
      </c>
      <c r="H3005" s="51" t="str">
        <f t="shared" si="483"/>
        <v>Henties Bay</v>
      </c>
      <c r="I3005" s="84"/>
      <c r="J3005" s="84"/>
      <c r="K3005" s="84"/>
      <c r="L3005" s="83" t="str">
        <f t="shared" si="484"/>
        <v/>
      </c>
      <c r="M3005" s="83" t="str">
        <f t="shared" si="485"/>
        <v/>
      </c>
    </row>
    <row r="3006" spans="1:13" x14ac:dyDescent="0.3">
      <c r="A3006" s="210" t="str">
        <f t="shared" si="477"/>
        <v>2023-IC-L5</v>
      </c>
      <c r="B3006" s="199">
        <f t="shared" si="478"/>
        <v>45241</v>
      </c>
      <c r="C3006" s="210" t="str">
        <f t="shared" si="479"/>
        <v>Zone 5 - Blare</v>
      </c>
      <c r="D3006" s="84" t="s">
        <v>706</v>
      </c>
      <c r="E3006" s="51" t="str">
        <f t="shared" si="480"/>
        <v>Cameron</v>
      </c>
      <c r="F3006" s="51" t="str">
        <f t="shared" si="481"/>
        <v>Maasdorp</v>
      </c>
      <c r="G3006" s="51" t="str">
        <f t="shared" si="482"/>
        <v>Men Senior</v>
      </c>
      <c r="H3006" s="51" t="str">
        <f t="shared" si="483"/>
        <v>xPenguin</v>
      </c>
      <c r="I3006" s="84"/>
      <c r="J3006" s="84"/>
      <c r="K3006" s="84"/>
      <c r="L3006" s="83" t="str">
        <f t="shared" si="484"/>
        <v/>
      </c>
      <c r="M3006" s="83" t="str">
        <f t="shared" si="485"/>
        <v/>
      </c>
    </row>
    <row r="3007" spans="1:13" x14ac:dyDescent="0.3">
      <c r="A3007" s="210" t="str">
        <f t="shared" si="477"/>
        <v>2023-IC-L5</v>
      </c>
      <c r="B3007" s="199">
        <f t="shared" si="478"/>
        <v>45241</v>
      </c>
      <c r="C3007" s="210" t="str">
        <f t="shared" si="479"/>
        <v>Zone 5 - Blare</v>
      </c>
      <c r="D3007" s="84" t="s">
        <v>736</v>
      </c>
      <c r="E3007" s="51" t="str">
        <f t="shared" si="480"/>
        <v>Heinrich</v>
      </c>
      <c r="F3007" s="51" t="str">
        <f t="shared" si="481"/>
        <v>Redelinghuys</v>
      </c>
      <c r="G3007" s="51" t="str">
        <f t="shared" si="482"/>
        <v>Men U/21</v>
      </c>
      <c r="H3007" s="51" t="str">
        <f t="shared" si="483"/>
        <v>Penguin</v>
      </c>
      <c r="I3007" s="84"/>
      <c r="J3007" s="84"/>
      <c r="K3007" s="84"/>
      <c r="L3007" s="83" t="str">
        <f t="shared" si="484"/>
        <v/>
      </c>
      <c r="M3007" s="83" t="str">
        <f t="shared" si="485"/>
        <v/>
      </c>
    </row>
    <row r="3008" spans="1:13" x14ac:dyDescent="0.3">
      <c r="A3008" s="210" t="str">
        <f t="shared" si="477"/>
        <v>2023-IC-L5</v>
      </c>
      <c r="B3008" s="199">
        <f t="shared" si="478"/>
        <v>45241</v>
      </c>
      <c r="C3008" s="210" t="str">
        <f t="shared" si="479"/>
        <v>Zone 5 - Blare</v>
      </c>
      <c r="D3008" s="84" t="s">
        <v>1422</v>
      </c>
      <c r="E3008" s="51" t="str">
        <f t="shared" si="480"/>
        <v>Stefan</v>
      </c>
      <c r="F3008" s="51" t="str">
        <f t="shared" si="481"/>
        <v>Snyman</v>
      </c>
      <c r="G3008" s="51" t="str">
        <f t="shared" si="482"/>
        <v>Men U/21</v>
      </c>
      <c r="H3008" s="51" t="str">
        <f t="shared" si="483"/>
        <v>Penguin</v>
      </c>
      <c r="I3008" s="84"/>
      <c r="J3008" s="84"/>
      <c r="K3008" s="84"/>
      <c r="L3008" s="83" t="str">
        <f t="shared" si="484"/>
        <v/>
      </c>
      <c r="M3008" s="83" t="str">
        <f t="shared" si="485"/>
        <v/>
      </c>
    </row>
    <row r="3009" spans="1:13" x14ac:dyDescent="0.3">
      <c r="A3009" s="210" t="str">
        <f t="shared" si="477"/>
        <v>2023-IC-L5</v>
      </c>
      <c r="B3009" s="199">
        <f t="shared" si="478"/>
        <v>45241</v>
      </c>
      <c r="C3009" s="210" t="str">
        <f t="shared" si="479"/>
        <v>Zone 5 - Blare</v>
      </c>
      <c r="D3009" s="84" t="s">
        <v>620</v>
      </c>
      <c r="E3009" s="51" t="str">
        <f t="shared" si="480"/>
        <v>Corne</v>
      </c>
      <c r="F3009" s="51" t="str">
        <f t="shared" si="481"/>
        <v>Van Niekerk</v>
      </c>
      <c r="G3009" s="51" t="str">
        <f t="shared" si="482"/>
        <v>Men Senior</v>
      </c>
      <c r="H3009" s="51" t="str">
        <f t="shared" si="483"/>
        <v>Penguin</v>
      </c>
      <c r="I3009" s="84"/>
      <c r="J3009" s="84"/>
      <c r="K3009" s="84"/>
      <c r="L3009" s="83" t="str">
        <f t="shared" si="484"/>
        <v/>
      </c>
      <c r="M3009" s="83" t="str">
        <f t="shared" si="485"/>
        <v/>
      </c>
    </row>
    <row r="3010" spans="1:13" x14ac:dyDescent="0.3">
      <c r="A3010" s="210" t="str">
        <f t="shared" si="477"/>
        <v>2023-IC-L5</v>
      </c>
      <c r="B3010" s="199">
        <f t="shared" si="478"/>
        <v>45241</v>
      </c>
      <c r="C3010" s="210" t="str">
        <f t="shared" si="479"/>
        <v>Zone 5 - Blare</v>
      </c>
      <c r="D3010" s="84" t="s">
        <v>516</v>
      </c>
      <c r="E3010" s="51" t="str">
        <f t="shared" si="480"/>
        <v>Louis</v>
      </c>
      <c r="F3010" s="51" t="str">
        <f t="shared" si="481"/>
        <v>Potgieter</v>
      </c>
      <c r="G3010" s="51" t="str">
        <f t="shared" si="482"/>
        <v>Men Veteran</v>
      </c>
      <c r="H3010" s="51" t="str">
        <f t="shared" si="483"/>
        <v>Penguin</v>
      </c>
      <c r="I3010" s="84"/>
      <c r="J3010" s="84"/>
      <c r="K3010" s="84"/>
      <c r="L3010" s="83" t="str">
        <f t="shared" si="484"/>
        <v/>
      </c>
      <c r="M3010" s="83" t="str">
        <f t="shared" si="485"/>
        <v/>
      </c>
    </row>
    <row r="3011" spans="1:13" x14ac:dyDescent="0.3">
      <c r="A3011" s="210" t="str">
        <f t="shared" si="477"/>
        <v>2023-IC-L5</v>
      </c>
      <c r="B3011" s="199">
        <f t="shared" si="478"/>
        <v>45241</v>
      </c>
      <c r="C3011" s="210" t="str">
        <f t="shared" si="479"/>
        <v>Zone 5 - Blare</v>
      </c>
      <c r="D3011" s="84" t="s">
        <v>1423</v>
      </c>
      <c r="E3011" s="51" t="str">
        <f t="shared" si="480"/>
        <v>Annelien</v>
      </c>
      <c r="F3011" s="51" t="str">
        <f t="shared" si="481"/>
        <v>Langenstrassen</v>
      </c>
      <c r="G3011" s="51" t="str">
        <f t="shared" si="482"/>
        <v>Ladies Veteran</v>
      </c>
      <c r="H3011" s="51" t="str">
        <f t="shared" si="483"/>
        <v>Penguin</v>
      </c>
      <c r="I3011" s="84"/>
      <c r="J3011" s="84"/>
      <c r="K3011" s="84"/>
      <c r="L3011" s="83" t="str">
        <f t="shared" si="484"/>
        <v/>
      </c>
      <c r="M3011" s="83" t="str">
        <f t="shared" si="485"/>
        <v/>
      </c>
    </row>
    <row r="3012" spans="1:13" x14ac:dyDescent="0.3">
      <c r="A3012" s="210" t="str">
        <f t="shared" ref="A3012:A3075" si="486">IF(D3012="","",A3011)</f>
        <v>2023-IC-L5</v>
      </c>
      <c r="B3012" s="199">
        <f t="shared" ref="B3012:B3075" si="487">IF(D3012="","",B3011)</f>
        <v>45241</v>
      </c>
      <c r="C3012" s="210" t="str">
        <f t="shared" ref="C3012:C3075" si="488">IF(D3012="","",C3011)</f>
        <v>Zone 5 - Blare</v>
      </c>
      <c r="D3012" s="84" t="s">
        <v>1600</v>
      </c>
      <c r="E3012" s="51" t="str">
        <f t="shared" ref="E3012:E3075" si="489">IF(D3012="","",VLOOKUP(D3012,Master,3,FALSE))</f>
        <v>Iwan</v>
      </c>
      <c r="F3012" s="51" t="str">
        <f t="shared" ref="F3012:F3075" si="490">IF(D3012="","",VLOOKUP(D3012,Master,4,FALSE))</f>
        <v>Kotze</v>
      </c>
      <c r="G3012" s="51" t="str">
        <f t="shared" ref="G3012:G3075" si="491">IF(D3012="","",VLOOKUP(D3012,Master,5,FALSE))</f>
        <v>Men Senior</v>
      </c>
      <c r="H3012" s="51" t="str">
        <f t="shared" ref="H3012:H3075" si="492">IF(D3012="","",VLOOKUP(D3012,Master,2,FALSE))</f>
        <v>Seagull Angling Club</v>
      </c>
      <c r="I3012" s="84"/>
      <c r="J3012" s="84" t="s">
        <v>1280</v>
      </c>
      <c r="K3012" s="84">
        <v>140</v>
      </c>
      <c r="L3012" s="83">
        <f t="shared" ref="L3012:L3075" si="493">IF(K3012="","",IF(I3012="",ROUND(HLOOKUP(J3012,kgList,K3012,FALSE),1),ROUND(HLOOKUP(I3012,kgList,K3012,FALSE),1)))</f>
        <v>12</v>
      </c>
      <c r="M3012" s="83">
        <f t="shared" ref="M3012:M3075" si="494">IF(L3012="","",IF(COUNTA(I3012:J3012)&gt;1,"Edible or Inedible",IF(COUNTA(I3012)=1,L3012*1,IF(COUNTA(J3012)=1,L3012*1,"ERROR"))))</f>
        <v>12</v>
      </c>
    </row>
    <row r="3013" spans="1:13" x14ac:dyDescent="0.3">
      <c r="A3013" s="210" t="str">
        <f t="shared" si="486"/>
        <v>2023-IC-L5</v>
      </c>
      <c r="B3013" s="199">
        <f t="shared" si="487"/>
        <v>45241</v>
      </c>
      <c r="C3013" s="210" t="str">
        <f t="shared" si="488"/>
        <v>Zone 5 - Blare</v>
      </c>
      <c r="D3013" s="84" t="s">
        <v>578</v>
      </c>
      <c r="E3013" s="51" t="str">
        <f t="shared" si="489"/>
        <v>Pieter</v>
      </c>
      <c r="F3013" s="51" t="str">
        <f t="shared" si="490"/>
        <v>Van Aarde</v>
      </c>
      <c r="G3013" s="51" t="str">
        <f t="shared" si="491"/>
        <v>Men Senior</v>
      </c>
      <c r="H3013" s="51" t="str">
        <f t="shared" si="492"/>
        <v>Seagull Angling Club</v>
      </c>
      <c r="I3013" s="84"/>
      <c r="J3013" s="84" t="s">
        <v>1280</v>
      </c>
      <c r="K3013" s="84">
        <v>75</v>
      </c>
      <c r="L3013" s="83">
        <f t="shared" si="493"/>
        <v>1.3</v>
      </c>
      <c r="M3013" s="83">
        <f t="shared" si="494"/>
        <v>1.3</v>
      </c>
    </row>
    <row r="3014" spans="1:13" x14ac:dyDescent="0.3">
      <c r="A3014" s="210" t="str">
        <f t="shared" si="486"/>
        <v>2023-IC-L5</v>
      </c>
      <c r="B3014" s="199">
        <f t="shared" si="487"/>
        <v>45241</v>
      </c>
      <c r="C3014" s="210" t="str">
        <f t="shared" si="488"/>
        <v>Zone 5 - Blare</v>
      </c>
      <c r="D3014" s="84" t="s">
        <v>578</v>
      </c>
      <c r="E3014" s="51" t="str">
        <f t="shared" si="489"/>
        <v>Pieter</v>
      </c>
      <c r="F3014" s="51" t="str">
        <f t="shared" si="490"/>
        <v>Van Aarde</v>
      </c>
      <c r="G3014" s="51" t="str">
        <f t="shared" si="491"/>
        <v>Men Senior</v>
      </c>
      <c r="H3014" s="51" t="str">
        <f t="shared" si="492"/>
        <v>Seagull Angling Club</v>
      </c>
      <c r="I3014" s="84"/>
      <c r="J3014" s="84" t="s">
        <v>1279</v>
      </c>
      <c r="K3014" s="84">
        <v>176</v>
      </c>
      <c r="L3014" s="83">
        <f t="shared" si="493"/>
        <v>30.1</v>
      </c>
      <c r="M3014" s="83">
        <f t="shared" si="494"/>
        <v>30.1</v>
      </c>
    </row>
    <row r="3015" spans="1:13" x14ac:dyDescent="0.3">
      <c r="A3015" s="210" t="str">
        <f t="shared" si="486"/>
        <v>2023-IC-L5</v>
      </c>
      <c r="B3015" s="199">
        <f t="shared" si="487"/>
        <v>45241</v>
      </c>
      <c r="C3015" s="210" t="str">
        <f t="shared" si="488"/>
        <v>Zone 5 - Blare</v>
      </c>
      <c r="D3015" s="84" t="s">
        <v>705</v>
      </c>
      <c r="E3015" s="51" t="str">
        <f t="shared" si="489"/>
        <v>Lu-Andre</v>
      </c>
      <c r="F3015" s="51" t="str">
        <f t="shared" si="490"/>
        <v>Duvenhage</v>
      </c>
      <c r="G3015" s="51" t="str">
        <f t="shared" si="491"/>
        <v>Men Senior</v>
      </c>
      <c r="H3015" s="51" t="str">
        <f t="shared" si="492"/>
        <v>Seagull Angling Club</v>
      </c>
      <c r="I3015" s="84"/>
      <c r="J3015" s="84" t="s">
        <v>1279</v>
      </c>
      <c r="K3015" s="84">
        <v>175</v>
      </c>
      <c r="L3015" s="83">
        <f t="shared" si="493"/>
        <v>29.5</v>
      </c>
      <c r="M3015" s="83">
        <f t="shared" si="494"/>
        <v>29.5</v>
      </c>
    </row>
    <row r="3016" spans="1:13" x14ac:dyDescent="0.3">
      <c r="A3016" s="210" t="str">
        <f t="shared" si="486"/>
        <v>2023-IC-L5</v>
      </c>
      <c r="B3016" s="199">
        <f t="shared" si="487"/>
        <v>45241</v>
      </c>
      <c r="C3016" s="210" t="str">
        <f t="shared" si="488"/>
        <v>Zone 5 - Blare</v>
      </c>
      <c r="D3016" s="84" t="s">
        <v>705</v>
      </c>
      <c r="E3016" s="51" t="str">
        <f t="shared" si="489"/>
        <v>Lu-Andre</v>
      </c>
      <c r="F3016" s="51" t="str">
        <f t="shared" si="490"/>
        <v>Duvenhage</v>
      </c>
      <c r="G3016" s="51" t="str">
        <f t="shared" si="491"/>
        <v>Men Senior</v>
      </c>
      <c r="H3016" s="51" t="str">
        <f t="shared" si="492"/>
        <v>Seagull Angling Club</v>
      </c>
      <c r="I3016" s="84"/>
      <c r="J3016" s="84" t="s">
        <v>1279</v>
      </c>
      <c r="K3016" s="84">
        <v>155</v>
      </c>
      <c r="L3016" s="83">
        <f t="shared" si="493"/>
        <v>19.5</v>
      </c>
      <c r="M3016" s="83">
        <f t="shared" si="494"/>
        <v>19.5</v>
      </c>
    </row>
    <row r="3017" spans="1:13" x14ac:dyDescent="0.3">
      <c r="A3017" s="210" t="str">
        <f t="shared" si="486"/>
        <v>2023-IC-L5</v>
      </c>
      <c r="B3017" s="199">
        <f t="shared" si="487"/>
        <v>45241</v>
      </c>
      <c r="C3017" s="210" t="str">
        <f t="shared" si="488"/>
        <v>Zone 5 - Blare</v>
      </c>
      <c r="D3017" s="84" t="s">
        <v>494</v>
      </c>
      <c r="E3017" s="51" t="str">
        <f t="shared" si="489"/>
        <v>Chrisjan</v>
      </c>
      <c r="F3017" s="51" t="str">
        <f t="shared" si="490"/>
        <v>Potgieter</v>
      </c>
      <c r="G3017" s="51" t="str">
        <f t="shared" si="491"/>
        <v>Men Veteran</v>
      </c>
      <c r="H3017" s="51" t="str">
        <f t="shared" si="492"/>
        <v>Seagull Angling Club</v>
      </c>
      <c r="I3017" s="84"/>
      <c r="J3017" s="84" t="s">
        <v>1279</v>
      </c>
      <c r="K3017" s="84">
        <v>130</v>
      </c>
      <c r="L3017" s="83">
        <f t="shared" si="493"/>
        <v>10.7</v>
      </c>
      <c r="M3017" s="83">
        <f t="shared" si="494"/>
        <v>10.7</v>
      </c>
    </row>
    <row r="3018" spans="1:13" x14ac:dyDescent="0.3">
      <c r="A3018" s="210" t="str">
        <f t="shared" si="486"/>
        <v>2023-IC-L5</v>
      </c>
      <c r="B3018" s="199">
        <f t="shared" si="487"/>
        <v>45241</v>
      </c>
      <c r="C3018" s="210" t="str">
        <f t="shared" si="488"/>
        <v>Zone 5 - Blare</v>
      </c>
      <c r="D3018" s="84" t="s">
        <v>494</v>
      </c>
      <c r="E3018" s="51" t="str">
        <f t="shared" si="489"/>
        <v>Chrisjan</v>
      </c>
      <c r="F3018" s="51" t="str">
        <f t="shared" si="490"/>
        <v>Potgieter</v>
      </c>
      <c r="G3018" s="51" t="str">
        <f t="shared" si="491"/>
        <v>Men Veteran</v>
      </c>
      <c r="H3018" s="51" t="str">
        <f t="shared" si="492"/>
        <v>Seagull Angling Club</v>
      </c>
      <c r="I3018" s="84"/>
      <c r="J3018" s="84" t="s">
        <v>1279</v>
      </c>
      <c r="K3018" s="84">
        <v>147</v>
      </c>
      <c r="L3018" s="83">
        <f t="shared" si="493"/>
        <v>16.2</v>
      </c>
      <c r="M3018" s="83">
        <f t="shared" si="494"/>
        <v>16.2</v>
      </c>
    </row>
    <row r="3019" spans="1:13" x14ac:dyDescent="0.3">
      <c r="A3019" s="210" t="str">
        <f t="shared" si="486"/>
        <v>2023-IC-L5</v>
      </c>
      <c r="B3019" s="199">
        <f t="shared" si="487"/>
        <v>45241</v>
      </c>
      <c r="C3019" s="210" t="str">
        <f t="shared" si="488"/>
        <v>Zone 5 - Blare</v>
      </c>
      <c r="D3019" s="84" t="s">
        <v>494</v>
      </c>
      <c r="E3019" s="51" t="str">
        <f t="shared" si="489"/>
        <v>Chrisjan</v>
      </c>
      <c r="F3019" s="51" t="str">
        <f t="shared" si="490"/>
        <v>Potgieter</v>
      </c>
      <c r="G3019" s="51" t="str">
        <f t="shared" si="491"/>
        <v>Men Veteran</v>
      </c>
      <c r="H3019" s="51" t="str">
        <f t="shared" si="492"/>
        <v>Seagull Angling Club</v>
      </c>
      <c r="I3019" s="84"/>
      <c r="J3019" s="84" t="s">
        <v>1280</v>
      </c>
      <c r="K3019" s="84">
        <v>97</v>
      </c>
      <c r="L3019" s="83">
        <f t="shared" si="493"/>
        <v>3.3</v>
      </c>
      <c r="M3019" s="83">
        <f t="shared" si="494"/>
        <v>3.3</v>
      </c>
    </row>
    <row r="3020" spans="1:13" x14ac:dyDescent="0.3">
      <c r="A3020" s="210" t="str">
        <f t="shared" si="486"/>
        <v>2023-IC-L5</v>
      </c>
      <c r="B3020" s="199">
        <f t="shared" si="487"/>
        <v>45241</v>
      </c>
      <c r="C3020" s="210" t="str">
        <f t="shared" si="488"/>
        <v>Zone 5 - Blare</v>
      </c>
      <c r="D3020" s="84" t="s">
        <v>628</v>
      </c>
      <c r="E3020" s="51" t="str">
        <f t="shared" si="489"/>
        <v>Andre</v>
      </c>
      <c r="F3020" s="51" t="str">
        <f t="shared" si="490"/>
        <v>Strydom</v>
      </c>
      <c r="G3020" s="51" t="str">
        <f t="shared" si="491"/>
        <v>Men Senior</v>
      </c>
      <c r="H3020" s="51" t="str">
        <f t="shared" si="492"/>
        <v>Seagull Angling Club</v>
      </c>
      <c r="I3020" s="84"/>
      <c r="J3020" s="84" t="s">
        <v>1279</v>
      </c>
      <c r="K3020" s="84">
        <v>106</v>
      </c>
      <c r="L3020" s="83">
        <f t="shared" si="493"/>
        <v>5.3</v>
      </c>
      <c r="M3020" s="83">
        <f t="shared" si="494"/>
        <v>5.3</v>
      </c>
    </row>
    <row r="3021" spans="1:13" x14ac:dyDescent="0.3">
      <c r="A3021" s="210" t="str">
        <f t="shared" si="486"/>
        <v>2023-IC-L5</v>
      </c>
      <c r="B3021" s="199">
        <f t="shared" si="487"/>
        <v>45241</v>
      </c>
      <c r="C3021" s="210" t="str">
        <f t="shared" si="488"/>
        <v>Zone 5 - Blare</v>
      </c>
      <c r="D3021" s="84" t="s">
        <v>601</v>
      </c>
      <c r="E3021" s="51" t="str">
        <f t="shared" si="489"/>
        <v>Steve</v>
      </c>
      <c r="F3021" s="51" t="str">
        <f t="shared" si="490"/>
        <v>Mertens</v>
      </c>
      <c r="G3021" s="51" t="str">
        <f t="shared" si="491"/>
        <v>Men Grand Masters</v>
      </c>
      <c r="H3021" s="51" t="str">
        <f t="shared" si="492"/>
        <v>Seagull Angling Club</v>
      </c>
      <c r="I3021" s="84" t="s">
        <v>19</v>
      </c>
      <c r="J3021" s="84"/>
      <c r="K3021" s="84">
        <v>41</v>
      </c>
      <c r="L3021" s="83">
        <f t="shared" si="493"/>
        <v>0.7</v>
      </c>
      <c r="M3021" s="83">
        <f t="shared" si="494"/>
        <v>0.7</v>
      </c>
    </row>
    <row r="3022" spans="1:13" x14ac:dyDescent="0.3">
      <c r="A3022" s="210" t="str">
        <f t="shared" si="486"/>
        <v>2023-IC-L5</v>
      </c>
      <c r="B3022" s="199">
        <f t="shared" si="487"/>
        <v>45241</v>
      </c>
      <c r="C3022" s="210" t="str">
        <f t="shared" si="488"/>
        <v>Zone 5 - Blare</v>
      </c>
      <c r="D3022" s="84" t="s">
        <v>884</v>
      </c>
      <c r="E3022" s="51" t="str">
        <f t="shared" si="489"/>
        <v>Martin</v>
      </c>
      <c r="F3022" s="51" t="str">
        <f t="shared" si="490"/>
        <v>Gouws</v>
      </c>
      <c r="G3022" s="51" t="str">
        <f t="shared" si="491"/>
        <v>Men Senior</v>
      </c>
      <c r="H3022" s="51" t="str">
        <f t="shared" si="492"/>
        <v>Seagull Angling Club</v>
      </c>
      <c r="I3022" s="84" t="s">
        <v>9</v>
      </c>
      <c r="J3022" s="84"/>
      <c r="K3022" s="84">
        <v>33</v>
      </c>
      <c r="L3022" s="83">
        <f t="shared" si="493"/>
        <v>0.7</v>
      </c>
      <c r="M3022" s="83">
        <f t="shared" si="494"/>
        <v>0.7</v>
      </c>
    </row>
    <row r="3023" spans="1:13" x14ac:dyDescent="0.3">
      <c r="A3023" s="210" t="str">
        <f t="shared" si="486"/>
        <v>2023-IC-L5</v>
      </c>
      <c r="B3023" s="199">
        <f t="shared" si="487"/>
        <v>45241</v>
      </c>
      <c r="C3023" s="210" t="str">
        <f t="shared" si="488"/>
        <v>Zone 5 - Blare</v>
      </c>
      <c r="D3023" s="84" t="s">
        <v>760</v>
      </c>
      <c r="E3023" s="51" t="str">
        <f t="shared" si="489"/>
        <v>Manie</v>
      </c>
      <c r="F3023" s="51" t="str">
        <f t="shared" si="490"/>
        <v>Gradidge</v>
      </c>
      <c r="G3023" s="51" t="str">
        <f t="shared" si="491"/>
        <v>Men Grand Masters</v>
      </c>
      <c r="H3023" s="51" t="str">
        <f t="shared" si="492"/>
        <v>Seagull Angling Club</v>
      </c>
      <c r="I3023" s="84"/>
      <c r="J3023" s="84"/>
      <c r="K3023" s="84"/>
      <c r="L3023" s="83" t="str">
        <f t="shared" si="493"/>
        <v/>
      </c>
      <c r="M3023" s="83" t="str">
        <f t="shared" si="494"/>
        <v/>
      </c>
    </row>
    <row r="3024" spans="1:13" x14ac:dyDescent="0.3">
      <c r="A3024" s="210" t="str">
        <f t="shared" si="486"/>
        <v>2023-IC-L5</v>
      </c>
      <c r="B3024" s="199">
        <f t="shared" si="487"/>
        <v>45241</v>
      </c>
      <c r="C3024" s="210" t="str">
        <f t="shared" si="488"/>
        <v>Zone 5 - Blare</v>
      </c>
      <c r="D3024" s="84" t="s">
        <v>716</v>
      </c>
      <c r="E3024" s="51" t="str">
        <f t="shared" si="489"/>
        <v>Andre</v>
      </c>
      <c r="F3024" s="51" t="str">
        <f t="shared" si="490"/>
        <v>Nel</v>
      </c>
      <c r="G3024" s="51" t="str">
        <f t="shared" si="491"/>
        <v>Men Veteran</v>
      </c>
      <c r="H3024" s="51" t="str">
        <f t="shared" si="492"/>
        <v>Seagull Angling Club</v>
      </c>
      <c r="I3024" s="84"/>
      <c r="J3024" s="84"/>
      <c r="K3024" s="84"/>
      <c r="L3024" s="83" t="str">
        <f t="shared" si="493"/>
        <v/>
      </c>
      <c r="M3024" s="83" t="str">
        <f t="shared" si="494"/>
        <v/>
      </c>
    </row>
    <row r="3025" spans="1:13" x14ac:dyDescent="0.3">
      <c r="A3025" s="210" t="str">
        <f t="shared" si="486"/>
        <v>2023-IC-L5</v>
      </c>
      <c r="B3025" s="199">
        <f t="shared" si="487"/>
        <v>45241</v>
      </c>
      <c r="C3025" s="210" t="str">
        <f t="shared" si="488"/>
        <v>Zone 5 - Blare</v>
      </c>
      <c r="D3025" s="84" t="s">
        <v>1088</v>
      </c>
      <c r="E3025" s="51" t="str">
        <f t="shared" si="489"/>
        <v>Tian</v>
      </c>
      <c r="F3025" s="51" t="str">
        <f t="shared" si="490"/>
        <v>Mostert</v>
      </c>
      <c r="G3025" s="51" t="str">
        <f t="shared" si="491"/>
        <v>Men Senior</v>
      </c>
      <c r="H3025" s="51" t="str">
        <f t="shared" si="492"/>
        <v>Seagull Angling Club</v>
      </c>
      <c r="I3025" s="84"/>
      <c r="J3025" s="84"/>
      <c r="K3025" s="84"/>
      <c r="L3025" s="83" t="str">
        <f t="shared" si="493"/>
        <v/>
      </c>
      <c r="M3025" s="83" t="str">
        <f t="shared" si="494"/>
        <v/>
      </c>
    </row>
    <row r="3026" spans="1:13" x14ac:dyDescent="0.3">
      <c r="A3026" s="210" t="str">
        <f t="shared" si="486"/>
        <v>2023-IC-L5</v>
      </c>
      <c r="B3026" s="199">
        <f t="shared" si="487"/>
        <v>45241</v>
      </c>
      <c r="C3026" s="210" t="str">
        <f t="shared" si="488"/>
        <v>Zone 5 - Blare</v>
      </c>
      <c r="D3026" s="84" t="s">
        <v>600</v>
      </c>
      <c r="E3026" s="51" t="str">
        <f t="shared" si="489"/>
        <v>Japie</v>
      </c>
      <c r="F3026" s="51" t="str">
        <f t="shared" si="490"/>
        <v>Jacobs</v>
      </c>
      <c r="G3026" s="51" t="str">
        <f t="shared" si="491"/>
        <v>Men Master</v>
      </c>
      <c r="H3026" s="51" t="str">
        <f t="shared" si="492"/>
        <v>Seagull Angling Club</v>
      </c>
      <c r="I3026" s="84"/>
      <c r="J3026" s="84"/>
      <c r="K3026" s="84"/>
      <c r="L3026" s="83" t="str">
        <f t="shared" si="493"/>
        <v/>
      </c>
      <c r="M3026" s="83" t="str">
        <f t="shared" si="494"/>
        <v/>
      </c>
    </row>
    <row r="3027" spans="1:13" x14ac:dyDescent="0.3">
      <c r="A3027" s="210" t="str">
        <f t="shared" si="486"/>
        <v>2023-IC-L5</v>
      </c>
      <c r="B3027" s="199">
        <f t="shared" si="487"/>
        <v>45241</v>
      </c>
      <c r="C3027" s="210" t="str">
        <f t="shared" si="488"/>
        <v>Zone 5 - Blare</v>
      </c>
      <c r="D3027" s="84" t="s">
        <v>827</v>
      </c>
      <c r="E3027" s="51" t="str">
        <f t="shared" si="489"/>
        <v>Manfred</v>
      </c>
      <c r="F3027" s="51" t="str">
        <f t="shared" si="490"/>
        <v>Weise</v>
      </c>
      <c r="G3027" s="51" t="str">
        <f t="shared" si="491"/>
        <v>Men Master</v>
      </c>
      <c r="H3027" s="51" t="str">
        <f t="shared" si="492"/>
        <v>Seagull Angling Club</v>
      </c>
      <c r="I3027" s="84"/>
      <c r="J3027" s="84"/>
      <c r="K3027" s="84"/>
      <c r="L3027" s="83" t="str">
        <f t="shared" si="493"/>
        <v/>
      </c>
      <c r="M3027" s="83" t="str">
        <f t="shared" si="494"/>
        <v/>
      </c>
    </row>
    <row r="3028" spans="1:13" x14ac:dyDescent="0.3">
      <c r="A3028" s="210" t="str">
        <f t="shared" si="486"/>
        <v>2023-IC-L5</v>
      </c>
      <c r="B3028" s="199">
        <f t="shared" si="487"/>
        <v>45241</v>
      </c>
      <c r="C3028" s="210" t="str">
        <f t="shared" si="488"/>
        <v>Zone 5 - Blare</v>
      </c>
      <c r="D3028" s="84" t="s">
        <v>764</v>
      </c>
      <c r="E3028" s="51" t="str">
        <f t="shared" si="489"/>
        <v>Pieter</v>
      </c>
      <c r="F3028" s="51" t="str">
        <f t="shared" si="490"/>
        <v>Swart</v>
      </c>
      <c r="G3028" s="51" t="str">
        <f t="shared" si="491"/>
        <v>Men Master</v>
      </c>
      <c r="H3028" s="51" t="str">
        <f t="shared" si="492"/>
        <v>xSeagull Angling Club</v>
      </c>
      <c r="I3028" s="84"/>
      <c r="J3028" s="84"/>
      <c r="K3028" s="84"/>
      <c r="L3028" s="83" t="str">
        <f t="shared" si="493"/>
        <v/>
      </c>
      <c r="M3028" s="83" t="str">
        <f t="shared" si="494"/>
        <v/>
      </c>
    </row>
    <row r="3029" spans="1:13" x14ac:dyDescent="0.3">
      <c r="A3029" s="210" t="str">
        <f t="shared" si="486"/>
        <v>2023-IC-L5</v>
      </c>
      <c r="B3029" s="199">
        <f t="shared" si="487"/>
        <v>45241</v>
      </c>
      <c r="C3029" s="210" t="str">
        <f t="shared" si="488"/>
        <v>Zone 5 - Blare</v>
      </c>
      <c r="D3029" s="84" t="s">
        <v>499</v>
      </c>
      <c r="E3029" s="51" t="str">
        <f t="shared" si="489"/>
        <v>Sean</v>
      </c>
      <c r="F3029" s="51" t="str">
        <f t="shared" si="490"/>
        <v>Van Den Heuvel</v>
      </c>
      <c r="G3029" s="51" t="str">
        <f t="shared" si="491"/>
        <v>Men Veteran</v>
      </c>
      <c r="H3029" s="51" t="str">
        <f t="shared" si="492"/>
        <v>Seagull Angling Club</v>
      </c>
      <c r="I3029" s="84"/>
      <c r="J3029" s="84"/>
      <c r="K3029" s="84"/>
      <c r="L3029" s="83" t="str">
        <f t="shared" si="493"/>
        <v/>
      </c>
      <c r="M3029" s="83" t="str">
        <f t="shared" si="494"/>
        <v/>
      </c>
    </row>
    <row r="3030" spans="1:13" x14ac:dyDescent="0.3">
      <c r="A3030" s="210" t="str">
        <f t="shared" si="486"/>
        <v>2023-IC-L5</v>
      </c>
      <c r="B3030" s="199">
        <f t="shared" si="487"/>
        <v>45241</v>
      </c>
      <c r="C3030" s="210" t="str">
        <f t="shared" si="488"/>
        <v>Zone 5 - Blare</v>
      </c>
      <c r="D3030" s="84" t="s">
        <v>718</v>
      </c>
      <c r="E3030" s="51" t="str">
        <f t="shared" si="489"/>
        <v>Christiaan</v>
      </c>
      <c r="F3030" s="51" t="str">
        <f t="shared" si="490"/>
        <v>Potgieter</v>
      </c>
      <c r="G3030" s="51" t="str">
        <f t="shared" si="491"/>
        <v>Men U/16</v>
      </c>
      <c r="H3030" s="51" t="str">
        <f t="shared" si="492"/>
        <v>Seagull Angling Club</v>
      </c>
      <c r="I3030" s="84"/>
      <c r="J3030" s="84"/>
      <c r="K3030" s="84"/>
      <c r="L3030" s="83" t="str">
        <f t="shared" si="493"/>
        <v/>
      </c>
      <c r="M3030" s="83" t="str">
        <f t="shared" si="494"/>
        <v/>
      </c>
    </row>
    <row r="3031" spans="1:13" x14ac:dyDescent="0.3">
      <c r="A3031" s="210" t="str">
        <f t="shared" si="486"/>
        <v>2023-IC-L5</v>
      </c>
      <c r="B3031" s="199">
        <f t="shared" si="487"/>
        <v>45241</v>
      </c>
      <c r="C3031" s="210" t="str">
        <f t="shared" si="488"/>
        <v>Zone 5 - Blare</v>
      </c>
      <c r="D3031" s="84" t="s">
        <v>710</v>
      </c>
      <c r="E3031" s="51" t="str">
        <f t="shared" si="489"/>
        <v>Ewald J.</v>
      </c>
      <c r="F3031" s="51" t="str">
        <f t="shared" si="490"/>
        <v>Potgieter</v>
      </c>
      <c r="G3031" s="51" t="str">
        <f t="shared" si="491"/>
        <v>Men U/16</v>
      </c>
      <c r="H3031" s="51" t="str">
        <f t="shared" si="492"/>
        <v>Seagull Angling Club</v>
      </c>
      <c r="I3031" s="84"/>
      <c r="J3031" s="84"/>
      <c r="K3031" s="84"/>
      <c r="L3031" s="83" t="str">
        <f t="shared" si="493"/>
        <v/>
      </c>
      <c r="M3031" s="83" t="str">
        <f t="shared" si="494"/>
        <v/>
      </c>
    </row>
    <row r="3032" spans="1:13" x14ac:dyDescent="0.3">
      <c r="A3032" s="210" t="str">
        <f t="shared" si="486"/>
        <v>2023-IC-L5</v>
      </c>
      <c r="B3032" s="199">
        <f t="shared" si="487"/>
        <v>45241</v>
      </c>
      <c r="C3032" s="210" t="str">
        <f t="shared" si="488"/>
        <v>Zone 5 - Blare</v>
      </c>
      <c r="D3032" s="84" t="s">
        <v>1002</v>
      </c>
      <c r="E3032" s="51" t="str">
        <f t="shared" si="489"/>
        <v>Deecee</v>
      </c>
      <c r="F3032" s="51" t="str">
        <f t="shared" si="490"/>
        <v>Hatting</v>
      </c>
      <c r="G3032" s="51" t="str">
        <f t="shared" si="491"/>
        <v>Men Senior</v>
      </c>
      <c r="H3032" s="51" t="str">
        <f t="shared" si="492"/>
        <v>Seagull Angling Club</v>
      </c>
      <c r="I3032" s="84"/>
      <c r="J3032" s="84"/>
      <c r="K3032" s="84"/>
      <c r="L3032" s="83" t="str">
        <f t="shared" si="493"/>
        <v/>
      </c>
      <c r="M3032" s="83" t="str">
        <f t="shared" si="494"/>
        <v/>
      </c>
    </row>
    <row r="3033" spans="1:13" x14ac:dyDescent="0.3">
      <c r="A3033" s="210" t="str">
        <f t="shared" si="486"/>
        <v>2023-IC-L5</v>
      </c>
      <c r="B3033" s="199">
        <f t="shared" si="487"/>
        <v>45241</v>
      </c>
      <c r="C3033" s="210" t="str">
        <f t="shared" si="488"/>
        <v>Zone 5 - Blare</v>
      </c>
      <c r="D3033" s="84" t="s">
        <v>812</v>
      </c>
      <c r="E3033" s="51" t="str">
        <f t="shared" si="489"/>
        <v>Patricia</v>
      </c>
      <c r="F3033" s="51" t="str">
        <f t="shared" si="490"/>
        <v>Horn</v>
      </c>
      <c r="G3033" s="51" t="str">
        <f t="shared" si="491"/>
        <v>Ladies Veteran</v>
      </c>
      <c r="H3033" s="51" t="str">
        <f t="shared" si="492"/>
        <v>xSeagull Angling Club</v>
      </c>
      <c r="I3033" s="84"/>
      <c r="J3033" s="84"/>
      <c r="K3033" s="84"/>
      <c r="L3033" s="83" t="str">
        <f t="shared" si="493"/>
        <v/>
      </c>
      <c r="M3033" s="83" t="str">
        <f t="shared" si="494"/>
        <v/>
      </c>
    </row>
    <row r="3034" spans="1:13" x14ac:dyDescent="0.3">
      <c r="A3034" s="210" t="str">
        <f t="shared" si="486"/>
        <v>2023-IC-L5</v>
      </c>
      <c r="B3034" s="199">
        <f t="shared" si="487"/>
        <v>45241</v>
      </c>
      <c r="C3034" s="210" t="str">
        <f t="shared" si="488"/>
        <v>Zone 5 - Blare</v>
      </c>
      <c r="D3034" s="84" t="s">
        <v>469</v>
      </c>
      <c r="E3034" s="51" t="str">
        <f t="shared" si="489"/>
        <v>Morne</v>
      </c>
      <c r="F3034" s="51" t="str">
        <f t="shared" si="490"/>
        <v>Horn</v>
      </c>
      <c r="G3034" s="51" t="str">
        <f t="shared" si="491"/>
        <v>Men Master</v>
      </c>
      <c r="H3034" s="51" t="str">
        <f t="shared" si="492"/>
        <v>Mako</v>
      </c>
      <c r="I3034" s="84"/>
      <c r="J3034" s="84"/>
      <c r="K3034" s="84"/>
      <c r="L3034" s="83" t="str">
        <f t="shared" si="493"/>
        <v/>
      </c>
      <c r="M3034" s="83" t="str">
        <f t="shared" si="494"/>
        <v/>
      </c>
    </row>
    <row r="3035" spans="1:13" x14ac:dyDescent="0.3">
      <c r="A3035" s="210" t="str">
        <f t="shared" si="486"/>
        <v>2023-IC-L5</v>
      </c>
      <c r="B3035" s="199">
        <f t="shared" si="487"/>
        <v>45241</v>
      </c>
      <c r="C3035" s="210" t="str">
        <f t="shared" si="488"/>
        <v>Zone 5 - Blare</v>
      </c>
      <c r="D3035" s="84" t="s">
        <v>782</v>
      </c>
      <c r="E3035" s="51" t="str">
        <f t="shared" si="489"/>
        <v>Pieter</v>
      </c>
      <c r="F3035" s="51" t="str">
        <f t="shared" si="490"/>
        <v>Du Preez</v>
      </c>
      <c r="G3035" s="51" t="str">
        <f t="shared" si="491"/>
        <v>Men Master</v>
      </c>
      <c r="H3035" s="51" t="str">
        <f t="shared" si="492"/>
        <v>Seagull Angling Club</v>
      </c>
      <c r="I3035" s="84"/>
      <c r="J3035" s="84"/>
      <c r="K3035" s="84"/>
      <c r="L3035" s="83" t="str">
        <f t="shared" si="493"/>
        <v/>
      </c>
      <c r="M3035" s="83" t="str">
        <f t="shared" si="494"/>
        <v/>
      </c>
    </row>
    <row r="3036" spans="1:13" x14ac:dyDescent="0.3">
      <c r="A3036" s="210" t="str">
        <f t="shared" si="486"/>
        <v>2023-IC-L5</v>
      </c>
      <c r="B3036" s="199">
        <f t="shared" si="487"/>
        <v>45241</v>
      </c>
      <c r="C3036" s="210" t="str">
        <f t="shared" si="488"/>
        <v>Zone 5 - Blare</v>
      </c>
      <c r="D3036" s="84" t="s">
        <v>839</v>
      </c>
      <c r="E3036" s="51" t="str">
        <f t="shared" si="489"/>
        <v>Zanita</v>
      </c>
      <c r="F3036" s="51" t="str">
        <f t="shared" si="490"/>
        <v>Horn</v>
      </c>
      <c r="G3036" s="51" t="str">
        <f t="shared" si="491"/>
        <v>Ladies U/16</v>
      </c>
      <c r="H3036" s="51" t="str">
        <f t="shared" si="492"/>
        <v>xSeagull Angling Club</v>
      </c>
      <c r="I3036" s="84"/>
      <c r="J3036" s="84"/>
      <c r="K3036" s="84"/>
      <c r="L3036" s="83" t="str">
        <f t="shared" si="493"/>
        <v/>
      </c>
      <c r="M3036" s="83" t="str">
        <f t="shared" si="494"/>
        <v/>
      </c>
    </row>
    <row r="3037" spans="1:13" x14ac:dyDescent="0.3">
      <c r="A3037" s="210" t="str">
        <f t="shared" si="486"/>
        <v>2023-IC-L5</v>
      </c>
      <c r="B3037" s="199">
        <f t="shared" si="487"/>
        <v>45241</v>
      </c>
      <c r="C3037" s="210" t="str">
        <f t="shared" si="488"/>
        <v>Zone 5 - Blare</v>
      </c>
      <c r="D3037" s="84" t="s">
        <v>643</v>
      </c>
      <c r="E3037" s="51" t="str">
        <f t="shared" si="489"/>
        <v>Cecilia</v>
      </c>
      <c r="F3037" s="51" t="str">
        <f t="shared" si="490"/>
        <v>Brandt</v>
      </c>
      <c r="G3037" s="51" t="str">
        <f t="shared" si="491"/>
        <v>Ladies Senior</v>
      </c>
      <c r="H3037" s="51" t="str">
        <f t="shared" si="492"/>
        <v>Seagull Angling Club</v>
      </c>
      <c r="I3037" s="84"/>
      <c r="J3037" s="84"/>
      <c r="K3037" s="84"/>
      <c r="L3037" s="83" t="str">
        <f t="shared" si="493"/>
        <v/>
      </c>
      <c r="M3037" s="83" t="str">
        <f t="shared" si="494"/>
        <v/>
      </c>
    </row>
    <row r="3038" spans="1:13" x14ac:dyDescent="0.3">
      <c r="A3038" s="210" t="str">
        <f t="shared" si="486"/>
        <v>2023-IC-L5</v>
      </c>
      <c r="B3038" s="199">
        <f t="shared" si="487"/>
        <v>45241</v>
      </c>
      <c r="C3038" s="210" t="str">
        <f t="shared" si="488"/>
        <v>Zone 5 - Blare</v>
      </c>
      <c r="D3038" s="84" t="s">
        <v>550</v>
      </c>
      <c r="E3038" s="51" t="str">
        <f t="shared" si="489"/>
        <v>Tertius</v>
      </c>
      <c r="F3038" s="51" t="str">
        <f t="shared" si="490"/>
        <v>Potgieter</v>
      </c>
      <c r="G3038" s="51" t="str">
        <f t="shared" si="491"/>
        <v>Men Senior</v>
      </c>
      <c r="H3038" s="51" t="str">
        <f t="shared" si="492"/>
        <v>Seagull Angling Club</v>
      </c>
      <c r="I3038" s="84"/>
      <c r="J3038" s="84"/>
      <c r="K3038" s="84"/>
      <c r="L3038" s="83" t="str">
        <f t="shared" si="493"/>
        <v/>
      </c>
      <c r="M3038" s="83" t="str">
        <f t="shared" si="494"/>
        <v/>
      </c>
    </row>
    <row r="3039" spans="1:13" x14ac:dyDescent="0.3">
      <c r="A3039" s="210" t="str">
        <f t="shared" si="486"/>
        <v>2023-IC-L5</v>
      </c>
      <c r="B3039" s="199">
        <f t="shared" si="487"/>
        <v>45241</v>
      </c>
      <c r="C3039" s="210" t="str">
        <f t="shared" si="488"/>
        <v>Zone 5 - Blare</v>
      </c>
      <c r="D3039" s="84" t="s">
        <v>746</v>
      </c>
      <c r="E3039" s="51" t="str">
        <f t="shared" si="489"/>
        <v>Danie</v>
      </c>
      <c r="F3039" s="51" t="str">
        <f t="shared" si="490"/>
        <v>Smith</v>
      </c>
      <c r="G3039" s="51" t="str">
        <f t="shared" si="491"/>
        <v>Men Veteran</v>
      </c>
      <c r="H3039" s="51" t="str">
        <f t="shared" si="492"/>
        <v>Seagull Angling Club</v>
      </c>
      <c r="I3039" s="84"/>
      <c r="J3039" s="84"/>
      <c r="K3039" s="84"/>
      <c r="L3039" s="83" t="str">
        <f t="shared" si="493"/>
        <v/>
      </c>
      <c r="M3039" s="83" t="str">
        <f t="shared" si="494"/>
        <v/>
      </c>
    </row>
    <row r="3040" spans="1:13" x14ac:dyDescent="0.3">
      <c r="A3040" s="210" t="str">
        <f t="shared" si="486"/>
        <v>2023-IC-L5</v>
      </c>
      <c r="B3040" s="199">
        <f t="shared" si="487"/>
        <v>45241</v>
      </c>
      <c r="C3040" s="210" t="str">
        <f t="shared" si="488"/>
        <v>Zone 5 - Blare</v>
      </c>
      <c r="D3040" s="84" t="s">
        <v>613</v>
      </c>
      <c r="E3040" s="51" t="str">
        <f t="shared" si="489"/>
        <v>Jakes</v>
      </c>
      <c r="F3040" s="51" t="str">
        <f t="shared" si="490"/>
        <v>Van Der Merwe</v>
      </c>
      <c r="G3040" s="51" t="str">
        <f t="shared" si="491"/>
        <v>Men Senior</v>
      </c>
      <c r="H3040" s="51" t="str">
        <f t="shared" si="492"/>
        <v>Seagull Angling Club</v>
      </c>
      <c r="I3040" s="84"/>
      <c r="J3040" s="84"/>
      <c r="K3040" s="84"/>
      <c r="L3040" s="83" t="str">
        <f t="shared" si="493"/>
        <v/>
      </c>
      <c r="M3040" s="83" t="str">
        <f t="shared" si="494"/>
        <v/>
      </c>
    </row>
    <row r="3041" spans="1:13" x14ac:dyDescent="0.3">
      <c r="A3041" s="210" t="str">
        <f t="shared" si="486"/>
        <v>2023-IC-L5</v>
      </c>
      <c r="B3041" s="199">
        <f t="shared" si="487"/>
        <v>45241</v>
      </c>
      <c r="C3041" s="210" t="str">
        <f t="shared" si="488"/>
        <v>Zone 5 - Blare</v>
      </c>
      <c r="D3041" s="84" t="s">
        <v>725</v>
      </c>
      <c r="E3041" s="51" t="str">
        <f t="shared" si="489"/>
        <v>Jonandre</v>
      </c>
      <c r="F3041" s="51" t="str">
        <f t="shared" si="490"/>
        <v>Mertens</v>
      </c>
      <c r="G3041" s="51" t="str">
        <f t="shared" si="491"/>
        <v>Men U/16</v>
      </c>
      <c r="H3041" s="51" t="str">
        <f t="shared" si="492"/>
        <v>Seagull Angling Club</v>
      </c>
      <c r="I3041" s="84"/>
      <c r="J3041" s="84"/>
      <c r="K3041" s="84"/>
      <c r="L3041" s="83" t="str">
        <f t="shared" si="493"/>
        <v/>
      </c>
      <c r="M3041" s="83" t="str">
        <f t="shared" si="494"/>
        <v/>
      </c>
    </row>
    <row r="3042" spans="1:13" x14ac:dyDescent="0.3">
      <c r="A3042" s="210" t="str">
        <f t="shared" si="486"/>
        <v>2023-IC-L5</v>
      </c>
      <c r="B3042" s="199">
        <f t="shared" si="487"/>
        <v>45241</v>
      </c>
      <c r="C3042" s="210" t="str">
        <f t="shared" si="488"/>
        <v>Zone 5 - Blare</v>
      </c>
      <c r="D3042" s="84" t="s">
        <v>481</v>
      </c>
      <c r="E3042" s="51" t="str">
        <f t="shared" si="489"/>
        <v>Jaco</v>
      </c>
      <c r="F3042" s="51" t="str">
        <f t="shared" si="490"/>
        <v>Mertens</v>
      </c>
      <c r="G3042" s="51" t="str">
        <f t="shared" si="491"/>
        <v>Men Senior</v>
      </c>
      <c r="H3042" s="51" t="str">
        <f t="shared" si="492"/>
        <v>Seagull Angling Club</v>
      </c>
      <c r="I3042" s="84"/>
      <c r="J3042" s="84"/>
      <c r="K3042" s="84"/>
      <c r="L3042" s="83" t="str">
        <f t="shared" si="493"/>
        <v/>
      </c>
      <c r="M3042" s="83" t="str">
        <f t="shared" si="494"/>
        <v/>
      </c>
    </row>
    <row r="3043" spans="1:13" x14ac:dyDescent="0.3">
      <c r="A3043" s="210" t="str">
        <f t="shared" si="486"/>
        <v>2023-IC-L5</v>
      </c>
      <c r="B3043" s="199">
        <f t="shared" si="487"/>
        <v>45241</v>
      </c>
      <c r="C3043" s="210" t="str">
        <f t="shared" si="488"/>
        <v>Zone 5 - Blare</v>
      </c>
      <c r="D3043" s="84" t="s">
        <v>875</v>
      </c>
      <c r="E3043" s="51" t="str">
        <f t="shared" si="489"/>
        <v>Wessel</v>
      </c>
      <c r="F3043" s="51" t="str">
        <f t="shared" si="490"/>
        <v>Swart</v>
      </c>
      <c r="G3043" s="51" t="str">
        <f t="shared" si="491"/>
        <v>Men Master</v>
      </c>
      <c r="H3043" s="51" t="str">
        <f t="shared" si="492"/>
        <v>Seagull Angling Club</v>
      </c>
      <c r="I3043" s="84"/>
      <c r="J3043" s="84"/>
      <c r="K3043" s="84"/>
      <c r="L3043" s="83" t="str">
        <f t="shared" si="493"/>
        <v/>
      </c>
      <c r="M3043" s="83" t="str">
        <f t="shared" si="494"/>
        <v/>
      </c>
    </row>
    <row r="3044" spans="1:13" x14ac:dyDescent="0.3">
      <c r="A3044" s="210" t="str">
        <f t="shared" si="486"/>
        <v>2023-IC-L5</v>
      </c>
      <c r="B3044" s="199">
        <f t="shared" si="487"/>
        <v>45241</v>
      </c>
      <c r="C3044" s="210" t="str">
        <f t="shared" si="488"/>
        <v>Zone 5 - Blare</v>
      </c>
      <c r="D3044" s="84" t="s">
        <v>646</v>
      </c>
      <c r="E3044" s="51" t="str">
        <f t="shared" si="489"/>
        <v>Francois</v>
      </c>
      <c r="F3044" s="51" t="str">
        <f t="shared" si="490"/>
        <v>Botes</v>
      </c>
      <c r="G3044" s="51" t="str">
        <f t="shared" si="491"/>
        <v>Men Senior</v>
      </c>
      <c r="H3044" s="51" t="str">
        <f t="shared" si="492"/>
        <v>Seagull Angling Club</v>
      </c>
      <c r="I3044" s="84"/>
      <c r="J3044" s="84"/>
      <c r="K3044" s="84"/>
      <c r="L3044" s="83" t="str">
        <f t="shared" si="493"/>
        <v/>
      </c>
      <c r="M3044" s="83" t="str">
        <f t="shared" si="494"/>
        <v/>
      </c>
    </row>
    <row r="3045" spans="1:13" x14ac:dyDescent="0.3">
      <c r="A3045" s="210" t="str">
        <f t="shared" si="486"/>
        <v>2023-IC-L5</v>
      </c>
      <c r="B3045" s="199">
        <f t="shared" si="487"/>
        <v>45241</v>
      </c>
      <c r="C3045" s="210" t="str">
        <f t="shared" si="488"/>
        <v>Zone 5 - Blare</v>
      </c>
      <c r="D3045" s="84" t="s">
        <v>596</v>
      </c>
      <c r="E3045" s="51" t="str">
        <f t="shared" si="489"/>
        <v>Alex</v>
      </c>
      <c r="F3045" s="51" t="str">
        <f t="shared" si="490"/>
        <v>Thompson</v>
      </c>
      <c r="G3045" s="51" t="str">
        <f t="shared" si="491"/>
        <v>Men Master</v>
      </c>
      <c r="H3045" s="51" t="str">
        <f t="shared" si="492"/>
        <v>Seagull Angling Club</v>
      </c>
      <c r="I3045" s="84"/>
      <c r="J3045" s="84"/>
      <c r="K3045" s="84"/>
      <c r="L3045" s="83" t="str">
        <f t="shared" si="493"/>
        <v/>
      </c>
      <c r="M3045" s="83" t="str">
        <f t="shared" si="494"/>
        <v/>
      </c>
    </row>
    <row r="3046" spans="1:13" x14ac:dyDescent="0.3">
      <c r="A3046" s="210" t="str">
        <f t="shared" si="486"/>
        <v>2023-IC-L5</v>
      </c>
      <c r="B3046" s="199">
        <f t="shared" si="487"/>
        <v>45241</v>
      </c>
      <c r="C3046" s="210" t="str">
        <f t="shared" si="488"/>
        <v>Zone 5 - Blare</v>
      </c>
      <c r="D3046" s="84" t="s">
        <v>580</v>
      </c>
      <c r="E3046" s="51" t="str">
        <f t="shared" si="489"/>
        <v>Pierre</v>
      </c>
      <c r="F3046" s="51" t="str">
        <f t="shared" si="490"/>
        <v>Wagner</v>
      </c>
      <c r="G3046" s="51" t="str">
        <f t="shared" si="491"/>
        <v>Men Master</v>
      </c>
      <c r="H3046" s="51" t="str">
        <f t="shared" si="492"/>
        <v>Seagull Angling Club</v>
      </c>
      <c r="I3046" s="84"/>
      <c r="J3046" s="84"/>
      <c r="K3046" s="84"/>
      <c r="L3046" s="83" t="str">
        <f t="shared" si="493"/>
        <v/>
      </c>
      <c r="M3046" s="83" t="str">
        <f t="shared" si="494"/>
        <v/>
      </c>
    </row>
    <row r="3047" spans="1:13" x14ac:dyDescent="0.3">
      <c r="A3047" s="210" t="str">
        <f t="shared" si="486"/>
        <v>2023-IC-L5</v>
      </c>
      <c r="B3047" s="199">
        <f t="shared" si="487"/>
        <v>45241</v>
      </c>
      <c r="C3047" s="210" t="str">
        <f t="shared" si="488"/>
        <v>Zone 5 - Blare</v>
      </c>
      <c r="D3047" s="84" t="s">
        <v>1563</v>
      </c>
      <c r="E3047" s="51" t="str">
        <f t="shared" si="489"/>
        <v>Alberto</v>
      </c>
      <c r="F3047" s="51" t="str">
        <f t="shared" si="490"/>
        <v>Engelbrecht</v>
      </c>
      <c r="G3047" s="51" t="str">
        <f t="shared" si="491"/>
        <v>Men Senior</v>
      </c>
      <c r="H3047" s="51" t="str">
        <f t="shared" si="492"/>
        <v>Steenbras</v>
      </c>
      <c r="I3047" s="84"/>
      <c r="J3047" s="84" t="s">
        <v>1279</v>
      </c>
      <c r="K3047" s="84">
        <v>121</v>
      </c>
      <c r="L3047" s="83">
        <f t="shared" si="493"/>
        <v>8.3000000000000007</v>
      </c>
      <c r="M3047" s="83">
        <f t="shared" si="494"/>
        <v>8.3000000000000007</v>
      </c>
    </row>
    <row r="3048" spans="1:13" x14ac:dyDescent="0.3">
      <c r="A3048" s="210" t="str">
        <f t="shared" si="486"/>
        <v>2023-IC-L5</v>
      </c>
      <c r="B3048" s="199">
        <f t="shared" si="487"/>
        <v>45241</v>
      </c>
      <c r="C3048" s="210" t="str">
        <f t="shared" si="488"/>
        <v>Zone 5 - Blare</v>
      </c>
      <c r="D3048" s="84" t="s">
        <v>542</v>
      </c>
      <c r="E3048" s="51" t="str">
        <f t="shared" si="489"/>
        <v>Burger</v>
      </c>
      <c r="F3048" s="51" t="str">
        <f t="shared" si="490"/>
        <v>Van Taak</v>
      </c>
      <c r="G3048" s="51" t="str">
        <f t="shared" si="491"/>
        <v>Men Senior</v>
      </c>
      <c r="H3048" s="51" t="str">
        <f t="shared" si="492"/>
        <v>Steenbras</v>
      </c>
      <c r="I3048" s="84"/>
      <c r="J3048" s="84" t="s">
        <v>1279</v>
      </c>
      <c r="K3048" s="84">
        <v>158</v>
      </c>
      <c r="L3048" s="83">
        <f t="shared" si="493"/>
        <v>20.8</v>
      </c>
      <c r="M3048" s="83">
        <f t="shared" si="494"/>
        <v>20.8</v>
      </c>
    </row>
    <row r="3049" spans="1:13" x14ac:dyDescent="0.3">
      <c r="A3049" s="210" t="str">
        <f t="shared" si="486"/>
        <v>2023-IC-L5</v>
      </c>
      <c r="B3049" s="199">
        <f t="shared" si="487"/>
        <v>45241</v>
      </c>
      <c r="C3049" s="210" t="str">
        <f t="shared" si="488"/>
        <v>Zone 5 - Blare</v>
      </c>
      <c r="D3049" s="84" t="s">
        <v>1494</v>
      </c>
      <c r="E3049" s="51" t="str">
        <f t="shared" si="489"/>
        <v>Wikus</v>
      </c>
      <c r="F3049" s="51" t="str">
        <f t="shared" si="490"/>
        <v>Viljoen</v>
      </c>
      <c r="G3049" s="51" t="str">
        <f t="shared" si="491"/>
        <v>Men Veteran</v>
      </c>
      <c r="H3049" s="51" t="str">
        <f t="shared" si="492"/>
        <v>Steenbras</v>
      </c>
      <c r="I3049" s="84"/>
      <c r="J3049" s="84" t="s">
        <v>1279</v>
      </c>
      <c r="K3049" s="84">
        <v>145</v>
      </c>
      <c r="L3049" s="83">
        <f t="shared" si="493"/>
        <v>15.5</v>
      </c>
      <c r="M3049" s="83">
        <f t="shared" si="494"/>
        <v>15.5</v>
      </c>
    </row>
    <row r="3050" spans="1:13" x14ac:dyDescent="0.3">
      <c r="A3050" s="210" t="str">
        <f t="shared" si="486"/>
        <v>2023-IC-L5</v>
      </c>
      <c r="B3050" s="199">
        <f t="shared" si="487"/>
        <v>45241</v>
      </c>
      <c r="C3050" s="210" t="str">
        <f t="shared" si="488"/>
        <v>Zone 5 - Blare</v>
      </c>
      <c r="D3050" s="84" t="s">
        <v>1494</v>
      </c>
      <c r="E3050" s="51" t="str">
        <f t="shared" si="489"/>
        <v>Wikus</v>
      </c>
      <c r="F3050" s="51" t="str">
        <f t="shared" si="490"/>
        <v>Viljoen</v>
      </c>
      <c r="G3050" s="51" t="str">
        <f t="shared" si="491"/>
        <v>Men Veteran</v>
      </c>
      <c r="H3050" s="51" t="str">
        <f t="shared" si="492"/>
        <v>Steenbras</v>
      </c>
      <c r="I3050" s="84"/>
      <c r="J3050" s="84" t="s">
        <v>1279</v>
      </c>
      <c r="K3050" s="84">
        <v>151</v>
      </c>
      <c r="L3050" s="83">
        <f t="shared" si="493"/>
        <v>17.8</v>
      </c>
      <c r="M3050" s="83">
        <f t="shared" si="494"/>
        <v>17.8</v>
      </c>
    </row>
    <row r="3051" spans="1:13" x14ac:dyDescent="0.3">
      <c r="A3051" s="210" t="str">
        <f t="shared" si="486"/>
        <v>2023-IC-L5</v>
      </c>
      <c r="B3051" s="199">
        <f t="shared" si="487"/>
        <v>45241</v>
      </c>
      <c r="C3051" s="210" t="str">
        <f t="shared" si="488"/>
        <v>Zone 5 - Blare</v>
      </c>
      <c r="D3051" s="84" t="s">
        <v>686</v>
      </c>
      <c r="E3051" s="51" t="str">
        <f t="shared" si="489"/>
        <v>Jayden</v>
      </c>
      <c r="F3051" s="51" t="str">
        <f t="shared" si="490"/>
        <v>Hansen</v>
      </c>
      <c r="G3051" s="51" t="str">
        <f t="shared" si="491"/>
        <v>Men U/16</v>
      </c>
      <c r="H3051" s="51" t="str">
        <f t="shared" si="492"/>
        <v>Steenbras</v>
      </c>
      <c r="I3051" s="84"/>
      <c r="J3051" s="84" t="s">
        <v>1279</v>
      </c>
      <c r="K3051" s="84">
        <v>92</v>
      </c>
      <c r="L3051" s="83">
        <f t="shared" si="493"/>
        <v>3.3</v>
      </c>
      <c r="M3051" s="83">
        <f t="shared" si="494"/>
        <v>3.3</v>
      </c>
    </row>
    <row r="3052" spans="1:13" x14ac:dyDescent="0.3">
      <c r="A3052" s="210" t="str">
        <f t="shared" si="486"/>
        <v>2023-IC-L5</v>
      </c>
      <c r="B3052" s="199">
        <f t="shared" si="487"/>
        <v>45241</v>
      </c>
      <c r="C3052" s="210" t="str">
        <f t="shared" si="488"/>
        <v>Zone 5 - Blare</v>
      </c>
      <c r="D3052" s="84" t="s">
        <v>1495</v>
      </c>
      <c r="E3052" s="51" t="str">
        <f t="shared" si="489"/>
        <v>Maryna</v>
      </c>
      <c r="F3052" s="51" t="str">
        <f t="shared" si="490"/>
        <v>Viljoen</v>
      </c>
      <c r="G3052" s="51" t="str">
        <f t="shared" si="491"/>
        <v>Ladies Senior</v>
      </c>
      <c r="H3052" s="51" t="str">
        <f t="shared" si="492"/>
        <v>Steenbras</v>
      </c>
      <c r="I3052" s="84" t="s">
        <v>19</v>
      </c>
      <c r="J3052" s="84"/>
      <c r="K3052" s="84">
        <v>42</v>
      </c>
      <c r="L3052" s="83">
        <f t="shared" si="493"/>
        <v>0.8</v>
      </c>
      <c r="M3052" s="83">
        <f t="shared" si="494"/>
        <v>0.8</v>
      </c>
    </row>
    <row r="3053" spans="1:13" x14ac:dyDescent="0.3">
      <c r="A3053" s="210" t="str">
        <f t="shared" si="486"/>
        <v>2023-IC-L5</v>
      </c>
      <c r="B3053" s="199">
        <f t="shared" si="487"/>
        <v>45241</v>
      </c>
      <c r="C3053" s="210" t="str">
        <f t="shared" si="488"/>
        <v>Zone 5 - Blare</v>
      </c>
      <c r="D3053" s="84" t="s">
        <v>1158</v>
      </c>
      <c r="E3053" s="51" t="str">
        <f t="shared" si="489"/>
        <v>Luan</v>
      </c>
      <c r="F3053" s="51" t="str">
        <f t="shared" si="490"/>
        <v>Hansen</v>
      </c>
      <c r="G3053" s="51" t="str">
        <f t="shared" si="491"/>
        <v>Men U/16</v>
      </c>
      <c r="H3053" s="51" t="str">
        <f t="shared" si="492"/>
        <v>Steenbras</v>
      </c>
      <c r="I3053" s="84" t="s">
        <v>19</v>
      </c>
      <c r="J3053" s="84"/>
      <c r="K3053" s="84">
        <v>58</v>
      </c>
      <c r="L3053" s="83">
        <f t="shared" si="493"/>
        <v>2</v>
      </c>
      <c r="M3053" s="83">
        <f t="shared" si="494"/>
        <v>2</v>
      </c>
    </row>
    <row r="3054" spans="1:13" x14ac:dyDescent="0.3">
      <c r="A3054" s="210" t="str">
        <f t="shared" si="486"/>
        <v>2023-IC-L5</v>
      </c>
      <c r="B3054" s="199">
        <f t="shared" si="487"/>
        <v>45241</v>
      </c>
      <c r="C3054" s="210" t="str">
        <f t="shared" si="488"/>
        <v>Zone 5 - Blare</v>
      </c>
      <c r="D3054" s="84" t="s">
        <v>631</v>
      </c>
      <c r="E3054" s="51" t="str">
        <f t="shared" si="489"/>
        <v>Danie</v>
      </c>
      <c r="F3054" s="51" t="str">
        <f t="shared" si="490"/>
        <v>Van Der Merwe</v>
      </c>
      <c r="G3054" s="51" t="str">
        <f t="shared" si="491"/>
        <v>Men Grand Masters</v>
      </c>
      <c r="H3054" s="51" t="str">
        <f t="shared" si="492"/>
        <v>Steenbras</v>
      </c>
      <c r="I3054" s="84" t="s">
        <v>19</v>
      </c>
      <c r="J3054" s="84"/>
      <c r="K3054" s="84">
        <v>42</v>
      </c>
      <c r="L3054" s="83">
        <f t="shared" si="493"/>
        <v>0.8</v>
      </c>
      <c r="M3054" s="83">
        <f t="shared" si="494"/>
        <v>0.8</v>
      </c>
    </row>
    <row r="3055" spans="1:13" x14ac:dyDescent="0.3">
      <c r="A3055" s="210" t="str">
        <f t="shared" si="486"/>
        <v>2023-IC-L5</v>
      </c>
      <c r="B3055" s="199">
        <f t="shared" si="487"/>
        <v>45241</v>
      </c>
      <c r="C3055" s="210" t="str">
        <f t="shared" si="488"/>
        <v>Zone 5 - Blare</v>
      </c>
      <c r="D3055" s="84" t="s">
        <v>651</v>
      </c>
      <c r="E3055" s="51" t="str">
        <f t="shared" si="489"/>
        <v>Adre</v>
      </c>
      <c r="F3055" s="51" t="str">
        <f t="shared" si="490"/>
        <v>Van Der Merwe</v>
      </c>
      <c r="G3055" s="51" t="str">
        <f t="shared" si="491"/>
        <v>Men Grand Masters</v>
      </c>
      <c r="H3055" s="51" t="str">
        <f t="shared" si="492"/>
        <v>Steenbras</v>
      </c>
      <c r="I3055" s="84" t="s">
        <v>19</v>
      </c>
      <c r="J3055" s="84"/>
      <c r="K3055" s="84">
        <v>44</v>
      </c>
      <c r="L3055" s="83">
        <f t="shared" si="493"/>
        <v>0.9</v>
      </c>
      <c r="M3055" s="83">
        <f t="shared" si="494"/>
        <v>0.9</v>
      </c>
    </row>
    <row r="3056" spans="1:13" x14ac:dyDescent="0.3">
      <c r="A3056" s="210" t="str">
        <f t="shared" si="486"/>
        <v>2023-IC-L5</v>
      </c>
      <c r="B3056" s="199">
        <f t="shared" si="487"/>
        <v>45241</v>
      </c>
      <c r="C3056" s="210" t="str">
        <f t="shared" si="488"/>
        <v>Zone 5 - Blare</v>
      </c>
      <c r="D3056" s="84" t="s">
        <v>737</v>
      </c>
      <c r="E3056" s="51" t="str">
        <f t="shared" si="489"/>
        <v>Jandre</v>
      </c>
      <c r="F3056" s="51" t="str">
        <f t="shared" si="490"/>
        <v>Van Eck</v>
      </c>
      <c r="G3056" s="51" t="str">
        <f t="shared" si="491"/>
        <v>Men Senior</v>
      </c>
      <c r="H3056" s="51" t="str">
        <f t="shared" si="492"/>
        <v>Steenbras</v>
      </c>
      <c r="I3056" s="84"/>
      <c r="J3056" s="84"/>
      <c r="K3056" s="84"/>
      <c r="L3056" s="83" t="str">
        <f t="shared" si="493"/>
        <v/>
      </c>
      <c r="M3056" s="83" t="str">
        <f t="shared" si="494"/>
        <v/>
      </c>
    </row>
    <row r="3057" spans="1:13" x14ac:dyDescent="0.3">
      <c r="A3057" s="210" t="str">
        <f t="shared" si="486"/>
        <v>2023-IC-L5</v>
      </c>
      <c r="B3057" s="199">
        <f t="shared" si="487"/>
        <v>45241</v>
      </c>
      <c r="C3057" s="210" t="str">
        <f t="shared" si="488"/>
        <v>Zone 5 - Blare</v>
      </c>
      <c r="D3057" s="84" t="s">
        <v>1562</v>
      </c>
      <c r="E3057" s="51" t="str">
        <f t="shared" si="489"/>
        <v>Frank</v>
      </c>
      <c r="F3057" s="51" t="str">
        <f t="shared" si="490"/>
        <v>Oberholster</v>
      </c>
      <c r="G3057" s="51" t="str">
        <f t="shared" si="491"/>
        <v>Men Senior</v>
      </c>
      <c r="H3057" s="51" t="str">
        <f t="shared" si="492"/>
        <v>Steenbras</v>
      </c>
      <c r="I3057" s="84"/>
      <c r="J3057" s="84"/>
      <c r="K3057" s="84"/>
      <c r="L3057" s="83" t="str">
        <f t="shared" si="493"/>
        <v/>
      </c>
      <c r="M3057" s="83" t="str">
        <f t="shared" si="494"/>
        <v/>
      </c>
    </row>
    <row r="3058" spans="1:13" x14ac:dyDescent="0.3">
      <c r="A3058" s="210" t="str">
        <f t="shared" si="486"/>
        <v>2023-IC-L5</v>
      </c>
      <c r="B3058" s="199">
        <f t="shared" si="487"/>
        <v>45241</v>
      </c>
      <c r="C3058" s="210" t="str">
        <f t="shared" si="488"/>
        <v>Zone 5 - Blare</v>
      </c>
      <c r="D3058" s="84" t="s">
        <v>894</v>
      </c>
      <c r="E3058" s="51" t="str">
        <f t="shared" si="489"/>
        <v>Johan Sampie</v>
      </c>
      <c r="F3058" s="51" t="str">
        <f t="shared" si="490"/>
        <v>Malherbe</v>
      </c>
      <c r="G3058" s="51" t="str">
        <f t="shared" si="491"/>
        <v>Men Veteran</v>
      </c>
      <c r="H3058" s="51" t="str">
        <f t="shared" si="492"/>
        <v>Steenbras</v>
      </c>
      <c r="I3058" s="84"/>
      <c r="J3058" s="84"/>
      <c r="K3058" s="84"/>
      <c r="L3058" s="83" t="str">
        <f t="shared" si="493"/>
        <v/>
      </c>
      <c r="M3058" s="83" t="str">
        <f t="shared" si="494"/>
        <v/>
      </c>
    </row>
    <row r="3059" spans="1:13" x14ac:dyDescent="0.3">
      <c r="A3059" s="210" t="str">
        <f t="shared" si="486"/>
        <v>2023-IC-L5</v>
      </c>
      <c r="B3059" s="199">
        <f t="shared" si="487"/>
        <v>45241</v>
      </c>
      <c r="C3059" s="210" t="str">
        <f t="shared" si="488"/>
        <v>Zone 5 - Blare</v>
      </c>
      <c r="D3059" s="84" t="s">
        <v>1426</v>
      </c>
      <c r="E3059" s="51" t="str">
        <f t="shared" si="489"/>
        <v>Willem</v>
      </c>
      <c r="F3059" s="51" t="str">
        <f t="shared" si="490"/>
        <v>Kilian</v>
      </c>
      <c r="G3059" s="51" t="str">
        <f t="shared" si="491"/>
        <v>Men Master</v>
      </c>
      <c r="H3059" s="51" t="str">
        <f t="shared" si="492"/>
        <v>Steenbras</v>
      </c>
      <c r="I3059" s="84"/>
      <c r="J3059" s="84"/>
      <c r="K3059" s="84"/>
      <c r="L3059" s="83" t="str">
        <f t="shared" si="493"/>
        <v/>
      </c>
      <c r="M3059" s="83" t="str">
        <f t="shared" si="494"/>
        <v/>
      </c>
    </row>
    <row r="3060" spans="1:13" x14ac:dyDescent="0.3">
      <c r="A3060" s="210" t="str">
        <f t="shared" si="486"/>
        <v>2023-IC-L5</v>
      </c>
      <c r="B3060" s="199">
        <f t="shared" si="487"/>
        <v>45241</v>
      </c>
      <c r="C3060" s="210" t="str">
        <f t="shared" si="488"/>
        <v>Zone 5 - Blare</v>
      </c>
      <c r="D3060" s="84" t="s">
        <v>1564</v>
      </c>
      <c r="E3060" s="51" t="str">
        <f t="shared" si="489"/>
        <v>Wallace</v>
      </c>
      <c r="F3060" s="51" t="str">
        <f t="shared" si="490"/>
        <v>Shepperson</v>
      </c>
      <c r="G3060" s="51" t="str">
        <f t="shared" si="491"/>
        <v>Men Senior</v>
      </c>
      <c r="H3060" s="51" t="str">
        <f t="shared" si="492"/>
        <v>Steenbras</v>
      </c>
      <c r="I3060" s="84"/>
      <c r="J3060" s="84"/>
      <c r="K3060" s="84"/>
      <c r="L3060" s="83" t="str">
        <f t="shared" si="493"/>
        <v/>
      </c>
      <c r="M3060" s="83" t="str">
        <f t="shared" si="494"/>
        <v/>
      </c>
    </row>
    <row r="3061" spans="1:13" x14ac:dyDescent="0.3">
      <c r="A3061" s="210" t="str">
        <f t="shared" si="486"/>
        <v>2023-IC-L5</v>
      </c>
      <c r="B3061" s="199">
        <f t="shared" si="487"/>
        <v>45241</v>
      </c>
      <c r="C3061" s="210" t="str">
        <f t="shared" si="488"/>
        <v>Zone 5 - Blare</v>
      </c>
      <c r="D3061" s="84" t="s">
        <v>955</v>
      </c>
      <c r="E3061" s="51" t="str">
        <f t="shared" si="489"/>
        <v>Dewald</v>
      </c>
      <c r="F3061" s="51" t="str">
        <f t="shared" si="490"/>
        <v>Van Der Merwe</v>
      </c>
      <c r="G3061" s="51" t="str">
        <f t="shared" si="491"/>
        <v>Men Grand Masters</v>
      </c>
      <c r="H3061" s="51" t="str">
        <f t="shared" si="492"/>
        <v>Steenbras</v>
      </c>
      <c r="I3061" s="84"/>
      <c r="J3061" s="84"/>
      <c r="K3061" s="84"/>
      <c r="L3061" s="83" t="str">
        <f t="shared" si="493"/>
        <v/>
      </c>
      <c r="M3061" s="83" t="str">
        <f t="shared" si="494"/>
        <v/>
      </c>
    </row>
    <row r="3062" spans="1:13" x14ac:dyDescent="0.3">
      <c r="A3062" s="210" t="str">
        <f t="shared" si="486"/>
        <v>2023-IC-L5</v>
      </c>
      <c r="B3062" s="199">
        <f t="shared" si="487"/>
        <v>45241</v>
      </c>
      <c r="C3062" s="210" t="str">
        <f t="shared" si="488"/>
        <v>Zone 5 - Blare</v>
      </c>
      <c r="D3062" s="84" t="s">
        <v>503</v>
      </c>
      <c r="E3062" s="51" t="str">
        <f t="shared" si="489"/>
        <v>Danie</v>
      </c>
      <c r="F3062" s="51" t="str">
        <f t="shared" si="490"/>
        <v>Klopper</v>
      </c>
      <c r="G3062" s="51" t="str">
        <f t="shared" si="491"/>
        <v>Men Senior</v>
      </c>
      <c r="H3062" s="51" t="str">
        <f t="shared" si="492"/>
        <v>Steenbras</v>
      </c>
      <c r="I3062" s="84"/>
      <c r="J3062" s="84"/>
      <c r="K3062" s="84"/>
      <c r="L3062" s="83" t="str">
        <f t="shared" si="493"/>
        <v/>
      </c>
      <c r="M3062" s="83" t="str">
        <f t="shared" si="494"/>
        <v/>
      </c>
    </row>
    <row r="3063" spans="1:13" x14ac:dyDescent="0.3">
      <c r="A3063" s="210" t="str">
        <f t="shared" si="486"/>
        <v>2023-IC-L5</v>
      </c>
      <c r="B3063" s="199">
        <f t="shared" si="487"/>
        <v>45241</v>
      </c>
      <c r="C3063" s="210" t="str">
        <f t="shared" si="488"/>
        <v>Zone 5 - Blare</v>
      </c>
      <c r="D3063" s="84" t="s">
        <v>1659</v>
      </c>
      <c r="E3063" s="51" t="str">
        <f t="shared" si="489"/>
        <v>L'Wyk</v>
      </c>
      <c r="F3063" s="51" t="str">
        <f t="shared" si="490"/>
        <v>Viljoen</v>
      </c>
      <c r="G3063" s="51" t="str">
        <f t="shared" si="491"/>
        <v>Men U/16</v>
      </c>
      <c r="H3063" s="51" t="str">
        <f t="shared" si="492"/>
        <v>Steenbras</v>
      </c>
      <c r="I3063" s="84"/>
      <c r="J3063" s="84"/>
      <c r="K3063" s="84"/>
      <c r="L3063" s="83" t="str">
        <f t="shared" si="493"/>
        <v/>
      </c>
      <c r="M3063" s="83" t="str">
        <f t="shared" si="494"/>
        <v/>
      </c>
    </row>
    <row r="3064" spans="1:13" x14ac:dyDescent="0.3">
      <c r="A3064" s="210" t="str">
        <f t="shared" si="486"/>
        <v>2023-IC-L5</v>
      </c>
      <c r="B3064" s="199">
        <f t="shared" si="487"/>
        <v>45241</v>
      </c>
      <c r="C3064" s="210" t="str">
        <f t="shared" si="488"/>
        <v>Zone 5 - Blare</v>
      </c>
      <c r="D3064" s="84" t="s">
        <v>1186</v>
      </c>
      <c r="E3064" s="51" t="str">
        <f t="shared" si="489"/>
        <v>Marna</v>
      </c>
      <c r="F3064" s="51" t="str">
        <f t="shared" si="490"/>
        <v>Viljoen</v>
      </c>
      <c r="G3064" s="51" t="str">
        <f t="shared" si="491"/>
        <v>Ladies U/16</v>
      </c>
      <c r="H3064" s="51" t="str">
        <f t="shared" si="492"/>
        <v>Steenbras</v>
      </c>
      <c r="I3064" s="84"/>
      <c r="J3064" s="84"/>
      <c r="K3064" s="84"/>
      <c r="L3064" s="83" t="str">
        <f t="shared" si="493"/>
        <v/>
      </c>
      <c r="M3064" s="83" t="str">
        <f t="shared" si="494"/>
        <v/>
      </c>
    </row>
    <row r="3065" spans="1:13" x14ac:dyDescent="0.3">
      <c r="A3065" s="210" t="str">
        <f t="shared" si="486"/>
        <v>2023-IC-L5</v>
      </c>
      <c r="B3065" s="199">
        <f t="shared" si="487"/>
        <v>45241</v>
      </c>
      <c r="C3065" s="210" t="str">
        <f t="shared" si="488"/>
        <v>Zone 5 - Blare</v>
      </c>
      <c r="D3065" s="84" t="s">
        <v>695</v>
      </c>
      <c r="E3065" s="51" t="str">
        <f t="shared" si="489"/>
        <v>Rhyno</v>
      </c>
      <c r="F3065" s="51" t="str">
        <f t="shared" si="490"/>
        <v>Koberzig</v>
      </c>
      <c r="G3065" s="51" t="str">
        <f t="shared" si="491"/>
        <v>Men Senior</v>
      </c>
      <c r="H3065" s="51" t="str">
        <f t="shared" si="492"/>
        <v>Steenbras</v>
      </c>
      <c r="I3065" s="84"/>
      <c r="J3065" s="84"/>
      <c r="K3065" s="84"/>
      <c r="L3065" s="83" t="str">
        <f t="shared" si="493"/>
        <v/>
      </c>
      <c r="M3065" s="83" t="str">
        <f t="shared" si="494"/>
        <v/>
      </c>
    </row>
    <row r="3066" spans="1:13" x14ac:dyDescent="0.3">
      <c r="A3066" s="210" t="str">
        <f t="shared" si="486"/>
        <v>2023-IC-L5</v>
      </c>
      <c r="B3066" s="199">
        <f t="shared" si="487"/>
        <v>45241</v>
      </c>
      <c r="C3066" s="210" t="str">
        <f t="shared" si="488"/>
        <v>Zone 5 - Blare</v>
      </c>
      <c r="D3066" s="84" t="s">
        <v>691</v>
      </c>
      <c r="E3066" s="51" t="str">
        <f t="shared" si="489"/>
        <v>Dirk</v>
      </c>
      <c r="F3066" s="51" t="str">
        <f t="shared" si="490"/>
        <v>Hansen</v>
      </c>
      <c r="G3066" s="51" t="str">
        <f t="shared" si="491"/>
        <v>Men Veteran</v>
      </c>
      <c r="H3066" s="51" t="str">
        <f t="shared" si="492"/>
        <v>Steenbras</v>
      </c>
      <c r="I3066" s="84"/>
      <c r="J3066" s="84"/>
      <c r="K3066" s="84"/>
      <c r="L3066" s="83" t="str">
        <f t="shared" si="493"/>
        <v/>
      </c>
      <c r="M3066" s="83" t="str">
        <f t="shared" si="494"/>
        <v/>
      </c>
    </row>
    <row r="3067" spans="1:13" x14ac:dyDescent="0.3">
      <c r="A3067" s="210" t="str">
        <f t="shared" si="486"/>
        <v>2023-IC-L5</v>
      </c>
      <c r="B3067" s="199">
        <f t="shared" si="487"/>
        <v>45241</v>
      </c>
      <c r="C3067" s="210" t="str">
        <f t="shared" si="488"/>
        <v>Zone 5 - Blare</v>
      </c>
      <c r="D3067" s="84" t="s">
        <v>1626</v>
      </c>
      <c r="E3067" s="51" t="str">
        <f t="shared" si="489"/>
        <v>Herman</v>
      </c>
      <c r="F3067" s="51" t="str">
        <f t="shared" si="490"/>
        <v>Swanepoel</v>
      </c>
      <c r="G3067" s="51" t="str">
        <f t="shared" si="491"/>
        <v>Men Veteran</v>
      </c>
      <c r="H3067" s="51" t="str">
        <f t="shared" si="492"/>
        <v>Steenbras</v>
      </c>
      <c r="I3067" s="84"/>
      <c r="J3067" s="84"/>
      <c r="K3067" s="84"/>
      <c r="L3067" s="83" t="str">
        <f t="shared" si="493"/>
        <v/>
      </c>
      <c r="M3067" s="83" t="str">
        <f t="shared" si="494"/>
        <v/>
      </c>
    </row>
    <row r="3068" spans="1:13" x14ac:dyDescent="0.3">
      <c r="A3068" s="210" t="str">
        <f t="shared" si="486"/>
        <v>2023-IC-L5</v>
      </c>
      <c r="B3068" s="199">
        <f t="shared" si="487"/>
        <v>45241</v>
      </c>
      <c r="C3068" s="210" t="str">
        <f t="shared" si="488"/>
        <v>Zone 5 - Blare</v>
      </c>
      <c r="D3068" s="84" t="s">
        <v>649</v>
      </c>
      <c r="E3068" s="51" t="str">
        <f t="shared" si="489"/>
        <v>Abriana</v>
      </c>
      <c r="F3068" s="51" t="str">
        <f t="shared" si="490"/>
        <v>Koberzig</v>
      </c>
      <c r="G3068" s="51" t="str">
        <f t="shared" si="491"/>
        <v>Ladies Senior</v>
      </c>
      <c r="H3068" s="51" t="str">
        <f t="shared" si="492"/>
        <v>Steenbras</v>
      </c>
      <c r="I3068" s="84"/>
      <c r="J3068" s="84"/>
      <c r="K3068" s="84"/>
      <c r="L3068" s="83" t="str">
        <f t="shared" si="493"/>
        <v/>
      </c>
      <c r="M3068" s="83" t="str">
        <f t="shared" si="494"/>
        <v/>
      </c>
    </row>
    <row r="3069" spans="1:13" x14ac:dyDescent="0.3">
      <c r="A3069" s="210" t="str">
        <f t="shared" si="486"/>
        <v>2023-IC-L5</v>
      </c>
      <c r="B3069" s="199">
        <f t="shared" si="487"/>
        <v>45241</v>
      </c>
      <c r="C3069" s="210" t="str">
        <f t="shared" si="488"/>
        <v>Zone 5 - Blare</v>
      </c>
      <c r="D3069" s="84" t="s">
        <v>641</v>
      </c>
      <c r="E3069" s="51" t="str">
        <f t="shared" si="489"/>
        <v>Jan</v>
      </c>
      <c r="F3069" s="51" t="str">
        <f t="shared" si="490"/>
        <v>Heath</v>
      </c>
      <c r="G3069" s="51" t="str">
        <f t="shared" si="491"/>
        <v>Men Grand Masters</v>
      </c>
      <c r="H3069" s="51" t="str">
        <f t="shared" si="492"/>
        <v>Steenbras</v>
      </c>
      <c r="I3069" s="84"/>
      <c r="J3069" s="84"/>
      <c r="K3069" s="84"/>
      <c r="L3069" s="83" t="str">
        <f t="shared" si="493"/>
        <v/>
      </c>
      <c r="M3069" s="83" t="str">
        <f t="shared" si="494"/>
        <v/>
      </c>
    </row>
    <row r="3070" spans="1:13" x14ac:dyDescent="0.3">
      <c r="A3070" s="210" t="str">
        <f t="shared" si="486"/>
        <v>2023-IC-L5</v>
      </c>
      <c r="B3070" s="199">
        <f t="shared" si="487"/>
        <v>45241</v>
      </c>
      <c r="C3070" s="210" t="str">
        <f t="shared" si="488"/>
        <v>Zone 5 - Blare</v>
      </c>
      <c r="D3070" s="84" t="s">
        <v>743</v>
      </c>
      <c r="E3070" s="51" t="str">
        <f t="shared" si="489"/>
        <v>David</v>
      </c>
      <c r="F3070" s="51" t="str">
        <f t="shared" si="490"/>
        <v>Smith</v>
      </c>
      <c r="G3070" s="51" t="str">
        <f t="shared" si="491"/>
        <v>Men Veteran</v>
      </c>
      <c r="H3070" s="51" t="str">
        <f t="shared" si="492"/>
        <v>Steenbras</v>
      </c>
      <c r="I3070" s="84"/>
      <c r="J3070" s="84"/>
      <c r="K3070" s="84"/>
      <c r="L3070" s="83" t="str">
        <f t="shared" si="493"/>
        <v/>
      </c>
      <c r="M3070" s="83" t="str">
        <f t="shared" si="494"/>
        <v/>
      </c>
    </row>
    <row r="3071" spans="1:13" x14ac:dyDescent="0.3">
      <c r="A3071" s="210" t="str">
        <f t="shared" si="486"/>
        <v>2023-IC-L5</v>
      </c>
      <c r="B3071" s="199">
        <f t="shared" si="487"/>
        <v>45241</v>
      </c>
      <c r="C3071" s="210" t="str">
        <f t="shared" si="488"/>
        <v>Zone 5 - Blare</v>
      </c>
      <c r="D3071" s="84" t="s">
        <v>521</v>
      </c>
      <c r="E3071" s="51" t="str">
        <f t="shared" si="489"/>
        <v>Louis</v>
      </c>
      <c r="F3071" s="51" t="str">
        <f t="shared" si="490"/>
        <v>Heath</v>
      </c>
      <c r="G3071" s="51" t="str">
        <f t="shared" si="491"/>
        <v>Men Grand Masters</v>
      </c>
      <c r="H3071" s="51" t="str">
        <f t="shared" si="492"/>
        <v>Steenbras</v>
      </c>
      <c r="I3071" s="84"/>
      <c r="J3071" s="84"/>
      <c r="K3071" s="84"/>
      <c r="L3071" s="83" t="str">
        <f t="shared" si="493"/>
        <v/>
      </c>
      <c r="M3071" s="83" t="str">
        <f t="shared" si="494"/>
        <v/>
      </c>
    </row>
    <row r="3072" spans="1:13" x14ac:dyDescent="0.3">
      <c r="A3072" s="210" t="str">
        <f t="shared" si="486"/>
        <v>2023-IC-L5</v>
      </c>
      <c r="B3072" s="199">
        <f t="shared" si="487"/>
        <v>45241</v>
      </c>
      <c r="C3072" s="210" t="str">
        <f t="shared" si="488"/>
        <v>Zone 5 - Blare</v>
      </c>
      <c r="D3072" s="84" t="s">
        <v>779</v>
      </c>
      <c r="E3072" s="51" t="str">
        <f t="shared" si="489"/>
        <v>Jean Pierre</v>
      </c>
      <c r="F3072" s="51" t="str">
        <f t="shared" si="490"/>
        <v>Hugo</v>
      </c>
      <c r="G3072" s="51" t="str">
        <f t="shared" si="491"/>
        <v>Men Senior</v>
      </c>
      <c r="H3072" s="51" t="str">
        <f t="shared" si="492"/>
        <v>Walvis Bay</v>
      </c>
      <c r="I3072" s="84"/>
      <c r="J3072" s="84" t="s">
        <v>1279</v>
      </c>
      <c r="K3072" s="84">
        <v>129</v>
      </c>
      <c r="L3072" s="83">
        <f t="shared" si="493"/>
        <v>10.4</v>
      </c>
      <c r="M3072" s="83">
        <f t="shared" si="494"/>
        <v>10.4</v>
      </c>
    </row>
    <row r="3073" spans="1:13" x14ac:dyDescent="0.3">
      <c r="A3073" s="210" t="str">
        <f t="shared" si="486"/>
        <v>2023-IC-L5</v>
      </c>
      <c r="B3073" s="199">
        <f t="shared" si="487"/>
        <v>45241</v>
      </c>
      <c r="C3073" s="210" t="str">
        <f t="shared" si="488"/>
        <v>Zone 5 - Blare</v>
      </c>
      <c r="D3073" s="84" t="s">
        <v>834</v>
      </c>
      <c r="E3073" s="51" t="str">
        <f t="shared" si="489"/>
        <v>Raymond</v>
      </c>
      <c r="F3073" s="51" t="str">
        <f t="shared" si="490"/>
        <v>Duvenhage</v>
      </c>
      <c r="G3073" s="51" t="str">
        <f t="shared" si="491"/>
        <v>Men Veteran</v>
      </c>
      <c r="H3073" s="51" t="str">
        <f t="shared" si="492"/>
        <v>Welwitschia</v>
      </c>
      <c r="I3073" s="84"/>
      <c r="J3073" s="84" t="s">
        <v>1279</v>
      </c>
      <c r="K3073" s="84">
        <v>103</v>
      </c>
      <c r="L3073" s="83">
        <f t="shared" si="493"/>
        <v>4.8</v>
      </c>
      <c r="M3073" s="83">
        <f t="shared" si="494"/>
        <v>4.8</v>
      </c>
    </row>
    <row r="3074" spans="1:13" x14ac:dyDescent="0.3">
      <c r="A3074" s="210" t="str">
        <f t="shared" si="486"/>
        <v>2023-IC-L5</v>
      </c>
      <c r="B3074" s="199">
        <f t="shared" si="487"/>
        <v>45241</v>
      </c>
      <c r="C3074" s="210" t="str">
        <f t="shared" si="488"/>
        <v>Zone 5 - Blare</v>
      </c>
      <c r="D3074" s="84" t="s">
        <v>1324</v>
      </c>
      <c r="E3074" s="51" t="str">
        <f t="shared" si="489"/>
        <v>Frikkie</v>
      </c>
      <c r="F3074" s="51" t="str">
        <f t="shared" si="490"/>
        <v>Ferreira</v>
      </c>
      <c r="G3074" s="51" t="str">
        <f t="shared" si="491"/>
        <v>Men Master</v>
      </c>
      <c r="H3074" s="51" t="str">
        <f t="shared" si="492"/>
        <v>Walvis Bay</v>
      </c>
      <c r="I3074" s="84"/>
      <c r="J3074" s="84" t="s">
        <v>1279</v>
      </c>
      <c r="K3074" s="84">
        <v>148</v>
      </c>
      <c r="L3074" s="83">
        <f t="shared" si="493"/>
        <v>16.600000000000001</v>
      </c>
      <c r="M3074" s="83">
        <f t="shared" si="494"/>
        <v>16.600000000000001</v>
      </c>
    </row>
    <row r="3075" spans="1:13" x14ac:dyDescent="0.3">
      <c r="A3075" s="210" t="str">
        <f t="shared" si="486"/>
        <v>2023-IC-L5</v>
      </c>
      <c r="B3075" s="199">
        <f t="shared" si="487"/>
        <v>45241</v>
      </c>
      <c r="C3075" s="210" t="str">
        <f t="shared" si="488"/>
        <v>Zone 5 - Blare</v>
      </c>
      <c r="D3075" s="84" t="s">
        <v>787</v>
      </c>
      <c r="E3075" s="51" t="str">
        <f t="shared" si="489"/>
        <v>Morne</v>
      </c>
      <c r="F3075" s="51" t="str">
        <f t="shared" si="490"/>
        <v>Hugo</v>
      </c>
      <c r="G3075" s="51" t="str">
        <f t="shared" si="491"/>
        <v>Men Veteran</v>
      </c>
      <c r="H3075" s="51" t="str">
        <f t="shared" si="492"/>
        <v>Walvis Bay</v>
      </c>
      <c r="I3075" s="84"/>
      <c r="J3075" s="84" t="s">
        <v>1279</v>
      </c>
      <c r="K3075" s="84">
        <v>107</v>
      </c>
      <c r="L3075" s="83">
        <f t="shared" si="493"/>
        <v>5.5</v>
      </c>
      <c r="M3075" s="83">
        <f t="shared" si="494"/>
        <v>5.5</v>
      </c>
    </row>
    <row r="3076" spans="1:13" x14ac:dyDescent="0.3">
      <c r="A3076" s="210" t="str">
        <f t="shared" ref="A3076:A3139" si="495">IF(D3076="","",A3075)</f>
        <v>2023-IC-L5</v>
      </c>
      <c r="B3076" s="199">
        <f t="shared" ref="B3076:B3139" si="496">IF(D3076="","",B3075)</f>
        <v>45241</v>
      </c>
      <c r="C3076" s="210" t="str">
        <f t="shared" ref="C3076:C3139" si="497">IF(D3076="","",C3075)</f>
        <v>Zone 5 - Blare</v>
      </c>
      <c r="D3076" s="84" t="s">
        <v>787</v>
      </c>
      <c r="E3076" s="51" t="str">
        <f t="shared" ref="E3076:E3139" si="498">IF(D3076="","",VLOOKUP(D3076,Master,3,FALSE))</f>
        <v>Morne</v>
      </c>
      <c r="F3076" s="51" t="str">
        <f t="shared" ref="F3076:F3139" si="499">IF(D3076="","",VLOOKUP(D3076,Master,4,FALSE))</f>
        <v>Hugo</v>
      </c>
      <c r="G3076" s="51" t="str">
        <f t="shared" ref="G3076:G3139" si="500">IF(D3076="","",VLOOKUP(D3076,Master,5,FALSE))</f>
        <v>Men Veteran</v>
      </c>
      <c r="H3076" s="51" t="str">
        <f t="shared" ref="H3076:H3139" si="501">IF(D3076="","",VLOOKUP(D3076,Master,2,FALSE))</f>
        <v>Walvis Bay</v>
      </c>
      <c r="I3076" s="84"/>
      <c r="J3076" s="84" t="s">
        <v>1279</v>
      </c>
      <c r="K3076" s="84">
        <v>144</v>
      </c>
      <c r="L3076" s="83">
        <f t="shared" ref="L3076:L3139" si="502">IF(K3076="","",IF(I3076="",ROUND(HLOOKUP(J3076,kgList,K3076,FALSE),1),ROUND(HLOOKUP(I3076,kgList,K3076,FALSE),1)))</f>
        <v>15.1</v>
      </c>
      <c r="M3076" s="83">
        <f t="shared" ref="M3076:M3139" si="503">IF(L3076="","",IF(COUNTA(I3076:J3076)&gt;1,"Edible or Inedible",IF(COUNTA(I3076)=1,L3076*1,IF(COUNTA(J3076)=1,L3076*1,"ERROR"))))</f>
        <v>15.1</v>
      </c>
    </row>
    <row r="3077" spans="1:13" x14ac:dyDescent="0.3">
      <c r="A3077" s="210" t="str">
        <f t="shared" si="495"/>
        <v>2023-IC-L5</v>
      </c>
      <c r="B3077" s="199">
        <f t="shared" si="496"/>
        <v>45241</v>
      </c>
      <c r="C3077" s="210" t="str">
        <f t="shared" si="497"/>
        <v>Zone 5 - Blare</v>
      </c>
      <c r="D3077" s="84" t="s">
        <v>1146</v>
      </c>
      <c r="E3077" s="51" t="str">
        <f t="shared" si="498"/>
        <v>Martin</v>
      </c>
      <c r="F3077" s="51" t="str">
        <f t="shared" si="499"/>
        <v>Cordier</v>
      </c>
      <c r="G3077" s="51" t="str">
        <f t="shared" si="500"/>
        <v>Men Veteran</v>
      </c>
      <c r="H3077" s="51" t="str">
        <f t="shared" si="501"/>
        <v>Okahandja</v>
      </c>
      <c r="I3077" s="84"/>
      <c r="J3077" s="84" t="s">
        <v>1279</v>
      </c>
      <c r="K3077" s="84">
        <v>116</v>
      </c>
      <c r="L3077" s="83">
        <f t="shared" si="502"/>
        <v>7.2</v>
      </c>
      <c r="M3077" s="83">
        <f t="shared" si="503"/>
        <v>7.2</v>
      </c>
    </row>
    <row r="3078" spans="1:13" x14ac:dyDescent="0.3">
      <c r="A3078" s="210" t="str">
        <f t="shared" si="495"/>
        <v>2023-IC-L5</v>
      </c>
      <c r="B3078" s="199">
        <f t="shared" si="496"/>
        <v>45241</v>
      </c>
      <c r="C3078" s="210" t="str">
        <f t="shared" si="497"/>
        <v>Zone 5 - Blare</v>
      </c>
      <c r="D3078" s="84" t="s">
        <v>1146</v>
      </c>
      <c r="E3078" s="51" t="str">
        <f t="shared" si="498"/>
        <v>Martin</v>
      </c>
      <c r="F3078" s="51" t="str">
        <f t="shared" si="499"/>
        <v>Cordier</v>
      </c>
      <c r="G3078" s="51" t="str">
        <f t="shared" si="500"/>
        <v>Men Veteran</v>
      </c>
      <c r="H3078" s="51" t="str">
        <f t="shared" si="501"/>
        <v>Okahandja</v>
      </c>
      <c r="I3078" s="84"/>
      <c r="J3078" s="84" t="s">
        <v>1279</v>
      </c>
      <c r="K3078" s="84">
        <v>154</v>
      </c>
      <c r="L3078" s="83">
        <f t="shared" si="502"/>
        <v>19.100000000000001</v>
      </c>
      <c r="M3078" s="83">
        <f t="shared" si="503"/>
        <v>19.100000000000001</v>
      </c>
    </row>
    <row r="3079" spans="1:13" x14ac:dyDescent="0.3">
      <c r="A3079" s="210" t="str">
        <f t="shared" si="495"/>
        <v>2023-IC-L5</v>
      </c>
      <c r="B3079" s="199">
        <f t="shared" si="496"/>
        <v>45241</v>
      </c>
      <c r="C3079" s="210" t="str">
        <f t="shared" si="497"/>
        <v>Zone 5 - Blare</v>
      </c>
      <c r="D3079" s="84" t="s">
        <v>1381</v>
      </c>
      <c r="E3079" s="51" t="str">
        <f t="shared" si="498"/>
        <v>Frank</v>
      </c>
      <c r="F3079" s="51" t="str">
        <f t="shared" si="499"/>
        <v>Borruso</v>
      </c>
      <c r="G3079" s="51" t="str">
        <f t="shared" si="500"/>
        <v>Men Master</v>
      </c>
      <c r="H3079" s="51" t="str">
        <f t="shared" si="501"/>
        <v>Walvis Bay</v>
      </c>
      <c r="I3079" s="84"/>
      <c r="J3079" s="84" t="s">
        <v>1279</v>
      </c>
      <c r="K3079" s="84">
        <v>110</v>
      </c>
      <c r="L3079" s="83">
        <f t="shared" si="502"/>
        <v>6</v>
      </c>
      <c r="M3079" s="83">
        <f t="shared" si="503"/>
        <v>6</v>
      </c>
    </row>
    <row r="3080" spans="1:13" x14ac:dyDescent="0.3">
      <c r="A3080" s="210" t="str">
        <f t="shared" si="495"/>
        <v>2023-IC-L5</v>
      </c>
      <c r="B3080" s="199">
        <f t="shared" si="496"/>
        <v>45241</v>
      </c>
      <c r="C3080" s="210" t="str">
        <f t="shared" si="497"/>
        <v>Zone 5 - Blare</v>
      </c>
      <c r="D3080" s="84" t="s">
        <v>1202</v>
      </c>
      <c r="E3080" s="51" t="str">
        <f t="shared" si="498"/>
        <v>Flippie</v>
      </c>
      <c r="F3080" s="51" t="str">
        <f t="shared" si="499"/>
        <v>Scheepers</v>
      </c>
      <c r="G3080" s="51" t="str">
        <f t="shared" si="500"/>
        <v>Men Veteran</v>
      </c>
      <c r="H3080" s="51" t="str">
        <f t="shared" si="501"/>
        <v>Walvis Bay</v>
      </c>
      <c r="I3080" s="84"/>
      <c r="J3080" s="84" t="s">
        <v>1279</v>
      </c>
      <c r="K3080" s="84">
        <v>108</v>
      </c>
      <c r="L3080" s="83">
        <f t="shared" si="502"/>
        <v>5.6</v>
      </c>
      <c r="M3080" s="83">
        <f t="shared" si="503"/>
        <v>5.6</v>
      </c>
    </row>
    <row r="3081" spans="1:13" x14ac:dyDescent="0.3">
      <c r="A3081" s="210" t="str">
        <f t="shared" si="495"/>
        <v>2023-IC-L5</v>
      </c>
      <c r="B3081" s="199">
        <f t="shared" si="496"/>
        <v>45241</v>
      </c>
      <c r="C3081" s="210" t="str">
        <f t="shared" si="497"/>
        <v>Zone 5 - Blare</v>
      </c>
      <c r="D3081" s="84" t="s">
        <v>775</v>
      </c>
      <c r="E3081" s="51" t="str">
        <f t="shared" si="498"/>
        <v xml:space="preserve">Emile </v>
      </c>
      <c r="F3081" s="51" t="str">
        <f t="shared" si="499"/>
        <v>Van Heerden</v>
      </c>
      <c r="G3081" s="51" t="str">
        <f t="shared" si="500"/>
        <v>Men Senior</v>
      </c>
      <c r="H3081" s="51" t="str">
        <f t="shared" si="501"/>
        <v>Walvis Bay</v>
      </c>
      <c r="I3081" s="84"/>
      <c r="J3081" s="84" t="s">
        <v>1279</v>
      </c>
      <c r="K3081" s="84">
        <v>119</v>
      </c>
      <c r="L3081" s="83">
        <f t="shared" si="502"/>
        <v>7.9</v>
      </c>
      <c r="M3081" s="83">
        <f t="shared" si="503"/>
        <v>7.9</v>
      </c>
    </row>
    <row r="3082" spans="1:13" x14ac:dyDescent="0.3">
      <c r="A3082" s="210" t="str">
        <f t="shared" si="495"/>
        <v>2023-IC-L5</v>
      </c>
      <c r="B3082" s="199">
        <f t="shared" si="496"/>
        <v>45241</v>
      </c>
      <c r="C3082" s="210" t="str">
        <f t="shared" si="497"/>
        <v>Zone 5 - Blare</v>
      </c>
      <c r="D3082" s="84" t="s">
        <v>597</v>
      </c>
      <c r="E3082" s="51" t="str">
        <f t="shared" si="498"/>
        <v>Gunther</v>
      </c>
      <c r="F3082" s="51" t="str">
        <f t="shared" si="499"/>
        <v>Krauer</v>
      </c>
      <c r="G3082" s="51" t="str">
        <f t="shared" si="500"/>
        <v>Men Master</v>
      </c>
      <c r="H3082" s="51" t="str">
        <f t="shared" si="501"/>
        <v>Walvis Bay</v>
      </c>
      <c r="I3082" s="84"/>
      <c r="J3082" s="84" t="s">
        <v>1279</v>
      </c>
      <c r="K3082" s="84">
        <v>137</v>
      </c>
      <c r="L3082" s="83">
        <f t="shared" si="502"/>
        <v>12.8</v>
      </c>
      <c r="M3082" s="83">
        <f t="shared" si="503"/>
        <v>12.8</v>
      </c>
    </row>
    <row r="3083" spans="1:13" x14ac:dyDescent="0.3">
      <c r="A3083" s="210" t="str">
        <f t="shared" si="495"/>
        <v>2023-IC-L5</v>
      </c>
      <c r="B3083" s="199">
        <f t="shared" si="496"/>
        <v>45241</v>
      </c>
      <c r="C3083" s="210" t="str">
        <f t="shared" si="497"/>
        <v>Zone 5 - Blare</v>
      </c>
      <c r="D3083" s="84" t="s">
        <v>573</v>
      </c>
      <c r="E3083" s="51" t="str">
        <f t="shared" si="498"/>
        <v>Stefan Jnr</v>
      </c>
      <c r="F3083" s="51" t="str">
        <f t="shared" si="499"/>
        <v>Du Preez</v>
      </c>
      <c r="G3083" s="51" t="str">
        <f t="shared" si="500"/>
        <v>Men U/21</v>
      </c>
      <c r="H3083" s="51" t="str">
        <f t="shared" si="501"/>
        <v>Walvis Bay</v>
      </c>
      <c r="I3083" s="84"/>
      <c r="J3083" s="84" t="s">
        <v>1279</v>
      </c>
      <c r="K3083" s="84">
        <v>155</v>
      </c>
      <c r="L3083" s="83">
        <f t="shared" si="502"/>
        <v>19.5</v>
      </c>
      <c r="M3083" s="83">
        <f t="shared" si="503"/>
        <v>19.5</v>
      </c>
    </row>
    <row r="3084" spans="1:13" x14ac:dyDescent="0.3">
      <c r="A3084" s="210" t="str">
        <f t="shared" si="495"/>
        <v>2023-IC-L5</v>
      </c>
      <c r="B3084" s="199">
        <f t="shared" si="496"/>
        <v>45241</v>
      </c>
      <c r="C3084" s="210" t="str">
        <f t="shared" si="497"/>
        <v>Zone 5 - Blare</v>
      </c>
      <c r="D3084" s="84" t="s">
        <v>573</v>
      </c>
      <c r="E3084" s="51" t="str">
        <f t="shared" si="498"/>
        <v>Stefan Jnr</v>
      </c>
      <c r="F3084" s="51" t="str">
        <f t="shared" si="499"/>
        <v>Du Preez</v>
      </c>
      <c r="G3084" s="51" t="str">
        <f t="shared" si="500"/>
        <v>Men U/21</v>
      </c>
      <c r="H3084" s="51" t="str">
        <f t="shared" si="501"/>
        <v>Walvis Bay</v>
      </c>
      <c r="I3084" s="84" t="s">
        <v>19</v>
      </c>
      <c r="J3084" s="84"/>
      <c r="K3084" s="84">
        <v>50</v>
      </c>
      <c r="L3084" s="83">
        <f t="shared" si="502"/>
        <v>1.3</v>
      </c>
      <c r="M3084" s="83">
        <f t="shared" si="503"/>
        <v>1.3</v>
      </c>
    </row>
    <row r="3085" spans="1:13" x14ac:dyDescent="0.3">
      <c r="A3085" s="210" t="str">
        <f t="shared" si="495"/>
        <v>2023-IC-L5</v>
      </c>
      <c r="B3085" s="199">
        <f t="shared" si="496"/>
        <v>45241</v>
      </c>
      <c r="C3085" s="210" t="str">
        <f t="shared" si="497"/>
        <v>Zone 5 - Blare</v>
      </c>
      <c r="D3085" s="84" t="s">
        <v>533</v>
      </c>
      <c r="E3085" s="51" t="str">
        <f t="shared" si="498"/>
        <v>Sarah-Ann</v>
      </c>
      <c r="F3085" s="51" t="str">
        <f t="shared" si="499"/>
        <v>Mills</v>
      </c>
      <c r="G3085" s="51" t="str">
        <f t="shared" si="500"/>
        <v>Ladies Master</v>
      </c>
      <c r="H3085" s="51" t="str">
        <f t="shared" si="501"/>
        <v>Walvis Bay</v>
      </c>
      <c r="I3085" s="84"/>
      <c r="J3085" s="84"/>
      <c r="K3085" s="84"/>
      <c r="L3085" s="83" t="str">
        <f t="shared" si="502"/>
        <v/>
      </c>
      <c r="M3085" s="83" t="str">
        <f t="shared" si="503"/>
        <v/>
      </c>
    </row>
    <row r="3086" spans="1:13" x14ac:dyDescent="0.3">
      <c r="A3086" s="210" t="str">
        <f t="shared" si="495"/>
        <v>2023-IC-L5</v>
      </c>
      <c r="B3086" s="199">
        <f t="shared" si="496"/>
        <v>45241</v>
      </c>
      <c r="C3086" s="210" t="str">
        <f t="shared" si="497"/>
        <v>Zone 5 - Blare</v>
      </c>
      <c r="D3086" s="84" t="s">
        <v>502</v>
      </c>
      <c r="E3086" s="51" t="str">
        <f t="shared" si="498"/>
        <v>Stefan</v>
      </c>
      <c r="F3086" s="51" t="str">
        <f t="shared" si="499"/>
        <v>Du Preez</v>
      </c>
      <c r="G3086" s="51" t="str">
        <f t="shared" si="500"/>
        <v>Men Master</v>
      </c>
      <c r="H3086" s="51" t="str">
        <f t="shared" si="501"/>
        <v>Walvis Bay</v>
      </c>
      <c r="I3086" s="84"/>
      <c r="J3086" s="84" t="s">
        <v>8</v>
      </c>
      <c r="K3086" s="84">
        <v>78</v>
      </c>
      <c r="L3086" s="83">
        <f t="shared" si="502"/>
        <v>3.8</v>
      </c>
      <c r="M3086" s="83">
        <f t="shared" si="503"/>
        <v>3.8</v>
      </c>
    </row>
    <row r="3087" spans="1:13" x14ac:dyDescent="0.3">
      <c r="A3087" s="210" t="str">
        <f t="shared" si="495"/>
        <v>2023-IC-L5</v>
      </c>
      <c r="B3087" s="199">
        <f t="shared" si="496"/>
        <v>45241</v>
      </c>
      <c r="C3087" s="210" t="str">
        <f t="shared" si="497"/>
        <v>Zone 5 - Blare</v>
      </c>
      <c r="D3087" s="84" t="s">
        <v>1595</v>
      </c>
      <c r="E3087" s="51" t="str">
        <f t="shared" si="498"/>
        <v>Frankie Jnr</v>
      </c>
      <c r="F3087" s="51" t="str">
        <f t="shared" si="499"/>
        <v>Borruso</v>
      </c>
      <c r="G3087" s="51" t="str">
        <f t="shared" si="500"/>
        <v>Men Senior</v>
      </c>
      <c r="H3087" s="51" t="str">
        <f t="shared" si="501"/>
        <v>Walvis Bay</v>
      </c>
      <c r="I3087" s="84"/>
      <c r="J3087" s="84"/>
      <c r="K3087" s="84"/>
      <c r="L3087" s="83" t="str">
        <f t="shared" si="502"/>
        <v/>
      </c>
      <c r="M3087" s="83" t="str">
        <f t="shared" si="503"/>
        <v/>
      </c>
    </row>
    <row r="3088" spans="1:13" x14ac:dyDescent="0.3">
      <c r="A3088" s="210" t="str">
        <f t="shared" si="495"/>
        <v>2023-IC-L5</v>
      </c>
      <c r="B3088" s="199">
        <f t="shared" si="496"/>
        <v>45241</v>
      </c>
      <c r="C3088" s="210" t="str">
        <f t="shared" si="497"/>
        <v>Zone 5 - Blare</v>
      </c>
      <c r="D3088" s="84" t="s">
        <v>1080</v>
      </c>
      <c r="E3088" s="51" t="str">
        <f t="shared" si="498"/>
        <v>Willem Johannes</v>
      </c>
      <c r="F3088" s="51" t="str">
        <f t="shared" si="499"/>
        <v>Hyman</v>
      </c>
      <c r="G3088" s="51" t="str">
        <f t="shared" si="500"/>
        <v>Men Master</v>
      </c>
      <c r="H3088" s="51" t="str">
        <f t="shared" si="501"/>
        <v>Walvis Bay</v>
      </c>
      <c r="I3088" s="84"/>
      <c r="J3088" s="84"/>
      <c r="K3088" s="84"/>
      <c r="L3088" s="83" t="str">
        <f t="shared" si="502"/>
        <v/>
      </c>
      <c r="M3088" s="83" t="str">
        <f t="shared" si="503"/>
        <v/>
      </c>
    </row>
    <row r="3089" spans="1:13" x14ac:dyDescent="0.3">
      <c r="A3089" s="210" t="str">
        <f t="shared" si="495"/>
        <v>2023-IC-L5</v>
      </c>
      <c r="B3089" s="199">
        <f t="shared" si="496"/>
        <v>45241</v>
      </c>
      <c r="C3089" s="210" t="str">
        <f t="shared" si="497"/>
        <v>Zone 5 - Blare</v>
      </c>
      <c r="D3089" s="84" t="s">
        <v>852</v>
      </c>
      <c r="E3089" s="51" t="str">
        <f t="shared" si="498"/>
        <v>Axel</v>
      </c>
      <c r="F3089" s="51" t="str">
        <f t="shared" si="499"/>
        <v>Parr</v>
      </c>
      <c r="G3089" s="51" t="str">
        <f t="shared" si="500"/>
        <v>Men Master</v>
      </c>
      <c r="H3089" s="51" t="str">
        <f t="shared" si="501"/>
        <v>Welwitschia</v>
      </c>
      <c r="I3089" s="84"/>
      <c r="J3089" s="84"/>
      <c r="K3089" s="84"/>
      <c r="L3089" s="83" t="str">
        <f t="shared" si="502"/>
        <v/>
      </c>
      <c r="M3089" s="83" t="str">
        <f t="shared" si="503"/>
        <v/>
      </c>
    </row>
    <row r="3090" spans="1:13" x14ac:dyDescent="0.3">
      <c r="A3090" s="210" t="str">
        <f t="shared" si="495"/>
        <v>2023-IC-L5</v>
      </c>
      <c r="B3090" s="199">
        <f t="shared" si="496"/>
        <v>45241</v>
      </c>
      <c r="C3090" s="210" t="str">
        <f t="shared" si="497"/>
        <v>Zone 5 - Blare</v>
      </c>
      <c r="D3090" s="84" t="s">
        <v>880</v>
      </c>
      <c r="E3090" s="51" t="str">
        <f t="shared" si="498"/>
        <v>Marinda</v>
      </c>
      <c r="F3090" s="51" t="str">
        <f t="shared" si="499"/>
        <v>Parr</v>
      </c>
      <c r="G3090" s="51" t="str">
        <f t="shared" si="500"/>
        <v>Ladies Master</v>
      </c>
      <c r="H3090" s="51" t="str">
        <f t="shared" si="501"/>
        <v>Welwitschia</v>
      </c>
      <c r="I3090" s="84"/>
      <c r="J3090" s="84"/>
      <c r="K3090" s="84"/>
      <c r="L3090" s="83" t="str">
        <f t="shared" si="502"/>
        <v/>
      </c>
      <c r="M3090" s="83" t="str">
        <f t="shared" si="503"/>
        <v/>
      </c>
    </row>
    <row r="3091" spans="1:13" x14ac:dyDescent="0.3">
      <c r="A3091" s="210" t="str">
        <f t="shared" si="495"/>
        <v>2023-IC-L5</v>
      </c>
      <c r="B3091" s="199">
        <f t="shared" si="496"/>
        <v>45241</v>
      </c>
      <c r="C3091" s="210" t="str">
        <f t="shared" si="497"/>
        <v>Zone 5 - Blare</v>
      </c>
      <c r="D3091" s="84" t="s">
        <v>1717</v>
      </c>
      <c r="E3091" s="51" t="str">
        <f t="shared" si="498"/>
        <v>Andre</v>
      </c>
      <c r="F3091" s="51" t="str">
        <f t="shared" si="499"/>
        <v>Bezuidehout</v>
      </c>
      <c r="G3091" s="51" t="str">
        <f t="shared" si="500"/>
        <v>Men Master</v>
      </c>
      <c r="H3091" s="51" t="str">
        <f t="shared" si="501"/>
        <v>Walvis Bay</v>
      </c>
      <c r="I3091" s="84"/>
      <c r="J3091" s="84"/>
      <c r="K3091" s="84"/>
      <c r="L3091" s="83" t="str">
        <f t="shared" si="502"/>
        <v/>
      </c>
      <c r="M3091" s="83" t="str">
        <f t="shared" si="503"/>
        <v/>
      </c>
    </row>
    <row r="3092" spans="1:13" x14ac:dyDescent="0.3">
      <c r="A3092" s="210" t="str">
        <f t="shared" si="495"/>
        <v>2023-IC-L5</v>
      </c>
      <c r="B3092" s="199">
        <f t="shared" si="496"/>
        <v>45241</v>
      </c>
      <c r="C3092" s="210" t="str">
        <f t="shared" si="497"/>
        <v>Zone 5 - Blare</v>
      </c>
      <c r="D3092" s="84" t="s">
        <v>549</v>
      </c>
      <c r="E3092" s="51" t="str">
        <f t="shared" si="498"/>
        <v>Werner</v>
      </c>
      <c r="F3092" s="51" t="str">
        <f t="shared" si="499"/>
        <v>Van Riet</v>
      </c>
      <c r="G3092" s="51" t="str">
        <f t="shared" si="500"/>
        <v>Men Veteran</v>
      </c>
      <c r="H3092" s="51" t="str">
        <f t="shared" si="501"/>
        <v>Walvis Bay</v>
      </c>
      <c r="I3092" s="84"/>
      <c r="J3092" s="84"/>
      <c r="K3092" s="84"/>
      <c r="L3092" s="83" t="str">
        <f t="shared" si="502"/>
        <v/>
      </c>
      <c r="M3092" s="83" t="str">
        <f t="shared" si="503"/>
        <v/>
      </c>
    </row>
    <row r="3093" spans="1:13" x14ac:dyDescent="0.3">
      <c r="A3093" s="210" t="str">
        <f t="shared" si="495"/>
        <v>2023-IC-L5</v>
      </c>
      <c r="B3093" s="199">
        <f t="shared" si="496"/>
        <v>45241</v>
      </c>
      <c r="C3093" s="210" t="str">
        <f t="shared" si="497"/>
        <v>Zone 5 - Blare</v>
      </c>
      <c r="D3093" s="84" t="s">
        <v>1770</v>
      </c>
      <c r="E3093" s="51" t="str">
        <f t="shared" si="498"/>
        <v>Morne</v>
      </c>
      <c r="F3093" s="51" t="str">
        <f t="shared" si="499"/>
        <v>Riekert</v>
      </c>
      <c r="G3093" s="51" t="str">
        <f t="shared" si="500"/>
        <v>Men U/21</v>
      </c>
      <c r="H3093" s="51" t="str">
        <f t="shared" si="501"/>
        <v>Orca Angling Club</v>
      </c>
      <c r="I3093" s="84"/>
      <c r="J3093" s="84"/>
      <c r="K3093" s="84"/>
      <c r="L3093" s="83" t="str">
        <f t="shared" si="502"/>
        <v/>
      </c>
      <c r="M3093" s="83" t="str">
        <f t="shared" si="503"/>
        <v/>
      </c>
    </row>
    <row r="3094" spans="1:13" x14ac:dyDescent="0.3">
      <c r="A3094" s="210" t="str">
        <f t="shared" si="495"/>
        <v>2023-IC-L5</v>
      </c>
      <c r="B3094" s="199">
        <f t="shared" si="496"/>
        <v>45241</v>
      </c>
      <c r="C3094" s="210" t="str">
        <f t="shared" si="497"/>
        <v>Zone 5 - Blare</v>
      </c>
      <c r="D3094" s="84" t="s">
        <v>1764</v>
      </c>
      <c r="E3094" s="51" t="str">
        <f t="shared" si="498"/>
        <v>Nicolette</v>
      </c>
      <c r="F3094" s="51" t="str">
        <f t="shared" si="499"/>
        <v>Schreuder</v>
      </c>
      <c r="G3094" s="51" t="str">
        <f t="shared" si="500"/>
        <v>Ladies Veteran</v>
      </c>
      <c r="H3094" s="51" t="str">
        <f t="shared" si="501"/>
        <v>Walvis Bay</v>
      </c>
      <c r="I3094" s="84"/>
      <c r="J3094" s="84"/>
      <c r="K3094" s="84"/>
      <c r="L3094" s="83" t="str">
        <f t="shared" si="502"/>
        <v/>
      </c>
      <c r="M3094" s="83" t="str">
        <f t="shared" si="503"/>
        <v/>
      </c>
    </row>
    <row r="3095" spans="1:13" x14ac:dyDescent="0.3">
      <c r="A3095" s="210" t="str">
        <f t="shared" si="495"/>
        <v>2023-IC-L5</v>
      </c>
      <c r="B3095" s="199">
        <f t="shared" si="496"/>
        <v>45241</v>
      </c>
      <c r="C3095" s="210" t="str">
        <f t="shared" si="497"/>
        <v>Zone 5 - Blare</v>
      </c>
      <c r="D3095" s="84" t="s">
        <v>1357</v>
      </c>
      <c r="E3095" s="51" t="str">
        <f t="shared" si="498"/>
        <v>Donavin</v>
      </c>
      <c r="F3095" s="51" t="str">
        <f t="shared" si="499"/>
        <v>Bezuidehoudt</v>
      </c>
      <c r="G3095" s="51" t="str">
        <f t="shared" si="500"/>
        <v>Men Senior</v>
      </c>
      <c r="H3095" s="51" t="str">
        <f t="shared" si="501"/>
        <v>Walvis Bay</v>
      </c>
      <c r="I3095" s="84"/>
      <c r="J3095" s="84"/>
      <c r="K3095" s="84"/>
      <c r="L3095" s="83" t="str">
        <f t="shared" si="502"/>
        <v/>
      </c>
      <c r="M3095" s="83" t="str">
        <f t="shared" si="503"/>
        <v/>
      </c>
    </row>
    <row r="3096" spans="1:13" x14ac:dyDescent="0.3">
      <c r="A3096" s="210" t="str">
        <f t="shared" si="495"/>
        <v>2023-IC-L5</v>
      </c>
      <c r="B3096" s="199">
        <f t="shared" si="496"/>
        <v>45241</v>
      </c>
      <c r="C3096" s="210" t="str">
        <f t="shared" si="497"/>
        <v>Zone 5 - Blare</v>
      </c>
      <c r="D3096" s="84" t="s">
        <v>1049</v>
      </c>
      <c r="E3096" s="51" t="str">
        <f t="shared" si="498"/>
        <v>Jaco</v>
      </c>
      <c r="F3096" s="51" t="str">
        <f t="shared" si="499"/>
        <v>Oberholzer</v>
      </c>
      <c r="G3096" s="51" t="str">
        <f t="shared" si="500"/>
        <v>Men Veteran</v>
      </c>
      <c r="H3096" s="51" t="str">
        <f t="shared" si="501"/>
        <v>Walvis Bay</v>
      </c>
      <c r="I3096" s="84"/>
      <c r="J3096" s="84"/>
      <c r="K3096" s="84"/>
      <c r="L3096" s="83" t="str">
        <f t="shared" si="502"/>
        <v/>
      </c>
      <c r="M3096" s="83" t="str">
        <f t="shared" si="503"/>
        <v/>
      </c>
    </row>
    <row r="3097" spans="1:13" x14ac:dyDescent="0.3">
      <c r="A3097" s="210" t="str">
        <f t="shared" si="495"/>
        <v>2023-IC-L5</v>
      </c>
      <c r="B3097" s="199">
        <f t="shared" si="496"/>
        <v>45241</v>
      </c>
      <c r="C3097" s="210" t="str">
        <f t="shared" si="497"/>
        <v>Zone 5 - Blare</v>
      </c>
      <c r="D3097" s="84" t="s">
        <v>557</v>
      </c>
      <c r="E3097" s="51" t="str">
        <f t="shared" si="498"/>
        <v>Dian</v>
      </c>
      <c r="F3097" s="51" t="str">
        <f t="shared" si="499"/>
        <v>Neethling</v>
      </c>
      <c r="G3097" s="51" t="str">
        <f t="shared" si="500"/>
        <v>Men Senior</v>
      </c>
      <c r="H3097" s="51" t="str">
        <f t="shared" si="501"/>
        <v>Welwitschia</v>
      </c>
      <c r="I3097" s="84"/>
      <c r="J3097" s="84"/>
      <c r="K3097" s="84"/>
      <c r="L3097" s="83" t="str">
        <f t="shared" si="502"/>
        <v/>
      </c>
      <c r="M3097" s="83" t="str">
        <f t="shared" si="503"/>
        <v/>
      </c>
    </row>
    <row r="3098" spans="1:13" x14ac:dyDescent="0.3">
      <c r="A3098" s="210" t="str">
        <f t="shared" si="495"/>
        <v>2023-IC-L5</v>
      </c>
      <c r="B3098" s="199">
        <f t="shared" si="496"/>
        <v>45241</v>
      </c>
      <c r="C3098" s="210" t="str">
        <f t="shared" si="497"/>
        <v>Zone 5 - Blare</v>
      </c>
      <c r="D3098" s="84" t="s">
        <v>490</v>
      </c>
      <c r="E3098" s="51" t="str">
        <f t="shared" si="498"/>
        <v>Terence</v>
      </c>
      <c r="F3098" s="51" t="str">
        <f t="shared" si="499"/>
        <v>Clark</v>
      </c>
      <c r="G3098" s="51" t="str">
        <f t="shared" si="500"/>
        <v>Men Grand Masters</v>
      </c>
      <c r="H3098" s="51" t="str">
        <f t="shared" si="501"/>
        <v>Walvis Bay</v>
      </c>
      <c r="I3098" s="84"/>
      <c r="J3098" s="84"/>
      <c r="K3098" s="84"/>
      <c r="L3098" s="83" t="str">
        <f t="shared" si="502"/>
        <v/>
      </c>
      <c r="M3098" s="83" t="str">
        <f t="shared" si="503"/>
        <v/>
      </c>
    </row>
    <row r="3099" spans="1:13" x14ac:dyDescent="0.3">
      <c r="A3099" s="210" t="str">
        <f t="shared" si="495"/>
        <v>2023-IC-L5</v>
      </c>
      <c r="B3099" s="199">
        <f t="shared" si="496"/>
        <v>45241</v>
      </c>
      <c r="C3099" s="210" t="str">
        <f t="shared" si="497"/>
        <v>Zone 5 - Blare</v>
      </c>
      <c r="D3099" s="84" t="s">
        <v>1555</v>
      </c>
      <c r="E3099" s="51" t="str">
        <f t="shared" si="498"/>
        <v>Hannelie</v>
      </c>
      <c r="F3099" s="51" t="str">
        <f t="shared" si="499"/>
        <v>Du Plessis</v>
      </c>
      <c r="G3099" s="51" t="str">
        <f t="shared" si="500"/>
        <v>Ladies Master</v>
      </c>
      <c r="H3099" s="51" t="str">
        <f t="shared" si="501"/>
        <v>Walvis Bay</v>
      </c>
      <c r="I3099" s="84"/>
      <c r="J3099" s="84"/>
      <c r="K3099" s="84"/>
      <c r="L3099" s="83" t="str">
        <f t="shared" si="502"/>
        <v/>
      </c>
      <c r="M3099" s="83" t="str">
        <f t="shared" si="503"/>
        <v/>
      </c>
    </row>
    <row r="3100" spans="1:13" x14ac:dyDescent="0.3">
      <c r="A3100" s="210" t="str">
        <f t="shared" si="495"/>
        <v>2023-IC-L5</v>
      </c>
      <c r="B3100" s="199">
        <f t="shared" si="496"/>
        <v>45241</v>
      </c>
      <c r="C3100" s="210" t="str">
        <f t="shared" si="497"/>
        <v>Zone 5 - Blare</v>
      </c>
      <c r="D3100" s="84" t="s">
        <v>1557</v>
      </c>
      <c r="E3100" s="51" t="str">
        <f t="shared" si="498"/>
        <v>Zillan</v>
      </c>
      <c r="F3100" s="51" t="str">
        <f t="shared" si="499"/>
        <v>Du Pisani</v>
      </c>
      <c r="G3100" s="51" t="str">
        <f t="shared" si="500"/>
        <v>Men Senior</v>
      </c>
      <c r="H3100" s="51" t="str">
        <f t="shared" si="501"/>
        <v>Walvis Bay</v>
      </c>
      <c r="I3100" s="84"/>
      <c r="J3100" s="84"/>
      <c r="K3100" s="84"/>
      <c r="L3100" s="83" t="str">
        <f t="shared" si="502"/>
        <v/>
      </c>
      <c r="M3100" s="83" t="str">
        <f t="shared" si="503"/>
        <v/>
      </c>
    </row>
    <row r="3101" spans="1:13" x14ac:dyDescent="0.3">
      <c r="A3101" s="210" t="str">
        <f t="shared" si="495"/>
        <v>2023-IC-L5</v>
      </c>
      <c r="B3101" s="199">
        <f t="shared" si="496"/>
        <v>45241</v>
      </c>
      <c r="C3101" s="210" t="str">
        <f t="shared" si="497"/>
        <v>Zone 5 - Blare</v>
      </c>
      <c r="D3101" s="84" t="s">
        <v>1705</v>
      </c>
      <c r="E3101" s="51" t="str">
        <f t="shared" si="498"/>
        <v>Wentzel</v>
      </c>
      <c r="F3101" s="51" t="str">
        <f t="shared" si="499"/>
        <v>Smal</v>
      </c>
      <c r="G3101" s="51" t="str">
        <f t="shared" si="500"/>
        <v>Men Senior</v>
      </c>
      <c r="H3101" s="51" t="str">
        <f t="shared" si="501"/>
        <v>Okahandja</v>
      </c>
      <c r="I3101" s="84"/>
      <c r="J3101" s="84"/>
      <c r="K3101" s="84"/>
      <c r="L3101" s="83" t="str">
        <f t="shared" si="502"/>
        <v/>
      </c>
      <c r="M3101" s="83" t="str">
        <f t="shared" si="503"/>
        <v/>
      </c>
    </row>
    <row r="3102" spans="1:13" x14ac:dyDescent="0.3">
      <c r="A3102" s="210" t="str">
        <f t="shared" si="495"/>
        <v>2023-IC-L5</v>
      </c>
      <c r="B3102" s="199">
        <f t="shared" si="496"/>
        <v>45241</v>
      </c>
      <c r="C3102" s="210" t="str">
        <f t="shared" si="497"/>
        <v>Zone 5 - Blare</v>
      </c>
      <c r="D3102" s="84" t="s">
        <v>463</v>
      </c>
      <c r="E3102" s="51" t="str">
        <f t="shared" si="498"/>
        <v>Willem</v>
      </c>
      <c r="F3102" s="51" t="str">
        <f t="shared" si="499"/>
        <v>Steyn</v>
      </c>
      <c r="G3102" s="51" t="str">
        <f t="shared" si="500"/>
        <v>Men Veteran</v>
      </c>
      <c r="H3102" s="51" t="str">
        <f t="shared" si="501"/>
        <v>Welwitschia</v>
      </c>
      <c r="I3102" s="84"/>
      <c r="J3102" s="84" t="s">
        <v>1280</v>
      </c>
      <c r="K3102" s="84">
        <v>95</v>
      </c>
      <c r="L3102" s="83">
        <f t="shared" si="502"/>
        <v>3.1</v>
      </c>
      <c r="M3102" s="83">
        <f t="shared" si="503"/>
        <v>3.1</v>
      </c>
    </row>
    <row r="3103" spans="1:13" x14ac:dyDescent="0.3">
      <c r="A3103" s="210" t="str">
        <f t="shared" si="495"/>
        <v>2023-IC-L5</v>
      </c>
      <c r="B3103" s="199">
        <f t="shared" si="496"/>
        <v>45241</v>
      </c>
      <c r="C3103" s="210" t="str">
        <f t="shared" si="497"/>
        <v>Zone 5 - Blare</v>
      </c>
      <c r="D3103" s="84" t="s">
        <v>463</v>
      </c>
      <c r="E3103" s="51" t="str">
        <f t="shared" si="498"/>
        <v>Willem</v>
      </c>
      <c r="F3103" s="51" t="str">
        <f t="shared" si="499"/>
        <v>Steyn</v>
      </c>
      <c r="G3103" s="51" t="str">
        <f t="shared" si="500"/>
        <v>Men Veteran</v>
      </c>
      <c r="H3103" s="51" t="str">
        <f t="shared" si="501"/>
        <v>Welwitschia</v>
      </c>
      <c r="I3103" s="84"/>
      <c r="J3103" s="84" t="s">
        <v>1280</v>
      </c>
      <c r="K3103" s="84">
        <v>86</v>
      </c>
      <c r="L3103" s="83">
        <f t="shared" si="502"/>
        <v>2.2000000000000002</v>
      </c>
      <c r="M3103" s="83">
        <f t="shared" si="503"/>
        <v>2.2000000000000002</v>
      </c>
    </row>
    <row r="3104" spans="1:13" x14ac:dyDescent="0.3">
      <c r="A3104" s="210" t="str">
        <f t="shared" si="495"/>
        <v>2023-IC-L5</v>
      </c>
      <c r="B3104" s="199">
        <f t="shared" si="496"/>
        <v>45241</v>
      </c>
      <c r="C3104" s="210" t="str">
        <f t="shared" si="497"/>
        <v>Zone 5 - Blare</v>
      </c>
      <c r="D3104" s="84" t="s">
        <v>908</v>
      </c>
      <c r="E3104" s="51" t="str">
        <f t="shared" si="498"/>
        <v>Wilfred</v>
      </c>
      <c r="F3104" s="51" t="str">
        <f t="shared" si="499"/>
        <v>Matthys</v>
      </c>
      <c r="G3104" s="51" t="str">
        <f t="shared" si="500"/>
        <v>Men Veteran</v>
      </c>
      <c r="H3104" s="51" t="str">
        <f t="shared" si="501"/>
        <v>Welwitschia</v>
      </c>
      <c r="I3104" s="84" t="s">
        <v>24</v>
      </c>
      <c r="J3104" s="84"/>
      <c r="K3104" s="84">
        <v>49</v>
      </c>
      <c r="L3104" s="83">
        <f t="shared" si="502"/>
        <v>2.5</v>
      </c>
      <c r="M3104" s="83">
        <f t="shared" si="503"/>
        <v>2.5</v>
      </c>
    </row>
    <row r="3105" spans="1:13" x14ac:dyDescent="0.3">
      <c r="A3105" s="210" t="str">
        <f t="shared" si="495"/>
        <v>2023-IC-L5</v>
      </c>
      <c r="B3105" s="199">
        <f t="shared" si="496"/>
        <v>45241</v>
      </c>
      <c r="C3105" s="210" t="str">
        <f t="shared" si="497"/>
        <v>Zone 5 - Blare</v>
      </c>
      <c r="D3105" s="84" t="s">
        <v>1620</v>
      </c>
      <c r="E3105" s="51" t="str">
        <f t="shared" si="498"/>
        <v>Riaan</v>
      </c>
      <c r="F3105" s="51" t="str">
        <f t="shared" si="499"/>
        <v>Van Rhyn</v>
      </c>
      <c r="G3105" s="51" t="str">
        <f t="shared" si="500"/>
        <v>Men Senior</v>
      </c>
      <c r="H3105" s="51" t="str">
        <f t="shared" si="501"/>
        <v>Welwitschia</v>
      </c>
      <c r="I3105" s="84"/>
      <c r="J3105" s="84"/>
      <c r="K3105" s="84"/>
      <c r="L3105" s="83" t="str">
        <f t="shared" si="502"/>
        <v/>
      </c>
      <c r="M3105" s="83" t="str">
        <f t="shared" si="503"/>
        <v/>
      </c>
    </row>
    <row r="3106" spans="1:13" x14ac:dyDescent="0.3">
      <c r="A3106" s="210" t="str">
        <f t="shared" si="495"/>
        <v>2023-IC-L5</v>
      </c>
      <c r="B3106" s="199">
        <f t="shared" si="496"/>
        <v>45241</v>
      </c>
      <c r="C3106" s="210" t="str">
        <f t="shared" si="497"/>
        <v>Zone 5 - Blare</v>
      </c>
      <c r="D3106" s="84" t="s">
        <v>1517</v>
      </c>
      <c r="E3106" s="51" t="str">
        <f t="shared" si="498"/>
        <v>GJ</v>
      </c>
      <c r="F3106" s="51" t="str">
        <f t="shared" si="499"/>
        <v>Oosthuizen</v>
      </c>
      <c r="G3106" s="51" t="str">
        <f t="shared" si="500"/>
        <v>Men Senior</v>
      </c>
      <c r="H3106" s="51" t="str">
        <f t="shared" si="501"/>
        <v>Welwitschia</v>
      </c>
      <c r="I3106" s="84"/>
      <c r="J3106" s="84"/>
      <c r="K3106" s="84"/>
      <c r="L3106" s="83" t="str">
        <f t="shared" si="502"/>
        <v/>
      </c>
      <c r="M3106" s="83" t="str">
        <f t="shared" si="503"/>
        <v/>
      </c>
    </row>
    <row r="3107" spans="1:13" x14ac:dyDescent="0.3">
      <c r="A3107" s="210" t="str">
        <f t="shared" si="495"/>
        <v>2023-IC-L5</v>
      </c>
      <c r="B3107" s="199">
        <f t="shared" si="496"/>
        <v>45241</v>
      </c>
      <c r="C3107" s="210" t="str">
        <f t="shared" si="497"/>
        <v>Zone 5 - Blare</v>
      </c>
      <c r="D3107" s="84" t="s">
        <v>538</v>
      </c>
      <c r="E3107" s="51" t="str">
        <f t="shared" si="498"/>
        <v xml:space="preserve">Michael </v>
      </c>
      <c r="F3107" s="51" t="str">
        <f t="shared" si="499"/>
        <v>Maree</v>
      </c>
      <c r="G3107" s="51" t="str">
        <f t="shared" si="500"/>
        <v>Men Veteran</v>
      </c>
      <c r="H3107" s="51" t="str">
        <f t="shared" si="501"/>
        <v>Welwitschia</v>
      </c>
      <c r="I3107" s="84"/>
      <c r="J3107" s="84"/>
      <c r="K3107" s="84"/>
      <c r="L3107" s="83" t="str">
        <f t="shared" si="502"/>
        <v/>
      </c>
      <c r="M3107" s="83" t="str">
        <f t="shared" si="503"/>
        <v/>
      </c>
    </row>
    <row r="3108" spans="1:13" x14ac:dyDescent="0.3">
      <c r="A3108" s="210" t="str">
        <f t="shared" si="495"/>
        <v>2023-IC-L5</v>
      </c>
      <c r="B3108" s="199">
        <f t="shared" si="496"/>
        <v>45241</v>
      </c>
      <c r="C3108" s="210" t="str">
        <f t="shared" si="497"/>
        <v>Zone 5 - Blare</v>
      </c>
      <c r="D3108" s="84" t="s">
        <v>1544</v>
      </c>
      <c r="E3108" s="51" t="str">
        <f t="shared" si="498"/>
        <v>Daniel</v>
      </c>
      <c r="F3108" s="51" t="str">
        <f t="shared" si="499"/>
        <v>Pretorius</v>
      </c>
      <c r="G3108" s="51" t="str">
        <f t="shared" si="500"/>
        <v>Men Senior</v>
      </c>
      <c r="H3108" s="51" t="str">
        <f t="shared" si="501"/>
        <v>Welwitschia</v>
      </c>
      <c r="I3108" s="84"/>
      <c r="J3108" s="84"/>
      <c r="K3108" s="84"/>
      <c r="L3108" s="83" t="str">
        <f t="shared" si="502"/>
        <v/>
      </c>
      <c r="M3108" s="83" t="str">
        <f t="shared" si="503"/>
        <v/>
      </c>
    </row>
    <row r="3109" spans="1:13" x14ac:dyDescent="0.3">
      <c r="A3109" s="210" t="str">
        <f t="shared" si="495"/>
        <v>2023-IC-L5</v>
      </c>
      <c r="B3109" s="199">
        <f t="shared" si="496"/>
        <v>45241</v>
      </c>
      <c r="C3109" s="210" t="str">
        <f t="shared" si="497"/>
        <v>Zone 5 - Blare</v>
      </c>
      <c r="D3109" s="84" t="s">
        <v>465</v>
      </c>
      <c r="E3109" s="51" t="str">
        <f t="shared" si="498"/>
        <v>Johan</v>
      </c>
      <c r="F3109" s="51" t="str">
        <f t="shared" si="499"/>
        <v>Diedericks</v>
      </c>
      <c r="G3109" s="51" t="str">
        <f t="shared" si="500"/>
        <v>Men Veteran</v>
      </c>
      <c r="H3109" s="51" t="str">
        <f t="shared" si="501"/>
        <v>Welwitschia</v>
      </c>
      <c r="I3109" s="84"/>
      <c r="J3109" s="84"/>
      <c r="K3109" s="84"/>
      <c r="L3109" s="83" t="str">
        <f t="shared" si="502"/>
        <v/>
      </c>
      <c r="M3109" s="83" t="str">
        <f t="shared" si="503"/>
        <v/>
      </c>
    </row>
    <row r="3110" spans="1:13" x14ac:dyDescent="0.3">
      <c r="A3110" s="210" t="str">
        <f t="shared" si="495"/>
        <v>2023-IC-L5</v>
      </c>
      <c r="B3110" s="199">
        <f t="shared" si="496"/>
        <v>45241</v>
      </c>
      <c r="C3110" s="210" t="str">
        <f t="shared" si="497"/>
        <v>Zone 5 - Blare</v>
      </c>
      <c r="D3110" s="84" t="s">
        <v>727</v>
      </c>
      <c r="E3110" s="51" t="str">
        <f t="shared" si="498"/>
        <v>Ras</v>
      </c>
      <c r="F3110" s="51" t="str">
        <f t="shared" si="499"/>
        <v>Van Der Westhuizen</v>
      </c>
      <c r="G3110" s="51" t="str">
        <f t="shared" si="500"/>
        <v>Men Senior</v>
      </c>
      <c r="H3110" s="51" t="str">
        <f t="shared" si="501"/>
        <v>Welwitschia</v>
      </c>
      <c r="I3110" s="84"/>
      <c r="J3110" s="84"/>
      <c r="K3110" s="84"/>
      <c r="L3110" s="83" t="str">
        <f t="shared" si="502"/>
        <v/>
      </c>
      <c r="M3110" s="83" t="str">
        <f t="shared" si="503"/>
        <v/>
      </c>
    </row>
    <row r="3111" spans="1:13" ht="13.8" thickBot="1" x14ac:dyDescent="0.35">
      <c r="A3111" s="212" t="str">
        <f t="shared" si="495"/>
        <v>2023-IC-L5</v>
      </c>
      <c r="B3111" s="211">
        <f t="shared" si="496"/>
        <v>45241</v>
      </c>
      <c r="C3111" s="212" t="str">
        <f t="shared" si="497"/>
        <v>Zone 5 - Blare</v>
      </c>
      <c r="D3111" s="201" t="s">
        <v>1147</v>
      </c>
      <c r="E3111" s="213" t="str">
        <f t="shared" si="498"/>
        <v>Marthinus</v>
      </c>
      <c r="F3111" s="213" t="str">
        <f t="shared" si="499"/>
        <v>Cruywagen</v>
      </c>
      <c r="G3111" s="213" t="str">
        <f t="shared" si="500"/>
        <v>Men Grand Masters</v>
      </c>
      <c r="H3111" s="213" t="str">
        <f t="shared" si="501"/>
        <v>Welwitschia</v>
      </c>
      <c r="I3111" s="201"/>
      <c r="J3111" s="201"/>
      <c r="K3111" s="201"/>
      <c r="L3111" s="214" t="str">
        <f t="shared" si="502"/>
        <v/>
      </c>
      <c r="M3111" s="214" t="str">
        <f t="shared" si="503"/>
        <v/>
      </c>
    </row>
    <row r="3112" spans="1:13" x14ac:dyDescent="0.3">
      <c r="A3112" s="216" t="s">
        <v>2120</v>
      </c>
      <c r="B3112" s="284">
        <v>45339</v>
      </c>
      <c r="C3112" s="216" t="s">
        <v>2121</v>
      </c>
      <c r="D3112" s="82" t="s">
        <v>657</v>
      </c>
      <c r="E3112" s="51" t="str">
        <f t="shared" si="498"/>
        <v>Adri</v>
      </c>
      <c r="F3112" s="51" t="str">
        <f t="shared" si="499"/>
        <v>Roets</v>
      </c>
      <c r="G3112" s="51" t="str">
        <f t="shared" si="500"/>
        <v>Men Master</v>
      </c>
      <c r="H3112" s="51" t="str">
        <f t="shared" si="501"/>
        <v>Atlantic Angling Club</v>
      </c>
      <c r="I3112" s="82"/>
      <c r="J3112" s="82" t="s">
        <v>1279</v>
      </c>
      <c r="K3112" s="82">
        <v>108</v>
      </c>
      <c r="L3112" s="83">
        <f t="shared" si="502"/>
        <v>5.6</v>
      </c>
      <c r="M3112" s="83">
        <f t="shared" si="503"/>
        <v>5.6</v>
      </c>
    </row>
    <row r="3113" spans="1:13" x14ac:dyDescent="0.3">
      <c r="A3113" s="210" t="str">
        <f t="shared" si="495"/>
        <v>2024-IC-L1</v>
      </c>
      <c r="B3113" s="199">
        <f t="shared" si="496"/>
        <v>45339</v>
      </c>
      <c r="C3113" s="210" t="str">
        <f t="shared" si="497"/>
        <v>Zone 1 - Mile 8</v>
      </c>
      <c r="D3113" s="84" t="s">
        <v>657</v>
      </c>
      <c r="E3113" s="51" t="str">
        <f t="shared" si="498"/>
        <v>Adri</v>
      </c>
      <c r="F3113" s="51" t="str">
        <f t="shared" si="499"/>
        <v>Roets</v>
      </c>
      <c r="G3113" s="51" t="str">
        <f t="shared" si="500"/>
        <v>Men Master</v>
      </c>
      <c r="H3113" s="51" t="str">
        <f t="shared" si="501"/>
        <v>Atlantic Angling Club</v>
      </c>
      <c r="I3113" s="84"/>
      <c r="J3113" s="82" t="s">
        <v>1279</v>
      </c>
      <c r="K3113" s="84">
        <v>82</v>
      </c>
      <c r="L3113" s="83">
        <f t="shared" si="502"/>
        <v>2.2000000000000002</v>
      </c>
      <c r="M3113" s="83">
        <f t="shared" si="503"/>
        <v>2.2000000000000002</v>
      </c>
    </row>
    <row r="3114" spans="1:13" x14ac:dyDescent="0.3">
      <c r="A3114" s="210" t="str">
        <f t="shared" si="495"/>
        <v>2024-IC-L1</v>
      </c>
      <c r="B3114" s="199">
        <f t="shared" si="496"/>
        <v>45339</v>
      </c>
      <c r="C3114" s="210" t="str">
        <f t="shared" si="497"/>
        <v>Zone 1 - Mile 8</v>
      </c>
      <c r="D3114" s="84" t="s">
        <v>905</v>
      </c>
      <c r="E3114" s="51" t="str">
        <f t="shared" si="498"/>
        <v>Jaco</v>
      </c>
      <c r="F3114" s="51" t="str">
        <f t="shared" si="499"/>
        <v>Venter</v>
      </c>
      <c r="G3114" s="51" t="str">
        <f t="shared" si="500"/>
        <v>Men Master</v>
      </c>
      <c r="H3114" s="51" t="str">
        <f t="shared" si="501"/>
        <v>Atlantic Angling Club</v>
      </c>
      <c r="I3114" s="84"/>
      <c r="J3114" s="82" t="s">
        <v>1279</v>
      </c>
      <c r="K3114" s="84">
        <v>72</v>
      </c>
      <c r="L3114" s="83">
        <f t="shared" si="502"/>
        <v>1.4</v>
      </c>
      <c r="M3114" s="83">
        <f t="shared" si="503"/>
        <v>1.4</v>
      </c>
    </row>
    <row r="3115" spans="1:13" x14ac:dyDescent="0.3">
      <c r="A3115" s="210" t="str">
        <f t="shared" si="495"/>
        <v>2024-IC-L1</v>
      </c>
      <c r="B3115" s="199">
        <f t="shared" si="496"/>
        <v>45339</v>
      </c>
      <c r="C3115" s="210" t="str">
        <f t="shared" si="497"/>
        <v>Zone 1 - Mile 8</v>
      </c>
      <c r="D3115" s="84" t="s">
        <v>905</v>
      </c>
      <c r="E3115" s="51" t="str">
        <f t="shared" si="498"/>
        <v>Jaco</v>
      </c>
      <c r="F3115" s="51" t="str">
        <f t="shared" si="499"/>
        <v>Venter</v>
      </c>
      <c r="G3115" s="51" t="str">
        <f t="shared" si="500"/>
        <v>Men Master</v>
      </c>
      <c r="H3115" s="51" t="str">
        <f t="shared" si="501"/>
        <v>Atlantic Angling Club</v>
      </c>
      <c r="I3115" s="84"/>
      <c r="J3115" s="82" t="s">
        <v>1279</v>
      </c>
      <c r="K3115" s="84">
        <v>136</v>
      </c>
      <c r="L3115" s="83">
        <f t="shared" si="502"/>
        <v>12.4</v>
      </c>
      <c r="M3115" s="83">
        <f t="shared" si="503"/>
        <v>12.4</v>
      </c>
    </row>
    <row r="3116" spans="1:13" x14ac:dyDescent="0.3">
      <c r="A3116" s="210" t="str">
        <f t="shared" si="495"/>
        <v>2024-IC-L1</v>
      </c>
      <c r="B3116" s="199">
        <f t="shared" si="496"/>
        <v>45339</v>
      </c>
      <c r="C3116" s="210" t="str">
        <f t="shared" si="497"/>
        <v>Zone 1 - Mile 8</v>
      </c>
      <c r="D3116" s="84" t="s">
        <v>905</v>
      </c>
      <c r="E3116" s="51" t="str">
        <f t="shared" si="498"/>
        <v>Jaco</v>
      </c>
      <c r="F3116" s="51" t="str">
        <f t="shared" si="499"/>
        <v>Venter</v>
      </c>
      <c r="G3116" s="51" t="str">
        <f t="shared" si="500"/>
        <v>Men Master</v>
      </c>
      <c r="H3116" s="51" t="str">
        <f t="shared" si="501"/>
        <v>Atlantic Angling Club</v>
      </c>
      <c r="I3116" s="84"/>
      <c r="J3116" s="84" t="s">
        <v>1280</v>
      </c>
      <c r="K3116" s="84">
        <v>152</v>
      </c>
      <c r="L3116" s="83">
        <f t="shared" si="502"/>
        <v>16</v>
      </c>
      <c r="M3116" s="83">
        <f t="shared" si="503"/>
        <v>16</v>
      </c>
    </row>
    <row r="3117" spans="1:13" x14ac:dyDescent="0.3">
      <c r="A3117" s="210" t="str">
        <f t="shared" si="495"/>
        <v>2024-IC-L1</v>
      </c>
      <c r="B3117" s="199">
        <f t="shared" si="496"/>
        <v>45339</v>
      </c>
      <c r="C3117" s="210" t="str">
        <f t="shared" si="497"/>
        <v>Zone 1 - Mile 8</v>
      </c>
      <c r="D3117" s="84" t="s">
        <v>905</v>
      </c>
      <c r="E3117" s="51" t="str">
        <f t="shared" si="498"/>
        <v>Jaco</v>
      </c>
      <c r="F3117" s="51" t="str">
        <f t="shared" si="499"/>
        <v>Venter</v>
      </c>
      <c r="G3117" s="51" t="str">
        <f t="shared" si="500"/>
        <v>Men Master</v>
      </c>
      <c r="H3117" s="51" t="str">
        <f t="shared" si="501"/>
        <v>Atlantic Angling Club</v>
      </c>
      <c r="I3117" s="84"/>
      <c r="J3117" s="84" t="s">
        <v>1280</v>
      </c>
      <c r="K3117" s="84">
        <v>140</v>
      </c>
      <c r="L3117" s="83">
        <f t="shared" si="502"/>
        <v>12</v>
      </c>
      <c r="M3117" s="83">
        <f t="shared" si="503"/>
        <v>12</v>
      </c>
    </row>
    <row r="3118" spans="1:13" x14ac:dyDescent="0.3">
      <c r="A3118" s="210" t="str">
        <f t="shared" si="495"/>
        <v>2024-IC-L1</v>
      </c>
      <c r="B3118" s="199">
        <f t="shared" si="496"/>
        <v>45339</v>
      </c>
      <c r="C3118" s="210" t="str">
        <f t="shared" si="497"/>
        <v>Zone 1 - Mile 8</v>
      </c>
      <c r="D3118" s="84" t="s">
        <v>682</v>
      </c>
      <c r="E3118" s="51" t="str">
        <f t="shared" si="498"/>
        <v>Henning</v>
      </c>
      <c r="F3118" s="51" t="str">
        <f t="shared" si="499"/>
        <v>Du Plessis</v>
      </c>
      <c r="G3118" s="51" t="str">
        <f t="shared" si="500"/>
        <v>Men Master</v>
      </c>
      <c r="H3118" s="51" t="str">
        <f t="shared" si="501"/>
        <v>Atlantic Angling Club</v>
      </c>
      <c r="I3118" s="84"/>
      <c r="J3118" s="82" t="s">
        <v>1279</v>
      </c>
      <c r="K3118" s="84">
        <v>124</v>
      </c>
      <c r="L3118" s="83">
        <f t="shared" si="502"/>
        <v>9.1</v>
      </c>
      <c r="M3118" s="83">
        <f t="shared" si="503"/>
        <v>9.1</v>
      </c>
    </row>
    <row r="3119" spans="1:13" x14ac:dyDescent="0.3">
      <c r="A3119" s="210" t="str">
        <f t="shared" si="495"/>
        <v>2024-IC-L1</v>
      </c>
      <c r="B3119" s="199">
        <f t="shared" si="496"/>
        <v>45339</v>
      </c>
      <c r="C3119" s="210" t="str">
        <f t="shared" si="497"/>
        <v>Zone 1 - Mile 8</v>
      </c>
      <c r="D3119" s="84" t="s">
        <v>682</v>
      </c>
      <c r="E3119" s="51" t="str">
        <f t="shared" si="498"/>
        <v>Henning</v>
      </c>
      <c r="F3119" s="51" t="str">
        <f t="shared" si="499"/>
        <v>Du Plessis</v>
      </c>
      <c r="G3119" s="51" t="str">
        <f t="shared" si="500"/>
        <v>Men Master</v>
      </c>
      <c r="H3119" s="51" t="str">
        <f t="shared" si="501"/>
        <v>Atlantic Angling Club</v>
      </c>
      <c r="I3119" s="84"/>
      <c r="J3119" s="82" t="s">
        <v>1279</v>
      </c>
      <c r="K3119" s="84">
        <v>130</v>
      </c>
      <c r="L3119" s="83">
        <f t="shared" si="502"/>
        <v>10.7</v>
      </c>
      <c r="M3119" s="83">
        <f t="shared" si="503"/>
        <v>10.7</v>
      </c>
    </row>
    <row r="3120" spans="1:13" x14ac:dyDescent="0.3">
      <c r="A3120" s="210" t="str">
        <f t="shared" si="495"/>
        <v>2024-IC-L1</v>
      </c>
      <c r="B3120" s="199">
        <f t="shared" si="496"/>
        <v>45339</v>
      </c>
      <c r="C3120" s="210" t="str">
        <f t="shared" si="497"/>
        <v>Zone 1 - Mile 8</v>
      </c>
      <c r="D3120" s="84" t="s">
        <v>682</v>
      </c>
      <c r="E3120" s="51" t="str">
        <f t="shared" si="498"/>
        <v>Henning</v>
      </c>
      <c r="F3120" s="51" t="str">
        <f t="shared" si="499"/>
        <v>Du Plessis</v>
      </c>
      <c r="G3120" s="51" t="str">
        <f t="shared" si="500"/>
        <v>Men Master</v>
      </c>
      <c r="H3120" s="51" t="str">
        <f t="shared" si="501"/>
        <v>Atlantic Angling Club</v>
      </c>
      <c r="I3120" s="84"/>
      <c r="J3120" s="82" t="s">
        <v>1279</v>
      </c>
      <c r="K3120" s="84">
        <v>147</v>
      </c>
      <c r="L3120" s="83">
        <f t="shared" si="502"/>
        <v>16.2</v>
      </c>
      <c r="M3120" s="83">
        <f t="shared" si="503"/>
        <v>16.2</v>
      </c>
    </row>
    <row r="3121" spans="1:13" x14ac:dyDescent="0.3">
      <c r="A3121" s="210" t="str">
        <f t="shared" si="495"/>
        <v>2024-IC-L1</v>
      </c>
      <c r="B3121" s="199">
        <f t="shared" si="496"/>
        <v>45339</v>
      </c>
      <c r="C3121" s="210" t="str">
        <f t="shared" si="497"/>
        <v>Zone 1 - Mile 8</v>
      </c>
      <c r="D3121" s="84" t="s">
        <v>682</v>
      </c>
      <c r="E3121" s="51" t="str">
        <f t="shared" si="498"/>
        <v>Henning</v>
      </c>
      <c r="F3121" s="51" t="str">
        <f t="shared" si="499"/>
        <v>Du Plessis</v>
      </c>
      <c r="G3121" s="51" t="str">
        <f t="shared" si="500"/>
        <v>Men Master</v>
      </c>
      <c r="H3121" s="51" t="str">
        <f t="shared" si="501"/>
        <v>Atlantic Angling Club</v>
      </c>
      <c r="I3121" s="84"/>
      <c r="J3121" s="84" t="s">
        <v>8</v>
      </c>
      <c r="K3121" s="84">
        <v>89</v>
      </c>
      <c r="L3121" s="83">
        <f t="shared" si="502"/>
        <v>5.6</v>
      </c>
      <c r="M3121" s="83">
        <f t="shared" si="503"/>
        <v>5.6</v>
      </c>
    </row>
    <row r="3122" spans="1:13" x14ac:dyDescent="0.3">
      <c r="A3122" s="210" t="str">
        <f t="shared" si="495"/>
        <v>2024-IC-L1</v>
      </c>
      <c r="B3122" s="199">
        <f t="shared" si="496"/>
        <v>45339</v>
      </c>
      <c r="C3122" s="210" t="str">
        <f t="shared" si="497"/>
        <v>Zone 1 - Mile 8</v>
      </c>
      <c r="D3122" s="84" t="s">
        <v>682</v>
      </c>
      <c r="E3122" s="51" t="str">
        <f t="shared" si="498"/>
        <v>Henning</v>
      </c>
      <c r="F3122" s="51" t="str">
        <f t="shared" si="499"/>
        <v>Du Plessis</v>
      </c>
      <c r="G3122" s="51" t="str">
        <f t="shared" si="500"/>
        <v>Men Master</v>
      </c>
      <c r="H3122" s="51" t="str">
        <f t="shared" si="501"/>
        <v>Atlantic Angling Club</v>
      </c>
      <c r="I3122" s="84"/>
      <c r="J3122" s="84" t="s">
        <v>1280</v>
      </c>
      <c r="K3122" s="84">
        <v>151</v>
      </c>
      <c r="L3122" s="83">
        <f t="shared" si="502"/>
        <v>15.6</v>
      </c>
      <c r="M3122" s="83">
        <f t="shared" si="503"/>
        <v>15.6</v>
      </c>
    </row>
    <row r="3123" spans="1:13" x14ac:dyDescent="0.3">
      <c r="A3123" s="210" t="str">
        <f t="shared" si="495"/>
        <v>2024-IC-L1</v>
      </c>
      <c r="B3123" s="199">
        <f t="shared" si="496"/>
        <v>45339</v>
      </c>
      <c r="C3123" s="210" t="str">
        <f t="shared" si="497"/>
        <v>Zone 1 - Mile 8</v>
      </c>
      <c r="D3123" s="84" t="s">
        <v>682</v>
      </c>
      <c r="E3123" s="51" t="str">
        <f t="shared" si="498"/>
        <v>Henning</v>
      </c>
      <c r="F3123" s="51" t="str">
        <f t="shared" si="499"/>
        <v>Du Plessis</v>
      </c>
      <c r="G3123" s="51" t="str">
        <f t="shared" si="500"/>
        <v>Men Master</v>
      </c>
      <c r="H3123" s="51" t="str">
        <f t="shared" si="501"/>
        <v>Atlantic Angling Club</v>
      </c>
      <c r="I3123" s="84"/>
      <c r="J3123" s="84" t="s">
        <v>1280</v>
      </c>
      <c r="K3123" s="84">
        <v>141</v>
      </c>
      <c r="L3123" s="83">
        <f t="shared" si="502"/>
        <v>12.3</v>
      </c>
      <c r="M3123" s="83">
        <f t="shared" si="503"/>
        <v>12.3</v>
      </c>
    </row>
    <row r="3124" spans="1:13" x14ac:dyDescent="0.3">
      <c r="A3124" s="210" t="str">
        <f t="shared" si="495"/>
        <v>2024-IC-L1</v>
      </c>
      <c r="B3124" s="199">
        <f t="shared" si="496"/>
        <v>45339</v>
      </c>
      <c r="C3124" s="210" t="str">
        <f t="shared" si="497"/>
        <v>Zone 1 - Mile 8</v>
      </c>
      <c r="D3124" s="84" t="s">
        <v>906</v>
      </c>
      <c r="E3124" s="51" t="str">
        <f t="shared" si="498"/>
        <v>Andries</v>
      </c>
      <c r="F3124" s="51" t="str">
        <f t="shared" si="499"/>
        <v>Burger</v>
      </c>
      <c r="G3124" s="51" t="str">
        <f t="shared" si="500"/>
        <v>Men Master</v>
      </c>
      <c r="H3124" s="51" t="str">
        <f t="shared" si="501"/>
        <v>Atlantic Angling Club</v>
      </c>
      <c r="I3124" s="84"/>
      <c r="J3124" s="84" t="s">
        <v>20</v>
      </c>
      <c r="K3124" s="84">
        <v>79</v>
      </c>
      <c r="L3124" s="83">
        <f t="shared" si="502"/>
        <v>1.8</v>
      </c>
      <c r="M3124" s="83">
        <f t="shared" si="503"/>
        <v>1.8</v>
      </c>
    </row>
    <row r="3125" spans="1:13" x14ac:dyDescent="0.3">
      <c r="A3125" s="210" t="str">
        <f t="shared" si="495"/>
        <v>2024-IC-L1</v>
      </c>
      <c r="B3125" s="199">
        <f t="shared" si="496"/>
        <v>45339</v>
      </c>
      <c r="C3125" s="210" t="str">
        <f t="shared" si="497"/>
        <v>Zone 1 - Mile 8</v>
      </c>
      <c r="D3125" s="84" t="s">
        <v>907</v>
      </c>
      <c r="E3125" s="51" t="str">
        <f t="shared" si="498"/>
        <v>Hanno</v>
      </c>
      <c r="F3125" s="51" t="str">
        <f t="shared" si="499"/>
        <v>Burger</v>
      </c>
      <c r="G3125" s="51" t="str">
        <f t="shared" si="500"/>
        <v>Men U/16</v>
      </c>
      <c r="H3125" s="51" t="str">
        <f t="shared" si="501"/>
        <v>Atlantic Angling Club</v>
      </c>
      <c r="I3125" s="84"/>
      <c r="J3125" s="84" t="s">
        <v>20</v>
      </c>
      <c r="K3125" s="84">
        <v>80</v>
      </c>
      <c r="L3125" s="83">
        <f t="shared" si="502"/>
        <v>1.8</v>
      </c>
      <c r="M3125" s="83">
        <f t="shared" si="503"/>
        <v>1.8</v>
      </c>
    </row>
    <row r="3126" spans="1:13" x14ac:dyDescent="0.3">
      <c r="A3126" s="210" t="str">
        <f t="shared" si="495"/>
        <v>2024-IC-L1</v>
      </c>
      <c r="B3126" s="199">
        <f t="shared" si="496"/>
        <v>45339</v>
      </c>
      <c r="C3126" s="210" t="str">
        <f t="shared" si="497"/>
        <v>Zone 1 - Mile 8</v>
      </c>
      <c r="D3126" s="84" t="s">
        <v>907</v>
      </c>
      <c r="E3126" s="51" t="str">
        <f t="shared" si="498"/>
        <v>Hanno</v>
      </c>
      <c r="F3126" s="51" t="str">
        <f t="shared" si="499"/>
        <v>Burger</v>
      </c>
      <c r="G3126" s="51" t="str">
        <f t="shared" si="500"/>
        <v>Men U/16</v>
      </c>
      <c r="H3126" s="51" t="str">
        <f t="shared" si="501"/>
        <v>Atlantic Angling Club</v>
      </c>
      <c r="I3126" s="84"/>
      <c r="J3126" s="84" t="s">
        <v>20</v>
      </c>
      <c r="K3126" s="84">
        <v>89</v>
      </c>
      <c r="L3126" s="83">
        <f t="shared" si="502"/>
        <v>2.6</v>
      </c>
      <c r="M3126" s="83">
        <f t="shared" si="503"/>
        <v>2.6</v>
      </c>
    </row>
    <row r="3127" spans="1:13" x14ac:dyDescent="0.3">
      <c r="A3127" s="210" t="str">
        <f t="shared" si="495"/>
        <v>2024-IC-L1</v>
      </c>
      <c r="B3127" s="199">
        <f t="shared" si="496"/>
        <v>45339</v>
      </c>
      <c r="C3127" s="210" t="str">
        <f t="shared" si="497"/>
        <v>Zone 1 - Mile 8</v>
      </c>
      <c r="D3127" s="84" t="s">
        <v>1670</v>
      </c>
      <c r="E3127" s="51" t="str">
        <f t="shared" si="498"/>
        <v>Andy</v>
      </c>
      <c r="F3127" s="51" t="str">
        <f t="shared" si="499"/>
        <v>Welzig</v>
      </c>
      <c r="G3127" s="51" t="str">
        <f t="shared" si="500"/>
        <v>Men Grand Masters</v>
      </c>
      <c r="H3127" s="51" t="str">
        <f t="shared" si="501"/>
        <v>Atlantic Angling Club</v>
      </c>
      <c r="I3127" s="84"/>
      <c r="J3127" s="84" t="s">
        <v>20</v>
      </c>
      <c r="K3127" s="84">
        <v>81</v>
      </c>
      <c r="L3127" s="83">
        <f t="shared" si="502"/>
        <v>1.9</v>
      </c>
      <c r="M3127" s="83">
        <f t="shared" si="503"/>
        <v>1.9</v>
      </c>
    </row>
    <row r="3128" spans="1:13" x14ac:dyDescent="0.3">
      <c r="A3128" s="210" t="str">
        <f t="shared" si="495"/>
        <v>2024-IC-L1</v>
      </c>
      <c r="B3128" s="199">
        <f t="shared" si="496"/>
        <v>45339</v>
      </c>
      <c r="C3128" s="210" t="str">
        <f t="shared" si="497"/>
        <v>Zone 1 - Mile 8</v>
      </c>
      <c r="D3128" s="84" t="s">
        <v>909</v>
      </c>
      <c r="E3128" s="51" t="str">
        <f t="shared" si="498"/>
        <v>Sarel</v>
      </c>
      <c r="F3128" s="51" t="str">
        <f t="shared" si="499"/>
        <v>Mynhardt</v>
      </c>
      <c r="G3128" s="51" t="str">
        <f t="shared" si="500"/>
        <v>Men Master</v>
      </c>
      <c r="H3128" s="51" t="str">
        <f t="shared" si="501"/>
        <v>Atlantic Angling Club</v>
      </c>
      <c r="I3128" s="84"/>
      <c r="J3128" s="84" t="s">
        <v>20</v>
      </c>
      <c r="K3128" s="84">
        <v>91</v>
      </c>
      <c r="L3128" s="83">
        <f t="shared" si="502"/>
        <v>2.8</v>
      </c>
      <c r="M3128" s="83">
        <f t="shared" si="503"/>
        <v>2.8</v>
      </c>
    </row>
    <row r="3129" spans="1:13" x14ac:dyDescent="0.3">
      <c r="A3129" s="210" t="str">
        <f t="shared" si="495"/>
        <v>2024-IC-L1</v>
      </c>
      <c r="B3129" s="199">
        <f t="shared" si="496"/>
        <v>45339</v>
      </c>
      <c r="C3129" s="210" t="str">
        <f t="shared" si="497"/>
        <v>Zone 1 - Mile 8</v>
      </c>
      <c r="D3129" s="84" t="s">
        <v>840</v>
      </c>
      <c r="E3129" s="51" t="str">
        <f t="shared" si="498"/>
        <v>Jan Tommy</v>
      </c>
      <c r="F3129" s="51" t="str">
        <f t="shared" si="499"/>
        <v>Thomson</v>
      </c>
      <c r="G3129" s="51" t="str">
        <f t="shared" si="500"/>
        <v>Men Grand Masters</v>
      </c>
      <c r="H3129" s="51" t="str">
        <f t="shared" si="501"/>
        <v>Atlantic Angling Club</v>
      </c>
      <c r="I3129" s="84"/>
      <c r="J3129" s="84" t="s">
        <v>20</v>
      </c>
      <c r="K3129" s="84">
        <v>72</v>
      </c>
      <c r="L3129" s="83">
        <f t="shared" si="502"/>
        <v>1.3</v>
      </c>
      <c r="M3129" s="83">
        <f t="shared" si="503"/>
        <v>1.3</v>
      </c>
    </row>
    <row r="3130" spans="1:13" x14ac:dyDescent="0.3">
      <c r="A3130" s="210" t="str">
        <f t="shared" si="495"/>
        <v>2024-IC-L1</v>
      </c>
      <c r="B3130" s="199">
        <f t="shared" si="496"/>
        <v>45339</v>
      </c>
      <c r="C3130" s="210" t="str">
        <f t="shared" si="497"/>
        <v>Zone 1 - Mile 8</v>
      </c>
      <c r="D3130" s="84" t="s">
        <v>1545</v>
      </c>
      <c r="E3130" s="51" t="str">
        <f t="shared" si="498"/>
        <v>Stefano</v>
      </c>
      <c r="F3130" s="51" t="str">
        <f t="shared" si="499"/>
        <v>Strappazzon</v>
      </c>
      <c r="G3130" s="51" t="str">
        <f t="shared" si="500"/>
        <v>Men Veteran</v>
      </c>
      <c r="H3130" s="51" t="str">
        <f t="shared" si="501"/>
        <v>Atlantic Angling Club</v>
      </c>
      <c r="I3130" s="84"/>
      <c r="J3130" s="84" t="s">
        <v>20</v>
      </c>
      <c r="K3130" s="84">
        <v>82</v>
      </c>
      <c r="L3130" s="83">
        <f t="shared" si="502"/>
        <v>2</v>
      </c>
      <c r="M3130" s="83">
        <f t="shared" si="503"/>
        <v>2</v>
      </c>
    </row>
    <row r="3131" spans="1:13" x14ac:dyDescent="0.3">
      <c r="A3131" s="210" t="str">
        <f t="shared" si="495"/>
        <v>2024-IC-L1</v>
      </c>
      <c r="B3131" s="199">
        <f t="shared" si="496"/>
        <v>45339</v>
      </c>
      <c r="C3131" s="210" t="str">
        <f t="shared" si="497"/>
        <v>Zone 1 - Mile 8</v>
      </c>
      <c r="D3131" s="84" t="s">
        <v>1149</v>
      </c>
      <c r="E3131" s="51" t="str">
        <f t="shared" si="498"/>
        <v>Karmen</v>
      </c>
      <c r="F3131" s="51" t="str">
        <f t="shared" si="499"/>
        <v>Mynhardt</v>
      </c>
      <c r="G3131" s="51" t="str">
        <f t="shared" si="500"/>
        <v>Ladies Master</v>
      </c>
      <c r="H3131" s="51" t="str">
        <f t="shared" si="501"/>
        <v>Atlantic Angling Club</v>
      </c>
      <c r="I3131" s="84"/>
      <c r="J3131" s="84"/>
      <c r="K3131" s="84"/>
      <c r="L3131" s="83" t="str">
        <f t="shared" si="502"/>
        <v/>
      </c>
      <c r="M3131" s="83" t="str">
        <f t="shared" si="503"/>
        <v/>
      </c>
    </row>
    <row r="3132" spans="1:13" x14ac:dyDescent="0.3">
      <c r="A3132" s="210" t="str">
        <f t="shared" si="495"/>
        <v>2024-IC-L1</v>
      </c>
      <c r="B3132" s="199">
        <f t="shared" si="496"/>
        <v>45339</v>
      </c>
      <c r="C3132" s="210" t="str">
        <f t="shared" si="497"/>
        <v>Zone 1 - Mile 8</v>
      </c>
      <c r="D3132" s="84" t="s">
        <v>1684</v>
      </c>
      <c r="E3132" s="51" t="str">
        <f t="shared" si="498"/>
        <v>Frans</v>
      </c>
      <c r="F3132" s="51" t="str">
        <f t="shared" si="499"/>
        <v>Joubert</v>
      </c>
      <c r="G3132" s="51" t="str">
        <f t="shared" si="500"/>
        <v>Men Veteran</v>
      </c>
      <c r="H3132" s="51" t="str">
        <f t="shared" si="501"/>
        <v>Atlantic Angling Club</v>
      </c>
      <c r="I3132" s="84"/>
      <c r="J3132" s="84"/>
      <c r="K3132" s="84"/>
      <c r="L3132" s="83" t="str">
        <f t="shared" si="502"/>
        <v/>
      </c>
      <c r="M3132" s="83" t="str">
        <f t="shared" si="503"/>
        <v/>
      </c>
    </row>
    <row r="3133" spans="1:13" x14ac:dyDescent="0.3">
      <c r="A3133" s="210" t="str">
        <f t="shared" si="495"/>
        <v>2024-IC-L1</v>
      </c>
      <c r="B3133" s="199">
        <f t="shared" si="496"/>
        <v>45339</v>
      </c>
      <c r="C3133" s="210" t="str">
        <f t="shared" si="497"/>
        <v>Zone 1 - Mile 8</v>
      </c>
      <c r="D3133" s="84" t="s">
        <v>829</v>
      </c>
      <c r="E3133" s="51" t="str">
        <f t="shared" si="498"/>
        <v>Carol</v>
      </c>
      <c r="F3133" s="51" t="str">
        <f t="shared" si="499"/>
        <v>Thomson</v>
      </c>
      <c r="G3133" s="51" t="str">
        <f t="shared" si="500"/>
        <v>Ladies Grand Masters</v>
      </c>
      <c r="H3133" s="51" t="str">
        <f t="shared" si="501"/>
        <v>Atlantic Angling Club</v>
      </c>
      <c r="I3133" s="84"/>
      <c r="J3133" s="84"/>
      <c r="K3133" s="84"/>
      <c r="L3133" s="83" t="str">
        <f t="shared" si="502"/>
        <v/>
      </c>
      <c r="M3133" s="83" t="str">
        <f t="shared" si="503"/>
        <v/>
      </c>
    </row>
    <row r="3134" spans="1:13" x14ac:dyDescent="0.3">
      <c r="A3134" s="210" t="str">
        <f t="shared" si="495"/>
        <v>2024-IC-L1</v>
      </c>
      <c r="B3134" s="199">
        <f t="shared" si="496"/>
        <v>45339</v>
      </c>
      <c r="C3134" s="210" t="str">
        <f t="shared" si="497"/>
        <v>Zone 1 - Mile 8</v>
      </c>
      <c r="D3134" s="84" t="s">
        <v>472</v>
      </c>
      <c r="E3134" s="51" t="str">
        <f t="shared" si="498"/>
        <v>Jörg</v>
      </c>
      <c r="F3134" s="51" t="str">
        <f t="shared" si="499"/>
        <v>Walter</v>
      </c>
      <c r="G3134" s="51" t="str">
        <f t="shared" si="500"/>
        <v>Men Grand Masters</v>
      </c>
      <c r="H3134" s="51" t="str">
        <f t="shared" si="501"/>
        <v>Atlantic Angling Club</v>
      </c>
      <c r="I3134" s="84"/>
      <c r="J3134" s="84"/>
      <c r="K3134" s="84"/>
      <c r="L3134" s="83" t="str">
        <f t="shared" si="502"/>
        <v/>
      </c>
      <c r="M3134" s="83" t="str">
        <f t="shared" si="503"/>
        <v/>
      </c>
    </row>
    <row r="3135" spans="1:13" x14ac:dyDescent="0.3">
      <c r="A3135" s="210" t="str">
        <f t="shared" si="495"/>
        <v>2024-IC-L1</v>
      </c>
      <c r="B3135" s="199">
        <f t="shared" si="496"/>
        <v>45339</v>
      </c>
      <c r="C3135" s="210" t="str">
        <f t="shared" si="497"/>
        <v>Zone 1 - Mile 8</v>
      </c>
      <c r="D3135" s="84" t="s">
        <v>616</v>
      </c>
      <c r="E3135" s="51" t="str">
        <f t="shared" si="498"/>
        <v>Mekayla</v>
      </c>
      <c r="F3135" s="51" t="str">
        <f t="shared" si="499"/>
        <v>De Lange</v>
      </c>
      <c r="G3135" s="51" t="str">
        <f t="shared" si="500"/>
        <v>Ladies U/21</v>
      </c>
      <c r="H3135" s="51" t="str">
        <f t="shared" si="501"/>
        <v>Namib Park</v>
      </c>
      <c r="I3135" s="84"/>
      <c r="J3135" s="84"/>
      <c r="K3135" s="84"/>
      <c r="L3135" s="83" t="str">
        <f t="shared" si="502"/>
        <v/>
      </c>
      <c r="M3135" s="83" t="str">
        <f t="shared" si="503"/>
        <v/>
      </c>
    </row>
    <row r="3136" spans="1:13" x14ac:dyDescent="0.3">
      <c r="A3136" s="210" t="str">
        <f t="shared" si="495"/>
        <v>2024-IC-L1</v>
      </c>
      <c r="B3136" s="199">
        <f t="shared" si="496"/>
        <v>45339</v>
      </c>
      <c r="C3136" s="210" t="str">
        <f t="shared" si="497"/>
        <v>Zone 1 - Mile 8</v>
      </c>
      <c r="D3136" s="84" t="s">
        <v>1556</v>
      </c>
      <c r="E3136" s="51" t="str">
        <f t="shared" si="498"/>
        <v>Hennie</v>
      </c>
      <c r="F3136" s="51" t="str">
        <f t="shared" si="499"/>
        <v>Nell</v>
      </c>
      <c r="G3136" s="51" t="str">
        <f t="shared" si="500"/>
        <v>Men Master</v>
      </c>
      <c r="H3136" s="51" t="str">
        <f t="shared" si="501"/>
        <v>Namib Park</v>
      </c>
      <c r="I3136" s="84"/>
      <c r="J3136" s="84"/>
      <c r="K3136" s="84"/>
      <c r="L3136" s="83" t="str">
        <f t="shared" si="502"/>
        <v/>
      </c>
      <c r="M3136" s="83" t="str">
        <f t="shared" si="503"/>
        <v/>
      </c>
    </row>
    <row r="3137" spans="1:13" x14ac:dyDescent="0.3">
      <c r="A3137" s="210" t="str">
        <f t="shared" si="495"/>
        <v>2024-IC-L1</v>
      </c>
      <c r="B3137" s="199">
        <f t="shared" si="496"/>
        <v>45339</v>
      </c>
      <c r="C3137" s="210" t="str">
        <f t="shared" si="497"/>
        <v>Zone 1 - Mile 8</v>
      </c>
      <c r="D3137" s="84" t="s">
        <v>1767</v>
      </c>
      <c r="E3137" s="51" t="str">
        <f t="shared" si="498"/>
        <v>Andre</v>
      </c>
      <c r="F3137" s="51" t="str">
        <f t="shared" si="499"/>
        <v>Nell</v>
      </c>
      <c r="G3137" s="51" t="str">
        <f t="shared" si="500"/>
        <v>Men Grand Masters</v>
      </c>
      <c r="H3137" s="51" t="str">
        <f t="shared" si="501"/>
        <v>Namib Park</v>
      </c>
      <c r="I3137" s="84"/>
      <c r="J3137" s="84"/>
      <c r="K3137" s="84"/>
      <c r="L3137" s="83" t="str">
        <f t="shared" si="502"/>
        <v/>
      </c>
      <c r="M3137" s="83" t="str">
        <f t="shared" si="503"/>
        <v/>
      </c>
    </row>
    <row r="3138" spans="1:13" x14ac:dyDescent="0.3">
      <c r="A3138" s="210" t="str">
        <f t="shared" si="495"/>
        <v>2024-IC-L1</v>
      </c>
      <c r="B3138" s="199">
        <f t="shared" si="496"/>
        <v>45339</v>
      </c>
      <c r="C3138" s="210" t="str">
        <f t="shared" si="497"/>
        <v>Zone 1 - Mile 8</v>
      </c>
      <c r="D3138" s="84" t="s">
        <v>1685</v>
      </c>
      <c r="E3138" s="51" t="str">
        <f t="shared" si="498"/>
        <v>Jacobus</v>
      </c>
      <c r="F3138" s="51" t="str">
        <f t="shared" si="499"/>
        <v>Steyl</v>
      </c>
      <c r="G3138" s="51" t="str">
        <f t="shared" si="500"/>
        <v>Men Grand Masters</v>
      </c>
      <c r="H3138" s="51" t="str">
        <f t="shared" si="501"/>
        <v>Atlantic Angling Club</v>
      </c>
      <c r="I3138" s="84"/>
      <c r="J3138" s="84"/>
      <c r="K3138" s="84"/>
      <c r="L3138" s="83" t="str">
        <f t="shared" si="502"/>
        <v/>
      </c>
      <c r="M3138" s="83" t="str">
        <f t="shared" si="503"/>
        <v/>
      </c>
    </row>
    <row r="3139" spans="1:13" x14ac:dyDescent="0.3">
      <c r="A3139" s="210" t="str">
        <f t="shared" si="495"/>
        <v>2024-IC-L1</v>
      </c>
      <c r="B3139" s="199">
        <f t="shared" si="496"/>
        <v>45339</v>
      </c>
      <c r="C3139" s="210" t="str">
        <f t="shared" si="497"/>
        <v>Zone 1 - Mile 8</v>
      </c>
      <c r="D3139" s="84" t="s">
        <v>1191</v>
      </c>
      <c r="E3139" s="51" t="str">
        <f t="shared" si="498"/>
        <v>Jean</v>
      </c>
      <c r="F3139" s="51" t="str">
        <f t="shared" si="499"/>
        <v>Visser</v>
      </c>
      <c r="G3139" s="51" t="str">
        <f t="shared" si="500"/>
        <v>Men Senior</v>
      </c>
      <c r="H3139" s="51" t="str">
        <f t="shared" si="501"/>
        <v>Seagull Angling Club</v>
      </c>
      <c r="I3139" s="84"/>
      <c r="J3139" s="82" t="s">
        <v>1279</v>
      </c>
      <c r="K3139" s="84">
        <v>141</v>
      </c>
      <c r="L3139" s="83">
        <f t="shared" si="502"/>
        <v>14.1</v>
      </c>
      <c r="M3139" s="83">
        <f t="shared" si="503"/>
        <v>14.1</v>
      </c>
    </row>
    <row r="3140" spans="1:13" x14ac:dyDescent="0.3">
      <c r="A3140" s="210" t="str">
        <f t="shared" ref="A3140:A3202" si="504">IF(D3140="","",A3139)</f>
        <v>2024-IC-L1</v>
      </c>
      <c r="B3140" s="199">
        <f t="shared" ref="B3140:B3202" si="505">IF(D3140="","",B3139)</f>
        <v>45339</v>
      </c>
      <c r="C3140" s="210" t="str">
        <f t="shared" ref="C3140:C3202" si="506">IF(D3140="","",C3139)</f>
        <v>Zone 1 - Mile 8</v>
      </c>
      <c r="D3140" s="84" t="s">
        <v>1191</v>
      </c>
      <c r="E3140" s="51" t="str">
        <f t="shared" ref="E3140:E3202" si="507">IF(D3140="","",VLOOKUP(D3140,Master,3,FALSE))</f>
        <v>Jean</v>
      </c>
      <c r="F3140" s="51" t="str">
        <f t="shared" ref="F3140:F3202" si="508">IF(D3140="","",VLOOKUP(D3140,Master,4,FALSE))</f>
        <v>Visser</v>
      </c>
      <c r="G3140" s="51" t="str">
        <f t="shared" ref="G3140:G3202" si="509">IF(D3140="","",VLOOKUP(D3140,Master,5,FALSE))</f>
        <v>Men Senior</v>
      </c>
      <c r="H3140" s="51" t="str">
        <f t="shared" ref="H3140:H3202" si="510">IF(D3140="","",VLOOKUP(D3140,Master,2,FALSE))</f>
        <v>Seagull Angling Club</v>
      </c>
      <c r="I3140" s="84"/>
      <c r="J3140" s="84" t="s">
        <v>1280</v>
      </c>
      <c r="K3140" s="84">
        <v>139</v>
      </c>
      <c r="L3140" s="83">
        <f t="shared" ref="L3140:L3202" si="511">IF(K3140="","",IF(I3140="",ROUND(HLOOKUP(J3140,kgList,K3140,FALSE),1),ROUND(HLOOKUP(I3140,kgList,K3140,FALSE),1)))</f>
        <v>11.7</v>
      </c>
      <c r="M3140" s="83">
        <f t="shared" ref="M3140:M3202" si="512">IF(L3140="","",IF(COUNTA(I3140:J3140)&gt;1,"Edible or Inedible",IF(COUNTA(I3140)=1,L3140*1,IF(COUNTA(J3140)=1,L3140*1,"ERROR"))))</f>
        <v>11.7</v>
      </c>
    </row>
    <row r="3141" spans="1:13" x14ac:dyDescent="0.3">
      <c r="A3141" s="210" t="str">
        <f t="shared" si="504"/>
        <v>2024-IC-L1</v>
      </c>
      <c r="B3141" s="199">
        <f t="shared" si="505"/>
        <v>45339</v>
      </c>
      <c r="C3141" s="210" t="str">
        <f t="shared" si="506"/>
        <v>Zone 1 - Mile 8</v>
      </c>
      <c r="D3141" s="84" t="s">
        <v>1191</v>
      </c>
      <c r="E3141" s="51" t="str">
        <f t="shared" si="507"/>
        <v>Jean</v>
      </c>
      <c r="F3141" s="51" t="str">
        <f t="shared" si="508"/>
        <v>Visser</v>
      </c>
      <c r="G3141" s="51" t="str">
        <f t="shared" si="509"/>
        <v>Men Senior</v>
      </c>
      <c r="H3141" s="51" t="str">
        <f t="shared" si="510"/>
        <v>Seagull Angling Club</v>
      </c>
      <c r="I3141" s="84"/>
      <c r="J3141" s="84" t="s">
        <v>1280</v>
      </c>
      <c r="K3141" s="84">
        <v>157</v>
      </c>
      <c r="L3141" s="83">
        <f t="shared" si="511"/>
        <v>17.899999999999999</v>
      </c>
      <c r="M3141" s="83">
        <f t="shared" si="512"/>
        <v>17.899999999999999</v>
      </c>
    </row>
    <row r="3142" spans="1:13" x14ac:dyDescent="0.3">
      <c r="A3142" s="210" t="str">
        <f t="shared" si="504"/>
        <v>2024-IC-L1</v>
      </c>
      <c r="B3142" s="199">
        <f t="shared" si="505"/>
        <v>45339</v>
      </c>
      <c r="C3142" s="210" t="str">
        <f t="shared" si="506"/>
        <v>Zone 1 - Mile 8</v>
      </c>
      <c r="D3142" s="84" t="s">
        <v>1710</v>
      </c>
      <c r="E3142" s="51" t="str">
        <f t="shared" si="507"/>
        <v>Adrian</v>
      </c>
      <c r="F3142" s="51" t="str">
        <f t="shared" si="508"/>
        <v>Steenkamp</v>
      </c>
      <c r="G3142" s="51" t="str">
        <f t="shared" si="509"/>
        <v>Men U/21</v>
      </c>
      <c r="H3142" s="51" t="str">
        <f t="shared" si="510"/>
        <v>Benguella</v>
      </c>
      <c r="I3142" s="84"/>
      <c r="J3142" s="84" t="s">
        <v>1280</v>
      </c>
      <c r="K3142" s="84">
        <v>147</v>
      </c>
      <c r="L3142" s="83">
        <f t="shared" si="511"/>
        <v>14.2</v>
      </c>
      <c r="M3142" s="83">
        <f t="shared" si="512"/>
        <v>14.2</v>
      </c>
    </row>
    <row r="3143" spans="1:13" x14ac:dyDescent="0.3">
      <c r="A3143" s="210" t="str">
        <f t="shared" si="504"/>
        <v>2024-IC-L1</v>
      </c>
      <c r="B3143" s="199">
        <f t="shared" si="505"/>
        <v>45339</v>
      </c>
      <c r="C3143" s="210" t="str">
        <f t="shared" si="506"/>
        <v>Zone 1 - Mile 8</v>
      </c>
      <c r="D3143" s="84" t="s">
        <v>1710</v>
      </c>
      <c r="E3143" s="51" t="str">
        <f t="shared" si="507"/>
        <v>Adrian</v>
      </c>
      <c r="F3143" s="51" t="str">
        <f t="shared" si="508"/>
        <v>Steenkamp</v>
      </c>
      <c r="G3143" s="51" t="str">
        <f t="shared" si="509"/>
        <v>Men U/21</v>
      </c>
      <c r="H3143" s="51" t="str">
        <f t="shared" si="510"/>
        <v>Benguella</v>
      </c>
      <c r="I3143" s="84"/>
      <c r="J3143" s="84" t="s">
        <v>1257</v>
      </c>
      <c r="K3143" s="84">
        <v>54</v>
      </c>
      <c r="L3143" s="83">
        <f t="shared" si="511"/>
        <v>2.8</v>
      </c>
      <c r="M3143" s="83">
        <f t="shared" si="512"/>
        <v>2.8</v>
      </c>
    </row>
    <row r="3144" spans="1:13" x14ac:dyDescent="0.3">
      <c r="A3144" s="210" t="str">
        <f t="shared" si="504"/>
        <v>2024-IC-L1</v>
      </c>
      <c r="B3144" s="199">
        <f t="shared" si="505"/>
        <v>45339</v>
      </c>
      <c r="C3144" s="210" t="str">
        <f t="shared" si="506"/>
        <v>Zone 1 - Mile 8</v>
      </c>
      <c r="D3144" s="84" t="s">
        <v>632</v>
      </c>
      <c r="E3144" s="51" t="str">
        <f t="shared" si="507"/>
        <v>Ray</v>
      </c>
      <c r="F3144" s="51" t="str">
        <f t="shared" si="508"/>
        <v>Moody</v>
      </c>
      <c r="G3144" s="51" t="str">
        <f t="shared" si="509"/>
        <v>Men Senior</v>
      </c>
      <c r="H3144" s="51" t="str">
        <f t="shared" si="510"/>
        <v>Benguella</v>
      </c>
      <c r="I3144" s="84"/>
      <c r="J3144" s="82" t="s">
        <v>1279</v>
      </c>
      <c r="K3144" s="84">
        <v>158</v>
      </c>
      <c r="L3144" s="83">
        <f t="shared" si="511"/>
        <v>20.8</v>
      </c>
      <c r="M3144" s="83">
        <f t="shared" si="512"/>
        <v>20.8</v>
      </c>
    </row>
    <row r="3145" spans="1:13" x14ac:dyDescent="0.3">
      <c r="A3145" s="210" t="str">
        <f t="shared" si="504"/>
        <v>2024-IC-L1</v>
      </c>
      <c r="B3145" s="199">
        <f t="shared" si="505"/>
        <v>45339</v>
      </c>
      <c r="C3145" s="210" t="str">
        <f t="shared" si="506"/>
        <v>Zone 1 - Mile 8</v>
      </c>
      <c r="D3145" s="84" t="s">
        <v>679</v>
      </c>
      <c r="E3145" s="51" t="str">
        <f t="shared" si="507"/>
        <v>Bennie</v>
      </c>
      <c r="F3145" s="51" t="str">
        <f t="shared" si="508"/>
        <v>Gabrielsen</v>
      </c>
      <c r="G3145" s="51" t="str">
        <f t="shared" si="509"/>
        <v>Men Senior</v>
      </c>
      <c r="H3145" s="51" t="str">
        <f t="shared" si="510"/>
        <v>Penguin</v>
      </c>
      <c r="I3145" s="84"/>
      <c r="J3145" s="84" t="s">
        <v>20</v>
      </c>
      <c r="K3145" s="84">
        <v>80</v>
      </c>
      <c r="L3145" s="83">
        <f t="shared" si="511"/>
        <v>1.8</v>
      </c>
      <c r="M3145" s="83">
        <f t="shared" si="512"/>
        <v>1.8</v>
      </c>
    </row>
    <row r="3146" spans="1:13" x14ac:dyDescent="0.3">
      <c r="A3146" s="210" t="str">
        <f t="shared" si="504"/>
        <v>2024-IC-L1</v>
      </c>
      <c r="B3146" s="199">
        <f t="shared" si="505"/>
        <v>45339</v>
      </c>
      <c r="C3146" s="210" t="str">
        <f t="shared" si="506"/>
        <v>Zone 1 - Mile 8</v>
      </c>
      <c r="D3146" s="84" t="s">
        <v>679</v>
      </c>
      <c r="E3146" s="51" t="str">
        <f t="shared" si="507"/>
        <v>Bennie</v>
      </c>
      <c r="F3146" s="51" t="str">
        <f t="shared" si="508"/>
        <v>Gabrielsen</v>
      </c>
      <c r="G3146" s="51" t="str">
        <f t="shared" si="509"/>
        <v>Men Senior</v>
      </c>
      <c r="H3146" s="51" t="str">
        <f t="shared" si="510"/>
        <v>Penguin</v>
      </c>
      <c r="I3146" s="84"/>
      <c r="J3146" s="84" t="s">
        <v>20</v>
      </c>
      <c r="K3146" s="84">
        <v>88</v>
      </c>
      <c r="L3146" s="83">
        <f t="shared" si="511"/>
        <v>2.5</v>
      </c>
      <c r="M3146" s="83">
        <f t="shared" si="512"/>
        <v>2.5</v>
      </c>
    </row>
    <row r="3147" spans="1:13" x14ac:dyDescent="0.3">
      <c r="A3147" s="210" t="str">
        <f t="shared" si="504"/>
        <v>2024-IC-L1</v>
      </c>
      <c r="B3147" s="199">
        <f t="shared" si="505"/>
        <v>45339</v>
      </c>
      <c r="C3147" s="210" t="str">
        <f t="shared" si="506"/>
        <v>Zone 1 - Mile 8</v>
      </c>
      <c r="D3147" s="84" t="s">
        <v>679</v>
      </c>
      <c r="E3147" s="51" t="str">
        <f t="shared" si="507"/>
        <v>Bennie</v>
      </c>
      <c r="F3147" s="51" t="str">
        <f t="shared" si="508"/>
        <v>Gabrielsen</v>
      </c>
      <c r="G3147" s="51" t="str">
        <f t="shared" si="509"/>
        <v>Men Senior</v>
      </c>
      <c r="H3147" s="51" t="str">
        <f t="shared" si="510"/>
        <v>Penguin</v>
      </c>
      <c r="I3147" s="84"/>
      <c r="J3147" s="84" t="s">
        <v>20</v>
      </c>
      <c r="K3147" s="84">
        <v>90</v>
      </c>
      <c r="L3147" s="83">
        <f t="shared" si="511"/>
        <v>2.7</v>
      </c>
      <c r="M3147" s="83">
        <f t="shared" si="512"/>
        <v>2.7</v>
      </c>
    </row>
    <row r="3148" spans="1:13" x14ac:dyDescent="0.3">
      <c r="A3148" s="210" t="str">
        <f t="shared" si="504"/>
        <v>2024-IC-L1</v>
      </c>
      <c r="B3148" s="199">
        <f t="shared" si="505"/>
        <v>45339</v>
      </c>
      <c r="C3148" s="210" t="str">
        <f t="shared" si="506"/>
        <v>Zone 1 - Mile 8</v>
      </c>
      <c r="D3148" s="84" t="s">
        <v>679</v>
      </c>
      <c r="E3148" s="51" t="str">
        <f t="shared" si="507"/>
        <v>Bennie</v>
      </c>
      <c r="F3148" s="51" t="str">
        <f t="shared" si="508"/>
        <v>Gabrielsen</v>
      </c>
      <c r="G3148" s="51" t="str">
        <f t="shared" si="509"/>
        <v>Men Senior</v>
      </c>
      <c r="H3148" s="51" t="str">
        <f t="shared" si="510"/>
        <v>Penguin</v>
      </c>
      <c r="I3148" s="84"/>
      <c r="J3148" s="84" t="s">
        <v>20</v>
      </c>
      <c r="K3148" s="84">
        <v>80</v>
      </c>
      <c r="L3148" s="83">
        <f t="shared" si="511"/>
        <v>1.8</v>
      </c>
      <c r="M3148" s="83">
        <f t="shared" si="512"/>
        <v>1.8</v>
      </c>
    </row>
    <row r="3149" spans="1:13" x14ac:dyDescent="0.3">
      <c r="A3149" s="210" t="str">
        <f t="shared" si="504"/>
        <v>2024-IC-L1</v>
      </c>
      <c r="B3149" s="199">
        <f t="shared" si="505"/>
        <v>45339</v>
      </c>
      <c r="C3149" s="210" t="str">
        <f t="shared" si="506"/>
        <v>Zone 1 - Mile 8</v>
      </c>
      <c r="D3149" s="84" t="s">
        <v>1459</v>
      </c>
      <c r="E3149" s="51" t="str">
        <f t="shared" si="507"/>
        <v>Luan</v>
      </c>
      <c r="F3149" s="51" t="str">
        <f t="shared" si="508"/>
        <v>Karstens</v>
      </c>
      <c r="G3149" s="51" t="str">
        <f t="shared" si="509"/>
        <v>Men U/16</v>
      </c>
      <c r="H3149" s="51" t="str">
        <f t="shared" si="510"/>
        <v>Benguella</v>
      </c>
      <c r="I3149" s="84"/>
      <c r="J3149" s="84" t="s">
        <v>20</v>
      </c>
      <c r="K3149" s="84">
        <v>85</v>
      </c>
      <c r="L3149" s="83">
        <f t="shared" si="511"/>
        <v>2.2000000000000002</v>
      </c>
      <c r="M3149" s="83">
        <f t="shared" si="512"/>
        <v>2.2000000000000002</v>
      </c>
    </row>
    <row r="3150" spans="1:13" x14ac:dyDescent="0.3">
      <c r="A3150" s="210" t="str">
        <f t="shared" si="504"/>
        <v>2024-IC-L1</v>
      </c>
      <c r="B3150" s="199">
        <f t="shared" si="505"/>
        <v>45339</v>
      </c>
      <c r="C3150" s="210" t="str">
        <f t="shared" si="506"/>
        <v>Zone 1 - Mile 8</v>
      </c>
      <c r="D3150" s="84" t="s">
        <v>745</v>
      </c>
      <c r="E3150" s="51" t="str">
        <f t="shared" si="507"/>
        <v>Calvin</v>
      </c>
      <c r="F3150" s="51" t="str">
        <f t="shared" si="508"/>
        <v>Knouwds</v>
      </c>
      <c r="G3150" s="51" t="str">
        <f t="shared" si="509"/>
        <v>Men Senior</v>
      </c>
      <c r="H3150" s="51" t="str">
        <f t="shared" si="510"/>
        <v>Orca Angling Club</v>
      </c>
      <c r="I3150" s="84" t="s">
        <v>19</v>
      </c>
      <c r="J3150" s="84"/>
      <c r="K3150" s="84">
        <v>86</v>
      </c>
      <c r="L3150" s="83">
        <f t="shared" si="511"/>
        <v>6.7</v>
      </c>
      <c r="M3150" s="83">
        <f t="shared" si="512"/>
        <v>6.7</v>
      </c>
    </row>
    <row r="3151" spans="1:13" x14ac:dyDescent="0.3">
      <c r="A3151" s="210" t="str">
        <f t="shared" si="504"/>
        <v>2024-IC-L1</v>
      </c>
      <c r="B3151" s="199">
        <f t="shared" si="505"/>
        <v>45339</v>
      </c>
      <c r="C3151" s="210" t="str">
        <f t="shared" si="506"/>
        <v>Zone 1 - Mile 8</v>
      </c>
      <c r="D3151" s="84" t="s">
        <v>668</v>
      </c>
      <c r="E3151" s="51" t="str">
        <f t="shared" si="507"/>
        <v>Nadia</v>
      </c>
      <c r="F3151" s="51" t="str">
        <f t="shared" si="508"/>
        <v>Steenkamp</v>
      </c>
      <c r="G3151" s="51" t="str">
        <f t="shared" si="509"/>
        <v>Ladies Master</v>
      </c>
      <c r="H3151" s="51" t="str">
        <f t="shared" si="510"/>
        <v>Benguella</v>
      </c>
      <c r="I3151" s="84" t="s">
        <v>19</v>
      </c>
      <c r="J3151" s="84"/>
      <c r="K3151" s="84">
        <v>48</v>
      </c>
      <c r="L3151" s="83">
        <f t="shared" si="511"/>
        <v>1.1000000000000001</v>
      </c>
      <c r="M3151" s="83">
        <f t="shared" si="512"/>
        <v>1.1000000000000001</v>
      </c>
    </row>
    <row r="3152" spans="1:13" x14ac:dyDescent="0.3">
      <c r="A3152" s="210" t="str">
        <f t="shared" si="504"/>
        <v>2024-IC-L1</v>
      </c>
      <c r="B3152" s="199">
        <f t="shared" si="505"/>
        <v>45339</v>
      </c>
      <c r="C3152" s="210" t="str">
        <f t="shared" si="506"/>
        <v>Zone 1 - Mile 8</v>
      </c>
      <c r="D3152" s="84" t="s">
        <v>584</v>
      </c>
      <c r="E3152" s="51" t="str">
        <f t="shared" si="507"/>
        <v>Christel</v>
      </c>
      <c r="F3152" s="51" t="str">
        <f t="shared" si="508"/>
        <v>Visser</v>
      </c>
      <c r="G3152" s="51" t="str">
        <f t="shared" si="509"/>
        <v>Ladies Senior</v>
      </c>
      <c r="H3152" s="51" t="str">
        <f t="shared" si="510"/>
        <v>Seagull Angling Club</v>
      </c>
      <c r="I3152" s="84" t="s">
        <v>19</v>
      </c>
      <c r="J3152" s="84"/>
      <c r="K3152" s="84">
        <v>46</v>
      </c>
      <c r="L3152" s="83">
        <f t="shared" si="511"/>
        <v>1</v>
      </c>
      <c r="M3152" s="83">
        <f t="shared" si="512"/>
        <v>1</v>
      </c>
    </row>
    <row r="3153" spans="1:13" x14ac:dyDescent="0.3">
      <c r="A3153" s="210" t="str">
        <f t="shared" si="504"/>
        <v>2024-IC-L1</v>
      </c>
      <c r="B3153" s="199">
        <f t="shared" si="505"/>
        <v>45339</v>
      </c>
      <c r="C3153" s="210" t="str">
        <f t="shared" si="506"/>
        <v>Zone 1 - Mile 8</v>
      </c>
      <c r="D3153" s="84" t="s">
        <v>584</v>
      </c>
      <c r="E3153" s="51" t="str">
        <f t="shared" si="507"/>
        <v>Christel</v>
      </c>
      <c r="F3153" s="51" t="str">
        <f t="shared" si="508"/>
        <v>Visser</v>
      </c>
      <c r="G3153" s="51" t="str">
        <f t="shared" si="509"/>
        <v>Ladies Senior</v>
      </c>
      <c r="H3153" s="51" t="str">
        <f t="shared" si="510"/>
        <v>Seagull Angling Club</v>
      </c>
      <c r="I3153" s="84" t="s">
        <v>19</v>
      </c>
      <c r="J3153" s="84"/>
      <c r="K3153" s="84">
        <v>43</v>
      </c>
      <c r="L3153" s="83">
        <f t="shared" si="511"/>
        <v>0.8</v>
      </c>
      <c r="M3153" s="83">
        <f t="shared" si="512"/>
        <v>0.8</v>
      </c>
    </row>
    <row r="3154" spans="1:13" x14ac:dyDescent="0.3">
      <c r="A3154" s="210" t="str">
        <f t="shared" si="504"/>
        <v>2024-IC-L1</v>
      </c>
      <c r="B3154" s="199">
        <f t="shared" si="505"/>
        <v>45339</v>
      </c>
      <c r="C3154" s="210" t="str">
        <f t="shared" si="506"/>
        <v>Zone 1 - Mile 8</v>
      </c>
      <c r="D3154" s="84" t="s">
        <v>584</v>
      </c>
      <c r="E3154" s="51" t="str">
        <f t="shared" si="507"/>
        <v>Christel</v>
      </c>
      <c r="F3154" s="51" t="str">
        <f t="shared" si="508"/>
        <v>Visser</v>
      </c>
      <c r="G3154" s="51" t="str">
        <f t="shared" si="509"/>
        <v>Ladies Senior</v>
      </c>
      <c r="H3154" s="51" t="str">
        <f t="shared" si="510"/>
        <v>Seagull Angling Club</v>
      </c>
      <c r="I3154" s="84"/>
      <c r="J3154" s="84" t="s">
        <v>20</v>
      </c>
      <c r="K3154" s="84">
        <v>83</v>
      </c>
      <c r="L3154" s="83">
        <f t="shared" si="511"/>
        <v>2.1</v>
      </c>
      <c r="M3154" s="83">
        <f t="shared" si="512"/>
        <v>2.1</v>
      </c>
    </row>
    <row r="3155" spans="1:13" x14ac:dyDescent="0.3">
      <c r="A3155" s="210" t="str">
        <f t="shared" si="504"/>
        <v>2024-IC-L1</v>
      </c>
      <c r="B3155" s="199">
        <f t="shared" si="505"/>
        <v>45339</v>
      </c>
      <c r="C3155" s="210" t="str">
        <f t="shared" si="506"/>
        <v>Zone 1 - Mile 8</v>
      </c>
      <c r="D3155" s="84" t="s">
        <v>584</v>
      </c>
      <c r="E3155" s="51" t="str">
        <f t="shared" si="507"/>
        <v>Christel</v>
      </c>
      <c r="F3155" s="51" t="str">
        <f t="shared" si="508"/>
        <v>Visser</v>
      </c>
      <c r="G3155" s="51" t="str">
        <f t="shared" si="509"/>
        <v>Ladies Senior</v>
      </c>
      <c r="H3155" s="51" t="str">
        <f t="shared" si="510"/>
        <v>Seagull Angling Club</v>
      </c>
      <c r="I3155" s="84"/>
      <c r="J3155" s="84" t="s">
        <v>20</v>
      </c>
      <c r="K3155" s="84">
        <v>81</v>
      </c>
      <c r="L3155" s="83">
        <f t="shared" si="511"/>
        <v>1.9</v>
      </c>
      <c r="M3155" s="83">
        <f t="shared" si="512"/>
        <v>1.9</v>
      </c>
    </row>
    <row r="3156" spans="1:13" x14ac:dyDescent="0.3">
      <c r="A3156" s="210" t="str">
        <f t="shared" si="504"/>
        <v>2024-IC-L1</v>
      </c>
      <c r="B3156" s="199">
        <f t="shared" si="505"/>
        <v>45339</v>
      </c>
      <c r="C3156" s="210" t="str">
        <f t="shared" si="506"/>
        <v>Zone 1 - Mile 8</v>
      </c>
      <c r="D3156" s="84" t="s">
        <v>584</v>
      </c>
      <c r="E3156" s="51" t="str">
        <f t="shared" si="507"/>
        <v>Christel</v>
      </c>
      <c r="F3156" s="51" t="str">
        <f t="shared" si="508"/>
        <v>Visser</v>
      </c>
      <c r="G3156" s="51" t="str">
        <f t="shared" si="509"/>
        <v>Ladies Senior</v>
      </c>
      <c r="H3156" s="51" t="str">
        <f t="shared" si="510"/>
        <v>Seagull Angling Club</v>
      </c>
      <c r="I3156" s="84"/>
      <c r="J3156" s="84" t="s">
        <v>20</v>
      </c>
      <c r="K3156" s="84">
        <v>73</v>
      </c>
      <c r="L3156" s="83">
        <f t="shared" si="511"/>
        <v>1.4</v>
      </c>
      <c r="M3156" s="83">
        <f t="shared" si="512"/>
        <v>1.4</v>
      </c>
    </row>
    <row r="3157" spans="1:13" x14ac:dyDescent="0.3">
      <c r="A3157" s="210" t="str">
        <f t="shared" si="504"/>
        <v>2024-IC-L1</v>
      </c>
      <c r="B3157" s="199">
        <f t="shared" si="505"/>
        <v>45339</v>
      </c>
      <c r="C3157" s="210" t="str">
        <f t="shared" si="506"/>
        <v>Zone 1 - Mile 8</v>
      </c>
      <c r="D3157" s="84" t="s">
        <v>830</v>
      </c>
      <c r="E3157" s="51" t="str">
        <f t="shared" si="507"/>
        <v>Estian</v>
      </c>
      <c r="F3157" s="51" t="str">
        <f t="shared" si="508"/>
        <v>Jacobs</v>
      </c>
      <c r="G3157" s="51" t="str">
        <f t="shared" si="509"/>
        <v>Men Senior</v>
      </c>
      <c r="H3157" s="51" t="str">
        <f t="shared" si="510"/>
        <v>Benguella</v>
      </c>
      <c r="I3157" s="84"/>
      <c r="J3157" s="82" t="s">
        <v>1279</v>
      </c>
      <c r="K3157" s="84">
        <v>121</v>
      </c>
      <c r="L3157" s="83">
        <f t="shared" si="511"/>
        <v>8.3000000000000007</v>
      </c>
      <c r="M3157" s="83">
        <f t="shared" si="512"/>
        <v>8.3000000000000007</v>
      </c>
    </row>
    <row r="3158" spans="1:13" x14ac:dyDescent="0.3">
      <c r="A3158" s="210" t="str">
        <f t="shared" si="504"/>
        <v>2024-IC-L1</v>
      </c>
      <c r="B3158" s="199">
        <f t="shared" si="505"/>
        <v>45339</v>
      </c>
      <c r="C3158" s="210" t="str">
        <f t="shared" si="506"/>
        <v>Zone 1 - Mile 8</v>
      </c>
      <c r="D3158" s="84" t="s">
        <v>830</v>
      </c>
      <c r="E3158" s="51" t="str">
        <f t="shared" si="507"/>
        <v>Estian</v>
      </c>
      <c r="F3158" s="51" t="str">
        <f t="shared" si="508"/>
        <v>Jacobs</v>
      </c>
      <c r="G3158" s="51" t="str">
        <f t="shared" si="509"/>
        <v>Men Senior</v>
      </c>
      <c r="H3158" s="51" t="str">
        <f t="shared" si="510"/>
        <v>Benguella</v>
      </c>
      <c r="I3158" s="84"/>
      <c r="J3158" s="84" t="s">
        <v>20</v>
      </c>
      <c r="K3158" s="84">
        <v>92</v>
      </c>
      <c r="L3158" s="83">
        <f t="shared" si="511"/>
        <v>2.9</v>
      </c>
      <c r="M3158" s="83">
        <f t="shared" si="512"/>
        <v>2.9</v>
      </c>
    </row>
    <row r="3159" spans="1:13" x14ac:dyDescent="0.3">
      <c r="A3159" s="210" t="str">
        <f t="shared" si="504"/>
        <v>2024-IC-L1</v>
      </c>
      <c r="B3159" s="199">
        <f t="shared" si="505"/>
        <v>45339</v>
      </c>
      <c r="C3159" s="210" t="str">
        <f t="shared" si="506"/>
        <v>Zone 1 - Mile 8</v>
      </c>
      <c r="D3159" s="84" t="s">
        <v>540</v>
      </c>
      <c r="E3159" s="51" t="str">
        <f t="shared" si="507"/>
        <v>Deon</v>
      </c>
      <c r="F3159" s="51" t="str">
        <f t="shared" si="508"/>
        <v>Jacobs</v>
      </c>
      <c r="G3159" s="51" t="str">
        <f t="shared" si="509"/>
        <v>Men Grand Masters</v>
      </c>
      <c r="H3159" s="51" t="str">
        <f t="shared" si="510"/>
        <v>Benguella</v>
      </c>
      <c r="I3159" s="84"/>
      <c r="J3159" s="84"/>
      <c r="K3159" s="84"/>
      <c r="L3159" s="83" t="str">
        <f t="shared" si="511"/>
        <v/>
      </c>
      <c r="M3159" s="83" t="str">
        <f t="shared" si="512"/>
        <v/>
      </c>
    </row>
    <row r="3160" spans="1:13" x14ac:dyDescent="0.3">
      <c r="A3160" s="210" t="str">
        <f t="shared" si="504"/>
        <v>2024-IC-L1</v>
      </c>
      <c r="B3160" s="199">
        <f t="shared" si="505"/>
        <v>45339</v>
      </c>
      <c r="C3160" s="210" t="str">
        <f t="shared" si="506"/>
        <v>Zone 1 - Mile 8</v>
      </c>
      <c r="D3160" s="84" t="s">
        <v>614</v>
      </c>
      <c r="E3160" s="51" t="str">
        <f t="shared" si="507"/>
        <v>John</v>
      </c>
      <c r="F3160" s="51" t="str">
        <f t="shared" si="508"/>
        <v>Moody</v>
      </c>
      <c r="G3160" s="51" t="str">
        <f t="shared" si="509"/>
        <v>Men Veteran</v>
      </c>
      <c r="H3160" s="51" t="str">
        <f t="shared" si="510"/>
        <v>Benguella</v>
      </c>
      <c r="I3160" s="84"/>
      <c r="J3160" s="84"/>
      <c r="K3160" s="84"/>
      <c r="L3160" s="83" t="str">
        <f t="shared" si="511"/>
        <v/>
      </c>
      <c r="M3160" s="83" t="str">
        <f t="shared" si="512"/>
        <v/>
      </c>
    </row>
    <row r="3161" spans="1:13" x14ac:dyDescent="0.3">
      <c r="A3161" s="210" t="str">
        <f t="shared" si="504"/>
        <v>2024-IC-L1</v>
      </c>
      <c r="B3161" s="199">
        <f t="shared" si="505"/>
        <v>45339</v>
      </c>
      <c r="C3161" s="210" t="str">
        <f t="shared" si="506"/>
        <v>Zone 1 - Mile 8</v>
      </c>
      <c r="D3161" s="84" t="s">
        <v>699</v>
      </c>
      <c r="E3161" s="51" t="str">
        <f t="shared" si="507"/>
        <v>Herman</v>
      </c>
      <c r="F3161" s="51" t="str">
        <f t="shared" si="508"/>
        <v>Van Staden</v>
      </c>
      <c r="G3161" s="51" t="str">
        <f t="shared" si="509"/>
        <v>Men Senior</v>
      </c>
      <c r="H3161" s="51" t="str">
        <f t="shared" si="510"/>
        <v>Benguella</v>
      </c>
      <c r="I3161" s="84"/>
      <c r="J3161" s="84"/>
      <c r="K3161" s="84"/>
      <c r="L3161" s="83" t="str">
        <f t="shared" si="511"/>
        <v/>
      </c>
      <c r="M3161" s="83" t="str">
        <f t="shared" si="512"/>
        <v/>
      </c>
    </row>
    <row r="3162" spans="1:13" x14ac:dyDescent="0.3">
      <c r="A3162" s="210" t="str">
        <f t="shared" si="504"/>
        <v>2024-IC-L1</v>
      </c>
      <c r="B3162" s="199">
        <f t="shared" si="505"/>
        <v>45339</v>
      </c>
      <c r="C3162" s="210" t="str">
        <f t="shared" si="506"/>
        <v>Zone 1 - Mile 8</v>
      </c>
      <c r="D3162" s="84" t="s">
        <v>664</v>
      </c>
      <c r="E3162" s="51" t="str">
        <f t="shared" si="507"/>
        <v>Loandro</v>
      </c>
      <c r="F3162" s="51" t="str">
        <f t="shared" si="508"/>
        <v>Steenkamp</v>
      </c>
      <c r="G3162" s="51" t="str">
        <f t="shared" si="509"/>
        <v>Men Master</v>
      </c>
      <c r="H3162" s="51" t="str">
        <f t="shared" si="510"/>
        <v>Benguella</v>
      </c>
      <c r="I3162" s="84"/>
      <c r="J3162" s="84"/>
      <c r="K3162" s="84"/>
      <c r="L3162" s="83" t="str">
        <f t="shared" si="511"/>
        <v/>
      </c>
      <c r="M3162" s="83" t="str">
        <f t="shared" si="512"/>
        <v/>
      </c>
    </row>
    <row r="3163" spans="1:13" x14ac:dyDescent="0.3">
      <c r="A3163" s="210" t="str">
        <f t="shared" si="504"/>
        <v>2024-IC-L1</v>
      </c>
      <c r="B3163" s="199">
        <f t="shared" si="505"/>
        <v>45339</v>
      </c>
      <c r="C3163" s="210" t="str">
        <f t="shared" si="506"/>
        <v>Zone 1 - Mile 8</v>
      </c>
      <c r="D3163" s="84" t="s">
        <v>984</v>
      </c>
      <c r="E3163" s="51" t="str">
        <f t="shared" si="507"/>
        <v>Louis</v>
      </c>
      <c r="F3163" s="51" t="str">
        <f t="shared" si="508"/>
        <v>Arangies</v>
      </c>
      <c r="G3163" s="51" t="str">
        <f t="shared" si="509"/>
        <v>Men Master</v>
      </c>
      <c r="H3163" s="51" t="str">
        <f t="shared" si="510"/>
        <v>Benguella</v>
      </c>
      <c r="I3163" s="84"/>
      <c r="J3163" s="84"/>
      <c r="K3163" s="84"/>
      <c r="L3163" s="83" t="str">
        <f t="shared" si="511"/>
        <v/>
      </c>
      <c r="M3163" s="83" t="str">
        <f t="shared" si="512"/>
        <v/>
      </c>
    </row>
    <row r="3164" spans="1:13" x14ac:dyDescent="0.3">
      <c r="A3164" s="210" t="str">
        <f t="shared" si="504"/>
        <v>2024-IC-L1</v>
      </c>
      <c r="B3164" s="199">
        <f t="shared" si="505"/>
        <v>45339</v>
      </c>
      <c r="C3164" s="210" t="str">
        <f t="shared" si="506"/>
        <v>Zone 1 - Mile 8</v>
      </c>
      <c r="D3164" s="84" t="s">
        <v>570</v>
      </c>
      <c r="E3164" s="51" t="str">
        <f t="shared" si="507"/>
        <v>Lezelle</v>
      </c>
      <c r="F3164" s="51" t="str">
        <f t="shared" si="508"/>
        <v xml:space="preserve">Smit </v>
      </c>
      <c r="G3164" s="51" t="str">
        <f t="shared" si="509"/>
        <v>Ladies Veteran</v>
      </c>
      <c r="H3164" s="51" t="str">
        <f t="shared" si="510"/>
        <v>Benguella</v>
      </c>
      <c r="I3164" s="84"/>
      <c r="J3164" s="84"/>
      <c r="K3164" s="84"/>
      <c r="L3164" s="83" t="str">
        <f t="shared" si="511"/>
        <v/>
      </c>
      <c r="M3164" s="83" t="str">
        <f t="shared" si="512"/>
        <v/>
      </c>
    </row>
    <row r="3165" spans="1:13" x14ac:dyDescent="0.3">
      <c r="A3165" s="210" t="str">
        <f t="shared" si="504"/>
        <v>2024-IC-L1</v>
      </c>
      <c r="B3165" s="199">
        <f t="shared" si="505"/>
        <v>45339</v>
      </c>
      <c r="C3165" s="210" t="str">
        <f t="shared" si="506"/>
        <v>Zone 1 - Mile 8</v>
      </c>
      <c r="D3165" s="84" t="s">
        <v>1052</v>
      </c>
      <c r="E3165" s="51" t="str">
        <f t="shared" si="507"/>
        <v>Anthony</v>
      </c>
      <c r="F3165" s="51" t="str">
        <f t="shared" si="508"/>
        <v>Botha</v>
      </c>
      <c r="G3165" s="51" t="str">
        <f t="shared" si="509"/>
        <v>Men Senior</v>
      </c>
      <c r="H3165" s="51" t="str">
        <f t="shared" si="510"/>
        <v>Okahandja</v>
      </c>
      <c r="I3165" s="84"/>
      <c r="J3165" s="84"/>
      <c r="K3165" s="84"/>
      <c r="L3165" s="83" t="str">
        <f t="shared" si="511"/>
        <v/>
      </c>
      <c r="M3165" s="83" t="str">
        <f t="shared" si="512"/>
        <v/>
      </c>
    </row>
    <row r="3166" spans="1:13" x14ac:dyDescent="0.3">
      <c r="A3166" s="210" t="str">
        <f t="shared" si="504"/>
        <v>2024-IC-L1</v>
      </c>
      <c r="B3166" s="199">
        <f t="shared" si="505"/>
        <v>45339</v>
      </c>
      <c r="C3166" s="210" t="str">
        <f t="shared" si="506"/>
        <v>Zone 1 - Mile 8</v>
      </c>
      <c r="D3166" s="84" t="s">
        <v>1317</v>
      </c>
      <c r="E3166" s="51" t="str">
        <f t="shared" si="507"/>
        <v>Helmut</v>
      </c>
      <c r="F3166" s="51" t="str">
        <f t="shared" si="508"/>
        <v>Dobberstein</v>
      </c>
      <c r="G3166" s="51" t="str">
        <f t="shared" si="509"/>
        <v>Men U/21</v>
      </c>
      <c r="H3166" s="51" t="str">
        <f t="shared" si="510"/>
        <v>Benguella</v>
      </c>
      <c r="I3166" s="84"/>
      <c r="J3166" s="84"/>
      <c r="K3166" s="84"/>
      <c r="L3166" s="83" t="str">
        <f t="shared" si="511"/>
        <v/>
      </c>
      <c r="M3166" s="83" t="str">
        <f t="shared" si="512"/>
        <v/>
      </c>
    </row>
    <row r="3167" spans="1:13" x14ac:dyDescent="0.3">
      <c r="A3167" s="210" t="str">
        <f t="shared" si="504"/>
        <v>2024-IC-L1</v>
      </c>
      <c r="B3167" s="199">
        <f t="shared" si="505"/>
        <v>45339</v>
      </c>
      <c r="C3167" s="210" t="str">
        <f t="shared" si="506"/>
        <v>Zone 1 - Mile 8</v>
      </c>
      <c r="D3167" s="84" t="s">
        <v>693</v>
      </c>
      <c r="E3167" s="51" t="str">
        <f t="shared" si="507"/>
        <v>Sonita</v>
      </c>
      <c r="F3167" s="51" t="str">
        <f t="shared" si="508"/>
        <v>Arangies</v>
      </c>
      <c r="G3167" s="51" t="str">
        <f t="shared" si="509"/>
        <v>Ladies Veteran</v>
      </c>
      <c r="H3167" s="51" t="str">
        <f t="shared" si="510"/>
        <v>Benguella</v>
      </c>
      <c r="I3167" s="84"/>
      <c r="J3167" s="84"/>
      <c r="K3167" s="84"/>
      <c r="L3167" s="83" t="str">
        <f t="shared" si="511"/>
        <v/>
      </c>
      <c r="M3167" s="83" t="str">
        <f t="shared" si="512"/>
        <v/>
      </c>
    </row>
    <row r="3168" spans="1:13" x14ac:dyDescent="0.3">
      <c r="A3168" s="210" t="str">
        <f t="shared" si="504"/>
        <v>2024-IC-L1</v>
      </c>
      <c r="B3168" s="199">
        <f t="shared" si="505"/>
        <v>45339</v>
      </c>
      <c r="C3168" s="210" t="str">
        <f t="shared" si="506"/>
        <v>Zone 1 - Mile 8</v>
      </c>
      <c r="D3168" s="84" t="s">
        <v>766</v>
      </c>
      <c r="E3168" s="51" t="str">
        <f t="shared" si="507"/>
        <v>Louw</v>
      </c>
      <c r="F3168" s="51" t="str">
        <f t="shared" si="508"/>
        <v>Steenkamp</v>
      </c>
      <c r="G3168" s="51" t="str">
        <f t="shared" si="509"/>
        <v>Men Senior</v>
      </c>
      <c r="H3168" s="51" t="str">
        <f t="shared" si="510"/>
        <v>Benguella</v>
      </c>
      <c r="I3168" s="84"/>
      <c r="J3168" s="84"/>
      <c r="K3168" s="84"/>
      <c r="L3168" s="83" t="str">
        <f t="shared" si="511"/>
        <v/>
      </c>
      <c r="M3168" s="83" t="str">
        <f t="shared" si="512"/>
        <v/>
      </c>
    </row>
    <row r="3169" spans="1:13" x14ac:dyDescent="0.3">
      <c r="A3169" s="210" t="str">
        <f t="shared" si="504"/>
        <v>2024-IC-L1</v>
      </c>
      <c r="B3169" s="199">
        <f t="shared" si="505"/>
        <v>45339</v>
      </c>
      <c r="C3169" s="210" t="str">
        <f t="shared" si="506"/>
        <v>Zone 1 - Mile 8</v>
      </c>
      <c r="D3169" s="84" t="s">
        <v>644</v>
      </c>
      <c r="E3169" s="51" t="str">
        <f t="shared" si="507"/>
        <v>Louis</v>
      </c>
      <c r="F3169" s="51" t="str">
        <f t="shared" si="508"/>
        <v>Fenaux</v>
      </c>
      <c r="G3169" s="51" t="str">
        <f t="shared" si="509"/>
        <v>Men Veteran</v>
      </c>
      <c r="H3169" s="51" t="str">
        <f t="shared" si="510"/>
        <v>Orca Angling Club</v>
      </c>
      <c r="I3169" s="84"/>
      <c r="J3169" s="82" t="s">
        <v>1279</v>
      </c>
      <c r="K3169" s="84">
        <v>164</v>
      </c>
      <c r="L3169" s="83">
        <f t="shared" si="511"/>
        <v>23.6</v>
      </c>
      <c r="M3169" s="83">
        <f t="shared" si="512"/>
        <v>23.6</v>
      </c>
    </row>
    <row r="3170" spans="1:13" x14ac:dyDescent="0.3">
      <c r="A3170" s="210" t="str">
        <f t="shared" si="504"/>
        <v>2024-IC-L1</v>
      </c>
      <c r="B3170" s="199">
        <f t="shared" si="505"/>
        <v>45339</v>
      </c>
      <c r="C3170" s="210" t="str">
        <f t="shared" si="506"/>
        <v>Zone 1 - Mile 8</v>
      </c>
      <c r="D3170" s="84" t="s">
        <v>1157</v>
      </c>
      <c r="E3170" s="51" t="str">
        <f t="shared" si="507"/>
        <v>Lourens</v>
      </c>
      <c r="F3170" s="51" t="str">
        <f t="shared" si="508"/>
        <v>Fourie</v>
      </c>
      <c r="G3170" s="51" t="str">
        <f t="shared" si="509"/>
        <v>Men Master</v>
      </c>
      <c r="H3170" s="51" t="str">
        <f t="shared" si="510"/>
        <v>Penguin</v>
      </c>
      <c r="I3170" s="84"/>
      <c r="J3170" s="82" t="s">
        <v>1279</v>
      </c>
      <c r="K3170" s="84">
        <v>152</v>
      </c>
      <c r="L3170" s="83">
        <f t="shared" si="511"/>
        <v>18.2</v>
      </c>
      <c r="M3170" s="83">
        <f t="shared" si="512"/>
        <v>18.2</v>
      </c>
    </row>
    <row r="3171" spans="1:13" x14ac:dyDescent="0.3">
      <c r="A3171" s="210" t="str">
        <f t="shared" si="504"/>
        <v>2024-IC-L1</v>
      </c>
      <c r="B3171" s="199">
        <f t="shared" si="505"/>
        <v>45339</v>
      </c>
      <c r="C3171" s="210" t="str">
        <f t="shared" si="506"/>
        <v>Zone 1 - Mile 8</v>
      </c>
      <c r="D3171" s="84" t="s">
        <v>1157</v>
      </c>
      <c r="E3171" s="51" t="str">
        <f t="shared" si="507"/>
        <v>Lourens</v>
      </c>
      <c r="F3171" s="51" t="str">
        <f t="shared" si="508"/>
        <v>Fourie</v>
      </c>
      <c r="G3171" s="51" t="str">
        <f t="shared" si="509"/>
        <v>Men Master</v>
      </c>
      <c r="H3171" s="51" t="str">
        <f t="shared" si="510"/>
        <v>Penguin</v>
      </c>
      <c r="I3171" s="84"/>
      <c r="J3171" s="82" t="s">
        <v>1279</v>
      </c>
      <c r="K3171" s="84">
        <v>167</v>
      </c>
      <c r="L3171" s="83">
        <f t="shared" si="511"/>
        <v>25.2</v>
      </c>
      <c r="M3171" s="83">
        <f t="shared" si="512"/>
        <v>25.2</v>
      </c>
    </row>
    <row r="3172" spans="1:13" x14ac:dyDescent="0.3">
      <c r="A3172" s="210" t="str">
        <f t="shared" si="504"/>
        <v>2024-IC-L1</v>
      </c>
      <c r="B3172" s="199">
        <f t="shared" si="505"/>
        <v>45339</v>
      </c>
      <c r="C3172" s="210" t="str">
        <f t="shared" si="506"/>
        <v>Zone 1 - Mile 8</v>
      </c>
      <c r="D3172" s="84" t="s">
        <v>1157</v>
      </c>
      <c r="E3172" s="51" t="str">
        <f t="shared" si="507"/>
        <v>Lourens</v>
      </c>
      <c r="F3172" s="51" t="str">
        <f t="shared" si="508"/>
        <v>Fourie</v>
      </c>
      <c r="G3172" s="51" t="str">
        <f t="shared" si="509"/>
        <v>Men Master</v>
      </c>
      <c r="H3172" s="51" t="str">
        <f t="shared" si="510"/>
        <v>Penguin</v>
      </c>
      <c r="I3172" s="84"/>
      <c r="J3172" s="84" t="s">
        <v>1280</v>
      </c>
      <c r="K3172" s="84">
        <v>133</v>
      </c>
      <c r="L3172" s="83">
        <f t="shared" si="511"/>
        <v>10</v>
      </c>
      <c r="M3172" s="83">
        <f t="shared" si="512"/>
        <v>10</v>
      </c>
    </row>
    <row r="3173" spans="1:13" x14ac:dyDescent="0.3">
      <c r="A3173" s="210" t="str">
        <f t="shared" si="504"/>
        <v>2024-IC-L1</v>
      </c>
      <c r="B3173" s="199">
        <f t="shared" si="505"/>
        <v>45339</v>
      </c>
      <c r="C3173" s="210" t="str">
        <f t="shared" si="506"/>
        <v>Zone 1 - Mile 8</v>
      </c>
      <c r="D3173" s="84" t="s">
        <v>1435</v>
      </c>
      <c r="E3173" s="51" t="str">
        <f t="shared" si="507"/>
        <v>Tiaan</v>
      </c>
      <c r="F3173" s="51" t="str">
        <f t="shared" si="508"/>
        <v>Fourie</v>
      </c>
      <c r="G3173" s="51" t="str">
        <f t="shared" si="509"/>
        <v>Men Senior</v>
      </c>
      <c r="H3173" s="51" t="str">
        <f t="shared" si="510"/>
        <v>Penguin</v>
      </c>
      <c r="I3173" s="84"/>
      <c r="J3173" s="82" t="s">
        <v>1279</v>
      </c>
      <c r="K3173" s="84">
        <v>163</v>
      </c>
      <c r="L3173" s="83">
        <f t="shared" si="511"/>
        <v>23.1</v>
      </c>
      <c r="M3173" s="83">
        <f t="shared" si="512"/>
        <v>23.1</v>
      </c>
    </row>
    <row r="3174" spans="1:13" x14ac:dyDescent="0.3">
      <c r="A3174" s="210" t="str">
        <f t="shared" si="504"/>
        <v>2024-IC-L1</v>
      </c>
      <c r="B3174" s="199">
        <f t="shared" si="505"/>
        <v>45339</v>
      </c>
      <c r="C3174" s="210" t="str">
        <f t="shared" si="506"/>
        <v>Zone 1 - Mile 8</v>
      </c>
      <c r="D3174" s="84" t="s">
        <v>1435</v>
      </c>
      <c r="E3174" s="51" t="str">
        <f t="shared" si="507"/>
        <v>Tiaan</v>
      </c>
      <c r="F3174" s="51" t="str">
        <f t="shared" si="508"/>
        <v>Fourie</v>
      </c>
      <c r="G3174" s="51" t="str">
        <f t="shared" si="509"/>
        <v>Men Senior</v>
      </c>
      <c r="H3174" s="51" t="str">
        <f t="shared" si="510"/>
        <v>Penguin</v>
      </c>
      <c r="I3174" s="84"/>
      <c r="J3174" s="82" t="s">
        <v>1279</v>
      </c>
      <c r="K3174" s="84">
        <v>159</v>
      </c>
      <c r="L3174" s="83">
        <f t="shared" si="511"/>
        <v>21.3</v>
      </c>
      <c r="M3174" s="83">
        <f t="shared" si="512"/>
        <v>21.3</v>
      </c>
    </row>
    <row r="3175" spans="1:13" x14ac:dyDescent="0.3">
      <c r="A3175" s="210" t="str">
        <f t="shared" si="504"/>
        <v>2024-IC-L1</v>
      </c>
      <c r="B3175" s="199">
        <f t="shared" si="505"/>
        <v>45339</v>
      </c>
      <c r="C3175" s="210" t="str">
        <f t="shared" si="506"/>
        <v>Zone 1 - Mile 8</v>
      </c>
      <c r="D3175" s="84" t="s">
        <v>1435</v>
      </c>
      <c r="E3175" s="51" t="str">
        <f t="shared" si="507"/>
        <v>Tiaan</v>
      </c>
      <c r="F3175" s="51" t="str">
        <f t="shared" si="508"/>
        <v>Fourie</v>
      </c>
      <c r="G3175" s="51" t="str">
        <f t="shared" si="509"/>
        <v>Men Senior</v>
      </c>
      <c r="H3175" s="51" t="str">
        <f t="shared" si="510"/>
        <v>Penguin</v>
      </c>
      <c r="I3175" s="84"/>
      <c r="J3175" s="82" t="s">
        <v>1279</v>
      </c>
      <c r="K3175" s="84">
        <v>99</v>
      </c>
      <c r="L3175" s="83">
        <f t="shared" si="511"/>
        <v>4.2</v>
      </c>
      <c r="M3175" s="83">
        <f t="shared" si="512"/>
        <v>4.2</v>
      </c>
    </row>
    <row r="3176" spans="1:13" x14ac:dyDescent="0.3">
      <c r="A3176" s="210" t="str">
        <f t="shared" si="504"/>
        <v>2024-IC-L1</v>
      </c>
      <c r="B3176" s="199">
        <f t="shared" si="505"/>
        <v>45339</v>
      </c>
      <c r="C3176" s="210" t="str">
        <f t="shared" si="506"/>
        <v>Zone 1 - Mile 8</v>
      </c>
      <c r="D3176" s="84" t="s">
        <v>1435</v>
      </c>
      <c r="E3176" s="51" t="str">
        <f t="shared" si="507"/>
        <v>Tiaan</v>
      </c>
      <c r="F3176" s="51" t="str">
        <f t="shared" si="508"/>
        <v>Fourie</v>
      </c>
      <c r="G3176" s="51" t="str">
        <f t="shared" si="509"/>
        <v>Men Senior</v>
      </c>
      <c r="H3176" s="51" t="str">
        <f t="shared" si="510"/>
        <v>Penguin</v>
      </c>
      <c r="I3176" s="84"/>
      <c r="J3176" s="84" t="s">
        <v>1280</v>
      </c>
      <c r="K3176" s="84">
        <v>136</v>
      </c>
      <c r="L3176" s="83">
        <f t="shared" si="511"/>
        <v>10.8</v>
      </c>
      <c r="M3176" s="83">
        <f t="shared" si="512"/>
        <v>10.8</v>
      </c>
    </row>
    <row r="3177" spans="1:13" x14ac:dyDescent="0.3">
      <c r="A3177" s="210" t="str">
        <f t="shared" si="504"/>
        <v>2024-IC-L1</v>
      </c>
      <c r="B3177" s="199">
        <f t="shared" si="505"/>
        <v>45339</v>
      </c>
      <c r="C3177" s="210" t="str">
        <f t="shared" si="506"/>
        <v>Zone 1 - Mile 8</v>
      </c>
      <c r="D3177" s="84" t="s">
        <v>544</v>
      </c>
      <c r="E3177" s="51" t="str">
        <f t="shared" si="507"/>
        <v>Simen</v>
      </c>
      <c r="F3177" s="51" t="str">
        <f t="shared" si="508"/>
        <v>Andersen</v>
      </c>
      <c r="G3177" s="51" t="str">
        <f t="shared" si="509"/>
        <v>Men Grand Masters</v>
      </c>
      <c r="H3177" s="51" t="str">
        <f t="shared" si="510"/>
        <v>Henties Bay</v>
      </c>
      <c r="I3177" s="84"/>
      <c r="J3177" s="82" t="s">
        <v>1279</v>
      </c>
      <c r="K3177" s="84">
        <v>158</v>
      </c>
      <c r="L3177" s="83">
        <f t="shared" si="511"/>
        <v>20.8</v>
      </c>
      <c r="M3177" s="83">
        <f t="shared" si="512"/>
        <v>20.8</v>
      </c>
    </row>
    <row r="3178" spans="1:13" x14ac:dyDescent="0.3">
      <c r="A3178" s="210" t="str">
        <f t="shared" si="504"/>
        <v>2024-IC-L1</v>
      </c>
      <c r="B3178" s="199">
        <f t="shared" si="505"/>
        <v>45339</v>
      </c>
      <c r="C3178" s="210" t="str">
        <f t="shared" si="506"/>
        <v>Zone 1 - Mile 8</v>
      </c>
      <c r="D3178" s="84" t="s">
        <v>563</v>
      </c>
      <c r="E3178" s="51" t="str">
        <f t="shared" si="507"/>
        <v>Michele</v>
      </c>
      <c r="F3178" s="51" t="str">
        <f t="shared" si="508"/>
        <v>Andersen</v>
      </c>
      <c r="G3178" s="51" t="str">
        <f t="shared" si="509"/>
        <v>Ladies Grand Masters</v>
      </c>
      <c r="H3178" s="51" t="str">
        <f t="shared" si="510"/>
        <v>Henties Bay</v>
      </c>
      <c r="I3178" s="84"/>
      <c r="J3178" s="84" t="s">
        <v>20</v>
      </c>
      <c r="K3178" s="84">
        <v>97</v>
      </c>
      <c r="L3178" s="83">
        <f t="shared" si="511"/>
        <v>3.4</v>
      </c>
      <c r="M3178" s="83">
        <f t="shared" si="512"/>
        <v>3.4</v>
      </c>
    </row>
    <row r="3179" spans="1:13" x14ac:dyDescent="0.3">
      <c r="A3179" s="210" t="str">
        <f t="shared" si="504"/>
        <v>2024-IC-L1</v>
      </c>
      <c r="B3179" s="199">
        <f t="shared" si="505"/>
        <v>45339</v>
      </c>
      <c r="C3179" s="210" t="str">
        <f t="shared" si="506"/>
        <v>Zone 1 - Mile 8</v>
      </c>
      <c r="D3179" s="84" t="s">
        <v>482</v>
      </c>
      <c r="E3179" s="51" t="str">
        <f t="shared" si="507"/>
        <v>Kobus</v>
      </c>
      <c r="F3179" s="51" t="str">
        <f t="shared" si="508"/>
        <v>Nel</v>
      </c>
      <c r="G3179" s="51" t="str">
        <f t="shared" si="509"/>
        <v>Men Master</v>
      </c>
      <c r="H3179" s="51" t="str">
        <f t="shared" si="510"/>
        <v>Henties Bay</v>
      </c>
      <c r="I3179" s="84"/>
      <c r="J3179" s="84" t="s">
        <v>20</v>
      </c>
      <c r="K3179" s="84">
        <v>86</v>
      </c>
      <c r="L3179" s="83">
        <f t="shared" si="511"/>
        <v>2.2999999999999998</v>
      </c>
      <c r="M3179" s="83">
        <f t="shared" si="512"/>
        <v>2.2999999999999998</v>
      </c>
    </row>
    <row r="3180" spans="1:13" x14ac:dyDescent="0.3">
      <c r="A3180" s="210" t="str">
        <f t="shared" si="504"/>
        <v>2024-IC-L1</v>
      </c>
      <c r="B3180" s="199">
        <f t="shared" si="505"/>
        <v>45339</v>
      </c>
      <c r="C3180" s="210" t="str">
        <f t="shared" si="506"/>
        <v>Zone 1 - Mile 8</v>
      </c>
      <c r="D3180" s="84" t="s">
        <v>482</v>
      </c>
      <c r="E3180" s="51" t="str">
        <f t="shared" si="507"/>
        <v>Kobus</v>
      </c>
      <c r="F3180" s="51" t="str">
        <f t="shared" si="508"/>
        <v>Nel</v>
      </c>
      <c r="G3180" s="51" t="str">
        <f t="shared" si="509"/>
        <v>Men Master</v>
      </c>
      <c r="H3180" s="51" t="str">
        <f t="shared" si="510"/>
        <v>Henties Bay</v>
      </c>
      <c r="I3180" s="84"/>
      <c r="J3180" s="84" t="s">
        <v>20</v>
      </c>
      <c r="K3180" s="84">
        <v>83</v>
      </c>
      <c r="L3180" s="83">
        <f t="shared" si="511"/>
        <v>2.1</v>
      </c>
      <c r="M3180" s="83">
        <f t="shared" si="512"/>
        <v>2.1</v>
      </c>
    </row>
    <row r="3181" spans="1:13" x14ac:dyDescent="0.3">
      <c r="A3181" s="210" t="str">
        <f t="shared" si="504"/>
        <v>2024-IC-L1</v>
      </c>
      <c r="B3181" s="199">
        <f t="shared" si="505"/>
        <v>45339</v>
      </c>
      <c r="C3181" s="210" t="str">
        <f t="shared" si="506"/>
        <v>Zone 1 - Mile 8</v>
      </c>
      <c r="D3181" s="84" t="s">
        <v>482</v>
      </c>
      <c r="E3181" s="51" t="str">
        <f t="shared" si="507"/>
        <v>Kobus</v>
      </c>
      <c r="F3181" s="51" t="str">
        <f t="shared" si="508"/>
        <v>Nel</v>
      </c>
      <c r="G3181" s="51" t="str">
        <f t="shared" si="509"/>
        <v>Men Master</v>
      </c>
      <c r="H3181" s="51" t="str">
        <f t="shared" si="510"/>
        <v>Henties Bay</v>
      </c>
      <c r="I3181" s="84"/>
      <c r="J3181" s="84" t="s">
        <v>20</v>
      </c>
      <c r="K3181" s="84">
        <v>84</v>
      </c>
      <c r="L3181" s="83">
        <f t="shared" si="511"/>
        <v>2.2000000000000002</v>
      </c>
      <c r="M3181" s="83">
        <f t="shared" si="512"/>
        <v>2.2000000000000002</v>
      </c>
    </row>
    <row r="3182" spans="1:13" x14ac:dyDescent="0.3">
      <c r="A3182" s="210" t="str">
        <f t="shared" si="504"/>
        <v>2024-IC-L1</v>
      </c>
      <c r="B3182" s="199">
        <f t="shared" si="505"/>
        <v>45339</v>
      </c>
      <c r="C3182" s="210" t="str">
        <f t="shared" si="506"/>
        <v>Zone 1 - Mile 8</v>
      </c>
      <c r="D3182" s="84" t="s">
        <v>482</v>
      </c>
      <c r="E3182" s="51" t="str">
        <f t="shared" si="507"/>
        <v>Kobus</v>
      </c>
      <c r="F3182" s="51" t="str">
        <f t="shared" si="508"/>
        <v>Nel</v>
      </c>
      <c r="G3182" s="51" t="str">
        <f t="shared" si="509"/>
        <v>Men Master</v>
      </c>
      <c r="H3182" s="51" t="str">
        <f t="shared" si="510"/>
        <v>Henties Bay</v>
      </c>
      <c r="I3182" s="84"/>
      <c r="J3182" s="84" t="s">
        <v>20</v>
      </c>
      <c r="K3182" s="84">
        <v>92</v>
      </c>
      <c r="L3182" s="83">
        <f t="shared" si="511"/>
        <v>2.9</v>
      </c>
      <c r="M3182" s="83">
        <f t="shared" si="512"/>
        <v>2.9</v>
      </c>
    </row>
    <row r="3183" spans="1:13" x14ac:dyDescent="0.3">
      <c r="A3183" s="210" t="str">
        <f t="shared" si="504"/>
        <v>2024-IC-L1</v>
      </c>
      <c r="B3183" s="199">
        <f t="shared" si="505"/>
        <v>45339</v>
      </c>
      <c r="C3183" s="210" t="str">
        <f t="shared" si="506"/>
        <v>Zone 1 - Mile 8</v>
      </c>
      <c r="D3183" s="84" t="s">
        <v>572</v>
      </c>
      <c r="E3183" s="51" t="str">
        <f t="shared" si="507"/>
        <v>Veronica</v>
      </c>
      <c r="F3183" s="51" t="str">
        <f t="shared" si="508"/>
        <v>Nel</v>
      </c>
      <c r="G3183" s="51" t="str">
        <f t="shared" si="509"/>
        <v>Ladies Master</v>
      </c>
      <c r="H3183" s="51" t="str">
        <f t="shared" si="510"/>
        <v>Henties Bay</v>
      </c>
      <c r="I3183" s="84"/>
      <c r="J3183" s="84" t="s">
        <v>20</v>
      </c>
      <c r="K3183" s="84">
        <v>81</v>
      </c>
      <c r="L3183" s="83">
        <f t="shared" si="511"/>
        <v>1.9</v>
      </c>
      <c r="M3183" s="83">
        <f t="shared" si="512"/>
        <v>1.9</v>
      </c>
    </row>
    <row r="3184" spans="1:13" x14ac:dyDescent="0.3">
      <c r="A3184" s="210" t="str">
        <f t="shared" si="504"/>
        <v>2024-IC-L1</v>
      </c>
      <c r="B3184" s="199">
        <f t="shared" si="505"/>
        <v>45339</v>
      </c>
      <c r="C3184" s="210" t="str">
        <f t="shared" si="506"/>
        <v>Zone 1 - Mile 8</v>
      </c>
      <c r="D3184" s="84" t="s">
        <v>572</v>
      </c>
      <c r="E3184" s="51" t="str">
        <f t="shared" si="507"/>
        <v>Veronica</v>
      </c>
      <c r="F3184" s="51" t="str">
        <f t="shared" si="508"/>
        <v>Nel</v>
      </c>
      <c r="G3184" s="51" t="str">
        <f t="shared" si="509"/>
        <v>Ladies Master</v>
      </c>
      <c r="H3184" s="51" t="str">
        <f t="shared" si="510"/>
        <v>Henties Bay</v>
      </c>
      <c r="I3184" s="84"/>
      <c r="J3184" s="84" t="s">
        <v>20</v>
      </c>
      <c r="K3184" s="84">
        <v>67</v>
      </c>
      <c r="L3184" s="83">
        <f t="shared" si="511"/>
        <v>1.1000000000000001</v>
      </c>
      <c r="M3184" s="83">
        <f t="shared" si="512"/>
        <v>1.1000000000000001</v>
      </c>
    </row>
    <row r="3185" spans="1:13" x14ac:dyDescent="0.3">
      <c r="A3185" s="210" t="str">
        <f t="shared" si="504"/>
        <v>2024-IC-L1</v>
      </c>
      <c r="B3185" s="199">
        <f t="shared" si="505"/>
        <v>45339</v>
      </c>
      <c r="C3185" s="210" t="str">
        <f t="shared" si="506"/>
        <v>Zone 1 - Mile 8</v>
      </c>
      <c r="D3185" s="84" t="s">
        <v>572</v>
      </c>
      <c r="E3185" s="51" t="str">
        <f t="shared" si="507"/>
        <v>Veronica</v>
      </c>
      <c r="F3185" s="51" t="str">
        <f t="shared" si="508"/>
        <v>Nel</v>
      </c>
      <c r="G3185" s="51" t="str">
        <f t="shared" si="509"/>
        <v>Ladies Master</v>
      </c>
      <c r="H3185" s="51" t="str">
        <f t="shared" si="510"/>
        <v>Henties Bay</v>
      </c>
      <c r="I3185" s="84"/>
      <c r="J3185" s="84" t="s">
        <v>20</v>
      </c>
      <c r="K3185" s="84">
        <v>89</v>
      </c>
      <c r="L3185" s="83">
        <f t="shared" si="511"/>
        <v>2.6</v>
      </c>
      <c r="M3185" s="83">
        <f t="shared" si="512"/>
        <v>2.6</v>
      </c>
    </row>
    <row r="3186" spans="1:13" x14ac:dyDescent="0.3">
      <c r="A3186" s="210" t="str">
        <f t="shared" si="504"/>
        <v>2024-IC-L1</v>
      </c>
      <c r="B3186" s="199">
        <f t="shared" si="505"/>
        <v>45339</v>
      </c>
      <c r="C3186" s="210" t="str">
        <f t="shared" si="506"/>
        <v>Zone 1 - Mile 8</v>
      </c>
      <c r="D3186" s="84" t="s">
        <v>475</v>
      </c>
      <c r="E3186" s="51" t="str">
        <f t="shared" si="507"/>
        <v>Johan</v>
      </c>
      <c r="F3186" s="51" t="str">
        <f t="shared" si="508"/>
        <v>Agenbag</v>
      </c>
      <c r="G3186" s="51" t="str">
        <f t="shared" si="509"/>
        <v>Men Master</v>
      </c>
      <c r="H3186" s="51" t="str">
        <f t="shared" si="510"/>
        <v>Henties Bay</v>
      </c>
      <c r="I3186" s="84"/>
      <c r="J3186" s="84" t="s">
        <v>20</v>
      </c>
      <c r="K3186" s="84">
        <v>89</v>
      </c>
      <c r="L3186" s="83">
        <f t="shared" si="511"/>
        <v>2.6</v>
      </c>
      <c r="M3186" s="83">
        <f t="shared" si="512"/>
        <v>2.6</v>
      </c>
    </row>
    <row r="3187" spans="1:13" x14ac:dyDescent="0.3">
      <c r="A3187" s="210" t="str">
        <f t="shared" si="504"/>
        <v>2024-IC-L1</v>
      </c>
      <c r="B3187" s="199">
        <f t="shared" si="505"/>
        <v>45339</v>
      </c>
      <c r="C3187" s="210" t="str">
        <f t="shared" si="506"/>
        <v>Zone 1 - Mile 8</v>
      </c>
      <c r="D3187" s="84" t="s">
        <v>821</v>
      </c>
      <c r="E3187" s="51" t="str">
        <f t="shared" si="507"/>
        <v>Andries</v>
      </c>
      <c r="F3187" s="51" t="str">
        <f t="shared" si="508"/>
        <v>Horn</v>
      </c>
      <c r="G3187" s="51" t="str">
        <f t="shared" si="509"/>
        <v>Men Senior</v>
      </c>
      <c r="H3187" s="51" t="str">
        <f t="shared" si="510"/>
        <v>Henties Bay</v>
      </c>
      <c r="I3187" s="84"/>
      <c r="J3187" s="84" t="s">
        <v>20</v>
      </c>
      <c r="K3187" s="84">
        <v>84</v>
      </c>
      <c r="L3187" s="83">
        <f t="shared" si="511"/>
        <v>2.2000000000000002</v>
      </c>
      <c r="M3187" s="83">
        <f t="shared" si="512"/>
        <v>2.2000000000000002</v>
      </c>
    </row>
    <row r="3188" spans="1:13" x14ac:dyDescent="0.3">
      <c r="A3188" s="210" t="str">
        <f t="shared" si="504"/>
        <v>2024-IC-L1</v>
      </c>
      <c r="B3188" s="199">
        <f t="shared" si="505"/>
        <v>45339</v>
      </c>
      <c r="C3188" s="210" t="str">
        <f t="shared" si="506"/>
        <v>Zone 1 - Mile 8</v>
      </c>
      <c r="D3188" s="84" t="s">
        <v>821</v>
      </c>
      <c r="E3188" s="51" t="str">
        <f t="shared" si="507"/>
        <v>Andries</v>
      </c>
      <c r="F3188" s="51" t="str">
        <f t="shared" si="508"/>
        <v>Horn</v>
      </c>
      <c r="G3188" s="51" t="str">
        <f t="shared" si="509"/>
        <v>Men Senior</v>
      </c>
      <c r="H3188" s="51" t="str">
        <f t="shared" si="510"/>
        <v>Henties Bay</v>
      </c>
      <c r="I3188" s="84"/>
      <c r="J3188" s="84" t="s">
        <v>20</v>
      </c>
      <c r="K3188" s="84">
        <v>78</v>
      </c>
      <c r="L3188" s="83">
        <f t="shared" si="511"/>
        <v>1.7</v>
      </c>
      <c r="M3188" s="83">
        <f t="shared" si="512"/>
        <v>1.7</v>
      </c>
    </row>
    <row r="3189" spans="1:13" x14ac:dyDescent="0.3">
      <c r="A3189" s="210" t="str">
        <f t="shared" si="504"/>
        <v>2024-IC-L1</v>
      </c>
      <c r="B3189" s="199">
        <f t="shared" si="505"/>
        <v>45339</v>
      </c>
      <c r="C3189" s="210" t="str">
        <f t="shared" si="506"/>
        <v>Zone 1 - Mile 8</v>
      </c>
      <c r="D3189" s="84" t="s">
        <v>1500</v>
      </c>
      <c r="E3189" s="51" t="str">
        <f t="shared" si="507"/>
        <v>Sylvia</v>
      </c>
      <c r="F3189" s="51" t="str">
        <f t="shared" si="508"/>
        <v>Horn</v>
      </c>
      <c r="G3189" s="51" t="str">
        <f t="shared" si="509"/>
        <v>Ladies Master</v>
      </c>
      <c r="H3189" s="51" t="str">
        <f t="shared" si="510"/>
        <v>Welwitschia</v>
      </c>
      <c r="I3189" s="84"/>
      <c r="J3189" s="84" t="s">
        <v>20</v>
      </c>
      <c r="K3189" s="84">
        <v>84</v>
      </c>
      <c r="L3189" s="83">
        <f t="shared" si="511"/>
        <v>2.2000000000000002</v>
      </c>
      <c r="M3189" s="83">
        <f t="shared" si="512"/>
        <v>2.2000000000000002</v>
      </c>
    </row>
    <row r="3190" spans="1:13" x14ac:dyDescent="0.3">
      <c r="A3190" s="210" t="str">
        <f t="shared" si="504"/>
        <v>2024-IC-L1</v>
      </c>
      <c r="B3190" s="199">
        <f t="shared" si="505"/>
        <v>45339</v>
      </c>
      <c r="C3190" s="210" t="str">
        <f t="shared" si="506"/>
        <v>Zone 1 - Mile 8</v>
      </c>
      <c r="D3190" s="84" t="s">
        <v>1500</v>
      </c>
      <c r="E3190" s="51" t="str">
        <f t="shared" si="507"/>
        <v>Sylvia</v>
      </c>
      <c r="F3190" s="51" t="str">
        <f t="shared" si="508"/>
        <v>Horn</v>
      </c>
      <c r="G3190" s="51" t="str">
        <f t="shared" si="509"/>
        <v>Ladies Master</v>
      </c>
      <c r="H3190" s="51" t="str">
        <f t="shared" si="510"/>
        <v>Welwitschia</v>
      </c>
      <c r="I3190" s="84"/>
      <c r="J3190" s="84" t="s">
        <v>20</v>
      </c>
      <c r="K3190" s="84">
        <v>88</v>
      </c>
      <c r="L3190" s="83">
        <f t="shared" si="511"/>
        <v>2.5</v>
      </c>
      <c r="M3190" s="83">
        <f t="shared" si="512"/>
        <v>2.5</v>
      </c>
    </row>
    <row r="3191" spans="1:13" x14ac:dyDescent="0.3">
      <c r="A3191" s="210" t="str">
        <f t="shared" si="504"/>
        <v>2024-IC-L1</v>
      </c>
      <c r="B3191" s="199">
        <f t="shared" si="505"/>
        <v>45339</v>
      </c>
      <c r="C3191" s="210" t="str">
        <f t="shared" si="506"/>
        <v>Zone 1 - Mile 8</v>
      </c>
      <c r="D3191" s="84" t="s">
        <v>1499</v>
      </c>
      <c r="E3191" s="51" t="str">
        <f t="shared" si="507"/>
        <v>Rian</v>
      </c>
      <c r="F3191" s="51" t="str">
        <f t="shared" si="508"/>
        <v>Horn</v>
      </c>
      <c r="G3191" s="51" t="str">
        <f t="shared" si="509"/>
        <v>Men Master</v>
      </c>
      <c r="H3191" s="51" t="str">
        <f t="shared" si="510"/>
        <v>Welwitschia</v>
      </c>
      <c r="I3191" s="84"/>
      <c r="J3191" s="84" t="s">
        <v>1280</v>
      </c>
      <c r="K3191" s="84">
        <v>111</v>
      </c>
      <c r="L3191" s="83">
        <f t="shared" si="511"/>
        <v>5.3</v>
      </c>
      <c r="M3191" s="83">
        <f t="shared" si="512"/>
        <v>5.3</v>
      </c>
    </row>
    <row r="3192" spans="1:13" x14ac:dyDescent="0.3">
      <c r="A3192" s="210" t="str">
        <f t="shared" si="504"/>
        <v>2024-IC-L1</v>
      </c>
      <c r="B3192" s="199">
        <f t="shared" si="505"/>
        <v>45339</v>
      </c>
      <c r="C3192" s="210" t="str">
        <f t="shared" si="506"/>
        <v>Zone 1 - Mile 8</v>
      </c>
      <c r="D3192" s="84" t="s">
        <v>1499</v>
      </c>
      <c r="E3192" s="51" t="str">
        <f t="shared" si="507"/>
        <v>Rian</v>
      </c>
      <c r="F3192" s="51" t="str">
        <f t="shared" si="508"/>
        <v>Horn</v>
      </c>
      <c r="G3192" s="51" t="str">
        <f t="shared" si="509"/>
        <v>Men Master</v>
      </c>
      <c r="H3192" s="51" t="str">
        <f t="shared" si="510"/>
        <v>Welwitschia</v>
      </c>
      <c r="I3192" s="84"/>
      <c r="J3192" s="84" t="s">
        <v>20</v>
      </c>
      <c r="K3192" s="84">
        <v>89</v>
      </c>
      <c r="L3192" s="83">
        <f t="shared" si="511"/>
        <v>2.6</v>
      </c>
      <c r="M3192" s="83">
        <f t="shared" si="512"/>
        <v>2.6</v>
      </c>
    </row>
    <row r="3193" spans="1:13" x14ac:dyDescent="0.3">
      <c r="A3193" s="210" t="str">
        <f t="shared" si="504"/>
        <v>2024-IC-L1</v>
      </c>
      <c r="B3193" s="199">
        <f t="shared" si="505"/>
        <v>45339</v>
      </c>
      <c r="C3193" s="210" t="str">
        <f t="shared" si="506"/>
        <v>Zone 1 - Mile 8</v>
      </c>
      <c r="D3193" s="84" t="s">
        <v>1367</v>
      </c>
      <c r="E3193" s="51" t="str">
        <f t="shared" si="507"/>
        <v>Nadine</v>
      </c>
      <c r="F3193" s="51" t="str">
        <f t="shared" si="508"/>
        <v>Downing</v>
      </c>
      <c r="G3193" s="51" t="str">
        <f t="shared" si="509"/>
        <v>Ladies Master</v>
      </c>
      <c r="H3193" s="51" t="str">
        <f t="shared" si="510"/>
        <v>Henties Bay</v>
      </c>
      <c r="I3193" s="84"/>
      <c r="J3193" s="84" t="s">
        <v>20</v>
      </c>
      <c r="K3193" s="84">
        <v>87</v>
      </c>
      <c r="L3193" s="83">
        <f t="shared" si="511"/>
        <v>2.4</v>
      </c>
      <c r="M3193" s="83">
        <f t="shared" si="512"/>
        <v>2.4</v>
      </c>
    </row>
    <row r="3194" spans="1:13" x14ac:dyDescent="0.3">
      <c r="A3194" s="210" t="str">
        <f t="shared" si="504"/>
        <v>2024-IC-L1</v>
      </c>
      <c r="B3194" s="199">
        <f t="shared" si="505"/>
        <v>45339</v>
      </c>
      <c r="C3194" s="210" t="str">
        <f t="shared" si="506"/>
        <v>Zone 1 - Mile 8</v>
      </c>
      <c r="D3194" s="84" t="s">
        <v>694</v>
      </c>
      <c r="E3194" s="51" t="str">
        <f t="shared" si="507"/>
        <v>Phillip Eric</v>
      </c>
      <c r="F3194" s="51" t="str">
        <f t="shared" si="508"/>
        <v>Mans</v>
      </c>
      <c r="G3194" s="51" t="str">
        <f t="shared" si="509"/>
        <v>Men Master</v>
      </c>
      <c r="H3194" s="51" t="str">
        <f t="shared" si="510"/>
        <v>Henties Bay</v>
      </c>
      <c r="I3194" s="84"/>
      <c r="J3194" s="84" t="s">
        <v>20</v>
      </c>
      <c r="K3194" s="84">
        <v>87</v>
      </c>
      <c r="L3194" s="83">
        <f t="shared" si="511"/>
        <v>2.4</v>
      </c>
      <c r="M3194" s="83">
        <f t="shared" si="512"/>
        <v>2.4</v>
      </c>
    </row>
    <row r="3195" spans="1:13" x14ac:dyDescent="0.3">
      <c r="A3195" s="210" t="str">
        <f t="shared" si="504"/>
        <v>2024-IC-L1</v>
      </c>
      <c r="B3195" s="199">
        <f t="shared" si="505"/>
        <v>45339</v>
      </c>
      <c r="C3195" s="210" t="str">
        <f t="shared" si="506"/>
        <v>Zone 1 - Mile 8</v>
      </c>
      <c r="D3195" s="84" t="s">
        <v>1701</v>
      </c>
      <c r="E3195" s="51" t="str">
        <f t="shared" si="507"/>
        <v>Ricku</v>
      </c>
      <c r="F3195" s="51" t="str">
        <f t="shared" si="508"/>
        <v>Mans</v>
      </c>
      <c r="G3195" s="51" t="str">
        <f t="shared" si="509"/>
        <v>Men Senior</v>
      </c>
      <c r="H3195" s="51" t="str">
        <f t="shared" si="510"/>
        <v>Henties Bay</v>
      </c>
      <c r="I3195" s="84"/>
      <c r="J3195" s="84" t="s">
        <v>20</v>
      </c>
      <c r="K3195" s="84">
        <v>84</v>
      </c>
      <c r="L3195" s="83">
        <f t="shared" si="511"/>
        <v>2.2000000000000002</v>
      </c>
      <c r="M3195" s="83">
        <f t="shared" si="512"/>
        <v>2.2000000000000002</v>
      </c>
    </row>
    <row r="3196" spans="1:13" x14ac:dyDescent="0.3">
      <c r="A3196" s="210" t="str">
        <f t="shared" si="504"/>
        <v>2024-IC-L1</v>
      </c>
      <c r="B3196" s="199">
        <f t="shared" si="505"/>
        <v>45339</v>
      </c>
      <c r="C3196" s="210" t="str">
        <f t="shared" si="506"/>
        <v>Zone 1 - Mile 8</v>
      </c>
      <c r="D3196" s="84" t="s">
        <v>1701</v>
      </c>
      <c r="E3196" s="51" t="str">
        <f t="shared" si="507"/>
        <v>Ricku</v>
      </c>
      <c r="F3196" s="51" t="str">
        <f t="shared" si="508"/>
        <v>Mans</v>
      </c>
      <c r="G3196" s="51" t="str">
        <f t="shared" si="509"/>
        <v>Men Senior</v>
      </c>
      <c r="H3196" s="51" t="str">
        <f t="shared" si="510"/>
        <v>Henties Bay</v>
      </c>
      <c r="I3196" s="84"/>
      <c r="J3196" s="84" t="s">
        <v>20</v>
      </c>
      <c r="K3196" s="84">
        <v>82</v>
      </c>
      <c r="L3196" s="83">
        <f t="shared" si="511"/>
        <v>2</v>
      </c>
      <c r="M3196" s="83">
        <f t="shared" si="512"/>
        <v>2</v>
      </c>
    </row>
    <row r="3197" spans="1:13" x14ac:dyDescent="0.3">
      <c r="A3197" s="210" t="str">
        <f t="shared" si="504"/>
        <v>2024-IC-L1</v>
      </c>
      <c r="B3197" s="199">
        <f t="shared" si="505"/>
        <v>45339</v>
      </c>
      <c r="C3197" s="210" t="str">
        <f t="shared" si="506"/>
        <v>Zone 1 - Mile 8</v>
      </c>
      <c r="D3197" s="84" t="s">
        <v>1701</v>
      </c>
      <c r="E3197" s="51" t="str">
        <f t="shared" si="507"/>
        <v>Ricku</v>
      </c>
      <c r="F3197" s="51" t="str">
        <f t="shared" si="508"/>
        <v>Mans</v>
      </c>
      <c r="G3197" s="51" t="str">
        <f t="shared" si="509"/>
        <v>Men Senior</v>
      </c>
      <c r="H3197" s="51" t="str">
        <f t="shared" si="510"/>
        <v>Henties Bay</v>
      </c>
      <c r="I3197" s="84"/>
      <c r="J3197" s="84" t="s">
        <v>20</v>
      </c>
      <c r="K3197" s="84">
        <v>89</v>
      </c>
      <c r="L3197" s="83">
        <f t="shared" si="511"/>
        <v>2.6</v>
      </c>
      <c r="M3197" s="83">
        <f t="shared" si="512"/>
        <v>2.6</v>
      </c>
    </row>
    <row r="3198" spans="1:13" x14ac:dyDescent="0.3">
      <c r="A3198" s="210" t="str">
        <f t="shared" si="504"/>
        <v>2024-IC-L1</v>
      </c>
      <c r="B3198" s="199">
        <f t="shared" si="505"/>
        <v>45339</v>
      </c>
      <c r="C3198" s="210" t="str">
        <f t="shared" si="506"/>
        <v>Zone 1 - Mile 8</v>
      </c>
      <c r="D3198" s="84" t="s">
        <v>1701</v>
      </c>
      <c r="E3198" s="51" t="str">
        <f t="shared" si="507"/>
        <v>Ricku</v>
      </c>
      <c r="F3198" s="51" t="str">
        <f t="shared" si="508"/>
        <v>Mans</v>
      </c>
      <c r="G3198" s="51" t="str">
        <f t="shared" si="509"/>
        <v>Men Senior</v>
      </c>
      <c r="H3198" s="51" t="str">
        <f t="shared" si="510"/>
        <v>Henties Bay</v>
      </c>
      <c r="I3198" s="84"/>
      <c r="J3198" s="84" t="s">
        <v>20</v>
      </c>
      <c r="K3198" s="84">
        <v>96</v>
      </c>
      <c r="L3198" s="83">
        <f t="shared" si="511"/>
        <v>3.3</v>
      </c>
      <c r="M3198" s="83">
        <f t="shared" si="512"/>
        <v>3.3</v>
      </c>
    </row>
    <row r="3199" spans="1:13" x14ac:dyDescent="0.3">
      <c r="A3199" s="210" t="str">
        <f t="shared" si="504"/>
        <v>2024-IC-L1</v>
      </c>
      <c r="B3199" s="199">
        <f t="shared" si="505"/>
        <v>45339</v>
      </c>
      <c r="C3199" s="210" t="str">
        <f t="shared" si="506"/>
        <v>Zone 1 - Mile 8</v>
      </c>
      <c r="D3199" s="84" t="s">
        <v>1701</v>
      </c>
      <c r="E3199" s="51" t="str">
        <f t="shared" si="507"/>
        <v>Ricku</v>
      </c>
      <c r="F3199" s="51" t="str">
        <f t="shared" si="508"/>
        <v>Mans</v>
      </c>
      <c r="G3199" s="51" t="str">
        <f t="shared" si="509"/>
        <v>Men Senior</v>
      </c>
      <c r="H3199" s="51" t="str">
        <f t="shared" si="510"/>
        <v>Henties Bay</v>
      </c>
      <c r="I3199" s="84"/>
      <c r="J3199" s="84" t="s">
        <v>1280</v>
      </c>
      <c r="K3199" s="84">
        <v>139</v>
      </c>
      <c r="L3199" s="83">
        <f t="shared" si="511"/>
        <v>11.7</v>
      </c>
      <c r="M3199" s="83">
        <f t="shared" si="512"/>
        <v>11.7</v>
      </c>
    </row>
    <row r="3200" spans="1:13" x14ac:dyDescent="0.3">
      <c r="A3200" s="210" t="str">
        <f t="shared" si="504"/>
        <v>2024-IC-L1</v>
      </c>
      <c r="B3200" s="199">
        <f t="shared" si="505"/>
        <v>45339</v>
      </c>
      <c r="C3200" s="210" t="str">
        <f t="shared" si="506"/>
        <v>Zone 1 - Mile 8</v>
      </c>
      <c r="D3200" s="84" t="s">
        <v>1701</v>
      </c>
      <c r="E3200" s="51" t="str">
        <f t="shared" si="507"/>
        <v>Ricku</v>
      </c>
      <c r="F3200" s="51" t="str">
        <f t="shared" si="508"/>
        <v>Mans</v>
      </c>
      <c r="G3200" s="51" t="str">
        <f t="shared" si="509"/>
        <v>Men Senior</v>
      </c>
      <c r="H3200" s="51" t="str">
        <f t="shared" si="510"/>
        <v>Henties Bay</v>
      </c>
      <c r="I3200" s="84"/>
      <c r="J3200" s="82" t="s">
        <v>1279</v>
      </c>
      <c r="K3200" s="84">
        <v>98</v>
      </c>
      <c r="L3200" s="83">
        <f t="shared" si="511"/>
        <v>4</v>
      </c>
      <c r="M3200" s="83">
        <f t="shared" si="512"/>
        <v>4</v>
      </c>
    </row>
    <row r="3201" spans="1:13" x14ac:dyDescent="0.3">
      <c r="A3201" s="210" t="str">
        <f t="shared" si="504"/>
        <v>2024-IC-L1</v>
      </c>
      <c r="B3201" s="199">
        <f t="shared" si="505"/>
        <v>45339</v>
      </c>
      <c r="C3201" s="210" t="str">
        <f t="shared" si="506"/>
        <v>Zone 1 - Mile 8</v>
      </c>
      <c r="D3201" s="84" t="s">
        <v>1418</v>
      </c>
      <c r="E3201" s="51" t="str">
        <f t="shared" si="507"/>
        <v>Jacob</v>
      </c>
      <c r="F3201" s="51" t="str">
        <f t="shared" si="508"/>
        <v>Wasserfall</v>
      </c>
      <c r="G3201" s="51" t="str">
        <f t="shared" si="509"/>
        <v>Men Senior</v>
      </c>
      <c r="H3201" s="51" t="str">
        <f t="shared" si="510"/>
        <v>Henties Bay</v>
      </c>
      <c r="I3201" s="84"/>
      <c r="J3201" s="84"/>
      <c r="K3201" s="84"/>
      <c r="L3201" s="83" t="str">
        <f t="shared" si="511"/>
        <v/>
      </c>
      <c r="M3201" s="83" t="str">
        <f t="shared" si="512"/>
        <v/>
      </c>
    </row>
    <row r="3202" spans="1:13" x14ac:dyDescent="0.3">
      <c r="A3202" s="210" t="str">
        <f t="shared" si="504"/>
        <v>2024-IC-L1</v>
      </c>
      <c r="B3202" s="199">
        <f t="shared" si="505"/>
        <v>45339</v>
      </c>
      <c r="C3202" s="210" t="str">
        <f t="shared" si="506"/>
        <v>Zone 1 - Mile 8</v>
      </c>
      <c r="D3202" s="84" t="s">
        <v>1554</v>
      </c>
      <c r="E3202" s="51" t="str">
        <f t="shared" si="507"/>
        <v>Sven</v>
      </c>
      <c r="F3202" s="51" t="str">
        <f t="shared" si="508"/>
        <v>Welzig</v>
      </c>
      <c r="G3202" s="51" t="str">
        <f t="shared" si="509"/>
        <v>Men U/21</v>
      </c>
      <c r="H3202" s="51" t="str">
        <f t="shared" si="510"/>
        <v>Mako</v>
      </c>
      <c r="I3202" s="84"/>
      <c r="J3202" s="82" t="s">
        <v>1279</v>
      </c>
      <c r="K3202" s="84">
        <v>101</v>
      </c>
      <c r="L3202" s="83">
        <f t="shared" si="511"/>
        <v>4.5</v>
      </c>
      <c r="M3202" s="83">
        <f t="shared" si="512"/>
        <v>4.5</v>
      </c>
    </row>
    <row r="3203" spans="1:13" x14ac:dyDescent="0.3">
      <c r="A3203" s="210" t="str">
        <f t="shared" ref="A3203:A3266" si="513">IF(D3203="","",A3202)</f>
        <v>2024-IC-L1</v>
      </c>
      <c r="B3203" s="199">
        <f t="shared" ref="B3203:B3266" si="514">IF(D3203="","",B3202)</f>
        <v>45339</v>
      </c>
      <c r="C3203" s="210" t="str">
        <f t="shared" ref="C3203:C3266" si="515">IF(D3203="","",C3202)</f>
        <v>Zone 1 - Mile 8</v>
      </c>
      <c r="D3203" s="84" t="s">
        <v>1554</v>
      </c>
      <c r="E3203" s="51" t="str">
        <f t="shared" ref="E3203:E3266" si="516">IF(D3203="","",VLOOKUP(D3203,Master,3,FALSE))</f>
        <v>Sven</v>
      </c>
      <c r="F3203" s="51" t="str">
        <f t="shared" ref="F3203:F3266" si="517">IF(D3203="","",VLOOKUP(D3203,Master,4,FALSE))</f>
        <v>Welzig</v>
      </c>
      <c r="G3203" s="51" t="str">
        <f t="shared" ref="G3203:G3266" si="518">IF(D3203="","",VLOOKUP(D3203,Master,5,FALSE))</f>
        <v>Men U/21</v>
      </c>
      <c r="H3203" s="51" t="str">
        <f t="shared" ref="H3203:H3266" si="519">IF(D3203="","",VLOOKUP(D3203,Master,2,FALSE))</f>
        <v>Mako</v>
      </c>
      <c r="I3203" s="84"/>
      <c r="J3203" s="82" t="s">
        <v>1279</v>
      </c>
      <c r="K3203" s="84">
        <v>151</v>
      </c>
      <c r="L3203" s="83">
        <f t="shared" ref="L3203:L3266" si="520">IF(K3203="","",IF(I3203="",ROUND(HLOOKUP(J3203,kgList,K3203,FALSE),1),ROUND(HLOOKUP(I3203,kgList,K3203,FALSE),1)))</f>
        <v>17.8</v>
      </c>
      <c r="M3203" s="83">
        <f t="shared" ref="M3203:M3266" si="521">IF(L3203="","",IF(COUNTA(I3203:J3203)&gt;1,"Edible or Inedible",IF(COUNTA(I3203)=1,L3203*1,IF(COUNTA(J3203)=1,L3203*1,"ERROR"))))</f>
        <v>17.8</v>
      </c>
    </row>
    <row r="3204" spans="1:13" x14ac:dyDescent="0.3">
      <c r="A3204" s="210" t="str">
        <f t="shared" si="513"/>
        <v>2024-IC-L1</v>
      </c>
      <c r="B3204" s="199">
        <f t="shared" si="514"/>
        <v>45339</v>
      </c>
      <c r="C3204" s="210" t="str">
        <f t="shared" si="515"/>
        <v>Zone 1 - Mile 8</v>
      </c>
      <c r="D3204" s="84" t="s">
        <v>1554</v>
      </c>
      <c r="E3204" s="51" t="str">
        <f t="shared" si="516"/>
        <v>Sven</v>
      </c>
      <c r="F3204" s="51" t="str">
        <f t="shared" si="517"/>
        <v>Welzig</v>
      </c>
      <c r="G3204" s="51" t="str">
        <f t="shared" si="518"/>
        <v>Men U/21</v>
      </c>
      <c r="H3204" s="51" t="str">
        <f t="shared" si="519"/>
        <v>Mako</v>
      </c>
      <c r="I3204" s="84"/>
      <c r="J3204" s="82" t="s">
        <v>1279</v>
      </c>
      <c r="K3204" s="84">
        <v>166</v>
      </c>
      <c r="L3204" s="83">
        <f t="shared" si="520"/>
        <v>24.6</v>
      </c>
      <c r="M3204" s="83">
        <f t="shared" si="521"/>
        <v>24.6</v>
      </c>
    </row>
    <row r="3205" spans="1:13" x14ac:dyDescent="0.3">
      <c r="A3205" s="210" t="str">
        <f t="shared" si="513"/>
        <v>2024-IC-L1</v>
      </c>
      <c r="B3205" s="199">
        <f t="shared" si="514"/>
        <v>45339</v>
      </c>
      <c r="C3205" s="210" t="str">
        <f t="shared" si="515"/>
        <v>Zone 1 - Mile 8</v>
      </c>
      <c r="D3205" s="84" t="s">
        <v>1554</v>
      </c>
      <c r="E3205" s="51" t="str">
        <f t="shared" si="516"/>
        <v>Sven</v>
      </c>
      <c r="F3205" s="51" t="str">
        <f t="shared" si="517"/>
        <v>Welzig</v>
      </c>
      <c r="G3205" s="51" t="str">
        <f t="shared" si="518"/>
        <v>Men U/21</v>
      </c>
      <c r="H3205" s="51" t="str">
        <f t="shared" si="519"/>
        <v>Mako</v>
      </c>
      <c r="I3205" s="84"/>
      <c r="J3205" s="82" t="s">
        <v>1279</v>
      </c>
      <c r="K3205" s="84">
        <v>158</v>
      </c>
      <c r="L3205" s="83">
        <f t="shared" si="520"/>
        <v>20.8</v>
      </c>
      <c r="M3205" s="83">
        <f t="shared" si="521"/>
        <v>20.8</v>
      </c>
    </row>
    <row r="3206" spans="1:13" x14ac:dyDescent="0.3">
      <c r="A3206" s="210" t="str">
        <f t="shared" si="513"/>
        <v>2024-IC-L1</v>
      </c>
      <c r="B3206" s="199">
        <f t="shared" si="514"/>
        <v>45339</v>
      </c>
      <c r="C3206" s="210" t="str">
        <f t="shared" si="515"/>
        <v>Zone 1 - Mile 8</v>
      </c>
      <c r="D3206" s="84" t="s">
        <v>1554</v>
      </c>
      <c r="E3206" s="51" t="str">
        <f t="shared" si="516"/>
        <v>Sven</v>
      </c>
      <c r="F3206" s="51" t="str">
        <f t="shared" si="517"/>
        <v>Welzig</v>
      </c>
      <c r="G3206" s="51" t="str">
        <f t="shared" si="518"/>
        <v>Men U/21</v>
      </c>
      <c r="H3206" s="51" t="str">
        <f t="shared" si="519"/>
        <v>Mako</v>
      </c>
      <c r="I3206" s="84"/>
      <c r="J3206" s="82" t="s">
        <v>1279</v>
      </c>
      <c r="K3206" s="84">
        <v>166</v>
      </c>
      <c r="L3206" s="83">
        <f t="shared" si="520"/>
        <v>24.6</v>
      </c>
      <c r="M3206" s="83">
        <f t="shared" si="521"/>
        <v>24.6</v>
      </c>
    </row>
    <row r="3207" spans="1:13" x14ac:dyDescent="0.3">
      <c r="A3207" s="210" t="str">
        <f t="shared" si="513"/>
        <v>2024-IC-L1</v>
      </c>
      <c r="B3207" s="199">
        <f t="shared" si="514"/>
        <v>45339</v>
      </c>
      <c r="C3207" s="210" t="str">
        <f t="shared" si="515"/>
        <v>Zone 1 - Mile 8</v>
      </c>
      <c r="D3207" s="84" t="s">
        <v>1554</v>
      </c>
      <c r="E3207" s="51" t="str">
        <f t="shared" si="516"/>
        <v>Sven</v>
      </c>
      <c r="F3207" s="51" t="str">
        <f t="shared" si="517"/>
        <v>Welzig</v>
      </c>
      <c r="G3207" s="51" t="str">
        <f t="shared" si="518"/>
        <v>Men U/21</v>
      </c>
      <c r="H3207" s="51" t="str">
        <f t="shared" si="519"/>
        <v>Mako</v>
      </c>
      <c r="I3207" s="84"/>
      <c r="J3207" s="82" t="s">
        <v>1279</v>
      </c>
      <c r="K3207" s="84">
        <v>168</v>
      </c>
      <c r="L3207" s="83">
        <f t="shared" si="520"/>
        <v>25.7</v>
      </c>
      <c r="M3207" s="83">
        <f t="shared" si="521"/>
        <v>25.7</v>
      </c>
    </row>
    <row r="3208" spans="1:13" x14ac:dyDescent="0.3">
      <c r="A3208" s="210" t="str">
        <f t="shared" si="513"/>
        <v>2024-IC-L1</v>
      </c>
      <c r="B3208" s="199">
        <f t="shared" si="514"/>
        <v>45339</v>
      </c>
      <c r="C3208" s="210" t="str">
        <f t="shared" si="515"/>
        <v>Zone 1 - Mile 8</v>
      </c>
      <c r="D3208" s="84" t="s">
        <v>1554</v>
      </c>
      <c r="E3208" s="51" t="str">
        <f t="shared" si="516"/>
        <v>Sven</v>
      </c>
      <c r="F3208" s="51" t="str">
        <f t="shared" si="517"/>
        <v>Welzig</v>
      </c>
      <c r="G3208" s="51" t="str">
        <f t="shared" si="518"/>
        <v>Men U/21</v>
      </c>
      <c r="H3208" s="51" t="str">
        <f t="shared" si="519"/>
        <v>Mako</v>
      </c>
      <c r="I3208" s="84"/>
      <c r="J3208" s="82" t="s">
        <v>1279</v>
      </c>
      <c r="K3208" s="84">
        <v>148</v>
      </c>
      <c r="L3208" s="83">
        <f t="shared" si="520"/>
        <v>16.600000000000001</v>
      </c>
      <c r="M3208" s="83">
        <f t="shared" si="521"/>
        <v>16.600000000000001</v>
      </c>
    </row>
    <row r="3209" spans="1:13" x14ac:dyDescent="0.3">
      <c r="A3209" s="210" t="str">
        <f t="shared" si="513"/>
        <v>2024-IC-L1</v>
      </c>
      <c r="B3209" s="199">
        <f t="shared" si="514"/>
        <v>45339</v>
      </c>
      <c r="C3209" s="210" t="str">
        <f t="shared" si="515"/>
        <v>Zone 1 - Mile 8</v>
      </c>
      <c r="D3209" s="84" t="s">
        <v>1554</v>
      </c>
      <c r="E3209" s="51" t="str">
        <f t="shared" si="516"/>
        <v>Sven</v>
      </c>
      <c r="F3209" s="51" t="str">
        <f t="shared" si="517"/>
        <v>Welzig</v>
      </c>
      <c r="G3209" s="51" t="str">
        <f t="shared" si="518"/>
        <v>Men U/21</v>
      </c>
      <c r="H3209" s="51" t="str">
        <f t="shared" si="519"/>
        <v>Mako</v>
      </c>
      <c r="I3209" s="84"/>
      <c r="J3209" s="84" t="s">
        <v>20</v>
      </c>
      <c r="K3209" s="84">
        <v>88</v>
      </c>
      <c r="L3209" s="83">
        <f t="shared" si="520"/>
        <v>2.5</v>
      </c>
      <c r="M3209" s="83">
        <f t="shared" si="521"/>
        <v>2.5</v>
      </c>
    </row>
    <row r="3210" spans="1:13" x14ac:dyDescent="0.3">
      <c r="A3210" s="210" t="str">
        <f t="shared" si="513"/>
        <v>2024-IC-L1</v>
      </c>
      <c r="B3210" s="199">
        <f t="shared" si="514"/>
        <v>45339</v>
      </c>
      <c r="C3210" s="210" t="str">
        <f t="shared" si="515"/>
        <v>Zone 1 - Mile 8</v>
      </c>
      <c r="D3210" s="84" t="s">
        <v>1554</v>
      </c>
      <c r="E3210" s="51" t="str">
        <f t="shared" si="516"/>
        <v>Sven</v>
      </c>
      <c r="F3210" s="51" t="str">
        <f t="shared" si="517"/>
        <v>Welzig</v>
      </c>
      <c r="G3210" s="51" t="str">
        <f t="shared" si="518"/>
        <v>Men U/21</v>
      </c>
      <c r="H3210" s="51" t="str">
        <f t="shared" si="519"/>
        <v>Mako</v>
      </c>
      <c r="I3210" s="84"/>
      <c r="J3210" s="84" t="s">
        <v>1280</v>
      </c>
      <c r="K3210" s="84">
        <v>131</v>
      </c>
      <c r="L3210" s="83">
        <f t="shared" si="520"/>
        <v>9.5</v>
      </c>
      <c r="M3210" s="83">
        <f t="shared" si="521"/>
        <v>9.5</v>
      </c>
    </row>
    <row r="3211" spans="1:13" x14ac:dyDescent="0.3">
      <c r="A3211" s="210" t="str">
        <f t="shared" si="513"/>
        <v>2024-IC-L1</v>
      </c>
      <c r="B3211" s="199">
        <f t="shared" si="514"/>
        <v>45339</v>
      </c>
      <c r="C3211" s="210" t="str">
        <f t="shared" si="515"/>
        <v>Zone 1 - Mile 8</v>
      </c>
      <c r="D3211" s="84" t="s">
        <v>1554</v>
      </c>
      <c r="E3211" s="51" t="str">
        <f t="shared" si="516"/>
        <v>Sven</v>
      </c>
      <c r="F3211" s="51" t="str">
        <f t="shared" si="517"/>
        <v>Welzig</v>
      </c>
      <c r="G3211" s="51" t="str">
        <f t="shared" si="518"/>
        <v>Men U/21</v>
      </c>
      <c r="H3211" s="51" t="str">
        <f t="shared" si="519"/>
        <v>Mako</v>
      </c>
      <c r="I3211" s="84"/>
      <c r="J3211" s="84" t="s">
        <v>1280</v>
      </c>
      <c r="K3211" s="84">
        <v>147</v>
      </c>
      <c r="L3211" s="83">
        <f t="shared" si="520"/>
        <v>14.2</v>
      </c>
      <c r="M3211" s="83">
        <f t="shared" si="521"/>
        <v>14.2</v>
      </c>
    </row>
    <row r="3212" spans="1:13" x14ac:dyDescent="0.3">
      <c r="A3212" s="210" t="str">
        <f t="shared" si="513"/>
        <v>2024-IC-L1</v>
      </c>
      <c r="B3212" s="199">
        <f t="shared" si="514"/>
        <v>45339</v>
      </c>
      <c r="C3212" s="210" t="str">
        <f t="shared" si="515"/>
        <v>Zone 1 - Mile 8</v>
      </c>
      <c r="D3212" s="84" t="s">
        <v>1430</v>
      </c>
      <c r="E3212" s="51" t="str">
        <f t="shared" si="516"/>
        <v>Kay</v>
      </c>
      <c r="F3212" s="51" t="str">
        <f t="shared" si="517"/>
        <v>Bachran</v>
      </c>
      <c r="G3212" s="51" t="str">
        <f t="shared" si="518"/>
        <v>Men Senior</v>
      </c>
      <c r="H3212" s="51" t="str">
        <f t="shared" si="519"/>
        <v>Mako</v>
      </c>
      <c r="I3212" s="84"/>
      <c r="J3212" s="84" t="s">
        <v>20</v>
      </c>
      <c r="K3212" s="84">
        <v>84</v>
      </c>
      <c r="L3212" s="83">
        <f t="shared" si="520"/>
        <v>2.2000000000000002</v>
      </c>
      <c r="M3212" s="83">
        <f t="shared" si="521"/>
        <v>2.2000000000000002</v>
      </c>
    </row>
    <row r="3213" spans="1:13" x14ac:dyDescent="0.3">
      <c r="A3213" s="210" t="str">
        <f t="shared" si="513"/>
        <v>2024-IC-L1</v>
      </c>
      <c r="B3213" s="199">
        <f t="shared" si="514"/>
        <v>45339</v>
      </c>
      <c r="C3213" s="210" t="str">
        <f t="shared" si="515"/>
        <v>Zone 1 - Mile 8</v>
      </c>
      <c r="D3213" s="84" t="s">
        <v>1430</v>
      </c>
      <c r="E3213" s="51" t="str">
        <f t="shared" si="516"/>
        <v>Kay</v>
      </c>
      <c r="F3213" s="51" t="str">
        <f t="shared" si="517"/>
        <v>Bachran</v>
      </c>
      <c r="G3213" s="51" t="str">
        <f t="shared" si="518"/>
        <v>Men Senior</v>
      </c>
      <c r="H3213" s="51" t="str">
        <f t="shared" si="519"/>
        <v>Mako</v>
      </c>
      <c r="I3213" s="84"/>
      <c r="J3213" s="82" t="s">
        <v>1279</v>
      </c>
      <c r="K3213" s="84">
        <v>152</v>
      </c>
      <c r="L3213" s="83">
        <f t="shared" si="520"/>
        <v>18.2</v>
      </c>
      <c r="M3213" s="83">
        <f t="shared" si="521"/>
        <v>18.2</v>
      </c>
    </row>
    <row r="3214" spans="1:13" x14ac:dyDescent="0.3">
      <c r="A3214" s="210" t="str">
        <f t="shared" si="513"/>
        <v>2024-IC-L1</v>
      </c>
      <c r="B3214" s="199">
        <f t="shared" si="514"/>
        <v>45339</v>
      </c>
      <c r="C3214" s="210" t="str">
        <f t="shared" si="515"/>
        <v>Zone 1 - Mile 8</v>
      </c>
      <c r="D3214" s="84" t="s">
        <v>1430</v>
      </c>
      <c r="E3214" s="51" t="str">
        <f t="shared" si="516"/>
        <v>Kay</v>
      </c>
      <c r="F3214" s="51" t="str">
        <f t="shared" si="517"/>
        <v>Bachran</v>
      </c>
      <c r="G3214" s="51" t="str">
        <f t="shared" si="518"/>
        <v>Men Senior</v>
      </c>
      <c r="H3214" s="51" t="str">
        <f t="shared" si="519"/>
        <v>Mako</v>
      </c>
      <c r="I3214" s="84"/>
      <c r="J3214" s="82" t="s">
        <v>1279</v>
      </c>
      <c r="K3214" s="84">
        <v>168</v>
      </c>
      <c r="L3214" s="83">
        <f t="shared" si="520"/>
        <v>25.7</v>
      </c>
      <c r="M3214" s="83">
        <f t="shared" si="521"/>
        <v>25.7</v>
      </c>
    </row>
    <row r="3215" spans="1:13" x14ac:dyDescent="0.3">
      <c r="A3215" s="210" t="str">
        <f t="shared" si="513"/>
        <v>2024-IC-L1</v>
      </c>
      <c r="B3215" s="199">
        <f t="shared" si="514"/>
        <v>45339</v>
      </c>
      <c r="C3215" s="210" t="str">
        <f t="shared" si="515"/>
        <v>Zone 1 - Mile 8</v>
      </c>
      <c r="D3215" s="84" t="s">
        <v>1430</v>
      </c>
      <c r="E3215" s="51" t="str">
        <f t="shared" si="516"/>
        <v>Kay</v>
      </c>
      <c r="F3215" s="51" t="str">
        <f t="shared" si="517"/>
        <v>Bachran</v>
      </c>
      <c r="G3215" s="51" t="str">
        <f t="shared" si="518"/>
        <v>Men Senior</v>
      </c>
      <c r="H3215" s="51" t="str">
        <f t="shared" si="519"/>
        <v>Mako</v>
      </c>
      <c r="I3215" s="84"/>
      <c r="J3215" s="82" t="s">
        <v>1279</v>
      </c>
      <c r="K3215" s="84">
        <v>166</v>
      </c>
      <c r="L3215" s="83">
        <f t="shared" si="520"/>
        <v>24.6</v>
      </c>
      <c r="M3215" s="83">
        <f t="shared" si="521"/>
        <v>24.6</v>
      </c>
    </row>
    <row r="3216" spans="1:13" x14ac:dyDescent="0.3">
      <c r="A3216" s="210" t="str">
        <f t="shared" si="513"/>
        <v>2024-IC-L1</v>
      </c>
      <c r="B3216" s="199">
        <f t="shared" si="514"/>
        <v>45339</v>
      </c>
      <c r="C3216" s="210" t="str">
        <f t="shared" si="515"/>
        <v>Zone 1 - Mile 8</v>
      </c>
      <c r="D3216" s="84" t="s">
        <v>564</v>
      </c>
      <c r="E3216" s="51" t="str">
        <f t="shared" si="516"/>
        <v>Maritz</v>
      </c>
      <c r="F3216" s="51" t="str">
        <f t="shared" si="517"/>
        <v>Van Niekerk</v>
      </c>
      <c r="G3216" s="51" t="str">
        <f t="shared" si="518"/>
        <v>Men Senior</v>
      </c>
      <c r="H3216" s="51" t="str">
        <f t="shared" si="519"/>
        <v>Mako</v>
      </c>
      <c r="I3216" s="84"/>
      <c r="J3216" s="84" t="s">
        <v>1280</v>
      </c>
      <c r="K3216" s="84">
        <v>135</v>
      </c>
      <c r="L3216" s="83">
        <f t="shared" si="520"/>
        <v>10.6</v>
      </c>
      <c r="M3216" s="83">
        <f t="shared" si="521"/>
        <v>10.6</v>
      </c>
    </row>
    <row r="3217" spans="1:13" x14ac:dyDescent="0.3">
      <c r="A3217" s="210" t="str">
        <f t="shared" si="513"/>
        <v>2024-IC-L1</v>
      </c>
      <c r="B3217" s="199">
        <f t="shared" si="514"/>
        <v>45339</v>
      </c>
      <c r="C3217" s="210" t="str">
        <f t="shared" si="515"/>
        <v>Zone 1 - Mile 8</v>
      </c>
      <c r="D3217" s="84" t="s">
        <v>564</v>
      </c>
      <c r="E3217" s="51" t="str">
        <f t="shared" si="516"/>
        <v>Maritz</v>
      </c>
      <c r="F3217" s="51" t="str">
        <f t="shared" si="517"/>
        <v>Van Niekerk</v>
      </c>
      <c r="G3217" s="51" t="str">
        <f t="shared" si="518"/>
        <v>Men Senior</v>
      </c>
      <c r="H3217" s="51" t="str">
        <f t="shared" si="519"/>
        <v>Mako</v>
      </c>
      <c r="I3217" s="84"/>
      <c r="J3217" s="84" t="s">
        <v>1280</v>
      </c>
      <c r="K3217" s="84">
        <v>144</v>
      </c>
      <c r="L3217" s="83">
        <f t="shared" si="520"/>
        <v>13.2</v>
      </c>
      <c r="M3217" s="83">
        <f t="shared" si="521"/>
        <v>13.2</v>
      </c>
    </row>
    <row r="3218" spans="1:13" x14ac:dyDescent="0.3">
      <c r="A3218" s="210" t="str">
        <f t="shared" si="513"/>
        <v>2024-IC-L1</v>
      </c>
      <c r="B3218" s="199">
        <f t="shared" si="514"/>
        <v>45339</v>
      </c>
      <c r="C3218" s="210" t="str">
        <f t="shared" si="515"/>
        <v>Zone 1 - Mile 8</v>
      </c>
      <c r="D3218" s="84" t="s">
        <v>466</v>
      </c>
      <c r="E3218" s="51" t="str">
        <f t="shared" si="516"/>
        <v>Riaan</v>
      </c>
      <c r="F3218" s="51" t="str">
        <f t="shared" si="517"/>
        <v>Tap</v>
      </c>
      <c r="G3218" s="51" t="str">
        <f t="shared" si="518"/>
        <v>Men Veteran</v>
      </c>
      <c r="H3218" s="51" t="str">
        <f t="shared" si="519"/>
        <v>Mako</v>
      </c>
      <c r="I3218" s="84"/>
      <c r="J3218" s="84" t="s">
        <v>1280</v>
      </c>
      <c r="K3218" s="84">
        <v>132</v>
      </c>
      <c r="L3218" s="83">
        <f t="shared" si="520"/>
        <v>9.8000000000000007</v>
      </c>
      <c r="M3218" s="83">
        <f t="shared" si="521"/>
        <v>9.8000000000000007</v>
      </c>
    </row>
    <row r="3219" spans="1:13" x14ac:dyDescent="0.3">
      <c r="A3219" s="210" t="str">
        <f t="shared" si="513"/>
        <v>2024-IC-L1</v>
      </c>
      <c r="B3219" s="199">
        <f t="shared" si="514"/>
        <v>45339</v>
      </c>
      <c r="C3219" s="210" t="str">
        <f t="shared" si="515"/>
        <v>Zone 1 - Mile 8</v>
      </c>
      <c r="D3219" s="84" t="s">
        <v>681</v>
      </c>
      <c r="E3219" s="51" t="str">
        <f t="shared" si="516"/>
        <v>Kyle</v>
      </c>
      <c r="F3219" s="51" t="str">
        <f t="shared" si="517"/>
        <v>Adams</v>
      </c>
      <c r="G3219" s="51" t="str">
        <f t="shared" si="518"/>
        <v>Men Senior</v>
      </c>
      <c r="H3219" s="51" t="str">
        <f t="shared" si="519"/>
        <v>Mako</v>
      </c>
      <c r="I3219" s="84"/>
      <c r="J3219" s="84" t="s">
        <v>20</v>
      </c>
      <c r="K3219" s="84">
        <v>79</v>
      </c>
      <c r="L3219" s="83">
        <f t="shared" si="520"/>
        <v>1.8</v>
      </c>
      <c r="M3219" s="83">
        <f t="shared" si="521"/>
        <v>1.8</v>
      </c>
    </row>
    <row r="3220" spans="1:13" x14ac:dyDescent="0.3">
      <c r="A3220" s="210" t="str">
        <f t="shared" si="513"/>
        <v>2024-IC-L1</v>
      </c>
      <c r="B3220" s="199">
        <f t="shared" si="514"/>
        <v>45339</v>
      </c>
      <c r="C3220" s="210" t="str">
        <f t="shared" si="515"/>
        <v>Zone 1 - Mile 8</v>
      </c>
      <c r="D3220" s="84" t="s">
        <v>681</v>
      </c>
      <c r="E3220" s="51" t="str">
        <f t="shared" si="516"/>
        <v>Kyle</v>
      </c>
      <c r="F3220" s="51" t="str">
        <f t="shared" si="517"/>
        <v>Adams</v>
      </c>
      <c r="G3220" s="51" t="str">
        <f t="shared" si="518"/>
        <v>Men Senior</v>
      </c>
      <c r="H3220" s="51" t="str">
        <f t="shared" si="519"/>
        <v>Mako</v>
      </c>
      <c r="I3220" s="84"/>
      <c r="J3220" s="82" t="s">
        <v>1279</v>
      </c>
      <c r="K3220" s="84">
        <v>152</v>
      </c>
      <c r="L3220" s="83">
        <f t="shared" si="520"/>
        <v>18.2</v>
      </c>
      <c r="M3220" s="83">
        <f t="shared" si="521"/>
        <v>18.2</v>
      </c>
    </row>
    <row r="3221" spans="1:13" x14ac:dyDescent="0.3">
      <c r="A3221" s="210" t="str">
        <f t="shared" si="513"/>
        <v>2024-IC-L1</v>
      </c>
      <c r="B3221" s="199">
        <f t="shared" si="514"/>
        <v>45339</v>
      </c>
      <c r="C3221" s="210" t="str">
        <f t="shared" si="515"/>
        <v>Zone 1 - Mile 8</v>
      </c>
      <c r="D3221" s="84" t="s">
        <v>1054</v>
      </c>
      <c r="E3221" s="51" t="str">
        <f t="shared" si="516"/>
        <v>Rudi(Jnr.)</v>
      </c>
      <c r="F3221" s="51" t="str">
        <f t="shared" si="517"/>
        <v>Swartz</v>
      </c>
      <c r="G3221" s="51" t="str">
        <f t="shared" si="518"/>
        <v>Men U/21</v>
      </c>
      <c r="H3221" s="51" t="str">
        <f t="shared" si="519"/>
        <v>Mako</v>
      </c>
      <c r="I3221" s="84"/>
      <c r="J3221" s="84" t="s">
        <v>20</v>
      </c>
      <c r="K3221" s="84">
        <v>88</v>
      </c>
      <c r="L3221" s="83">
        <f t="shared" si="520"/>
        <v>2.5</v>
      </c>
      <c r="M3221" s="83">
        <f t="shared" si="521"/>
        <v>2.5</v>
      </c>
    </row>
    <row r="3222" spans="1:13" x14ac:dyDescent="0.3">
      <c r="A3222" s="210" t="str">
        <f t="shared" si="513"/>
        <v>2024-IC-L1</v>
      </c>
      <c r="B3222" s="199">
        <f t="shared" si="514"/>
        <v>45339</v>
      </c>
      <c r="C3222" s="210" t="str">
        <f t="shared" si="515"/>
        <v>Zone 1 - Mile 8</v>
      </c>
      <c r="D3222" s="84" t="s">
        <v>1054</v>
      </c>
      <c r="E3222" s="51" t="str">
        <f t="shared" si="516"/>
        <v>Rudi(Jnr.)</v>
      </c>
      <c r="F3222" s="51" t="str">
        <f t="shared" si="517"/>
        <v>Swartz</v>
      </c>
      <c r="G3222" s="51" t="str">
        <f t="shared" si="518"/>
        <v>Men U/21</v>
      </c>
      <c r="H3222" s="51" t="str">
        <f t="shared" si="519"/>
        <v>Mako</v>
      </c>
      <c r="I3222" s="84"/>
      <c r="J3222" s="84" t="s">
        <v>1280</v>
      </c>
      <c r="K3222" s="84">
        <v>135</v>
      </c>
      <c r="L3222" s="83">
        <f t="shared" si="520"/>
        <v>10.6</v>
      </c>
      <c r="M3222" s="83">
        <f t="shared" si="521"/>
        <v>10.6</v>
      </c>
    </row>
    <row r="3223" spans="1:13" x14ac:dyDescent="0.3">
      <c r="A3223" s="210" t="str">
        <f t="shared" si="513"/>
        <v>2024-IC-L1</v>
      </c>
      <c r="B3223" s="199">
        <f t="shared" si="514"/>
        <v>45339</v>
      </c>
      <c r="C3223" s="210" t="str">
        <f t="shared" si="515"/>
        <v>Zone 1 - Mile 8</v>
      </c>
      <c r="D3223" s="84" t="s">
        <v>1054</v>
      </c>
      <c r="E3223" s="51" t="str">
        <f t="shared" si="516"/>
        <v>Rudi(Jnr.)</v>
      </c>
      <c r="F3223" s="51" t="str">
        <f t="shared" si="517"/>
        <v>Swartz</v>
      </c>
      <c r="G3223" s="51" t="str">
        <f t="shared" si="518"/>
        <v>Men U/21</v>
      </c>
      <c r="H3223" s="51" t="str">
        <f t="shared" si="519"/>
        <v>Mako</v>
      </c>
      <c r="I3223" s="84"/>
      <c r="J3223" s="84" t="s">
        <v>1280</v>
      </c>
      <c r="K3223" s="84">
        <v>168</v>
      </c>
      <c r="L3223" s="83">
        <f t="shared" si="520"/>
        <v>22.7</v>
      </c>
      <c r="M3223" s="83">
        <f t="shared" si="521"/>
        <v>22.7</v>
      </c>
    </row>
    <row r="3224" spans="1:13" x14ac:dyDescent="0.3">
      <c r="A3224" s="210" t="str">
        <f t="shared" si="513"/>
        <v>2024-IC-L1</v>
      </c>
      <c r="B3224" s="199">
        <f t="shared" si="514"/>
        <v>45339</v>
      </c>
      <c r="C3224" s="210" t="str">
        <f t="shared" si="515"/>
        <v>Zone 1 - Mile 8</v>
      </c>
      <c r="D3224" s="84" t="s">
        <v>1054</v>
      </c>
      <c r="E3224" s="51" t="str">
        <f t="shared" si="516"/>
        <v>Rudi(Jnr.)</v>
      </c>
      <c r="F3224" s="51" t="str">
        <f t="shared" si="517"/>
        <v>Swartz</v>
      </c>
      <c r="G3224" s="51" t="str">
        <f t="shared" si="518"/>
        <v>Men U/21</v>
      </c>
      <c r="H3224" s="51" t="str">
        <f t="shared" si="519"/>
        <v>Mako</v>
      </c>
      <c r="I3224" s="84"/>
      <c r="J3224" s="84" t="s">
        <v>1280</v>
      </c>
      <c r="K3224" s="84">
        <v>131</v>
      </c>
      <c r="L3224" s="83">
        <f t="shared" si="520"/>
        <v>9.5</v>
      </c>
      <c r="M3224" s="83">
        <f t="shared" si="521"/>
        <v>9.5</v>
      </c>
    </row>
    <row r="3225" spans="1:13" x14ac:dyDescent="0.3">
      <c r="A3225" s="210" t="str">
        <f t="shared" si="513"/>
        <v>2024-IC-L1</v>
      </c>
      <c r="B3225" s="199">
        <f t="shared" si="514"/>
        <v>45339</v>
      </c>
      <c r="C3225" s="210" t="str">
        <f t="shared" si="515"/>
        <v>Zone 1 - Mile 8</v>
      </c>
      <c r="D3225" s="84" t="s">
        <v>1054</v>
      </c>
      <c r="E3225" s="51" t="str">
        <f t="shared" si="516"/>
        <v>Rudi(Jnr.)</v>
      </c>
      <c r="F3225" s="51" t="str">
        <f t="shared" si="517"/>
        <v>Swartz</v>
      </c>
      <c r="G3225" s="51" t="str">
        <f t="shared" si="518"/>
        <v>Men U/21</v>
      </c>
      <c r="H3225" s="51" t="str">
        <f t="shared" si="519"/>
        <v>Mako</v>
      </c>
      <c r="I3225" s="84"/>
      <c r="J3225" s="84" t="s">
        <v>1280</v>
      </c>
      <c r="K3225" s="84">
        <v>135</v>
      </c>
      <c r="L3225" s="83">
        <f t="shared" si="520"/>
        <v>10.6</v>
      </c>
      <c r="M3225" s="83">
        <f t="shared" si="521"/>
        <v>10.6</v>
      </c>
    </row>
    <row r="3226" spans="1:13" x14ac:dyDescent="0.3">
      <c r="A3226" s="210" t="str">
        <f t="shared" si="513"/>
        <v>2024-IC-L1</v>
      </c>
      <c r="B3226" s="199">
        <f t="shared" si="514"/>
        <v>45339</v>
      </c>
      <c r="C3226" s="210" t="str">
        <f t="shared" si="515"/>
        <v>Zone 1 - Mile 8</v>
      </c>
      <c r="D3226" s="84" t="s">
        <v>1003</v>
      </c>
      <c r="E3226" s="51" t="str">
        <f t="shared" si="516"/>
        <v>Jorg</v>
      </c>
      <c r="F3226" s="51" t="str">
        <f t="shared" si="517"/>
        <v>Walder</v>
      </c>
      <c r="G3226" s="51" t="str">
        <f t="shared" si="518"/>
        <v>Men Master</v>
      </c>
      <c r="H3226" s="51" t="str">
        <f t="shared" si="519"/>
        <v>Mako</v>
      </c>
      <c r="I3226" s="84"/>
      <c r="J3226" s="84" t="s">
        <v>1280</v>
      </c>
      <c r="K3226" s="84">
        <v>93</v>
      </c>
      <c r="L3226" s="83">
        <f t="shared" si="520"/>
        <v>2.9</v>
      </c>
      <c r="M3226" s="83">
        <f t="shared" si="521"/>
        <v>2.9</v>
      </c>
    </row>
    <row r="3227" spans="1:13" x14ac:dyDescent="0.3">
      <c r="A3227" s="210" t="str">
        <f t="shared" si="513"/>
        <v>2024-IC-L1</v>
      </c>
      <c r="B3227" s="199">
        <f t="shared" si="514"/>
        <v>45339</v>
      </c>
      <c r="C3227" s="210" t="str">
        <f t="shared" si="515"/>
        <v>Zone 1 - Mile 8</v>
      </c>
      <c r="D3227" s="84" t="s">
        <v>1003</v>
      </c>
      <c r="E3227" s="51" t="str">
        <f t="shared" si="516"/>
        <v>Jorg</v>
      </c>
      <c r="F3227" s="51" t="str">
        <f t="shared" si="517"/>
        <v>Walder</v>
      </c>
      <c r="G3227" s="51" t="str">
        <f t="shared" si="518"/>
        <v>Men Master</v>
      </c>
      <c r="H3227" s="51" t="str">
        <f t="shared" si="519"/>
        <v>Mako</v>
      </c>
      <c r="I3227" s="84"/>
      <c r="J3227" s="84" t="s">
        <v>1280</v>
      </c>
      <c r="K3227" s="84">
        <v>73</v>
      </c>
      <c r="L3227" s="83">
        <f t="shared" si="520"/>
        <v>1.2</v>
      </c>
      <c r="M3227" s="83">
        <f t="shared" si="521"/>
        <v>1.2</v>
      </c>
    </row>
    <row r="3228" spans="1:13" x14ac:dyDescent="0.3">
      <c r="A3228" s="210" t="str">
        <f t="shared" si="513"/>
        <v>2024-IC-L1</v>
      </c>
      <c r="B3228" s="199">
        <f t="shared" si="514"/>
        <v>45339</v>
      </c>
      <c r="C3228" s="210" t="str">
        <f t="shared" si="515"/>
        <v>Zone 1 - Mile 8</v>
      </c>
      <c r="D3228" s="84" t="s">
        <v>605</v>
      </c>
      <c r="E3228" s="51" t="str">
        <f t="shared" si="516"/>
        <v>Gerard</v>
      </c>
      <c r="F3228" s="51" t="str">
        <f t="shared" si="517"/>
        <v>Hough</v>
      </c>
      <c r="G3228" s="51" t="str">
        <f t="shared" si="518"/>
        <v>Men Senior</v>
      </c>
      <c r="H3228" s="51" t="str">
        <f t="shared" si="519"/>
        <v>Mako</v>
      </c>
      <c r="I3228" s="84"/>
      <c r="J3228" s="82" t="s">
        <v>1279</v>
      </c>
      <c r="K3228" s="84">
        <v>129</v>
      </c>
      <c r="L3228" s="83">
        <f t="shared" si="520"/>
        <v>10.4</v>
      </c>
      <c r="M3228" s="83">
        <f t="shared" si="521"/>
        <v>10.4</v>
      </c>
    </row>
    <row r="3229" spans="1:13" x14ac:dyDescent="0.3">
      <c r="A3229" s="210" t="str">
        <f t="shared" si="513"/>
        <v>2024-IC-L1</v>
      </c>
      <c r="B3229" s="199">
        <f t="shared" si="514"/>
        <v>45339</v>
      </c>
      <c r="C3229" s="210" t="str">
        <f t="shared" si="515"/>
        <v>Zone 1 - Mile 8</v>
      </c>
      <c r="D3229" s="84" t="s">
        <v>576</v>
      </c>
      <c r="E3229" s="51" t="str">
        <f t="shared" si="516"/>
        <v>Kiepie</v>
      </c>
      <c r="F3229" s="51" t="str">
        <f t="shared" si="517"/>
        <v>Burger</v>
      </c>
      <c r="G3229" s="51" t="str">
        <f t="shared" si="518"/>
        <v>Men Veteran</v>
      </c>
      <c r="H3229" s="51" t="str">
        <f t="shared" si="519"/>
        <v>Mako</v>
      </c>
      <c r="I3229" s="84"/>
      <c r="J3229" s="84" t="s">
        <v>1280</v>
      </c>
      <c r="K3229" s="84">
        <v>150</v>
      </c>
      <c r="L3229" s="83">
        <f t="shared" si="520"/>
        <v>15.3</v>
      </c>
      <c r="M3229" s="83">
        <f t="shared" si="521"/>
        <v>15.3</v>
      </c>
    </row>
    <row r="3230" spans="1:13" x14ac:dyDescent="0.3">
      <c r="A3230" s="210" t="str">
        <f t="shared" si="513"/>
        <v>2024-IC-L1</v>
      </c>
      <c r="B3230" s="199">
        <f t="shared" si="514"/>
        <v>45339</v>
      </c>
      <c r="C3230" s="210" t="str">
        <f t="shared" si="515"/>
        <v>Zone 1 - Mile 8</v>
      </c>
      <c r="D3230" s="84" t="s">
        <v>576</v>
      </c>
      <c r="E3230" s="51" t="str">
        <f t="shared" si="516"/>
        <v>Kiepie</v>
      </c>
      <c r="F3230" s="51" t="str">
        <f t="shared" si="517"/>
        <v>Burger</v>
      </c>
      <c r="G3230" s="51" t="str">
        <f t="shared" si="518"/>
        <v>Men Veteran</v>
      </c>
      <c r="H3230" s="51" t="str">
        <f t="shared" si="519"/>
        <v>Mako</v>
      </c>
      <c r="I3230" s="84"/>
      <c r="J3230" s="84" t="s">
        <v>1280</v>
      </c>
      <c r="K3230" s="84">
        <v>132</v>
      </c>
      <c r="L3230" s="83">
        <f t="shared" si="520"/>
        <v>9.8000000000000007</v>
      </c>
      <c r="M3230" s="83">
        <f t="shared" si="521"/>
        <v>9.8000000000000007</v>
      </c>
    </row>
    <row r="3231" spans="1:13" x14ac:dyDescent="0.3">
      <c r="A3231" s="210" t="str">
        <f t="shared" si="513"/>
        <v>2024-IC-L1</v>
      </c>
      <c r="B3231" s="199">
        <f t="shared" si="514"/>
        <v>45339</v>
      </c>
      <c r="C3231" s="210" t="str">
        <f t="shared" si="515"/>
        <v>Zone 1 - Mile 8</v>
      </c>
      <c r="D3231" s="84" t="s">
        <v>566</v>
      </c>
      <c r="E3231" s="51" t="str">
        <f t="shared" si="516"/>
        <v>Andrew</v>
      </c>
      <c r="F3231" s="51" t="str">
        <f t="shared" si="517"/>
        <v>Van Schalkwyk</v>
      </c>
      <c r="G3231" s="51" t="str">
        <f t="shared" si="518"/>
        <v>Men Veteran</v>
      </c>
      <c r="H3231" s="51" t="str">
        <f t="shared" si="519"/>
        <v>Mako</v>
      </c>
      <c r="I3231" s="84"/>
      <c r="J3231" s="82" t="s">
        <v>1279</v>
      </c>
      <c r="K3231" s="84">
        <v>165</v>
      </c>
      <c r="L3231" s="83">
        <f t="shared" si="520"/>
        <v>24.1</v>
      </c>
      <c r="M3231" s="83">
        <f t="shared" si="521"/>
        <v>24.1</v>
      </c>
    </row>
    <row r="3232" spans="1:13" x14ac:dyDescent="0.3">
      <c r="A3232" s="210" t="str">
        <f t="shared" si="513"/>
        <v>2024-IC-L1</v>
      </c>
      <c r="B3232" s="199">
        <f t="shared" si="514"/>
        <v>45339</v>
      </c>
      <c r="C3232" s="210" t="str">
        <f t="shared" si="515"/>
        <v>Zone 1 - Mile 8</v>
      </c>
      <c r="D3232" s="84" t="s">
        <v>566</v>
      </c>
      <c r="E3232" s="51" t="str">
        <f t="shared" si="516"/>
        <v>Andrew</v>
      </c>
      <c r="F3232" s="51" t="str">
        <f t="shared" si="517"/>
        <v>Van Schalkwyk</v>
      </c>
      <c r="G3232" s="51" t="str">
        <f t="shared" si="518"/>
        <v>Men Veteran</v>
      </c>
      <c r="H3232" s="51" t="str">
        <f t="shared" si="519"/>
        <v>Mako</v>
      </c>
      <c r="I3232" s="84"/>
      <c r="J3232" s="82" t="s">
        <v>1279</v>
      </c>
      <c r="K3232" s="84">
        <v>167</v>
      </c>
      <c r="L3232" s="83">
        <f t="shared" si="520"/>
        <v>25.2</v>
      </c>
      <c r="M3232" s="83">
        <f t="shared" si="521"/>
        <v>25.2</v>
      </c>
    </row>
    <row r="3233" spans="1:13" x14ac:dyDescent="0.3">
      <c r="A3233" s="210" t="str">
        <f t="shared" si="513"/>
        <v>2024-IC-L1</v>
      </c>
      <c r="B3233" s="199">
        <f t="shared" si="514"/>
        <v>45339</v>
      </c>
      <c r="C3233" s="210" t="str">
        <f t="shared" si="515"/>
        <v>Zone 1 - Mile 8</v>
      </c>
      <c r="D3233" s="84" t="s">
        <v>566</v>
      </c>
      <c r="E3233" s="51" t="str">
        <f t="shared" si="516"/>
        <v>Andrew</v>
      </c>
      <c r="F3233" s="51" t="str">
        <f t="shared" si="517"/>
        <v>Van Schalkwyk</v>
      </c>
      <c r="G3233" s="51" t="str">
        <f t="shared" si="518"/>
        <v>Men Veteran</v>
      </c>
      <c r="H3233" s="51" t="str">
        <f t="shared" si="519"/>
        <v>Mako</v>
      </c>
      <c r="I3233" s="84"/>
      <c r="J3233" s="82" t="s">
        <v>1279</v>
      </c>
      <c r="K3233" s="84">
        <v>170</v>
      </c>
      <c r="L3233" s="83">
        <f t="shared" si="520"/>
        <v>26.7</v>
      </c>
      <c r="M3233" s="83">
        <f t="shared" si="521"/>
        <v>26.7</v>
      </c>
    </row>
    <row r="3234" spans="1:13" x14ac:dyDescent="0.3">
      <c r="A3234" s="210" t="str">
        <f t="shared" si="513"/>
        <v>2024-IC-L1</v>
      </c>
      <c r="B3234" s="199">
        <f t="shared" si="514"/>
        <v>45339</v>
      </c>
      <c r="C3234" s="210" t="str">
        <f t="shared" si="515"/>
        <v>Zone 1 - Mile 8</v>
      </c>
      <c r="D3234" s="84" t="s">
        <v>566</v>
      </c>
      <c r="E3234" s="51" t="str">
        <f t="shared" si="516"/>
        <v>Andrew</v>
      </c>
      <c r="F3234" s="51" t="str">
        <f t="shared" si="517"/>
        <v>Van Schalkwyk</v>
      </c>
      <c r="G3234" s="51" t="str">
        <f t="shared" si="518"/>
        <v>Men Veteran</v>
      </c>
      <c r="H3234" s="51" t="str">
        <f t="shared" si="519"/>
        <v>Mako</v>
      </c>
      <c r="I3234" s="84"/>
      <c r="J3234" s="84" t="s">
        <v>1280</v>
      </c>
      <c r="K3234" s="84">
        <v>155</v>
      </c>
      <c r="L3234" s="83">
        <f t="shared" si="520"/>
        <v>17.100000000000001</v>
      </c>
      <c r="M3234" s="83">
        <f t="shared" si="521"/>
        <v>17.100000000000001</v>
      </c>
    </row>
    <row r="3235" spans="1:13" x14ac:dyDescent="0.3">
      <c r="A3235" s="210" t="str">
        <f t="shared" si="513"/>
        <v>2024-IC-L1</v>
      </c>
      <c r="B3235" s="199">
        <f t="shared" si="514"/>
        <v>45339</v>
      </c>
      <c r="C3235" s="210" t="str">
        <f t="shared" si="515"/>
        <v>Zone 1 - Mile 8</v>
      </c>
      <c r="D3235" s="84" t="s">
        <v>566</v>
      </c>
      <c r="E3235" s="51" t="str">
        <f t="shared" si="516"/>
        <v>Andrew</v>
      </c>
      <c r="F3235" s="51" t="str">
        <f t="shared" si="517"/>
        <v>Van Schalkwyk</v>
      </c>
      <c r="G3235" s="51" t="str">
        <f t="shared" si="518"/>
        <v>Men Veteran</v>
      </c>
      <c r="H3235" s="51" t="str">
        <f t="shared" si="519"/>
        <v>Mako</v>
      </c>
      <c r="I3235" s="84"/>
      <c r="J3235" s="84" t="s">
        <v>1280</v>
      </c>
      <c r="K3235" s="84">
        <v>139</v>
      </c>
      <c r="L3235" s="83">
        <f t="shared" si="520"/>
        <v>11.7</v>
      </c>
      <c r="M3235" s="83">
        <f t="shared" si="521"/>
        <v>11.7</v>
      </c>
    </row>
    <row r="3236" spans="1:13" x14ac:dyDescent="0.3">
      <c r="A3236" s="210" t="str">
        <f t="shared" si="513"/>
        <v>2024-IC-L1</v>
      </c>
      <c r="B3236" s="199">
        <f t="shared" si="514"/>
        <v>45339</v>
      </c>
      <c r="C3236" s="210" t="str">
        <f t="shared" si="515"/>
        <v>Zone 1 - Mile 8</v>
      </c>
      <c r="D3236" s="84" t="s">
        <v>451</v>
      </c>
      <c r="E3236" s="51" t="str">
        <f t="shared" si="516"/>
        <v>Marco</v>
      </c>
      <c r="F3236" s="51" t="str">
        <f t="shared" si="517"/>
        <v>Klein</v>
      </c>
      <c r="G3236" s="51" t="str">
        <f t="shared" si="518"/>
        <v>Men Veteran</v>
      </c>
      <c r="H3236" s="51" t="str">
        <f t="shared" si="519"/>
        <v>Mako</v>
      </c>
      <c r="I3236" s="84"/>
      <c r="J3236" s="84" t="s">
        <v>20</v>
      </c>
      <c r="K3236" s="84">
        <v>81</v>
      </c>
      <c r="L3236" s="83">
        <f t="shared" si="520"/>
        <v>1.9</v>
      </c>
      <c r="M3236" s="83">
        <f t="shared" si="521"/>
        <v>1.9</v>
      </c>
    </row>
    <row r="3237" spans="1:13" x14ac:dyDescent="0.3">
      <c r="A3237" s="210" t="str">
        <f t="shared" si="513"/>
        <v>2024-IC-L1</v>
      </c>
      <c r="B3237" s="199">
        <f t="shared" si="514"/>
        <v>45339</v>
      </c>
      <c r="C3237" s="210" t="str">
        <f t="shared" si="515"/>
        <v>Zone 1 - Mile 8</v>
      </c>
      <c r="D3237" s="84" t="s">
        <v>451</v>
      </c>
      <c r="E3237" s="51" t="str">
        <f t="shared" si="516"/>
        <v>Marco</v>
      </c>
      <c r="F3237" s="51" t="str">
        <f t="shared" si="517"/>
        <v>Klein</v>
      </c>
      <c r="G3237" s="51" t="str">
        <f t="shared" si="518"/>
        <v>Men Veteran</v>
      </c>
      <c r="H3237" s="51" t="str">
        <f t="shared" si="519"/>
        <v>Mako</v>
      </c>
      <c r="I3237" s="84"/>
      <c r="J3237" s="82" t="s">
        <v>1279</v>
      </c>
      <c r="K3237" s="84">
        <v>94</v>
      </c>
      <c r="L3237" s="83">
        <f t="shared" si="520"/>
        <v>3.5</v>
      </c>
      <c r="M3237" s="83">
        <f t="shared" si="521"/>
        <v>3.5</v>
      </c>
    </row>
    <row r="3238" spans="1:13" x14ac:dyDescent="0.3">
      <c r="A3238" s="210" t="str">
        <f t="shared" si="513"/>
        <v>2024-IC-L1</v>
      </c>
      <c r="B3238" s="199">
        <f t="shared" si="514"/>
        <v>45339</v>
      </c>
      <c r="C3238" s="210" t="str">
        <f t="shared" si="515"/>
        <v>Zone 1 - Mile 8</v>
      </c>
      <c r="D3238" s="84" t="s">
        <v>451</v>
      </c>
      <c r="E3238" s="51" t="str">
        <f t="shared" si="516"/>
        <v>Marco</v>
      </c>
      <c r="F3238" s="51" t="str">
        <f t="shared" si="517"/>
        <v>Klein</v>
      </c>
      <c r="G3238" s="51" t="str">
        <f t="shared" si="518"/>
        <v>Men Veteran</v>
      </c>
      <c r="H3238" s="51" t="str">
        <f t="shared" si="519"/>
        <v>Mako</v>
      </c>
      <c r="I3238" s="84"/>
      <c r="J3238" s="82" t="s">
        <v>1279</v>
      </c>
      <c r="K3238" s="84">
        <v>154</v>
      </c>
      <c r="L3238" s="83">
        <f t="shared" si="520"/>
        <v>19.100000000000001</v>
      </c>
      <c r="M3238" s="83">
        <f t="shared" si="521"/>
        <v>19.100000000000001</v>
      </c>
    </row>
    <row r="3239" spans="1:13" x14ac:dyDescent="0.3">
      <c r="A3239" s="210" t="str">
        <f t="shared" si="513"/>
        <v>2024-IC-L1</v>
      </c>
      <c r="B3239" s="199">
        <f t="shared" si="514"/>
        <v>45339</v>
      </c>
      <c r="C3239" s="210" t="str">
        <f t="shared" si="515"/>
        <v>Zone 1 - Mile 8</v>
      </c>
      <c r="D3239" s="84" t="s">
        <v>451</v>
      </c>
      <c r="E3239" s="51" t="str">
        <f t="shared" si="516"/>
        <v>Marco</v>
      </c>
      <c r="F3239" s="51" t="str">
        <f t="shared" si="517"/>
        <v>Klein</v>
      </c>
      <c r="G3239" s="51" t="str">
        <f t="shared" si="518"/>
        <v>Men Veteran</v>
      </c>
      <c r="H3239" s="51" t="str">
        <f t="shared" si="519"/>
        <v>Mako</v>
      </c>
      <c r="I3239" s="84"/>
      <c r="J3239" s="82" t="s">
        <v>1279</v>
      </c>
      <c r="K3239" s="84">
        <v>88</v>
      </c>
      <c r="L3239" s="83">
        <f t="shared" si="520"/>
        <v>2.8</v>
      </c>
      <c r="M3239" s="83">
        <f t="shared" si="521"/>
        <v>2.8</v>
      </c>
    </row>
    <row r="3240" spans="1:13" x14ac:dyDescent="0.3">
      <c r="A3240" s="210" t="str">
        <f t="shared" si="513"/>
        <v>2024-IC-L1</v>
      </c>
      <c r="B3240" s="199">
        <f t="shared" si="514"/>
        <v>45339</v>
      </c>
      <c r="C3240" s="210" t="str">
        <f t="shared" si="515"/>
        <v>Zone 1 - Mile 8</v>
      </c>
      <c r="D3240" s="84" t="s">
        <v>451</v>
      </c>
      <c r="E3240" s="51" t="str">
        <f t="shared" si="516"/>
        <v>Marco</v>
      </c>
      <c r="F3240" s="51" t="str">
        <f t="shared" si="517"/>
        <v>Klein</v>
      </c>
      <c r="G3240" s="51" t="str">
        <f t="shared" si="518"/>
        <v>Men Veteran</v>
      </c>
      <c r="H3240" s="51" t="str">
        <f t="shared" si="519"/>
        <v>Mako</v>
      </c>
      <c r="I3240" s="84"/>
      <c r="J3240" s="82" t="s">
        <v>1279</v>
      </c>
      <c r="K3240" s="84">
        <v>160</v>
      </c>
      <c r="L3240" s="83">
        <f t="shared" si="520"/>
        <v>21.7</v>
      </c>
      <c r="M3240" s="83">
        <f t="shared" si="521"/>
        <v>21.7</v>
      </c>
    </row>
    <row r="3241" spans="1:13" x14ac:dyDescent="0.3">
      <c r="A3241" s="210" t="str">
        <f t="shared" si="513"/>
        <v>2024-IC-L1</v>
      </c>
      <c r="B3241" s="199">
        <f t="shared" si="514"/>
        <v>45339</v>
      </c>
      <c r="C3241" s="210" t="str">
        <f t="shared" si="515"/>
        <v>Zone 1 - Mile 8</v>
      </c>
      <c r="D3241" s="84" t="s">
        <v>1076</v>
      </c>
      <c r="E3241" s="51" t="str">
        <f t="shared" si="516"/>
        <v>Murray</v>
      </c>
      <c r="F3241" s="51" t="str">
        <f t="shared" si="517"/>
        <v>Lewis</v>
      </c>
      <c r="G3241" s="51" t="str">
        <f t="shared" si="518"/>
        <v>Men Veteran</v>
      </c>
      <c r="H3241" s="51" t="str">
        <f t="shared" si="519"/>
        <v>Mako</v>
      </c>
      <c r="I3241" s="84"/>
      <c r="J3241" s="84" t="s">
        <v>1280</v>
      </c>
      <c r="K3241" s="84">
        <v>136</v>
      </c>
      <c r="L3241" s="83">
        <f t="shared" si="520"/>
        <v>10.8</v>
      </c>
      <c r="M3241" s="83">
        <f t="shared" si="521"/>
        <v>10.8</v>
      </c>
    </row>
    <row r="3242" spans="1:13" x14ac:dyDescent="0.3">
      <c r="A3242" s="210" t="str">
        <f t="shared" si="513"/>
        <v>2024-IC-L1</v>
      </c>
      <c r="B3242" s="199">
        <f t="shared" si="514"/>
        <v>45339</v>
      </c>
      <c r="C3242" s="210" t="str">
        <f t="shared" si="515"/>
        <v>Zone 1 - Mile 8</v>
      </c>
      <c r="D3242" s="84" t="s">
        <v>1076</v>
      </c>
      <c r="E3242" s="51" t="str">
        <f t="shared" si="516"/>
        <v>Murray</v>
      </c>
      <c r="F3242" s="51" t="str">
        <f t="shared" si="517"/>
        <v>Lewis</v>
      </c>
      <c r="G3242" s="51" t="str">
        <f t="shared" si="518"/>
        <v>Men Veteran</v>
      </c>
      <c r="H3242" s="51" t="str">
        <f t="shared" si="519"/>
        <v>Mako</v>
      </c>
      <c r="I3242" s="84"/>
      <c r="J3242" s="82" t="s">
        <v>1279</v>
      </c>
      <c r="K3242" s="84">
        <v>153</v>
      </c>
      <c r="L3242" s="83">
        <f t="shared" si="520"/>
        <v>18.600000000000001</v>
      </c>
      <c r="M3242" s="83">
        <f t="shared" si="521"/>
        <v>18.600000000000001</v>
      </c>
    </row>
    <row r="3243" spans="1:13" x14ac:dyDescent="0.3">
      <c r="A3243" s="210" t="str">
        <f t="shared" si="513"/>
        <v>2024-IC-L1</v>
      </c>
      <c r="B3243" s="199">
        <f t="shared" si="514"/>
        <v>45339</v>
      </c>
      <c r="C3243" s="210" t="str">
        <f t="shared" si="515"/>
        <v>Zone 1 - Mile 8</v>
      </c>
      <c r="D3243" s="84" t="s">
        <v>1076</v>
      </c>
      <c r="E3243" s="51" t="str">
        <f t="shared" si="516"/>
        <v>Murray</v>
      </c>
      <c r="F3243" s="51" t="str">
        <f t="shared" si="517"/>
        <v>Lewis</v>
      </c>
      <c r="G3243" s="51" t="str">
        <f t="shared" si="518"/>
        <v>Men Veteran</v>
      </c>
      <c r="H3243" s="51" t="str">
        <f t="shared" si="519"/>
        <v>Mako</v>
      </c>
      <c r="I3243" s="84"/>
      <c r="J3243" s="82" t="s">
        <v>1279</v>
      </c>
      <c r="K3243" s="84">
        <v>151</v>
      </c>
      <c r="L3243" s="83">
        <f t="shared" si="520"/>
        <v>17.8</v>
      </c>
      <c r="M3243" s="83">
        <f t="shared" si="521"/>
        <v>17.8</v>
      </c>
    </row>
    <row r="3244" spans="1:13" x14ac:dyDescent="0.3">
      <c r="A3244" s="210" t="str">
        <f t="shared" si="513"/>
        <v>2024-IC-L1</v>
      </c>
      <c r="B3244" s="199">
        <f t="shared" si="514"/>
        <v>45339</v>
      </c>
      <c r="C3244" s="210" t="str">
        <f t="shared" si="515"/>
        <v>Zone 1 - Mile 8</v>
      </c>
      <c r="D3244" s="84" t="s">
        <v>1076</v>
      </c>
      <c r="E3244" s="51" t="str">
        <f t="shared" si="516"/>
        <v>Murray</v>
      </c>
      <c r="F3244" s="51" t="str">
        <f t="shared" si="517"/>
        <v>Lewis</v>
      </c>
      <c r="G3244" s="51" t="str">
        <f t="shared" si="518"/>
        <v>Men Veteran</v>
      </c>
      <c r="H3244" s="51" t="str">
        <f t="shared" si="519"/>
        <v>Mako</v>
      </c>
      <c r="I3244" s="84"/>
      <c r="J3244" s="82" t="s">
        <v>1279</v>
      </c>
      <c r="K3244" s="84">
        <v>89</v>
      </c>
      <c r="L3244" s="83">
        <f t="shared" si="520"/>
        <v>2.9</v>
      </c>
      <c r="M3244" s="83">
        <f t="shared" si="521"/>
        <v>2.9</v>
      </c>
    </row>
    <row r="3245" spans="1:13" x14ac:dyDescent="0.3">
      <c r="A3245" s="210" t="str">
        <f t="shared" si="513"/>
        <v>2024-IC-L1</v>
      </c>
      <c r="B3245" s="199">
        <f t="shared" si="514"/>
        <v>45339</v>
      </c>
      <c r="C3245" s="210" t="str">
        <f t="shared" si="515"/>
        <v>Zone 1 - Mile 8</v>
      </c>
      <c r="D3245" s="84" t="s">
        <v>1076</v>
      </c>
      <c r="E3245" s="51" t="str">
        <f t="shared" si="516"/>
        <v>Murray</v>
      </c>
      <c r="F3245" s="51" t="str">
        <f t="shared" si="517"/>
        <v>Lewis</v>
      </c>
      <c r="G3245" s="51" t="str">
        <f t="shared" si="518"/>
        <v>Men Veteran</v>
      </c>
      <c r="H3245" s="51" t="str">
        <f t="shared" si="519"/>
        <v>Mako</v>
      </c>
      <c r="I3245" s="84"/>
      <c r="J3245" s="82" t="s">
        <v>1279</v>
      </c>
      <c r="K3245" s="84">
        <v>100</v>
      </c>
      <c r="L3245" s="83">
        <f t="shared" si="520"/>
        <v>4.3</v>
      </c>
      <c r="M3245" s="83">
        <f t="shared" si="521"/>
        <v>4.3</v>
      </c>
    </row>
    <row r="3246" spans="1:13" x14ac:dyDescent="0.3">
      <c r="A3246" s="210" t="str">
        <f t="shared" si="513"/>
        <v>2024-IC-L1</v>
      </c>
      <c r="B3246" s="199">
        <f t="shared" si="514"/>
        <v>45339</v>
      </c>
      <c r="C3246" s="210" t="str">
        <f t="shared" si="515"/>
        <v>Zone 1 - Mile 8</v>
      </c>
      <c r="D3246" s="84" t="s">
        <v>1076</v>
      </c>
      <c r="E3246" s="51" t="str">
        <f t="shared" si="516"/>
        <v>Murray</v>
      </c>
      <c r="F3246" s="51" t="str">
        <f t="shared" si="517"/>
        <v>Lewis</v>
      </c>
      <c r="G3246" s="51" t="str">
        <f t="shared" si="518"/>
        <v>Men Veteran</v>
      </c>
      <c r="H3246" s="51" t="str">
        <f t="shared" si="519"/>
        <v>Mako</v>
      </c>
      <c r="I3246" s="84"/>
      <c r="J3246" s="82" t="s">
        <v>1279</v>
      </c>
      <c r="K3246" s="84">
        <v>131</v>
      </c>
      <c r="L3246" s="83">
        <f t="shared" si="520"/>
        <v>10.9</v>
      </c>
      <c r="M3246" s="83">
        <f t="shared" si="521"/>
        <v>10.9</v>
      </c>
    </row>
    <row r="3247" spans="1:13" x14ac:dyDescent="0.3">
      <c r="A3247" s="210" t="str">
        <f t="shared" si="513"/>
        <v>2024-IC-L1</v>
      </c>
      <c r="B3247" s="199">
        <f t="shared" si="514"/>
        <v>45339</v>
      </c>
      <c r="C3247" s="210" t="str">
        <f t="shared" si="515"/>
        <v>Zone 1 - Mile 8</v>
      </c>
      <c r="D3247" s="84" t="s">
        <v>468</v>
      </c>
      <c r="E3247" s="51" t="str">
        <f t="shared" si="516"/>
        <v>Johan</v>
      </c>
      <c r="F3247" s="51" t="str">
        <f t="shared" si="517"/>
        <v>Visser</v>
      </c>
      <c r="G3247" s="51" t="str">
        <f t="shared" si="518"/>
        <v>Men Veteran</v>
      </c>
      <c r="H3247" s="51" t="str">
        <f t="shared" si="519"/>
        <v>Mako</v>
      </c>
      <c r="I3247" s="84"/>
      <c r="J3247" s="82" t="s">
        <v>1279</v>
      </c>
      <c r="K3247" s="84">
        <v>141</v>
      </c>
      <c r="L3247" s="83">
        <f t="shared" si="520"/>
        <v>14.1</v>
      </c>
      <c r="M3247" s="83">
        <f t="shared" si="521"/>
        <v>14.1</v>
      </c>
    </row>
    <row r="3248" spans="1:13" x14ac:dyDescent="0.3">
      <c r="A3248" s="210" t="str">
        <f t="shared" si="513"/>
        <v>2024-IC-L1</v>
      </c>
      <c r="B3248" s="199">
        <f t="shared" si="514"/>
        <v>45339</v>
      </c>
      <c r="C3248" s="210" t="str">
        <f t="shared" si="515"/>
        <v>Zone 1 - Mile 8</v>
      </c>
      <c r="D3248" s="84" t="s">
        <v>468</v>
      </c>
      <c r="E3248" s="51" t="str">
        <f t="shared" si="516"/>
        <v>Johan</v>
      </c>
      <c r="F3248" s="51" t="str">
        <f t="shared" si="517"/>
        <v>Visser</v>
      </c>
      <c r="G3248" s="51" t="str">
        <f t="shared" si="518"/>
        <v>Men Veteran</v>
      </c>
      <c r="H3248" s="51" t="str">
        <f t="shared" si="519"/>
        <v>Mako</v>
      </c>
      <c r="I3248" s="84"/>
      <c r="J3248" s="82" t="s">
        <v>1279</v>
      </c>
      <c r="K3248" s="84">
        <v>147</v>
      </c>
      <c r="L3248" s="83">
        <f t="shared" si="520"/>
        <v>16.2</v>
      </c>
      <c r="M3248" s="83">
        <f t="shared" si="521"/>
        <v>16.2</v>
      </c>
    </row>
    <row r="3249" spans="1:13" x14ac:dyDescent="0.3">
      <c r="A3249" s="210" t="str">
        <f t="shared" si="513"/>
        <v>2024-IC-L1</v>
      </c>
      <c r="B3249" s="199">
        <f t="shared" si="514"/>
        <v>45339</v>
      </c>
      <c r="C3249" s="210" t="str">
        <f t="shared" si="515"/>
        <v>Zone 1 - Mile 8</v>
      </c>
      <c r="D3249" s="84" t="s">
        <v>468</v>
      </c>
      <c r="E3249" s="51" t="str">
        <f t="shared" si="516"/>
        <v>Johan</v>
      </c>
      <c r="F3249" s="51" t="str">
        <f t="shared" si="517"/>
        <v>Visser</v>
      </c>
      <c r="G3249" s="51" t="str">
        <f t="shared" si="518"/>
        <v>Men Veteran</v>
      </c>
      <c r="H3249" s="51" t="str">
        <f t="shared" si="519"/>
        <v>Mako</v>
      </c>
      <c r="I3249" s="84"/>
      <c r="J3249" s="82" t="s">
        <v>1279</v>
      </c>
      <c r="K3249" s="84">
        <v>132</v>
      </c>
      <c r="L3249" s="83">
        <f t="shared" si="520"/>
        <v>11.2</v>
      </c>
      <c r="M3249" s="83">
        <f t="shared" si="521"/>
        <v>11.2</v>
      </c>
    </row>
    <row r="3250" spans="1:13" x14ac:dyDescent="0.3">
      <c r="A3250" s="210" t="str">
        <f t="shared" si="513"/>
        <v>2024-IC-L1</v>
      </c>
      <c r="B3250" s="199">
        <f t="shared" si="514"/>
        <v>45339</v>
      </c>
      <c r="C3250" s="210" t="str">
        <f t="shared" si="515"/>
        <v>Zone 1 - Mile 8</v>
      </c>
      <c r="D3250" s="84" t="s">
        <v>468</v>
      </c>
      <c r="E3250" s="51" t="str">
        <f t="shared" si="516"/>
        <v>Johan</v>
      </c>
      <c r="F3250" s="51" t="str">
        <f t="shared" si="517"/>
        <v>Visser</v>
      </c>
      <c r="G3250" s="51" t="str">
        <f t="shared" si="518"/>
        <v>Men Veteran</v>
      </c>
      <c r="H3250" s="51" t="str">
        <f t="shared" si="519"/>
        <v>Mako</v>
      </c>
      <c r="I3250" s="84"/>
      <c r="J3250" s="84" t="s">
        <v>1280</v>
      </c>
      <c r="K3250" s="84">
        <v>121</v>
      </c>
      <c r="L3250" s="83">
        <f t="shared" si="520"/>
        <v>7.2</v>
      </c>
      <c r="M3250" s="83">
        <f t="shared" si="521"/>
        <v>7.2</v>
      </c>
    </row>
    <row r="3251" spans="1:13" x14ac:dyDescent="0.3">
      <c r="A3251" s="210" t="str">
        <f t="shared" si="513"/>
        <v>2024-IC-L1</v>
      </c>
      <c r="B3251" s="199">
        <f t="shared" si="514"/>
        <v>45339</v>
      </c>
      <c r="C3251" s="210" t="str">
        <f t="shared" si="515"/>
        <v>Zone 1 - Mile 8</v>
      </c>
      <c r="D3251" s="84" t="s">
        <v>468</v>
      </c>
      <c r="E3251" s="51" t="str">
        <f t="shared" si="516"/>
        <v>Johan</v>
      </c>
      <c r="F3251" s="51" t="str">
        <f t="shared" si="517"/>
        <v>Visser</v>
      </c>
      <c r="G3251" s="51" t="str">
        <f t="shared" si="518"/>
        <v>Men Veteran</v>
      </c>
      <c r="H3251" s="51" t="str">
        <f t="shared" si="519"/>
        <v>Mako</v>
      </c>
      <c r="I3251" s="84"/>
      <c r="J3251" s="84" t="s">
        <v>1280</v>
      </c>
      <c r="K3251" s="84">
        <v>146</v>
      </c>
      <c r="L3251" s="83">
        <f t="shared" si="520"/>
        <v>13.9</v>
      </c>
      <c r="M3251" s="83">
        <f t="shared" si="521"/>
        <v>13.9</v>
      </c>
    </row>
    <row r="3252" spans="1:13" x14ac:dyDescent="0.3">
      <c r="A3252" s="210" t="str">
        <f t="shared" si="513"/>
        <v>2024-IC-L1</v>
      </c>
      <c r="B3252" s="199">
        <f t="shared" si="514"/>
        <v>45339</v>
      </c>
      <c r="C3252" s="210" t="str">
        <f t="shared" si="515"/>
        <v>Zone 1 - Mile 8</v>
      </c>
      <c r="D3252" s="84" t="s">
        <v>468</v>
      </c>
      <c r="E3252" s="51" t="str">
        <f t="shared" si="516"/>
        <v>Johan</v>
      </c>
      <c r="F3252" s="51" t="str">
        <f t="shared" si="517"/>
        <v>Visser</v>
      </c>
      <c r="G3252" s="51" t="str">
        <f t="shared" si="518"/>
        <v>Men Veteran</v>
      </c>
      <c r="H3252" s="51" t="str">
        <f t="shared" si="519"/>
        <v>Mako</v>
      </c>
      <c r="I3252" s="84"/>
      <c r="J3252" s="84" t="s">
        <v>1280</v>
      </c>
      <c r="K3252" s="84">
        <v>147</v>
      </c>
      <c r="L3252" s="83">
        <f t="shared" si="520"/>
        <v>14.2</v>
      </c>
      <c r="M3252" s="83">
        <f t="shared" si="521"/>
        <v>14.2</v>
      </c>
    </row>
    <row r="3253" spans="1:13" x14ac:dyDescent="0.3">
      <c r="A3253" s="210" t="str">
        <f t="shared" si="513"/>
        <v>2024-IC-L1</v>
      </c>
      <c r="B3253" s="199">
        <f t="shared" si="514"/>
        <v>45339</v>
      </c>
      <c r="C3253" s="210" t="str">
        <f t="shared" si="515"/>
        <v>Zone 1 - Mile 8</v>
      </c>
      <c r="D3253" s="84" t="s">
        <v>468</v>
      </c>
      <c r="E3253" s="51" t="str">
        <f t="shared" si="516"/>
        <v>Johan</v>
      </c>
      <c r="F3253" s="51" t="str">
        <f t="shared" si="517"/>
        <v>Visser</v>
      </c>
      <c r="G3253" s="51" t="str">
        <f t="shared" si="518"/>
        <v>Men Veteran</v>
      </c>
      <c r="H3253" s="51" t="str">
        <f t="shared" si="519"/>
        <v>Mako</v>
      </c>
      <c r="I3253" s="84"/>
      <c r="J3253" s="84" t="s">
        <v>1280</v>
      </c>
      <c r="K3253" s="84">
        <v>131</v>
      </c>
      <c r="L3253" s="83">
        <f t="shared" si="520"/>
        <v>9.5</v>
      </c>
      <c r="M3253" s="83">
        <f t="shared" si="521"/>
        <v>9.5</v>
      </c>
    </row>
    <row r="3254" spans="1:13" x14ac:dyDescent="0.3">
      <c r="A3254" s="210" t="str">
        <f t="shared" si="513"/>
        <v>2024-IC-L1</v>
      </c>
      <c r="B3254" s="199">
        <f t="shared" si="514"/>
        <v>45339</v>
      </c>
      <c r="C3254" s="210" t="str">
        <f t="shared" si="515"/>
        <v>Zone 1 - Mile 8</v>
      </c>
      <c r="D3254" s="84" t="s">
        <v>468</v>
      </c>
      <c r="E3254" s="51" t="str">
        <f t="shared" si="516"/>
        <v>Johan</v>
      </c>
      <c r="F3254" s="51" t="str">
        <f t="shared" si="517"/>
        <v>Visser</v>
      </c>
      <c r="G3254" s="51" t="str">
        <f t="shared" si="518"/>
        <v>Men Veteran</v>
      </c>
      <c r="H3254" s="51" t="str">
        <f t="shared" si="519"/>
        <v>Mako</v>
      </c>
      <c r="I3254" s="84"/>
      <c r="J3254" s="84" t="s">
        <v>1280</v>
      </c>
      <c r="K3254" s="84">
        <v>140</v>
      </c>
      <c r="L3254" s="83">
        <f t="shared" si="520"/>
        <v>12</v>
      </c>
      <c r="M3254" s="83">
        <f t="shared" si="521"/>
        <v>12</v>
      </c>
    </row>
    <row r="3255" spans="1:13" x14ac:dyDescent="0.3">
      <c r="A3255" s="210" t="str">
        <f t="shared" si="513"/>
        <v>2024-IC-L1</v>
      </c>
      <c r="B3255" s="199">
        <f t="shared" si="514"/>
        <v>45339</v>
      </c>
      <c r="C3255" s="210" t="str">
        <f t="shared" si="515"/>
        <v>Zone 1 - Mile 8</v>
      </c>
      <c r="D3255" s="84" t="s">
        <v>450</v>
      </c>
      <c r="E3255" s="51" t="str">
        <f t="shared" si="516"/>
        <v>Philip</v>
      </c>
      <c r="F3255" s="51" t="str">
        <f t="shared" si="517"/>
        <v>Swartz</v>
      </c>
      <c r="G3255" s="51" t="str">
        <f t="shared" si="518"/>
        <v>Men U/16</v>
      </c>
      <c r="H3255" s="51" t="str">
        <f t="shared" si="519"/>
        <v>Mako</v>
      </c>
      <c r="I3255" s="84"/>
      <c r="J3255" s="84" t="s">
        <v>1257</v>
      </c>
      <c r="K3255" s="84">
        <v>50</v>
      </c>
      <c r="L3255" s="83">
        <f t="shared" si="520"/>
        <v>2.2000000000000002</v>
      </c>
      <c r="M3255" s="83">
        <f t="shared" si="521"/>
        <v>2.2000000000000002</v>
      </c>
    </row>
    <row r="3256" spans="1:13" x14ac:dyDescent="0.3">
      <c r="A3256" s="210" t="str">
        <f t="shared" si="513"/>
        <v>2024-IC-L1</v>
      </c>
      <c r="B3256" s="199">
        <f t="shared" si="514"/>
        <v>45339</v>
      </c>
      <c r="C3256" s="210" t="str">
        <f t="shared" si="515"/>
        <v>Zone 1 - Mile 8</v>
      </c>
      <c r="D3256" s="84" t="s">
        <v>450</v>
      </c>
      <c r="E3256" s="51" t="str">
        <f t="shared" si="516"/>
        <v>Philip</v>
      </c>
      <c r="F3256" s="51" t="str">
        <f t="shared" si="517"/>
        <v>Swartz</v>
      </c>
      <c r="G3256" s="51" t="str">
        <f t="shared" si="518"/>
        <v>Men U/16</v>
      </c>
      <c r="H3256" s="51" t="str">
        <f t="shared" si="519"/>
        <v>Mako</v>
      </c>
      <c r="I3256" s="84"/>
      <c r="J3256" s="84" t="s">
        <v>20</v>
      </c>
      <c r="K3256" s="84">
        <v>79</v>
      </c>
      <c r="L3256" s="83">
        <f t="shared" si="520"/>
        <v>1.8</v>
      </c>
      <c r="M3256" s="83">
        <f t="shared" si="521"/>
        <v>1.8</v>
      </c>
    </row>
    <row r="3257" spans="1:13" x14ac:dyDescent="0.3">
      <c r="A3257" s="210" t="str">
        <f t="shared" si="513"/>
        <v>2024-IC-L1</v>
      </c>
      <c r="B3257" s="199">
        <f t="shared" si="514"/>
        <v>45339</v>
      </c>
      <c r="C3257" s="210" t="str">
        <f t="shared" si="515"/>
        <v>Zone 1 - Mile 8</v>
      </c>
      <c r="D3257" s="84" t="s">
        <v>450</v>
      </c>
      <c r="E3257" s="51" t="str">
        <f t="shared" si="516"/>
        <v>Philip</v>
      </c>
      <c r="F3257" s="51" t="str">
        <f t="shared" si="517"/>
        <v>Swartz</v>
      </c>
      <c r="G3257" s="51" t="str">
        <f t="shared" si="518"/>
        <v>Men U/16</v>
      </c>
      <c r="H3257" s="51" t="str">
        <f t="shared" si="519"/>
        <v>Mako</v>
      </c>
      <c r="I3257" s="84"/>
      <c r="J3257" s="84" t="s">
        <v>20</v>
      </c>
      <c r="K3257" s="84">
        <v>82</v>
      </c>
      <c r="L3257" s="83">
        <f t="shared" si="520"/>
        <v>2</v>
      </c>
      <c r="M3257" s="83">
        <f t="shared" si="521"/>
        <v>2</v>
      </c>
    </row>
    <row r="3258" spans="1:13" x14ac:dyDescent="0.3">
      <c r="A3258" s="210" t="str">
        <f t="shared" si="513"/>
        <v>2024-IC-L1</v>
      </c>
      <c r="B3258" s="199">
        <f t="shared" si="514"/>
        <v>45339</v>
      </c>
      <c r="C3258" s="210" t="str">
        <f t="shared" si="515"/>
        <v>Zone 1 - Mile 8</v>
      </c>
      <c r="D3258" s="84" t="s">
        <v>450</v>
      </c>
      <c r="E3258" s="51" t="str">
        <f t="shared" si="516"/>
        <v>Philip</v>
      </c>
      <c r="F3258" s="51" t="str">
        <f t="shared" si="517"/>
        <v>Swartz</v>
      </c>
      <c r="G3258" s="51" t="str">
        <f t="shared" si="518"/>
        <v>Men U/16</v>
      </c>
      <c r="H3258" s="51" t="str">
        <f t="shared" si="519"/>
        <v>Mako</v>
      </c>
      <c r="I3258" s="84"/>
      <c r="J3258" s="84" t="s">
        <v>20</v>
      </c>
      <c r="K3258" s="84">
        <v>85</v>
      </c>
      <c r="L3258" s="83">
        <f t="shared" si="520"/>
        <v>2.2000000000000002</v>
      </c>
      <c r="M3258" s="83">
        <f t="shared" si="521"/>
        <v>2.2000000000000002</v>
      </c>
    </row>
    <row r="3259" spans="1:13" x14ac:dyDescent="0.3">
      <c r="A3259" s="210" t="str">
        <f t="shared" si="513"/>
        <v>2024-IC-L1</v>
      </c>
      <c r="B3259" s="199">
        <f t="shared" si="514"/>
        <v>45339</v>
      </c>
      <c r="C3259" s="210" t="str">
        <f t="shared" si="515"/>
        <v>Zone 1 - Mile 8</v>
      </c>
      <c r="D3259" s="84" t="s">
        <v>450</v>
      </c>
      <c r="E3259" s="51" t="str">
        <f t="shared" si="516"/>
        <v>Philip</v>
      </c>
      <c r="F3259" s="51" t="str">
        <f t="shared" si="517"/>
        <v>Swartz</v>
      </c>
      <c r="G3259" s="51" t="str">
        <f t="shared" si="518"/>
        <v>Men U/16</v>
      </c>
      <c r="H3259" s="51" t="str">
        <f t="shared" si="519"/>
        <v>Mako</v>
      </c>
      <c r="I3259" s="84"/>
      <c r="J3259" s="84" t="s">
        <v>20</v>
      </c>
      <c r="K3259" s="84">
        <v>87</v>
      </c>
      <c r="L3259" s="83">
        <f t="shared" si="520"/>
        <v>2.4</v>
      </c>
      <c r="M3259" s="83">
        <f t="shared" si="521"/>
        <v>2.4</v>
      </c>
    </row>
    <row r="3260" spans="1:13" x14ac:dyDescent="0.3">
      <c r="A3260" s="210" t="str">
        <f t="shared" si="513"/>
        <v>2024-IC-L1</v>
      </c>
      <c r="B3260" s="199">
        <f t="shared" si="514"/>
        <v>45339</v>
      </c>
      <c r="C3260" s="210" t="str">
        <f t="shared" si="515"/>
        <v>Zone 1 - Mile 8</v>
      </c>
      <c r="D3260" s="84" t="s">
        <v>683</v>
      </c>
      <c r="E3260" s="51" t="str">
        <f t="shared" si="516"/>
        <v>Herbert</v>
      </c>
      <c r="F3260" s="51" t="str">
        <f t="shared" si="517"/>
        <v>Schmidlin</v>
      </c>
      <c r="G3260" s="51" t="str">
        <f t="shared" si="518"/>
        <v>Men Master</v>
      </c>
      <c r="H3260" s="51" t="str">
        <f t="shared" si="519"/>
        <v>Mako</v>
      </c>
      <c r="I3260" s="84"/>
      <c r="J3260" s="84" t="s">
        <v>20</v>
      </c>
      <c r="K3260" s="84">
        <v>87</v>
      </c>
      <c r="L3260" s="83">
        <f t="shared" si="520"/>
        <v>2.4</v>
      </c>
      <c r="M3260" s="83">
        <f t="shared" si="521"/>
        <v>2.4</v>
      </c>
    </row>
    <row r="3261" spans="1:13" x14ac:dyDescent="0.3">
      <c r="A3261" s="210" t="str">
        <f t="shared" si="513"/>
        <v>2024-IC-L1</v>
      </c>
      <c r="B3261" s="199">
        <f t="shared" si="514"/>
        <v>45339</v>
      </c>
      <c r="C3261" s="210" t="str">
        <f t="shared" si="515"/>
        <v>Zone 1 - Mile 8</v>
      </c>
      <c r="D3261" s="84" t="s">
        <v>967</v>
      </c>
      <c r="E3261" s="51" t="str">
        <f t="shared" si="516"/>
        <v>Rudi</v>
      </c>
      <c r="F3261" s="51" t="str">
        <f t="shared" si="517"/>
        <v>Swartz</v>
      </c>
      <c r="G3261" s="51" t="str">
        <f t="shared" si="518"/>
        <v>Men Veteran</v>
      </c>
      <c r="H3261" s="51" t="str">
        <f t="shared" si="519"/>
        <v>Mako</v>
      </c>
      <c r="I3261" s="84"/>
      <c r="J3261" s="84" t="s">
        <v>20</v>
      </c>
      <c r="K3261" s="84">
        <v>79</v>
      </c>
      <c r="L3261" s="83">
        <f t="shared" si="520"/>
        <v>1.8</v>
      </c>
      <c r="M3261" s="83">
        <f t="shared" si="521"/>
        <v>1.8</v>
      </c>
    </row>
    <row r="3262" spans="1:13" x14ac:dyDescent="0.3">
      <c r="A3262" s="210" t="str">
        <f t="shared" si="513"/>
        <v>2024-IC-L1</v>
      </c>
      <c r="B3262" s="199">
        <f t="shared" si="514"/>
        <v>45339</v>
      </c>
      <c r="C3262" s="210" t="str">
        <f t="shared" si="515"/>
        <v>Zone 1 - Mile 8</v>
      </c>
      <c r="D3262" s="84" t="s">
        <v>967</v>
      </c>
      <c r="E3262" s="51" t="str">
        <f t="shared" si="516"/>
        <v>Rudi</v>
      </c>
      <c r="F3262" s="51" t="str">
        <f t="shared" si="517"/>
        <v>Swartz</v>
      </c>
      <c r="G3262" s="51" t="str">
        <f t="shared" si="518"/>
        <v>Men Veteran</v>
      </c>
      <c r="H3262" s="51" t="str">
        <f t="shared" si="519"/>
        <v>Mako</v>
      </c>
      <c r="I3262" s="84"/>
      <c r="J3262" s="84" t="s">
        <v>20</v>
      </c>
      <c r="K3262" s="84">
        <v>84</v>
      </c>
      <c r="L3262" s="83">
        <f t="shared" si="520"/>
        <v>2.2000000000000002</v>
      </c>
      <c r="M3262" s="83">
        <f t="shared" si="521"/>
        <v>2.2000000000000002</v>
      </c>
    </row>
    <row r="3263" spans="1:13" x14ac:dyDescent="0.3">
      <c r="A3263" s="210" t="str">
        <f t="shared" si="513"/>
        <v>2024-IC-L1</v>
      </c>
      <c r="B3263" s="199">
        <f t="shared" si="514"/>
        <v>45339</v>
      </c>
      <c r="C3263" s="210" t="str">
        <f t="shared" si="515"/>
        <v>Zone 1 - Mile 8</v>
      </c>
      <c r="D3263" s="84" t="s">
        <v>967</v>
      </c>
      <c r="E3263" s="51" t="str">
        <f t="shared" si="516"/>
        <v>Rudi</v>
      </c>
      <c r="F3263" s="51" t="str">
        <f t="shared" si="517"/>
        <v>Swartz</v>
      </c>
      <c r="G3263" s="51" t="str">
        <f t="shared" si="518"/>
        <v>Men Veteran</v>
      </c>
      <c r="H3263" s="51" t="str">
        <f t="shared" si="519"/>
        <v>Mako</v>
      </c>
      <c r="I3263" s="84"/>
      <c r="J3263" s="84" t="s">
        <v>20</v>
      </c>
      <c r="K3263" s="84">
        <v>78</v>
      </c>
      <c r="L3263" s="83">
        <f t="shared" si="520"/>
        <v>1.7</v>
      </c>
      <c r="M3263" s="83">
        <f t="shared" si="521"/>
        <v>1.7</v>
      </c>
    </row>
    <row r="3264" spans="1:13" x14ac:dyDescent="0.3">
      <c r="A3264" s="210" t="str">
        <f t="shared" si="513"/>
        <v>2024-IC-L1</v>
      </c>
      <c r="B3264" s="199">
        <f t="shared" si="514"/>
        <v>45339</v>
      </c>
      <c r="C3264" s="210" t="str">
        <f t="shared" si="515"/>
        <v>Zone 1 - Mile 8</v>
      </c>
      <c r="D3264" s="84" t="s">
        <v>967</v>
      </c>
      <c r="E3264" s="51" t="str">
        <f t="shared" si="516"/>
        <v>Rudi</v>
      </c>
      <c r="F3264" s="51" t="str">
        <f t="shared" si="517"/>
        <v>Swartz</v>
      </c>
      <c r="G3264" s="51" t="str">
        <f t="shared" si="518"/>
        <v>Men Veteran</v>
      </c>
      <c r="H3264" s="51" t="str">
        <f t="shared" si="519"/>
        <v>Mako</v>
      </c>
      <c r="I3264" s="84"/>
      <c r="J3264" s="84" t="s">
        <v>20</v>
      </c>
      <c r="K3264" s="84">
        <v>85</v>
      </c>
      <c r="L3264" s="83">
        <f t="shared" si="520"/>
        <v>2.2000000000000002</v>
      </c>
      <c r="M3264" s="83">
        <f t="shared" si="521"/>
        <v>2.2000000000000002</v>
      </c>
    </row>
    <row r="3265" spans="1:13" x14ac:dyDescent="0.3">
      <c r="A3265" s="210" t="str">
        <f t="shared" si="513"/>
        <v>2024-IC-L1</v>
      </c>
      <c r="B3265" s="199">
        <f t="shared" si="514"/>
        <v>45339</v>
      </c>
      <c r="C3265" s="210" t="str">
        <f t="shared" si="515"/>
        <v>Zone 1 - Mile 8</v>
      </c>
      <c r="D3265" s="84" t="s">
        <v>967</v>
      </c>
      <c r="E3265" s="51" t="str">
        <f t="shared" si="516"/>
        <v>Rudi</v>
      </c>
      <c r="F3265" s="51" t="str">
        <f t="shared" si="517"/>
        <v>Swartz</v>
      </c>
      <c r="G3265" s="51" t="str">
        <f t="shared" si="518"/>
        <v>Men Veteran</v>
      </c>
      <c r="H3265" s="51" t="str">
        <f t="shared" si="519"/>
        <v>Mako</v>
      </c>
      <c r="I3265" s="84"/>
      <c r="J3265" s="84" t="s">
        <v>20</v>
      </c>
      <c r="K3265" s="84">
        <v>79</v>
      </c>
      <c r="L3265" s="83">
        <f t="shared" si="520"/>
        <v>1.8</v>
      </c>
      <c r="M3265" s="83">
        <f t="shared" si="521"/>
        <v>1.8</v>
      </c>
    </row>
    <row r="3266" spans="1:13" x14ac:dyDescent="0.3">
      <c r="A3266" s="210" t="str">
        <f t="shared" si="513"/>
        <v>2024-IC-L1</v>
      </c>
      <c r="B3266" s="199">
        <f t="shared" si="514"/>
        <v>45339</v>
      </c>
      <c r="C3266" s="210" t="str">
        <f t="shared" si="515"/>
        <v>Zone 1 - Mile 8</v>
      </c>
      <c r="D3266" s="84" t="s">
        <v>967</v>
      </c>
      <c r="E3266" s="51" t="str">
        <f t="shared" si="516"/>
        <v>Rudi</v>
      </c>
      <c r="F3266" s="51" t="str">
        <f t="shared" si="517"/>
        <v>Swartz</v>
      </c>
      <c r="G3266" s="51" t="str">
        <f t="shared" si="518"/>
        <v>Men Veteran</v>
      </c>
      <c r="H3266" s="51" t="str">
        <f t="shared" si="519"/>
        <v>Mako</v>
      </c>
      <c r="I3266" s="84"/>
      <c r="J3266" s="84" t="s">
        <v>1257</v>
      </c>
      <c r="K3266" s="84">
        <v>47</v>
      </c>
      <c r="L3266" s="83">
        <f t="shared" si="520"/>
        <v>1.8</v>
      </c>
      <c r="M3266" s="83">
        <f t="shared" si="521"/>
        <v>1.8</v>
      </c>
    </row>
    <row r="3267" spans="1:13" x14ac:dyDescent="0.3">
      <c r="A3267" s="210" t="str">
        <f t="shared" ref="A3267:A3330" si="522">IF(D3267="","",A3266)</f>
        <v>2024-IC-L1</v>
      </c>
      <c r="B3267" s="199">
        <f t="shared" ref="B3267:B3330" si="523">IF(D3267="","",B3266)</f>
        <v>45339</v>
      </c>
      <c r="C3267" s="210" t="str">
        <f t="shared" ref="C3267:C3330" si="524">IF(D3267="","",C3266)</f>
        <v>Zone 1 - Mile 8</v>
      </c>
      <c r="D3267" s="84" t="s">
        <v>967</v>
      </c>
      <c r="E3267" s="51" t="str">
        <f t="shared" ref="E3267:E3330" si="525">IF(D3267="","",VLOOKUP(D3267,Master,3,FALSE))</f>
        <v>Rudi</v>
      </c>
      <c r="F3267" s="51" t="str">
        <f t="shared" ref="F3267:F3330" si="526">IF(D3267="","",VLOOKUP(D3267,Master,4,FALSE))</f>
        <v>Swartz</v>
      </c>
      <c r="G3267" s="51" t="str">
        <f t="shared" ref="G3267:G3330" si="527">IF(D3267="","",VLOOKUP(D3267,Master,5,FALSE))</f>
        <v>Men Veteran</v>
      </c>
      <c r="H3267" s="51" t="str">
        <f t="shared" ref="H3267:H3330" si="528">IF(D3267="","",VLOOKUP(D3267,Master,2,FALSE))</f>
        <v>Mako</v>
      </c>
      <c r="I3267" s="84"/>
      <c r="J3267" s="82" t="s">
        <v>1279</v>
      </c>
      <c r="K3267" s="84">
        <v>153</v>
      </c>
      <c r="L3267" s="83">
        <f t="shared" ref="L3267:L3330" si="529">IF(K3267="","",IF(I3267="",ROUND(HLOOKUP(J3267,kgList,K3267,FALSE),1),ROUND(HLOOKUP(I3267,kgList,K3267,FALSE),1)))</f>
        <v>18.600000000000001</v>
      </c>
      <c r="M3267" s="83">
        <f t="shared" ref="M3267:M3330" si="530">IF(L3267="","",IF(COUNTA(I3267:J3267)&gt;1,"Edible or Inedible",IF(COUNTA(I3267)=1,L3267*1,IF(COUNTA(J3267)=1,L3267*1,"ERROR"))))</f>
        <v>18.600000000000001</v>
      </c>
    </row>
    <row r="3268" spans="1:13" x14ac:dyDescent="0.3">
      <c r="A3268" s="210" t="str">
        <f t="shared" si="522"/>
        <v>2024-IC-L1</v>
      </c>
      <c r="B3268" s="199">
        <f t="shared" si="523"/>
        <v>45339</v>
      </c>
      <c r="C3268" s="210" t="str">
        <f t="shared" si="524"/>
        <v>Zone 1 - Mile 8</v>
      </c>
      <c r="D3268" s="84" t="s">
        <v>967</v>
      </c>
      <c r="E3268" s="51" t="str">
        <f t="shared" si="525"/>
        <v>Rudi</v>
      </c>
      <c r="F3268" s="51" t="str">
        <f t="shared" si="526"/>
        <v>Swartz</v>
      </c>
      <c r="G3268" s="51" t="str">
        <f t="shared" si="527"/>
        <v>Men Veteran</v>
      </c>
      <c r="H3268" s="51" t="str">
        <f t="shared" si="528"/>
        <v>Mako</v>
      </c>
      <c r="I3268" s="84"/>
      <c r="J3268" s="84" t="s">
        <v>1280</v>
      </c>
      <c r="K3268" s="84">
        <v>157</v>
      </c>
      <c r="L3268" s="83">
        <f t="shared" si="529"/>
        <v>17.899999999999999</v>
      </c>
      <c r="M3268" s="83">
        <f t="shared" si="530"/>
        <v>17.899999999999999</v>
      </c>
    </row>
    <row r="3269" spans="1:13" x14ac:dyDescent="0.3">
      <c r="A3269" s="210" t="str">
        <f t="shared" si="522"/>
        <v>2024-IC-L1</v>
      </c>
      <c r="B3269" s="199">
        <f t="shared" si="523"/>
        <v>45339</v>
      </c>
      <c r="C3269" s="210" t="str">
        <f t="shared" si="524"/>
        <v>Zone 1 - Mile 8</v>
      </c>
      <c r="D3269" s="84" t="s">
        <v>841</v>
      </c>
      <c r="E3269" s="51" t="str">
        <f t="shared" si="525"/>
        <v>Renate</v>
      </c>
      <c r="F3269" s="51" t="str">
        <f t="shared" si="526"/>
        <v>Gruttemeyer</v>
      </c>
      <c r="G3269" s="51" t="str">
        <f t="shared" si="527"/>
        <v>Ladies Grand Masters</v>
      </c>
      <c r="H3269" s="51" t="str">
        <f t="shared" si="528"/>
        <v>Mako</v>
      </c>
      <c r="I3269" s="84"/>
      <c r="J3269" s="84" t="s">
        <v>20</v>
      </c>
      <c r="K3269" s="84">
        <v>84</v>
      </c>
      <c r="L3269" s="83">
        <f t="shared" si="529"/>
        <v>2.2000000000000002</v>
      </c>
      <c r="M3269" s="83">
        <f t="shared" si="530"/>
        <v>2.2000000000000002</v>
      </c>
    </row>
    <row r="3270" spans="1:13" x14ac:dyDescent="0.3">
      <c r="A3270" s="210" t="str">
        <f t="shared" si="522"/>
        <v>2024-IC-L1</v>
      </c>
      <c r="B3270" s="199">
        <f t="shared" si="523"/>
        <v>45339</v>
      </c>
      <c r="C3270" s="210" t="str">
        <f t="shared" si="524"/>
        <v>Zone 1 - Mile 8</v>
      </c>
      <c r="D3270" s="84" t="s">
        <v>484</v>
      </c>
      <c r="E3270" s="51" t="str">
        <f t="shared" si="525"/>
        <v>Johan</v>
      </c>
      <c r="F3270" s="51" t="str">
        <f t="shared" si="526"/>
        <v>Van Wyk</v>
      </c>
      <c r="G3270" s="51" t="str">
        <f t="shared" si="527"/>
        <v>Men Veteran</v>
      </c>
      <c r="H3270" s="51" t="str">
        <f t="shared" si="528"/>
        <v>Mako</v>
      </c>
      <c r="I3270" s="84"/>
      <c r="J3270" s="84" t="s">
        <v>10</v>
      </c>
      <c r="K3270" s="84">
        <v>41</v>
      </c>
      <c r="L3270" s="83">
        <f t="shared" si="529"/>
        <v>1.1000000000000001</v>
      </c>
      <c r="M3270" s="83">
        <f t="shared" si="530"/>
        <v>1.1000000000000001</v>
      </c>
    </row>
    <row r="3271" spans="1:13" x14ac:dyDescent="0.3">
      <c r="A3271" s="210" t="str">
        <f t="shared" si="522"/>
        <v>2024-IC-L1</v>
      </c>
      <c r="B3271" s="199">
        <f t="shared" si="523"/>
        <v>45339</v>
      </c>
      <c r="C3271" s="210" t="str">
        <f t="shared" si="524"/>
        <v>Zone 1 - Mile 8</v>
      </c>
      <c r="D3271" s="84" t="s">
        <v>836</v>
      </c>
      <c r="E3271" s="51" t="str">
        <f t="shared" si="525"/>
        <v>Org</v>
      </c>
      <c r="F3271" s="51" t="str">
        <f t="shared" si="526"/>
        <v>Van Rensburg</v>
      </c>
      <c r="G3271" s="51" t="str">
        <f t="shared" si="527"/>
        <v>Men Veteran</v>
      </c>
      <c r="H3271" s="51" t="str">
        <f t="shared" si="528"/>
        <v>Mako</v>
      </c>
      <c r="I3271" s="84" t="s">
        <v>19</v>
      </c>
      <c r="J3271" s="84"/>
      <c r="K3271" s="84">
        <v>69</v>
      </c>
      <c r="L3271" s="83">
        <f t="shared" si="529"/>
        <v>3.4</v>
      </c>
      <c r="M3271" s="83">
        <f t="shared" si="530"/>
        <v>3.4</v>
      </c>
    </row>
    <row r="3272" spans="1:13" x14ac:dyDescent="0.3">
      <c r="A3272" s="210" t="str">
        <f t="shared" si="522"/>
        <v>2024-IC-L1</v>
      </c>
      <c r="B3272" s="199">
        <f t="shared" si="523"/>
        <v>45339</v>
      </c>
      <c r="C3272" s="210" t="str">
        <f t="shared" si="524"/>
        <v>Zone 1 - Mile 8</v>
      </c>
      <c r="D3272" s="84" t="s">
        <v>860</v>
      </c>
      <c r="E3272" s="51" t="str">
        <f t="shared" si="525"/>
        <v>Bozidar</v>
      </c>
      <c r="F3272" s="51" t="str">
        <f t="shared" si="526"/>
        <v>Jouceski</v>
      </c>
      <c r="G3272" s="51" t="str">
        <f t="shared" si="527"/>
        <v>Men Senior</v>
      </c>
      <c r="H3272" s="51" t="str">
        <f t="shared" si="528"/>
        <v>Mako</v>
      </c>
      <c r="I3272" s="84"/>
      <c r="J3272" s="84" t="s">
        <v>1258</v>
      </c>
      <c r="K3272" s="84">
        <v>40</v>
      </c>
      <c r="L3272" s="83">
        <f t="shared" si="529"/>
        <v>2</v>
      </c>
      <c r="M3272" s="83">
        <f t="shared" si="530"/>
        <v>2</v>
      </c>
    </row>
    <row r="3273" spans="1:13" x14ac:dyDescent="0.3">
      <c r="A3273" s="210" t="str">
        <f t="shared" si="522"/>
        <v>2024-IC-L1</v>
      </c>
      <c r="B3273" s="199">
        <f t="shared" si="523"/>
        <v>45339</v>
      </c>
      <c r="C3273" s="210" t="str">
        <f t="shared" si="524"/>
        <v>Zone 1 - Mile 8</v>
      </c>
      <c r="D3273" s="84" t="s">
        <v>861</v>
      </c>
      <c r="E3273" s="51" t="str">
        <f t="shared" si="525"/>
        <v>Christiaan</v>
      </c>
      <c r="F3273" s="51" t="str">
        <f t="shared" si="526"/>
        <v>Fenwick</v>
      </c>
      <c r="G3273" s="51" t="str">
        <f t="shared" si="527"/>
        <v>Men Veteran</v>
      </c>
      <c r="H3273" s="51" t="str">
        <f t="shared" si="528"/>
        <v>Mako</v>
      </c>
      <c r="I3273" s="84"/>
      <c r="J3273" s="84"/>
      <c r="K3273" s="84"/>
      <c r="L3273" s="83" t="str">
        <f t="shared" si="529"/>
        <v/>
      </c>
      <c r="M3273" s="83" t="str">
        <f t="shared" si="530"/>
        <v/>
      </c>
    </row>
    <row r="3274" spans="1:13" x14ac:dyDescent="0.3">
      <c r="A3274" s="210" t="str">
        <f t="shared" si="522"/>
        <v>2024-IC-L1</v>
      </c>
      <c r="B3274" s="199">
        <f t="shared" si="523"/>
        <v>45339</v>
      </c>
      <c r="C3274" s="210" t="str">
        <f t="shared" si="524"/>
        <v>Zone 1 - Mile 8</v>
      </c>
      <c r="D3274" s="84" t="s">
        <v>592</v>
      </c>
      <c r="E3274" s="51" t="str">
        <f t="shared" si="525"/>
        <v>Andre</v>
      </c>
      <c r="F3274" s="51" t="str">
        <f t="shared" si="526"/>
        <v>Aggenbag</v>
      </c>
      <c r="G3274" s="51" t="str">
        <f t="shared" si="527"/>
        <v>Men Veteran</v>
      </c>
      <c r="H3274" s="51" t="str">
        <f t="shared" si="528"/>
        <v>Mako</v>
      </c>
      <c r="I3274" s="84"/>
      <c r="J3274" s="84" t="s">
        <v>20</v>
      </c>
      <c r="K3274" s="84">
        <v>87</v>
      </c>
      <c r="L3274" s="83">
        <f t="shared" si="529"/>
        <v>2.4</v>
      </c>
      <c r="M3274" s="83">
        <f t="shared" si="530"/>
        <v>2.4</v>
      </c>
    </row>
    <row r="3275" spans="1:13" x14ac:dyDescent="0.3">
      <c r="A3275" s="210" t="str">
        <f t="shared" si="522"/>
        <v>2024-IC-L1</v>
      </c>
      <c r="B3275" s="199">
        <f t="shared" si="523"/>
        <v>45339</v>
      </c>
      <c r="C3275" s="210" t="str">
        <f t="shared" si="524"/>
        <v>Zone 1 - Mile 8</v>
      </c>
      <c r="D3275" s="84" t="s">
        <v>1072</v>
      </c>
      <c r="E3275" s="51" t="str">
        <f t="shared" si="525"/>
        <v>Ewan</v>
      </c>
      <c r="F3275" s="51" t="str">
        <f t="shared" si="526"/>
        <v>Snyman</v>
      </c>
      <c r="G3275" s="51" t="str">
        <f t="shared" si="527"/>
        <v>Men Senior</v>
      </c>
      <c r="H3275" s="51" t="str">
        <f t="shared" si="528"/>
        <v>Mako</v>
      </c>
      <c r="I3275" s="84"/>
      <c r="J3275" s="84"/>
      <c r="K3275" s="84"/>
      <c r="L3275" s="83" t="str">
        <f t="shared" si="529"/>
        <v/>
      </c>
      <c r="M3275" s="83" t="str">
        <f t="shared" si="530"/>
        <v/>
      </c>
    </row>
    <row r="3276" spans="1:13" x14ac:dyDescent="0.3">
      <c r="A3276" s="210" t="str">
        <f t="shared" si="522"/>
        <v>2024-IC-L1</v>
      </c>
      <c r="B3276" s="199">
        <f t="shared" si="523"/>
        <v>45339</v>
      </c>
      <c r="C3276" s="210" t="str">
        <f t="shared" si="524"/>
        <v>Zone 1 - Mile 8</v>
      </c>
      <c r="D3276" s="84" t="s">
        <v>1012</v>
      </c>
      <c r="E3276" s="51" t="str">
        <f t="shared" si="525"/>
        <v>Jayden</v>
      </c>
      <c r="F3276" s="51" t="str">
        <f t="shared" si="526"/>
        <v>Warrington</v>
      </c>
      <c r="G3276" s="51" t="str">
        <f t="shared" si="527"/>
        <v>Men U/16</v>
      </c>
      <c r="H3276" s="51" t="str">
        <f t="shared" si="528"/>
        <v>xMako</v>
      </c>
      <c r="I3276" s="84"/>
      <c r="J3276" s="84"/>
      <c r="K3276" s="84"/>
      <c r="L3276" s="83" t="str">
        <f t="shared" si="529"/>
        <v/>
      </c>
      <c r="M3276" s="83" t="str">
        <f t="shared" si="530"/>
        <v/>
      </c>
    </row>
    <row r="3277" spans="1:13" x14ac:dyDescent="0.3">
      <c r="A3277" s="210" t="str">
        <f t="shared" si="522"/>
        <v>2024-IC-L1</v>
      </c>
      <c r="B3277" s="199">
        <f t="shared" si="523"/>
        <v>45339</v>
      </c>
      <c r="C3277" s="210" t="str">
        <f t="shared" si="524"/>
        <v>Zone 1 - Mile 8</v>
      </c>
      <c r="D3277" s="84" t="s">
        <v>530</v>
      </c>
      <c r="E3277" s="51" t="str">
        <f t="shared" si="525"/>
        <v>John-John</v>
      </c>
      <c r="F3277" s="51" t="str">
        <f t="shared" si="526"/>
        <v>Warrington</v>
      </c>
      <c r="G3277" s="51" t="str">
        <f t="shared" si="527"/>
        <v>Men Veteran</v>
      </c>
      <c r="H3277" s="51" t="str">
        <f t="shared" si="528"/>
        <v>Mako</v>
      </c>
      <c r="I3277" s="84"/>
      <c r="J3277" s="84"/>
      <c r="K3277" s="84"/>
      <c r="L3277" s="83" t="str">
        <f t="shared" si="529"/>
        <v/>
      </c>
      <c r="M3277" s="83" t="str">
        <f t="shared" si="530"/>
        <v/>
      </c>
    </row>
    <row r="3278" spans="1:13" x14ac:dyDescent="0.3">
      <c r="A3278" s="210" t="str">
        <f t="shared" si="522"/>
        <v>2024-IC-L1</v>
      </c>
      <c r="B3278" s="199">
        <f t="shared" si="523"/>
        <v>45339</v>
      </c>
      <c r="C3278" s="210" t="str">
        <f t="shared" si="524"/>
        <v>Zone 1 - Mile 8</v>
      </c>
      <c r="D3278" s="84" t="s">
        <v>1005</v>
      </c>
      <c r="E3278" s="51" t="str">
        <f t="shared" si="525"/>
        <v>Theo</v>
      </c>
      <c r="F3278" s="51" t="str">
        <f t="shared" si="526"/>
        <v>Wormsbaecher</v>
      </c>
      <c r="G3278" s="51" t="str">
        <f t="shared" si="527"/>
        <v>Men Senior</v>
      </c>
      <c r="H3278" s="51" t="str">
        <f t="shared" si="528"/>
        <v>Mako</v>
      </c>
      <c r="I3278" s="84"/>
      <c r="J3278" s="84"/>
      <c r="K3278" s="84"/>
      <c r="L3278" s="83" t="str">
        <f t="shared" si="529"/>
        <v/>
      </c>
      <c r="M3278" s="83" t="str">
        <f t="shared" si="530"/>
        <v/>
      </c>
    </row>
    <row r="3279" spans="1:13" x14ac:dyDescent="0.3">
      <c r="A3279" s="210" t="str">
        <f t="shared" si="522"/>
        <v>2024-IC-L1</v>
      </c>
      <c r="B3279" s="199">
        <f t="shared" si="523"/>
        <v>45339</v>
      </c>
      <c r="C3279" s="210" t="str">
        <f t="shared" si="524"/>
        <v>Zone 1 - Mile 8</v>
      </c>
      <c r="D3279" s="84" t="s">
        <v>1593</v>
      </c>
      <c r="E3279" s="51" t="str">
        <f t="shared" si="525"/>
        <v>Johan</v>
      </c>
      <c r="F3279" s="51" t="str">
        <f t="shared" si="526"/>
        <v>Van Niekerk</v>
      </c>
      <c r="G3279" s="51" t="str">
        <f t="shared" si="527"/>
        <v>Men Veteran</v>
      </c>
      <c r="H3279" s="51" t="str">
        <f t="shared" si="528"/>
        <v>Namib Park</v>
      </c>
      <c r="I3279" s="84"/>
      <c r="J3279" s="82" t="s">
        <v>1279</v>
      </c>
      <c r="K3279" s="84">
        <v>150</v>
      </c>
      <c r="L3279" s="83">
        <f t="shared" si="529"/>
        <v>17.399999999999999</v>
      </c>
      <c r="M3279" s="83">
        <f t="shared" si="530"/>
        <v>17.399999999999999</v>
      </c>
    </row>
    <row r="3280" spans="1:13" x14ac:dyDescent="0.3">
      <c r="A3280" s="210" t="str">
        <f t="shared" si="522"/>
        <v>2024-IC-L1</v>
      </c>
      <c r="B3280" s="199">
        <f t="shared" si="523"/>
        <v>45339</v>
      </c>
      <c r="C3280" s="210" t="str">
        <f t="shared" si="524"/>
        <v>Zone 1 - Mile 8</v>
      </c>
      <c r="D3280" s="84" t="s">
        <v>1593</v>
      </c>
      <c r="E3280" s="51" t="str">
        <f t="shared" si="525"/>
        <v>Johan</v>
      </c>
      <c r="F3280" s="51" t="str">
        <f t="shared" si="526"/>
        <v>Van Niekerk</v>
      </c>
      <c r="G3280" s="51" t="str">
        <f t="shared" si="527"/>
        <v>Men Veteran</v>
      </c>
      <c r="H3280" s="51" t="str">
        <f t="shared" si="528"/>
        <v>Namib Park</v>
      </c>
      <c r="I3280" s="84"/>
      <c r="J3280" s="84" t="s">
        <v>20</v>
      </c>
      <c r="K3280" s="84">
        <v>74</v>
      </c>
      <c r="L3280" s="83">
        <f t="shared" si="529"/>
        <v>1.5</v>
      </c>
      <c r="M3280" s="83">
        <f t="shared" si="530"/>
        <v>1.5</v>
      </c>
    </row>
    <row r="3281" spans="1:13" x14ac:dyDescent="0.3">
      <c r="A3281" s="210" t="str">
        <f t="shared" si="522"/>
        <v>2024-IC-L1</v>
      </c>
      <c r="B3281" s="199">
        <f t="shared" si="523"/>
        <v>45339</v>
      </c>
      <c r="C3281" s="210" t="str">
        <f t="shared" si="524"/>
        <v>Zone 1 - Mile 8</v>
      </c>
      <c r="D3281" s="84" t="s">
        <v>611</v>
      </c>
      <c r="E3281" s="51" t="str">
        <f t="shared" si="525"/>
        <v>Coennie</v>
      </c>
      <c r="F3281" s="51" t="str">
        <f t="shared" si="526"/>
        <v>Steyn</v>
      </c>
      <c r="G3281" s="51" t="str">
        <f t="shared" si="527"/>
        <v>Men Grand Masters</v>
      </c>
      <c r="H3281" s="51" t="str">
        <f t="shared" si="528"/>
        <v>Namib Park</v>
      </c>
      <c r="I3281" s="84"/>
      <c r="J3281" s="82" t="s">
        <v>1279</v>
      </c>
      <c r="K3281" s="84">
        <v>147</v>
      </c>
      <c r="L3281" s="83">
        <f t="shared" si="529"/>
        <v>16.2</v>
      </c>
      <c r="M3281" s="83">
        <f t="shared" si="530"/>
        <v>16.2</v>
      </c>
    </row>
    <row r="3282" spans="1:13" x14ac:dyDescent="0.3">
      <c r="A3282" s="210" t="str">
        <f t="shared" si="522"/>
        <v>2024-IC-L1</v>
      </c>
      <c r="B3282" s="199">
        <f t="shared" si="523"/>
        <v>45339</v>
      </c>
      <c r="C3282" s="210" t="str">
        <f t="shared" si="524"/>
        <v>Zone 1 - Mile 8</v>
      </c>
      <c r="D3282" s="84" t="s">
        <v>611</v>
      </c>
      <c r="E3282" s="51" t="str">
        <f t="shared" si="525"/>
        <v>Coennie</v>
      </c>
      <c r="F3282" s="51" t="str">
        <f t="shared" si="526"/>
        <v>Steyn</v>
      </c>
      <c r="G3282" s="51" t="str">
        <f t="shared" si="527"/>
        <v>Men Grand Masters</v>
      </c>
      <c r="H3282" s="51" t="str">
        <f t="shared" si="528"/>
        <v>Namib Park</v>
      </c>
      <c r="I3282" s="84"/>
      <c r="J3282" s="82" t="s">
        <v>1279</v>
      </c>
      <c r="K3282" s="84">
        <v>152</v>
      </c>
      <c r="L3282" s="83">
        <f t="shared" si="529"/>
        <v>18.2</v>
      </c>
      <c r="M3282" s="83">
        <f t="shared" si="530"/>
        <v>18.2</v>
      </c>
    </row>
    <row r="3283" spans="1:13" x14ac:dyDescent="0.3">
      <c r="A3283" s="210" t="str">
        <f t="shared" si="522"/>
        <v>2024-IC-L1</v>
      </c>
      <c r="B3283" s="199">
        <f t="shared" si="523"/>
        <v>45339</v>
      </c>
      <c r="C3283" s="210" t="str">
        <f t="shared" si="524"/>
        <v>Zone 1 - Mile 8</v>
      </c>
      <c r="D3283" s="84" t="s">
        <v>1006</v>
      </c>
      <c r="E3283" s="51" t="str">
        <f t="shared" si="525"/>
        <v>Andre</v>
      </c>
      <c r="F3283" s="51" t="str">
        <f t="shared" si="526"/>
        <v>Vermaak</v>
      </c>
      <c r="G3283" s="51" t="str">
        <f t="shared" si="527"/>
        <v>Men Senior</v>
      </c>
      <c r="H3283" s="51" t="str">
        <f t="shared" si="528"/>
        <v>Namib Park</v>
      </c>
      <c r="I3283" s="84"/>
      <c r="J3283" s="82" t="s">
        <v>1279</v>
      </c>
      <c r="K3283" s="84">
        <v>149</v>
      </c>
      <c r="L3283" s="83">
        <f t="shared" si="529"/>
        <v>17</v>
      </c>
      <c r="M3283" s="83">
        <f t="shared" si="530"/>
        <v>17</v>
      </c>
    </row>
    <row r="3284" spans="1:13" x14ac:dyDescent="0.3">
      <c r="A3284" s="210" t="str">
        <f t="shared" si="522"/>
        <v>2024-IC-L1</v>
      </c>
      <c r="B3284" s="199">
        <f t="shared" si="523"/>
        <v>45339</v>
      </c>
      <c r="C3284" s="210" t="str">
        <f t="shared" si="524"/>
        <v>Zone 1 - Mile 8</v>
      </c>
      <c r="D3284" s="84" t="s">
        <v>462</v>
      </c>
      <c r="E3284" s="51" t="str">
        <f t="shared" si="525"/>
        <v>Rodger</v>
      </c>
      <c r="F3284" s="51" t="str">
        <f t="shared" si="526"/>
        <v>Boon</v>
      </c>
      <c r="G3284" s="51" t="str">
        <f t="shared" si="527"/>
        <v>Men Master</v>
      </c>
      <c r="H3284" s="51" t="str">
        <f t="shared" si="528"/>
        <v>Namib Park</v>
      </c>
      <c r="I3284" s="84"/>
      <c r="J3284" s="82" t="s">
        <v>1279</v>
      </c>
      <c r="K3284" s="84">
        <v>88</v>
      </c>
      <c r="L3284" s="83">
        <f t="shared" si="529"/>
        <v>2.8</v>
      </c>
      <c r="M3284" s="83">
        <f t="shared" si="530"/>
        <v>2.8</v>
      </c>
    </row>
    <row r="3285" spans="1:13" x14ac:dyDescent="0.3">
      <c r="A3285" s="210" t="str">
        <f t="shared" si="522"/>
        <v>2024-IC-L1</v>
      </c>
      <c r="B3285" s="199">
        <f t="shared" si="523"/>
        <v>45339</v>
      </c>
      <c r="C3285" s="210" t="str">
        <f t="shared" si="524"/>
        <v>Zone 1 - Mile 8</v>
      </c>
      <c r="D3285" s="84" t="s">
        <v>946</v>
      </c>
      <c r="E3285" s="51" t="str">
        <f t="shared" si="525"/>
        <v>Johan</v>
      </c>
      <c r="F3285" s="51" t="str">
        <f t="shared" si="526"/>
        <v>Herbst</v>
      </c>
      <c r="G3285" s="51" t="str">
        <f t="shared" si="527"/>
        <v>Men Veteran</v>
      </c>
      <c r="H3285" s="51" t="str">
        <f t="shared" si="528"/>
        <v>Henties Bay</v>
      </c>
      <c r="I3285" s="84"/>
      <c r="J3285" s="84" t="s">
        <v>1280</v>
      </c>
      <c r="K3285" s="84">
        <v>122</v>
      </c>
      <c r="L3285" s="83">
        <f t="shared" si="529"/>
        <v>7.4</v>
      </c>
      <c r="M3285" s="83">
        <f t="shared" si="530"/>
        <v>7.4</v>
      </c>
    </row>
    <row r="3286" spans="1:13" x14ac:dyDescent="0.3">
      <c r="A3286" s="210" t="str">
        <f t="shared" si="522"/>
        <v>2024-IC-L1</v>
      </c>
      <c r="B3286" s="199">
        <f t="shared" si="523"/>
        <v>45339</v>
      </c>
      <c r="C3286" s="210" t="str">
        <f t="shared" si="524"/>
        <v>Zone 1 - Mile 8</v>
      </c>
      <c r="D3286" s="84" t="s">
        <v>607</v>
      </c>
      <c r="E3286" s="51" t="str">
        <f t="shared" si="525"/>
        <v>Stephan</v>
      </c>
      <c r="F3286" s="51" t="str">
        <f t="shared" si="526"/>
        <v>Swanepoel</v>
      </c>
      <c r="G3286" s="51" t="str">
        <f t="shared" si="527"/>
        <v>Men Veteran</v>
      </c>
      <c r="H3286" s="51" t="str">
        <f t="shared" si="528"/>
        <v>Namib Park</v>
      </c>
      <c r="I3286" s="84"/>
      <c r="J3286" s="84" t="s">
        <v>20</v>
      </c>
      <c r="K3286" s="84">
        <v>81</v>
      </c>
      <c r="L3286" s="83">
        <f t="shared" si="529"/>
        <v>1.9</v>
      </c>
      <c r="M3286" s="83">
        <f t="shared" si="530"/>
        <v>1.9</v>
      </c>
    </row>
    <row r="3287" spans="1:13" x14ac:dyDescent="0.3">
      <c r="A3287" s="210" t="str">
        <f t="shared" si="522"/>
        <v>2024-IC-L1</v>
      </c>
      <c r="B3287" s="199">
        <f t="shared" si="523"/>
        <v>45339</v>
      </c>
      <c r="C3287" s="210" t="str">
        <f t="shared" si="524"/>
        <v>Zone 1 - Mile 8</v>
      </c>
      <c r="D3287" s="84" t="s">
        <v>607</v>
      </c>
      <c r="E3287" s="51" t="str">
        <f t="shared" si="525"/>
        <v>Stephan</v>
      </c>
      <c r="F3287" s="51" t="str">
        <f t="shared" si="526"/>
        <v>Swanepoel</v>
      </c>
      <c r="G3287" s="51" t="str">
        <f t="shared" si="527"/>
        <v>Men Veteran</v>
      </c>
      <c r="H3287" s="51" t="str">
        <f t="shared" si="528"/>
        <v>Namib Park</v>
      </c>
      <c r="I3287" s="84"/>
      <c r="J3287" s="84" t="s">
        <v>20</v>
      </c>
      <c r="K3287" s="84">
        <v>85</v>
      </c>
      <c r="L3287" s="83">
        <f t="shared" si="529"/>
        <v>2.2000000000000002</v>
      </c>
      <c r="M3287" s="83">
        <f t="shared" si="530"/>
        <v>2.2000000000000002</v>
      </c>
    </row>
    <row r="3288" spans="1:13" x14ac:dyDescent="0.3">
      <c r="A3288" s="210" t="str">
        <f t="shared" si="522"/>
        <v>2024-IC-L1</v>
      </c>
      <c r="B3288" s="199">
        <f t="shared" si="523"/>
        <v>45339</v>
      </c>
      <c r="C3288" s="210" t="str">
        <f t="shared" si="524"/>
        <v>Zone 1 - Mile 8</v>
      </c>
      <c r="D3288" s="84" t="s">
        <v>591</v>
      </c>
      <c r="E3288" s="51" t="str">
        <f t="shared" si="525"/>
        <v>Robert</v>
      </c>
      <c r="F3288" s="51" t="str">
        <f t="shared" si="526"/>
        <v>Moyce</v>
      </c>
      <c r="G3288" s="51" t="str">
        <f t="shared" si="527"/>
        <v>Men Grand Masters</v>
      </c>
      <c r="H3288" s="51" t="str">
        <f t="shared" si="528"/>
        <v>Namib Park</v>
      </c>
      <c r="I3288" s="84"/>
      <c r="J3288" s="84" t="s">
        <v>20</v>
      </c>
      <c r="K3288" s="84">
        <v>84</v>
      </c>
      <c r="L3288" s="83">
        <f t="shared" si="529"/>
        <v>2.2000000000000002</v>
      </c>
      <c r="M3288" s="83">
        <f t="shared" si="530"/>
        <v>2.2000000000000002</v>
      </c>
    </row>
    <row r="3289" spans="1:13" x14ac:dyDescent="0.3">
      <c r="A3289" s="210" t="str">
        <f t="shared" si="522"/>
        <v>2024-IC-L1</v>
      </c>
      <c r="B3289" s="199">
        <f t="shared" si="523"/>
        <v>45339</v>
      </c>
      <c r="C3289" s="210" t="str">
        <f t="shared" si="524"/>
        <v>Zone 1 - Mile 8</v>
      </c>
      <c r="D3289" s="84" t="s">
        <v>457</v>
      </c>
      <c r="E3289" s="51" t="str">
        <f t="shared" si="525"/>
        <v>Andre</v>
      </c>
      <c r="F3289" s="51" t="str">
        <f t="shared" si="526"/>
        <v>Coetzee</v>
      </c>
      <c r="G3289" s="51" t="str">
        <f t="shared" si="527"/>
        <v>Men Grand Masters</v>
      </c>
      <c r="H3289" s="51" t="str">
        <f t="shared" si="528"/>
        <v>Namib Park</v>
      </c>
      <c r="I3289" s="84"/>
      <c r="J3289" s="84" t="s">
        <v>20</v>
      </c>
      <c r="K3289" s="84">
        <v>83</v>
      </c>
      <c r="L3289" s="83">
        <f t="shared" si="529"/>
        <v>2.1</v>
      </c>
      <c r="M3289" s="83">
        <f t="shared" si="530"/>
        <v>2.1</v>
      </c>
    </row>
    <row r="3290" spans="1:13" x14ac:dyDescent="0.3">
      <c r="A3290" s="210" t="str">
        <f t="shared" si="522"/>
        <v>2024-IC-L1</v>
      </c>
      <c r="B3290" s="199">
        <f t="shared" si="523"/>
        <v>45339</v>
      </c>
      <c r="C3290" s="210" t="str">
        <f t="shared" si="524"/>
        <v>Zone 1 - Mile 8</v>
      </c>
      <c r="D3290" s="84" t="s">
        <v>1101</v>
      </c>
      <c r="E3290" s="51" t="str">
        <f t="shared" si="525"/>
        <v>Pierre</v>
      </c>
      <c r="F3290" s="51" t="str">
        <f t="shared" si="526"/>
        <v>Coetzee</v>
      </c>
      <c r="G3290" s="51" t="str">
        <f t="shared" si="527"/>
        <v>Men Veteran</v>
      </c>
      <c r="H3290" s="51" t="str">
        <f t="shared" si="528"/>
        <v>Namib Park</v>
      </c>
      <c r="I3290" s="84"/>
      <c r="J3290" s="84" t="s">
        <v>20</v>
      </c>
      <c r="K3290" s="84">
        <v>87</v>
      </c>
      <c r="L3290" s="83">
        <f t="shared" si="529"/>
        <v>2.4</v>
      </c>
      <c r="M3290" s="83">
        <f t="shared" si="530"/>
        <v>2.4</v>
      </c>
    </row>
    <row r="3291" spans="1:13" x14ac:dyDescent="0.3">
      <c r="A3291" s="210" t="str">
        <f t="shared" si="522"/>
        <v>2024-IC-L1</v>
      </c>
      <c r="B3291" s="199">
        <f t="shared" si="523"/>
        <v>45339</v>
      </c>
      <c r="C3291" s="210" t="str">
        <f t="shared" si="524"/>
        <v>Zone 1 - Mile 8</v>
      </c>
      <c r="D3291" s="84" t="s">
        <v>825</v>
      </c>
      <c r="E3291" s="51" t="str">
        <f t="shared" si="525"/>
        <v>Riaan</v>
      </c>
      <c r="F3291" s="51" t="str">
        <f t="shared" si="526"/>
        <v>Pelcher</v>
      </c>
      <c r="G3291" s="51" t="str">
        <f t="shared" si="527"/>
        <v>Men Master</v>
      </c>
      <c r="H3291" s="51" t="str">
        <f t="shared" si="528"/>
        <v>Namib Park</v>
      </c>
      <c r="I3291" s="84"/>
      <c r="J3291" s="84"/>
      <c r="K3291" s="84"/>
      <c r="L3291" s="83" t="str">
        <f t="shared" si="529"/>
        <v/>
      </c>
      <c r="M3291" s="83" t="str">
        <f t="shared" si="530"/>
        <v/>
      </c>
    </row>
    <row r="3292" spans="1:13" x14ac:dyDescent="0.3">
      <c r="A3292" s="210" t="str">
        <f t="shared" si="522"/>
        <v>2024-IC-L1</v>
      </c>
      <c r="B3292" s="199">
        <f t="shared" si="523"/>
        <v>45339</v>
      </c>
      <c r="C3292" s="210" t="str">
        <f t="shared" si="524"/>
        <v>Zone 1 - Mile 8</v>
      </c>
      <c r="D3292" s="84" t="s">
        <v>587</v>
      </c>
      <c r="E3292" s="51" t="str">
        <f t="shared" si="525"/>
        <v>Nicolas</v>
      </c>
      <c r="F3292" s="51" t="str">
        <f t="shared" si="526"/>
        <v>Greeff</v>
      </c>
      <c r="G3292" s="51" t="str">
        <f t="shared" si="527"/>
        <v>Men Senior</v>
      </c>
      <c r="H3292" s="51" t="str">
        <f t="shared" si="528"/>
        <v>Namib Park</v>
      </c>
      <c r="I3292" s="84"/>
      <c r="J3292" s="84"/>
      <c r="K3292" s="84"/>
      <c r="L3292" s="83" t="str">
        <f t="shared" si="529"/>
        <v/>
      </c>
      <c r="M3292" s="83" t="str">
        <f t="shared" si="530"/>
        <v/>
      </c>
    </row>
    <row r="3293" spans="1:13" x14ac:dyDescent="0.3">
      <c r="A3293" s="210" t="str">
        <f t="shared" si="522"/>
        <v>2024-IC-L1</v>
      </c>
      <c r="B3293" s="199">
        <f t="shared" si="523"/>
        <v>45339</v>
      </c>
      <c r="C3293" s="210" t="str">
        <f t="shared" si="524"/>
        <v>Zone 1 - Mile 8</v>
      </c>
      <c r="D3293" s="84" t="s">
        <v>1596</v>
      </c>
      <c r="E3293" s="51" t="str">
        <f t="shared" si="525"/>
        <v>Giovanni</v>
      </c>
      <c r="F3293" s="51" t="str">
        <f t="shared" si="526"/>
        <v>Boffelli</v>
      </c>
      <c r="G3293" s="51" t="str">
        <f t="shared" si="527"/>
        <v>Men Master</v>
      </c>
      <c r="H3293" s="51" t="str">
        <f t="shared" si="528"/>
        <v>Namib Park</v>
      </c>
      <c r="I3293" s="84"/>
      <c r="J3293" s="84"/>
      <c r="K3293" s="84"/>
      <c r="L3293" s="83" t="str">
        <f t="shared" si="529"/>
        <v/>
      </c>
      <c r="M3293" s="83" t="str">
        <f t="shared" si="530"/>
        <v/>
      </c>
    </row>
    <row r="3294" spans="1:13" x14ac:dyDescent="0.3">
      <c r="A3294" s="210" t="str">
        <f t="shared" si="522"/>
        <v>2024-IC-L1</v>
      </c>
      <c r="B3294" s="199">
        <f t="shared" si="523"/>
        <v>45339</v>
      </c>
      <c r="C3294" s="210" t="str">
        <f t="shared" si="524"/>
        <v>Zone 1 - Mile 8</v>
      </c>
      <c r="D3294" s="84" t="s">
        <v>768</v>
      </c>
      <c r="E3294" s="51" t="str">
        <f t="shared" si="525"/>
        <v>John</v>
      </c>
      <c r="F3294" s="51" t="str">
        <f t="shared" si="526"/>
        <v>Boffeli</v>
      </c>
      <c r="G3294" s="51" t="str">
        <f t="shared" si="527"/>
        <v>Men Senior</v>
      </c>
      <c r="H3294" s="51" t="str">
        <f t="shared" si="528"/>
        <v>Namib Park</v>
      </c>
      <c r="I3294" s="84"/>
      <c r="J3294" s="84"/>
      <c r="K3294" s="84"/>
      <c r="L3294" s="83" t="str">
        <f t="shared" si="529"/>
        <v/>
      </c>
      <c r="M3294" s="83" t="str">
        <f t="shared" si="530"/>
        <v/>
      </c>
    </row>
    <row r="3295" spans="1:13" x14ac:dyDescent="0.3">
      <c r="A3295" s="210" t="str">
        <f t="shared" si="522"/>
        <v>2024-IC-L1</v>
      </c>
      <c r="B3295" s="199">
        <f t="shared" si="523"/>
        <v>45339</v>
      </c>
      <c r="C3295" s="210" t="str">
        <f t="shared" si="524"/>
        <v>Zone 1 - Mile 8</v>
      </c>
      <c r="D3295" s="84" t="s">
        <v>590</v>
      </c>
      <c r="E3295" s="51" t="str">
        <f t="shared" si="525"/>
        <v>Tiaan</v>
      </c>
      <c r="F3295" s="51" t="str">
        <f t="shared" si="526"/>
        <v>Bornman</v>
      </c>
      <c r="G3295" s="51" t="str">
        <f t="shared" si="527"/>
        <v>Men U/21</v>
      </c>
      <c r="H3295" s="51" t="str">
        <f t="shared" si="528"/>
        <v>Namib Park</v>
      </c>
      <c r="I3295" s="84"/>
      <c r="J3295" s="84"/>
      <c r="K3295" s="84"/>
      <c r="L3295" s="83" t="str">
        <f t="shared" si="529"/>
        <v/>
      </c>
      <c r="M3295" s="83" t="str">
        <f t="shared" si="530"/>
        <v/>
      </c>
    </row>
    <row r="3296" spans="1:13" x14ac:dyDescent="0.3">
      <c r="A3296" s="210" t="str">
        <f t="shared" si="522"/>
        <v>2024-IC-L1</v>
      </c>
      <c r="B3296" s="199">
        <f t="shared" si="523"/>
        <v>45339</v>
      </c>
      <c r="C3296" s="210" t="str">
        <f t="shared" si="524"/>
        <v>Zone 1 - Mile 8</v>
      </c>
      <c r="D3296" s="84" t="s">
        <v>486</v>
      </c>
      <c r="E3296" s="51" t="str">
        <f t="shared" si="525"/>
        <v>Johan</v>
      </c>
      <c r="F3296" s="51" t="str">
        <f t="shared" si="526"/>
        <v>Bruwer</v>
      </c>
      <c r="G3296" s="51" t="str">
        <f t="shared" si="527"/>
        <v>Men Senior</v>
      </c>
      <c r="H3296" s="51" t="str">
        <f t="shared" si="528"/>
        <v>Namib Park</v>
      </c>
      <c r="I3296" s="84"/>
      <c r="J3296" s="84"/>
      <c r="K3296" s="84"/>
      <c r="L3296" s="83" t="str">
        <f t="shared" si="529"/>
        <v/>
      </c>
      <c r="M3296" s="83" t="str">
        <f t="shared" si="530"/>
        <v/>
      </c>
    </row>
    <row r="3297" spans="1:13" x14ac:dyDescent="0.3">
      <c r="A3297" s="210" t="str">
        <f t="shared" si="522"/>
        <v>2024-IC-L1</v>
      </c>
      <c r="B3297" s="199">
        <f t="shared" si="523"/>
        <v>45339</v>
      </c>
      <c r="C3297" s="210" t="str">
        <f t="shared" si="524"/>
        <v>Zone 1 - Mile 8</v>
      </c>
      <c r="D3297" s="84" t="s">
        <v>556</v>
      </c>
      <c r="E3297" s="51" t="str">
        <f t="shared" si="525"/>
        <v>Lance</v>
      </c>
      <c r="F3297" s="51" t="str">
        <f t="shared" si="526"/>
        <v>Mills</v>
      </c>
      <c r="G3297" s="51" t="str">
        <f t="shared" si="527"/>
        <v>Men Master</v>
      </c>
      <c r="H3297" s="51" t="str">
        <f t="shared" si="528"/>
        <v>Henties Bay</v>
      </c>
      <c r="I3297" s="84"/>
      <c r="J3297" s="84"/>
      <c r="K3297" s="84"/>
      <c r="L3297" s="83" t="str">
        <f t="shared" si="529"/>
        <v/>
      </c>
      <c r="M3297" s="83" t="str">
        <f t="shared" si="530"/>
        <v/>
      </c>
    </row>
    <row r="3298" spans="1:13" x14ac:dyDescent="0.3">
      <c r="A3298" s="210" t="str">
        <f t="shared" si="522"/>
        <v>2024-IC-L1</v>
      </c>
      <c r="B3298" s="199">
        <f t="shared" si="523"/>
        <v>45339</v>
      </c>
      <c r="C3298" s="210" t="str">
        <f t="shared" si="524"/>
        <v>Zone 1 - Mile 8</v>
      </c>
      <c r="D3298" s="84" t="s">
        <v>972</v>
      </c>
      <c r="E3298" s="51" t="str">
        <f t="shared" si="525"/>
        <v>Otto</v>
      </c>
      <c r="F3298" s="51" t="str">
        <f t="shared" si="526"/>
        <v>Feyerabend</v>
      </c>
      <c r="G3298" s="51" t="str">
        <f t="shared" si="527"/>
        <v>Men U/21</v>
      </c>
      <c r="H3298" s="51" t="str">
        <f t="shared" si="528"/>
        <v>Otjiwarongo</v>
      </c>
      <c r="I3298" s="84"/>
      <c r="J3298" s="82" t="s">
        <v>1279</v>
      </c>
      <c r="K3298" s="84">
        <v>161</v>
      </c>
      <c r="L3298" s="83">
        <f t="shared" si="529"/>
        <v>22.2</v>
      </c>
      <c r="M3298" s="83">
        <f t="shared" si="530"/>
        <v>22.2</v>
      </c>
    </row>
    <row r="3299" spans="1:13" x14ac:dyDescent="0.3">
      <c r="A3299" s="210" t="str">
        <f t="shared" si="522"/>
        <v>2024-IC-L1</v>
      </c>
      <c r="B3299" s="199">
        <f t="shared" si="523"/>
        <v>45339</v>
      </c>
      <c r="C3299" s="210" t="str">
        <f t="shared" si="524"/>
        <v>Zone 1 - Mile 8</v>
      </c>
      <c r="D3299" s="84" t="s">
        <v>972</v>
      </c>
      <c r="E3299" s="51" t="str">
        <f t="shared" si="525"/>
        <v>Otto</v>
      </c>
      <c r="F3299" s="51" t="str">
        <f t="shared" si="526"/>
        <v>Feyerabend</v>
      </c>
      <c r="G3299" s="51" t="str">
        <f t="shared" si="527"/>
        <v>Men U/21</v>
      </c>
      <c r="H3299" s="51" t="str">
        <f t="shared" si="528"/>
        <v>Otjiwarongo</v>
      </c>
      <c r="I3299" s="84"/>
      <c r="J3299" s="82" t="s">
        <v>1279</v>
      </c>
      <c r="K3299" s="84">
        <v>166</v>
      </c>
      <c r="L3299" s="83">
        <f t="shared" si="529"/>
        <v>24.6</v>
      </c>
      <c r="M3299" s="83">
        <f t="shared" si="530"/>
        <v>24.6</v>
      </c>
    </row>
    <row r="3300" spans="1:13" x14ac:dyDescent="0.3">
      <c r="A3300" s="210" t="str">
        <f t="shared" si="522"/>
        <v>2024-IC-L1</v>
      </c>
      <c r="B3300" s="199">
        <f t="shared" si="523"/>
        <v>45339</v>
      </c>
      <c r="C3300" s="210" t="str">
        <f t="shared" si="524"/>
        <v>Zone 1 - Mile 8</v>
      </c>
      <c r="D3300" s="84" t="s">
        <v>972</v>
      </c>
      <c r="E3300" s="51" t="str">
        <f t="shared" si="525"/>
        <v>Otto</v>
      </c>
      <c r="F3300" s="51" t="str">
        <f t="shared" si="526"/>
        <v>Feyerabend</v>
      </c>
      <c r="G3300" s="51" t="str">
        <f t="shared" si="527"/>
        <v>Men U/21</v>
      </c>
      <c r="H3300" s="51" t="str">
        <f t="shared" si="528"/>
        <v>Otjiwarongo</v>
      </c>
      <c r="I3300" s="84"/>
      <c r="J3300" s="84" t="s">
        <v>1280</v>
      </c>
      <c r="K3300" s="84">
        <v>140</v>
      </c>
      <c r="L3300" s="83">
        <f t="shared" si="529"/>
        <v>12</v>
      </c>
      <c r="M3300" s="83">
        <f t="shared" si="530"/>
        <v>12</v>
      </c>
    </row>
    <row r="3301" spans="1:13" x14ac:dyDescent="0.3">
      <c r="A3301" s="210" t="str">
        <f t="shared" si="522"/>
        <v>2024-IC-L1</v>
      </c>
      <c r="B3301" s="199">
        <f t="shared" si="523"/>
        <v>45339</v>
      </c>
      <c r="C3301" s="210" t="str">
        <f t="shared" si="524"/>
        <v>Zone 1 - Mile 8</v>
      </c>
      <c r="D3301" s="84" t="s">
        <v>972</v>
      </c>
      <c r="E3301" s="51" t="str">
        <f t="shared" si="525"/>
        <v>Otto</v>
      </c>
      <c r="F3301" s="51" t="str">
        <f t="shared" si="526"/>
        <v>Feyerabend</v>
      </c>
      <c r="G3301" s="51" t="str">
        <f t="shared" si="527"/>
        <v>Men U/21</v>
      </c>
      <c r="H3301" s="51" t="str">
        <f t="shared" si="528"/>
        <v>Otjiwarongo</v>
      </c>
      <c r="I3301" s="84"/>
      <c r="J3301" s="84" t="s">
        <v>1280</v>
      </c>
      <c r="K3301" s="84">
        <v>138</v>
      </c>
      <c r="L3301" s="83">
        <f t="shared" si="529"/>
        <v>11.4</v>
      </c>
      <c r="M3301" s="83">
        <f t="shared" si="530"/>
        <v>11.4</v>
      </c>
    </row>
    <row r="3302" spans="1:13" x14ac:dyDescent="0.3">
      <c r="A3302" s="210" t="str">
        <f t="shared" si="522"/>
        <v>2024-IC-L1</v>
      </c>
      <c r="B3302" s="199">
        <f t="shared" si="523"/>
        <v>45339</v>
      </c>
      <c r="C3302" s="210" t="str">
        <f t="shared" si="524"/>
        <v>Zone 1 - Mile 8</v>
      </c>
      <c r="D3302" s="84" t="s">
        <v>972</v>
      </c>
      <c r="E3302" s="51" t="str">
        <f t="shared" si="525"/>
        <v>Otto</v>
      </c>
      <c r="F3302" s="51" t="str">
        <f t="shared" si="526"/>
        <v>Feyerabend</v>
      </c>
      <c r="G3302" s="51" t="str">
        <f t="shared" si="527"/>
        <v>Men U/21</v>
      </c>
      <c r="H3302" s="51" t="str">
        <f t="shared" si="528"/>
        <v>Otjiwarongo</v>
      </c>
      <c r="I3302" s="84"/>
      <c r="J3302" s="84" t="s">
        <v>1280</v>
      </c>
      <c r="K3302" s="84">
        <v>152</v>
      </c>
      <c r="L3302" s="83">
        <f t="shared" si="529"/>
        <v>16</v>
      </c>
      <c r="M3302" s="83">
        <f t="shared" si="530"/>
        <v>16</v>
      </c>
    </row>
    <row r="3303" spans="1:13" x14ac:dyDescent="0.3">
      <c r="A3303" s="210" t="str">
        <f t="shared" si="522"/>
        <v>2024-IC-L1</v>
      </c>
      <c r="B3303" s="199">
        <f t="shared" si="523"/>
        <v>45339</v>
      </c>
      <c r="C3303" s="210" t="str">
        <f t="shared" si="524"/>
        <v>Zone 1 - Mile 8</v>
      </c>
      <c r="D3303" s="84" t="s">
        <v>972</v>
      </c>
      <c r="E3303" s="51" t="str">
        <f t="shared" si="525"/>
        <v>Otto</v>
      </c>
      <c r="F3303" s="51" t="str">
        <f t="shared" si="526"/>
        <v>Feyerabend</v>
      </c>
      <c r="G3303" s="51" t="str">
        <f t="shared" si="527"/>
        <v>Men U/21</v>
      </c>
      <c r="H3303" s="51" t="str">
        <f t="shared" si="528"/>
        <v>Otjiwarongo</v>
      </c>
      <c r="I3303" s="84"/>
      <c r="J3303" s="84" t="s">
        <v>1280</v>
      </c>
      <c r="K3303" s="84">
        <v>153</v>
      </c>
      <c r="L3303" s="83">
        <f t="shared" si="529"/>
        <v>16.399999999999999</v>
      </c>
      <c r="M3303" s="83">
        <f t="shared" si="530"/>
        <v>16.399999999999999</v>
      </c>
    </row>
    <row r="3304" spans="1:13" x14ac:dyDescent="0.3">
      <c r="A3304" s="210" t="str">
        <f t="shared" si="522"/>
        <v>2024-IC-L1</v>
      </c>
      <c r="B3304" s="199">
        <f t="shared" si="523"/>
        <v>45339</v>
      </c>
      <c r="C3304" s="210" t="str">
        <f t="shared" si="524"/>
        <v>Zone 1 - Mile 8</v>
      </c>
      <c r="D3304" s="84" t="s">
        <v>517</v>
      </c>
      <c r="E3304" s="51" t="str">
        <f t="shared" si="525"/>
        <v>Chris</v>
      </c>
      <c r="F3304" s="51" t="str">
        <f t="shared" si="526"/>
        <v>Feyerabend</v>
      </c>
      <c r="G3304" s="51" t="str">
        <f t="shared" si="527"/>
        <v>Men Veteran</v>
      </c>
      <c r="H3304" s="51" t="str">
        <f t="shared" si="528"/>
        <v>Otjiwarongo</v>
      </c>
      <c r="I3304" s="84"/>
      <c r="J3304" s="84" t="s">
        <v>1280</v>
      </c>
      <c r="K3304" s="84">
        <v>142</v>
      </c>
      <c r="L3304" s="83">
        <f t="shared" si="529"/>
        <v>12.6</v>
      </c>
      <c r="M3304" s="83">
        <f t="shared" si="530"/>
        <v>12.6</v>
      </c>
    </row>
    <row r="3305" spans="1:13" x14ac:dyDescent="0.3">
      <c r="A3305" s="210" t="str">
        <f t="shared" si="522"/>
        <v>2024-IC-L1</v>
      </c>
      <c r="B3305" s="199">
        <f t="shared" si="523"/>
        <v>45339</v>
      </c>
      <c r="C3305" s="210" t="str">
        <f t="shared" si="524"/>
        <v>Zone 1 - Mile 8</v>
      </c>
      <c r="D3305" s="84" t="s">
        <v>517</v>
      </c>
      <c r="E3305" s="51" t="str">
        <f t="shared" si="525"/>
        <v>Chris</v>
      </c>
      <c r="F3305" s="51" t="str">
        <f t="shared" si="526"/>
        <v>Feyerabend</v>
      </c>
      <c r="G3305" s="51" t="str">
        <f t="shared" si="527"/>
        <v>Men Veteran</v>
      </c>
      <c r="H3305" s="51" t="str">
        <f t="shared" si="528"/>
        <v>Otjiwarongo</v>
      </c>
      <c r="I3305" s="84"/>
      <c r="J3305" s="84" t="s">
        <v>1280</v>
      </c>
      <c r="K3305" s="84">
        <v>129</v>
      </c>
      <c r="L3305" s="83">
        <f t="shared" si="529"/>
        <v>9</v>
      </c>
      <c r="M3305" s="83">
        <f t="shared" si="530"/>
        <v>9</v>
      </c>
    </row>
    <row r="3306" spans="1:13" x14ac:dyDescent="0.3">
      <c r="A3306" s="210" t="str">
        <f t="shared" si="522"/>
        <v>2024-IC-L1</v>
      </c>
      <c r="B3306" s="199">
        <f t="shared" si="523"/>
        <v>45339</v>
      </c>
      <c r="C3306" s="210" t="str">
        <f t="shared" si="524"/>
        <v>Zone 1 - Mile 8</v>
      </c>
      <c r="D3306" s="84" t="s">
        <v>1133</v>
      </c>
      <c r="E3306" s="51" t="str">
        <f t="shared" si="525"/>
        <v>Rinus</v>
      </c>
      <c r="F3306" s="51" t="str">
        <f t="shared" si="526"/>
        <v>Van Der Westhuizen</v>
      </c>
      <c r="G3306" s="51" t="str">
        <f t="shared" si="527"/>
        <v>Men Veteran</v>
      </c>
      <c r="H3306" s="51" t="str">
        <f t="shared" si="528"/>
        <v>Otjiwarongo</v>
      </c>
      <c r="I3306" s="84"/>
      <c r="J3306" s="84" t="s">
        <v>1280</v>
      </c>
      <c r="K3306" s="84">
        <v>92</v>
      </c>
      <c r="L3306" s="83">
        <f t="shared" si="529"/>
        <v>2.8</v>
      </c>
      <c r="M3306" s="83">
        <f t="shared" si="530"/>
        <v>2.8</v>
      </c>
    </row>
    <row r="3307" spans="1:13" x14ac:dyDescent="0.3">
      <c r="A3307" s="210" t="str">
        <f t="shared" si="522"/>
        <v>2024-IC-L1</v>
      </c>
      <c r="B3307" s="199">
        <f t="shared" si="523"/>
        <v>45339</v>
      </c>
      <c r="C3307" s="210" t="str">
        <f t="shared" si="524"/>
        <v>Zone 1 - Mile 8</v>
      </c>
      <c r="D3307" s="84" t="s">
        <v>1133</v>
      </c>
      <c r="E3307" s="51" t="str">
        <f t="shared" si="525"/>
        <v>Rinus</v>
      </c>
      <c r="F3307" s="51" t="str">
        <f t="shared" si="526"/>
        <v>Van Der Westhuizen</v>
      </c>
      <c r="G3307" s="51" t="str">
        <f t="shared" si="527"/>
        <v>Men Veteran</v>
      </c>
      <c r="H3307" s="51" t="str">
        <f t="shared" si="528"/>
        <v>Otjiwarongo</v>
      </c>
      <c r="I3307" s="84"/>
      <c r="J3307" s="84" t="s">
        <v>1280</v>
      </c>
      <c r="K3307" s="84">
        <v>126</v>
      </c>
      <c r="L3307" s="83">
        <f t="shared" si="529"/>
        <v>8.3000000000000007</v>
      </c>
      <c r="M3307" s="83">
        <f t="shared" si="530"/>
        <v>8.3000000000000007</v>
      </c>
    </row>
    <row r="3308" spans="1:13" x14ac:dyDescent="0.3">
      <c r="A3308" s="210" t="str">
        <f t="shared" si="522"/>
        <v>2024-IC-L1</v>
      </c>
      <c r="B3308" s="199">
        <f t="shared" si="523"/>
        <v>45339</v>
      </c>
      <c r="C3308" s="210" t="str">
        <f t="shared" si="524"/>
        <v>Zone 1 - Mile 8</v>
      </c>
      <c r="D3308" s="84" t="s">
        <v>1133</v>
      </c>
      <c r="E3308" s="51" t="str">
        <f t="shared" si="525"/>
        <v>Rinus</v>
      </c>
      <c r="F3308" s="51" t="str">
        <f t="shared" si="526"/>
        <v>Van Der Westhuizen</v>
      </c>
      <c r="G3308" s="51" t="str">
        <f t="shared" si="527"/>
        <v>Men Veteran</v>
      </c>
      <c r="H3308" s="51" t="str">
        <f t="shared" si="528"/>
        <v>Otjiwarongo</v>
      </c>
      <c r="I3308" s="84"/>
      <c r="J3308" s="84" t="s">
        <v>1280</v>
      </c>
      <c r="K3308" s="84">
        <v>149</v>
      </c>
      <c r="L3308" s="83">
        <f t="shared" si="529"/>
        <v>14.9</v>
      </c>
      <c r="M3308" s="83">
        <f t="shared" si="530"/>
        <v>14.9</v>
      </c>
    </row>
    <row r="3309" spans="1:13" x14ac:dyDescent="0.3">
      <c r="A3309" s="210" t="str">
        <f t="shared" si="522"/>
        <v>2024-IC-L1</v>
      </c>
      <c r="B3309" s="199">
        <f t="shared" si="523"/>
        <v>45339</v>
      </c>
      <c r="C3309" s="210" t="str">
        <f t="shared" si="524"/>
        <v>Zone 1 - Mile 8</v>
      </c>
      <c r="D3309" s="84" t="s">
        <v>1133</v>
      </c>
      <c r="E3309" s="51" t="str">
        <f t="shared" si="525"/>
        <v>Rinus</v>
      </c>
      <c r="F3309" s="51" t="str">
        <f t="shared" si="526"/>
        <v>Van Der Westhuizen</v>
      </c>
      <c r="G3309" s="51" t="str">
        <f t="shared" si="527"/>
        <v>Men Veteran</v>
      </c>
      <c r="H3309" s="51" t="str">
        <f t="shared" si="528"/>
        <v>Otjiwarongo</v>
      </c>
      <c r="I3309" s="84"/>
      <c r="J3309" s="84" t="s">
        <v>1280</v>
      </c>
      <c r="K3309" s="84">
        <v>140</v>
      </c>
      <c r="L3309" s="83">
        <f t="shared" si="529"/>
        <v>12</v>
      </c>
      <c r="M3309" s="83">
        <f t="shared" si="530"/>
        <v>12</v>
      </c>
    </row>
    <row r="3310" spans="1:13" x14ac:dyDescent="0.3">
      <c r="A3310" s="210" t="str">
        <f t="shared" si="522"/>
        <v>2024-IC-L1</v>
      </c>
      <c r="B3310" s="199">
        <f t="shared" si="523"/>
        <v>45339</v>
      </c>
      <c r="C3310" s="210" t="str">
        <f t="shared" si="524"/>
        <v>Zone 1 - Mile 8</v>
      </c>
      <c r="D3310" s="84" t="s">
        <v>1133</v>
      </c>
      <c r="E3310" s="51" t="str">
        <f t="shared" si="525"/>
        <v>Rinus</v>
      </c>
      <c r="F3310" s="51" t="str">
        <f t="shared" si="526"/>
        <v>Van Der Westhuizen</v>
      </c>
      <c r="G3310" s="51" t="str">
        <f t="shared" si="527"/>
        <v>Men Veteran</v>
      </c>
      <c r="H3310" s="51" t="str">
        <f t="shared" si="528"/>
        <v>Otjiwarongo</v>
      </c>
      <c r="I3310" s="84"/>
      <c r="J3310" s="84" t="s">
        <v>1280</v>
      </c>
      <c r="K3310" s="84">
        <v>132</v>
      </c>
      <c r="L3310" s="83">
        <f t="shared" si="529"/>
        <v>9.8000000000000007</v>
      </c>
      <c r="M3310" s="83">
        <f t="shared" si="530"/>
        <v>9.8000000000000007</v>
      </c>
    </row>
    <row r="3311" spans="1:13" x14ac:dyDescent="0.3">
      <c r="A3311" s="210" t="str">
        <f t="shared" si="522"/>
        <v>2024-IC-L1</v>
      </c>
      <c r="B3311" s="199">
        <f t="shared" si="523"/>
        <v>45339</v>
      </c>
      <c r="C3311" s="210" t="str">
        <f t="shared" si="524"/>
        <v>Zone 1 - Mile 8</v>
      </c>
      <c r="D3311" s="84" t="s">
        <v>1133</v>
      </c>
      <c r="E3311" s="51" t="str">
        <f t="shared" si="525"/>
        <v>Rinus</v>
      </c>
      <c r="F3311" s="51" t="str">
        <f t="shared" si="526"/>
        <v>Van Der Westhuizen</v>
      </c>
      <c r="G3311" s="51" t="str">
        <f t="shared" si="527"/>
        <v>Men Veteran</v>
      </c>
      <c r="H3311" s="51" t="str">
        <f t="shared" si="528"/>
        <v>Otjiwarongo</v>
      </c>
      <c r="I3311" s="84"/>
      <c r="J3311" s="82" t="s">
        <v>1279</v>
      </c>
      <c r="K3311" s="84">
        <v>156</v>
      </c>
      <c r="L3311" s="83">
        <f t="shared" si="529"/>
        <v>19.899999999999999</v>
      </c>
      <c r="M3311" s="83">
        <f t="shared" si="530"/>
        <v>19.899999999999999</v>
      </c>
    </row>
    <row r="3312" spans="1:13" x14ac:dyDescent="0.3">
      <c r="A3312" s="210" t="str">
        <f t="shared" si="522"/>
        <v>2024-IC-L1</v>
      </c>
      <c r="B3312" s="199">
        <f t="shared" si="523"/>
        <v>45339</v>
      </c>
      <c r="C3312" s="210" t="str">
        <f t="shared" si="524"/>
        <v>Zone 1 - Mile 8</v>
      </c>
      <c r="D3312" s="84" t="s">
        <v>1189</v>
      </c>
      <c r="E3312" s="51" t="str">
        <f t="shared" si="525"/>
        <v>Martinus</v>
      </c>
      <c r="F3312" s="51" t="str">
        <f t="shared" si="526"/>
        <v>Venter</v>
      </c>
      <c r="G3312" s="51" t="str">
        <f t="shared" si="527"/>
        <v>Men Veteran</v>
      </c>
      <c r="H3312" s="51" t="str">
        <f t="shared" si="528"/>
        <v>Otjiwarongo</v>
      </c>
      <c r="I3312" s="84"/>
      <c r="J3312" s="82" t="s">
        <v>1279</v>
      </c>
      <c r="K3312" s="84">
        <v>103</v>
      </c>
      <c r="L3312" s="83">
        <f t="shared" si="529"/>
        <v>4.8</v>
      </c>
      <c r="M3312" s="83">
        <f t="shared" si="530"/>
        <v>4.8</v>
      </c>
    </row>
    <row r="3313" spans="1:13" x14ac:dyDescent="0.3">
      <c r="A3313" s="210" t="str">
        <f t="shared" si="522"/>
        <v>2024-IC-L1</v>
      </c>
      <c r="B3313" s="199">
        <f t="shared" si="523"/>
        <v>45339</v>
      </c>
      <c r="C3313" s="210" t="str">
        <f t="shared" si="524"/>
        <v>Zone 1 - Mile 8</v>
      </c>
      <c r="D3313" s="84" t="s">
        <v>1189</v>
      </c>
      <c r="E3313" s="51" t="str">
        <f t="shared" si="525"/>
        <v>Martinus</v>
      </c>
      <c r="F3313" s="51" t="str">
        <f t="shared" si="526"/>
        <v>Venter</v>
      </c>
      <c r="G3313" s="51" t="str">
        <f t="shared" si="527"/>
        <v>Men Veteran</v>
      </c>
      <c r="H3313" s="51" t="str">
        <f t="shared" si="528"/>
        <v>Otjiwarongo</v>
      </c>
      <c r="I3313" s="84"/>
      <c r="J3313" s="82" t="s">
        <v>1279</v>
      </c>
      <c r="K3313" s="84">
        <v>156</v>
      </c>
      <c r="L3313" s="83">
        <f t="shared" si="529"/>
        <v>19.899999999999999</v>
      </c>
      <c r="M3313" s="83">
        <f t="shared" si="530"/>
        <v>19.899999999999999</v>
      </c>
    </row>
    <row r="3314" spans="1:13" x14ac:dyDescent="0.3">
      <c r="A3314" s="210" t="str">
        <f t="shared" si="522"/>
        <v>2024-IC-L1</v>
      </c>
      <c r="B3314" s="199">
        <f t="shared" si="523"/>
        <v>45339</v>
      </c>
      <c r="C3314" s="210" t="str">
        <f t="shared" si="524"/>
        <v>Zone 1 - Mile 8</v>
      </c>
      <c r="D3314" s="84" t="s">
        <v>1697</v>
      </c>
      <c r="E3314" s="51" t="str">
        <f t="shared" si="525"/>
        <v>Maritz JNR</v>
      </c>
      <c r="F3314" s="51" t="str">
        <f t="shared" si="526"/>
        <v>Jansen Van Vuuren</v>
      </c>
      <c r="G3314" s="51" t="str">
        <f t="shared" si="527"/>
        <v>Men U/16</v>
      </c>
      <c r="H3314" s="51" t="str">
        <f t="shared" si="528"/>
        <v>Otjiwarongo</v>
      </c>
      <c r="I3314" s="84"/>
      <c r="J3314" s="84" t="s">
        <v>20</v>
      </c>
      <c r="K3314" s="84">
        <v>86</v>
      </c>
      <c r="L3314" s="83">
        <f t="shared" si="529"/>
        <v>2.2999999999999998</v>
      </c>
      <c r="M3314" s="83">
        <f t="shared" si="530"/>
        <v>2.2999999999999998</v>
      </c>
    </row>
    <row r="3315" spans="1:13" x14ac:dyDescent="0.3">
      <c r="A3315" s="210" t="str">
        <f t="shared" si="522"/>
        <v>2024-IC-L1</v>
      </c>
      <c r="B3315" s="199">
        <f t="shared" si="523"/>
        <v>45339</v>
      </c>
      <c r="C3315" s="210" t="str">
        <f t="shared" si="524"/>
        <v>Zone 1 - Mile 8</v>
      </c>
      <c r="D3315" s="84" t="s">
        <v>518</v>
      </c>
      <c r="E3315" s="51" t="str">
        <f t="shared" si="525"/>
        <v>Maritz</v>
      </c>
      <c r="F3315" s="51" t="str">
        <f t="shared" si="526"/>
        <v>Jansen van Vuuren</v>
      </c>
      <c r="G3315" s="51" t="str">
        <f t="shared" si="527"/>
        <v>Men Veteran</v>
      </c>
      <c r="H3315" s="51" t="str">
        <f t="shared" si="528"/>
        <v>Otjiwarongo</v>
      </c>
      <c r="I3315" s="84"/>
      <c r="J3315" s="84" t="s">
        <v>20</v>
      </c>
      <c r="K3315" s="84">
        <v>79</v>
      </c>
      <c r="L3315" s="83">
        <f t="shared" si="529"/>
        <v>1.8</v>
      </c>
      <c r="M3315" s="83">
        <f t="shared" si="530"/>
        <v>1.8</v>
      </c>
    </row>
    <row r="3316" spans="1:13" x14ac:dyDescent="0.3">
      <c r="A3316" s="210" t="str">
        <f t="shared" si="522"/>
        <v>2024-IC-L1</v>
      </c>
      <c r="B3316" s="199">
        <f t="shared" si="523"/>
        <v>45339</v>
      </c>
      <c r="C3316" s="210" t="str">
        <f t="shared" si="524"/>
        <v>Zone 1 - Mile 8</v>
      </c>
      <c r="D3316" s="84" t="s">
        <v>518</v>
      </c>
      <c r="E3316" s="51" t="str">
        <f t="shared" si="525"/>
        <v>Maritz</v>
      </c>
      <c r="F3316" s="51" t="str">
        <f t="shared" si="526"/>
        <v>Jansen van Vuuren</v>
      </c>
      <c r="G3316" s="51" t="str">
        <f t="shared" si="527"/>
        <v>Men Veteran</v>
      </c>
      <c r="H3316" s="51" t="str">
        <f t="shared" si="528"/>
        <v>Otjiwarongo</v>
      </c>
      <c r="I3316" s="84"/>
      <c r="J3316" s="84" t="s">
        <v>20</v>
      </c>
      <c r="K3316" s="84">
        <v>88</v>
      </c>
      <c r="L3316" s="83">
        <f t="shared" si="529"/>
        <v>2.5</v>
      </c>
      <c r="M3316" s="83">
        <f t="shared" si="530"/>
        <v>2.5</v>
      </c>
    </row>
    <row r="3317" spans="1:13" x14ac:dyDescent="0.3">
      <c r="A3317" s="210" t="str">
        <f t="shared" si="522"/>
        <v>2024-IC-L1</v>
      </c>
      <c r="B3317" s="199">
        <f t="shared" si="523"/>
        <v>45339</v>
      </c>
      <c r="C3317" s="210" t="str">
        <f t="shared" si="524"/>
        <v>Zone 1 - Mile 8</v>
      </c>
      <c r="D3317" s="84" t="s">
        <v>1351</v>
      </c>
      <c r="E3317" s="51" t="str">
        <f t="shared" si="525"/>
        <v>Franco</v>
      </c>
      <c r="F3317" s="51" t="str">
        <f t="shared" si="526"/>
        <v>Feyerabend</v>
      </c>
      <c r="G3317" s="51" t="str">
        <f t="shared" si="527"/>
        <v>Men U/16</v>
      </c>
      <c r="H3317" s="51" t="str">
        <f t="shared" si="528"/>
        <v>Otjiwarongo</v>
      </c>
      <c r="I3317" s="84" t="s">
        <v>19</v>
      </c>
      <c r="J3317" s="84"/>
      <c r="K3317" s="84">
        <v>40</v>
      </c>
      <c r="L3317" s="83">
        <f t="shared" si="529"/>
        <v>0.7</v>
      </c>
      <c r="M3317" s="83">
        <f t="shared" si="530"/>
        <v>0.7</v>
      </c>
    </row>
    <row r="3318" spans="1:13" x14ac:dyDescent="0.3">
      <c r="A3318" s="210" t="str">
        <f t="shared" si="522"/>
        <v>2024-IC-L1</v>
      </c>
      <c r="B3318" s="199">
        <f t="shared" si="523"/>
        <v>45339</v>
      </c>
      <c r="C3318" s="210" t="str">
        <f t="shared" si="524"/>
        <v>Zone 1 - Mile 8</v>
      </c>
      <c r="D3318" s="84" t="s">
        <v>870</v>
      </c>
      <c r="E3318" s="51" t="str">
        <f t="shared" si="525"/>
        <v>Detlef</v>
      </c>
      <c r="F3318" s="51" t="str">
        <f t="shared" si="526"/>
        <v>Heimstadt</v>
      </c>
      <c r="G3318" s="51" t="str">
        <f t="shared" si="527"/>
        <v>Men Master</v>
      </c>
      <c r="H3318" s="51" t="str">
        <f t="shared" si="528"/>
        <v>Otjiwarongo</v>
      </c>
      <c r="I3318" s="84"/>
      <c r="J3318" s="84" t="s">
        <v>1258</v>
      </c>
      <c r="K3318" s="84">
        <v>49</v>
      </c>
      <c r="L3318" s="83">
        <f t="shared" si="529"/>
        <v>3.7</v>
      </c>
      <c r="M3318" s="83">
        <f t="shared" si="530"/>
        <v>3.7</v>
      </c>
    </row>
    <row r="3319" spans="1:13" x14ac:dyDescent="0.3">
      <c r="A3319" s="210" t="str">
        <f t="shared" si="522"/>
        <v>2024-IC-L1</v>
      </c>
      <c r="B3319" s="199">
        <f t="shared" si="523"/>
        <v>45339</v>
      </c>
      <c r="C3319" s="210" t="str">
        <f t="shared" si="524"/>
        <v>Zone 1 - Mile 8</v>
      </c>
      <c r="D3319" s="84" t="s">
        <v>870</v>
      </c>
      <c r="E3319" s="51" t="str">
        <f t="shared" si="525"/>
        <v>Detlef</v>
      </c>
      <c r="F3319" s="51" t="str">
        <f t="shared" si="526"/>
        <v>Heimstadt</v>
      </c>
      <c r="G3319" s="51" t="str">
        <f t="shared" si="527"/>
        <v>Men Master</v>
      </c>
      <c r="H3319" s="51" t="str">
        <f t="shared" si="528"/>
        <v>Otjiwarongo</v>
      </c>
      <c r="I3319" s="84"/>
      <c r="J3319" s="84" t="s">
        <v>1257</v>
      </c>
      <c r="K3319" s="84">
        <v>55</v>
      </c>
      <c r="L3319" s="83">
        <f t="shared" si="529"/>
        <v>3</v>
      </c>
      <c r="M3319" s="83">
        <f t="shared" si="530"/>
        <v>3</v>
      </c>
    </row>
    <row r="3320" spans="1:13" x14ac:dyDescent="0.3">
      <c r="A3320" s="210" t="str">
        <f t="shared" si="522"/>
        <v>2024-IC-L1</v>
      </c>
      <c r="B3320" s="199">
        <f t="shared" si="523"/>
        <v>45339</v>
      </c>
      <c r="C3320" s="210" t="str">
        <f t="shared" si="524"/>
        <v>Zone 1 - Mile 8</v>
      </c>
      <c r="D3320" s="84" t="s">
        <v>759</v>
      </c>
      <c r="E3320" s="51" t="str">
        <f t="shared" si="525"/>
        <v>Stefni</v>
      </c>
      <c r="F3320" s="51" t="str">
        <f t="shared" si="526"/>
        <v>De Jager</v>
      </c>
      <c r="G3320" s="51" t="str">
        <f t="shared" si="527"/>
        <v>Ladies Veteran</v>
      </c>
      <c r="H3320" s="51" t="str">
        <f t="shared" si="528"/>
        <v>Otjiwarongo</v>
      </c>
      <c r="I3320" s="84"/>
      <c r="J3320" s="84"/>
      <c r="K3320" s="84"/>
      <c r="L3320" s="83" t="str">
        <f t="shared" si="529"/>
        <v/>
      </c>
      <c r="M3320" s="83" t="str">
        <f t="shared" si="530"/>
        <v/>
      </c>
    </row>
    <row r="3321" spans="1:13" x14ac:dyDescent="0.3">
      <c r="A3321" s="210" t="str">
        <f t="shared" si="522"/>
        <v>2024-IC-L1</v>
      </c>
      <c r="B3321" s="199">
        <f t="shared" si="523"/>
        <v>45339</v>
      </c>
      <c r="C3321" s="210" t="str">
        <f t="shared" si="524"/>
        <v>Zone 1 - Mile 8</v>
      </c>
      <c r="D3321" s="84" t="s">
        <v>790</v>
      </c>
      <c r="E3321" s="51" t="str">
        <f t="shared" si="525"/>
        <v>Etienne</v>
      </c>
      <c r="F3321" s="51" t="str">
        <f t="shared" si="526"/>
        <v>Pieters</v>
      </c>
      <c r="G3321" s="51" t="str">
        <f t="shared" si="527"/>
        <v>Men Grand Masters</v>
      </c>
      <c r="H3321" s="51" t="str">
        <f t="shared" si="528"/>
        <v>Otjiwarongo</v>
      </c>
      <c r="I3321" s="84"/>
      <c r="J3321" s="84"/>
      <c r="K3321" s="84"/>
      <c r="L3321" s="83" t="str">
        <f t="shared" si="529"/>
        <v/>
      </c>
      <c r="M3321" s="83" t="str">
        <f t="shared" si="530"/>
        <v/>
      </c>
    </row>
    <row r="3322" spans="1:13" x14ac:dyDescent="0.3">
      <c r="A3322" s="210" t="str">
        <f t="shared" si="522"/>
        <v>2024-IC-L1</v>
      </c>
      <c r="B3322" s="199">
        <f t="shared" si="523"/>
        <v>45339</v>
      </c>
      <c r="C3322" s="210" t="str">
        <f t="shared" si="524"/>
        <v>Zone 1 - Mile 8</v>
      </c>
      <c r="D3322" s="84" t="s">
        <v>732</v>
      </c>
      <c r="E3322" s="51" t="str">
        <f t="shared" si="525"/>
        <v>Scott</v>
      </c>
      <c r="F3322" s="51" t="str">
        <f t="shared" si="526"/>
        <v>Botha</v>
      </c>
      <c r="G3322" s="51" t="str">
        <f t="shared" si="527"/>
        <v>Men Senior</v>
      </c>
      <c r="H3322" s="51" t="str">
        <f t="shared" si="528"/>
        <v>Otjiwarongo</v>
      </c>
      <c r="I3322" s="84"/>
      <c r="J3322" s="84"/>
      <c r="K3322" s="84"/>
      <c r="L3322" s="83" t="str">
        <f t="shared" si="529"/>
        <v/>
      </c>
      <c r="M3322" s="83" t="str">
        <f t="shared" si="530"/>
        <v/>
      </c>
    </row>
    <row r="3323" spans="1:13" x14ac:dyDescent="0.3">
      <c r="A3323" s="210" t="str">
        <f t="shared" si="522"/>
        <v>2024-IC-L1</v>
      </c>
      <c r="B3323" s="199">
        <f t="shared" si="523"/>
        <v>45339</v>
      </c>
      <c r="C3323" s="210" t="str">
        <f t="shared" si="524"/>
        <v>Zone 1 - Mile 8</v>
      </c>
      <c r="D3323" s="84" t="s">
        <v>970</v>
      </c>
      <c r="E3323" s="51" t="str">
        <f t="shared" si="525"/>
        <v>Jurgens</v>
      </c>
      <c r="F3323" s="51" t="str">
        <f t="shared" si="526"/>
        <v>Liebenberg</v>
      </c>
      <c r="G3323" s="51" t="str">
        <f t="shared" si="527"/>
        <v>Men Senior</v>
      </c>
      <c r="H3323" s="51" t="str">
        <f t="shared" si="528"/>
        <v>Otjiwarongo</v>
      </c>
      <c r="I3323" s="84" t="s">
        <v>19</v>
      </c>
      <c r="J3323" s="84"/>
      <c r="K3323" s="84">
        <v>69</v>
      </c>
      <c r="L3323" s="83">
        <f t="shared" si="529"/>
        <v>3.4</v>
      </c>
      <c r="M3323" s="83">
        <f t="shared" si="530"/>
        <v>3.4</v>
      </c>
    </row>
    <row r="3324" spans="1:13" x14ac:dyDescent="0.3">
      <c r="A3324" s="210" t="str">
        <f t="shared" si="522"/>
        <v>2024-IC-L1</v>
      </c>
      <c r="B3324" s="199">
        <f t="shared" si="523"/>
        <v>45339</v>
      </c>
      <c r="C3324" s="210" t="str">
        <f t="shared" si="524"/>
        <v>Zone 1 - Mile 8</v>
      </c>
      <c r="D3324" s="84" t="s">
        <v>474</v>
      </c>
      <c r="E3324" s="51" t="str">
        <f t="shared" si="525"/>
        <v>Heini</v>
      </c>
      <c r="F3324" s="51" t="str">
        <f t="shared" si="526"/>
        <v>Zahrt</v>
      </c>
      <c r="G3324" s="51" t="str">
        <f t="shared" si="527"/>
        <v>Men Senior</v>
      </c>
      <c r="H3324" s="51" t="str">
        <f t="shared" si="528"/>
        <v>Orca Angling Club</v>
      </c>
      <c r="I3324" s="84"/>
      <c r="J3324" s="84" t="s">
        <v>1280</v>
      </c>
      <c r="K3324" s="84">
        <v>146</v>
      </c>
      <c r="L3324" s="83">
        <f t="shared" si="529"/>
        <v>13.9</v>
      </c>
      <c r="M3324" s="83">
        <f t="shared" si="530"/>
        <v>13.9</v>
      </c>
    </row>
    <row r="3325" spans="1:13" x14ac:dyDescent="0.3">
      <c r="A3325" s="210" t="str">
        <f t="shared" si="522"/>
        <v>2024-IC-L1</v>
      </c>
      <c r="B3325" s="199">
        <f t="shared" si="523"/>
        <v>45339</v>
      </c>
      <c r="C3325" s="210" t="str">
        <f t="shared" si="524"/>
        <v>Zone 1 - Mile 8</v>
      </c>
      <c r="D3325" s="84" t="s">
        <v>474</v>
      </c>
      <c r="E3325" s="51" t="str">
        <f t="shared" si="525"/>
        <v>Heini</v>
      </c>
      <c r="F3325" s="51" t="str">
        <f t="shared" si="526"/>
        <v>Zahrt</v>
      </c>
      <c r="G3325" s="51" t="str">
        <f t="shared" si="527"/>
        <v>Men Senior</v>
      </c>
      <c r="H3325" s="51" t="str">
        <f t="shared" si="528"/>
        <v>Orca Angling Club</v>
      </c>
      <c r="I3325" s="84"/>
      <c r="J3325" s="84" t="s">
        <v>1280</v>
      </c>
      <c r="K3325" s="84">
        <v>127</v>
      </c>
      <c r="L3325" s="83">
        <f t="shared" si="529"/>
        <v>8.5</v>
      </c>
      <c r="M3325" s="83">
        <f t="shared" si="530"/>
        <v>8.5</v>
      </c>
    </row>
    <row r="3326" spans="1:13" x14ac:dyDescent="0.3">
      <c r="A3326" s="210" t="str">
        <f t="shared" si="522"/>
        <v>2024-IC-L1</v>
      </c>
      <c r="B3326" s="199">
        <f t="shared" si="523"/>
        <v>45339</v>
      </c>
      <c r="C3326" s="210" t="str">
        <f t="shared" si="524"/>
        <v>Zone 1 - Mile 8</v>
      </c>
      <c r="D3326" s="84" t="s">
        <v>474</v>
      </c>
      <c r="E3326" s="51" t="str">
        <f t="shared" si="525"/>
        <v>Heini</v>
      </c>
      <c r="F3326" s="51" t="str">
        <f t="shared" si="526"/>
        <v>Zahrt</v>
      </c>
      <c r="G3326" s="51" t="str">
        <f t="shared" si="527"/>
        <v>Men Senior</v>
      </c>
      <c r="H3326" s="51" t="str">
        <f t="shared" si="528"/>
        <v>Orca Angling Club</v>
      </c>
      <c r="I3326" s="84"/>
      <c r="J3326" s="82" t="s">
        <v>1279</v>
      </c>
      <c r="K3326" s="84">
        <v>151</v>
      </c>
      <c r="L3326" s="83">
        <f t="shared" si="529"/>
        <v>17.8</v>
      </c>
      <c r="M3326" s="83">
        <f t="shared" si="530"/>
        <v>17.8</v>
      </c>
    </row>
    <row r="3327" spans="1:13" x14ac:dyDescent="0.3">
      <c r="A3327" s="210" t="str">
        <f t="shared" si="522"/>
        <v>2024-IC-L1</v>
      </c>
      <c r="B3327" s="199">
        <f t="shared" si="523"/>
        <v>45339</v>
      </c>
      <c r="C3327" s="210" t="str">
        <f t="shared" si="524"/>
        <v>Zone 1 - Mile 8</v>
      </c>
      <c r="D3327" s="84" t="s">
        <v>474</v>
      </c>
      <c r="E3327" s="51" t="str">
        <f t="shared" si="525"/>
        <v>Heini</v>
      </c>
      <c r="F3327" s="51" t="str">
        <f t="shared" si="526"/>
        <v>Zahrt</v>
      </c>
      <c r="G3327" s="51" t="str">
        <f t="shared" si="527"/>
        <v>Men Senior</v>
      </c>
      <c r="H3327" s="51" t="str">
        <f t="shared" si="528"/>
        <v>Orca Angling Club</v>
      </c>
      <c r="I3327" s="84"/>
      <c r="J3327" s="82" t="s">
        <v>1279</v>
      </c>
      <c r="K3327" s="84">
        <v>170</v>
      </c>
      <c r="L3327" s="83">
        <f t="shared" si="529"/>
        <v>26.7</v>
      </c>
      <c r="M3327" s="83">
        <f t="shared" si="530"/>
        <v>26.7</v>
      </c>
    </row>
    <row r="3328" spans="1:13" x14ac:dyDescent="0.3">
      <c r="A3328" s="210" t="str">
        <f t="shared" si="522"/>
        <v>2024-IC-L1</v>
      </c>
      <c r="B3328" s="199">
        <f t="shared" si="523"/>
        <v>45339</v>
      </c>
      <c r="C3328" s="210" t="str">
        <f t="shared" si="524"/>
        <v>Zone 1 - Mile 8</v>
      </c>
      <c r="D3328" s="84" t="s">
        <v>493</v>
      </c>
      <c r="E3328" s="51" t="str">
        <f t="shared" si="525"/>
        <v>Leon</v>
      </c>
      <c r="F3328" s="51" t="str">
        <f t="shared" si="526"/>
        <v>Krauze</v>
      </c>
      <c r="G3328" s="51" t="str">
        <f t="shared" si="527"/>
        <v>Men Veteran</v>
      </c>
      <c r="H3328" s="51" t="str">
        <f t="shared" si="528"/>
        <v>Orca Angling Club</v>
      </c>
      <c r="I3328" s="84"/>
      <c r="J3328" s="82" t="s">
        <v>1279</v>
      </c>
      <c r="K3328" s="84">
        <v>122</v>
      </c>
      <c r="L3328" s="83">
        <f t="shared" si="529"/>
        <v>8.6</v>
      </c>
      <c r="M3328" s="83">
        <f t="shared" si="530"/>
        <v>8.6</v>
      </c>
    </row>
    <row r="3329" spans="1:13" x14ac:dyDescent="0.3">
      <c r="A3329" s="210" t="str">
        <f t="shared" si="522"/>
        <v>2024-IC-L1</v>
      </c>
      <c r="B3329" s="199">
        <f t="shared" si="523"/>
        <v>45339</v>
      </c>
      <c r="C3329" s="210" t="str">
        <f t="shared" si="524"/>
        <v>Zone 1 - Mile 8</v>
      </c>
      <c r="D3329" s="84" t="s">
        <v>493</v>
      </c>
      <c r="E3329" s="51" t="str">
        <f t="shared" si="525"/>
        <v>Leon</v>
      </c>
      <c r="F3329" s="51" t="str">
        <f t="shared" si="526"/>
        <v>Krauze</v>
      </c>
      <c r="G3329" s="51" t="str">
        <f t="shared" si="527"/>
        <v>Men Veteran</v>
      </c>
      <c r="H3329" s="51" t="str">
        <f t="shared" si="528"/>
        <v>Orca Angling Club</v>
      </c>
      <c r="I3329" s="84"/>
      <c r="J3329" s="82" t="s">
        <v>1279</v>
      </c>
      <c r="K3329" s="84">
        <v>144</v>
      </c>
      <c r="L3329" s="83">
        <f t="shared" si="529"/>
        <v>15.1</v>
      </c>
      <c r="M3329" s="83">
        <f t="shared" si="530"/>
        <v>15.1</v>
      </c>
    </row>
    <row r="3330" spans="1:13" x14ac:dyDescent="0.3">
      <c r="A3330" s="210" t="str">
        <f t="shared" si="522"/>
        <v>2024-IC-L1</v>
      </c>
      <c r="B3330" s="199">
        <f t="shared" si="523"/>
        <v>45339</v>
      </c>
      <c r="C3330" s="210" t="str">
        <f t="shared" si="524"/>
        <v>Zone 1 - Mile 8</v>
      </c>
      <c r="D3330" s="84" t="s">
        <v>493</v>
      </c>
      <c r="E3330" s="51" t="str">
        <f t="shared" si="525"/>
        <v>Leon</v>
      </c>
      <c r="F3330" s="51" t="str">
        <f t="shared" si="526"/>
        <v>Krauze</v>
      </c>
      <c r="G3330" s="51" t="str">
        <f t="shared" si="527"/>
        <v>Men Veteran</v>
      </c>
      <c r="H3330" s="51" t="str">
        <f t="shared" si="528"/>
        <v>Orca Angling Club</v>
      </c>
      <c r="I3330" s="84"/>
      <c r="J3330" s="84" t="s">
        <v>1257</v>
      </c>
      <c r="K3330" s="84">
        <v>52</v>
      </c>
      <c r="L3330" s="83">
        <f t="shared" si="529"/>
        <v>2.5</v>
      </c>
      <c r="M3330" s="83">
        <f t="shared" si="530"/>
        <v>2.5</v>
      </c>
    </row>
    <row r="3331" spans="1:13" x14ac:dyDescent="0.3">
      <c r="A3331" s="210" t="str">
        <f t="shared" ref="A3331:A3394" si="531">IF(D3331="","",A3330)</f>
        <v>2024-IC-L1</v>
      </c>
      <c r="B3331" s="199">
        <f t="shared" ref="B3331:B3394" si="532">IF(D3331="","",B3330)</f>
        <v>45339</v>
      </c>
      <c r="C3331" s="210" t="str">
        <f t="shared" ref="C3331:C3394" si="533">IF(D3331="","",C3330)</f>
        <v>Zone 1 - Mile 8</v>
      </c>
      <c r="D3331" s="84" t="s">
        <v>1603</v>
      </c>
      <c r="E3331" s="51" t="str">
        <f t="shared" ref="E3331:E3394" si="534">IF(D3331="","",VLOOKUP(D3331,Master,3,FALSE))</f>
        <v>Juanne-Louis</v>
      </c>
      <c r="F3331" s="51" t="str">
        <f t="shared" ref="F3331:F3394" si="535">IF(D3331="","",VLOOKUP(D3331,Master,4,FALSE))</f>
        <v>Grobler</v>
      </c>
      <c r="G3331" s="51" t="str">
        <f t="shared" ref="G3331:G3394" si="536">IF(D3331="","",VLOOKUP(D3331,Master,5,FALSE))</f>
        <v>Men Senior</v>
      </c>
      <c r="H3331" s="51" t="str">
        <f t="shared" ref="H3331:H3394" si="537">IF(D3331="","",VLOOKUP(D3331,Master,2,FALSE))</f>
        <v>Orca Angling Club</v>
      </c>
      <c r="I3331" s="84"/>
      <c r="J3331" s="84" t="s">
        <v>1280</v>
      </c>
      <c r="K3331" s="84">
        <v>136</v>
      </c>
      <c r="L3331" s="83">
        <f t="shared" ref="L3331:L3394" si="538">IF(K3331="","",IF(I3331="",ROUND(HLOOKUP(J3331,kgList,K3331,FALSE),1),ROUND(HLOOKUP(I3331,kgList,K3331,FALSE),1)))</f>
        <v>10.8</v>
      </c>
      <c r="M3331" s="83">
        <f t="shared" ref="M3331:M3394" si="539">IF(L3331="","",IF(COUNTA(I3331:J3331)&gt;1,"Edible or Inedible",IF(COUNTA(I3331)=1,L3331*1,IF(COUNTA(J3331)=1,L3331*1,"ERROR"))))</f>
        <v>10.8</v>
      </c>
    </row>
    <row r="3332" spans="1:13" x14ac:dyDescent="0.3">
      <c r="A3332" s="210" t="str">
        <f t="shared" si="531"/>
        <v>2024-IC-L1</v>
      </c>
      <c r="B3332" s="199">
        <f t="shared" si="532"/>
        <v>45339</v>
      </c>
      <c r="C3332" s="210" t="str">
        <f t="shared" si="533"/>
        <v>Zone 1 - Mile 8</v>
      </c>
      <c r="D3332" s="84" t="s">
        <v>1603</v>
      </c>
      <c r="E3332" s="51" t="str">
        <f t="shared" si="534"/>
        <v>Juanne-Louis</v>
      </c>
      <c r="F3332" s="51" t="str">
        <f t="shared" si="535"/>
        <v>Grobler</v>
      </c>
      <c r="G3332" s="51" t="str">
        <f t="shared" si="536"/>
        <v>Men Senior</v>
      </c>
      <c r="H3332" s="51" t="str">
        <f t="shared" si="537"/>
        <v>Orca Angling Club</v>
      </c>
      <c r="I3332" s="84"/>
      <c r="J3332" s="84" t="s">
        <v>1280</v>
      </c>
      <c r="K3332" s="84">
        <v>144</v>
      </c>
      <c r="L3332" s="83">
        <f t="shared" si="538"/>
        <v>13.2</v>
      </c>
      <c r="M3332" s="83">
        <f t="shared" si="539"/>
        <v>13.2</v>
      </c>
    </row>
    <row r="3333" spans="1:13" x14ac:dyDescent="0.3">
      <c r="A3333" s="210" t="str">
        <f t="shared" si="531"/>
        <v>2024-IC-L1</v>
      </c>
      <c r="B3333" s="199">
        <f t="shared" si="532"/>
        <v>45339</v>
      </c>
      <c r="C3333" s="210" t="str">
        <f t="shared" si="533"/>
        <v>Zone 1 - Mile 8</v>
      </c>
      <c r="D3333" s="84" t="s">
        <v>1602</v>
      </c>
      <c r="E3333" s="51" t="str">
        <f t="shared" si="534"/>
        <v>William</v>
      </c>
      <c r="F3333" s="51" t="str">
        <f t="shared" si="535"/>
        <v>Schickerling</v>
      </c>
      <c r="G3333" s="51" t="str">
        <f t="shared" si="536"/>
        <v>Men Senior</v>
      </c>
      <c r="H3333" s="51" t="str">
        <f t="shared" si="537"/>
        <v>Orca Angling Club</v>
      </c>
      <c r="I3333" s="84"/>
      <c r="J3333" s="84" t="s">
        <v>20</v>
      </c>
      <c r="K3333" s="84">
        <v>67</v>
      </c>
      <c r="L3333" s="83">
        <f t="shared" si="538"/>
        <v>1.1000000000000001</v>
      </c>
      <c r="M3333" s="83">
        <f t="shared" si="539"/>
        <v>1.1000000000000001</v>
      </c>
    </row>
    <row r="3334" spans="1:13" x14ac:dyDescent="0.3">
      <c r="A3334" s="210" t="str">
        <f t="shared" si="531"/>
        <v>2024-IC-L1</v>
      </c>
      <c r="B3334" s="199">
        <f t="shared" si="532"/>
        <v>45339</v>
      </c>
      <c r="C3334" s="210" t="str">
        <f t="shared" si="533"/>
        <v>Zone 1 - Mile 8</v>
      </c>
      <c r="D3334" s="84" t="s">
        <v>1602</v>
      </c>
      <c r="E3334" s="51" t="str">
        <f t="shared" si="534"/>
        <v>William</v>
      </c>
      <c r="F3334" s="51" t="str">
        <f t="shared" si="535"/>
        <v>Schickerling</v>
      </c>
      <c r="G3334" s="51" t="str">
        <f t="shared" si="536"/>
        <v>Men Senior</v>
      </c>
      <c r="H3334" s="51" t="str">
        <f t="shared" si="537"/>
        <v>Orca Angling Club</v>
      </c>
      <c r="I3334" s="84"/>
      <c r="J3334" s="82" t="s">
        <v>1279</v>
      </c>
      <c r="K3334" s="84">
        <v>134</v>
      </c>
      <c r="L3334" s="83">
        <f t="shared" si="538"/>
        <v>11.8</v>
      </c>
      <c r="M3334" s="83">
        <f t="shared" si="539"/>
        <v>11.8</v>
      </c>
    </row>
    <row r="3335" spans="1:13" x14ac:dyDescent="0.3">
      <c r="A3335" s="210" t="str">
        <f t="shared" si="531"/>
        <v>2024-IC-L1</v>
      </c>
      <c r="B3335" s="199">
        <f t="shared" si="532"/>
        <v>45339</v>
      </c>
      <c r="C3335" s="210" t="str">
        <f t="shared" si="533"/>
        <v>Zone 1 - Mile 8</v>
      </c>
      <c r="D3335" s="84" t="s">
        <v>1602</v>
      </c>
      <c r="E3335" s="51" t="str">
        <f t="shared" si="534"/>
        <v>William</v>
      </c>
      <c r="F3335" s="51" t="str">
        <f t="shared" si="535"/>
        <v>Schickerling</v>
      </c>
      <c r="G3335" s="51" t="str">
        <f t="shared" si="536"/>
        <v>Men Senior</v>
      </c>
      <c r="H3335" s="51" t="str">
        <f t="shared" si="537"/>
        <v>Orca Angling Club</v>
      </c>
      <c r="I3335" s="84"/>
      <c r="J3335" s="82" t="s">
        <v>1279</v>
      </c>
      <c r="K3335" s="84">
        <v>99</v>
      </c>
      <c r="L3335" s="83">
        <f t="shared" si="538"/>
        <v>4.2</v>
      </c>
      <c r="M3335" s="83">
        <f t="shared" si="539"/>
        <v>4.2</v>
      </c>
    </row>
    <row r="3336" spans="1:13" x14ac:dyDescent="0.3">
      <c r="A3336" s="210" t="str">
        <f t="shared" si="531"/>
        <v>2024-IC-L1</v>
      </c>
      <c r="B3336" s="199">
        <f t="shared" si="532"/>
        <v>45339</v>
      </c>
      <c r="C3336" s="210" t="str">
        <f t="shared" si="533"/>
        <v>Zone 1 - Mile 8</v>
      </c>
      <c r="D3336" s="84" t="s">
        <v>1602</v>
      </c>
      <c r="E3336" s="51" t="str">
        <f t="shared" si="534"/>
        <v>William</v>
      </c>
      <c r="F3336" s="51" t="str">
        <f t="shared" si="535"/>
        <v>Schickerling</v>
      </c>
      <c r="G3336" s="51" t="str">
        <f t="shared" si="536"/>
        <v>Men Senior</v>
      </c>
      <c r="H3336" s="51" t="str">
        <f t="shared" si="537"/>
        <v>Orca Angling Club</v>
      </c>
      <c r="I3336" s="84"/>
      <c r="J3336" s="82" t="s">
        <v>1279</v>
      </c>
      <c r="K3336" s="84">
        <v>110</v>
      </c>
      <c r="L3336" s="83">
        <f t="shared" si="538"/>
        <v>6</v>
      </c>
      <c r="M3336" s="83">
        <f t="shared" si="539"/>
        <v>6</v>
      </c>
    </row>
    <row r="3337" spans="1:13" x14ac:dyDescent="0.3">
      <c r="A3337" s="210" t="str">
        <f t="shared" si="531"/>
        <v>2024-IC-L1</v>
      </c>
      <c r="B3337" s="199">
        <f t="shared" si="532"/>
        <v>45339</v>
      </c>
      <c r="C3337" s="210" t="str">
        <f t="shared" si="533"/>
        <v>Zone 1 - Mile 8</v>
      </c>
      <c r="D3337" s="84" t="s">
        <v>1602</v>
      </c>
      <c r="E3337" s="51" t="str">
        <f t="shared" si="534"/>
        <v>William</v>
      </c>
      <c r="F3337" s="51" t="str">
        <f t="shared" si="535"/>
        <v>Schickerling</v>
      </c>
      <c r="G3337" s="51" t="str">
        <f t="shared" si="536"/>
        <v>Men Senior</v>
      </c>
      <c r="H3337" s="51" t="str">
        <f t="shared" si="537"/>
        <v>Orca Angling Club</v>
      </c>
      <c r="I3337" s="84"/>
      <c r="J3337" s="82" t="s">
        <v>1279</v>
      </c>
      <c r="K3337" s="84">
        <v>153</v>
      </c>
      <c r="L3337" s="83">
        <f t="shared" si="538"/>
        <v>18.600000000000001</v>
      </c>
      <c r="M3337" s="83">
        <f t="shared" si="539"/>
        <v>18.600000000000001</v>
      </c>
    </row>
    <row r="3338" spans="1:13" x14ac:dyDescent="0.3">
      <c r="A3338" s="210" t="str">
        <f t="shared" si="531"/>
        <v>2024-IC-L1</v>
      </c>
      <c r="B3338" s="199">
        <f t="shared" si="532"/>
        <v>45339</v>
      </c>
      <c r="C3338" s="210" t="str">
        <f t="shared" si="533"/>
        <v>Zone 1 - Mile 8</v>
      </c>
      <c r="D3338" s="84" t="s">
        <v>673</v>
      </c>
      <c r="E3338" s="51" t="str">
        <f t="shared" si="534"/>
        <v>Morne</v>
      </c>
      <c r="F3338" s="51" t="str">
        <f t="shared" si="535"/>
        <v>Du Plessis</v>
      </c>
      <c r="G3338" s="51" t="str">
        <f t="shared" si="536"/>
        <v>Men Senior</v>
      </c>
      <c r="H3338" s="51" t="str">
        <f t="shared" si="537"/>
        <v>Orca Angling Club</v>
      </c>
      <c r="I3338" s="84"/>
      <c r="J3338" s="84" t="s">
        <v>1280</v>
      </c>
      <c r="K3338" s="84">
        <v>127</v>
      </c>
      <c r="L3338" s="83">
        <f t="shared" si="538"/>
        <v>8.5</v>
      </c>
      <c r="M3338" s="83">
        <f t="shared" si="539"/>
        <v>8.5</v>
      </c>
    </row>
    <row r="3339" spans="1:13" x14ac:dyDescent="0.3">
      <c r="A3339" s="210" t="str">
        <f t="shared" si="531"/>
        <v>2024-IC-L1</v>
      </c>
      <c r="B3339" s="199">
        <f t="shared" si="532"/>
        <v>45339</v>
      </c>
      <c r="C3339" s="210" t="str">
        <f t="shared" si="533"/>
        <v>Zone 1 - Mile 8</v>
      </c>
      <c r="D3339" s="84" t="s">
        <v>568</v>
      </c>
      <c r="E3339" s="51" t="str">
        <f t="shared" si="534"/>
        <v xml:space="preserve">Joe </v>
      </c>
      <c r="F3339" s="51" t="str">
        <f t="shared" si="535"/>
        <v>Herman</v>
      </c>
      <c r="G3339" s="51" t="str">
        <f t="shared" si="536"/>
        <v>Men Senior</v>
      </c>
      <c r="H3339" s="51" t="str">
        <f t="shared" si="537"/>
        <v>Orca Angling Club</v>
      </c>
      <c r="I3339" s="84"/>
      <c r="J3339" s="84" t="s">
        <v>1280</v>
      </c>
      <c r="K3339" s="84">
        <v>125</v>
      </c>
      <c r="L3339" s="83">
        <f t="shared" si="538"/>
        <v>8.1</v>
      </c>
      <c r="M3339" s="83">
        <f t="shared" si="539"/>
        <v>8.1</v>
      </c>
    </row>
    <row r="3340" spans="1:13" x14ac:dyDescent="0.3">
      <c r="A3340" s="210" t="str">
        <f t="shared" si="531"/>
        <v>2024-IC-L1</v>
      </c>
      <c r="B3340" s="199">
        <f t="shared" si="532"/>
        <v>45339</v>
      </c>
      <c r="C3340" s="210" t="str">
        <f t="shared" si="533"/>
        <v>Zone 1 - Mile 8</v>
      </c>
      <c r="D3340" s="84" t="s">
        <v>568</v>
      </c>
      <c r="E3340" s="51" t="str">
        <f t="shared" si="534"/>
        <v xml:space="preserve">Joe </v>
      </c>
      <c r="F3340" s="51" t="str">
        <f t="shared" si="535"/>
        <v>Herman</v>
      </c>
      <c r="G3340" s="51" t="str">
        <f t="shared" si="536"/>
        <v>Men Senior</v>
      </c>
      <c r="H3340" s="51" t="str">
        <f t="shared" si="537"/>
        <v>Orca Angling Club</v>
      </c>
      <c r="I3340" s="84"/>
      <c r="J3340" s="84" t="s">
        <v>1280</v>
      </c>
      <c r="K3340" s="84">
        <v>157</v>
      </c>
      <c r="L3340" s="83">
        <f t="shared" si="538"/>
        <v>17.899999999999999</v>
      </c>
      <c r="M3340" s="83">
        <f t="shared" si="539"/>
        <v>17.899999999999999</v>
      </c>
    </row>
    <row r="3341" spans="1:13" x14ac:dyDescent="0.3">
      <c r="A3341" s="210" t="str">
        <f t="shared" si="531"/>
        <v>2024-IC-L1</v>
      </c>
      <c r="B3341" s="199">
        <f t="shared" si="532"/>
        <v>45339</v>
      </c>
      <c r="C3341" s="210" t="str">
        <f t="shared" si="533"/>
        <v>Zone 1 - Mile 8</v>
      </c>
      <c r="D3341" s="84" t="s">
        <v>568</v>
      </c>
      <c r="E3341" s="51" t="str">
        <f t="shared" si="534"/>
        <v xml:space="preserve">Joe </v>
      </c>
      <c r="F3341" s="51" t="str">
        <f t="shared" si="535"/>
        <v>Herman</v>
      </c>
      <c r="G3341" s="51" t="str">
        <f t="shared" si="536"/>
        <v>Men Senior</v>
      </c>
      <c r="H3341" s="51" t="str">
        <f t="shared" si="537"/>
        <v>Orca Angling Club</v>
      </c>
      <c r="I3341" s="84"/>
      <c r="J3341" s="84" t="s">
        <v>1280</v>
      </c>
      <c r="K3341" s="84">
        <v>160</v>
      </c>
      <c r="L3341" s="83">
        <f t="shared" si="538"/>
        <v>19.100000000000001</v>
      </c>
      <c r="M3341" s="83">
        <f t="shared" si="539"/>
        <v>19.100000000000001</v>
      </c>
    </row>
    <row r="3342" spans="1:13" x14ac:dyDescent="0.3">
      <c r="A3342" s="210" t="str">
        <f t="shared" si="531"/>
        <v>2024-IC-L1</v>
      </c>
      <c r="B3342" s="199">
        <f t="shared" si="532"/>
        <v>45339</v>
      </c>
      <c r="C3342" s="210" t="str">
        <f t="shared" si="533"/>
        <v>Zone 1 - Mile 8</v>
      </c>
      <c r="D3342" s="84" t="s">
        <v>568</v>
      </c>
      <c r="E3342" s="51" t="str">
        <f t="shared" si="534"/>
        <v xml:space="preserve">Joe </v>
      </c>
      <c r="F3342" s="51" t="str">
        <f t="shared" si="535"/>
        <v>Herman</v>
      </c>
      <c r="G3342" s="51" t="str">
        <f t="shared" si="536"/>
        <v>Men Senior</v>
      </c>
      <c r="H3342" s="51" t="str">
        <f t="shared" si="537"/>
        <v>Orca Angling Club</v>
      </c>
      <c r="I3342" s="84"/>
      <c r="J3342" s="82" t="s">
        <v>1279</v>
      </c>
      <c r="K3342" s="84">
        <v>152</v>
      </c>
      <c r="L3342" s="83">
        <f t="shared" si="538"/>
        <v>18.2</v>
      </c>
      <c r="M3342" s="83">
        <f t="shared" si="539"/>
        <v>18.2</v>
      </c>
    </row>
    <row r="3343" spans="1:13" x14ac:dyDescent="0.3">
      <c r="A3343" s="210" t="str">
        <f t="shared" si="531"/>
        <v>2024-IC-L1</v>
      </c>
      <c r="B3343" s="199">
        <f t="shared" si="532"/>
        <v>45339</v>
      </c>
      <c r="C3343" s="210" t="str">
        <f t="shared" si="533"/>
        <v>Zone 1 - Mile 8</v>
      </c>
      <c r="D3343" s="84" t="s">
        <v>568</v>
      </c>
      <c r="E3343" s="51" t="str">
        <f t="shared" si="534"/>
        <v xml:space="preserve">Joe </v>
      </c>
      <c r="F3343" s="51" t="str">
        <f t="shared" si="535"/>
        <v>Herman</v>
      </c>
      <c r="G3343" s="51" t="str">
        <f t="shared" si="536"/>
        <v>Men Senior</v>
      </c>
      <c r="H3343" s="51" t="str">
        <f t="shared" si="537"/>
        <v>Orca Angling Club</v>
      </c>
      <c r="I3343" s="84"/>
      <c r="J3343" s="82" t="s">
        <v>1279</v>
      </c>
      <c r="K3343" s="84">
        <v>147</v>
      </c>
      <c r="L3343" s="83">
        <f t="shared" si="538"/>
        <v>16.2</v>
      </c>
      <c r="M3343" s="83">
        <f t="shared" si="539"/>
        <v>16.2</v>
      </c>
    </row>
    <row r="3344" spans="1:13" x14ac:dyDescent="0.3">
      <c r="A3344" s="210" t="str">
        <f t="shared" si="531"/>
        <v>2024-IC-L1</v>
      </c>
      <c r="B3344" s="199">
        <f t="shared" si="532"/>
        <v>45339</v>
      </c>
      <c r="C3344" s="210" t="str">
        <f t="shared" si="533"/>
        <v>Zone 1 - Mile 8</v>
      </c>
      <c r="D3344" s="84" t="s">
        <v>568</v>
      </c>
      <c r="E3344" s="51" t="str">
        <f t="shared" si="534"/>
        <v xml:space="preserve">Joe </v>
      </c>
      <c r="F3344" s="51" t="str">
        <f t="shared" si="535"/>
        <v>Herman</v>
      </c>
      <c r="G3344" s="51" t="str">
        <f t="shared" si="536"/>
        <v>Men Senior</v>
      </c>
      <c r="H3344" s="51" t="str">
        <f t="shared" si="537"/>
        <v>Orca Angling Club</v>
      </c>
      <c r="I3344" s="84"/>
      <c r="J3344" s="82" t="s">
        <v>1279</v>
      </c>
      <c r="K3344" s="84">
        <v>118</v>
      </c>
      <c r="L3344" s="83">
        <f t="shared" si="538"/>
        <v>7.6</v>
      </c>
      <c r="M3344" s="83">
        <f t="shared" si="539"/>
        <v>7.6</v>
      </c>
    </row>
    <row r="3345" spans="1:13" x14ac:dyDescent="0.3">
      <c r="A3345" s="210" t="str">
        <f t="shared" si="531"/>
        <v>2024-IC-L1</v>
      </c>
      <c r="B3345" s="199">
        <f t="shared" si="532"/>
        <v>45339</v>
      </c>
      <c r="C3345" s="210" t="str">
        <f t="shared" si="533"/>
        <v>Zone 1 - Mile 8</v>
      </c>
      <c r="D3345" s="84" t="s">
        <v>568</v>
      </c>
      <c r="E3345" s="51" t="str">
        <f t="shared" si="534"/>
        <v xml:space="preserve">Joe </v>
      </c>
      <c r="F3345" s="51" t="str">
        <f t="shared" si="535"/>
        <v>Herman</v>
      </c>
      <c r="G3345" s="51" t="str">
        <f t="shared" si="536"/>
        <v>Men Senior</v>
      </c>
      <c r="H3345" s="51" t="str">
        <f t="shared" si="537"/>
        <v>Orca Angling Club</v>
      </c>
      <c r="I3345" s="84" t="s">
        <v>19</v>
      </c>
      <c r="J3345" s="84"/>
      <c r="K3345" s="84">
        <v>80</v>
      </c>
      <c r="L3345" s="83">
        <f t="shared" si="538"/>
        <v>5.4</v>
      </c>
      <c r="M3345" s="83">
        <f t="shared" si="539"/>
        <v>5.4</v>
      </c>
    </row>
    <row r="3346" spans="1:13" x14ac:dyDescent="0.3">
      <c r="A3346" s="210" t="str">
        <f t="shared" si="531"/>
        <v>2024-IC-L1</v>
      </c>
      <c r="B3346" s="199">
        <f t="shared" si="532"/>
        <v>45339</v>
      </c>
      <c r="C3346" s="210" t="str">
        <f t="shared" si="533"/>
        <v>Zone 1 - Mile 8</v>
      </c>
      <c r="D3346" s="84" t="s">
        <v>568</v>
      </c>
      <c r="E3346" s="51" t="str">
        <f t="shared" si="534"/>
        <v xml:space="preserve">Joe </v>
      </c>
      <c r="F3346" s="51" t="str">
        <f t="shared" si="535"/>
        <v>Herman</v>
      </c>
      <c r="G3346" s="51" t="str">
        <f t="shared" si="536"/>
        <v>Men Senior</v>
      </c>
      <c r="H3346" s="51" t="str">
        <f t="shared" si="537"/>
        <v>Orca Angling Club</v>
      </c>
      <c r="I3346" s="84"/>
      <c r="J3346" s="84" t="s">
        <v>20</v>
      </c>
      <c r="K3346" s="84">
        <v>94</v>
      </c>
      <c r="L3346" s="83">
        <f t="shared" si="538"/>
        <v>3.1</v>
      </c>
      <c r="M3346" s="83">
        <f t="shared" si="539"/>
        <v>3.1</v>
      </c>
    </row>
    <row r="3347" spans="1:13" x14ac:dyDescent="0.3">
      <c r="A3347" s="210" t="str">
        <f t="shared" si="531"/>
        <v>2024-IC-L1</v>
      </c>
      <c r="B3347" s="199">
        <f t="shared" si="532"/>
        <v>45339</v>
      </c>
      <c r="C3347" s="210" t="str">
        <f t="shared" si="533"/>
        <v>Zone 1 - Mile 8</v>
      </c>
      <c r="D3347" s="84" t="s">
        <v>456</v>
      </c>
      <c r="E3347" s="51" t="str">
        <f t="shared" si="534"/>
        <v>Brian</v>
      </c>
      <c r="F3347" s="51" t="str">
        <f t="shared" si="535"/>
        <v>Curtis</v>
      </c>
      <c r="G3347" s="51" t="str">
        <f t="shared" si="536"/>
        <v>Men Senior</v>
      </c>
      <c r="H3347" s="51" t="str">
        <f t="shared" si="537"/>
        <v>Orca Angling Club</v>
      </c>
      <c r="I3347" s="84"/>
      <c r="J3347" s="82" t="s">
        <v>1279</v>
      </c>
      <c r="K3347" s="84">
        <v>157</v>
      </c>
      <c r="L3347" s="83">
        <f t="shared" si="538"/>
        <v>20.399999999999999</v>
      </c>
      <c r="M3347" s="83">
        <f t="shared" si="539"/>
        <v>20.399999999999999</v>
      </c>
    </row>
    <row r="3348" spans="1:13" x14ac:dyDescent="0.3">
      <c r="A3348" s="210" t="str">
        <f t="shared" si="531"/>
        <v>2024-IC-L1</v>
      </c>
      <c r="B3348" s="199">
        <f t="shared" si="532"/>
        <v>45339</v>
      </c>
      <c r="C3348" s="210" t="str">
        <f t="shared" si="533"/>
        <v>Zone 1 - Mile 8</v>
      </c>
      <c r="D3348" s="84" t="s">
        <v>456</v>
      </c>
      <c r="E3348" s="51" t="str">
        <f t="shared" si="534"/>
        <v>Brian</v>
      </c>
      <c r="F3348" s="51" t="str">
        <f t="shared" si="535"/>
        <v>Curtis</v>
      </c>
      <c r="G3348" s="51" t="str">
        <f t="shared" si="536"/>
        <v>Men Senior</v>
      </c>
      <c r="H3348" s="51" t="str">
        <f t="shared" si="537"/>
        <v>Orca Angling Club</v>
      </c>
      <c r="I3348" s="84"/>
      <c r="J3348" s="82" t="s">
        <v>1279</v>
      </c>
      <c r="K3348" s="84">
        <v>154</v>
      </c>
      <c r="L3348" s="83">
        <f t="shared" si="538"/>
        <v>19.100000000000001</v>
      </c>
      <c r="M3348" s="83">
        <f t="shared" si="539"/>
        <v>19.100000000000001</v>
      </c>
    </row>
    <row r="3349" spans="1:13" x14ac:dyDescent="0.3">
      <c r="A3349" s="210" t="str">
        <f t="shared" si="531"/>
        <v>2024-IC-L1</v>
      </c>
      <c r="B3349" s="199">
        <f t="shared" si="532"/>
        <v>45339</v>
      </c>
      <c r="C3349" s="210" t="str">
        <f t="shared" si="533"/>
        <v>Zone 1 - Mile 8</v>
      </c>
      <c r="D3349" s="84" t="s">
        <v>456</v>
      </c>
      <c r="E3349" s="51" t="str">
        <f t="shared" si="534"/>
        <v>Brian</v>
      </c>
      <c r="F3349" s="51" t="str">
        <f t="shared" si="535"/>
        <v>Curtis</v>
      </c>
      <c r="G3349" s="51" t="str">
        <f t="shared" si="536"/>
        <v>Men Senior</v>
      </c>
      <c r="H3349" s="51" t="str">
        <f t="shared" si="537"/>
        <v>Orca Angling Club</v>
      </c>
      <c r="I3349" s="84"/>
      <c r="J3349" s="82" t="s">
        <v>1279</v>
      </c>
      <c r="K3349" s="84">
        <v>138</v>
      </c>
      <c r="L3349" s="83">
        <f t="shared" si="538"/>
        <v>13.1</v>
      </c>
      <c r="M3349" s="83">
        <f t="shared" si="539"/>
        <v>13.1</v>
      </c>
    </row>
    <row r="3350" spans="1:13" x14ac:dyDescent="0.3">
      <c r="A3350" s="210" t="str">
        <f t="shared" si="531"/>
        <v>2024-IC-L1</v>
      </c>
      <c r="B3350" s="199">
        <f t="shared" si="532"/>
        <v>45339</v>
      </c>
      <c r="C3350" s="210" t="str">
        <f t="shared" si="533"/>
        <v>Zone 1 - Mile 8</v>
      </c>
      <c r="D3350" s="84" t="s">
        <v>456</v>
      </c>
      <c r="E3350" s="51" t="str">
        <f t="shared" si="534"/>
        <v>Brian</v>
      </c>
      <c r="F3350" s="51" t="str">
        <f t="shared" si="535"/>
        <v>Curtis</v>
      </c>
      <c r="G3350" s="51" t="str">
        <f t="shared" si="536"/>
        <v>Men Senior</v>
      </c>
      <c r="H3350" s="51" t="str">
        <f t="shared" si="537"/>
        <v>Orca Angling Club</v>
      </c>
      <c r="I3350" s="84"/>
      <c r="J3350" s="84" t="s">
        <v>1280</v>
      </c>
      <c r="K3350" s="84">
        <v>157</v>
      </c>
      <c r="L3350" s="83">
        <f t="shared" si="538"/>
        <v>17.899999999999999</v>
      </c>
      <c r="M3350" s="83">
        <f t="shared" si="539"/>
        <v>17.899999999999999</v>
      </c>
    </row>
    <row r="3351" spans="1:13" x14ac:dyDescent="0.3">
      <c r="A3351" s="210" t="str">
        <f t="shared" si="531"/>
        <v>2024-IC-L1</v>
      </c>
      <c r="B3351" s="199">
        <f t="shared" si="532"/>
        <v>45339</v>
      </c>
      <c r="C3351" s="210" t="str">
        <f t="shared" si="533"/>
        <v>Zone 1 - Mile 8</v>
      </c>
      <c r="D3351" s="84" t="s">
        <v>456</v>
      </c>
      <c r="E3351" s="51" t="str">
        <f t="shared" si="534"/>
        <v>Brian</v>
      </c>
      <c r="F3351" s="51" t="str">
        <f t="shared" si="535"/>
        <v>Curtis</v>
      </c>
      <c r="G3351" s="51" t="str">
        <f t="shared" si="536"/>
        <v>Men Senior</v>
      </c>
      <c r="H3351" s="51" t="str">
        <f t="shared" si="537"/>
        <v>Orca Angling Club</v>
      </c>
      <c r="I3351" s="84"/>
      <c r="J3351" s="84" t="s">
        <v>1280</v>
      </c>
      <c r="K3351" s="84">
        <v>141</v>
      </c>
      <c r="L3351" s="83">
        <f t="shared" si="538"/>
        <v>12.3</v>
      </c>
      <c r="M3351" s="83">
        <f t="shared" si="539"/>
        <v>12.3</v>
      </c>
    </row>
    <row r="3352" spans="1:13" x14ac:dyDescent="0.3">
      <c r="A3352" s="210" t="str">
        <f t="shared" si="531"/>
        <v>2024-IC-L1</v>
      </c>
      <c r="B3352" s="199">
        <f t="shared" si="532"/>
        <v>45339</v>
      </c>
      <c r="C3352" s="210" t="str">
        <f t="shared" si="533"/>
        <v>Zone 1 - Mile 8</v>
      </c>
      <c r="D3352" s="84" t="s">
        <v>456</v>
      </c>
      <c r="E3352" s="51" t="str">
        <f t="shared" si="534"/>
        <v>Brian</v>
      </c>
      <c r="F3352" s="51" t="str">
        <f t="shared" si="535"/>
        <v>Curtis</v>
      </c>
      <c r="G3352" s="51" t="str">
        <f t="shared" si="536"/>
        <v>Men Senior</v>
      </c>
      <c r="H3352" s="51" t="str">
        <f t="shared" si="537"/>
        <v>Orca Angling Club</v>
      </c>
      <c r="I3352" s="84"/>
      <c r="J3352" s="84" t="s">
        <v>1280</v>
      </c>
      <c r="K3352" s="84">
        <v>160</v>
      </c>
      <c r="L3352" s="83">
        <f t="shared" si="538"/>
        <v>19.100000000000001</v>
      </c>
      <c r="M3352" s="83">
        <f t="shared" si="539"/>
        <v>19.100000000000001</v>
      </c>
    </row>
    <row r="3353" spans="1:13" x14ac:dyDescent="0.3">
      <c r="A3353" s="210" t="str">
        <f t="shared" si="531"/>
        <v>2024-IC-L1</v>
      </c>
      <c r="B3353" s="199">
        <f t="shared" si="532"/>
        <v>45339</v>
      </c>
      <c r="C3353" s="210" t="str">
        <f t="shared" si="533"/>
        <v>Zone 1 - Mile 8</v>
      </c>
      <c r="D3353" s="84" t="s">
        <v>456</v>
      </c>
      <c r="E3353" s="51" t="str">
        <f t="shared" si="534"/>
        <v>Brian</v>
      </c>
      <c r="F3353" s="51" t="str">
        <f t="shared" si="535"/>
        <v>Curtis</v>
      </c>
      <c r="G3353" s="51" t="str">
        <f t="shared" si="536"/>
        <v>Men Senior</v>
      </c>
      <c r="H3353" s="51" t="str">
        <f t="shared" si="537"/>
        <v>Orca Angling Club</v>
      </c>
      <c r="I3353" s="84"/>
      <c r="J3353" s="84" t="s">
        <v>1280</v>
      </c>
      <c r="K3353" s="84">
        <v>130</v>
      </c>
      <c r="L3353" s="83">
        <f t="shared" si="538"/>
        <v>9.3000000000000007</v>
      </c>
      <c r="M3353" s="83">
        <f t="shared" si="539"/>
        <v>9.3000000000000007</v>
      </c>
    </row>
    <row r="3354" spans="1:13" x14ac:dyDescent="0.3">
      <c r="A3354" s="210" t="str">
        <f t="shared" si="531"/>
        <v>2024-IC-L1</v>
      </c>
      <c r="B3354" s="199">
        <f t="shared" si="532"/>
        <v>45339</v>
      </c>
      <c r="C3354" s="210" t="str">
        <f t="shared" si="533"/>
        <v>Zone 1 - Mile 8</v>
      </c>
      <c r="D3354" s="84" t="s">
        <v>456</v>
      </c>
      <c r="E3354" s="51" t="str">
        <f t="shared" si="534"/>
        <v>Brian</v>
      </c>
      <c r="F3354" s="51" t="str">
        <f t="shared" si="535"/>
        <v>Curtis</v>
      </c>
      <c r="G3354" s="51" t="str">
        <f t="shared" si="536"/>
        <v>Men Senior</v>
      </c>
      <c r="H3354" s="51" t="str">
        <f t="shared" si="537"/>
        <v>Orca Angling Club</v>
      </c>
      <c r="I3354" s="84"/>
      <c r="J3354" s="84" t="s">
        <v>1280</v>
      </c>
      <c r="K3354" s="84">
        <v>149</v>
      </c>
      <c r="L3354" s="83">
        <f t="shared" si="538"/>
        <v>14.9</v>
      </c>
      <c r="M3354" s="83">
        <f t="shared" si="539"/>
        <v>14.9</v>
      </c>
    </row>
    <row r="3355" spans="1:13" x14ac:dyDescent="0.3">
      <c r="A3355" s="210" t="str">
        <f t="shared" si="531"/>
        <v>2024-IC-L1</v>
      </c>
      <c r="B3355" s="199">
        <f t="shared" si="532"/>
        <v>45339</v>
      </c>
      <c r="C3355" s="210" t="str">
        <f t="shared" si="533"/>
        <v>Zone 1 - Mile 8</v>
      </c>
      <c r="D3355" s="84" t="s">
        <v>456</v>
      </c>
      <c r="E3355" s="51" t="str">
        <f t="shared" si="534"/>
        <v>Brian</v>
      </c>
      <c r="F3355" s="51" t="str">
        <f t="shared" si="535"/>
        <v>Curtis</v>
      </c>
      <c r="G3355" s="51" t="str">
        <f t="shared" si="536"/>
        <v>Men Senior</v>
      </c>
      <c r="H3355" s="51" t="str">
        <f t="shared" si="537"/>
        <v>Orca Angling Club</v>
      </c>
      <c r="I3355" s="84"/>
      <c r="J3355" s="84" t="s">
        <v>1280</v>
      </c>
      <c r="K3355" s="84">
        <v>114</v>
      </c>
      <c r="L3355" s="83">
        <f t="shared" si="538"/>
        <v>5.8</v>
      </c>
      <c r="M3355" s="83">
        <f t="shared" si="539"/>
        <v>5.8</v>
      </c>
    </row>
    <row r="3356" spans="1:13" x14ac:dyDescent="0.3">
      <c r="A3356" s="210" t="str">
        <f t="shared" si="531"/>
        <v>2024-IC-L1</v>
      </c>
      <c r="B3356" s="199">
        <f t="shared" si="532"/>
        <v>45339</v>
      </c>
      <c r="C3356" s="210" t="str">
        <f t="shared" si="533"/>
        <v>Zone 1 - Mile 8</v>
      </c>
      <c r="D3356" s="84" t="s">
        <v>456</v>
      </c>
      <c r="E3356" s="51" t="str">
        <f t="shared" si="534"/>
        <v>Brian</v>
      </c>
      <c r="F3356" s="51" t="str">
        <f t="shared" si="535"/>
        <v>Curtis</v>
      </c>
      <c r="G3356" s="51" t="str">
        <f t="shared" si="536"/>
        <v>Men Senior</v>
      </c>
      <c r="H3356" s="51" t="str">
        <f t="shared" si="537"/>
        <v>Orca Angling Club</v>
      </c>
      <c r="I3356" s="84"/>
      <c r="J3356" s="84" t="s">
        <v>1280</v>
      </c>
      <c r="K3356" s="84">
        <v>126</v>
      </c>
      <c r="L3356" s="83">
        <f t="shared" si="538"/>
        <v>8.3000000000000007</v>
      </c>
      <c r="M3356" s="83">
        <f t="shared" si="539"/>
        <v>8.3000000000000007</v>
      </c>
    </row>
    <row r="3357" spans="1:13" x14ac:dyDescent="0.3">
      <c r="A3357" s="210" t="str">
        <f t="shared" si="531"/>
        <v>2024-IC-L1</v>
      </c>
      <c r="B3357" s="199">
        <f t="shared" si="532"/>
        <v>45339</v>
      </c>
      <c r="C3357" s="210" t="str">
        <f t="shared" si="533"/>
        <v>Zone 1 - Mile 8</v>
      </c>
      <c r="D3357" s="84" t="s">
        <v>1228</v>
      </c>
      <c r="E3357" s="51" t="str">
        <f t="shared" si="534"/>
        <v>Lian</v>
      </c>
      <c r="F3357" s="51" t="str">
        <f t="shared" si="535"/>
        <v>De Jager</v>
      </c>
      <c r="G3357" s="51" t="str">
        <f t="shared" si="536"/>
        <v>Men Senior</v>
      </c>
      <c r="H3357" s="51" t="str">
        <f t="shared" si="537"/>
        <v>Orca Angling Club</v>
      </c>
      <c r="I3357" s="84"/>
      <c r="J3357" s="84" t="s">
        <v>1280</v>
      </c>
      <c r="K3357" s="84">
        <v>126</v>
      </c>
      <c r="L3357" s="83">
        <f t="shared" si="538"/>
        <v>8.3000000000000007</v>
      </c>
      <c r="M3357" s="83">
        <f t="shared" si="539"/>
        <v>8.3000000000000007</v>
      </c>
    </row>
    <row r="3358" spans="1:13" x14ac:dyDescent="0.3">
      <c r="A3358" s="210" t="str">
        <f t="shared" si="531"/>
        <v>2024-IC-L1</v>
      </c>
      <c r="B3358" s="199">
        <f t="shared" si="532"/>
        <v>45339</v>
      </c>
      <c r="C3358" s="210" t="str">
        <f t="shared" si="533"/>
        <v>Zone 1 - Mile 8</v>
      </c>
      <c r="D3358" s="84" t="s">
        <v>874</v>
      </c>
      <c r="E3358" s="51" t="str">
        <f t="shared" si="534"/>
        <v>Gerhard</v>
      </c>
      <c r="F3358" s="51" t="str">
        <f t="shared" si="535"/>
        <v>De Jager</v>
      </c>
      <c r="G3358" s="51" t="str">
        <f t="shared" si="536"/>
        <v>Men Senior</v>
      </c>
      <c r="H3358" s="51" t="str">
        <f t="shared" si="537"/>
        <v>Orca Angling Club</v>
      </c>
      <c r="I3358" s="84"/>
      <c r="J3358" s="84" t="s">
        <v>1280</v>
      </c>
      <c r="K3358" s="84">
        <v>135</v>
      </c>
      <c r="L3358" s="83">
        <f t="shared" si="538"/>
        <v>10.6</v>
      </c>
      <c r="M3358" s="83">
        <f t="shared" si="539"/>
        <v>10.6</v>
      </c>
    </row>
    <row r="3359" spans="1:13" x14ac:dyDescent="0.3">
      <c r="A3359" s="210" t="str">
        <f t="shared" si="531"/>
        <v>2024-IC-L1</v>
      </c>
      <c r="B3359" s="199">
        <f t="shared" si="532"/>
        <v>45339</v>
      </c>
      <c r="C3359" s="210" t="str">
        <f t="shared" si="533"/>
        <v>Zone 1 - Mile 8</v>
      </c>
      <c r="D3359" s="84" t="s">
        <v>676</v>
      </c>
      <c r="E3359" s="51" t="str">
        <f t="shared" si="534"/>
        <v>Corne</v>
      </c>
      <c r="F3359" s="51" t="str">
        <f t="shared" si="535"/>
        <v>Kruger</v>
      </c>
      <c r="G3359" s="51" t="str">
        <f t="shared" si="536"/>
        <v>Men Senior</v>
      </c>
      <c r="H3359" s="51" t="str">
        <f t="shared" si="537"/>
        <v>Orca Angling Club</v>
      </c>
      <c r="I3359" s="84"/>
      <c r="J3359" s="82" t="s">
        <v>1279</v>
      </c>
      <c r="K3359" s="84">
        <v>155</v>
      </c>
      <c r="L3359" s="83">
        <f t="shared" si="538"/>
        <v>19.5</v>
      </c>
      <c r="M3359" s="83">
        <f t="shared" si="539"/>
        <v>19.5</v>
      </c>
    </row>
    <row r="3360" spans="1:13" x14ac:dyDescent="0.3">
      <c r="A3360" s="210" t="str">
        <f t="shared" si="531"/>
        <v>2024-IC-L1</v>
      </c>
      <c r="B3360" s="199">
        <f t="shared" si="532"/>
        <v>45339</v>
      </c>
      <c r="C3360" s="210" t="str">
        <f t="shared" si="533"/>
        <v>Zone 1 - Mile 8</v>
      </c>
      <c r="D3360" s="84" t="s">
        <v>819</v>
      </c>
      <c r="E3360" s="51" t="str">
        <f t="shared" si="534"/>
        <v>Luke</v>
      </c>
      <c r="F3360" s="51" t="str">
        <f t="shared" si="535"/>
        <v>Jansen</v>
      </c>
      <c r="G3360" s="51" t="str">
        <f t="shared" si="536"/>
        <v>Men Senior</v>
      </c>
      <c r="H3360" s="51" t="str">
        <f t="shared" si="537"/>
        <v>Orca Angling Club</v>
      </c>
      <c r="I3360" s="84"/>
      <c r="J3360" s="82" t="s">
        <v>1279</v>
      </c>
      <c r="K3360" s="84">
        <v>135</v>
      </c>
      <c r="L3360" s="83">
        <f t="shared" si="538"/>
        <v>12.1</v>
      </c>
      <c r="M3360" s="83">
        <f t="shared" si="539"/>
        <v>12.1</v>
      </c>
    </row>
    <row r="3361" spans="1:13" x14ac:dyDescent="0.3">
      <c r="A3361" s="210" t="str">
        <f t="shared" si="531"/>
        <v>2024-IC-L1</v>
      </c>
      <c r="B3361" s="199">
        <f t="shared" si="532"/>
        <v>45339</v>
      </c>
      <c r="C3361" s="210" t="str">
        <f t="shared" si="533"/>
        <v>Zone 1 - Mile 8</v>
      </c>
      <c r="D3361" s="84" t="s">
        <v>819</v>
      </c>
      <c r="E3361" s="51" t="str">
        <f t="shared" si="534"/>
        <v>Luke</v>
      </c>
      <c r="F3361" s="51" t="str">
        <f t="shared" si="535"/>
        <v>Jansen</v>
      </c>
      <c r="G3361" s="51" t="str">
        <f t="shared" si="536"/>
        <v>Men Senior</v>
      </c>
      <c r="H3361" s="51" t="str">
        <f t="shared" si="537"/>
        <v>Orca Angling Club</v>
      </c>
      <c r="I3361" s="84"/>
      <c r="J3361" s="82" t="s">
        <v>1279</v>
      </c>
      <c r="K3361" s="84">
        <v>93</v>
      </c>
      <c r="L3361" s="83">
        <f t="shared" si="538"/>
        <v>3.4</v>
      </c>
      <c r="M3361" s="83">
        <f t="shared" si="539"/>
        <v>3.4</v>
      </c>
    </row>
    <row r="3362" spans="1:13" x14ac:dyDescent="0.3">
      <c r="A3362" s="210" t="str">
        <f t="shared" si="531"/>
        <v>2024-IC-L1</v>
      </c>
      <c r="B3362" s="199">
        <f t="shared" si="532"/>
        <v>45339</v>
      </c>
      <c r="C3362" s="210" t="str">
        <f t="shared" si="533"/>
        <v>Zone 1 - Mile 8</v>
      </c>
      <c r="D3362" s="84" t="s">
        <v>819</v>
      </c>
      <c r="E3362" s="51" t="str">
        <f t="shared" si="534"/>
        <v>Luke</v>
      </c>
      <c r="F3362" s="51" t="str">
        <f t="shared" si="535"/>
        <v>Jansen</v>
      </c>
      <c r="G3362" s="51" t="str">
        <f t="shared" si="536"/>
        <v>Men Senior</v>
      </c>
      <c r="H3362" s="51" t="str">
        <f t="shared" si="537"/>
        <v>Orca Angling Club</v>
      </c>
      <c r="I3362" s="84"/>
      <c r="J3362" s="84" t="s">
        <v>1280</v>
      </c>
      <c r="K3362" s="84">
        <v>126</v>
      </c>
      <c r="L3362" s="83">
        <f t="shared" si="538"/>
        <v>8.3000000000000007</v>
      </c>
      <c r="M3362" s="83">
        <f t="shared" si="539"/>
        <v>8.3000000000000007</v>
      </c>
    </row>
    <row r="3363" spans="1:13" x14ac:dyDescent="0.3">
      <c r="A3363" s="210" t="str">
        <f t="shared" si="531"/>
        <v>2024-IC-L1</v>
      </c>
      <c r="B3363" s="199">
        <f t="shared" si="532"/>
        <v>45339</v>
      </c>
      <c r="C3363" s="210" t="str">
        <f t="shared" si="533"/>
        <v>Zone 1 - Mile 8</v>
      </c>
      <c r="D3363" s="84" t="s">
        <v>819</v>
      </c>
      <c r="E3363" s="51" t="str">
        <f t="shared" si="534"/>
        <v>Luke</v>
      </c>
      <c r="F3363" s="51" t="str">
        <f t="shared" si="535"/>
        <v>Jansen</v>
      </c>
      <c r="G3363" s="51" t="str">
        <f t="shared" si="536"/>
        <v>Men Senior</v>
      </c>
      <c r="H3363" s="51" t="str">
        <f t="shared" si="537"/>
        <v>Orca Angling Club</v>
      </c>
      <c r="I3363" s="84"/>
      <c r="J3363" s="84" t="s">
        <v>1280</v>
      </c>
      <c r="K3363" s="84">
        <v>134</v>
      </c>
      <c r="L3363" s="83">
        <f t="shared" si="538"/>
        <v>10.3</v>
      </c>
      <c r="M3363" s="83">
        <f t="shared" si="539"/>
        <v>10.3</v>
      </c>
    </row>
    <row r="3364" spans="1:13" x14ac:dyDescent="0.3">
      <c r="A3364" s="210" t="str">
        <f t="shared" si="531"/>
        <v>2024-IC-L1</v>
      </c>
      <c r="B3364" s="199">
        <f t="shared" si="532"/>
        <v>45339</v>
      </c>
      <c r="C3364" s="210" t="str">
        <f t="shared" si="533"/>
        <v>Zone 1 - Mile 8</v>
      </c>
      <c r="D3364" s="84" t="s">
        <v>1706</v>
      </c>
      <c r="E3364" s="51" t="str">
        <f t="shared" si="534"/>
        <v>Franco</v>
      </c>
      <c r="F3364" s="51" t="str">
        <f t="shared" si="535"/>
        <v>Horn</v>
      </c>
      <c r="G3364" s="51" t="str">
        <f t="shared" si="536"/>
        <v>Men Senior</v>
      </c>
      <c r="H3364" s="51" t="str">
        <f t="shared" si="537"/>
        <v>Orca Angling Club</v>
      </c>
      <c r="I3364" s="84"/>
      <c r="J3364" s="84" t="s">
        <v>1280</v>
      </c>
      <c r="K3364" s="84">
        <v>145</v>
      </c>
      <c r="L3364" s="83">
        <f t="shared" si="538"/>
        <v>13.6</v>
      </c>
      <c r="M3364" s="83">
        <f t="shared" si="539"/>
        <v>13.6</v>
      </c>
    </row>
    <row r="3365" spans="1:13" x14ac:dyDescent="0.3">
      <c r="A3365" s="210" t="str">
        <f t="shared" si="531"/>
        <v>2024-IC-L1</v>
      </c>
      <c r="B3365" s="199">
        <f t="shared" si="532"/>
        <v>45339</v>
      </c>
      <c r="C3365" s="210" t="str">
        <f t="shared" si="533"/>
        <v>Zone 1 - Mile 8</v>
      </c>
      <c r="D3365" s="84" t="s">
        <v>866</v>
      </c>
      <c r="E3365" s="51" t="str">
        <f t="shared" si="534"/>
        <v>Christo</v>
      </c>
      <c r="F3365" s="51" t="str">
        <f t="shared" si="535"/>
        <v>Van Zyl</v>
      </c>
      <c r="G3365" s="51" t="str">
        <f t="shared" si="536"/>
        <v>Men Senior</v>
      </c>
      <c r="H3365" s="51" t="str">
        <f t="shared" si="537"/>
        <v>Orca Angling Club</v>
      </c>
      <c r="I3365" s="84"/>
      <c r="J3365" s="82" t="s">
        <v>1279</v>
      </c>
      <c r="K3365" s="84">
        <v>112</v>
      </c>
      <c r="L3365" s="83">
        <f t="shared" si="538"/>
        <v>6.4</v>
      </c>
      <c r="M3365" s="83">
        <f t="shared" si="539"/>
        <v>6.4</v>
      </c>
    </row>
    <row r="3366" spans="1:13" x14ac:dyDescent="0.3">
      <c r="A3366" s="210" t="str">
        <f t="shared" si="531"/>
        <v>2024-IC-L1</v>
      </c>
      <c r="B3366" s="199">
        <f t="shared" si="532"/>
        <v>45339</v>
      </c>
      <c r="C3366" s="210" t="str">
        <f t="shared" si="533"/>
        <v>Zone 1 - Mile 8</v>
      </c>
      <c r="D3366" s="84" t="s">
        <v>571</v>
      </c>
      <c r="E3366" s="51" t="str">
        <f t="shared" si="534"/>
        <v>Immo</v>
      </c>
      <c r="F3366" s="51" t="str">
        <f t="shared" si="535"/>
        <v>Dresselhaus</v>
      </c>
      <c r="G3366" s="51" t="str">
        <f t="shared" si="536"/>
        <v>Men Senior</v>
      </c>
      <c r="H3366" s="51" t="str">
        <f t="shared" si="537"/>
        <v>Orca Angling Club</v>
      </c>
      <c r="I3366" s="84"/>
      <c r="J3366" s="82" t="s">
        <v>1279</v>
      </c>
      <c r="K3366" s="84">
        <v>101</v>
      </c>
      <c r="L3366" s="83">
        <f t="shared" si="538"/>
        <v>4.5</v>
      </c>
      <c r="M3366" s="83">
        <f t="shared" si="539"/>
        <v>4.5</v>
      </c>
    </row>
    <row r="3367" spans="1:13" x14ac:dyDescent="0.3">
      <c r="A3367" s="210" t="str">
        <f t="shared" si="531"/>
        <v>2024-IC-L1</v>
      </c>
      <c r="B3367" s="199">
        <f t="shared" si="532"/>
        <v>45339</v>
      </c>
      <c r="C3367" s="210" t="str">
        <f t="shared" si="533"/>
        <v>Zone 1 - Mile 8</v>
      </c>
      <c r="D3367" s="84" t="s">
        <v>571</v>
      </c>
      <c r="E3367" s="51" t="str">
        <f t="shared" si="534"/>
        <v>Immo</v>
      </c>
      <c r="F3367" s="51" t="str">
        <f t="shared" si="535"/>
        <v>Dresselhaus</v>
      </c>
      <c r="G3367" s="51" t="str">
        <f t="shared" si="536"/>
        <v>Men Senior</v>
      </c>
      <c r="H3367" s="51" t="str">
        <f t="shared" si="537"/>
        <v>Orca Angling Club</v>
      </c>
      <c r="I3367" s="84"/>
      <c r="J3367" s="82" t="s">
        <v>1279</v>
      </c>
      <c r="K3367" s="84">
        <v>155</v>
      </c>
      <c r="L3367" s="83">
        <f t="shared" si="538"/>
        <v>19.5</v>
      </c>
      <c r="M3367" s="83">
        <f t="shared" si="539"/>
        <v>19.5</v>
      </c>
    </row>
    <row r="3368" spans="1:13" x14ac:dyDescent="0.3">
      <c r="A3368" s="210" t="str">
        <f t="shared" si="531"/>
        <v>2024-IC-L1</v>
      </c>
      <c r="B3368" s="199">
        <f t="shared" si="532"/>
        <v>45339</v>
      </c>
      <c r="C3368" s="210" t="str">
        <f t="shared" si="533"/>
        <v>Zone 1 - Mile 8</v>
      </c>
      <c r="D3368" s="84" t="s">
        <v>571</v>
      </c>
      <c r="E3368" s="51" t="str">
        <f t="shared" si="534"/>
        <v>Immo</v>
      </c>
      <c r="F3368" s="51" t="str">
        <f t="shared" si="535"/>
        <v>Dresselhaus</v>
      </c>
      <c r="G3368" s="51" t="str">
        <f t="shared" si="536"/>
        <v>Men Senior</v>
      </c>
      <c r="H3368" s="51" t="str">
        <f t="shared" si="537"/>
        <v>Orca Angling Club</v>
      </c>
      <c r="I3368" s="84"/>
      <c r="J3368" s="82" t="s">
        <v>1279</v>
      </c>
      <c r="K3368" s="84">
        <v>133</v>
      </c>
      <c r="L3368" s="83">
        <f t="shared" si="538"/>
        <v>11.5</v>
      </c>
      <c r="M3368" s="83">
        <f t="shared" si="539"/>
        <v>11.5</v>
      </c>
    </row>
    <row r="3369" spans="1:13" x14ac:dyDescent="0.3">
      <c r="A3369" s="210" t="str">
        <f t="shared" si="531"/>
        <v>2024-IC-L1</v>
      </c>
      <c r="B3369" s="199">
        <f t="shared" si="532"/>
        <v>45339</v>
      </c>
      <c r="C3369" s="210" t="str">
        <f t="shared" si="533"/>
        <v>Zone 1 - Mile 8</v>
      </c>
      <c r="D3369" s="84" t="s">
        <v>571</v>
      </c>
      <c r="E3369" s="51" t="str">
        <f t="shared" si="534"/>
        <v>Immo</v>
      </c>
      <c r="F3369" s="51" t="str">
        <f t="shared" si="535"/>
        <v>Dresselhaus</v>
      </c>
      <c r="G3369" s="51" t="str">
        <f t="shared" si="536"/>
        <v>Men Senior</v>
      </c>
      <c r="H3369" s="51" t="str">
        <f t="shared" si="537"/>
        <v>Orca Angling Club</v>
      </c>
      <c r="I3369" s="84"/>
      <c r="J3369" s="82" t="s">
        <v>1279</v>
      </c>
      <c r="K3369" s="84">
        <v>158</v>
      </c>
      <c r="L3369" s="83">
        <f t="shared" si="538"/>
        <v>20.8</v>
      </c>
      <c r="M3369" s="83">
        <f t="shared" si="539"/>
        <v>20.8</v>
      </c>
    </row>
    <row r="3370" spans="1:13" x14ac:dyDescent="0.3">
      <c r="A3370" s="210" t="str">
        <f t="shared" si="531"/>
        <v>2024-IC-L1</v>
      </c>
      <c r="B3370" s="199">
        <f t="shared" si="532"/>
        <v>45339</v>
      </c>
      <c r="C3370" s="210" t="str">
        <f t="shared" si="533"/>
        <v>Zone 1 - Mile 8</v>
      </c>
      <c r="D3370" s="84" t="s">
        <v>571</v>
      </c>
      <c r="E3370" s="51" t="str">
        <f t="shared" si="534"/>
        <v>Immo</v>
      </c>
      <c r="F3370" s="51" t="str">
        <f t="shared" si="535"/>
        <v>Dresselhaus</v>
      </c>
      <c r="G3370" s="51" t="str">
        <f t="shared" si="536"/>
        <v>Men Senior</v>
      </c>
      <c r="H3370" s="51" t="str">
        <f t="shared" si="537"/>
        <v>Orca Angling Club</v>
      </c>
      <c r="I3370" s="84"/>
      <c r="J3370" s="82" t="s">
        <v>1279</v>
      </c>
      <c r="K3370" s="84">
        <v>160</v>
      </c>
      <c r="L3370" s="83">
        <f t="shared" si="538"/>
        <v>21.7</v>
      </c>
      <c r="M3370" s="83">
        <f t="shared" si="539"/>
        <v>21.7</v>
      </c>
    </row>
    <row r="3371" spans="1:13" x14ac:dyDescent="0.3">
      <c r="A3371" s="210" t="str">
        <f t="shared" si="531"/>
        <v>2024-IC-L1</v>
      </c>
      <c r="B3371" s="199">
        <f t="shared" si="532"/>
        <v>45339</v>
      </c>
      <c r="C3371" s="210" t="str">
        <f t="shared" si="533"/>
        <v>Zone 1 - Mile 8</v>
      </c>
      <c r="D3371" s="84" t="s">
        <v>571</v>
      </c>
      <c r="E3371" s="51" t="str">
        <f t="shared" si="534"/>
        <v>Immo</v>
      </c>
      <c r="F3371" s="51" t="str">
        <f t="shared" si="535"/>
        <v>Dresselhaus</v>
      </c>
      <c r="G3371" s="51" t="str">
        <f t="shared" si="536"/>
        <v>Men Senior</v>
      </c>
      <c r="H3371" s="51" t="str">
        <f t="shared" si="537"/>
        <v>Orca Angling Club</v>
      </c>
      <c r="I3371" s="84"/>
      <c r="J3371" s="82" t="s">
        <v>1279</v>
      </c>
      <c r="K3371" s="84">
        <v>131</v>
      </c>
      <c r="L3371" s="83">
        <f t="shared" si="538"/>
        <v>10.9</v>
      </c>
      <c r="M3371" s="83">
        <f t="shared" si="539"/>
        <v>10.9</v>
      </c>
    </row>
    <row r="3372" spans="1:13" x14ac:dyDescent="0.3">
      <c r="A3372" s="210" t="str">
        <f t="shared" si="531"/>
        <v>2024-IC-L1</v>
      </c>
      <c r="B3372" s="199">
        <f t="shared" si="532"/>
        <v>45339</v>
      </c>
      <c r="C3372" s="210" t="str">
        <f t="shared" si="533"/>
        <v>Zone 1 - Mile 8</v>
      </c>
      <c r="D3372" s="84" t="s">
        <v>571</v>
      </c>
      <c r="E3372" s="51" t="str">
        <f t="shared" si="534"/>
        <v>Immo</v>
      </c>
      <c r="F3372" s="51" t="str">
        <f t="shared" si="535"/>
        <v>Dresselhaus</v>
      </c>
      <c r="G3372" s="51" t="str">
        <f t="shared" si="536"/>
        <v>Men Senior</v>
      </c>
      <c r="H3372" s="51" t="str">
        <f t="shared" si="537"/>
        <v>Orca Angling Club</v>
      </c>
      <c r="I3372" s="84"/>
      <c r="J3372" s="84" t="s">
        <v>1280</v>
      </c>
      <c r="K3372" s="84">
        <v>155</v>
      </c>
      <c r="L3372" s="83">
        <f t="shared" si="538"/>
        <v>17.100000000000001</v>
      </c>
      <c r="M3372" s="83">
        <f t="shared" si="539"/>
        <v>17.100000000000001</v>
      </c>
    </row>
    <row r="3373" spans="1:13" x14ac:dyDescent="0.3">
      <c r="A3373" s="210" t="str">
        <f t="shared" si="531"/>
        <v>2024-IC-L1</v>
      </c>
      <c r="B3373" s="199">
        <f t="shared" si="532"/>
        <v>45339</v>
      </c>
      <c r="C3373" s="210" t="str">
        <f t="shared" si="533"/>
        <v>Zone 1 - Mile 8</v>
      </c>
      <c r="D3373" s="84" t="s">
        <v>571</v>
      </c>
      <c r="E3373" s="51" t="str">
        <f t="shared" si="534"/>
        <v>Immo</v>
      </c>
      <c r="F3373" s="51" t="str">
        <f t="shared" si="535"/>
        <v>Dresselhaus</v>
      </c>
      <c r="G3373" s="51" t="str">
        <f t="shared" si="536"/>
        <v>Men Senior</v>
      </c>
      <c r="H3373" s="51" t="str">
        <f t="shared" si="537"/>
        <v>Orca Angling Club</v>
      </c>
      <c r="I3373" s="84"/>
      <c r="J3373" s="84" t="s">
        <v>1280</v>
      </c>
      <c r="K3373" s="84">
        <v>140</v>
      </c>
      <c r="L3373" s="83">
        <f t="shared" si="538"/>
        <v>12</v>
      </c>
      <c r="M3373" s="83">
        <f t="shared" si="539"/>
        <v>12</v>
      </c>
    </row>
    <row r="3374" spans="1:13" x14ac:dyDescent="0.3">
      <c r="A3374" s="210" t="str">
        <f t="shared" si="531"/>
        <v>2024-IC-L1</v>
      </c>
      <c r="B3374" s="199">
        <f t="shared" si="532"/>
        <v>45339</v>
      </c>
      <c r="C3374" s="210" t="str">
        <f t="shared" si="533"/>
        <v>Zone 1 - Mile 8</v>
      </c>
      <c r="D3374" s="84" t="s">
        <v>571</v>
      </c>
      <c r="E3374" s="51" t="str">
        <f t="shared" si="534"/>
        <v>Immo</v>
      </c>
      <c r="F3374" s="51" t="str">
        <f t="shared" si="535"/>
        <v>Dresselhaus</v>
      </c>
      <c r="G3374" s="51" t="str">
        <f t="shared" si="536"/>
        <v>Men Senior</v>
      </c>
      <c r="H3374" s="51" t="str">
        <f t="shared" si="537"/>
        <v>Orca Angling Club</v>
      </c>
      <c r="I3374" s="84"/>
      <c r="J3374" s="84" t="s">
        <v>1280</v>
      </c>
      <c r="K3374" s="84">
        <v>134</v>
      </c>
      <c r="L3374" s="83">
        <f t="shared" si="538"/>
        <v>10.3</v>
      </c>
      <c r="M3374" s="83">
        <f t="shared" si="539"/>
        <v>10.3</v>
      </c>
    </row>
    <row r="3375" spans="1:13" x14ac:dyDescent="0.3">
      <c r="A3375" s="210" t="str">
        <f t="shared" si="531"/>
        <v>2024-IC-L1</v>
      </c>
      <c r="B3375" s="199">
        <f t="shared" si="532"/>
        <v>45339</v>
      </c>
      <c r="C3375" s="210" t="str">
        <f t="shared" si="533"/>
        <v>Zone 1 - Mile 8</v>
      </c>
      <c r="D3375" s="84" t="s">
        <v>571</v>
      </c>
      <c r="E3375" s="51" t="str">
        <f t="shared" si="534"/>
        <v>Immo</v>
      </c>
      <c r="F3375" s="51" t="str">
        <f t="shared" si="535"/>
        <v>Dresselhaus</v>
      </c>
      <c r="G3375" s="51" t="str">
        <f t="shared" si="536"/>
        <v>Men Senior</v>
      </c>
      <c r="H3375" s="51" t="str">
        <f t="shared" si="537"/>
        <v>Orca Angling Club</v>
      </c>
      <c r="I3375" s="84"/>
      <c r="J3375" s="84" t="s">
        <v>1280</v>
      </c>
      <c r="K3375" s="84">
        <v>128</v>
      </c>
      <c r="L3375" s="83">
        <f t="shared" si="538"/>
        <v>8.8000000000000007</v>
      </c>
      <c r="M3375" s="83">
        <f t="shared" si="539"/>
        <v>8.8000000000000007</v>
      </c>
    </row>
    <row r="3376" spans="1:13" x14ac:dyDescent="0.3">
      <c r="A3376" s="210" t="str">
        <f t="shared" si="531"/>
        <v>2024-IC-L1</v>
      </c>
      <c r="B3376" s="199">
        <f t="shared" si="532"/>
        <v>45339</v>
      </c>
      <c r="C3376" s="210" t="str">
        <f t="shared" si="533"/>
        <v>Zone 1 - Mile 8</v>
      </c>
      <c r="D3376" s="84" t="s">
        <v>865</v>
      </c>
      <c r="E3376" s="51" t="str">
        <f t="shared" si="534"/>
        <v>Simone</v>
      </c>
      <c r="F3376" s="51" t="str">
        <f t="shared" si="535"/>
        <v>Willers</v>
      </c>
      <c r="G3376" s="51" t="str">
        <f t="shared" si="536"/>
        <v>Ladies Senior</v>
      </c>
      <c r="H3376" s="51" t="str">
        <f t="shared" si="537"/>
        <v>Orca Angling Club</v>
      </c>
      <c r="I3376" s="84"/>
      <c r="J3376" s="84" t="s">
        <v>20</v>
      </c>
      <c r="K3376" s="84">
        <v>85</v>
      </c>
      <c r="L3376" s="83">
        <f t="shared" si="538"/>
        <v>2.2000000000000002</v>
      </c>
      <c r="M3376" s="83">
        <f t="shared" si="539"/>
        <v>2.2000000000000002</v>
      </c>
    </row>
    <row r="3377" spans="1:13" x14ac:dyDescent="0.3">
      <c r="A3377" s="210" t="str">
        <f t="shared" si="531"/>
        <v>2024-IC-L1</v>
      </c>
      <c r="B3377" s="199">
        <f t="shared" si="532"/>
        <v>45339</v>
      </c>
      <c r="C3377" s="210" t="str">
        <f t="shared" si="533"/>
        <v>Zone 1 - Mile 8</v>
      </c>
      <c r="D3377" s="84" t="s">
        <v>865</v>
      </c>
      <c r="E3377" s="51" t="str">
        <f t="shared" si="534"/>
        <v>Simone</v>
      </c>
      <c r="F3377" s="51" t="str">
        <f t="shared" si="535"/>
        <v>Willers</v>
      </c>
      <c r="G3377" s="51" t="str">
        <f t="shared" si="536"/>
        <v>Ladies Senior</v>
      </c>
      <c r="H3377" s="51" t="str">
        <f t="shared" si="537"/>
        <v>Orca Angling Club</v>
      </c>
      <c r="I3377" s="84"/>
      <c r="J3377" s="84" t="s">
        <v>20</v>
      </c>
      <c r="K3377" s="84">
        <v>83</v>
      </c>
      <c r="L3377" s="83">
        <f t="shared" si="538"/>
        <v>2.1</v>
      </c>
      <c r="M3377" s="83">
        <f t="shared" si="539"/>
        <v>2.1</v>
      </c>
    </row>
    <row r="3378" spans="1:13" x14ac:dyDescent="0.3">
      <c r="A3378" s="210" t="str">
        <f t="shared" si="531"/>
        <v>2024-IC-L1</v>
      </c>
      <c r="B3378" s="199">
        <f t="shared" si="532"/>
        <v>45339</v>
      </c>
      <c r="C3378" s="210" t="str">
        <f t="shared" si="533"/>
        <v>Zone 1 - Mile 8</v>
      </c>
      <c r="D3378" s="84" t="s">
        <v>505</v>
      </c>
      <c r="E3378" s="51" t="str">
        <f t="shared" si="534"/>
        <v>Alec</v>
      </c>
      <c r="F3378" s="51" t="str">
        <f t="shared" si="535"/>
        <v>Landers</v>
      </c>
      <c r="G3378" s="51" t="str">
        <f t="shared" si="536"/>
        <v>Men Senior</v>
      </c>
      <c r="H3378" s="51" t="str">
        <f t="shared" si="537"/>
        <v>Orca Angling Club</v>
      </c>
      <c r="I3378" s="84"/>
      <c r="J3378" s="84" t="s">
        <v>20</v>
      </c>
      <c r="K3378" s="84">
        <v>85</v>
      </c>
      <c r="L3378" s="83">
        <f t="shared" si="538"/>
        <v>2.2000000000000002</v>
      </c>
      <c r="M3378" s="83">
        <f t="shared" si="539"/>
        <v>2.2000000000000002</v>
      </c>
    </row>
    <row r="3379" spans="1:13" x14ac:dyDescent="0.3">
      <c r="A3379" s="210" t="str">
        <f t="shared" si="531"/>
        <v>2024-IC-L1</v>
      </c>
      <c r="B3379" s="199">
        <f t="shared" si="532"/>
        <v>45339</v>
      </c>
      <c r="C3379" s="210" t="str">
        <f t="shared" si="533"/>
        <v>Zone 1 - Mile 8</v>
      </c>
      <c r="D3379" s="84" t="s">
        <v>505</v>
      </c>
      <c r="E3379" s="51" t="str">
        <f t="shared" si="534"/>
        <v>Alec</v>
      </c>
      <c r="F3379" s="51" t="str">
        <f t="shared" si="535"/>
        <v>Landers</v>
      </c>
      <c r="G3379" s="51" t="str">
        <f t="shared" si="536"/>
        <v>Men Senior</v>
      </c>
      <c r="H3379" s="51" t="str">
        <f t="shared" si="537"/>
        <v>Orca Angling Club</v>
      </c>
      <c r="I3379" s="84"/>
      <c r="J3379" s="84" t="s">
        <v>20</v>
      </c>
      <c r="K3379" s="84">
        <v>91</v>
      </c>
      <c r="L3379" s="83">
        <f t="shared" si="538"/>
        <v>2.8</v>
      </c>
      <c r="M3379" s="83">
        <f t="shared" si="539"/>
        <v>2.8</v>
      </c>
    </row>
    <row r="3380" spans="1:13" x14ac:dyDescent="0.3">
      <c r="A3380" s="210" t="str">
        <f t="shared" si="531"/>
        <v>2024-IC-L1</v>
      </c>
      <c r="B3380" s="199">
        <f t="shared" si="532"/>
        <v>45339</v>
      </c>
      <c r="C3380" s="210" t="str">
        <f t="shared" si="533"/>
        <v>Zone 1 - Mile 8</v>
      </c>
      <c r="D3380" s="84" t="s">
        <v>505</v>
      </c>
      <c r="E3380" s="51" t="str">
        <f t="shared" si="534"/>
        <v>Alec</v>
      </c>
      <c r="F3380" s="51" t="str">
        <f t="shared" si="535"/>
        <v>Landers</v>
      </c>
      <c r="G3380" s="51" t="str">
        <f t="shared" si="536"/>
        <v>Men Senior</v>
      </c>
      <c r="H3380" s="51" t="str">
        <f t="shared" si="537"/>
        <v>Orca Angling Club</v>
      </c>
      <c r="I3380" s="84"/>
      <c r="J3380" s="84" t="s">
        <v>20</v>
      </c>
      <c r="K3380" s="84">
        <v>90</v>
      </c>
      <c r="L3380" s="83">
        <f t="shared" si="538"/>
        <v>2.7</v>
      </c>
      <c r="M3380" s="83">
        <f t="shared" si="539"/>
        <v>2.7</v>
      </c>
    </row>
    <row r="3381" spans="1:13" x14ac:dyDescent="0.3">
      <c r="A3381" s="210" t="str">
        <f t="shared" si="531"/>
        <v>2024-IC-L1</v>
      </c>
      <c r="B3381" s="199">
        <f t="shared" si="532"/>
        <v>45339</v>
      </c>
      <c r="C3381" s="210" t="str">
        <f t="shared" si="533"/>
        <v>Zone 1 - Mile 8</v>
      </c>
      <c r="D3381" s="84" t="s">
        <v>650</v>
      </c>
      <c r="E3381" s="51" t="str">
        <f t="shared" si="534"/>
        <v>Chris</v>
      </c>
      <c r="F3381" s="51" t="str">
        <f t="shared" si="535"/>
        <v>Vorster</v>
      </c>
      <c r="G3381" s="51" t="str">
        <f t="shared" si="536"/>
        <v>Men Veteran</v>
      </c>
      <c r="H3381" s="51" t="str">
        <f t="shared" si="537"/>
        <v>Orca Angling Club</v>
      </c>
      <c r="I3381" s="84"/>
      <c r="J3381" s="84" t="s">
        <v>20</v>
      </c>
      <c r="K3381" s="84">
        <v>73</v>
      </c>
      <c r="L3381" s="83">
        <f t="shared" si="538"/>
        <v>1.4</v>
      </c>
      <c r="M3381" s="83">
        <f t="shared" si="539"/>
        <v>1.4</v>
      </c>
    </row>
    <row r="3382" spans="1:13" x14ac:dyDescent="0.3">
      <c r="A3382" s="210" t="str">
        <f t="shared" si="531"/>
        <v>2024-IC-L1</v>
      </c>
      <c r="B3382" s="199">
        <f t="shared" si="532"/>
        <v>45339</v>
      </c>
      <c r="C3382" s="210" t="str">
        <f t="shared" si="533"/>
        <v>Zone 1 - Mile 8</v>
      </c>
      <c r="D3382" s="84" t="s">
        <v>599</v>
      </c>
      <c r="E3382" s="51" t="str">
        <f t="shared" si="534"/>
        <v>Lindie</v>
      </c>
      <c r="F3382" s="51" t="str">
        <f t="shared" si="535"/>
        <v>Krauze</v>
      </c>
      <c r="G3382" s="51" t="str">
        <f t="shared" si="536"/>
        <v>Ladies Veteran</v>
      </c>
      <c r="H3382" s="51" t="str">
        <f t="shared" si="537"/>
        <v>Orca Angling Club</v>
      </c>
      <c r="I3382" s="84"/>
      <c r="J3382" s="84" t="s">
        <v>20</v>
      </c>
      <c r="K3382" s="84">
        <v>70</v>
      </c>
      <c r="L3382" s="83">
        <f t="shared" si="538"/>
        <v>1.2</v>
      </c>
      <c r="M3382" s="83">
        <f t="shared" si="539"/>
        <v>1.2</v>
      </c>
    </row>
    <row r="3383" spans="1:13" x14ac:dyDescent="0.3">
      <c r="A3383" s="210" t="str">
        <f t="shared" si="531"/>
        <v>2024-IC-L1</v>
      </c>
      <c r="B3383" s="199">
        <f t="shared" si="532"/>
        <v>45339</v>
      </c>
      <c r="C3383" s="210" t="str">
        <f t="shared" si="533"/>
        <v>Zone 1 - Mile 8</v>
      </c>
      <c r="D3383" s="84" t="s">
        <v>629</v>
      </c>
      <c r="E3383" s="51" t="str">
        <f t="shared" si="534"/>
        <v>Elaine</v>
      </c>
      <c r="F3383" s="51" t="str">
        <f t="shared" si="535"/>
        <v>Vorster</v>
      </c>
      <c r="G3383" s="51" t="str">
        <f t="shared" si="536"/>
        <v>Ladies Veteran</v>
      </c>
      <c r="H3383" s="51" t="str">
        <f t="shared" si="537"/>
        <v>Orca Angling Club</v>
      </c>
      <c r="I3383" s="84"/>
      <c r="J3383" s="84" t="s">
        <v>20</v>
      </c>
      <c r="K3383" s="84">
        <v>88</v>
      </c>
      <c r="L3383" s="83">
        <f t="shared" si="538"/>
        <v>2.5</v>
      </c>
      <c r="M3383" s="83">
        <f t="shared" si="539"/>
        <v>2.5</v>
      </c>
    </row>
    <row r="3384" spans="1:13" x14ac:dyDescent="0.3">
      <c r="A3384" s="210" t="str">
        <f t="shared" si="531"/>
        <v>2024-IC-L1</v>
      </c>
      <c r="B3384" s="199">
        <f t="shared" si="532"/>
        <v>45339</v>
      </c>
      <c r="C3384" s="210" t="str">
        <f t="shared" si="533"/>
        <v>Zone 1 - Mile 8</v>
      </c>
      <c r="D3384" s="84" t="s">
        <v>629</v>
      </c>
      <c r="E3384" s="51" t="str">
        <f t="shared" si="534"/>
        <v>Elaine</v>
      </c>
      <c r="F3384" s="51" t="str">
        <f t="shared" si="535"/>
        <v>Vorster</v>
      </c>
      <c r="G3384" s="51" t="str">
        <f t="shared" si="536"/>
        <v>Ladies Veteran</v>
      </c>
      <c r="H3384" s="51" t="str">
        <f t="shared" si="537"/>
        <v>Orca Angling Club</v>
      </c>
      <c r="I3384" s="84"/>
      <c r="J3384" s="84" t="s">
        <v>20</v>
      </c>
      <c r="K3384" s="84">
        <v>85</v>
      </c>
      <c r="L3384" s="83">
        <f t="shared" si="538"/>
        <v>2.2000000000000002</v>
      </c>
      <c r="M3384" s="83">
        <f t="shared" si="539"/>
        <v>2.2000000000000002</v>
      </c>
    </row>
    <row r="3385" spans="1:13" x14ac:dyDescent="0.3">
      <c r="A3385" s="210" t="str">
        <f t="shared" si="531"/>
        <v>2024-IC-L1</v>
      </c>
      <c r="B3385" s="199">
        <f t="shared" si="532"/>
        <v>45339</v>
      </c>
      <c r="C3385" s="210" t="str">
        <f t="shared" si="533"/>
        <v>Zone 1 - Mile 8</v>
      </c>
      <c r="D3385" s="84" t="s">
        <v>629</v>
      </c>
      <c r="E3385" s="51" t="str">
        <f t="shared" si="534"/>
        <v>Elaine</v>
      </c>
      <c r="F3385" s="51" t="str">
        <f t="shared" si="535"/>
        <v>Vorster</v>
      </c>
      <c r="G3385" s="51" t="str">
        <f t="shared" si="536"/>
        <v>Ladies Veteran</v>
      </c>
      <c r="H3385" s="51" t="str">
        <f t="shared" si="537"/>
        <v>Orca Angling Club</v>
      </c>
      <c r="I3385" s="84"/>
      <c r="J3385" s="84" t="s">
        <v>20</v>
      </c>
      <c r="K3385" s="84">
        <v>82</v>
      </c>
      <c r="L3385" s="83">
        <f t="shared" si="538"/>
        <v>2</v>
      </c>
      <c r="M3385" s="83">
        <f t="shared" si="539"/>
        <v>2</v>
      </c>
    </row>
    <row r="3386" spans="1:13" x14ac:dyDescent="0.3">
      <c r="A3386" s="210" t="str">
        <f t="shared" si="531"/>
        <v>2024-IC-L1</v>
      </c>
      <c r="B3386" s="199">
        <f t="shared" si="532"/>
        <v>45339</v>
      </c>
      <c r="C3386" s="210" t="str">
        <f t="shared" si="533"/>
        <v>Zone 1 - Mile 8</v>
      </c>
      <c r="D3386" s="84" t="s">
        <v>629</v>
      </c>
      <c r="E3386" s="51" t="str">
        <f t="shared" si="534"/>
        <v>Elaine</v>
      </c>
      <c r="F3386" s="51" t="str">
        <f t="shared" si="535"/>
        <v>Vorster</v>
      </c>
      <c r="G3386" s="51" t="str">
        <f t="shared" si="536"/>
        <v>Ladies Veteran</v>
      </c>
      <c r="H3386" s="51" t="str">
        <f t="shared" si="537"/>
        <v>Orca Angling Club</v>
      </c>
      <c r="I3386" s="84"/>
      <c r="J3386" s="84" t="s">
        <v>20</v>
      </c>
      <c r="K3386" s="84">
        <v>81</v>
      </c>
      <c r="L3386" s="83">
        <f t="shared" si="538"/>
        <v>1.9</v>
      </c>
      <c r="M3386" s="83">
        <f t="shared" si="539"/>
        <v>1.9</v>
      </c>
    </row>
    <row r="3387" spans="1:13" x14ac:dyDescent="0.3">
      <c r="A3387" s="210" t="str">
        <f t="shared" si="531"/>
        <v>2024-IC-L1</v>
      </c>
      <c r="B3387" s="199">
        <f t="shared" si="532"/>
        <v>45339</v>
      </c>
      <c r="C3387" s="210" t="str">
        <f t="shared" si="533"/>
        <v>Zone 1 - Mile 8</v>
      </c>
      <c r="D3387" s="84" t="s">
        <v>739</v>
      </c>
      <c r="E3387" s="51" t="str">
        <f t="shared" si="534"/>
        <v>Mark-Anthony</v>
      </c>
      <c r="F3387" s="51" t="str">
        <f t="shared" si="535"/>
        <v>Nangoro</v>
      </c>
      <c r="G3387" s="51" t="str">
        <f t="shared" si="536"/>
        <v>Men Senior</v>
      </c>
      <c r="H3387" s="51" t="str">
        <f t="shared" si="537"/>
        <v>Orca Angling Club</v>
      </c>
      <c r="I3387" s="84"/>
      <c r="J3387" s="84" t="s">
        <v>20</v>
      </c>
      <c r="K3387" s="84">
        <v>77</v>
      </c>
      <c r="L3387" s="83">
        <f t="shared" si="538"/>
        <v>1.6</v>
      </c>
      <c r="M3387" s="83">
        <f t="shared" si="539"/>
        <v>1.6</v>
      </c>
    </row>
    <row r="3388" spans="1:13" x14ac:dyDescent="0.3">
      <c r="A3388" s="210" t="str">
        <f t="shared" si="531"/>
        <v>2024-IC-L1</v>
      </c>
      <c r="B3388" s="199">
        <f t="shared" si="532"/>
        <v>45339</v>
      </c>
      <c r="C3388" s="210" t="str">
        <f t="shared" si="533"/>
        <v>Zone 1 - Mile 8</v>
      </c>
      <c r="D3388" s="84" t="s">
        <v>845</v>
      </c>
      <c r="E3388" s="51" t="str">
        <f t="shared" si="534"/>
        <v>Christopher</v>
      </c>
      <c r="F3388" s="51" t="str">
        <f t="shared" si="535"/>
        <v>Hill</v>
      </c>
      <c r="G3388" s="51" t="str">
        <f t="shared" si="536"/>
        <v>Men Senior</v>
      </c>
      <c r="H3388" s="51" t="str">
        <f t="shared" si="537"/>
        <v>Orca Angling Club</v>
      </c>
      <c r="I3388" s="84"/>
      <c r="J3388" s="84"/>
      <c r="K3388" s="84"/>
      <c r="L3388" s="83" t="str">
        <f t="shared" si="538"/>
        <v/>
      </c>
      <c r="M3388" s="83" t="str">
        <f t="shared" si="539"/>
        <v/>
      </c>
    </row>
    <row r="3389" spans="1:13" x14ac:dyDescent="0.3">
      <c r="A3389" s="210" t="str">
        <f t="shared" si="531"/>
        <v>2024-IC-L1</v>
      </c>
      <c r="B3389" s="199">
        <f t="shared" si="532"/>
        <v>45339</v>
      </c>
      <c r="C3389" s="210" t="str">
        <f t="shared" si="533"/>
        <v>Zone 1 - Mile 8</v>
      </c>
      <c r="D3389" s="84" t="s">
        <v>808</v>
      </c>
      <c r="E3389" s="51" t="str">
        <f t="shared" si="534"/>
        <v>Jaqi</v>
      </c>
      <c r="F3389" s="51" t="str">
        <f t="shared" si="535"/>
        <v>Oberholzer</v>
      </c>
      <c r="G3389" s="51" t="str">
        <f t="shared" si="536"/>
        <v>Ladies Master</v>
      </c>
      <c r="H3389" s="51" t="str">
        <f t="shared" si="537"/>
        <v>Orca Angling Club</v>
      </c>
      <c r="I3389" s="84"/>
      <c r="J3389" s="84"/>
      <c r="K3389" s="84"/>
      <c r="L3389" s="83" t="str">
        <f t="shared" si="538"/>
        <v/>
      </c>
      <c r="M3389" s="83" t="str">
        <f t="shared" si="539"/>
        <v/>
      </c>
    </row>
    <row r="3390" spans="1:13" x14ac:dyDescent="0.3">
      <c r="A3390" s="210" t="str">
        <f t="shared" si="531"/>
        <v>2024-IC-L1</v>
      </c>
      <c r="B3390" s="199">
        <f t="shared" si="532"/>
        <v>45339</v>
      </c>
      <c r="C3390" s="210" t="str">
        <f t="shared" si="533"/>
        <v>Zone 1 - Mile 8</v>
      </c>
      <c r="D3390" s="84" t="s">
        <v>1766</v>
      </c>
      <c r="E3390" s="51" t="str">
        <f t="shared" si="534"/>
        <v>Terence</v>
      </c>
      <c r="F3390" s="51" t="str">
        <f t="shared" si="535"/>
        <v>Knowles</v>
      </c>
      <c r="G3390" s="51" t="str">
        <f t="shared" si="536"/>
        <v>Men Senior</v>
      </c>
      <c r="H3390" s="51" t="str">
        <f t="shared" si="537"/>
        <v>Orca Angling Club</v>
      </c>
      <c r="I3390" s="84"/>
      <c r="J3390" s="84"/>
      <c r="K3390" s="84"/>
      <c r="L3390" s="83" t="str">
        <f t="shared" si="538"/>
        <v/>
      </c>
      <c r="M3390" s="83" t="str">
        <f t="shared" si="539"/>
        <v/>
      </c>
    </row>
    <row r="3391" spans="1:13" x14ac:dyDescent="0.3">
      <c r="A3391" s="210" t="str">
        <f t="shared" si="531"/>
        <v>2024-IC-L1</v>
      </c>
      <c r="B3391" s="199">
        <f t="shared" si="532"/>
        <v>45339</v>
      </c>
      <c r="C3391" s="210" t="str">
        <f t="shared" si="533"/>
        <v>Zone 1 - Mile 8</v>
      </c>
      <c r="D3391" s="84" t="s">
        <v>579</v>
      </c>
      <c r="E3391" s="51" t="str">
        <f t="shared" si="534"/>
        <v>Loandro</v>
      </c>
      <c r="F3391" s="51" t="str">
        <f t="shared" si="535"/>
        <v>Erasmus</v>
      </c>
      <c r="G3391" s="51" t="str">
        <f t="shared" si="536"/>
        <v>Men Senior</v>
      </c>
      <c r="H3391" s="51" t="str">
        <f t="shared" si="537"/>
        <v>Okahandja</v>
      </c>
      <c r="I3391" s="84"/>
      <c r="J3391" s="84" t="s">
        <v>1280</v>
      </c>
      <c r="K3391" s="84">
        <v>124</v>
      </c>
      <c r="L3391" s="83">
        <f t="shared" si="538"/>
        <v>7.9</v>
      </c>
      <c r="M3391" s="83">
        <f t="shared" si="539"/>
        <v>7.9</v>
      </c>
    </row>
    <row r="3392" spans="1:13" x14ac:dyDescent="0.3">
      <c r="A3392" s="210" t="str">
        <f t="shared" si="531"/>
        <v>2024-IC-L1</v>
      </c>
      <c r="B3392" s="199">
        <f t="shared" si="532"/>
        <v>45339</v>
      </c>
      <c r="C3392" s="210" t="str">
        <f t="shared" si="533"/>
        <v>Zone 1 - Mile 8</v>
      </c>
      <c r="D3392" s="84" t="s">
        <v>1350</v>
      </c>
      <c r="E3392" s="51" t="str">
        <f t="shared" si="534"/>
        <v>Johan Spyker</v>
      </c>
      <c r="F3392" s="51" t="str">
        <f t="shared" si="535"/>
        <v>Kotze</v>
      </c>
      <c r="G3392" s="51" t="str">
        <f t="shared" si="536"/>
        <v>Men Veteran</v>
      </c>
      <c r="H3392" s="51" t="str">
        <f t="shared" si="537"/>
        <v>Okahandja</v>
      </c>
      <c r="I3392" s="84"/>
      <c r="J3392" s="82" t="s">
        <v>1279</v>
      </c>
      <c r="K3392" s="84">
        <v>167</v>
      </c>
      <c r="L3392" s="83">
        <f t="shared" si="538"/>
        <v>25.2</v>
      </c>
      <c r="M3392" s="83">
        <f t="shared" si="539"/>
        <v>25.2</v>
      </c>
    </row>
    <row r="3393" spans="1:13" x14ac:dyDescent="0.3">
      <c r="A3393" s="210" t="str">
        <f t="shared" si="531"/>
        <v>2024-IC-L1</v>
      </c>
      <c r="B3393" s="199">
        <f t="shared" si="532"/>
        <v>45339</v>
      </c>
      <c r="C3393" s="210" t="str">
        <f t="shared" si="533"/>
        <v>Zone 1 - Mile 8</v>
      </c>
      <c r="D3393" s="84" t="s">
        <v>1350</v>
      </c>
      <c r="E3393" s="51" t="str">
        <f t="shared" si="534"/>
        <v>Johan Spyker</v>
      </c>
      <c r="F3393" s="51" t="str">
        <f t="shared" si="535"/>
        <v>Kotze</v>
      </c>
      <c r="G3393" s="51" t="str">
        <f t="shared" si="536"/>
        <v>Men Veteran</v>
      </c>
      <c r="H3393" s="51" t="str">
        <f t="shared" si="537"/>
        <v>Okahandja</v>
      </c>
      <c r="I3393" s="84"/>
      <c r="J3393" s="82" t="s">
        <v>1279</v>
      </c>
      <c r="K3393" s="84">
        <v>159</v>
      </c>
      <c r="L3393" s="83">
        <f t="shared" si="538"/>
        <v>21.3</v>
      </c>
      <c r="M3393" s="83">
        <f t="shared" si="539"/>
        <v>21.3</v>
      </c>
    </row>
    <row r="3394" spans="1:13" x14ac:dyDescent="0.3">
      <c r="A3394" s="210" t="str">
        <f t="shared" si="531"/>
        <v>2024-IC-L1</v>
      </c>
      <c r="B3394" s="199">
        <f t="shared" si="532"/>
        <v>45339</v>
      </c>
      <c r="C3394" s="210" t="str">
        <f t="shared" si="533"/>
        <v>Zone 1 - Mile 8</v>
      </c>
      <c r="D3394" s="84" t="s">
        <v>1350</v>
      </c>
      <c r="E3394" s="51" t="str">
        <f t="shared" si="534"/>
        <v>Johan Spyker</v>
      </c>
      <c r="F3394" s="51" t="str">
        <f t="shared" si="535"/>
        <v>Kotze</v>
      </c>
      <c r="G3394" s="51" t="str">
        <f t="shared" si="536"/>
        <v>Men Veteran</v>
      </c>
      <c r="H3394" s="51" t="str">
        <f t="shared" si="537"/>
        <v>Okahandja</v>
      </c>
      <c r="I3394" s="84"/>
      <c r="J3394" s="82" t="s">
        <v>1279</v>
      </c>
      <c r="K3394" s="84">
        <v>166</v>
      </c>
      <c r="L3394" s="83">
        <f t="shared" si="538"/>
        <v>24.6</v>
      </c>
      <c r="M3394" s="83">
        <f t="shared" si="539"/>
        <v>24.6</v>
      </c>
    </row>
    <row r="3395" spans="1:13" x14ac:dyDescent="0.3">
      <c r="A3395" s="210" t="str">
        <f t="shared" ref="A3395:A3458" si="540">IF(D3395="","",A3394)</f>
        <v>2024-IC-L1</v>
      </c>
      <c r="B3395" s="199">
        <f t="shared" ref="B3395:B3458" si="541">IF(D3395="","",B3394)</f>
        <v>45339</v>
      </c>
      <c r="C3395" s="210" t="str">
        <f t="shared" ref="C3395:C3458" si="542">IF(D3395="","",C3394)</f>
        <v>Zone 1 - Mile 8</v>
      </c>
      <c r="D3395" s="84" t="s">
        <v>1350</v>
      </c>
      <c r="E3395" s="51" t="str">
        <f t="shared" ref="E3395:E3458" si="543">IF(D3395="","",VLOOKUP(D3395,Master,3,FALSE))</f>
        <v>Johan Spyker</v>
      </c>
      <c r="F3395" s="51" t="str">
        <f t="shared" ref="F3395:F3458" si="544">IF(D3395="","",VLOOKUP(D3395,Master,4,FALSE))</f>
        <v>Kotze</v>
      </c>
      <c r="G3395" s="51" t="str">
        <f t="shared" ref="G3395:G3458" si="545">IF(D3395="","",VLOOKUP(D3395,Master,5,FALSE))</f>
        <v>Men Veteran</v>
      </c>
      <c r="H3395" s="51" t="str">
        <f t="shared" ref="H3395:H3458" si="546">IF(D3395="","",VLOOKUP(D3395,Master,2,FALSE))</f>
        <v>Okahandja</v>
      </c>
      <c r="I3395" s="84"/>
      <c r="J3395" s="84" t="s">
        <v>1280</v>
      </c>
      <c r="K3395" s="84">
        <v>94</v>
      </c>
      <c r="L3395" s="83">
        <f t="shared" ref="L3395:L3458" si="547">IF(K3395="","",IF(I3395="",ROUND(HLOOKUP(J3395,kgList,K3395,FALSE),1),ROUND(HLOOKUP(I3395,kgList,K3395,FALSE),1)))</f>
        <v>3</v>
      </c>
      <c r="M3395" s="83">
        <f t="shared" ref="M3395:M3458" si="548">IF(L3395="","",IF(COUNTA(I3395:J3395)&gt;1,"Edible or Inedible",IF(COUNTA(I3395)=1,L3395*1,IF(COUNTA(J3395)=1,L3395*1,"ERROR"))))</f>
        <v>3</v>
      </c>
    </row>
    <row r="3396" spans="1:13" x14ac:dyDescent="0.3">
      <c r="A3396" s="210" t="str">
        <f t="shared" si="540"/>
        <v>2024-IC-L1</v>
      </c>
      <c r="B3396" s="199">
        <f t="shared" si="541"/>
        <v>45339</v>
      </c>
      <c r="C3396" s="210" t="str">
        <f t="shared" si="542"/>
        <v>Zone 1 - Mile 8</v>
      </c>
      <c r="D3396" s="84" t="s">
        <v>1350</v>
      </c>
      <c r="E3396" s="51" t="str">
        <f t="shared" si="543"/>
        <v>Johan Spyker</v>
      </c>
      <c r="F3396" s="51" t="str">
        <f t="shared" si="544"/>
        <v>Kotze</v>
      </c>
      <c r="G3396" s="51" t="str">
        <f t="shared" si="545"/>
        <v>Men Veteran</v>
      </c>
      <c r="H3396" s="51" t="str">
        <f t="shared" si="546"/>
        <v>Okahandja</v>
      </c>
      <c r="I3396" s="84"/>
      <c r="J3396" s="84" t="s">
        <v>1280</v>
      </c>
      <c r="K3396" s="84">
        <v>147</v>
      </c>
      <c r="L3396" s="83">
        <f t="shared" si="547"/>
        <v>14.2</v>
      </c>
      <c r="M3396" s="83">
        <f t="shared" si="548"/>
        <v>14.2</v>
      </c>
    </row>
    <row r="3397" spans="1:13" x14ac:dyDescent="0.3">
      <c r="A3397" s="210" t="str">
        <f t="shared" si="540"/>
        <v>2024-IC-L1</v>
      </c>
      <c r="B3397" s="199">
        <f t="shared" si="541"/>
        <v>45339</v>
      </c>
      <c r="C3397" s="210" t="str">
        <f t="shared" si="542"/>
        <v>Zone 1 - Mile 8</v>
      </c>
      <c r="D3397" s="84" t="s">
        <v>1350</v>
      </c>
      <c r="E3397" s="51" t="str">
        <f t="shared" si="543"/>
        <v>Johan Spyker</v>
      </c>
      <c r="F3397" s="51" t="str">
        <f t="shared" si="544"/>
        <v>Kotze</v>
      </c>
      <c r="G3397" s="51" t="str">
        <f t="shared" si="545"/>
        <v>Men Veteran</v>
      </c>
      <c r="H3397" s="51" t="str">
        <f t="shared" si="546"/>
        <v>Okahandja</v>
      </c>
      <c r="I3397" s="84"/>
      <c r="J3397" s="84" t="s">
        <v>1280</v>
      </c>
      <c r="K3397" s="84">
        <v>131</v>
      </c>
      <c r="L3397" s="83">
        <f t="shared" si="547"/>
        <v>9.5</v>
      </c>
      <c r="M3397" s="83">
        <f t="shared" si="548"/>
        <v>9.5</v>
      </c>
    </row>
    <row r="3398" spans="1:13" x14ac:dyDescent="0.3">
      <c r="A3398" s="210" t="str">
        <f t="shared" si="540"/>
        <v>2024-IC-L1</v>
      </c>
      <c r="B3398" s="199">
        <f t="shared" si="541"/>
        <v>45339</v>
      </c>
      <c r="C3398" s="210" t="str">
        <f t="shared" si="542"/>
        <v>Zone 1 - Mile 8</v>
      </c>
      <c r="D3398" s="84" t="s">
        <v>1350</v>
      </c>
      <c r="E3398" s="51" t="str">
        <f t="shared" si="543"/>
        <v>Johan Spyker</v>
      </c>
      <c r="F3398" s="51" t="str">
        <f t="shared" si="544"/>
        <v>Kotze</v>
      </c>
      <c r="G3398" s="51" t="str">
        <f t="shared" si="545"/>
        <v>Men Veteran</v>
      </c>
      <c r="H3398" s="51" t="str">
        <f t="shared" si="546"/>
        <v>Okahandja</v>
      </c>
      <c r="I3398" s="84"/>
      <c r="J3398" s="84" t="s">
        <v>1280</v>
      </c>
      <c r="K3398" s="84">
        <v>126</v>
      </c>
      <c r="L3398" s="83">
        <f t="shared" si="547"/>
        <v>8.3000000000000007</v>
      </c>
      <c r="M3398" s="83">
        <f t="shared" si="548"/>
        <v>8.3000000000000007</v>
      </c>
    </row>
    <row r="3399" spans="1:13" x14ac:dyDescent="0.3">
      <c r="A3399" s="210" t="str">
        <f t="shared" si="540"/>
        <v>2024-IC-L1</v>
      </c>
      <c r="B3399" s="199">
        <f t="shared" si="541"/>
        <v>45339</v>
      </c>
      <c r="C3399" s="210" t="str">
        <f t="shared" si="542"/>
        <v>Zone 1 - Mile 8</v>
      </c>
      <c r="D3399" s="84" t="s">
        <v>1350</v>
      </c>
      <c r="E3399" s="51" t="str">
        <f t="shared" si="543"/>
        <v>Johan Spyker</v>
      </c>
      <c r="F3399" s="51" t="str">
        <f t="shared" si="544"/>
        <v>Kotze</v>
      </c>
      <c r="G3399" s="51" t="str">
        <f t="shared" si="545"/>
        <v>Men Veteran</v>
      </c>
      <c r="H3399" s="51" t="str">
        <f t="shared" si="546"/>
        <v>Okahandja</v>
      </c>
      <c r="I3399" s="84"/>
      <c r="J3399" s="84" t="s">
        <v>1280</v>
      </c>
      <c r="K3399" s="84">
        <v>146</v>
      </c>
      <c r="L3399" s="83">
        <f t="shared" si="547"/>
        <v>13.9</v>
      </c>
      <c r="M3399" s="83">
        <f t="shared" si="548"/>
        <v>13.9</v>
      </c>
    </row>
    <row r="3400" spans="1:13" x14ac:dyDescent="0.3">
      <c r="A3400" s="210" t="str">
        <f t="shared" si="540"/>
        <v>2024-IC-L1</v>
      </c>
      <c r="B3400" s="199">
        <f t="shared" si="541"/>
        <v>45339</v>
      </c>
      <c r="C3400" s="210" t="str">
        <f t="shared" si="542"/>
        <v>Zone 1 - Mile 8</v>
      </c>
      <c r="D3400" s="84" t="s">
        <v>1350</v>
      </c>
      <c r="E3400" s="51" t="str">
        <f t="shared" si="543"/>
        <v>Johan Spyker</v>
      </c>
      <c r="F3400" s="51" t="str">
        <f t="shared" si="544"/>
        <v>Kotze</v>
      </c>
      <c r="G3400" s="51" t="str">
        <f t="shared" si="545"/>
        <v>Men Veteran</v>
      </c>
      <c r="H3400" s="51" t="str">
        <f t="shared" si="546"/>
        <v>Okahandja</v>
      </c>
      <c r="I3400" s="84"/>
      <c r="J3400" s="84" t="s">
        <v>20</v>
      </c>
      <c r="K3400" s="84">
        <v>81</v>
      </c>
      <c r="L3400" s="83">
        <f t="shared" si="547"/>
        <v>1.9</v>
      </c>
      <c r="M3400" s="83">
        <f t="shared" si="548"/>
        <v>1.9</v>
      </c>
    </row>
    <row r="3401" spans="1:13" x14ac:dyDescent="0.3">
      <c r="A3401" s="210" t="str">
        <f t="shared" si="540"/>
        <v>2024-IC-L1</v>
      </c>
      <c r="B3401" s="199">
        <f t="shared" si="541"/>
        <v>45339</v>
      </c>
      <c r="C3401" s="210" t="str">
        <f t="shared" si="542"/>
        <v>Zone 1 - Mile 8</v>
      </c>
      <c r="D3401" s="84" t="s">
        <v>1693</v>
      </c>
      <c r="E3401" s="51" t="str">
        <f t="shared" si="543"/>
        <v>Eugene</v>
      </c>
      <c r="F3401" s="51" t="str">
        <f t="shared" si="544"/>
        <v>Rautenbach</v>
      </c>
      <c r="G3401" s="51" t="str">
        <f t="shared" si="545"/>
        <v>Men Senior</v>
      </c>
      <c r="H3401" s="51" t="str">
        <f t="shared" si="546"/>
        <v>Okahandja</v>
      </c>
      <c r="I3401" s="84"/>
      <c r="J3401" s="84" t="s">
        <v>1280</v>
      </c>
      <c r="K3401" s="84">
        <v>140</v>
      </c>
      <c r="L3401" s="83">
        <f t="shared" si="547"/>
        <v>12</v>
      </c>
      <c r="M3401" s="83">
        <f t="shared" si="548"/>
        <v>12</v>
      </c>
    </row>
    <row r="3402" spans="1:13" x14ac:dyDescent="0.3">
      <c r="A3402" s="210" t="str">
        <f t="shared" si="540"/>
        <v>2024-IC-L1</v>
      </c>
      <c r="B3402" s="199">
        <f t="shared" si="541"/>
        <v>45339</v>
      </c>
      <c r="C3402" s="210" t="str">
        <f t="shared" si="542"/>
        <v>Zone 1 - Mile 8</v>
      </c>
      <c r="D3402" s="84" t="s">
        <v>1612</v>
      </c>
      <c r="E3402" s="51" t="str">
        <f t="shared" si="543"/>
        <v>Duan</v>
      </c>
      <c r="F3402" s="51" t="str">
        <f t="shared" si="544"/>
        <v>Kotze</v>
      </c>
      <c r="G3402" s="51" t="str">
        <f t="shared" si="545"/>
        <v>Men Veteran</v>
      </c>
      <c r="H3402" s="51" t="str">
        <f t="shared" si="546"/>
        <v>Okahandja</v>
      </c>
      <c r="I3402" s="84"/>
      <c r="J3402" s="84" t="s">
        <v>20</v>
      </c>
      <c r="K3402" s="84">
        <v>87</v>
      </c>
      <c r="L3402" s="83">
        <f t="shared" si="547"/>
        <v>2.4</v>
      </c>
      <c r="M3402" s="83">
        <f t="shared" si="548"/>
        <v>2.4</v>
      </c>
    </row>
    <row r="3403" spans="1:13" x14ac:dyDescent="0.3">
      <c r="A3403" s="210" t="str">
        <f t="shared" si="540"/>
        <v>2024-IC-L1</v>
      </c>
      <c r="B3403" s="199">
        <f t="shared" si="541"/>
        <v>45339</v>
      </c>
      <c r="C3403" s="210" t="str">
        <f t="shared" si="542"/>
        <v>Zone 1 - Mile 8</v>
      </c>
      <c r="D3403" s="84" t="s">
        <v>1612</v>
      </c>
      <c r="E3403" s="51" t="str">
        <f t="shared" si="543"/>
        <v>Duan</v>
      </c>
      <c r="F3403" s="51" t="str">
        <f t="shared" si="544"/>
        <v>Kotze</v>
      </c>
      <c r="G3403" s="51" t="str">
        <f t="shared" si="545"/>
        <v>Men Veteran</v>
      </c>
      <c r="H3403" s="51" t="str">
        <f t="shared" si="546"/>
        <v>Okahandja</v>
      </c>
      <c r="I3403" s="84"/>
      <c r="J3403" s="84" t="s">
        <v>1280</v>
      </c>
      <c r="K3403" s="84">
        <v>149</v>
      </c>
      <c r="L3403" s="83">
        <f t="shared" si="547"/>
        <v>14.9</v>
      </c>
      <c r="M3403" s="83">
        <f t="shared" si="548"/>
        <v>14.9</v>
      </c>
    </row>
    <row r="3404" spans="1:13" x14ac:dyDescent="0.3">
      <c r="A3404" s="210" t="str">
        <f t="shared" si="540"/>
        <v>2024-IC-L1</v>
      </c>
      <c r="B3404" s="199">
        <f t="shared" si="541"/>
        <v>45339</v>
      </c>
      <c r="C3404" s="210" t="str">
        <f t="shared" si="542"/>
        <v>Zone 1 - Mile 8</v>
      </c>
      <c r="D3404" s="84" t="s">
        <v>943</v>
      </c>
      <c r="E3404" s="51" t="str">
        <f t="shared" si="543"/>
        <v>Archer</v>
      </c>
      <c r="F3404" s="51" t="str">
        <f t="shared" si="544"/>
        <v>Kotze</v>
      </c>
      <c r="G3404" s="51" t="str">
        <f t="shared" si="545"/>
        <v>Men U/16</v>
      </c>
      <c r="H3404" s="51" t="str">
        <f t="shared" si="546"/>
        <v>Okahandja</v>
      </c>
      <c r="I3404" s="84"/>
      <c r="J3404" s="84" t="s">
        <v>20</v>
      </c>
      <c r="K3404" s="84">
        <v>85</v>
      </c>
      <c r="L3404" s="83">
        <f t="shared" si="547"/>
        <v>2.2000000000000002</v>
      </c>
      <c r="M3404" s="83">
        <f t="shared" si="548"/>
        <v>2.2000000000000002</v>
      </c>
    </row>
    <row r="3405" spans="1:13" x14ac:dyDescent="0.3">
      <c r="A3405" s="210" t="str">
        <f t="shared" si="540"/>
        <v>2024-IC-L1</v>
      </c>
      <c r="B3405" s="199">
        <f t="shared" si="541"/>
        <v>45339</v>
      </c>
      <c r="C3405" s="210" t="str">
        <f t="shared" si="542"/>
        <v>Zone 1 - Mile 8</v>
      </c>
      <c r="D3405" s="84" t="s">
        <v>606</v>
      </c>
      <c r="E3405" s="51" t="str">
        <f t="shared" si="543"/>
        <v>Gerrit</v>
      </c>
      <c r="F3405" s="51" t="str">
        <f t="shared" si="544"/>
        <v>Viljoen</v>
      </c>
      <c r="G3405" s="51" t="str">
        <f t="shared" si="545"/>
        <v>Men Grand Masters</v>
      </c>
      <c r="H3405" s="51" t="str">
        <f t="shared" si="546"/>
        <v>Okahandja</v>
      </c>
      <c r="I3405" s="84"/>
      <c r="J3405" s="84" t="s">
        <v>10</v>
      </c>
      <c r="K3405" s="84">
        <v>40</v>
      </c>
      <c r="L3405" s="83">
        <f t="shared" si="547"/>
        <v>1</v>
      </c>
      <c r="M3405" s="83">
        <f t="shared" si="548"/>
        <v>1</v>
      </c>
    </row>
    <row r="3406" spans="1:13" x14ac:dyDescent="0.3">
      <c r="A3406" s="210" t="str">
        <f t="shared" si="540"/>
        <v>2024-IC-L1</v>
      </c>
      <c r="B3406" s="199">
        <f t="shared" si="541"/>
        <v>45339</v>
      </c>
      <c r="C3406" s="210" t="str">
        <f t="shared" si="542"/>
        <v>Zone 1 - Mile 8</v>
      </c>
      <c r="D3406" s="84" t="s">
        <v>1053</v>
      </c>
      <c r="E3406" s="51" t="str">
        <f t="shared" si="543"/>
        <v>Fanie</v>
      </c>
      <c r="F3406" s="51" t="str">
        <f t="shared" si="544"/>
        <v>Van Vuuren</v>
      </c>
      <c r="G3406" s="51" t="str">
        <f t="shared" si="545"/>
        <v>Men Grand Masters</v>
      </c>
      <c r="H3406" s="51" t="str">
        <f t="shared" si="546"/>
        <v>Okahandja</v>
      </c>
      <c r="I3406" s="84"/>
      <c r="J3406" s="84"/>
      <c r="K3406" s="84"/>
      <c r="L3406" s="83" t="str">
        <f t="shared" si="547"/>
        <v/>
      </c>
      <c r="M3406" s="83" t="str">
        <f t="shared" si="548"/>
        <v/>
      </c>
    </row>
    <row r="3407" spans="1:13" x14ac:dyDescent="0.3">
      <c r="A3407" s="210" t="str">
        <f t="shared" si="540"/>
        <v>2024-IC-L1</v>
      </c>
      <c r="B3407" s="199">
        <f t="shared" si="541"/>
        <v>45339</v>
      </c>
      <c r="C3407" s="210" t="str">
        <f t="shared" si="542"/>
        <v>Zone 1 - Mile 8</v>
      </c>
      <c r="D3407" s="84" t="s">
        <v>627</v>
      </c>
      <c r="E3407" s="51" t="str">
        <f t="shared" si="543"/>
        <v>Devon</v>
      </c>
      <c r="F3407" s="51" t="str">
        <f t="shared" si="544"/>
        <v>Burger</v>
      </c>
      <c r="G3407" s="51" t="str">
        <f t="shared" si="545"/>
        <v>Men U/21</v>
      </c>
      <c r="H3407" s="51" t="str">
        <f t="shared" si="546"/>
        <v>Penguin</v>
      </c>
      <c r="I3407" s="84"/>
      <c r="J3407" s="84" t="s">
        <v>1280</v>
      </c>
      <c r="K3407" s="84">
        <v>150</v>
      </c>
      <c r="L3407" s="83">
        <f t="shared" si="547"/>
        <v>15.3</v>
      </c>
      <c r="M3407" s="83">
        <f t="shared" si="548"/>
        <v>15.3</v>
      </c>
    </row>
    <row r="3408" spans="1:13" x14ac:dyDescent="0.3">
      <c r="A3408" s="210" t="str">
        <f t="shared" si="540"/>
        <v>2024-IC-L1</v>
      </c>
      <c r="B3408" s="199">
        <f t="shared" si="541"/>
        <v>45339</v>
      </c>
      <c r="C3408" s="210" t="str">
        <f t="shared" si="542"/>
        <v>Zone 1 - Mile 8</v>
      </c>
      <c r="D3408" s="84" t="s">
        <v>1404</v>
      </c>
      <c r="E3408" s="51" t="str">
        <f t="shared" si="543"/>
        <v>Barren</v>
      </c>
      <c r="F3408" s="51" t="str">
        <f t="shared" si="544"/>
        <v>Van Es</v>
      </c>
      <c r="G3408" s="51" t="str">
        <f t="shared" si="545"/>
        <v>Men Senior</v>
      </c>
      <c r="H3408" s="51" t="str">
        <f t="shared" si="546"/>
        <v>Penguin</v>
      </c>
      <c r="I3408" s="84"/>
      <c r="J3408" s="84" t="s">
        <v>1280</v>
      </c>
      <c r="K3408" s="84">
        <v>132</v>
      </c>
      <c r="L3408" s="83">
        <f t="shared" si="547"/>
        <v>9.8000000000000007</v>
      </c>
      <c r="M3408" s="83">
        <f t="shared" si="548"/>
        <v>9.8000000000000007</v>
      </c>
    </row>
    <row r="3409" spans="1:13" x14ac:dyDescent="0.3">
      <c r="A3409" s="210" t="str">
        <f t="shared" si="540"/>
        <v>2024-IC-L1</v>
      </c>
      <c r="B3409" s="199">
        <f t="shared" si="541"/>
        <v>45339</v>
      </c>
      <c r="C3409" s="210" t="str">
        <f t="shared" si="542"/>
        <v>Zone 1 - Mile 8</v>
      </c>
      <c r="D3409" s="84" t="s">
        <v>1404</v>
      </c>
      <c r="E3409" s="51" t="str">
        <f t="shared" si="543"/>
        <v>Barren</v>
      </c>
      <c r="F3409" s="51" t="str">
        <f t="shared" si="544"/>
        <v>Van Es</v>
      </c>
      <c r="G3409" s="51" t="str">
        <f t="shared" si="545"/>
        <v>Men Senior</v>
      </c>
      <c r="H3409" s="51" t="str">
        <f t="shared" si="546"/>
        <v>Penguin</v>
      </c>
      <c r="I3409" s="84"/>
      <c r="J3409" s="84" t="s">
        <v>1280</v>
      </c>
      <c r="K3409" s="84">
        <v>124</v>
      </c>
      <c r="L3409" s="83">
        <f t="shared" si="547"/>
        <v>7.9</v>
      </c>
      <c r="M3409" s="83">
        <f t="shared" si="548"/>
        <v>7.9</v>
      </c>
    </row>
    <row r="3410" spans="1:13" x14ac:dyDescent="0.3">
      <c r="A3410" s="210" t="str">
        <f t="shared" si="540"/>
        <v>2024-IC-L1</v>
      </c>
      <c r="B3410" s="199">
        <f t="shared" si="541"/>
        <v>45339</v>
      </c>
      <c r="C3410" s="210" t="str">
        <f t="shared" si="542"/>
        <v>Zone 1 - Mile 8</v>
      </c>
      <c r="D3410" s="84" t="s">
        <v>1404</v>
      </c>
      <c r="E3410" s="51" t="str">
        <f t="shared" si="543"/>
        <v>Barren</v>
      </c>
      <c r="F3410" s="51" t="str">
        <f t="shared" si="544"/>
        <v>Van Es</v>
      </c>
      <c r="G3410" s="51" t="str">
        <f t="shared" si="545"/>
        <v>Men Senior</v>
      </c>
      <c r="H3410" s="51" t="str">
        <f t="shared" si="546"/>
        <v>Penguin</v>
      </c>
      <c r="I3410" s="84"/>
      <c r="J3410" s="84" t="s">
        <v>1280</v>
      </c>
      <c r="K3410" s="84">
        <v>137</v>
      </c>
      <c r="L3410" s="83">
        <f t="shared" si="547"/>
        <v>11.1</v>
      </c>
      <c r="M3410" s="83">
        <f t="shared" si="548"/>
        <v>11.1</v>
      </c>
    </row>
    <row r="3411" spans="1:13" x14ac:dyDescent="0.3">
      <c r="A3411" s="210" t="str">
        <f t="shared" si="540"/>
        <v>2024-IC-L1</v>
      </c>
      <c r="B3411" s="199">
        <f t="shared" si="541"/>
        <v>45339</v>
      </c>
      <c r="C3411" s="210" t="str">
        <f t="shared" si="542"/>
        <v>Zone 1 - Mile 8</v>
      </c>
      <c r="D3411" s="84" t="s">
        <v>1404</v>
      </c>
      <c r="E3411" s="51" t="str">
        <f t="shared" si="543"/>
        <v>Barren</v>
      </c>
      <c r="F3411" s="51" t="str">
        <f t="shared" si="544"/>
        <v>Van Es</v>
      </c>
      <c r="G3411" s="51" t="str">
        <f t="shared" si="545"/>
        <v>Men Senior</v>
      </c>
      <c r="H3411" s="51" t="str">
        <f t="shared" si="546"/>
        <v>Penguin</v>
      </c>
      <c r="I3411" s="84"/>
      <c r="J3411" s="82" t="s">
        <v>1279</v>
      </c>
      <c r="K3411" s="84">
        <v>155</v>
      </c>
      <c r="L3411" s="83">
        <f t="shared" si="547"/>
        <v>19.5</v>
      </c>
      <c r="M3411" s="83">
        <f t="shared" si="548"/>
        <v>19.5</v>
      </c>
    </row>
    <row r="3412" spans="1:13" x14ac:dyDescent="0.3">
      <c r="A3412" s="210" t="str">
        <f t="shared" si="540"/>
        <v>2024-IC-L1</v>
      </c>
      <c r="B3412" s="199">
        <f t="shared" si="541"/>
        <v>45339</v>
      </c>
      <c r="C3412" s="210" t="str">
        <f t="shared" si="542"/>
        <v>Zone 1 - Mile 8</v>
      </c>
      <c r="D3412" s="84" t="s">
        <v>1404</v>
      </c>
      <c r="E3412" s="51" t="str">
        <f t="shared" si="543"/>
        <v>Barren</v>
      </c>
      <c r="F3412" s="51" t="str">
        <f t="shared" si="544"/>
        <v>Van Es</v>
      </c>
      <c r="G3412" s="51" t="str">
        <f t="shared" si="545"/>
        <v>Men Senior</v>
      </c>
      <c r="H3412" s="51" t="str">
        <f t="shared" si="546"/>
        <v>Penguin</v>
      </c>
      <c r="I3412" s="84"/>
      <c r="J3412" s="82" t="s">
        <v>1279</v>
      </c>
      <c r="K3412" s="84">
        <v>167</v>
      </c>
      <c r="L3412" s="83">
        <f t="shared" si="547"/>
        <v>25.2</v>
      </c>
      <c r="M3412" s="83">
        <f t="shared" si="548"/>
        <v>25.2</v>
      </c>
    </row>
    <row r="3413" spans="1:13" x14ac:dyDescent="0.3">
      <c r="A3413" s="210" t="str">
        <f t="shared" si="540"/>
        <v>2024-IC-L1</v>
      </c>
      <c r="B3413" s="199">
        <f t="shared" si="541"/>
        <v>45339</v>
      </c>
      <c r="C3413" s="210" t="str">
        <f t="shared" si="542"/>
        <v>Zone 1 - Mile 8</v>
      </c>
      <c r="D3413" s="84" t="s">
        <v>637</v>
      </c>
      <c r="E3413" s="51" t="str">
        <f t="shared" si="543"/>
        <v>Clifford Alexander</v>
      </c>
      <c r="F3413" s="51" t="str">
        <f t="shared" si="544"/>
        <v>Steyn</v>
      </c>
      <c r="G3413" s="51" t="str">
        <f t="shared" si="545"/>
        <v>Men Senior</v>
      </c>
      <c r="H3413" s="51" t="str">
        <f t="shared" si="546"/>
        <v>Penguin</v>
      </c>
      <c r="I3413" s="84"/>
      <c r="J3413" s="84" t="s">
        <v>1280</v>
      </c>
      <c r="K3413" s="84">
        <v>121</v>
      </c>
      <c r="L3413" s="83">
        <f t="shared" si="547"/>
        <v>7.2</v>
      </c>
      <c r="M3413" s="83">
        <f t="shared" si="548"/>
        <v>7.2</v>
      </c>
    </row>
    <row r="3414" spans="1:13" x14ac:dyDescent="0.3">
      <c r="A3414" s="210" t="str">
        <f t="shared" si="540"/>
        <v>2024-IC-L1</v>
      </c>
      <c r="B3414" s="199">
        <f t="shared" si="541"/>
        <v>45339</v>
      </c>
      <c r="C3414" s="210" t="str">
        <f t="shared" si="542"/>
        <v>Zone 1 - Mile 8</v>
      </c>
      <c r="D3414" s="84" t="s">
        <v>637</v>
      </c>
      <c r="E3414" s="51" t="str">
        <f t="shared" si="543"/>
        <v>Clifford Alexander</v>
      </c>
      <c r="F3414" s="51" t="str">
        <f t="shared" si="544"/>
        <v>Steyn</v>
      </c>
      <c r="G3414" s="51" t="str">
        <f t="shared" si="545"/>
        <v>Men Senior</v>
      </c>
      <c r="H3414" s="51" t="str">
        <f t="shared" si="546"/>
        <v>Penguin</v>
      </c>
      <c r="I3414" s="84"/>
      <c r="J3414" s="82" t="s">
        <v>1279</v>
      </c>
      <c r="K3414" s="84">
        <v>146</v>
      </c>
      <c r="L3414" s="83">
        <f t="shared" si="547"/>
        <v>15.9</v>
      </c>
      <c r="M3414" s="83">
        <f t="shared" si="548"/>
        <v>15.9</v>
      </c>
    </row>
    <row r="3415" spans="1:13" x14ac:dyDescent="0.3">
      <c r="A3415" s="210" t="str">
        <f t="shared" si="540"/>
        <v>2024-IC-L1</v>
      </c>
      <c r="B3415" s="199">
        <f t="shared" si="541"/>
        <v>45339</v>
      </c>
      <c r="C3415" s="210" t="str">
        <f t="shared" si="542"/>
        <v>Zone 1 - Mile 8</v>
      </c>
      <c r="D3415" s="84" t="s">
        <v>637</v>
      </c>
      <c r="E3415" s="51" t="str">
        <f t="shared" si="543"/>
        <v>Clifford Alexander</v>
      </c>
      <c r="F3415" s="51" t="str">
        <f t="shared" si="544"/>
        <v>Steyn</v>
      </c>
      <c r="G3415" s="51" t="str">
        <f t="shared" si="545"/>
        <v>Men Senior</v>
      </c>
      <c r="H3415" s="51" t="str">
        <f t="shared" si="546"/>
        <v>Penguin</v>
      </c>
      <c r="I3415" s="84"/>
      <c r="J3415" s="84" t="s">
        <v>20</v>
      </c>
      <c r="K3415" s="84">
        <v>91</v>
      </c>
      <c r="L3415" s="83">
        <f t="shared" si="547"/>
        <v>2.8</v>
      </c>
      <c r="M3415" s="83">
        <f t="shared" si="548"/>
        <v>2.8</v>
      </c>
    </row>
    <row r="3416" spans="1:13" x14ac:dyDescent="0.3">
      <c r="A3416" s="210" t="str">
        <f t="shared" si="540"/>
        <v>2024-IC-L1</v>
      </c>
      <c r="B3416" s="199">
        <f t="shared" si="541"/>
        <v>45339</v>
      </c>
      <c r="C3416" s="210" t="str">
        <f t="shared" si="542"/>
        <v>Zone 1 - Mile 8</v>
      </c>
      <c r="D3416" s="84" t="s">
        <v>1515</v>
      </c>
      <c r="E3416" s="51" t="str">
        <f t="shared" si="543"/>
        <v>Niel</v>
      </c>
      <c r="F3416" s="51" t="str">
        <f t="shared" si="544"/>
        <v>Steyn</v>
      </c>
      <c r="G3416" s="51" t="str">
        <f t="shared" si="545"/>
        <v>Men Senior</v>
      </c>
      <c r="H3416" s="51" t="str">
        <f t="shared" si="546"/>
        <v>Penguin</v>
      </c>
      <c r="I3416" s="84"/>
      <c r="J3416" s="82" t="s">
        <v>1279</v>
      </c>
      <c r="K3416" s="84">
        <v>153</v>
      </c>
      <c r="L3416" s="83">
        <f t="shared" si="547"/>
        <v>18.600000000000001</v>
      </c>
      <c r="M3416" s="83">
        <f t="shared" si="548"/>
        <v>18.600000000000001</v>
      </c>
    </row>
    <row r="3417" spans="1:13" x14ac:dyDescent="0.3">
      <c r="A3417" s="210" t="str">
        <f t="shared" si="540"/>
        <v>2024-IC-L1</v>
      </c>
      <c r="B3417" s="199">
        <f t="shared" si="541"/>
        <v>45339</v>
      </c>
      <c r="C3417" s="210" t="str">
        <f t="shared" si="542"/>
        <v>Zone 1 - Mile 8</v>
      </c>
      <c r="D3417" s="84" t="s">
        <v>471</v>
      </c>
      <c r="E3417" s="51" t="str">
        <f t="shared" si="543"/>
        <v>Warren</v>
      </c>
      <c r="F3417" s="51" t="str">
        <f t="shared" si="544"/>
        <v>Deysel</v>
      </c>
      <c r="G3417" s="51" t="str">
        <f t="shared" si="545"/>
        <v>Men Veteran</v>
      </c>
      <c r="H3417" s="51" t="str">
        <f t="shared" si="546"/>
        <v>Penguin</v>
      </c>
      <c r="I3417" s="84"/>
      <c r="J3417" s="84" t="s">
        <v>20</v>
      </c>
      <c r="K3417" s="84">
        <v>91</v>
      </c>
      <c r="L3417" s="83">
        <f t="shared" si="547"/>
        <v>2.8</v>
      </c>
      <c r="M3417" s="83">
        <f t="shared" si="548"/>
        <v>2.8</v>
      </c>
    </row>
    <row r="3418" spans="1:13" x14ac:dyDescent="0.3">
      <c r="A3418" s="210" t="str">
        <f t="shared" si="540"/>
        <v>2024-IC-L1</v>
      </c>
      <c r="B3418" s="199">
        <f t="shared" si="541"/>
        <v>45339</v>
      </c>
      <c r="C3418" s="210" t="str">
        <f t="shared" si="542"/>
        <v>Zone 1 - Mile 8</v>
      </c>
      <c r="D3418" s="84" t="s">
        <v>471</v>
      </c>
      <c r="E3418" s="51" t="str">
        <f t="shared" si="543"/>
        <v>Warren</v>
      </c>
      <c r="F3418" s="51" t="str">
        <f t="shared" si="544"/>
        <v>Deysel</v>
      </c>
      <c r="G3418" s="51" t="str">
        <f t="shared" si="545"/>
        <v>Men Veteran</v>
      </c>
      <c r="H3418" s="51" t="str">
        <f t="shared" si="546"/>
        <v>Penguin</v>
      </c>
      <c r="I3418" s="84"/>
      <c r="J3418" s="84" t="s">
        <v>20</v>
      </c>
      <c r="K3418" s="84">
        <v>82</v>
      </c>
      <c r="L3418" s="83">
        <f t="shared" si="547"/>
        <v>2</v>
      </c>
      <c r="M3418" s="83">
        <f t="shared" si="548"/>
        <v>2</v>
      </c>
    </row>
    <row r="3419" spans="1:13" x14ac:dyDescent="0.3">
      <c r="A3419" s="210" t="str">
        <f t="shared" si="540"/>
        <v>2024-IC-L1</v>
      </c>
      <c r="B3419" s="199">
        <f t="shared" si="541"/>
        <v>45339</v>
      </c>
      <c r="C3419" s="210" t="str">
        <f t="shared" si="542"/>
        <v>Zone 1 - Mile 8</v>
      </c>
      <c r="D3419" s="84" t="s">
        <v>471</v>
      </c>
      <c r="E3419" s="51" t="str">
        <f t="shared" si="543"/>
        <v>Warren</v>
      </c>
      <c r="F3419" s="51" t="str">
        <f t="shared" si="544"/>
        <v>Deysel</v>
      </c>
      <c r="G3419" s="51" t="str">
        <f t="shared" si="545"/>
        <v>Men Veteran</v>
      </c>
      <c r="H3419" s="51" t="str">
        <f t="shared" si="546"/>
        <v>Penguin</v>
      </c>
      <c r="I3419" s="84"/>
      <c r="J3419" s="84" t="s">
        <v>20</v>
      </c>
      <c r="K3419" s="84">
        <v>83</v>
      </c>
      <c r="L3419" s="83">
        <f t="shared" si="547"/>
        <v>2.1</v>
      </c>
      <c r="M3419" s="83">
        <f t="shared" si="548"/>
        <v>2.1</v>
      </c>
    </row>
    <row r="3420" spans="1:13" x14ac:dyDescent="0.3">
      <c r="A3420" s="210" t="str">
        <f t="shared" si="540"/>
        <v>2024-IC-L1</v>
      </c>
      <c r="B3420" s="199">
        <f t="shared" si="541"/>
        <v>45339</v>
      </c>
      <c r="C3420" s="210" t="str">
        <f t="shared" si="542"/>
        <v>Zone 1 - Mile 8</v>
      </c>
      <c r="D3420" s="84" t="s">
        <v>471</v>
      </c>
      <c r="E3420" s="51" t="str">
        <f t="shared" si="543"/>
        <v>Warren</v>
      </c>
      <c r="F3420" s="51" t="str">
        <f t="shared" si="544"/>
        <v>Deysel</v>
      </c>
      <c r="G3420" s="51" t="str">
        <f t="shared" si="545"/>
        <v>Men Veteran</v>
      </c>
      <c r="H3420" s="51" t="str">
        <f t="shared" si="546"/>
        <v>Penguin</v>
      </c>
      <c r="I3420" s="84"/>
      <c r="J3420" s="84" t="s">
        <v>20</v>
      </c>
      <c r="K3420" s="84">
        <v>93</v>
      </c>
      <c r="L3420" s="83">
        <f t="shared" si="547"/>
        <v>3</v>
      </c>
      <c r="M3420" s="83">
        <f t="shared" si="548"/>
        <v>3</v>
      </c>
    </row>
    <row r="3421" spans="1:13" x14ac:dyDescent="0.3">
      <c r="A3421" s="210" t="str">
        <f t="shared" si="540"/>
        <v>2024-IC-L1</v>
      </c>
      <c r="B3421" s="199">
        <f t="shared" si="541"/>
        <v>45339</v>
      </c>
      <c r="C3421" s="210" t="str">
        <f t="shared" si="542"/>
        <v>Zone 1 - Mile 8</v>
      </c>
      <c r="D3421" s="84" t="s">
        <v>471</v>
      </c>
      <c r="E3421" s="51" t="str">
        <f t="shared" si="543"/>
        <v>Warren</v>
      </c>
      <c r="F3421" s="51" t="str">
        <f t="shared" si="544"/>
        <v>Deysel</v>
      </c>
      <c r="G3421" s="51" t="str">
        <f t="shared" si="545"/>
        <v>Men Veteran</v>
      </c>
      <c r="H3421" s="51" t="str">
        <f t="shared" si="546"/>
        <v>Penguin</v>
      </c>
      <c r="I3421" s="84"/>
      <c r="J3421" s="84" t="s">
        <v>20</v>
      </c>
      <c r="K3421" s="84">
        <v>87</v>
      </c>
      <c r="L3421" s="83">
        <f t="shared" si="547"/>
        <v>2.4</v>
      </c>
      <c r="M3421" s="83">
        <f t="shared" si="548"/>
        <v>2.4</v>
      </c>
    </row>
    <row r="3422" spans="1:13" x14ac:dyDescent="0.3">
      <c r="A3422" s="210" t="str">
        <f t="shared" si="540"/>
        <v>2024-IC-L1</v>
      </c>
      <c r="B3422" s="199">
        <f t="shared" si="541"/>
        <v>45339</v>
      </c>
      <c r="C3422" s="210" t="str">
        <f t="shared" si="542"/>
        <v>Zone 1 - Mile 8</v>
      </c>
      <c r="D3422" s="84" t="s">
        <v>471</v>
      </c>
      <c r="E3422" s="51" t="str">
        <f t="shared" si="543"/>
        <v>Warren</v>
      </c>
      <c r="F3422" s="51" t="str">
        <f t="shared" si="544"/>
        <v>Deysel</v>
      </c>
      <c r="G3422" s="51" t="str">
        <f t="shared" si="545"/>
        <v>Men Veteran</v>
      </c>
      <c r="H3422" s="51" t="str">
        <f t="shared" si="546"/>
        <v>Penguin</v>
      </c>
      <c r="I3422" s="84"/>
      <c r="J3422" s="84" t="s">
        <v>20</v>
      </c>
      <c r="K3422" s="84">
        <v>79</v>
      </c>
      <c r="L3422" s="83">
        <f t="shared" si="547"/>
        <v>1.8</v>
      </c>
      <c r="M3422" s="83">
        <f t="shared" si="548"/>
        <v>1.8</v>
      </c>
    </row>
    <row r="3423" spans="1:13" x14ac:dyDescent="0.3">
      <c r="A3423" s="210" t="str">
        <f t="shared" si="540"/>
        <v>2024-IC-L1</v>
      </c>
      <c r="B3423" s="199">
        <f t="shared" si="541"/>
        <v>45339</v>
      </c>
      <c r="C3423" s="210" t="str">
        <f t="shared" si="542"/>
        <v>Zone 1 - Mile 8</v>
      </c>
      <c r="D3423" s="84" t="s">
        <v>471</v>
      </c>
      <c r="E3423" s="51" t="str">
        <f t="shared" si="543"/>
        <v>Warren</v>
      </c>
      <c r="F3423" s="51" t="str">
        <f t="shared" si="544"/>
        <v>Deysel</v>
      </c>
      <c r="G3423" s="51" t="str">
        <f t="shared" si="545"/>
        <v>Men Veteran</v>
      </c>
      <c r="H3423" s="51" t="str">
        <f t="shared" si="546"/>
        <v>Penguin</v>
      </c>
      <c r="I3423" s="84"/>
      <c r="J3423" s="82" t="s">
        <v>1279</v>
      </c>
      <c r="K3423" s="84">
        <v>156</v>
      </c>
      <c r="L3423" s="83">
        <f t="shared" si="547"/>
        <v>19.899999999999999</v>
      </c>
      <c r="M3423" s="83">
        <f t="shared" si="548"/>
        <v>19.899999999999999</v>
      </c>
    </row>
    <row r="3424" spans="1:13" x14ac:dyDescent="0.3">
      <c r="A3424" s="210" t="str">
        <f t="shared" si="540"/>
        <v>2024-IC-L1</v>
      </c>
      <c r="B3424" s="199">
        <f t="shared" si="541"/>
        <v>45339</v>
      </c>
      <c r="C3424" s="210" t="str">
        <f t="shared" si="542"/>
        <v>Zone 1 - Mile 8</v>
      </c>
      <c r="D3424" s="84" t="s">
        <v>471</v>
      </c>
      <c r="E3424" s="51" t="str">
        <f t="shared" si="543"/>
        <v>Warren</v>
      </c>
      <c r="F3424" s="51" t="str">
        <f t="shared" si="544"/>
        <v>Deysel</v>
      </c>
      <c r="G3424" s="51" t="str">
        <f t="shared" si="545"/>
        <v>Men Veteran</v>
      </c>
      <c r="H3424" s="51" t="str">
        <f t="shared" si="546"/>
        <v>Penguin</v>
      </c>
      <c r="I3424" s="84"/>
      <c r="J3424" s="82" t="s">
        <v>1279</v>
      </c>
      <c r="K3424" s="84">
        <v>148</v>
      </c>
      <c r="L3424" s="83">
        <f t="shared" si="547"/>
        <v>16.600000000000001</v>
      </c>
      <c r="M3424" s="83">
        <f t="shared" si="548"/>
        <v>16.600000000000001</v>
      </c>
    </row>
    <row r="3425" spans="1:13" x14ac:dyDescent="0.3">
      <c r="A3425" s="210" t="str">
        <f t="shared" si="540"/>
        <v>2024-IC-L1</v>
      </c>
      <c r="B3425" s="199">
        <f t="shared" si="541"/>
        <v>45339</v>
      </c>
      <c r="C3425" s="210" t="str">
        <f t="shared" si="542"/>
        <v>Zone 1 - Mile 8</v>
      </c>
      <c r="D3425" s="84" t="s">
        <v>471</v>
      </c>
      <c r="E3425" s="51" t="str">
        <f t="shared" si="543"/>
        <v>Warren</v>
      </c>
      <c r="F3425" s="51" t="str">
        <f t="shared" si="544"/>
        <v>Deysel</v>
      </c>
      <c r="G3425" s="51" t="str">
        <f t="shared" si="545"/>
        <v>Men Veteran</v>
      </c>
      <c r="H3425" s="51" t="str">
        <f t="shared" si="546"/>
        <v>Penguin</v>
      </c>
      <c r="I3425" s="84"/>
      <c r="J3425" s="82" t="s">
        <v>1279</v>
      </c>
      <c r="K3425" s="84">
        <v>149</v>
      </c>
      <c r="L3425" s="83">
        <f t="shared" si="547"/>
        <v>17</v>
      </c>
      <c r="M3425" s="83">
        <f t="shared" si="548"/>
        <v>17</v>
      </c>
    </row>
    <row r="3426" spans="1:13" x14ac:dyDescent="0.3">
      <c r="A3426" s="210" t="str">
        <f t="shared" si="540"/>
        <v>2024-IC-L1</v>
      </c>
      <c r="B3426" s="199">
        <f t="shared" si="541"/>
        <v>45339</v>
      </c>
      <c r="C3426" s="210" t="str">
        <f t="shared" si="542"/>
        <v>Zone 1 - Mile 8</v>
      </c>
      <c r="D3426" s="84" t="s">
        <v>471</v>
      </c>
      <c r="E3426" s="51" t="str">
        <f t="shared" si="543"/>
        <v>Warren</v>
      </c>
      <c r="F3426" s="51" t="str">
        <f t="shared" si="544"/>
        <v>Deysel</v>
      </c>
      <c r="G3426" s="51" t="str">
        <f t="shared" si="545"/>
        <v>Men Veteran</v>
      </c>
      <c r="H3426" s="51" t="str">
        <f t="shared" si="546"/>
        <v>Penguin</v>
      </c>
      <c r="I3426" s="84"/>
      <c r="J3426" s="84" t="s">
        <v>1280</v>
      </c>
      <c r="K3426" s="84">
        <v>135</v>
      </c>
      <c r="L3426" s="83">
        <f t="shared" si="547"/>
        <v>10.6</v>
      </c>
      <c r="M3426" s="83">
        <f t="shared" si="548"/>
        <v>10.6</v>
      </c>
    </row>
    <row r="3427" spans="1:13" x14ac:dyDescent="0.3">
      <c r="A3427" s="210" t="str">
        <f t="shared" si="540"/>
        <v>2024-IC-L1</v>
      </c>
      <c r="B3427" s="199">
        <f t="shared" si="541"/>
        <v>45339</v>
      </c>
      <c r="C3427" s="210" t="str">
        <f t="shared" si="542"/>
        <v>Zone 1 - Mile 8</v>
      </c>
      <c r="D3427" s="84" t="s">
        <v>471</v>
      </c>
      <c r="E3427" s="51" t="str">
        <f t="shared" si="543"/>
        <v>Warren</v>
      </c>
      <c r="F3427" s="51" t="str">
        <f t="shared" si="544"/>
        <v>Deysel</v>
      </c>
      <c r="G3427" s="51" t="str">
        <f t="shared" si="545"/>
        <v>Men Veteran</v>
      </c>
      <c r="H3427" s="51" t="str">
        <f t="shared" si="546"/>
        <v>Penguin</v>
      </c>
      <c r="I3427" s="84"/>
      <c r="J3427" s="84" t="s">
        <v>1280</v>
      </c>
      <c r="K3427" s="84">
        <v>145</v>
      </c>
      <c r="L3427" s="83">
        <f t="shared" si="547"/>
        <v>13.6</v>
      </c>
      <c r="M3427" s="83">
        <f t="shared" si="548"/>
        <v>13.6</v>
      </c>
    </row>
    <row r="3428" spans="1:13" x14ac:dyDescent="0.3">
      <c r="A3428" s="210" t="str">
        <f t="shared" si="540"/>
        <v>2024-IC-L1</v>
      </c>
      <c r="B3428" s="199">
        <f t="shared" si="541"/>
        <v>45339</v>
      </c>
      <c r="C3428" s="210" t="str">
        <f t="shared" si="542"/>
        <v>Zone 1 - Mile 8</v>
      </c>
      <c r="D3428" s="84" t="s">
        <v>730</v>
      </c>
      <c r="E3428" s="51" t="str">
        <f t="shared" si="543"/>
        <v>Kevin</v>
      </c>
      <c r="F3428" s="51" t="str">
        <f t="shared" si="544"/>
        <v>Page</v>
      </c>
      <c r="G3428" s="51" t="str">
        <f t="shared" si="545"/>
        <v>Men Senior</v>
      </c>
      <c r="H3428" s="51" t="str">
        <f t="shared" si="546"/>
        <v>Penguin</v>
      </c>
      <c r="I3428" s="84"/>
      <c r="J3428" s="84" t="s">
        <v>1280</v>
      </c>
      <c r="K3428" s="84">
        <v>150</v>
      </c>
      <c r="L3428" s="83">
        <f t="shared" si="547"/>
        <v>15.3</v>
      </c>
      <c r="M3428" s="83">
        <f t="shared" si="548"/>
        <v>15.3</v>
      </c>
    </row>
    <row r="3429" spans="1:13" x14ac:dyDescent="0.3">
      <c r="A3429" s="210" t="str">
        <f t="shared" si="540"/>
        <v>2024-IC-L1</v>
      </c>
      <c r="B3429" s="199">
        <f t="shared" si="541"/>
        <v>45339</v>
      </c>
      <c r="C3429" s="210" t="str">
        <f t="shared" si="542"/>
        <v>Zone 1 - Mile 8</v>
      </c>
      <c r="D3429" s="84" t="s">
        <v>730</v>
      </c>
      <c r="E3429" s="51" t="str">
        <f t="shared" si="543"/>
        <v>Kevin</v>
      </c>
      <c r="F3429" s="51" t="str">
        <f t="shared" si="544"/>
        <v>Page</v>
      </c>
      <c r="G3429" s="51" t="str">
        <f t="shared" si="545"/>
        <v>Men Senior</v>
      </c>
      <c r="H3429" s="51" t="str">
        <f t="shared" si="546"/>
        <v>Penguin</v>
      </c>
      <c r="I3429" s="84"/>
      <c r="J3429" s="84" t="s">
        <v>1280</v>
      </c>
      <c r="K3429" s="84">
        <v>119</v>
      </c>
      <c r="L3429" s="83">
        <f t="shared" si="547"/>
        <v>6.8</v>
      </c>
      <c r="M3429" s="83">
        <f t="shared" si="548"/>
        <v>6.8</v>
      </c>
    </row>
    <row r="3430" spans="1:13" x14ac:dyDescent="0.3">
      <c r="A3430" s="210" t="str">
        <f t="shared" si="540"/>
        <v>2024-IC-L1</v>
      </c>
      <c r="B3430" s="199">
        <f t="shared" si="541"/>
        <v>45339</v>
      </c>
      <c r="C3430" s="210" t="str">
        <f t="shared" si="542"/>
        <v>Zone 1 - Mile 8</v>
      </c>
      <c r="D3430" s="84" t="s">
        <v>730</v>
      </c>
      <c r="E3430" s="51" t="str">
        <f t="shared" si="543"/>
        <v>Kevin</v>
      </c>
      <c r="F3430" s="51" t="str">
        <f t="shared" si="544"/>
        <v>Page</v>
      </c>
      <c r="G3430" s="51" t="str">
        <f t="shared" si="545"/>
        <v>Men Senior</v>
      </c>
      <c r="H3430" s="51" t="str">
        <f t="shared" si="546"/>
        <v>Penguin</v>
      </c>
      <c r="I3430" s="84"/>
      <c r="J3430" s="84" t="s">
        <v>1280</v>
      </c>
      <c r="K3430" s="84">
        <v>147</v>
      </c>
      <c r="L3430" s="83">
        <f t="shared" si="547"/>
        <v>14.2</v>
      </c>
      <c r="M3430" s="83">
        <f t="shared" si="548"/>
        <v>14.2</v>
      </c>
    </row>
    <row r="3431" spans="1:13" x14ac:dyDescent="0.3">
      <c r="A3431" s="210" t="str">
        <f t="shared" si="540"/>
        <v>2024-IC-L1</v>
      </c>
      <c r="B3431" s="199">
        <f t="shared" si="541"/>
        <v>45339</v>
      </c>
      <c r="C3431" s="210" t="str">
        <f t="shared" si="542"/>
        <v>Zone 1 - Mile 8</v>
      </c>
      <c r="D3431" s="84" t="s">
        <v>730</v>
      </c>
      <c r="E3431" s="51" t="str">
        <f t="shared" si="543"/>
        <v>Kevin</v>
      </c>
      <c r="F3431" s="51" t="str">
        <f t="shared" si="544"/>
        <v>Page</v>
      </c>
      <c r="G3431" s="51" t="str">
        <f t="shared" si="545"/>
        <v>Men Senior</v>
      </c>
      <c r="H3431" s="51" t="str">
        <f t="shared" si="546"/>
        <v>Penguin</v>
      </c>
      <c r="I3431" s="84"/>
      <c r="J3431" s="84" t="s">
        <v>1280</v>
      </c>
      <c r="K3431" s="84">
        <v>128</v>
      </c>
      <c r="L3431" s="83">
        <f t="shared" si="547"/>
        <v>8.8000000000000007</v>
      </c>
      <c r="M3431" s="83">
        <f t="shared" si="548"/>
        <v>8.8000000000000007</v>
      </c>
    </row>
    <row r="3432" spans="1:13" x14ac:dyDescent="0.3">
      <c r="A3432" s="210" t="str">
        <f t="shared" si="540"/>
        <v>2024-IC-L1</v>
      </c>
      <c r="B3432" s="199">
        <f t="shared" si="541"/>
        <v>45339</v>
      </c>
      <c r="C3432" s="210" t="str">
        <f t="shared" si="542"/>
        <v>Zone 1 - Mile 8</v>
      </c>
      <c r="D3432" s="84" t="s">
        <v>730</v>
      </c>
      <c r="E3432" s="51" t="str">
        <f t="shared" si="543"/>
        <v>Kevin</v>
      </c>
      <c r="F3432" s="51" t="str">
        <f t="shared" si="544"/>
        <v>Page</v>
      </c>
      <c r="G3432" s="51" t="str">
        <f t="shared" si="545"/>
        <v>Men Senior</v>
      </c>
      <c r="H3432" s="51" t="str">
        <f t="shared" si="546"/>
        <v>Penguin</v>
      </c>
      <c r="I3432" s="84"/>
      <c r="J3432" s="84" t="s">
        <v>1280</v>
      </c>
      <c r="K3432" s="84">
        <v>161</v>
      </c>
      <c r="L3432" s="83">
        <f t="shared" si="547"/>
        <v>19.600000000000001</v>
      </c>
      <c r="M3432" s="83">
        <f t="shared" si="548"/>
        <v>19.600000000000001</v>
      </c>
    </row>
    <row r="3433" spans="1:13" x14ac:dyDescent="0.3">
      <c r="A3433" s="210" t="str">
        <f t="shared" si="540"/>
        <v>2024-IC-L1</v>
      </c>
      <c r="B3433" s="199">
        <f t="shared" si="541"/>
        <v>45339</v>
      </c>
      <c r="C3433" s="210" t="str">
        <f t="shared" si="542"/>
        <v>Zone 1 - Mile 8</v>
      </c>
      <c r="D3433" s="84" t="s">
        <v>730</v>
      </c>
      <c r="E3433" s="51" t="str">
        <f t="shared" si="543"/>
        <v>Kevin</v>
      </c>
      <c r="F3433" s="51" t="str">
        <f t="shared" si="544"/>
        <v>Page</v>
      </c>
      <c r="G3433" s="51" t="str">
        <f t="shared" si="545"/>
        <v>Men Senior</v>
      </c>
      <c r="H3433" s="51" t="str">
        <f t="shared" si="546"/>
        <v>Penguin</v>
      </c>
      <c r="I3433" s="84"/>
      <c r="J3433" s="84" t="s">
        <v>1280</v>
      </c>
      <c r="K3433" s="84">
        <v>147</v>
      </c>
      <c r="L3433" s="83">
        <f t="shared" si="547"/>
        <v>14.2</v>
      </c>
      <c r="M3433" s="83">
        <f t="shared" si="548"/>
        <v>14.2</v>
      </c>
    </row>
    <row r="3434" spans="1:13" x14ac:dyDescent="0.3">
      <c r="A3434" s="210" t="str">
        <f t="shared" si="540"/>
        <v>2024-IC-L1</v>
      </c>
      <c r="B3434" s="199">
        <f t="shared" si="541"/>
        <v>45339</v>
      </c>
      <c r="C3434" s="210" t="str">
        <f t="shared" si="542"/>
        <v>Zone 1 - Mile 8</v>
      </c>
      <c r="D3434" s="84" t="s">
        <v>730</v>
      </c>
      <c r="E3434" s="51" t="str">
        <f t="shared" si="543"/>
        <v>Kevin</v>
      </c>
      <c r="F3434" s="51" t="str">
        <f t="shared" si="544"/>
        <v>Page</v>
      </c>
      <c r="G3434" s="51" t="str">
        <f t="shared" si="545"/>
        <v>Men Senior</v>
      </c>
      <c r="H3434" s="51" t="str">
        <f t="shared" si="546"/>
        <v>Penguin</v>
      </c>
      <c r="I3434" s="84"/>
      <c r="J3434" s="82" t="s">
        <v>1279</v>
      </c>
      <c r="K3434" s="84">
        <v>151</v>
      </c>
      <c r="L3434" s="83">
        <f t="shared" si="547"/>
        <v>17.8</v>
      </c>
      <c r="M3434" s="83">
        <f t="shared" si="548"/>
        <v>17.8</v>
      </c>
    </row>
    <row r="3435" spans="1:13" x14ac:dyDescent="0.3">
      <c r="A3435" s="210" t="str">
        <f t="shared" si="540"/>
        <v>2024-IC-L1</v>
      </c>
      <c r="B3435" s="199">
        <f t="shared" si="541"/>
        <v>45339</v>
      </c>
      <c r="C3435" s="210" t="str">
        <f t="shared" si="542"/>
        <v>Zone 1 - Mile 8</v>
      </c>
      <c r="D3435" s="84" t="s">
        <v>730</v>
      </c>
      <c r="E3435" s="51" t="str">
        <f t="shared" si="543"/>
        <v>Kevin</v>
      </c>
      <c r="F3435" s="51" t="str">
        <f t="shared" si="544"/>
        <v>Page</v>
      </c>
      <c r="G3435" s="51" t="str">
        <f t="shared" si="545"/>
        <v>Men Senior</v>
      </c>
      <c r="H3435" s="51" t="str">
        <f t="shared" si="546"/>
        <v>Penguin</v>
      </c>
      <c r="I3435" s="84"/>
      <c r="J3435" s="82" t="s">
        <v>1279</v>
      </c>
      <c r="K3435" s="84">
        <v>125</v>
      </c>
      <c r="L3435" s="83">
        <f t="shared" si="547"/>
        <v>9.3000000000000007</v>
      </c>
      <c r="M3435" s="83">
        <f t="shared" si="548"/>
        <v>9.3000000000000007</v>
      </c>
    </row>
    <row r="3436" spans="1:13" x14ac:dyDescent="0.3">
      <c r="A3436" s="210" t="str">
        <f t="shared" si="540"/>
        <v>2024-IC-L1</v>
      </c>
      <c r="B3436" s="199">
        <f t="shared" si="541"/>
        <v>45339</v>
      </c>
      <c r="C3436" s="210" t="str">
        <f t="shared" si="542"/>
        <v>Zone 1 - Mile 8</v>
      </c>
      <c r="D3436" s="84" t="s">
        <v>730</v>
      </c>
      <c r="E3436" s="51" t="str">
        <f t="shared" si="543"/>
        <v>Kevin</v>
      </c>
      <c r="F3436" s="51" t="str">
        <f t="shared" si="544"/>
        <v>Page</v>
      </c>
      <c r="G3436" s="51" t="str">
        <f t="shared" si="545"/>
        <v>Men Senior</v>
      </c>
      <c r="H3436" s="51" t="str">
        <f t="shared" si="546"/>
        <v>Penguin</v>
      </c>
      <c r="I3436" s="84"/>
      <c r="J3436" s="82" t="s">
        <v>1279</v>
      </c>
      <c r="K3436" s="84">
        <v>143</v>
      </c>
      <c r="L3436" s="83">
        <f t="shared" si="547"/>
        <v>14.8</v>
      </c>
      <c r="M3436" s="83">
        <f t="shared" si="548"/>
        <v>14.8</v>
      </c>
    </row>
    <row r="3437" spans="1:13" x14ac:dyDescent="0.3">
      <c r="A3437" s="210" t="str">
        <f t="shared" si="540"/>
        <v>2024-IC-L1</v>
      </c>
      <c r="B3437" s="199">
        <f t="shared" si="541"/>
        <v>45339</v>
      </c>
      <c r="C3437" s="210" t="str">
        <f t="shared" si="542"/>
        <v>Zone 1 - Mile 8</v>
      </c>
      <c r="D3437" s="84" t="s">
        <v>730</v>
      </c>
      <c r="E3437" s="51" t="str">
        <f t="shared" si="543"/>
        <v>Kevin</v>
      </c>
      <c r="F3437" s="51" t="str">
        <f t="shared" si="544"/>
        <v>Page</v>
      </c>
      <c r="G3437" s="51" t="str">
        <f t="shared" si="545"/>
        <v>Men Senior</v>
      </c>
      <c r="H3437" s="51" t="str">
        <f t="shared" si="546"/>
        <v>Penguin</v>
      </c>
      <c r="I3437" s="84"/>
      <c r="J3437" s="82" t="s">
        <v>1279</v>
      </c>
      <c r="K3437" s="84">
        <v>159</v>
      </c>
      <c r="L3437" s="83">
        <f t="shared" si="547"/>
        <v>21.3</v>
      </c>
      <c r="M3437" s="83">
        <f t="shared" si="548"/>
        <v>21.3</v>
      </c>
    </row>
    <row r="3438" spans="1:13" x14ac:dyDescent="0.3">
      <c r="A3438" s="210" t="str">
        <f t="shared" si="540"/>
        <v>2024-IC-L1</v>
      </c>
      <c r="B3438" s="199">
        <f t="shared" si="541"/>
        <v>45339</v>
      </c>
      <c r="C3438" s="210" t="str">
        <f t="shared" si="542"/>
        <v>Zone 1 - Mile 8</v>
      </c>
      <c r="D3438" s="84" t="s">
        <v>730</v>
      </c>
      <c r="E3438" s="51" t="str">
        <f t="shared" si="543"/>
        <v>Kevin</v>
      </c>
      <c r="F3438" s="51" t="str">
        <f t="shared" si="544"/>
        <v>Page</v>
      </c>
      <c r="G3438" s="51" t="str">
        <f t="shared" si="545"/>
        <v>Men Senior</v>
      </c>
      <c r="H3438" s="51" t="str">
        <f t="shared" si="546"/>
        <v>Penguin</v>
      </c>
      <c r="I3438" s="84"/>
      <c r="J3438" s="84" t="s">
        <v>20</v>
      </c>
      <c r="K3438" s="84">
        <v>92</v>
      </c>
      <c r="L3438" s="83">
        <f t="shared" si="547"/>
        <v>2.9</v>
      </c>
      <c r="M3438" s="83">
        <f t="shared" si="548"/>
        <v>2.9</v>
      </c>
    </row>
    <row r="3439" spans="1:13" x14ac:dyDescent="0.3">
      <c r="A3439" s="210" t="str">
        <f t="shared" si="540"/>
        <v>2024-IC-L1</v>
      </c>
      <c r="B3439" s="199">
        <f t="shared" si="541"/>
        <v>45339</v>
      </c>
      <c r="C3439" s="210" t="str">
        <f t="shared" si="542"/>
        <v>Zone 1 - Mile 8</v>
      </c>
      <c r="D3439" s="84" t="s">
        <v>516</v>
      </c>
      <c r="E3439" s="51" t="str">
        <f t="shared" si="543"/>
        <v>Louis</v>
      </c>
      <c r="F3439" s="51" t="str">
        <f t="shared" si="544"/>
        <v>Potgieter</v>
      </c>
      <c r="G3439" s="51" t="str">
        <f t="shared" si="545"/>
        <v>Men Veteran</v>
      </c>
      <c r="H3439" s="51" t="str">
        <f t="shared" si="546"/>
        <v>Penguin</v>
      </c>
      <c r="I3439" s="84"/>
      <c r="J3439" s="84" t="s">
        <v>20</v>
      </c>
      <c r="K3439" s="84">
        <v>89</v>
      </c>
      <c r="L3439" s="83">
        <f t="shared" si="547"/>
        <v>2.6</v>
      </c>
      <c r="M3439" s="83">
        <f t="shared" si="548"/>
        <v>2.6</v>
      </c>
    </row>
    <row r="3440" spans="1:13" x14ac:dyDescent="0.3">
      <c r="A3440" s="210" t="str">
        <f t="shared" si="540"/>
        <v>2024-IC-L1</v>
      </c>
      <c r="B3440" s="199">
        <f t="shared" si="541"/>
        <v>45339</v>
      </c>
      <c r="C3440" s="210" t="str">
        <f t="shared" si="542"/>
        <v>Zone 1 - Mile 8</v>
      </c>
      <c r="D3440" s="84" t="s">
        <v>516</v>
      </c>
      <c r="E3440" s="51" t="str">
        <f t="shared" si="543"/>
        <v>Louis</v>
      </c>
      <c r="F3440" s="51" t="str">
        <f t="shared" si="544"/>
        <v>Potgieter</v>
      </c>
      <c r="G3440" s="51" t="str">
        <f t="shared" si="545"/>
        <v>Men Veteran</v>
      </c>
      <c r="H3440" s="51" t="str">
        <f t="shared" si="546"/>
        <v>Penguin</v>
      </c>
      <c r="I3440" s="84"/>
      <c r="J3440" s="84" t="s">
        <v>1280</v>
      </c>
      <c r="K3440" s="84">
        <v>109</v>
      </c>
      <c r="L3440" s="83">
        <f t="shared" si="547"/>
        <v>5</v>
      </c>
      <c r="M3440" s="83">
        <f t="shared" si="548"/>
        <v>5</v>
      </c>
    </row>
    <row r="3441" spans="1:13" x14ac:dyDescent="0.3">
      <c r="A3441" s="210" t="str">
        <f t="shared" si="540"/>
        <v>2024-IC-L1</v>
      </c>
      <c r="B3441" s="199">
        <f t="shared" si="541"/>
        <v>45339</v>
      </c>
      <c r="C3441" s="210" t="str">
        <f t="shared" si="542"/>
        <v>Zone 1 - Mile 8</v>
      </c>
      <c r="D3441" s="84" t="s">
        <v>516</v>
      </c>
      <c r="E3441" s="51" t="str">
        <f t="shared" si="543"/>
        <v>Louis</v>
      </c>
      <c r="F3441" s="51" t="str">
        <f t="shared" si="544"/>
        <v>Potgieter</v>
      </c>
      <c r="G3441" s="51" t="str">
        <f t="shared" si="545"/>
        <v>Men Veteran</v>
      </c>
      <c r="H3441" s="51" t="str">
        <f t="shared" si="546"/>
        <v>Penguin</v>
      </c>
      <c r="I3441" s="84"/>
      <c r="J3441" s="84" t="s">
        <v>1280</v>
      </c>
      <c r="K3441" s="84">
        <v>146</v>
      </c>
      <c r="L3441" s="83">
        <f t="shared" si="547"/>
        <v>13.9</v>
      </c>
      <c r="M3441" s="83">
        <f t="shared" si="548"/>
        <v>13.9</v>
      </c>
    </row>
    <row r="3442" spans="1:13" x14ac:dyDescent="0.3">
      <c r="A3442" s="210" t="str">
        <f t="shared" si="540"/>
        <v>2024-IC-L1</v>
      </c>
      <c r="B3442" s="199">
        <f t="shared" si="541"/>
        <v>45339</v>
      </c>
      <c r="C3442" s="210" t="str">
        <f t="shared" si="542"/>
        <v>Zone 1 - Mile 8</v>
      </c>
      <c r="D3442" s="84" t="s">
        <v>706</v>
      </c>
      <c r="E3442" s="51" t="str">
        <f t="shared" si="543"/>
        <v>Cameron</v>
      </c>
      <c r="F3442" s="51" t="str">
        <f t="shared" si="544"/>
        <v>Maasdorp</v>
      </c>
      <c r="G3442" s="51" t="str">
        <f t="shared" si="545"/>
        <v>Men Senior</v>
      </c>
      <c r="H3442" s="51" t="str">
        <f t="shared" si="546"/>
        <v>xPenguin</v>
      </c>
      <c r="I3442" s="84"/>
      <c r="J3442" s="84" t="s">
        <v>1280</v>
      </c>
      <c r="K3442" s="84">
        <v>116</v>
      </c>
      <c r="L3442" s="83">
        <f t="shared" si="547"/>
        <v>6.2</v>
      </c>
      <c r="M3442" s="83">
        <f t="shared" si="548"/>
        <v>6.2</v>
      </c>
    </row>
    <row r="3443" spans="1:13" x14ac:dyDescent="0.3">
      <c r="A3443" s="210" t="str">
        <f t="shared" si="540"/>
        <v>2024-IC-L1</v>
      </c>
      <c r="B3443" s="199">
        <f t="shared" si="541"/>
        <v>45339</v>
      </c>
      <c r="C3443" s="210" t="str">
        <f t="shared" si="542"/>
        <v>Zone 1 - Mile 8</v>
      </c>
      <c r="D3443" s="84" t="s">
        <v>882</v>
      </c>
      <c r="E3443" s="51" t="str">
        <f t="shared" si="543"/>
        <v>Darren</v>
      </c>
      <c r="F3443" s="51" t="str">
        <f t="shared" si="544"/>
        <v>Van Dyk</v>
      </c>
      <c r="G3443" s="51" t="str">
        <f t="shared" si="545"/>
        <v>Men Senior</v>
      </c>
      <c r="H3443" s="51" t="str">
        <f t="shared" si="546"/>
        <v>Henties Bay</v>
      </c>
      <c r="I3443" s="84"/>
      <c r="J3443" s="84" t="s">
        <v>1280</v>
      </c>
      <c r="K3443" s="84">
        <v>134</v>
      </c>
      <c r="L3443" s="83">
        <f t="shared" si="547"/>
        <v>10.3</v>
      </c>
      <c r="M3443" s="83">
        <f t="shared" si="548"/>
        <v>10.3</v>
      </c>
    </row>
    <row r="3444" spans="1:13" x14ac:dyDescent="0.3">
      <c r="A3444" s="210" t="str">
        <f t="shared" si="540"/>
        <v>2024-IC-L1</v>
      </c>
      <c r="B3444" s="199">
        <f t="shared" si="541"/>
        <v>45339</v>
      </c>
      <c r="C3444" s="210" t="str">
        <f t="shared" si="542"/>
        <v>Zone 1 - Mile 8</v>
      </c>
      <c r="D3444" s="84" t="s">
        <v>702</v>
      </c>
      <c r="E3444" s="51" t="str">
        <f t="shared" si="543"/>
        <v>Grant</v>
      </c>
      <c r="F3444" s="51" t="str">
        <f t="shared" si="544"/>
        <v>Knight</v>
      </c>
      <c r="G3444" s="51" t="str">
        <f t="shared" si="545"/>
        <v>Men Veteran</v>
      </c>
      <c r="H3444" s="51" t="str">
        <f t="shared" si="546"/>
        <v>Penguin</v>
      </c>
      <c r="I3444" s="84"/>
      <c r="J3444" s="84" t="s">
        <v>1280</v>
      </c>
      <c r="K3444" s="84">
        <v>164</v>
      </c>
      <c r="L3444" s="83">
        <f t="shared" si="547"/>
        <v>20.9</v>
      </c>
      <c r="M3444" s="83">
        <f t="shared" si="548"/>
        <v>20.9</v>
      </c>
    </row>
    <row r="3445" spans="1:13" x14ac:dyDescent="0.3">
      <c r="A3445" s="210" t="str">
        <f t="shared" si="540"/>
        <v>2024-IC-L1</v>
      </c>
      <c r="B3445" s="199">
        <f t="shared" si="541"/>
        <v>45339</v>
      </c>
      <c r="C3445" s="210" t="str">
        <f t="shared" si="542"/>
        <v>Zone 1 - Mile 8</v>
      </c>
      <c r="D3445" s="84" t="s">
        <v>702</v>
      </c>
      <c r="E3445" s="51" t="str">
        <f t="shared" si="543"/>
        <v>Grant</v>
      </c>
      <c r="F3445" s="51" t="str">
        <f t="shared" si="544"/>
        <v>Knight</v>
      </c>
      <c r="G3445" s="51" t="str">
        <f t="shared" si="545"/>
        <v>Men Veteran</v>
      </c>
      <c r="H3445" s="51" t="str">
        <f t="shared" si="546"/>
        <v>Penguin</v>
      </c>
      <c r="I3445" s="84"/>
      <c r="J3445" s="84" t="s">
        <v>1280</v>
      </c>
      <c r="K3445" s="84">
        <v>124</v>
      </c>
      <c r="L3445" s="83">
        <f t="shared" si="547"/>
        <v>7.9</v>
      </c>
      <c r="M3445" s="83">
        <f t="shared" si="548"/>
        <v>7.9</v>
      </c>
    </row>
    <row r="3446" spans="1:13" x14ac:dyDescent="0.3">
      <c r="A3446" s="210" t="str">
        <f t="shared" si="540"/>
        <v>2024-IC-L1</v>
      </c>
      <c r="B3446" s="199">
        <f t="shared" si="541"/>
        <v>45339</v>
      </c>
      <c r="C3446" s="210" t="str">
        <f t="shared" si="542"/>
        <v>Zone 1 - Mile 8</v>
      </c>
      <c r="D3446" s="84" t="s">
        <v>702</v>
      </c>
      <c r="E3446" s="51" t="str">
        <f t="shared" si="543"/>
        <v>Grant</v>
      </c>
      <c r="F3446" s="51" t="str">
        <f t="shared" si="544"/>
        <v>Knight</v>
      </c>
      <c r="G3446" s="51" t="str">
        <f t="shared" si="545"/>
        <v>Men Veteran</v>
      </c>
      <c r="H3446" s="51" t="str">
        <f t="shared" si="546"/>
        <v>Penguin</v>
      </c>
      <c r="I3446" s="84"/>
      <c r="J3446" s="84" t="s">
        <v>1280</v>
      </c>
      <c r="K3446" s="84">
        <v>125</v>
      </c>
      <c r="L3446" s="83">
        <f t="shared" si="547"/>
        <v>8.1</v>
      </c>
      <c r="M3446" s="83">
        <f t="shared" si="548"/>
        <v>8.1</v>
      </c>
    </row>
    <row r="3447" spans="1:13" x14ac:dyDescent="0.3">
      <c r="A3447" s="210" t="str">
        <f t="shared" si="540"/>
        <v>2024-IC-L1</v>
      </c>
      <c r="B3447" s="199">
        <f t="shared" si="541"/>
        <v>45339</v>
      </c>
      <c r="C3447" s="210" t="str">
        <f t="shared" si="542"/>
        <v>Zone 1 - Mile 8</v>
      </c>
      <c r="D3447" s="84" t="s">
        <v>702</v>
      </c>
      <c r="E3447" s="51" t="str">
        <f t="shared" si="543"/>
        <v>Grant</v>
      </c>
      <c r="F3447" s="51" t="str">
        <f t="shared" si="544"/>
        <v>Knight</v>
      </c>
      <c r="G3447" s="51" t="str">
        <f t="shared" si="545"/>
        <v>Men Veteran</v>
      </c>
      <c r="H3447" s="51" t="str">
        <f t="shared" si="546"/>
        <v>Penguin</v>
      </c>
      <c r="I3447" s="84"/>
      <c r="J3447" s="84" t="s">
        <v>20</v>
      </c>
      <c r="K3447" s="84">
        <v>84</v>
      </c>
      <c r="L3447" s="83">
        <f t="shared" si="547"/>
        <v>2.2000000000000002</v>
      </c>
      <c r="M3447" s="83">
        <f t="shared" si="548"/>
        <v>2.2000000000000002</v>
      </c>
    </row>
    <row r="3448" spans="1:13" x14ac:dyDescent="0.3">
      <c r="A3448" s="210" t="str">
        <f t="shared" si="540"/>
        <v>2024-IC-L1</v>
      </c>
      <c r="B3448" s="199">
        <f t="shared" si="541"/>
        <v>45339</v>
      </c>
      <c r="C3448" s="210" t="str">
        <f t="shared" si="542"/>
        <v>Zone 1 - Mile 8</v>
      </c>
      <c r="D3448" s="84" t="s">
        <v>702</v>
      </c>
      <c r="E3448" s="51" t="str">
        <f t="shared" si="543"/>
        <v>Grant</v>
      </c>
      <c r="F3448" s="51" t="str">
        <f t="shared" si="544"/>
        <v>Knight</v>
      </c>
      <c r="G3448" s="51" t="str">
        <f t="shared" si="545"/>
        <v>Men Veteran</v>
      </c>
      <c r="H3448" s="51" t="str">
        <f t="shared" si="546"/>
        <v>Penguin</v>
      </c>
      <c r="I3448" s="84"/>
      <c r="J3448" s="84" t="s">
        <v>20</v>
      </c>
      <c r="K3448" s="84">
        <v>83</v>
      </c>
      <c r="L3448" s="83">
        <f t="shared" si="547"/>
        <v>2.1</v>
      </c>
      <c r="M3448" s="83">
        <f t="shared" si="548"/>
        <v>2.1</v>
      </c>
    </row>
    <row r="3449" spans="1:13" x14ac:dyDescent="0.3">
      <c r="A3449" s="210" t="str">
        <f t="shared" si="540"/>
        <v>2024-IC-L1</v>
      </c>
      <c r="B3449" s="199">
        <f t="shared" si="541"/>
        <v>45339</v>
      </c>
      <c r="C3449" s="210" t="str">
        <f t="shared" si="542"/>
        <v>Zone 1 - Mile 8</v>
      </c>
      <c r="D3449" s="84" t="s">
        <v>702</v>
      </c>
      <c r="E3449" s="51" t="str">
        <f t="shared" si="543"/>
        <v>Grant</v>
      </c>
      <c r="F3449" s="51" t="str">
        <f t="shared" si="544"/>
        <v>Knight</v>
      </c>
      <c r="G3449" s="51" t="str">
        <f t="shared" si="545"/>
        <v>Men Veteran</v>
      </c>
      <c r="H3449" s="51" t="str">
        <f t="shared" si="546"/>
        <v>Penguin</v>
      </c>
      <c r="I3449" s="84"/>
      <c r="J3449" s="82" t="s">
        <v>1279</v>
      </c>
      <c r="K3449" s="84">
        <v>155</v>
      </c>
      <c r="L3449" s="83">
        <f t="shared" si="547"/>
        <v>19.5</v>
      </c>
      <c r="M3449" s="83">
        <f t="shared" si="548"/>
        <v>19.5</v>
      </c>
    </row>
    <row r="3450" spans="1:13" x14ac:dyDescent="0.3">
      <c r="A3450" s="210" t="str">
        <f t="shared" si="540"/>
        <v>2024-IC-L1</v>
      </c>
      <c r="B3450" s="199">
        <f t="shared" si="541"/>
        <v>45339</v>
      </c>
      <c r="C3450" s="210" t="str">
        <f t="shared" si="542"/>
        <v>Zone 1 - Mile 8</v>
      </c>
      <c r="D3450" s="84" t="s">
        <v>702</v>
      </c>
      <c r="E3450" s="51" t="str">
        <f t="shared" si="543"/>
        <v>Grant</v>
      </c>
      <c r="F3450" s="51" t="str">
        <f t="shared" si="544"/>
        <v>Knight</v>
      </c>
      <c r="G3450" s="51" t="str">
        <f t="shared" si="545"/>
        <v>Men Veteran</v>
      </c>
      <c r="H3450" s="51" t="str">
        <f t="shared" si="546"/>
        <v>Penguin</v>
      </c>
      <c r="I3450" s="84"/>
      <c r="J3450" s="82" t="s">
        <v>1279</v>
      </c>
      <c r="K3450" s="84">
        <v>159</v>
      </c>
      <c r="L3450" s="83">
        <f t="shared" si="547"/>
        <v>21.3</v>
      </c>
      <c r="M3450" s="83">
        <f t="shared" si="548"/>
        <v>21.3</v>
      </c>
    </row>
    <row r="3451" spans="1:13" x14ac:dyDescent="0.3">
      <c r="A3451" s="210" t="str">
        <f t="shared" si="540"/>
        <v>2024-IC-L1</v>
      </c>
      <c r="B3451" s="199">
        <f t="shared" si="541"/>
        <v>45339</v>
      </c>
      <c r="C3451" s="210" t="str">
        <f t="shared" si="542"/>
        <v>Zone 1 - Mile 8</v>
      </c>
      <c r="D3451" s="84" t="s">
        <v>702</v>
      </c>
      <c r="E3451" s="51" t="str">
        <f t="shared" si="543"/>
        <v>Grant</v>
      </c>
      <c r="F3451" s="51" t="str">
        <f t="shared" si="544"/>
        <v>Knight</v>
      </c>
      <c r="G3451" s="51" t="str">
        <f t="shared" si="545"/>
        <v>Men Veteran</v>
      </c>
      <c r="H3451" s="51" t="str">
        <f t="shared" si="546"/>
        <v>Penguin</v>
      </c>
      <c r="I3451" s="84"/>
      <c r="J3451" s="82" t="s">
        <v>1279</v>
      </c>
      <c r="K3451" s="84">
        <v>162</v>
      </c>
      <c r="L3451" s="83">
        <f t="shared" si="547"/>
        <v>22.7</v>
      </c>
      <c r="M3451" s="83">
        <f t="shared" si="548"/>
        <v>22.7</v>
      </c>
    </row>
    <row r="3452" spans="1:13" x14ac:dyDescent="0.3">
      <c r="A3452" s="210" t="str">
        <f t="shared" si="540"/>
        <v>2024-IC-L1</v>
      </c>
      <c r="B3452" s="199">
        <f t="shared" si="541"/>
        <v>45339</v>
      </c>
      <c r="C3452" s="210" t="str">
        <f t="shared" si="542"/>
        <v>Zone 1 - Mile 8</v>
      </c>
      <c r="D3452" s="84" t="s">
        <v>707</v>
      </c>
      <c r="E3452" s="51" t="str">
        <f t="shared" si="543"/>
        <v>Henri</v>
      </c>
      <c r="F3452" s="51" t="str">
        <f t="shared" si="544"/>
        <v>Snyman</v>
      </c>
      <c r="G3452" s="51" t="str">
        <f t="shared" si="545"/>
        <v>Men Master</v>
      </c>
      <c r="H3452" s="51" t="str">
        <f t="shared" si="546"/>
        <v>Penguin</v>
      </c>
      <c r="I3452" s="84"/>
      <c r="J3452" s="84" t="s">
        <v>20</v>
      </c>
      <c r="K3452" s="84">
        <v>80</v>
      </c>
      <c r="L3452" s="83">
        <f t="shared" si="547"/>
        <v>1.8</v>
      </c>
      <c r="M3452" s="83">
        <f t="shared" si="548"/>
        <v>1.8</v>
      </c>
    </row>
    <row r="3453" spans="1:13" x14ac:dyDescent="0.3">
      <c r="A3453" s="210" t="str">
        <f t="shared" si="540"/>
        <v>2024-IC-L1</v>
      </c>
      <c r="B3453" s="199">
        <f t="shared" si="541"/>
        <v>45339</v>
      </c>
      <c r="C3453" s="210" t="str">
        <f t="shared" si="542"/>
        <v>Zone 1 - Mile 8</v>
      </c>
      <c r="D3453" s="84" t="s">
        <v>707</v>
      </c>
      <c r="E3453" s="51" t="str">
        <f t="shared" si="543"/>
        <v>Henri</v>
      </c>
      <c r="F3453" s="51" t="str">
        <f t="shared" si="544"/>
        <v>Snyman</v>
      </c>
      <c r="G3453" s="51" t="str">
        <f t="shared" si="545"/>
        <v>Men Master</v>
      </c>
      <c r="H3453" s="51" t="str">
        <f t="shared" si="546"/>
        <v>Penguin</v>
      </c>
      <c r="I3453" s="84"/>
      <c r="J3453" s="84" t="s">
        <v>1280</v>
      </c>
      <c r="K3453" s="84">
        <v>160</v>
      </c>
      <c r="L3453" s="83">
        <f t="shared" si="547"/>
        <v>19.100000000000001</v>
      </c>
      <c r="M3453" s="83">
        <f t="shared" si="548"/>
        <v>19.100000000000001</v>
      </c>
    </row>
    <row r="3454" spans="1:13" x14ac:dyDescent="0.3">
      <c r="A3454" s="210" t="str">
        <f t="shared" si="540"/>
        <v>2024-IC-L1</v>
      </c>
      <c r="B3454" s="199">
        <f t="shared" si="541"/>
        <v>45339</v>
      </c>
      <c r="C3454" s="210" t="str">
        <f t="shared" si="542"/>
        <v>Zone 1 - Mile 8</v>
      </c>
      <c r="D3454" s="84" t="s">
        <v>707</v>
      </c>
      <c r="E3454" s="51" t="str">
        <f t="shared" si="543"/>
        <v>Henri</v>
      </c>
      <c r="F3454" s="51" t="str">
        <f t="shared" si="544"/>
        <v>Snyman</v>
      </c>
      <c r="G3454" s="51" t="str">
        <f t="shared" si="545"/>
        <v>Men Master</v>
      </c>
      <c r="H3454" s="51" t="str">
        <f t="shared" si="546"/>
        <v>Penguin</v>
      </c>
      <c r="I3454" s="84"/>
      <c r="J3454" s="84" t="s">
        <v>1280</v>
      </c>
      <c r="K3454" s="84">
        <v>148</v>
      </c>
      <c r="L3454" s="83">
        <f t="shared" si="547"/>
        <v>14.6</v>
      </c>
      <c r="M3454" s="83">
        <f t="shared" si="548"/>
        <v>14.6</v>
      </c>
    </row>
    <row r="3455" spans="1:13" x14ac:dyDescent="0.3">
      <c r="A3455" s="210" t="str">
        <f t="shared" si="540"/>
        <v>2024-IC-L1</v>
      </c>
      <c r="B3455" s="199">
        <f t="shared" si="541"/>
        <v>45339</v>
      </c>
      <c r="C3455" s="210" t="str">
        <f t="shared" si="542"/>
        <v>Zone 1 - Mile 8</v>
      </c>
      <c r="D3455" s="84" t="s">
        <v>707</v>
      </c>
      <c r="E3455" s="51" t="str">
        <f t="shared" si="543"/>
        <v>Henri</v>
      </c>
      <c r="F3455" s="51" t="str">
        <f t="shared" si="544"/>
        <v>Snyman</v>
      </c>
      <c r="G3455" s="51" t="str">
        <f t="shared" si="545"/>
        <v>Men Master</v>
      </c>
      <c r="H3455" s="51" t="str">
        <f t="shared" si="546"/>
        <v>Penguin</v>
      </c>
      <c r="I3455" s="84"/>
      <c r="J3455" s="84" t="s">
        <v>1280</v>
      </c>
      <c r="K3455" s="84">
        <v>119</v>
      </c>
      <c r="L3455" s="83">
        <f t="shared" si="547"/>
        <v>6.8</v>
      </c>
      <c r="M3455" s="83">
        <f t="shared" si="548"/>
        <v>6.8</v>
      </c>
    </row>
    <row r="3456" spans="1:13" x14ac:dyDescent="0.3">
      <c r="A3456" s="210" t="str">
        <f t="shared" si="540"/>
        <v>2024-IC-L1</v>
      </c>
      <c r="B3456" s="199">
        <f t="shared" si="541"/>
        <v>45339</v>
      </c>
      <c r="C3456" s="210" t="str">
        <f t="shared" si="542"/>
        <v>Zone 1 - Mile 8</v>
      </c>
      <c r="D3456" s="84" t="s">
        <v>707</v>
      </c>
      <c r="E3456" s="51" t="str">
        <f t="shared" si="543"/>
        <v>Henri</v>
      </c>
      <c r="F3456" s="51" t="str">
        <f t="shared" si="544"/>
        <v>Snyman</v>
      </c>
      <c r="G3456" s="51" t="str">
        <f t="shared" si="545"/>
        <v>Men Master</v>
      </c>
      <c r="H3456" s="51" t="str">
        <f t="shared" si="546"/>
        <v>Penguin</v>
      </c>
      <c r="I3456" s="84"/>
      <c r="J3456" s="82" t="s">
        <v>1279</v>
      </c>
      <c r="K3456" s="84">
        <v>148</v>
      </c>
      <c r="L3456" s="83">
        <f t="shared" si="547"/>
        <v>16.600000000000001</v>
      </c>
      <c r="M3456" s="83">
        <f t="shared" si="548"/>
        <v>16.600000000000001</v>
      </c>
    </row>
    <row r="3457" spans="1:13" x14ac:dyDescent="0.3">
      <c r="A3457" s="210" t="str">
        <f t="shared" si="540"/>
        <v>2024-IC-L1</v>
      </c>
      <c r="B3457" s="199">
        <f t="shared" si="541"/>
        <v>45339</v>
      </c>
      <c r="C3457" s="210" t="str">
        <f t="shared" si="542"/>
        <v>Zone 1 - Mile 8</v>
      </c>
      <c r="D3457" s="84" t="s">
        <v>707</v>
      </c>
      <c r="E3457" s="51" t="str">
        <f t="shared" si="543"/>
        <v>Henri</v>
      </c>
      <c r="F3457" s="51" t="str">
        <f t="shared" si="544"/>
        <v>Snyman</v>
      </c>
      <c r="G3457" s="51" t="str">
        <f t="shared" si="545"/>
        <v>Men Master</v>
      </c>
      <c r="H3457" s="51" t="str">
        <f t="shared" si="546"/>
        <v>Penguin</v>
      </c>
      <c r="I3457" s="84"/>
      <c r="J3457" s="82" t="s">
        <v>1279</v>
      </c>
      <c r="K3457" s="84">
        <v>144</v>
      </c>
      <c r="L3457" s="83">
        <f t="shared" si="547"/>
        <v>15.1</v>
      </c>
      <c r="M3457" s="83">
        <f t="shared" si="548"/>
        <v>15.1</v>
      </c>
    </row>
    <row r="3458" spans="1:13" x14ac:dyDescent="0.3">
      <c r="A3458" s="210" t="str">
        <f t="shared" si="540"/>
        <v>2024-IC-L1</v>
      </c>
      <c r="B3458" s="199">
        <f t="shared" si="541"/>
        <v>45339</v>
      </c>
      <c r="C3458" s="210" t="str">
        <f t="shared" si="542"/>
        <v>Zone 1 - Mile 8</v>
      </c>
      <c r="D3458" s="84" t="s">
        <v>707</v>
      </c>
      <c r="E3458" s="51" t="str">
        <f t="shared" si="543"/>
        <v>Henri</v>
      </c>
      <c r="F3458" s="51" t="str">
        <f t="shared" si="544"/>
        <v>Snyman</v>
      </c>
      <c r="G3458" s="51" t="str">
        <f t="shared" si="545"/>
        <v>Men Master</v>
      </c>
      <c r="H3458" s="51" t="str">
        <f t="shared" si="546"/>
        <v>Penguin</v>
      </c>
      <c r="I3458" s="84"/>
      <c r="J3458" s="82" t="s">
        <v>1279</v>
      </c>
      <c r="K3458" s="84">
        <v>172</v>
      </c>
      <c r="L3458" s="83">
        <f t="shared" si="547"/>
        <v>27.8</v>
      </c>
      <c r="M3458" s="83">
        <f t="shared" si="548"/>
        <v>27.8</v>
      </c>
    </row>
    <row r="3459" spans="1:13" x14ac:dyDescent="0.3">
      <c r="A3459" s="210" t="str">
        <f t="shared" ref="A3459:A3522" si="549">IF(D3459="","",A3458)</f>
        <v>2024-IC-L1</v>
      </c>
      <c r="B3459" s="199">
        <f t="shared" ref="B3459:B3522" si="550">IF(D3459="","",B3458)</f>
        <v>45339</v>
      </c>
      <c r="C3459" s="210" t="str">
        <f t="shared" ref="C3459:C3522" si="551">IF(D3459="","",C3458)</f>
        <v>Zone 1 - Mile 8</v>
      </c>
      <c r="D3459" s="84" t="s">
        <v>707</v>
      </c>
      <c r="E3459" s="51" t="str">
        <f t="shared" ref="E3459:E3522" si="552">IF(D3459="","",VLOOKUP(D3459,Master,3,FALSE))</f>
        <v>Henri</v>
      </c>
      <c r="F3459" s="51" t="str">
        <f t="shared" ref="F3459:F3522" si="553">IF(D3459="","",VLOOKUP(D3459,Master,4,FALSE))</f>
        <v>Snyman</v>
      </c>
      <c r="G3459" s="51" t="str">
        <f t="shared" ref="G3459:G3522" si="554">IF(D3459="","",VLOOKUP(D3459,Master,5,FALSE))</f>
        <v>Men Master</v>
      </c>
      <c r="H3459" s="51" t="str">
        <f t="shared" ref="H3459:H3522" si="555">IF(D3459="","",VLOOKUP(D3459,Master,2,FALSE))</f>
        <v>Penguin</v>
      </c>
      <c r="I3459" s="84"/>
      <c r="J3459" s="82" t="s">
        <v>1279</v>
      </c>
      <c r="K3459" s="84">
        <v>159</v>
      </c>
      <c r="L3459" s="83">
        <f t="shared" ref="L3459:L3522" si="556">IF(K3459="","",IF(I3459="",ROUND(HLOOKUP(J3459,kgList,K3459,FALSE),1),ROUND(HLOOKUP(I3459,kgList,K3459,FALSE),1)))</f>
        <v>21.3</v>
      </c>
      <c r="M3459" s="83">
        <f t="shared" ref="M3459:M3522" si="557">IF(L3459="","",IF(COUNTA(I3459:J3459)&gt;1,"Edible or Inedible",IF(COUNTA(I3459)=1,L3459*1,IF(COUNTA(J3459)=1,L3459*1,"ERROR"))))</f>
        <v>21.3</v>
      </c>
    </row>
    <row r="3460" spans="1:13" x14ac:dyDescent="0.3">
      <c r="A3460" s="210" t="str">
        <f t="shared" si="549"/>
        <v>2024-IC-L1</v>
      </c>
      <c r="B3460" s="199">
        <f t="shared" si="550"/>
        <v>45339</v>
      </c>
      <c r="C3460" s="210" t="str">
        <f t="shared" si="551"/>
        <v>Zone 1 - Mile 8</v>
      </c>
      <c r="D3460" s="84" t="s">
        <v>707</v>
      </c>
      <c r="E3460" s="51" t="str">
        <f t="shared" si="552"/>
        <v>Henri</v>
      </c>
      <c r="F3460" s="51" t="str">
        <f t="shared" si="553"/>
        <v>Snyman</v>
      </c>
      <c r="G3460" s="51" t="str">
        <f t="shared" si="554"/>
        <v>Men Master</v>
      </c>
      <c r="H3460" s="51" t="str">
        <f t="shared" si="555"/>
        <v>Penguin</v>
      </c>
      <c r="I3460" s="84"/>
      <c r="J3460" s="82" t="s">
        <v>1279</v>
      </c>
      <c r="K3460" s="84">
        <v>153</v>
      </c>
      <c r="L3460" s="83">
        <f t="shared" si="556"/>
        <v>18.600000000000001</v>
      </c>
      <c r="M3460" s="83">
        <f t="shared" si="557"/>
        <v>18.600000000000001</v>
      </c>
    </row>
    <row r="3461" spans="1:13" x14ac:dyDescent="0.3">
      <c r="A3461" s="210" t="str">
        <f t="shared" si="549"/>
        <v>2024-IC-L1</v>
      </c>
      <c r="B3461" s="199">
        <f t="shared" si="550"/>
        <v>45339</v>
      </c>
      <c r="C3461" s="210" t="str">
        <f t="shared" si="551"/>
        <v>Zone 1 - Mile 8</v>
      </c>
      <c r="D3461" s="84" t="s">
        <v>707</v>
      </c>
      <c r="E3461" s="51" t="str">
        <f t="shared" si="552"/>
        <v>Henri</v>
      </c>
      <c r="F3461" s="51" t="str">
        <f t="shared" si="553"/>
        <v>Snyman</v>
      </c>
      <c r="G3461" s="51" t="str">
        <f t="shared" si="554"/>
        <v>Men Master</v>
      </c>
      <c r="H3461" s="51" t="str">
        <f t="shared" si="555"/>
        <v>Penguin</v>
      </c>
      <c r="I3461" s="84"/>
      <c r="J3461" s="82" t="s">
        <v>1279</v>
      </c>
      <c r="K3461" s="84">
        <v>153</v>
      </c>
      <c r="L3461" s="83">
        <f t="shared" si="556"/>
        <v>18.600000000000001</v>
      </c>
      <c r="M3461" s="83">
        <f t="shared" si="557"/>
        <v>18.600000000000001</v>
      </c>
    </row>
    <row r="3462" spans="1:13" x14ac:dyDescent="0.3">
      <c r="A3462" s="210" t="str">
        <f t="shared" si="549"/>
        <v>2024-IC-L1</v>
      </c>
      <c r="B3462" s="199">
        <f t="shared" si="550"/>
        <v>45339</v>
      </c>
      <c r="C3462" s="210" t="str">
        <f t="shared" si="551"/>
        <v>Zone 1 - Mile 8</v>
      </c>
      <c r="D3462" s="84" t="s">
        <v>707</v>
      </c>
      <c r="E3462" s="51" t="str">
        <f t="shared" si="552"/>
        <v>Henri</v>
      </c>
      <c r="F3462" s="51" t="str">
        <f t="shared" si="553"/>
        <v>Snyman</v>
      </c>
      <c r="G3462" s="51" t="str">
        <f t="shared" si="554"/>
        <v>Men Master</v>
      </c>
      <c r="H3462" s="51" t="str">
        <f t="shared" si="555"/>
        <v>Penguin</v>
      </c>
      <c r="I3462" s="84"/>
      <c r="J3462" s="82" t="s">
        <v>1279</v>
      </c>
      <c r="K3462" s="84">
        <v>154</v>
      </c>
      <c r="L3462" s="83">
        <f t="shared" si="556"/>
        <v>19.100000000000001</v>
      </c>
      <c r="M3462" s="83">
        <f t="shared" si="557"/>
        <v>19.100000000000001</v>
      </c>
    </row>
    <row r="3463" spans="1:13" x14ac:dyDescent="0.3">
      <c r="A3463" s="210" t="str">
        <f t="shared" si="549"/>
        <v>2024-IC-L1</v>
      </c>
      <c r="B3463" s="199">
        <f t="shared" si="550"/>
        <v>45339</v>
      </c>
      <c r="C3463" s="210" t="str">
        <f t="shared" si="551"/>
        <v>Zone 1 - Mile 8</v>
      </c>
      <c r="D3463" s="84" t="s">
        <v>809</v>
      </c>
      <c r="E3463" s="51" t="str">
        <f t="shared" si="552"/>
        <v>Henno</v>
      </c>
      <c r="F3463" s="51" t="str">
        <f t="shared" si="553"/>
        <v>Snyman</v>
      </c>
      <c r="G3463" s="51" t="str">
        <f t="shared" si="554"/>
        <v>Men Master</v>
      </c>
      <c r="H3463" s="51" t="str">
        <f t="shared" si="555"/>
        <v>Penguin</v>
      </c>
      <c r="I3463" s="84"/>
      <c r="J3463" s="82" t="s">
        <v>1279</v>
      </c>
      <c r="K3463" s="84">
        <v>158</v>
      </c>
      <c r="L3463" s="83">
        <f t="shared" si="556"/>
        <v>20.8</v>
      </c>
      <c r="M3463" s="83">
        <f t="shared" si="557"/>
        <v>20.8</v>
      </c>
    </row>
    <row r="3464" spans="1:13" x14ac:dyDescent="0.3">
      <c r="A3464" s="210" t="str">
        <f t="shared" si="549"/>
        <v>2024-IC-L1</v>
      </c>
      <c r="B3464" s="199">
        <f t="shared" si="550"/>
        <v>45339</v>
      </c>
      <c r="C3464" s="210" t="str">
        <f t="shared" si="551"/>
        <v>Zone 1 - Mile 8</v>
      </c>
      <c r="D3464" s="84" t="s">
        <v>809</v>
      </c>
      <c r="E3464" s="51" t="str">
        <f t="shared" si="552"/>
        <v>Henno</v>
      </c>
      <c r="F3464" s="51" t="str">
        <f t="shared" si="553"/>
        <v>Snyman</v>
      </c>
      <c r="G3464" s="51" t="str">
        <f t="shared" si="554"/>
        <v>Men Master</v>
      </c>
      <c r="H3464" s="51" t="str">
        <f t="shared" si="555"/>
        <v>Penguin</v>
      </c>
      <c r="I3464" s="84"/>
      <c r="J3464" s="82" t="s">
        <v>1279</v>
      </c>
      <c r="K3464" s="84">
        <v>144</v>
      </c>
      <c r="L3464" s="83">
        <f t="shared" si="556"/>
        <v>15.1</v>
      </c>
      <c r="M3464" s="83">
        <f t="shared" si="557"/>
        <v>15.1</v>
      </c>
    </row>
    <row r="3465" spans="1:13" x14ac:dyDescent="0.3">
      <c r="A3465" s="210" t="str">
        <f t="shared" si="549"/>
        <v>2024-IC-L1</v>
      </c>
      <c r="B3465" s="199">
        <f t="shared" si="550"/>
        <v>45339</v>
      </c>
      <c r="C3465" s="210" t="str">
        <f t="shared" si="551"/>
        <v>Zone 1 - Mile 8</v>
      </c>
      <c r="D3465" s="84" t="s">
        <v>809</v>
      </c>
      <c r="E3465" s="51" t="str">
        <f t="shared" si="552"/>
        <v>Henno</v>
      </c>
      <c r="F3465" s="51" t="str">
        <f t="shared" si="553"/>
        <v>Snyman</v>
      </c>
      <c r="G3465" s="51" t="str">
        <f t="shared" si="554"/>
        <v>Men Master</v>
      </c>
      <c r="H3465" s="51" t="str">
        <f t="shared" si="555"/>
        <v>Penguin</v>
      </c>
      <c r="I3465" s="84"/>
      <c r="J3465" s="82" t="s">
        <v>1279</v>
      </c>
      <c r="K3465" s="84">
        <v>163</v>
      </c>
      <c r="L3465" s="83">
        <f t="shared" si="556"/>
        <v>23.1</v>
      </c>
      <c r="M3465" s="83">
        <f t="shared" si="557"/>
        <v>23.1</v>
      </c>
    </row>
    <row r="3466" spans="1:13" x14ac:dyDescent="0.3">
      <c r="A3466" s="210" t="str">
        <f t="shared" si="549"/>
        <v>2024-IC-L1</v>
      </c>
      <c r="B3466" s="199">
        <f t="shared" si="550"/>
        <v>45339</v>
      </c>
      <c r="C3466" s="210" t="str">
        <f t="shared" si="551"/>
        <v>Zone 1 - Mile 8</v>
      </c>
      <c r="D3466" s="84" t="s">
        <v>809</v>
      </c>
      <c r="E3466" s="51" t="str">
        <f t="shared" si="552"/>
        <v>Henno</v>
      </c>
      <c r="F3466" s="51" t="str">
        <f t="shared" si="553"/>
        <v>Snyman</v>
      </c>
      <c r="G3466" s="51" t="str">
        <f t="shared" si="554"/>
        <v>Men Master</v>
      </c>
      <c r="H3466" s="51" t="str">
        <f t="shared" si="555"/>
        <v>Penguin</v>
      </c>
      <c r="I3466" s="84"/>
      <c r="J3466" s="82" t="s">
        <v>1279</v>
      </c>
      <c r="K3466" s="84">
        <v>144</v>
      </c>
      <c r="L3466" s="83">
        <f t="shared" si="556"/>
        <v>15.1</v>
      </c>
      <c r="M3466" s="83">
        <f t="shared" si="557"/>
        <v>15.1</v>
      </c>
    </row>
    <row r="3467" spans="1:13" x14ac:dyDescent="0.3">
      <c r="A3467" s="210" t="str">
        <f t="shared" si="549"/>
        <v>2024-IC-L1</v>
      </c>
      <c r="B3467" s="199">
        <f t="shared" si="550"/>
        <v>45339</v>
      </c>
      <c r="C3467" s="210" t="str">
        <f t="shared" si="551"/>
        <v>Zone 1 - Mile 8</v>
      </c>
      <c r="D3467" s="84" t="s">
        <v>809</v>
      </c>
      <c r="E3467" s="51" t="str">
        <f t="shared" si="552"/>
        <v>Henno</v>
      </c>
      <c r="F3467" s="51" t="str">
        <f t="shared" si="553"/>
        <v>Snyman</v>
      </c>
      <c r="G3467" s="51" t="str">
        <f t="shared" si="554"/>
        <v>Men Master</v>
      </c>
      <c r="H3467" s="51" t="str">
        <f t="shared" si="555"/>
        <v>Penguin</v>
      </c>
      <c r="I3467" s="84"/>
      <c r="J3467" s="84" t="s">
        <v>20</v>
      </c>
      <c r="K3467" s="84">
        <v>89</v>
      </c>
      <c r="L3467" s="83">
        <f t="shared" si="556"/>
        <v>2.6</v>
      </c>
      <c r="M3467" s="83">
        <f t="shared" si="557"/>
        <v>2.6</v>
      </c>
    </row>
    <row r="3468" spans="1:13" x14ac:dyDescent="0.3">
      <c r="A3468" s="210" t="str">
        <f t="shared" si="549"/>
        <v>2024-IC-L1</v>
      </c>
      <c r="B3468" s="199">
        <f t="shared" si="550"/>
        <v>45339</v>
      </c>
      <c r="C3468" s="210" t="str">
        <f t="shared" si="551"/>
        <v>Zone 1 - Mile 8</v>
      </c>
      <c r="D3468" s="84" t="s">
        <v>809</v>
      </c>
      <c r="E3468" s="51" t="str">
        <f t="shared" si="552"/>
        <v>Henno</v>
      </c>
      <c r="F3468" s="51" t="str">
        <f t="shared" si="553"/>
        <v>Snyman</v>
      </c>
      <c r="G3468" s="51" t="str">
        <f t="shared" si="554"/>
        <v>Men Master</v>
      </c>
      <c r="H3468" s="51" t="str">
        <f t="shared" si="555"/>
        <v>Penguin</v>
      </c>
      <c r="I3468" s="84"/>
      <c r="J3468" s="84" t="s">
        <v>1280</v>
      </c>
      <c r="K3468" s="84">
        <v>129</v>
      </c>
      <c r="L3468" s="83">
        <f t="shared" si="556"/>
        <v>9</v>
      </c>
      <c r="M3468" s="83">
        <f t="shared" si="557"/>
        <v>9</v>
      </c>
    </row>
    <row r="3469" spans="1:13" x14ac:dyDescent="0.3">
      <c r="A3469" s="210" t="str">
        <f t="shared" si="549"/>
        <v>2024-IC-L1</v>
      </c>
      <c r="B3469" s="199">
        <f t="shared" si="550"/>
        <v>45339</v>
      </c>
      <c r="C3469" s="210" t="str">
        <f t="shared" si="551"/>
        <v>Zone 1 - Mile 8</v>
      </c>
      <c r="D3469" s="84" t="s">
        <v>809</v>
      </c>
      <c r="E3469" s="51" t="str">
        <f t="shared" si="552"/>
        <v>Henno</v>
      </c>
      <c r="F3469" s="51" t="str">
        <f t="shared" si="553"/>
        <v>Snyman</v>
      </c>
      <c r="G3469" s="51" t="str">
        <f t="shared" si="554"/>
        <v>Men Master</v>
      </c>
      <c r="H3469" s="51" t="str">
        <f t="shared" si="555"/>
        <v>Penguin</v>
      </c>
      <c r="I3469" s="84"/>
      <c r="J3469" s="84" t="s">
        <v>1280</v>
      </c>
      <c r="K3469" s="84">
        <v>129</v>
      </c>
      <c r="L3469" s="83">
        <f t="shared" si="556"/>
        <v>9</v>
      </c>
      <c r="M3469" s="83">
        <f t="shared" si="557"/>
        <v>9</v>
      </c>
    </row>
    <row r="3470" spans="1:13" x14ac:dyDescent="0.3">
      <c r="A3470" s="210" t="str">
        <f t="shared" si="549"/>
        <v>2024-IC-L1</v>
      </c>
      <c r="B3470" s="199">
        <f t="shared" si="550"/>
        <v>45339</v>
      </c>
      <c r="C3470" s="210" t="str">
        <f t="shared" si="551"/>
        <v>Zone 1 - Mile 8</v>
      </c>
      <c r="D3470" s="84" t="s">
        <v>809</v>
      </c>
      <c r="E3470" s="51" t="str">
        <f t="shared" si="552"/>
        <v>Henno</v>
      </c>
      <c r="F3470" s="51" t="str">
        <f t="shared" si="553"/>
        <v>Snyman</v>
      </c>
      <c r="G3470" s="51" t="str">
        <f t="shared" si="554"/>
        <v>Men Master</v>
      </c>
      <c r="H3470" s="51" t="str">
        <f t="shared" si="555"/>
        <v>Penguin</v>
      </c>
      <c r="I3470" s="84"/>
      <c r="J3470" s="84" t="s">
        <v>1280</v>
      </c>
      <c r="K3470" s="84">
        <v>136</v>
      </c>
      <c r="L3470" s="83">
        <f t="shared" si="556"/>
        <v>10.8</v>
      </c>
      <c r="M3470" s="83">
        <f t="shared" si="557"/>
        <v>10.8</v>
      </c>
    </row>
    <row r="3471" spans="1:13" x14ac:dyDescent="0.3">
      <c r="A3471" s="210" t="str">
        <f t="shared" si="549"/>
        <v>2024-IC-L1</v>
      </c>
      <c r="B3471" s="199">
        <f t="shared" si="550"/>
        <v>45339</v>
      </c>
      <c r="C3471" s="210" t="str">
        <f t="shared" si="551"/>
        <v>Zone 1 - Mile 8</v>
      </c>
      <c r="D3471" s="84" t="s">
        <v>639</v>
      </c>
      <c r="E3471" s="51" t="str">
        <f t="shared" si="552"/>
        <v>Chris Junior</v>
      </c>
      <c r="F3471" s="51" t="str">
        <f t="shared" si="553"/>
        <v>Orffer</v>
      </c>
      <c r="G3471" s="51" t="str">
        <f t="shared" si="554"/>
        <v>Men Senior</v>
      </c>
      <c r="H3471" s="51" t="str">
        <f t="shared" si="555"/>
        <v>Penguin</v>
      </c>
      <c r="I3471" s="84"/>
      <c r="J3471" s="82" t="s">
        <v>1279</v>
      </c>
      <c r="K3471" s="84">
        <v>154</v>
      </c>
      <c r="L3471" s="83">
        <f t="shared" si="556"/>
        <v>19.100000000000001</v>
      </c>
      <c r="M3471" s="83">
        <f t="shared" si="557"/>
        <v>19.100000000000001</v>
      </c>
    </row>
    <row r="3472" spans="1:13" x14ac:dyDescent="0.3">
      <c r="A3472" s="210" t="str">
        <f t="shared" si="549"/>
        <v>2024-IC-L1</v>
      </c>
      <c r="B3472" s="199">
        <f t="shared" si="550"/>
        <v>45339</v>
      </c>
      <c r="C3472" s="210" t="str">
        <f t="shared" si="551"/>
        <v>Zone 1 - Mile 8</v>
      </c>
      <c r="D3472" s="84" t="s">
        <v>639</v>
      </c>
      <c r="E3472" s="51" t="str">
        <f t="shared" si="552"/>
        <v>Chris Junior</v>
      </c>
      <c r="F3472" s="51" t="str">
        <f t="shared" si="553"/>
        <v>Orffer</v>
      </c>
      <c r="G3472" s="51" t="str">
        <f t="shared" si="554"/>
        <v>Men Senior</v>
      </c>
      <c r="H3472" s="51" t="str">
        <f t="shared" si="555"/>
        <v>Penguin</v>
      </c>
      <c r="I3472" s="84"/>
      <c r="J3472" s="84" t="s">
        <v>20</v>
      </c>
      <c r="K3472" s="84">
        <v>81</v>
      </c>
      <c r="L3472" s="83">
        <f t="shared" si="556"/>
        <v>1.9</v>
      </c>
      <c r="M3472" s="83">
        <f t="shared" si="557"/>
        <v>1.9</v>
      </c>
    </row>
    <row r="3473" spans="1:13" x14ac:dyDescent="0.3">
      <c r="A3473" s="210" t="str">
        <f t="shared" si="549"/>
        <v>2024-IC-L1</v>
      </c>
      <c r="B3473" s="199">
        <f t="shared" si="550"/>
        <v>45339</v>
      </c>
      <c r="C3473" s="210" t="str">
        <f t="shared" si="551"/>
        <v>Zone 1 - Mile 8</v>
      </c>
      <c r="D3473" s="84" t="s">
        <v>639</v>
      </c>
      <c r="E3473" s="51" t="str">
        <f t="shared" si="552"/>
        <v>Chris Junior</v>
      </c>
      <c r="F3473" s="51" t="str">
        <f t="shared" si="553"/>
        <v>Orffer</v>
      </c>
      <c r="G3473" s="51" t="str">
        <f t="shared" si="554"/>
        <v>Men Senior</v>
      </c>
      <c r="H3473" s="51" t="str">
        <f t="shared" si="555"/>
        <v>Penguin</v>
      </c>
      <c r="I3473" s="84"/>
      <c r="J3473" s="84" t="s">
        <v>20</v>
      </c>
      <c r="K3473" s="84">
        <v>89</v>
      </c>
      <c r="L3473" s="83">
        <f t="shared" si="556"/>
        <v>2.6</v>
      </c>
      <c r="M3473" s="83">
        <f t="shared" si="557"/>
        <v>2.6</v>
      </c>
    </row>
    <row r="3474" spans="1:13" x14ac:dyDescent="0.3">
      <c r="A3474" s="210" t="str">
        <f t="shared" si="549"/>
        <v>2024-IC-L1</v>
      </c>
      <c r="B3474" s="199">
        <f t="shared" si="550"/>
        <v>45339</v>
      </c>
      <c r="C3474" s="210" t="str">
        <f t="shared" si="551"/>
        <v>Zone 1 - Mile 8</v>
      </c>
      <c r="D3474" s="84" t="s">
        <v>838</v>
      </c>
      <c r="E3474" s="51" t="str">
        <f t="shared" si="552"/>
        <v>Henco</v>
      </c>
      <c r="F3474" s="51" t="str">
        <f t="shared" si="553"/>
        <v>Snyman</v>
      </c>
      <c r="G3474" s="51" t="str">
        <f t="shared" si="554"/>
        <v>Men Senior</v>
      </c>
      <c r="H3474" s="51" t="str">
        <f t="shared" si="555"/>
        <v>Penguin</v>
      </c>
      <c r="I3474" s="84"/>
      <c r="J3474" s="82" t="s">
        <v>1279</v>
      </c>
      <c r="K3474" s="84">
        <v>165</v>
      </c>
      <c r="L3474" s="83">
        <f t="shared" si="556"/>
        <v>24.1</v>
      </c>
      <c r="M3474" s="83">
        <f t="shared" si="557"/>
        <v>24.1</v>
      </c>
    </row>
    <row r="3475" spans="1:13" x14ac:dyDescent="0.3">
      <c r="A3475" s="210" t="str">
        <f t="shared" si="549"/>
        <v>2024-IC-L1</v>
      </c>
      <c r="B3475" s="199">
        <f t="shared" si="550"/>
        <v>45339</v>
      </c>
      <c r="C3475" s="210" t="str">
        <f t="shared" si="551"/>
        <v>Zone 1 - Mile 8</v>
      </c>
      <c r="D3475" s="84" t="s">
        <v>838</v>
      </c>
      <c r="E3475" s="51" t="str">
        <f t="shared" si="552"/>
        <v>Henco</v>
      </c>
      <c r="F3475" s="51" t="str">
        <f t="shared" si="553"/>
        <v>Snyman</v>
      </c>
      <c r="G3475" s="51" t="str">
        <f t="shared" si="554"/>
        <v>Men Senior</v>
      </c>
      <c r="H3475" s="51" t="str">
        <f t="shared" si="555"/>
        <v>Penguin</v>
      </c>
      <c r="I3475" s="84"/>
      <c r="J3475" s="82" t="s">
        <v>1279</v>
      </c>
      <c r="K3475" s="84">
        <v>148</v>
      </c>
      <c r="L3475" s="83">
        <f t="shared" si="556"/>
        <v>16.600000000000001</v>
      </c>
      <c r="M3475" s="83">
        <f t="shared" si="557"/>
        <v>16.600000000000001</v>
      </c>
    </row>
    <row r="3476" spans="1:13" x14ac:dyDescent="0.3">
      <c r="A3476" s="210" t="str">
        <f t="shared" si="549"/>
        <v>2024-IC-L1</v>
      </c>
      <c r="B3476" s="199">
        <f t="shared" si="550"/>
        <v>45339</v>
      </c>
      <c r="C3476" s="210" t="str">
        <f t="shared" si="551"/>
        <v>Zone 1 - Mile 8</v>
      </c>
      <c r="D3476" s="84" t="s">
        <v>838</v>
      </c>
      <c r="E3476" s="51" t="str">
        <f t="shared" si="552"/>
        <v>Henco</v>
      </c>
      <c r="F3476" s="51" t="str">
        <f t="shared" si="553"/>
        <v>Snyman</v>
      </c>
      <c r="G3476" s="51" t="str">
        <f t="shared" si="554"/>
        <v>Men Senior</v>
      </c>
      <c r="H3476" s="51" t="str">
        <f t="shared" si="555"/>
        <v>Penguin</v>
      </c>
      <c r="I3476" s="84"/>
      <c r="J3476" s="82" t="s">
        <v>1279</v>
      </c>
      <c r="K3476" s="84">
        <v>146</v>
      </c>
      <c r="L3476" s="83">
        <f t="shared" si="556"/>
        <v>15.9</v>
      </c>
      <c r="M3476" s="83">
        <f t="shared" si="557"/>
        <v>15.9</v>
      </c>
    </row>
    <row r="3477" spans="1:13" x14ac:dyDescent="0.3">
      <c r="A3477" s="210" t="str">
        <f t="shared" si="549"/>
        <v>2024-IC-L1</v>
      </c>
      <c r="B3477" s="199">
        <f t="shared" si="550"/>
        <v>45339</v>
      </c>
      <c r="C3477" s="210" t="str">
        <f t="shared" si="551"/>
        <v>Zone 1 - Mile 8</v>
      </c>
      <c r="D3477" s="84" t="s">
        <v>838</v>
      </c>
      <c r="E3477" s="51" t="str">
        <f t="shared" si="552"/>
        <v>Henco</v>
      </c>
      <c r="F3477" s="51" t="str">
        <f t="shared" si="553"/>
        <v>Snyman</v>
      </c>
      <c r="G3477" s="51" t="str">
        <f t="shared" si="554"/>
        <v>Men Senior</v>
      </c>
      <c r="H3477" s="51" t="str">
        <f t="shared" si="555"/>
        <v>Penguin</v>
      </c>
      <c r="I3477" s="84"/>
      <c r="J3477" s="82" t="s">
        <v>1279</v>
      </c>
      <c r="K3477" s="84">
        <v>156</v>
      </c>
      <c r="L3477" s="83">
        <f t="shared" si="556"/>
        <v>19.899999999999999</v>
      </c>
      <c r="M3477" s="83">
        <f t="shared" si="557"/>
        <v>19.899999999999999</v>
      </c>
    </row>
    <row r="3478" spans="1:13" x14ac:dyDescent="0.3">
      <c r="A3478" s="210" t="str">
        <f t="shared" si="549"/>
        <v>2024-IC-L1</v>
      </c>
      <c r="B3478" s="199">
        <f t="shared" si="550"/>
        <v>45339</v>
      </c>
      <c r="C3478" s="210" t="str">
        <f t="shared" si="551"/>
        <v>Zone 1 - Mile 8</v>
      </c>
      <c r="D3478" s="84" t="s">
        <v>838</v>
      </c>
      <c r="E3478" s="51" t="str">
        <f t="shared" si="552"/>
        <v>Henco</v>
      </c>
      <c r="F3478" s="51" t="str">
        <f t="shared" si="553"/>
        <v>Snyman</v>
      </c>
      <c r="G3478" s="51" t="str">
        <f t="shared" si="554"/>
        <v>Men Senior</v>
      </c>
      <c r="H3478" s="51" t="str">
        <f t="shared" si="555"/>
        <v>Penguin</v>
      </c>
      <c r="I3478" s="84"/>
      <c r="J3478" s="84" t="s">
        <v>20</v>
      </c>
      <c r="K3478" s="84">
        <v>85</v>
      </c>
      <c r="L3478" s="83">
        <f t="shared" si="556"/>
        <v>2.2000000000000002</v>
      </c>
      <c r="M3478" s="83">
        <f t="shared" si="557"/>
        <v>2.2000000000000002</v>
      </c>
    </row>
    <row r="3479" spans="1:13" x14ac:dyDescent="0.3">
      <c r="A3479" s="210" t="str">
        <f t="shared" si="549"/>
        <v>2024-IC-L1</v>
      </c>
      <c r="B3479" s="199">
        <f t="shared" si="550"/>
        <v>45339</v>
      </c>
      <c r="C3479" s="210" t="str">
        <f t="shared" si="551"/>
        <v>Zone 1 - Mile 8</v>
      </c>
      <c r="D3479" s="84" t="s">
        <v>838</v>
      </c>
      <c r="E3479" s="51" t="str">
        <f t="shared" si="552"/>
        <v>Henco</v>
      </c>
      <c r="F3479" s="51" t="str">
        <f t="shared" si="553"/>
        <v>Snyman</v>
      </c>
      <c r="G3479" s="51" t="str">
        <f t="shared" si="554"/>
        <v>Men Senior</v>
      </c>
      <c r="H3479" s="51" t="str">
        <f t="shared" si="555"/>
        <v>Penguin</v>
      </c>
      <c r="I3479" s="84"/>
      <c r="J3479" s="84" t="s">
        <v>1280</v>
      </c>
      <c r="K3479" s="84">
        <v>141</v>
      </c>
      <c r="L3479" s="83">
        <f t="shared" si="556"/>
        <v>12.3</v>
      </c>
      <c r="M3479" s="83">
        <f t="shared" si="557"/>
        <v>12.3</v>
      </c>
    </row>
    <row r="3480" spans="1:13" x14ac:dyDescent="0.3">
      <c r="A3480" s="210" t="str">
        <f t="shared" si="549"/>
        <v>2024-IC-L1</v>
      </c>
      <c r="B3480" s="199">
        <f t="shared" si="550"/>
        <v>45339</v>
      </c>
      <c r="C3480" s="210" t="str">
        <f t="shared" si="551"/>
        <v>Zone 1 - Mile 8</v>
      </c>
      <c r="D3480" s="84" t="s">
        <v>838</v>
      </c>
      <c r="E3480" s="51" t="str">
        <f t="shared" si="552"/>
        <v>Henco</v>
      </c>
      <c r="F3480" s="51" t="str">
        <f t="shared" si="553"/>
        <v>Snyman</v>
      </c>
      <c r="G3480" s="51" t="str">
        <f t="shared" si="554"/>
        <v>Men Senior</v>
      </c>
      <c r="H3480" s="51" t="str">
        <f t="shared" si="555"/>
        <v>Penguin</v>
      </c>
      <c r="I3480" s="84"/>
      <c r="J3480" s="84" t="s">
        <v>1280</v>
      </c>
      <c r="K3480" s="84">
        <v>160</v>
      </c>
      <c r="L3480" s="83">
        <f t="shared" si="556"/>
        <v>19.100000000000001</v>
      </c>
      <c r="M3480" s="83">
        <f t="shared" si="557"/>
        <v>19.100000000000001</v>
      </c>
    </row>
    <row r="3481" spans="1:13" x14ac:dyDescent="0.3">
      <c r="A3481" s="210" t="str">
        <f t="shared" si="549"/>
        <v>2024-IC-L1</v>
      </c>
      <c r="B3481" s="199">
        <f t="shared" si="550"/>
        <v>45339</v>
      </c>
      <c r="C3481" s="210" t="str">
        <f t="shared" si="551"/>
        <v>Zone 1 - Mile 8</v>
      </c>
      <c r="D3481" s="84" t="s">
        <v>1225</v>
      </c>
      <c r="E3481" s="51" t="str">
        <f t="shared" si="552"/>
        <v>Neil</v>
      </c>
      <c r="F3481" s="51" t="str">
        <f t="shared" si="553"/>
        <v>Pretorius</v>
      </c>
      <c r="G3481" s="51" t="str">
        <f t="shared" si="554"/>
        <v>Men U/16</v>
      </c>
      <c r="H3481" s="51" t="str">
        <f t="shared" si="555"/>
        <v>Penguin</v>
      </c>
      <c r="I3481" s="84"/>
      <c r="J3481" s="84" t="s">
        <v>20</v>
      </c>
      <c r="K3481" s="84">
        <v>82</v>
      </c>
      <c r="L3481" s="83">
        <f t="shared" si="556"/>
        <v>2</v>
      </c>
      <c r="M3481" s="83">
        <f t="shared" si="557"/>
        <v>2</v>
      </c>
    </row>
    <row r="3482" spans="1:13" x14ac:dyDescent="0.3">
      <c r="A3482" s="210" t="str">
        <f t="shared" si="549"/>
        <v>2024-IC-L1</v>
      </c>
      <c r="B3482" s="199">
        <f t="shared" si="550"/>
        <v>45339</v>
      </c>
      <c r="C3482" s="210" t="str">
        <f t="shared" si="551"/>
        <v>Zone 1 - Mile 8</v>
      </c>
      <c r="D3482" s="84" t="s">
        <v>1225</v>
      </c>
      <c r="E3482" s="51" t="str">
        <f t="shared" si="552"/>
        <v>Neil</v>
      </c>
      <c r="F3482" s="51" t="str">
        <f t="shared" si="553"/>
        <v>Pretorius</v>
      </c>
      <c r="G3482" s="51" t="str">
        <f t="shared" si="554"/>
        <v>Men U/16</v>
      </c>
      <c r="H3482" s="51" t="str">
        <f t="shared" si="555"/>
        <v>Penguin</v>
      </c>
      <c r="I3482" s="84"/>
      <c r="J3482" s="84" t="s">
        <v>20</v>
      </c>
      <c r="K3482" s="84">
        <v>79</v>
      </c>
      <c r="L3482" s="83">
        <f t="shared" si="556"/>
        <v>1.8</v>
      </c>
      <c r="M3482" s="83">
        <f t="shared" si="557"/>
        <v>1.8</v>
      </c>
    </row>
    <row r="3483" spans="1:13" x14ac:dyDescent="0.3">
      <c r="A3483" s="210" t="str">
        <f t="shared" si="549"/>
        <v>2024-IC-L1</v>
      </c>
      <c r="B3483" s="199">
        <f t="shared" si="550"/>
        <v>45339</v>
      </c>
      <c r="C3483" s="210" t="str">
        <f t="shared" si="551"/>
        <v>Zone 1 - Mile 8</v>
      </c>
      <c r="D3483" s="84" t="s">
        <v>1223</v>
      </c>
      <c r="E3483" s="51" t="str">
        <f t="shared" si="552"/>
        <v>Armand</v>
      </c>
      <c r="F3483" s="51" t="str">
        <f t="shared" si="553"/>
        <v>Pretorius</v>
      </c>
      <c r="G3483" s="51" t="str">
        <f t="shared" si="554"/>
        <v>Men Senior</v>
      </c>
      <c r="H3483" s="51" t="str">
        <f t="shared" si="555"/>
        <v>Penguin</v>
      </c>
      <c r="I3483" s="84"/>
      <c r="J3483" s="82" t="s">
        <v>1279</v>
      </c>
      <c r="K3483" s="84">
        <v>152</v>
      </c>
      <c r="L3483" s="83">
        <f t="shared" si="556"/>
        <v>18.2</v>
      </c>
      <c r="M3483" s="83">
        <f t="shared" si="557"/>
        <v>18.2</v>
      </c>
    </row>
    <row r="3484" spans="1:13" x14ac:dyDescent="0.3">
      <c r="A3484" s="210" t="str">
        <f t="shared" si="549"/>
        <v>2024-IC-L1</v>
      </c>
      <c r="B3484" s="199">
        <f t="shared" si="550"/>
        <v>45339</v>
      </c>
      <c r="C3484" s="210" t="str">
        <f t="shared" si="551"/>
        <v>Zone 1 - Mile 8</v>
      </c>
      <c r="D3484" s="84" t="s">
        <v>1223</v>
      </c>
      <c r="E3484" s="51" t="str">
        <f t="shared" si="552"/>
        <v>Armand</v>
      </c>
      <c r="F3484" s="51" t="str">
        <f t="shared" si="553"/>
        <v>Pretorius</v>
      </c>
      <c r="G3484" s="51" t="str">
        <f t="shared" si="554"/>
        <v>Men Senior</v>
      </c>
      <c r="H3484" s="51" t="str">
        <f t="shared" si="555"/>
        <v>Penguin</v>
      </c>
      <c r="I3484" s="84"/>
      <c r="J3484" s="84" t="s">
        <v>20</v>
      </c>
      <c r="K3484" s="84">
        <v>93</v>
      </c>
      <c r="L3484" s="83">
        <f t="shared" si="556"/>
        <v>3</v>
      </c>
      <c r="M3484" s="83">
        <f t="shared" si="557"/>
        <v>3</v>
      </c>
    </row>
    <row r="3485" spans="1:13" x14ac:dyDescent="0.3">
      <c r="A3485" s="210" t="str">
        <f t="shared" si="549"/>
        <v>2024-IC-L1</v>
      </c>
      <c r="B3485" s="199">
        <f t="shared" si="550"/>
        <v>45339</v>
      </c>
      <c r="C3485" s="210" t="str">
        <f t="shared" si="551"/>
        <v>Zone 1 - Mile 8</v>
      </c>
      <c r="D3485" s="84" t="s">
        <v>620</v>
      </c>
      <c r="E3485" s="51" t="str">
        <f t="shared" si="552"/>
        <v>Corne</v>
      </c>
      <c r="F3485" s="51" t="str">
        <f t="shared" si="553"/>
        <v>Van Niekerk</v>
      </c>
      <c r="G3485" s="51" t="str">
        <f t="shared" si="554"/>
        <v>Men Senior</v>
      </c>
      <c r="H3485" s="51" t="str">
        <f t="shared" si="555"/>
        <v>Penguin</v>
      </c>
      <c r="I3485" s="84"/>
      <c r="J3485" s="84" t="s">
        <v>20</v>
      </c>
      <c r="K3485" s="84">
        <v>79</v>
      </c>
      <c r="L3485" s="83">
        <f t="shared" si="556"/>
        <v>1.8</v>
      </c>
      <c r="M3485" s="83">
        <f t="shared" si="557"/>
        <v>1.8</v>
      </c>
    </row>
    <row r="3486" spans="1:13" x14ac:dyDescent="0.3">
      <c r="A3486" s="210" t="str">
        <f t="shared" si="549"/>
        <v>2024-IC-L1</v>
      </c>
      <c r="B3486" s="199">
        <f t="shared" si="550"/>
        <v>45339</v>
      </c>
      <c r="C3486" s="210" t="str">
        <f t="shared" si="551"/>
        <v>Zone 1 - Mile 8</v>
      </c>
      <c r="D3486" s="84" t="s">
        <v>620</v>
      </c>
      <c r="E3486" s="51" t="str">
        <f t="shared" si="552"/>
        <v>Corne</v>
      </c>
      <c r="F3486" s="51" t="str">
        <f t="shared" si="553"/>
        <v>Van Niekerk</v>
      </c>
      <c r="G3486" s="51" t="str">
        <f t="shared" si="554"/>
        <v>Men Senior</v>
      </c>
      <c r="H3486" s="51" t="str">
        <f t="shared" si="555"/>
        <v>Penguin</v>
      </c>
      <c r="I3486" s="84"/>
      <c r="J3486" s="84" t="s">
        <v>20</v>
      </c>
      <c r="K3486" s="84">
        <v>79</v>
      </c>
      <c r="L3486" s="83">
        <f t="shared" si="556"/>
        <v>1.8</v>
      </c>
      <c r="M3486" s="83">
        <f t="shared" si="557"/>
        <v>1.8</v>
      </c>
    </row>
    <row r="3487" spans="1:13" x14ac:dyDescent="0.3">
      <c r="A3487" s="210" t="str">
        <f t="shared" si="549"/>
        <v>2024-IC-L1</v>
      </c>
      <c r="B3487" s="199">
        <f t="shared" si="550"/>
        <v>45339</v>
      </c>
      <c r="C3487" s="210" t="str">
        <f t="shared" si="551"/>
        <v>Zone 1 - Mile 8</v>
      </c>
      <c r="D3487" s="84" t="s">
        <v>620</v>
      </c>
      <c r="E3487" s="51" t="str">
        <f t="shared" si="552"/>
        <v>Corne</v>
      </c>
      <c r="F3487" s="51" t="str">
        <f t="shared" si="553"/>
        <v>Van Niekerk</v>
      </c>
      <c r="G3487" s="51" t="str">
        <f t="shared" si="554"/>
        <v>Men Senior</v>
      </c>
      <c r="H3487" s="51" t="str">
        <f t="shared" si="555"/>
        <v>Penguin</v>
      </c>
      <c r="I3487" s="84"/>
      <c r="J3487" s="84" t="s">
        <v>20</v>
      </c>
      <c r="K3487" s="84">
        <v>75</v>
      </c>
      <c r="L3487" s="83">
        <f t="shared" si="556"/>
        <v>1.5</v>
      </c>
      <c r="M3487" s="83">
        <f t="shared" si="557"/>
        <v>1.5</v>
      </c>
    </row>
    <row r="3488" spans="1:13" x14ac:dyDescent="0.3">
      <c r="A3488" s="210" t="str">
        <f t="shared" si="549"/>
        <v>2024-IC-L1</v>
      </c>
      <c r="B3488" s="199">
        <f t="shared" si="550"/>
        <v>45339</v>
      </c>
      <c r="C3488" s="210" t="str">
        <f t="shared" si="551"/>
        <v>Zone 1 - Mile 8</v>
      </c>
      <c r="D3488" s="84" t="s">
        <v>1431</v>
      </c>
      <c r="E3488" s="51" t="str">
        <f t="shared" si="552"/>
        <v>Phillip</v>
      </c>
      <c r="F3488" s="51" t="str">
        <f t="shared" si="553"/>
        <v>Coetzee</v>
      </c>
      <c r="G3488" s="51" t="str">
        <f t="shared" si="554"/>
        <v>Men Senior</v>
      </c>
      <c r="H3488" s="51" t="str">
        <f t="shared" si="555"/>
        <v>Penguin</v>
      </c>
      <c r="I3488" s="84"/>
      <c r="J3488" s="84" t="s">
        <v>20</v>
      </c>
      <c r="K3488" s="84">
        <v>87</v>
      </c>
      <c r="L3488" s="83">
        <f t="shared" si="556"/>
        <v>2.4</v>
      </c>
      <c r="M3488" s="83">
        <f t="shared" si="557"/>
        <v>2.4</v>
      </c>
    </row>
    <row r="3489" spans="1:13" x14ac:dyDescent="0.3">
      <c r="A3489" s="210" t="str">
        <f t="shared" si="549"/>
        <v>2024-IC-L1</v>
      </c>
      <c r="B3489" s="199">
        <f t="shared" si="550"/>
        <v>45339</v>
      </c>
      <c r="C3489" s="210" t="str">
        <f t="shared" si="551"/>
        <v>Zone 1 - Mile 8</v>
      </c>
      <c r="D3489" s="84" t="s">
        <v>1431</v>
      </c>
      <c r="E3489" s="51" t="str">
        <f t="shared" si="552"/>
        <v>Phillip</v>
      </c>
      <c r="F3489" s="51" t="str">
        <f t="shared" si="553"/>
        <v>Coetzee</v>
      </c>
      <c r="G3489" s="51" t="str">
        <f t="shared" si="554"/>
        <v>Men Senior</v>
      </c>
      <c r="H3489" s="51" t="str">
        <f t="shared" si="555"/>
        <v>Penguin</v>
      </c>
      <c r="I3489" s="84"/>
      <c r="J3489" s="84" t="s">
        <v>20</v>
      </c>
      <c r="K3489" s="84">
        <v>79</v>
      </c>
      <c r="L3489" s="83">
        <f t="shared" si="556"/>
        <v>1.8</v>
      </c>
      <c r="M3489" s="83">
        <f t="shared" si="557"/>
        <v>1.8</v>
      </c>
    </row>
    <row r="3490" spans="1:13" x14ac:dyDescent="0.3">
      <c r="A3490" s="210" t="str">
        <f t="shared" si="549"/>
        <v>2024-IC-L1</v>
      </c>
      <c r="B3490" s="199">
        <f t="shared" si="550"/>
        <v>45339</v>
      </c>
      <c r="C3490" s="210" t="str">
        <f t="shared" si="551"/>
        <v>Zone 1 - Mile 8</v>
      </c>
      <c r="D3490" s="84" t="s">
        <v>685</v>
      </c>
      <c r="E3490" s="51" t="str">
        <f t="shared" si="552"/>
        <v>Lisa</v>
      </c>
      <c r="F3490" s="51" t="str">
        <f t="shared" si="553"/>
        <v>Coetzee</v>
      </c>
      <c r="G3490" s="51" t="str">
        <f t="shared" si="554"/>
        <v>Ladies Master</v>
      </c>
      <c r="H3490" s="51" t="str">
        <f t="shared" si="555"/>
        <v>Penguin</v>
      </c>
      <c r="I3490" s="84"/>
      <c r="J3490" s="84" t="s">
        <v>20</v>
      </c>
      <c r="K3490" s="84">
        <v>79</v>
      </c>
      <c r="L3490" s="83">
        <f t="shared" si="556"/>
        <v>1.8</v>
      </c>
      <c r="M3490" s="83">
        <f t="shared" si="557"/>
        <v>1.8</v>
      </c>
    </row>
    <row r="3491" spans="1:13" x14ac:dyDescent="0.3">
      <c r="A3491" s="210" t="str">
        <f t="shared" si="549"/>
        <v>2024-IC-L1</v>
      </c>
      <c r="B3491" s="199">
        <f t="shared" si="550"/>
        <v>45339</v>
      </c>
      <c r="C3491" s="210" t="str">
        <f t="shared" si="551"/>
        <v>Zone 1 - Mile 8</v>
      </c>
      <c r="D3491" s="84" t="s">
        <v>685</v>
      </c>
      <c r="E3491" s="51" t="str">
        <f t="shared" si="552"/>
        <v>Lisa</v>
      </c>
      <c r="F3491" s="51" t="str">
        <f t="shared" si="553"/>
        <v>Coetzee</v>
      </c>
      <c r="G3491" s="51" t="str">
        <f t="shared" si="554"/>
        <v>Ladies Master</v>
      </c>
      <c r="H3491" s="51" t="str">
        <f t="shared" si="555"/>
        <v>Penguin</v>
      </c>
      <c r="I3491" s="84"/>
      <c r="J3491" s="84" t="s">
        <v>20</v>
      </c>
      <c r="K3491" s="84">
        <v>67</v>
      </c>
      <c r="L3491" s="83">
        <f t="shared" si="556"/>
        <v>1.1000000000000001</v>
      </c>
      <c r="M3491" s="83">
        <f t="shared" si="557"/>
        <v>1.1000000000000001</v>
      </c>
    </row>
    <row r="3492" spans="1:13" x14ac:dyDescent="0.3">
      <c r="A3492" s="210" t="str">
        <f t="shared" si="549"/>
        <v>2024-IC-L1</v>
      </c>
      <c r="B3492" s="199">
        <f t="shared" si="550"/>
        <v>45339</v>
      </c>
      <c r="C3492" s="210" t="str">
        <f t="shared" si="551"/>
        <v>Zone 1 - Mile 8</v>
      </c>
      <c r="D3492" s="84" t="s">
        <v>685</v>
      </c>
      <c r="E3492" s="51" t="str">
        <f t="shared" si="552"/>
        <v>Lisa</v>
      </c>
      <c r="F3492" s="51" t="str">
        <f t="shared" si="553"/>
        <v>Coetzee</v>
      </c>
      <c r="G3492" s="51" t="str">
        <f t="shared" si="554"/>
        <v>Ladies Master</v>
      </c>
      <c r="H3492" s="51" t="str">
        <f t="shared" si="555"/>
        <v>Penguin</v>
      </c>
      <c r="I3492" s="84"/>
      <c r="J3492" s="84" t="s">
        <v>20</v>
      </c>
      <c r="K3492" s="84">
        <v>81</v>
      </c>
      <c r="L3492" s="83">
        <f t="shared" si="556"/>
        <v>1.9</v>
      </c>
      <c r="M3492" s="83">
        <f t="shared" si="557"/>
        <v>1.9</v>
      </c>
    </row>
    <row r="3493" spans="1:13" x14ac:dyDescent="0.3">
      <c r="A3493" s="210" t="str">
        <f t="shared" si="549"/>
        <v>2024-IC-L1</v>
      </c>
      <c r="B3493" s="199">
        <f t="shared" si="550"/>
        <v>45339</v>
      </c>
      <c r="C3493" s="210" t="str">
        <f t="shared" si="551"/>
        <v>Zone 1 - Mile 8</v>
      </c>
      <c r="D3493" s="84" t="s">
        <v>1422</v>
      </c>
      <c r="E3493" s="51" t="str">
        <f t="shared" si="552"/>
        <v>Stefan</v>
      </c>
      <c r="F3493" s="51" t="str">
        <f t="shared" si="553"/>
        <v>Snyman</v>
      </c>
      <c r="G3493" s="51" t="str">
        <f t="shared" si="554"/>
        <v>Men U/21</v>
      </c>
      <c r="H3493" s="51" t="str">
        <f t="shared" si="555"/>
        <v>Penguin</v>
      </c>
      <c r="I3493" s="84"/>
      <c r="J3493" s="84"/>
      <c r="K3493" s="84"/>
      <c r="L3493" s="83" t="str">
        <f t="shared" si="556"/>
        <v/>
      </c>
      <c r="M3493" s="83" t="str">
        <f t="shared" si="557"/>
        <v/>
      </c>
    </row>
    <row r="3494" spans="1:13" x14ac:dyDescent="0.3">
      <c r="A3494" s="210" t="str">
        <f t="shared" si="549"/>
        <v>2024-IC-L1</v>
      </c>
      <c r="B3494" s="199">
        <f t="shared" si="550"/>
        <v>45339</v>
      </c>
      <c r="C3494" s="210" t="str">
        <f t="shared" si="551"/>
        <v>Zone 1 - Mile 8</v>
      </c>
      <c r="D3494" s="84" t="s">
        <v>453</v>
      </c>
      <c r="E3494" s="51" t="str">
        <f t="shared" si="552"/>
        <v>Charles</v>
      </c>
      <c r="F3494" s="51" t="str">
        <f t="shared" si="553"/>
        <v>Bothma</v>
      </c>
      <c r="G3494" s="51" t="str">
        <f t="shared" si="554"/>
        <v>Men Grand Masters</v>
      </c>
      <c r="H3494" s="51" t="str">
        <f t="shared" si="555"/>
        <v>Penguin</v>
      </c>
      <c r="I3494" s="84"/>
      <c r="J3494" s="84"/>
      <c r="K3494" s="84"/>
      <c r="L3494" s="83" t="str">
        <f t="shared" si="556"/>
        <v/>
      </c>
      <c r="M3494" s="83" t="str">
        <f t="shared" si="557"/>
        <v/>
      </c>
    </row>
    <row r="3495" spans="1:13" x14ac:dyDescent="0.3">
      <c r="A3495" s="210" t="str">
        <f t="shared" si="549"/>
        <v>2024-IC-L1</v>
      </c>
      <c r="B3495" s="199">
        <f t="shared" si="550"/>
        <v>45339</v>
      </c>
      <c r="C3495" s="210" t="str">
        <f t="shared" si="551"/>
        <v>Zone 1 - Mile 8</v>
      </c>
      <c r="D3495" s="84" t="s">
        <v>736</v>
      </c>
      <c r="E3495" s="51" t="str">
        <f t="shared" si="552"/>
        <v>Heinrich</v>
      </c>
      <c r="F3495" s="51" t="str">
        <f t="shared" si="553"/>
        <v>Redelinghuys</v>
      </c>
      <c r="G3495" s="51" t="str">
        <f t="shared" si="554"/>
        <v>Men U/21</v>
      </c>
      <c r="H3495" s="51" t="str">
        <f t="shared" si="555"/>
        <v>Penguin</v>
      </c>
      <c r="I3495" s="84"/>
      <c r="J3495" s="84"/>
      <c r="K3495" s="84"/>
      <c r="L3495" s="83" t="str">
        <f t="shared" si="556"/>
        <v/>
      </c>
      <c r="M3495" s="83" t="str">
        <f t="shared" si="557"/>
        <v/>
      </c>
    </row>
    <row r="3496" spans="1:13" x14ac:dyDescent="0.3">
      <c r="A3496" s="210" t="str">
        <f t="shared" si="549"/>
        <v>2024-IC-L1</v>
      </c>
      <c r="B3496" s="199">
        <f t="shared" si="550"/>
        <v>45339</v>
      </c>
      <c r="C3496" s="210" t="str">
        <f t="shared" si="551"/>
        <v>Zone 1 - Mile 8</v>
      </c>
      <c r="D3496" s="84" t="s">
        <v>455</v>
      </c>
      <c r="E3496" s="51" t="str">
        <f t="shared" si="552"/>
        <v>Nico</v>
      </c>
      <c r="F3496" s="51" t="str">
        <f t="shared" si="553"/>
        <v>Kotze</v>
      </c>
      <c r="G3496" s="51" t="str">
        <f t="shared" si="554"/>
        <v>Men Veteran</v>
      </c>
      <c r="H3496" s="51" t="str">
        <f t="shared" si="555"/>
        <v>Penguin</v>
      </c>
      <c r="I3496" s="84"/>
      <c r="J3496" s="84"/>
      <c r="K3496" s="84"/>
      <c r="L3496" s="83" t="str">
        <f t="shared" si="556"/>
        <v/>
      </c>
      <c r="M3496" s="83" t="str">
        <f t="shared" si="557"/>
        <v/>
      </c>
    </row>
    <row r="3497" spans="1:13" x14ac:dyDescent="0.3">
      <c r="A3497" s="210" t="str">
        <f t="shared" si="549"/>
        <v>2024-IC-L1</v>
      </c>
      <c r="B3497" s="199">
        <f t="shared" si="550"/>
        <v>45339</v>
      </c>
      <c r="C3497" s="210" t="str">
        <f t="shared" si="551"/>
        <v>Zone 1 - Mile 8</v>
      </c>
      <c r="D3497" s="84" t="s">
        <v>494</v>
      </c>
      <c r="E3497" s="51" t="str">
        <f t="shared" si="552"/>
        <v>Chrisjan</v>
      </c>
      <c r="F3497" s="51" t="str">
        <f t="shared" si="553"/>
        <v>Potgieter</v>
      </c>
      <c r="G3497" s="51" t="str">
        <f t="shared" si="554"/>
        <v>Men Veteran</v>
      </c>
      <c r="H3497" s="51" t="str">
        <f t="shared" si="555"/>
        <v>Seagull Angling Club</v>
      </c>
      <c r="I3497" s="84"/>
      <c r="J3497" s="84" t="s">
        <v>1280</v>
      </c>
      <c r="K3497" s="84">
        <v>126</v>
      </c>
      <c r="L3497" s="83">
        <f t="shared" si="556"/>
        <v>8.3000000000000007</v>
      </c>
      <c r="M3497" s="83">
        <f t="shared" si="557"/>
        <v>8.3000000000000007</v>
      </c>
    </row>
    <row r="3498" spans="1:13" x14ac:dyDescent="0.3">
      <c r="A3498" s="210" t="str">
        <f t="shared" si="549"/>
        <v>2024-IC-L1</v>
      </c>
      <c r="B3498" s="199">
        <f t="shared" si="550"/>
        <v>45339</v>
      </c>
      <c r="C3498" s="210" t="str">
        <f t="shared" si="551"/>
        <v>Zone 1 - Mile 8</v>
      </c>
      <c r="D3498" s="84" t="s">
        <v>494</v>
      </c>
      <c r="E3498" s="51" t="str">
        <f t="shared" si="552"/>
        <v>Chrisjan</v>
      </c>
      <c r="F3498" s="51" t="str">
        <f t="shared" si="553"/>
        <v>Potgieter</v>
      </c>
      <c r="G3498" s="51" t="str">
        <f t="shared" si="554"/>
        <v>Men Veteran</v>
      </c>
      <c r="H3498" s="51" t="str">
        <f t="shared" si="555"/>
        <v>Seagull Angling Club</v>
      </c>
      <c r="I3498" s="84"/>
      <c r="J3498" s="84" t="s">
        <v>1280</v>
      </c>
      <c r="K3498" s="84">
        <v>129</v>
      </c>
      <c r="L3498" s="83">
        <f t="shared" si="556"/>
        <v>9</v>
      </c>
      <c r="M3498" s="83">
        <f t="shared" si="557"/>
        <v>9</v>
      </c>
    </row>
    <row r="3499" spans="1:13" x14ac:dyDescent="0.3">
      <c r="A3499" s="210" t="str">
        <f t="shared" si="549"/>
        <v>2024-IC-L1</v>
      </c>
      <c r="B3499" s="199">
        <f t="shared" si="550"/>
        <v>45339</v>
      </c>
      <c r="C3499" s="210" t="str">
        <f t="shared" si="551"/>
        <v>Zone 1 - Mile 8</v>
      </c>
      <c r="D3499" s="84" t="s">
        <v>494</v>
      </c>
      <c r="E3499" s="51" t="str">
        <f t="shared" si="552"/>
        <v>Chrisjan</v>
      </c>
      <c r="F3499" s="51" t="str">
        <f t="shared" si="553"/>
        <v>Potgieter</v>
      </c>
      <c r="G3499" s="51" t="str">
        <f t="shared" si="554"/>
        <v>Men Veteran</v>
      </c>
      <c r="H3499" s="51" t="str">
        <f t="shared" si="555"/>
        <v>Seagull Angling Club</v>
      </c>
      <c r="I3499" s="84"/>
      <c r="J3499" s="84" t="s">
        <v>1280</v>
      </c>
      <c r="K3499" s="84">
        <v>147</v>
      </c>
      <c r="L3499" s="83">
        <f t="shared" si="556"/>
        <v>14.2</v>
      </c>
      <c r="M3499" s="83">
        <f t="shared" si="557"/>
        <v>14.2</v>
      </c>
    </row>
    <row r="3500" spans="1:13" x14ac:dyDescent="0.3">
      <c r="A3500" s="210" t="str">
        <f t="shared" si="549"/>
        <v>2024-IC-L1</v>
      </c>
      <c r="B3500" s="199">
        <f t="shared" si="550"/>
        <v>45339</v>
      </c>
      <c r="C3500" s="210" t="str">
        <f t="shared" si="551"/>
        <v>Zone 1 - Mile 8</v>
      </c>
      <c r="D3500" s="84" t="s">
        <v>494</v>
      </c>
      <c r="E3500" s="51" t="str">
        <f t="shared" si="552"/>
        <v>Chrisjan</v>
      </c>
      <c r="F3500" s="51" t="str">
        <f t="shared" si="553"/>
        <v>Potgieter</v>
      </c>
      <c r="G3500" s="51" t="str">
        <f t="shared" si="554"/>
        <v>Men Veteran</v>
      </c>
      <c r="H3500" s="51" t="str">
        <f t="shared" si="555"/>
        <v>Seagull Angling Club</v>
      </c>
      <c r="I3500" s="84"/>
      <c r="J3500" s="84" t="s">
        <v>1280</v>
      </c>
      <c r="K3500" s="84">
        <v>141</v>
      </c>
      <c r="L3500" s="83">
        <f t="shared" si="556"/>
        <v>12.3</v>
      </c>
      <c r="M3500" s="83">
        <f t="shared" si="557"/>
        <v>12.3</v>
      </c>
    </row>
    <row r="3501" spans="1:13" x14ac:dyDescent="0.3">
      <c r="A3501" s="210" t="str">
        <f t="shared" si="549"/>
        <v>2024-IC-L1</v>
      </c>
      <c r="B3501" s="199">
        <f t="shared" si="550"/>
        <v>45339</v>
      </c>
      <c r="C3501" s="210" t="str">
        <f t="shared" si="551"/>
        <v>Zone 1 - Mile 8</v>
      </c>
      <c r="D3501" s="84" t="s">
        <v>494</v>
      </c>
      <c r="E3501" s="51" t="str">
        <f t="shared" si="552"/>
        <v>Chrisjan</v>
      </c>
      <c r="F3501" s="51" t="str">
        <f t="shared" si="553"/>
        <v>Potgieter</v>
      </c>
      <c r="G3501" s="51" t="str">
        <f t="shared" si="554"/>
        <v>Men Veteran</v>
      </c>
      <c r="H3501" s="51" t="str">
        <f t="shared" si="555"/>
        <v>Seagull Angling Club</v>
      </c>
      <c r="I3501" s="84"/>
      <c r="J3501" s="84" t="s">
        <v>1280</v>
      </c>
      <c r="K3501" s="84">
        <v>119</v>
      </c>
      <c r="L3501" s="83">
        <f t="shared" si="556"/>
        <v>6.8</v>
      </c>
      <c r="M3501" s="83">
        <f t="shared" si="557"/>
        <v>6.8</v>
      </c>
    </row>
    <row r="3502" spans="1:13" x14ac:dyDescent="0.3">
      <c r="A3502" s="210" t="str">
        <f t="shared" si="549"/>
        <v>2024-IC-L1</v>
      </c>
      <c r="B3502" s="199">
        <f t="shared" si="550"/>
        <v>45339</v>
      </c>
      <c r="C3502" s="210" t="str">
        <f t="shared" si="551"/>
        <v>Zone 1 - Mile 8</v>
      </c>
      <c r="D3502" s="84" t="s">
        <v>494</v>
      </c>
      <c r="E3502" s="51" t="str">
        <f t="shared" si="552"/>
        <v>Chrisjan</v>
      </c>
      <c r="F3502" s="51" t="str">
        <f t="shared" si="553"/>
        <v>Potgieter</v>
      </c>
      <c r="G3502" s="51" t="str">
        <f t="shared" si="554"/>
        <v>Men Veteran</v>
      </c>
      <c r="H3502" s="51" t="str">
        <f t="shared" si="555"/>
        <v>Seagull Angling Club</v>
      </c>
      <c r="I3502" s="84"/>
      <c r="J3502" s="82" t="s">
        <v>1279</v>
      </c>
      <c r="K3502" s="84">
        <v>156</v>
      </c>
      <c r="L3502" s="83">
        <f t="shared" si="556"/>
        <v>19.899999999999999</v>
      </c>
      <c r="M3502" s="83">
        <f t="shared" si="557"/>
        <v>19.899999999999999</v>
      </c>
    </row>
    <row r="3503" spans="1:13" x14ac:dyDescent="0.3">
      <c r="A3503" s="210" t="str">
        <f t="shared" si="549"/>
        <v>2024-IC-L1</v>
      </c>
      <c r="B3503" s="199">
        <f t="shared" si="550"/>
        <v>45339</v>
      </c>
      <c r="C3503" s="210" t="str">
        <f t="shared" si="551"/>
        <v>Zone 1 - Mile 8</v>
      </c>
      <c r="D3503" s="84" t="s">
        <v>1088</v>
      </c>
      <c r="E3503" s="51" t="str">
        <f t="shared" si="552"/>
        <v>Tian</v>
      </c>
      <c r="F3503" s="51" t="str">
        <f t="shared" si="553"/>
        <v>Mostert</v>
      </c>
      <c r="G3503" s="51" t="str">
        <f t="shared" si="554"/>
        <v>Men Senior</v>
      </c>
      <c r="H3503" s="51" t="str">
        <f t="shared" si="555"/>
        <v>Seagull Angling Club</v>
      </c>
      <c r="I3503" s="84"/>
      <c r="J3503" s="84" t="s">
        <v>1280</v>
      </c>
      <c r="K3503" s="84">
        <v>153</v>
      </c>
      <c r="L3503" s="83">
        <f t="shared" si="556"/>
        <v>16.399999999999999</v>
      </c>
      <c r="M3503" s="83">
        <f t="shared" si="557"/>
        <v>16.399999999999999</v>
      </c>
    </row>
    <row r="3504" spans="1:13" x14ac:dyDescent="0.3">
      <c r="A3504" s="210" t="str">
        <f t="shared" si="549"/>
        <v>2024-IC-L1</v>
      </c>
      <c r="B3504" s="199">
        <f t="shared" si="550"/>
        <v>45339</v>
      </c>
      <c r="C3504" s="210" t="str">
        <f t="shared" si="551"/>
        <v>Zone 1 - Mile 8</v>
      </c>
      <c r="D3504" s="84" t="s">
        <v>1088</v>
      </c>
      <c r="E3504" s="51" t="str">
        <f t="shared" si="552"/>
        <v>Tian</v>
      </c>
      <c r="F3504" s="51" t="str">
        <f t="shared" si="553"/>
        <v>Mostert</v>
      </c>
      <c r="G3504" s="51" t="str">
        <f t="shared" si="554"/>
        <v>Men Senior</v>
      </c>
      <c r="H3504" s="51" t="str">
        <f t="shared" si="555"/>
        <v>Seagull Angling Club</v>
      </c>
      <c r="I3504" s="84"/>
      <c r="J3504" s="82" t="s">
        <v>1279</v>
      </c>
      <c r="K3504" s="84">
        <v>158</v>
      </c>
      <c r="L3504" s="83">
        <f t="shared" si="556"/>
        <v>20.8</v>
      </c>
      <c r="M3504" s="83">
        <f t="shared" si="557"/>
        <v>20.8</v>
      </c>
    </row>
    <row r="3505" spans="1:13" x14ac:dyDescent="0.3">
      <c r="A3505" s="210" t="str">
        <f t="shared" si="549"/>
        <v>2024-IC-L1</v>
      </c>
      <c r="B3505" s="199">
        <f t="shared" si="550"/>
        <v>45339</v>
      </c>
      <c r="C3505" s="210" t="str">
        <f t="shared" si="551"/>
        <v>Zone 1 - Mile 8</v>
      </c>
      <c r="D3505" s="84" t="s">
        <v>1088</v>
      </c>
      <c r="E3505" s="51" t="str">
        <f t="shared" si="552"/>
        <v>Tian</v>
      </c>
      <c r="F3505" s="51" t="str">
        <f t="shared" si="553"/>
        <v>Mostert</v>
      </c>
      <c r="G3505" s="51" t="str">
        <f t="shared" si="554"/>
        <v>Men Senior</v>
      </c>
      <c r="H3505" s="51" t="str">
        <f t="shared" si="555"/>
        <v>Seagull Angling Club</v>
      </c>
      <c r="I3505" s="84"/>
      <c r="J3505" s="84" t="s">
        <v>1273</v>
      </c>
      <c r="K3505" s="84">
        <v>178</v>
      </c>
      <c r="L3505" s="83">
        <f t="shared" si="556"/>
        <v>78.2</v>
      </c>
      <c r="M3505" s="83">
        <f t="shared" si="557"/>
        <v>78.2</v>
      </c>
    </row>
    <row r="3506" spans="1:13" x14ac:dyDescent="0.3">
      <c r="A3506" s="210" t="str">
        <f t="shared" si="549"/>
        <v>2024-IC-L1</v>
      </c>
      <c r="B3506" s="199">
        <f t="shared" si="550"/>
        <v>45339</v>
      </c>
      <c r="C3506" s="210" t="str">
        <f t="shared" si="551"/>
        <v>Zone 1 - Mile 8</v>
      </c>
      <c r="D3506" s="84" t="s">
        <v>1088</v>
      </c>
      <c r="E3506" s="51" t="str">
        <f t="shared" si="552"/>
        <v>Tian</v>
      </c>
      <c r="F3506" s="51" t="str">
        <f t="shared" si="553"/>
        <v>Mostert</v>
      </c>
      <c r="G3506" s="51" t="str">
        <f t="shared" si="554"/>
        <v>Men Senior</v>
      </c>
      <c r="H3506" s="51" t="str">
        <f t="shared" si="555"/>
        <v>Seagull Angling Club</v>
      </c>
      <c r="I3506" s="84"/>
      <c r="J3506" s="84" t="s">
        <v>20</v>
      </c>
      <c r="K3506" s="84">
        <v>82</v>
      </c>
      <c r="L3506" s="83">
        <f t="shared" si="556"/>
        <v>2</v>
      </c>
      <c r="M3506" s="83">
        <f t="shared" si="557"/>
        <v>2</v>
      </c>
    </row>
    <row r="3507" spans="1:13" x14ac:dyDescent="0.3">
      <c r="A3507" s="210" t="str">
        <f t="shared" si="549"/>
        <v>2024-IC-L1</v>
      </c>
      <c r="B3507" s="199">
        <f t="shared" si="550"/>
        <v>45339</v>
      </c>
      <c r="C3507" s="210" t="str">
        <f t="shared" si="551"/>
        <v>Zone 1 - Mile 8</v>
      </c>
      <c r="D3507" s="84" t="s">
        <v>481</v>
      </c>
      <c r="E3507" s="51" t="str">
        <f t="shared" si="552"/>
        <v>Jaco</v>
      </c>
      <c r="F3507" s="51" t="str">
        <f t="shared" si="553"/>
        <v>Mertens</v>
      </c>
      <c r="G3507" s="51" t="str">
        <f t="shared" si="554"/>
        <v>Men Senior</v>
      </c>
      <c r="H3507" s="51" t="str">
        <f t="shared" si="555"/>
        <v>Seagull Angling Club</v>
      </c>
      <c r="I3507" s="84"/>
      <c r="J3507" s="82" t="s">
        <v>1279</v>
      </c>
      <c r="K3507" s="84">
        <v>167</v>
      </c>
      <c r="L3507" s="83">
        <f t="shared" si="556"/>
        <v>25.2</v>
      </c>
      <c r="M3507" s="83">
        <f t="shared" si="557"/>
        <v>25.2</v>
      </c>
    </row>
    <row r="3508" spans="1:13" x14ac:dyDescent="0.3">
      <c r="A3508" s="210" t="str">
        <f t="shared" si="549"/>
        <v>2024-IC-L1</v>
      </c>
      <c r="B3508" s="199">
        <f t="shared" si="550"/>
        <v>45339</v>
      </c>
      <c r="C3508" s="210" t="str">
        <f t="shared" si="551"/>
        <v>Zone 1 - Mile 8</v>
      </c>
      <c r="D3508" s="84" t="s">
        <v>578</v>
      </c>
      <c r="E3508" s="51" t="str">
        <f t="shared" si="552"/>
        <v>Pieter</v>
      </c>
      <c r="F3508" s="51" t="str">
        <f t="shared" si="553"/>
        <v>Van Aarde</v>
      </c>
      <c r="G3508" s="51" t="str">
        <f t="shared" si="554"/>
        <v>Men Senior</v>
      </c>
      <c r="H3508" s="51" t="str">
        <f t="shared" si="555"/>
        <v>Seagull Angling Club</v>
      </c>
      <c r="I3508" s="84"/>
      <c r="J3508" s="82" t="s">
        <v>1279</v>
      </c>
      <c r="K3508" s="84">
        <v>156</v>
      </c>
      <c r="L3508" s="83">
        <f t="shared" si="556"/>
        <v>19.899999999999999</v>
      </c>
      <c r="M3508" s="83">
        <f t="shared" si="557"/>
        <v>19.899999999999999</v>
      </c>
    </row>
    <row r="3509" spans="1:13" x14ac:dyDescent="0.3">
      <c r="A3509" s="210" t="str">
        <f t="shared" si="549"/>
        <v>2024-IC-L1</v>
      </c>
      <c r="B3509" s="199">
        <f t="shared" si="550"/>
        <v>45339</v>
      </c>
      <c r="C3509" s="210" t="str">
        <f t="shared" si="551"/>
        <v>Zone 1 - Mile 8</v>
      </c>
      <c r="D3509" s="84" t="s">
        <v>578</v>
      </c>
      <c r="E3509" s="51" t="str">
        <f t="shared" si="552"/>
        <v>Pieter</v>
      </c>
      <c r="F3509" s="51" t="str">
        <f t="shared" si="553"/>
        <v>Van Aarde</v>
      </c>
      <c r="G3509" s="51" t="str">
        <f t="shared" si="554"/>
        <v>Men Senior</v>
      </c>
      <c r="H3509" s="51" t="str">
        <f t="shared" si="555"/>
        <v>Seagull Angling Club</v>
      </c>
      <c r="I3509" s="84"/>
      <c r="J3509" s="84" t="s">
        <v>1280</v>
      </c>
      <c r="K3509" s="84">
        <v>131</v>
      </c>
      <c r="L3509" s="83">
        <f t="shared" si="556"/>
        <v>9.5</v>
      </c>
      <c r="M3509" s="83">
        <f t="shared" si="557"/>
        <v>9.5</v>
      </c>
    </row>
    <row r="3510" spans="1:13" x14ac:dyDescent="0.3">
      <c r="A3510" s="210" t="str">
        <f t="shared" si="549"/>
        <v>2024-IC-L1</v>
      </c>
      <c r="B3510" s="199">
        <f t="shared" si="550"/>
        <v>45339</v>
      </c>
      <c r="C3510" s="210" t="str">
        <f t="shared" si="551"/>
        <v>Zone 1 - Mile 8</v>
      </c>
      <c r="D3510" s="84" t="s">
        <v>578</v>
      </c>
      <c r="E3510" s="51" t="str">
        <f t="shared" si="552"/>
        <v>Pieter</v>
      </c>
      <c r="F3510" s="51" t="str">
        <f t="shared" si="553"/>
        <v>Van Aarde</v>
      </c>
      <c r="G3510" s="51" t="str">
        <f t="shared" si="554"/>
        <v>Men Senior</v>
      </c>
      <c r="H3510" s="51" t="str">
        <f t="shared" si="555"/>
        <v>Seagull Angling Club</v>
      </c>
      <c r="I3510" s="84"/>
      <c r="J3510" s="84" t="s">
        <v>1280</v>
      </c>
      <c r="K3510" s="84">
        <v>144</v>
      </c>
      <c r="L3510" s="83">
        <f t="shared" si="556"/>
        <v>13.2</v>
      </c>
      <c r="M3510" s="83">
        <f t="shared" si="557"/>
        <v>13.2</v>
      </c>
    </row>
    <row r="3511" spans="1:13" x14ac:dyDescent="0.3">
      <c r="A3511" s="210" t="str">
        <f t="shared" si="549"/>
        <v>2024-IC-L1</v>
      </c>
      <c r="B3511" s="199">
        <f t="shared" si="550"/>
        <v>45339</v>
      </c>
      <c r="C3511" s="210" t="str">
        <f t="shared" si="551"/>
        <v>Zone 1 - Mile 8</v>
      </c>
      <c r="D3511" s="84" t="s">
        <v>578</v>
      </c>
      <c r="E3511" s="51" t="str">
        <f t="shared" si="552"/>
        <v>Pieter</v>
      </c>
      <c r="F3511" s="51" t="str">
        <f t="shared" si="553"/>
        <v>Van Aarde</v>
      </c>
      <c r="G3511" s="51" t="str">
        <f t="shared" si="554"/>
        <v>Men Senior</v>
      </c>
      <c r="H3511" s="51" t="str">
        <f t="shared" si="555"/>
        <v>Seagull Angling Club</v>
      </c>
      <c r="I3511" s="84"/>
      <c r="J3511" s="84" t="s">
        <v>1280</v>
      </c>
      <c r="K3511" s="84">
        <v>137</v>
      </c>
      <c r="L3511" s="83">
        <f t="shared" si="556"/>
        <v>11.1</v>
      </c>
      <c r="M3511" s="83">
        <f t="shared" si="557"/>
        <v>11.1</v>
      </c>
    </row>
    <row r="3512" spans="1:13" x14ac:dyDescent="0.3">
      <c r="A3512" s="210" t="str">
        <f t="shared" si="549"/>
        <v>2024-IC-L1</v>
      </c>
      <c r="B3512" s="199">
        <f t="shared" si="550"/>
        <v>45339</v>
      </c>
      <c r="C3512" s="210" t="str">
        <f t="shared" si="551"/>
        <v>Zone 1 - Mile 8</v>
      </c>
      <c r="D3512" s="84" t="s">
        <v>578</v>
      </c>
      <c r="E3512" s="51" t="str">
        <f t="shared" si="552"/>
        <v>Pieter</v>
      </c>
      <c r="F3512" s="51" t="str">
        <f t="shared" si="553"/>
        <v>Van Aarde</v>
      </c>
      <c r="G3512" s="51" t="str">
        <f t="shared" si="554"/>
        <v>Men Senior</v>
      </c>
      <c r="H3512" s="51" t="str">
        <f t="shared" si="555"/>
        <v>Seagull Angling Club</v>
      </c>
      <c r="I3512" s="84"/>
      <c r="J3512" s="84" t="s">
        <v>1280</v>
      </c>
      <c r="K3512" s="84">
        <v>162</v>
      </c>
      <c r="L3512" s="83">
        <f t="shared" si="556"/>
        <v>20</v>
      </c>
      <c r="M3512" s="83">
        <f t="shared" si="557"/>
        <v>20</v>
      </c>
    </row>
    <row r="3513" spans="1:13" x14ac:dyDescent="0.3">
      <c r="A3513" s="210" t="str">
        <f t="shared" si="549"/>
        <v>2024-IC-L1</v>
      </c>
      <c r="B3513" s="199">
        <f t="shared" si="550"/>
        <v>45339</v>
      </c>
      <c r="C3513" s="210" t="str">
        <f t="shared" si="551"/>
        <v>Zone 1 - Mile 8</v>
      </c>
      <c r="D3513" s="84" t="s">
        <v>578</v>
      </c>
      <c r="E3513" s="51" t="str">
        <f t="shared" si="552"/>
        <v>Pieter</v>
      </c>
      <c r="F3513" s="51" t="str">
        <f t="shared" si="553"/>
        <v>Van Aarde</v>
      </c>
      <c r="G3513" s="51" t="str">
        <f t="shared" si="554"/>
        <v>Men Senior</v>
      </c>
      <c r="H3513" s="51" t="str">
        <f t="shared" si="555"/>
        <v>Seagull Angling Club</v>
      </c>
      <c r="I3513" s="84"/>
      <c r="J3513" s="84" t="s">
        <v>1280</v>
      </c>
      <c r="K3513" s="84">
        <v>131</v>
      </c>
      <c r="L3513" s="83">
        <f t="shared" si="556"/>
        <v>9.5</v>
      </c>
      <c r="M3513" s="83">
        <f t="shared" si="557"/>
        <v>9.5</v>
      </c>
    </row>
    <row r="3514" spans="1:13" x14ac:dyDescent="0.3">
      <c r="A3514" s="210" t="str">
        <f t="shared" si="549"/>
        <v>2024-IC-L1</v>
      </c>
      <c r="B3514" s="199">
        <f t="shared" si="550"/>
        <v>45339</v>
      </c>
      <c r="C3514" s="210" t="str">
        <f t="shared" si="551"/>
        <v>Zone 1 - Mile 8</v>
      </c>
      <c r="D3514" s="84" t="s">
        <v>578</v>
      </c>
      <c r="E3514" s="51" t="str">
        <f t="shared" si="552"/>
        <v>Pieter</v>
      </c>
      <c r="F3514" s="51" t="str">
        <f t="shared" si="553"/>
        <v>Van Aarde</v>
      </c>
      <c r="G3514" s="51" t="str">
        <f t="shared" si="554"/>
        <v>Men Senior</v>
      </c>
      <c r="H3514" s="51" t="str">
        <f t="shared" si="555"/>
        <v>Seagull Angling Club</v>
      </c>
      <c r="I3514" s="84"/>
      <c r="J3514" s="84" t="s">
        <v>1280</v>
      </c>
      <c r="K3514" s="84">
        <v>128</v>
      </c>
      <c r="L3514" s="83">
        <f t="shared" si="556"/>
        <v>8.8000000000000007</v>
      </c>
      <c r="M3514" s="83">
        <f t="shared" si="557"/>
        <v>8.8000000000000007</v>
      </c>
    </row>
    <row r="3515" spans="1:13" x14ac:dyDescent="0.3">
      <c r="A3515" s="210" t="str">
        <f t="shared" si="549"/>
        <v>2024-IC-L1</v>
      </c>
      <c r="B3515" s="199">
        <f t="shared" si="550"/>
        <v>45339</v>
      </c>
      <c r="C3515" s="210" t="str">
        <f t="shared" si="551"/>
        <v>Zone 1 - Mile 8</v>
      </c>
      <c r="D3515" s="84" t="s">
        <v>578</v>
      </c>
      <c r="E3515" s="51" t="str">
        <f t="shared" si="552"/>
        <v>Pieter</v>
      </c>
      <c r="F3515" s="51" t="str">
        <f t="shared" si="553"/>
        <v>Van Aarde</v>
      </c>
      <c r="G3515" s="51" t="str">
        <f t="shared" si="554"/>
        <v>Men Senior</v>
      </c>
      <c r="H3515" s="51" t="str">
        <f t="shared" si="555"/>
        <v>Seagull Angling Club</v>
      </c>
      <c r="I3515" s="84"/>
      <c r="J3515" s="84" t="s">
        <v>1280</v>
      </c>
      <c r="K3515" s="84">
        <v>145</v>
      </c>
      <c r="L3515" s="83">
        <f t="shared" si="556"/>
        <v>13.6</v>
      </c>
      <c r="M3515" s="83">
        <f t="shared" si="557"/>
        <v>13.6</v>
      </c>
    </row>
    <row r="3516" spans="1:13" x14ac:dyDescent="0.3">
      <c r="A3516" s="210" t="str">
        <f t="shared" si="549"/>
        <v>2024-IC-L1</v>
      </c>
      <c r="B3516" s="199">
        <f t="shared" si="550"/>
        <v>45339</v>
      </c>
      <c r="C3516" s="210" t="str">
        <f t="shared" si="551"/>
        <v>Zone 1 - Mile 8</v>
      </c>
      <c r="D3516" s="84" t="s">
        <v>578</v>
      </c>
      <c r="E3516" s="51" t="str">
        <f t="shared" si="552"/>
        <v>Pieter</v>
      </c>
      <c r="F3516" s="51" t="str">
        <f t="shared" si="553"/>
        <v>Van Aarde</v>
      </c>
      <c r="G3516" s="51" t="str">
        <f t="shared" si="554"/>
        <v>Men Senior</v>
      </c>
      <c r="H3516" s="51" t="str">
        <f t="shared" si="555"/>
        <v>Seagull Angling Club</v>
      </c>
      <c r="I3516" s="84"/>
      <c r="J3516" s="84" t="s">
        <v>1280</v>
      </c>
      <c r="K3516" s="84">
        <v>141</v>
      </c>
      <c r="L3516" s="83">
        <f t="shared" si="556"/>
        <v>12.3</v>
      </c>
      <c r="M3516" s="83">
        <f t="shared" si="557"/>
        <v>12.3</v>
      </c>
    </row>
    <row r="3517" spans="1:13" x14ac:dyDescent="0.3">
      <c r="A3517" s="210" t="str">
        <f t="shared" si="549"/>
        <v>2024-IC-L1</v>
      </c>
      <c r="B3517" s="199">
        <f t="shared" si="550"/>
        <v>45339</v>
      </c>
      <c r="C3517" s="210" t="str">
        <f t="shared" si="551"/>
        <v>Zone 1 - Mile 8</v>
      </c>
      <c r="D3517" s="84" t="s">
        <v>705</v>
      </c>
      <c r="E3517" s="51" t="str">
        <f t="shared" si="552"/>
        <v>Lu-Andre</v>
      </c>
      <c r="F3517" s="51" t="str">
        <f t="shared" si="553"/>
        <v>Duvenhage</v>
      </c>
      <c r="G3517" s="51" t="str">
        <f t="shared" si="554"/>
        <v>Men Senior</v>
      </c>
      <c r="H3517" s="51" t="str">
        <f t="shared" si="555"/>
        <v>Seagull Angling Club</v>
      </c>
      <c r="I3517" s="84"/>
      <c r="J3517" s="84" t="s">
        <v>1280</v>
      </c>
      <c r="K3517" s="84">
        <v>133</v>
      </c>
      <c r="L3517" s="83">
        <f t="shared" si="556"/>
        <v>10</v>
      </c>
      <c r="M3517" s="83">
        <f t="shared" si="557"/>
        <v>10</v>
      </c>
    </row>
    <row r="3518" spans="1:13" x14ac:dyDescent="0.3">
      <c r="A3518" s="210" t="str">
        <f t="shared" si="549"/>
        <v>2024-IC-L1</v>
      </c>
      <c r="B3518" s="199">
        <f t="shared" si="550"/>
        <v>45339</v>
      </c>
      <c r="C3518" s="210" t="str">
        <f t="shared" si="551"/>
        <v>Zone 1 - Mile 8</v>
      </c>
      <c r="D3518" s="84" t="s">
        <v>746</v>
      </c>
      <c r="E3518" s="51" t="str">
        <f t="shared" si="552"/>
        <v>Danie</v>
      </c>
      <c r="F3518" s="51" t="str">
        <f t="shared" si="553"/>
        <v>Smith</v>
      </c>
      <c r="G3518" s="51" t="str">
        <f t="shared" si="554"/>
        <v>Men Veteran</v>
      </c>
      <c r="H3518" s="51" t="str">
        <f t="shared" si="555"/>
        <v>Seagull Angling Club</v>
      </c>
      <c r="I3518" s="84"/>
      <c r="J3518" s="82" t="s">
        <v>1279</v>
      </c>
      <c r="K3518" s="84">
        <v>149</v>
      </c>
      <c r="L3518" s="83">
        <f t="shared" si="556"/>
        <v>17</v>
      </c>
      <c r="M3518" s="83">
        <f t="shared" si="557"/>
        <v>17</v>
      </c>
    </row>
    <row r="3519" spans="1:13" x14ac:dyDescent="0.3">
      <c r="A3519" s="210" t="str">
        <f t="shared" si="549"/>
        <v>2024-IC-L1</v>
      </c>
      <c r="B3519" s="199">
        <f t="shared" si="550"/>
        <v>45339</v>
      </c>
      <c r="C3519" s="210" t="str">
        <f t="shared" si="551"/>
        <v>Zone 1 - Mile 8</v>
      </c>
      <c r="D3519" s="84" t="s">
        <v>746</v>
      </c>
      <c r="E3519" s="51" t="str">
        <f t="shared" si="552"/>
        <v>Danie</v>
      </c>
      <c r="F3519" s="51" t="str">
        <f t="shared" si="553"/>
        <v>Smith</v>
      </c>
      <c r="G3519" s="51" t="str">
        <f t="shared" si="554"/>
        <v>Men Veteran</v>
      </c>
      <c r="H3519" s="51" t="str">
        <f t="shared" si="555"/>
        <v>Seagull Angling Club</v>
      </c>
      <c r="I3519" s="84"/>
      <c r="J3519" s="84" t="s">
        <v>1280</v>
      </c>
      <c r="K3519" s="84">
        <v>118</v>
      </c>
      <c r="L3519" s="83">
        <f t="shared" si="556"/>
        <v>6.6</v>
      </c>
      <c r="M3519" s="83">
        <f t="shared" si="557"/>
        <v>6.6</v>
      </c>
    </row>
    <row r="3520" spans="1:13" x14ac:dyDescent="0.3">
      <c r="A3520" s="210" t="str">
        <f t="shared" si="549"/>
        <v>2024-IC-L1</v>
      </c>
      <c r="B3520" s="199">
        <f t="shared" si="550"/>
        <v>45339</v>
      </c>
      <c r="C3520" s="210" t="str">
        <f t="shared" si="551"/>
        <v>Zone 1 - Mile 8</v>
      </c>
      <c r="D3520" s="84" t="s">
        <v>746</v>
      </c>
      <c r="E3520" s="51" t="str">
        <f t="shared" si="552"/>
        <v>Danie</v>
      </c>
      <c r="F3520" s="51" t="str">
        <f t="shared" si="553"/>
        <v>Smith</v>
      </c>
      <c r="G3520" s="51" t="str">
        <f t="shared" si="554"/>
        <v>Men Veteran</v>
      </c>
      <c r="H3520" s="51" t="str">
        <f t="shared" si="555"/>
        <v>Seagull Angling Club</v>
      </c>
      <c r="I3520" s="84"/>
      <c r="J3520" s="84" t="s">
        <v>1280</v>
      </c>
      <c r="K3520" s="84">
        <v>137</v>
      </c>
      <c r="L3520" s="83">
        <f t="shared" si="556"/>
        <v>11.1</v>
      </c>
      <c r="M3520" s="83">
        <f t="shared" si="557"/>
        <v>11.1</v>
      </c>
    </row>
    <row r="3521" spans="1:13" x14ac:dyDescent="0.3">
      <c r="A3521" s="210" t="str">
        <f t="shared" si="549"/>
        <v>2024-IC-L1</v>
      </c>
      <c r="B3521" s="199">
        <f t="shared" si="550"/>
        <v>45339</v>
      </c>
      <c r="C3521" s="210" t="str">
        <f t="shared" si="551"/>
        <v>Zone 1 - Mile 8</v>
      </c>
      <c r="D3521" s="84" t="s">
        <v>871</v>
      </c>
      <c r="E3521" s="51" t="str">
        <f t="shared" si="552"/>
        <v>Luan</v>
      </c>
      <c r="F3521" s="51" t="str">
        <f t="shared" si="553"/>
        <v>Van Der Merwe</v>
      </c>
      <c r="G3521" s="51" t="str">
        <f t="shared" si="554"/>
        <v>Men Senior</v>
      </c>
      <c r="H3521" s="51" t="str">
        <f t="shared" si="555"/>
        <v>Seagull Angling Club</v>
      </c>
      <c r="I3521" s="84"/>
      <c r="J3521" s="82" t="s">
        <v>1279</v>
      </c>
      <c r="K3521" s="84">
        <v>129</v>
      </c>
      <c r="L3521" s="83">
        <f t="shared" si="556"/>
        <v>10.4</v>
      </c>
      <c r="M3521" s="83">
        <f t="shared" si="557"/>
        <v>10.4</v>
      </c>
    </row>
    <row r="3522" spans="1:13" x14ac:dyDescent="0.3">
      <c r="A3522" s="210" t="str">
        <f t="shared" si="549"/>
        <v>2024-IC-L1</v>
      </c>
      <c r="B3522" s="199">
        <f t="shared" si="550"/>
        <v>45339</v>
      </c>
      <c r="C3522" s="210" t="str">
        <f t="shared" si="551"/>
        <v>Zone 1 - Mile 8</v>
      </c>
      <c r="D3522" s="84" t="s">
        <v>783</v>
      </c>
      <c r="E3522" s="51" t="str">
        <f t="shared" si="552"/>
        <v>Izak</v>
      </c>
      <c r="F3522" s="51" t="str">
        <f t="shared" si="553"/>
        <v>Van Der Merwe</v>
      </c>
      <c r="G3522" s="51" t="str">
        <f t="shared" si="554"/>
        <v>Men Senior</v>
      </c>
      <c r="H3522" s="51" t="str">
        <f t="shared" si="555"/>
        <v>Seagull Angling Club</v>
      </c>
      <c r="I3522" s="84"/>
      <c r="J3522" s="82" t="s">
        <v>1279</v>
      </c>
      <c r="K3522" s="84">
        <v>94</v>
      </c>
      <c r="L3522" s="83">
        <f t="shared" si="556"/>
        <v>3.5</v>
      </c>
      <c r="M3522" s="83">
        <f t="shared" si="557"/>
        <v>3.5</v>
      </c>
    </row>
    <row r="3523" spans="1:13" x14ac:dyDescent="0.3">
      <c r="A3523" s="210" t="str">
        <f t="shared" ref="A3523:A3586" si="558">IF(D3523="","",A3522)</f>
        <v>2024-IC-L1</v>
      </c>
      <c r="B3523" s="199">
        <f t="shared" ref="B3523:B3586" si="559">IF(D3523="","",B3522)</f>
        <v>45339</v>
      </c>
      <c r="C3523" s="210" t="str">
        <f t="shared" ref="C3523:C3586" si="560">IF(D3523="","",C3522)</f>
        <v>Zone 1 - Mile 8</v>
      </c>
      <c r="D3523" s="84" t="s">
        <v>783</v>
      </c>
      <c r="E3523" s="51" t="str">
        <f t="shared" ref="E3523:E3586" si="561">IF(D3523="","",VLOOKUP(D3523,Master,3,FALSE))</f>
        <v>Izak</v>
      </c>
      <c r="F3523" s="51" t="str">
        <f t="shared" ref="F3523:F3586" si="562">IF(D3523="","",VLOOKUP(D3523,Master,4,FALSE))</f>
        <v>Van Der Merwe</v>
      </c>
      <c r="G3523" s="51" t="str">
        <f t="shared" ref="G3523:G3586" si="563">IF(D3523="","",VLOOKUP(D3523,Master,5,FALSE))</f>
        <v>Men Senior</v>
      </c>
      <c r="H3523" s="51" t="str">
        <f t="shared" ref="H3523:H3586" si="564">IF(D3523="","",VLOOKUP(D3523,Master,2,FALSE))</f>
        <v>Seagull Angling Club</v>
      </c>
      <c r="I3523" s="84"/>
      <c r="J3523" s="84" t="s">
        <v>1280</v>
      </c>
      <c r="K3523" s="84">
        <v>136</v>
      </c>
      <c r="L3523" s="83">
        <f t="shared" ref="L3523:L3586" si="565">IF(K3523="","",IF(I3523="",ROUND(HLOOKUP(J3523,kgList,K3523,FALSE),1),ROUND(HLOOKUP(I3523,kgList,K3523,FALSE),1)))</f>
        <v>10.8</v>
      </c>
      <c r="M3523" s="83">
        <f t="shared" ref="M3523:M3586" si="566">IF(L3523="","",IF(COUNTA(I3523:J3523)&gt;1,"Edible or Inedible",IF(COUNTA(I3523)=1,L3523*1,IF(COUNTA(J3523)=1,L3523*1,"ERROR"))))</f>
        <v>10.8</v>
      </c>
    </row>
    <row r="3524" spans="1:13" x14ac:dyDescent="0.3">
      <c r="A3524" s="210" t="str">
        <f t="shared" si="558"/>
        <v>2024-IC-L1</v>
      </c>
      <c r="B3524" s="199">
        <f t="shared" si="559"/>
        <v>45339</v>
      </c>
      <c r="C3524" s="210" t="str">
        <f t="shared" si="560"/>
        <v>Zone 1 - Mile 8</v>
      </c>
      <c r="D3524" s="84" t="s">
        <v>783</v>
      </c>
      <c r="E3524" s="51" t="str">
        <f t="shared" si="561"/>
        <v>Izak</v>
      </c>
      <c r="F3524" s="51" t="str">
        <f t="shared" si="562"/>
        <v>Van Der Merwe</v>
      </c>
      <c r="G3524" s="51" t="str">
        <f t="shared" si="563"/>
        <v>Men Senior</v>
      </c>
      <c r="H3524" s="51" t="str">
        <f t="shared" si="564"/>
        <v>Seagull Angling Club</v>
      </c>
      <c r="I3524" s="84"/>
      <c r="J3524" s="82" t="s">
        <v>1279</v>
      </c>
      <c r="K3524" s="84">
        <v>162</v>
      </c>
      <c r="L3524" s="83">
        <f t="shared" si="565"/>
        <v>22.7</v>
      </c>
      <c r="M3524" s="83">
        <f t="shared" si="566"/>
        <v>22.7</v>
      </c>
    </row>
    <row r="3525" spans="1:13" x14ac:dyDescent="0.3">
      <c r="A3525" s="210" t="str">
        <f t="shared" si="558"/>
        <v>2024-IC-L1</v>
      </c>
      <c r="B3525" s="199">
        <f t="shared" si="559"/>
        <v>45339</v>
      </c>
      <c r="C3525" s="210" t="str">
        <f t="shared" si="560"/>
        <v>Zone 1 - Mile 8</v>
      </c>
      <c r="D3525" s="84" t="s">
        <v>1600</v>
      </c>
      <c r="E3525" s="51" t="str">
        <f t="shared" si="561"/>
        <v>Iwan</v>
      </c>
      <c r="F3525" s="51" t="str">
        <f t="shared" si="562"/>
        <v>Kotze</v>
      </c>
      <c r="G3525" s="51" t="str">
        <f t="shared" si="563"/>
        <v>Men Senior</v>
      </c>
      <c r="H3525" s="51" t="str">
        <f t="shared" si="564"/>
        <v>Seagull Angling Club</v>
      </c>
      <c r="I3525" s="84"/>
      <c r="J3525" s="84" t="s">
        <v>1280</v>
      </c>
      <c r="K3525" s="84">
        <v>132</v>
      </c>
      <c r="L3525" s="83">
        <f t="shared" si="565"/>
        <v>9.8000000000000007</v>
      </c>
      <c r="M3525" s="83">
        <f t="shared" si="566"/>
        <v>9.8000000000000007</v>
      </c>
    </row>
    <row r="3526" spans="1:13" x14ac:dyDescent="0.3">
      <c r="A3526" s="210" t="str">
        <f t="shared" si="558"/>
        <v>2024-IC-L1</v>
      </c>
      <c r="B3526" s="199">
        <f t="shared" si="559"/>
        <v>45339</v>
      </c>
      <c r="C3526" s="210" t="str">
        <f t="shared" si="560"/>
        <v>Zone 1 - Mile 8</v>
      </c>
      <c r="D3526" s="84" t="s">
        <v>1600</v>
      </c>
      <c r="E3526" s="51" t="str">
        <f t="shared" si="561"/>
        <v>Iwan</v>
      </c>
      <c r="F3526" s="51" t="str">
        <f t="shared" si="562"/>
        <v>Kotze</v>
      </c>
      <c r="G3526" s="51" t="str">
        <f t="shared" si="563"/>
        <v>Men Senior</v>
      </c>
      <c r="H3526" s="51" t="str">
        <f t="shared" si="564"/>
        <v>Seagull Angling Club</v>
      </c>
      <c r="I3526" s="84"/>
      <c r="J3526" s="84" t="s">
        <v>1280</v>
      </c>
      <c r="K3526" s="84">
        <v>128</v>
      </c>
      <c r="L3526" s="83">
        <f t="shared" si="565"/>
        <v>8.8000000000000007</v>
      </c>
      <c r="M3526" s="83">
        <f t="shared" si="566"/>
        <v>8.8000000000000007</v>
      </c>
    </row>
    <row r="3527" spans="1:13" x14ac:dyDescent="0.3">
      <c r="A3527" s="210" t="str">
        <f t="shared" si="558"/>
        <v>2024-IC-L1</v>
      </c>
      <c r="B3527" s="199">
        <f t="shared" si="559"/>
        <v>45339</v>
      </c>
      <c r="C3527" s="210" t="str">
        <f t="shared" si="560"/>
        <v>Zone 1 - Mile 8</v>
      </c>
      <c r="D3527" s="84" t="s">
        <v>1600</v>
      </c>
      <c r="E3527" s="51" t="str">
        <f t="shared" si="561"/>
        <v>Iwan</v>
      </c>
      <c r="F3527" s="51" t="str">
        <f t="shared" si="562"/>
        <v>Kotze</v>
      </c>
      <c r="G3527" s="51" t="str">
        <f t="shared" si="563"/>
        <v>Men Senior</v>
      </c>
      <c r="H3527" s="51" t="str">
        <f t="shared" si="564"/>
        <v>Seagull Angling Club</v>
      </c>
      <c r="I3527" s="84"/>
      <c r="J3527" s="84" t="s">
        <v>1280</v>
      </c>
      <c r="K3527" s="84">
        <v>155</v>
      </c>
      <c r="L3527" s="83">
        <f t="shared" si="565"/>
        <v>17.100000000000001</v>
      </c>
      <c r="M3527" s="83">
        <f t="shared" si="566"/>
        <v>17.100000000000001</v>
      </c>
    </row>
    <row r="3528" spans="1:13" x14ac:dyDescent="0.3">
      <c r="A3528" s="210" t="str">
        <f t="shared" si="558"/>
        <v>2024-IC-L1</v>
      </c>
      <c r="B3528" s="199">
        <f t="shared" si="559"/>
        <v>45339</v>
      </c>
      <c r="C3528" s="210" t="str">
        <f t="shared" si="560"/>
        <v>Zone 1 - Mile 8</v>
      </c>
      <c r="D3528" s="84" t="s">
        <v>1600</v>
      </c>
      <c r="E3528" s="51" t="str">
        <f t="shared" si="561"/>
        <v>Iwan</v>
      </c>
      <c r="F3528" s="51" t="str">
        <f t="shared" si="562"/>
        <v>Kotze</v>
      </c>
      <c r="G3528" s="51" t="str">
        <f t="shared" si="563"/>
        <v>Men Senior</v>
      </c>
      <c r="H3528" s="51" t="str">
        <f t="shared" si="564"/>
        <v>Seagull Angling Club</v>
      </c>
      <c r="I3528" s="84"/>
      <c r="J3528" s="84" t="s">
        <v>1280</v>
      </c>
      <c r="K3528" s="84">
        <v>128</v>
      </c>
      <c r="L3528" s="83">
        <f t="shared" si="565"/>
        <v>8.8000000000000007</v>
      </c>
      <c r="M3528" s="83">
        <f t="shared" si="566"/>
        <v>8.8000000000000007</v>
      </c>
    </row>
    <row r="3529" spans="1:13" x14ac:dyDescent="0.3">
      <c r="A3529" s="210" t="str">
        <f t="shared" si="558"/>
        <v>2024-IC-L1</v>
      </c>
      <c r="B3529" s="199">
        <f t="shared" si="559"/>
        <v>45339</v>
      </c>
      <c r="C3529" s="210" t="str">
        <f t="shared" si="560"/>
        <v>Zone 1 - Mile 8</v>
      </c>
      <c r="D3529" s="84" t="s">
        <v>602</v>
      </c>
      <c r="E3529" s="51" t="str">
        <f t="shared" si="561"/>
        <v>Francois</v>
      </c>
      <c r="F3529" s="51" t="str">
        <f t="shared" si="562"/>
        <v>Lottering</v>
      </c>
      <c r="G3529" s="51" t="str">
        <f t="shared" si="563"/>
        <v>Men Senior</v>
      </c>
      <c r="H3529" s="51" t="str">
        <f t="shared" si="564"/>
        <v>Seagull Angling Club</v>
      </c>
      <c r="I3529" s="84"/>
      <c r="J3529" s="84" t="s">
        <v>1280</v>
      </c>
      <c r="K3529" s="84">
        <v>140</v>
      </c>
      <c r="L3529" s="83">
        <f t="shared" si="565"/>
        <v>12</v>
      </c>
      <c r="M3529" s="83">
        <f t="shared" si="566"/>
        <v>12</v>
      </c>
    </row>
    <row r="3530" spans="1:13" x14ac:dyDescent="0.3">
      <c r="A3530" s="210" t="str">
        <f t="shared" si="558"/>
        <v>2024-IC-L1</v>
      </c>
      <c r="B3530" s="199">
        <f t="shared" si="559"/>
        <v>45339</v>
      </c>
      <c r="C3530" s="210" t="str">
        <f t="shared" si="560"/>
        <v>Zone 1 - Mile 8</v>
      </c>
      <c r="D3530" s="84" t="s">
        <v>602</v>
      </c>
      <c r="E3530" s="51" t="str">
        <f t="shared" si="561"/>
        <v>Francois</v>
      </c>
      <c r="F3530" s="51" t="str">
        <f t="shared" si="562"/>
        <v>Lottering</v>
      </c>
      <c r="G3530" s="51" t="str">
        <f t="shared" si="563"/>
        <v>Men Senior</v>
      </c>
      <c r="H3530" s="51" t="str">
        <f t="shared" si="564"/>
        <v>Seagull Angling Club</v>
      </c>
      <c r="I3530" s="84"/>
      <c r="J3530" s="84" t="s">
        <v>1280</v>
      </c>
      <c r="K3530" s="84">
        <v>156</v>
      </c>
      <c r="L3530" s="83">
        <f t="shared" si="565"/>
        <v>17.5</v>
      </c>
      <c r="M3530" s="83">
        <f t="shared" si="566"/>
        <v>17.5</v>
      </c>
    </row>
    <row r="3531" spans="1:13" x14ac:dyDescent="0.3">
      <c r="A3531" s="210" t="str">
        <f t="shared" si="558"/>
        <v>2024-IC-L1</v>
      </c>
      <c r="B3531" s="199">
        <f t="shared" si="559"/>
        <v>45339</v>
      </c>
      <c r="C3531" s="210" t="str">
        <f t="shared" si="560"/>
        <v>Zone 1 - Mile 8</v>
      </c>
      <c r="D3531" s="84" t="s">
        <v>1461</v>
      </c>
      <c r="E3531" s="51" t="str">
        <f t="shared" si="561"/>
        <v>Gerhard</v>
      </c>
      <c r="F3531" s="51" t="str">
        <f t="shared" si="562"/>
        <v>Van Niekerk</v>
      </c>
      <c r="G3531" s="51" t="str">
        <f t="shared" si="563"/>
        <v>Men Senior</v>
      </c>
      <c r="H3531" s="51" t="str">
        <f t="shared" si="564"/>
        <v>Seagull Angling Club</v>
      </c>
      <c r="I3531" s="84"/>
      <c r="J3531" s="84" t="s">
        <v>20</v>
      </c>
      <c r="K3531" s="84">
        <v>79</v>
      </c>
      <c r="L3531" s="83">
        <f t="shared" si="565"/>
        <v>1.8</v>
      </c>
      <c r="M3531" s="83">
        <f t="shared" si="566"/>
        <v>1.8</v>
      </c>
    </row>
    <row r="3532" spans="1:13" x14ac:dyDescent="0.3">
      <c r="A3532" s="210" t="str">
        <f t="shared" si="558"/>
        <v>2024-IC-L1</v>
      </c>
      <c r="B3532" s="199">
        <f t="shared" si="559"/>
        <v>45339</v>
      </c>
      <c r="C3532" s="210" t="str">
        <f t="shared" si="560"/>
        <v>Zone 1 - Mile 8</v>
      </c>
      <c r="D3532" s="84" t="s">
        <v>1461</v>
      </c>
      <c r="E3532" s="51" t="str">
        <f t="shared" si="561"/>
        <v>Gerhard</v>
      </c>
      <c r="F3532" s="51" t="str">
        <f t="shared" si="562"/>
        <v>Van Niekerk</v>
      </c>
      <c r="G3532" s="51" t="str">
        <f t="shared" si="563"/>
        <v>Men Senior</v>
      </c>
      <c r="H3532" s="51" t="str">
        <f t="shared" si="564"/>
        <v>Seagull Angling Club</v>
      </c>
      <c r="I3532" s="84"/>
      <c r="J3532" s="84" t="s">
        <v>20</v>
      </c>
      <c r="K3532" s="84">
        <v>82</v>
      </c>
      <c r="L3532" s="83">
        <f t="shared" si="565"/>
        <v>2</v>
      </c>
      <c r="M3532" s="83">
        <f t="shared" si="566"/>
        <v>2</v>
      </c>
    </row>
    <row r="3533" spans="1:13" x14ac:dyDescent="0.3">
      <c r="A3533" s="210" t="str">
        <f t="shared" si="558"/>
        <v>2024-IC-L1</v>
      </c>
      <c r="B3533" s="199">
        <f t="shared" si="559"/>
        <v>45339</v>
      </c>
      <c r="C3533" s="210" t="str">
        <f t="shared" si="560"/>
        <v>Zone 1 - Mile 8</v>
      </c>
      <c r="D3533" s="84" t="s">
        <v>884</v>
      </c>
      <c r="E3533" s="51" t="str">
        <f t="shared" si="561"/>
        <v>Martin</v>
      </c>
      <c r="F3533" s="51" t="str">
        <f t="shared" si="562"/>
        <v>Gouws</v>
      </c>
      <c r="G3533" s="51" t="str">
        <f t="shared" si="563"/>
        <v>Men Senior</v>
      </c>
      <c r="H3533" s="51" t="str">
        <f t="shared" si="564"/>
        <v>Seagull Angling Club</v>
      </c>
      <c r="I3533" s="84"/>
      <c r="J3533" s="84" t="s">
        <v>1280</v>
      </c>
      <c r="K3533" s="84">
        <v>158</v>
      </c>
      <c r="L3533" s="83">
        <f t="shared" si="565"/>
        <v>18.3</v>
      </c>
      <c r="M3533" s="83">
        <f t="shared" si="566"/>
        <v>18.3</v>
      </c>
    </row>
    <row r="3534" spans="1:13" x14ac:dyDescent="0.3">
      <c r="A3534" s="210" t="str">
        <f t="shared" si="558"/>
        <v>2024-IC-L1</v>
      </c>
      <c r="B3534" s="199">
        <f t="shared" si="559"/>
        <v>45339</v>
      </c>
      <c r="C3534" s="210" t="str">
        <f t="shared" si="560"/>
        <v>Zone 1 - Mile 8</v>
      </c>
      <c r="D3534" s="84" t="s">
        <v>884</v>
      </c>
      <c r="E3534" s="51" t="str">
        <f t="shared" si="561"/>
        <v>Martin</v>
      </c>
      <c r="F3534" s="51" t="str">
        <f t="shared" si="562"/>
        <v>Gouws</v>
      </c>
      <c r="G3534" s="51" t="str">
        <f t="shared" si="563"/>
        <v>Men Senior</v>
      </c>
      <c r="H3534" s="51" t="str">
        <f t="shared" si="564"/>
        <v>Seagull Angling Club</v>
      </c>
      <c r="I3534" s="84"/>
      <c r="J3534" s="82" t="s">
        <v>1279</v>
      </c>
      <c r="K3534" s="84">
        <v>137</v>
      </c>
      <c r="L3534" s="83">
        <f t="shared" si="565"/>
        <v>12.8</v>
      </c>
      <c r="M3534" s="83">
        <f t="shared" si="566"/>
        <v>12.8</v>
      </c>
    </row>
    <row r="3535" spans="1:13" x14ac:dyDescent="0.3">
      <c r="A3535" s="210" t="str">
        <f t="shared" si="558"/>
        <v>2024-IC-L1</v>
      </c>
      <c r="B3535" s="199">
        <f t="shared" si="559"/>
        <v>45339</v>
      </c>
      <c r="C3535" s="210" t="str">
        <f t="shared" si="560"/>
        <v>Zone 1 - Mile 8</v>
      </c>
      <c r="D3535" s="84" t="s">
        <v>1121</v>
      </c>
      <c r="E3535" s="51" t="str">
        <f t="shared" si="561"/>
        <v>Romano</v>
      </c>
      <c r="F3535" s="51" t="str">
        <f t="shared" si="562"/>
        <v>Gabrielsen</v>
      </c>
      <c r="G3535" s="51" t="str">
        <f t="shared" si="563"/>
        <v>Men Senior</v>
      </c>
      <c r="H3535" s="51" t="str">
        <f t="shared" si="564"/>
        <v>Seagull Angling Club</v>
      </c>
      <c r="I3535" s="84"/>
      <c r="J3535" s="84" t="s">
        <v>20</v>
      </c>
      <c r="K3535" s="84">
        <v>81</v>
      </c>
      <c r="L3535" s="83">
        <f t="shared" si="565"/>
        <v>1.9</v>
      </c>
      <c r="M3535" s="83">
        <f t="shared" si="566"/>
        <v>1.9</v>
      </c>
    </row>
    <row r="3536" spans="1:13" x14ac:dyDescent="0.3">
      <c r="A3536" s="210" t="str">
        <f t="shared" si="558"/>
        <v>2024-IC-L1</v>
      </c>
      <c r="B3536" s="199">
        <f t="shared" si="559"/>
        <v>45339</v>
      </c>
      <c r="C3536" s="210" t="str">
        <f t="shared" si="560"/>
        <v>Zone 1 - Mile 8</v>
      </c>
      <c r="D3536" s="84" t="s">
        <v>1121</v>
      </c>
      <c r="E3536" s="51" t="str">
        <f t="shared" si="561"/>
        <v>Romano</v>
      </c>
      <c r="F3536" s="51" t="str">
        <f t="shared" si="562"/>
        <v>Gabrielsen</v>
      </c>
      <c r="G3536" s="51" t="str">
        <f t="shared" si="563"/>
        <v>Men Senior</v>
      </c>
      <c r="H3536" s="51" t="str">
        <f t="shared" si="564"/>
        <v>Seagull Angling Club</v>
      </c>
      <c r="I3536" s="84"/>
      <c r="J3536" s="84" t="s">
        <v>20</v>
      </c>
      <c r="K3536" s="84">
        <v>92</v>
      </c>
      <c r="L3536" s="83">
        <f t="shared" si="565"/>
        <v>2.9</v>
      </c>
      <c r="M3536" s="83">
        <f t="shared" si="566"/>
        <v>2.9</v>
      </c>
    </row>
    <row r="3537" spans="1:13" x14ac:dyDescent="0.3">
      <c r="A3537" s="210" t="str">
        <f t="shared" si="558"/>
        <v>2024-IC-L1</v>
      </c>
      <c r="B3537" s="199">
        <f t="shared" si="559"/>
        <v>45339</v>
      </c>
      <c r="C3537" s="210" t="str">
        <f t="shared" si="560"/>
        <v>Zone 1 - Mile 8</v>
      </c>
      <c r="D3537" s="84" t="s">
        <v>716</v>
      </c>
      <c r="E3537" s="51" t="str">
        <f t="shared" si="561"/>
        <v>Andre</v>
      </c>
      <c r="F3537" s="51" t="str">
        <f t="shared" si="562"/>
        <v>Nel</v>
      </c>
      <c r="G3537" s="51" t="str">
        <f t="shared" si="563"/>
        <v>Men Veteran</v>
      </c>
      <c r="H3537" s="51" t="str">
        <f t="shared" si="564"/>
        <v>Seagull Angling Club</v>
      </c>
      <c r="I3537" s="84"/>
      <c r="J3537" s="84" t="s">
        <v>20</v>
      </c>
      <c r="K3537" s="84">
        <v>82</v>
      </c>
      <c r="L3537" s="83">
        <f t="shared" si="565"/>
        <v>2</v>
      </c>
      <c r="M3537" s="83">
        <f t="shared" si="566"/>
        <v>2</v>
      </c>
    </row>
    <row r="3538" spans="1:13" x14ac:dyDescent="0.3">
      <c r="A3538" s="210" t="str">
        <f t="shared" si="558"/>
        <v>2024-IC-L1</v>
      </c>
      <c r="B3538" s="199">
        <f t="shared" si="559"/>
        <v>45339</v>
      </c>
      <c r="C3538" s="210" t="str">
        <f t="shared" si="560"/>
        <v>Zone 1 - Mile 8</v>
      </c>
      <c r="D3538" s="84" t="s">
        <v>760</v>
      </c>
      <c r="E3538" s="51" t="str">
        <f t="shared" si="561"/>
        <v>Manie</v>
      </c>
      <c r="F3538" s="51" t="str">
        <f t="shared" si="562"/>
        <v>Gradidge</v>
      </c>
      <c r="G3538" s="51" t="str">
        <f t="shared" si="563"/>
        <v>Men Grand Masters</v>
      </c>
      <c r="H3538" s="51" t="str">
        <f t="shared" si="564"/>
        <v>Seagull Angling Club</v>
      </c>
      <c r="I3538" s="84"/>
      <c r="J3538" s="84" t="s">
        <v>20</v>
      </c>
      <c r="K3538" s="84">
        <v>90</v>
      </c>
      <c r="L3538" s="83">
        <f t="shared" si="565"/>
        <v>2.7</v>
      </c>
      <c r="M3538" s="83">
        <f t="shared" si="566"/>
        <v>2.7</v>
      </c>
    </row>
    <row r="3539" spans="1:13" x14ac:dyDescent="0.3">
      <c r="A3539" s="210" t="str">
        <f t="shared" si="558"/>
        <v>2024-IC-L1</v>
      </c>
      <c r="B3539" s="199">
        <f t="shared" si="559"/>
        <v>45339</v>
      </c>
      <c r="C3539" s="210" t="str">
        <f t="shared" si="560"/>
        <v>Zone 1 - Mile 8</v>
      </c>
      <c r="D3539" s="84" t="s">
        <v>710</v>
      </c>
      <c r="E3539" s="51" t="str">
        <f t="shared" si="561"/>
        <v>Ewald J.</v>
      </c>
      <c r="F3539" s="51" t="str">
        <f t="shared" si="562"/>
        <v>Potgieter</v>
      </c>
      <c r="G3539" s="51" t="str">
        <f t="shared" si="563"/>
        <v>Men U/16</v>
      </c>
      <c r="H3539" s="51" t="str">
        <f t="shared" si="564"/>
        <v>Seagull Angling Club</v>
      </c>
      <c r="I3539" s="84"/>
      <c r="J3539" s="84" t="s">
        <v>20</v>
      </c>
      <c r="K3539" s="84">
        <v>83</v>
      </c>
      <c r="L3539" s="83">
        <f t="shared" si="565"/>
        <v>2.1</v>
      </c>
      <c r="M3539" s="83">
        <f t="shared" si="566"/>
        <v>2.1</v>
      </c>
    </row>
    <row r="3540" spans="1:13" x14ac:dyDescent="0.3">
      <c r="A3540" s="210" t="str">
        <f t="shared" si="558"/>
        <v>2024-IC-L1</v>
      </c>
      <c r="B3540" s="199">
        <f t="shared" si="559"/>
        <v>45339</v>
      </c>
      <c r="C3540" s="210" t="str">
        <f t="shared" si="560"/>
        <v>Zone 1 - Mile 8</v>
      </c>
      <c r="D3540" s="84" t="s">
        <v>710</v>
      </c>
      <c r="E3540" s="51" t="str">
        <f t="shared" si="561"/>
        <v>Ewald J.</v>
      </c>
      <c r="F3540" s="51" t="str">
        <f t="shared" si="562"/>
        <v>Potgieter</v>
      </c>
      <c r="G3540" s="51" t="str">
        <f t="shared" si="563"/>
        <v>Men U/16</v>
      </c>
      <c r="H3540" s="51" t="str">
        <f t="shared" si="564"/>
        <v>Seagull Angling Club</v>
      </c>
      <c r="I3540" s="84"/>
      <c r="J3540" s="84" t="s">
        <v>20</v>
      </c>
      <c r="K3540" s="84">
        <v>79</v>
      </c>
      <c r="L3540" s="83">
        <f t="shared" si="565"/>
        <v>1.8</v>
      </c>
      <c r="M3540" s="83">
        <f t="shared" si="566"/>
        <v>1.8</v>
      </c>
    </row>
    <row r="3541" spans="1:13" x14ac:dyDescent="0.3">
      <c r="A3541" s="210" t="str">
        <f t="shared" si="558"/>
        <v>2024-IC-L1</v>
      </c>
      <c r="B3541" s="199">
        <f t="shared" si="559"/>
        <v>45339</v>
      </c>
      <c r="C3541" s="210" t="str">
        <f t="shared" si="560"/>
        <v>Zone 1 - Mile 8</v>
      </c>
      <c r="D3541" s="84" t="s">
        <v>710</v>
      </c>
      <c r="E3541" s="51" t="str">
        <f t="shared" si="561"/>
        <v>Ewald J.</v>
      </c>
      <c r="F3541" s="51" t="str">
        <f t="shared" si="562"/>
        <v>Potgieter</v>
      </c>
      <c r="G3541" s="51" t="str">
        <f t="shared" si="563"/>
        <v>Men U/16</v>
      </c>
      <c r="H3541" s="51" t="str">
        <f t="shared" si="564"/>
        <v>Seagull Angling Club</v>
      </c>
      <c r="I3541" s="84"/>
      <c r="J3541" s="84" t="s">
        <v>20</v>
      </c>
      <c r="K3541" s="84">
        <v>84</v>
      </c>
      <c r="L3541" s="83">
        <f t="shared" si="565"/>
        <v>2.2000000000000002</v>
      </c>
      <c r="M3541" s="83">
        <f t="shared" si="566"/>
        <v>2.2000000000000002</v>
      </c>
    </row>
    <row r="3542" spans="1:13" x14ac:dyDescent="0.3">
      <c r="A3542" s="210" t="str">
        <f t="shared" si="558"/>
        <v>2024-IC-L1</v>
      </c>
      <c r="B3542" s="199">
        <f t="shared" si="559"/>
        <v>45339</v>
      </c>
      <c r="C3542" s="210" t="str">
        <f t="shared" si="560"/>
        <v>Zone 1 - Mile 8</v>
      </c>
      <c r="D3542" s="84" t="s">
        <v>710</v>
      </c>
      <c r="E3542" s="51" t="str">
        <f t="shared" si="561"/>
        <v>Ewald J.</v>
      </c>
      <c r="F3542" s="51" t="str">
        <f t="shared" si="562"/>
        <v>Potgieter</v>
      </c>
      <c r="G3542" s="51" t="str">
        <f t="shared" si="563"/>
        <v>Men U/16</v>
      </c>
      <c r="H3542" s="51" t="str">
        <f t="shared" si="564"/>
        <v>Seagull Angling Club</v>
      </c>
      <c r="I3542" s="84"/>
      <c r="J3542" s="84" t="s">
        <v>20</v>
      </c>
      <c r="K3542" s="84">
        <v>82</v>
      </c>
      <c r="L3542" s="83">
        <f t="shared" si="565"/>
        <v>2</v>
      </c>
      <c r="M3542" s="83">
        <f t="shared" si="566"/>
        <v>2</v>
      </c>
    </row>
    <row r="3543" spans="1:13" x14ac:dyDescent="0.3">
      <c r="A3543" s="210" t="str">
        <f t="shared" si="558"/>
        <v>2024-IC-L1</v>
      </c>
      <c r="B3543" s="199">
        <f t="shared" si="559"/>
        <v>45339</v>
      </c>
      <c r="C3543" s="210" t="str">
        <f t="shared" si="560"/>
        <v>Zone 1 - Mile 8</v>
      </c>
      <c r="D3543" s="84" t="s">
        <v>710</v>
      </c>
      <c r="E3543" s="51" t="str">
        <f t="shared" si="561"/>
        <v>Ewald J.</v>
      </c>
      <c r="F3543" s="51" t="str">
        <f t="shared" si="562"/>
        <v>Potgieter</v>
      </c>
      <c r="G3543" s="51" t="str">
        <f t="shared" si="563"/>
        <v>Men U/16</v>
      </c>
      <c r="H3543" s="51" t="str">
        <f t="shared" si="564"/>
        <v>Seagull Angling Club</v>
      </c>
      <c r="I3543" s="84"/>
      <c r="J3543" s="84" t="s">
        <v>20</v>
      </c>
      <c r="K3543" s="84">
        <v>84</v>
      </c>
      <c r="L3543" s="83">
        <f t="shared" si="565"/>
        <v>2.2000000000000002</v>
      </c>
      <c r="M3543" s="83">
        <f t="shared" si="566"/>
        <v>2.2000000000000002</v>
      </c>
    </row>
    <row r="3544" spans="1:13" x14ac:dyDescent="0.3">
      <c r="A3544" s="210" t="str">
        <f t="shared" si="558"/>
        <v>2024-IC-L1</v>
      </c>
      <c r="B3544" s="199">
        <f t="shared" si="559"/>
        <v>45339</v>
      </c>
      <c r="C3544" s="210" t="str">
        <f t="shared" si="560"/>
        <v>Zone 1 - Mile 8</v>
      </c>
      <c r="D3544" s="84" t="s">
        <v>1694</v>
      </c>
      <c r="E3544" s="51" t="str">
        <f t="shared" si="561"/>
        <v>Heiko Jnr</v>
      </c>
      <c r="F3544" s="51" t="str">
        <f t="shared" si="562"/>
        <v>Doll</v>
      </c>
      <c r="G3544" s="51" t="str">
        <f t="shared" si="563"/>
        <v>Men U/16</v>
      </c>
      <c r="H3544" s="51" t="str">
        <f t="shared" si="564"/>
        <v>Seagull Angling Club</v>
      </c>
      <c r="I3544" s="84"/>
      <c r="J3544" s="84" t="s">
        <v>20</v>
      </c>
      <c r="K3544" s="84">
        <v>86</v>
      </c>
      <c r="L3544" s="83">
        <f t="shared" si="565"/>
        <v>2.2999999999999998</v>
      </c>
      <c r="M3544" s="83">
        <f t="shared" si="566"/>
        <v>2.2999999999999998</v>
      </c>
    </row>
    <row r="3545" spans="1:13" x14ac:dyDescent="0.3">
      <c r="A3545" s="210" t="str">
        <f t="shared" si="558"/>
        <v>2024-IC-L1</v>
      </c>
      <c r="B3545" s="199">
        <f t="shared" si="559"/>
        <v>45339</v>
      </c>
      <c r="C3545" s="210" t="str">
        <f t="shared" si="560"/>
        <v>Zone 1 - Mile 8</v>
      </c>
      <c r="D3545" s="84" t="s">
        <v>1694</v>
      </c>
      <c r="E3545" s="51" t="str">
        <f t="shared" si="561"/>
        <v>Heiko Jnr</v>
      </c>
      <c r="F3545" s="51" t="str">
        <f t="shared" si="562"/>
        <v>Doll</v>
      </c>
      <c r="G3545" s="51" t="str">
        <f t="shared" si="563"/>
        <v>Men U/16</v>
      </c>
      <c r="H3545" s="51" t="str">
        <f t="shared" si="564"/>
        <v>Seagull Angling Club</v>
      </c>
      <c r="I3545" s="84"/>
      <c r="J3545" s="84" t="s">
        <v>20</v>
      </c>
      <c r="K3545" s="84">
        <v>85</v>
      </c>
      <c r="L3545" s="83">
        <f t="shared" si="565"/>
        <v>2.2000000000000002</v>
      </c>
      <c r="M3545" s="83">
        <f t="shared" si="566"/>
        <v>2.2000000000000002</v>
      </c>
    </row>
    <row r="3546" spans="1:13" x14ac:dyDescent="0.3">
      <c r="A3546" s="210" t="str">
        <f t="shared" si="558"/>
        <v>2024-IC-L1</v>
      </c>
      <c r="B3546" s="199">
        <f t="shared" si="559"/>
        <v>45339</v>
      </c>
      <c r="C3546" s="210" t="str">
        <f t="shared" si="560"/>
        <v>Zone 1 - Mile 8</v>
      </c>
      <c r="D3546" s="84" t="s">
        <v>1694</v>
      </c>
      <c r="E3546" s="51" t="str">
        <f t="shared" si="561"/>
        <v>Heiko Jnr</v>
      </c>
      <c r="F3546" s="51" t="str">
        <f t="shared" si="562"/>
        <v>Doll</v>
      </c>
      <c r="G3546" s="51" t="str">
        <f t="shared" si="563"/>
        <v>Men U/16</v>
      </c>
      <c r="H3546" s="51" t="str">
        <f t="shared" si="564"/>
        <v>Seagull Angling Club</v>
      </c>
      <c r="I3546" s="84"/>
      <c r="J3546" s="84" t="s">
        <v>20</v>
      </c>
      <c r="K3546" s="84">
        <v>83</v>
      </c>
      <c r="L3546" s="83">
        <f t="shared" si="565"/>
        <v>2.1</v>
      </c>
      <c r="M3546" s="83">
        <f t="shared" si="566"/>
        <v>2.1</v>
      </c>
    </row>
    <row r="3547" spans="1:13" x14ac:dyDescent="0.3">
      <c r="A3547" s="210" t="str">
        <f t="shared" si="558"/>
        <v>2024-IC-L1</v>
      </c>
      <c r="B3547" s="199">
        <f t="shared" si="559"/>
        <v>45339</v>
      </c>
      <c r="C3547" s="210" t="str">
        <f t="shared" si="560"/>
        <v>Zone 1 - Mile 8</v>
      </c>
      <c r="D3547" s="84" t="s">
        <v>703</v>
      </c>
      <c r="E3547" s="51" t="str">
        <f t="shared" si="561"/>
        <v>Heiko</v>
      </c>
      <c r="F3547" s="51" t="str">
        <f t="shared" si="562"/>
        <v>Doll</v>
      </c>
      <c r="G3547" s="51" t="str">
        <f t="shared" si="563"/>
        <v>Men Veteran</v>
      </c>
      <c r="H3547" s="51" t="str">
        <f t="shared" si="564"/>
        <v>Seagull Angling Club</v>
      </c>
      <c r="I3547" s="84"/>
      <c r="J3547" s="84" t="s">
        <v>20</v>
      </c>
      <c r="K3547" s="84">
        <v>88</v>
      </c>
      <c r="L3547" s="83">
        <f t="shared" si="565"/>
        <v>2.5</v>
      </c>
      <c r="M3547" s="83">
        <f t="shared" si="566"/>
        <v>2.5</v>
      </c>
    </row>
    <row r="3548" spans="1:13" x14ac:dyDescent="0.3">
      <c r="A3548" s="210" t="str">
        <f t="shared" si="558"/>
        <v>2024-IC-L1</v>
      </c>
      <c r="B3548" s="199">
        <f t="shared" si="559"/>
        <v>45339</v>
      </c>
      <c r="C3548" s="210" t="str">
        <f t="shared" si="560"/>
        <v>Zone 1 - Mile 8</v>
      </c>
      <c r="D3548" s="84" t="s">
        <v>703</v>
      </c>
      <c r="E3548" s="51" t="str">
        <f t="shared" si="561"/>
        <v>Heiko</v>
      </c>
      <c r="F3548" s="51" t="str">
        <f t="shared" si="562"/>
        <v>Doll</v>
      </c>
      <c r="G3548" s="51" t="str">
        <f t="shared" si="563"/>
        <v>Men Veteran</v>
      </c>
      <c r="H3548" s="51" t="str">
        <f t="shared" si="564"/>
        <v>Seagull Angling Club</v>
      </c>
      <c r="I3548" s="84"/>
      <c r="J3548" s="84" t="s">
        <v>20</v>
      </c>
      <c r="K3548" s="84">
        <v>98</v>
      </c>
      <c r="L3548" s="83">
        <f t="shared" si="565"/>
        <v>3.5</v>
      </c>
      <c r="M3548" s="83">
        <f t="shared" si="566"/>
        <v>3.5</v>
      </c>
    </row>
    <row r="3549" spans="1:13" x14ac:dyDescent="0.3">
      <c r="A3549" s="210" t="str">
        <f t="shared" si="558"/>
        <v>2024-IC-L1</v>
      </c>
      <c r="B3549" s="199">
        <f t="shared" si="559"/>
        <v>45339</v>
      </c>
      <c r="C3549" s="210" t="str">
        <f t="shared" si="560"/>
        <v>Zone 1 - Mile 8</v>
      </c>
      <c r="D3549" s="84" t="s">
        <v>703</v>
      </c>
      <c r="E3549" s="51" t="str">
        <f t="shared" si="561"/>
        <v>Heiko</v>
      </c>
      <c r="F3549" s="51" t="str">
        <f t="shared" si="562"/>
        <v>Doll</v>
      </c>
      <c r="G3549" s="51" t="str">
        <f t="shared" si="563"/>
        <v>Men Veteran</v>
      </c>
      <c r="H3549" s="51" t="str">
        <f t="shared" si="564"/>
        <v>Seagull Angling Club</v>
      </c>
      <c r="I3549" s="84"/>
      <c r="J3549" s="84" t="s">
        <v>20</v>
      </c>
      <c r="K3549" s="84">
        <v>92</v>
      </c>
      <c r="L3549" s="83">
        <f t="shared" si="565"/>
        <v>2.9</v>
      </c>
      <c r="M3549" s="83">
        <f t="shared" si="566"/>
        <v>2.9</v>
      </c>
    </row>
    <row r="3550" spans="1:13" x14ac:dyDescent="0.3">
      <c r="A3550" s="210" t="str">
        <f t="shared" si="558"/>
        <v>2024-IC-L1</v>
      </c>
      <c r="B3550" s="199">
        <f t="shared" si="559"/>
        <v>45339</v>
      </c>
      <c r="C3550" s="210" t="str">
        <f t="shared" si="560"/>
        <v>Zone 1 - Mile 8</v>
      </c>
      <c r="D3550" s="84" t="s">
        <v>703</v>
      </c>
      <c r="E3550" s="51" t="str">
        <f t="shared" si="561"/>
        <v>Heiko</v>
      </c>
      <c r="F3550" s="51" t="str">
        <f t="shared" si="562"/>
        <v>Doll</v>
      </c>
      <c r="G3550" s="51" t="str">
        <f t="shared" si="563"/>
        <v>Men Veteran</v>
      </c>
      <c r="H3550" s="51" t="str">
        <f t="shared" si="564"/>
        <v>Seagull Angling Club</v>
      </c>
      <c r="I3550" s="84"/>
      <c r="J3550" s="84" t="s">
        <v>20</v>
      </c>
      <c r="K3550" s="84">
        <v>84</v>
      </c>
      <c r="L3550" s="83">
        <f t="shared" si="565"/>
        <v>2.2000000000000002</v>
      </c>
      <c r="M3550" s="83">
        <f t="shared" si="566"/>
        <v>2.2000000000000002</v>
      </c>
    </row>
    <row r="3551" spans="1:13" x14ac:dyDescent="0.3">
      <c r="A3551" s="210" t="str">
        <f t="shared" si="558"/>
        <v>2024-IC-L1</v>
      </c>
      <c r="B3551" s="199">
        <f t="shared" si="559"/>
        <v>45339</v>
      </c>
      <c r="C3551" s="210" t="str">
        <f t="shared" si="560"/>
        <v>Zone 1 - Mile 8</v>
      </c>
      <c r="D3551" s="84" t="s">
        <v>725</v>
      </c>
      <c r="E3551" s="51" t="str">
        <f t="shared" si="561"/>
        <v>Jonandre</v>
      </c>
      <c r="F3551" s="51" t="str">
        <f t="shared" si="562"/>
        <v>Mertens</v>
      </c>
      <c r="G3551" s="51" t="str">
        <f t="shared" si="563"/>
        <v>Men U/16</v>
      </c>
      <c r="H3551" s="51" t="str">
        <f t="shared" si="564"/>
        <v>Seagull Angling Club</v>
      </c>
      <c r="I3551" s="84"/>
      <c r="J3551" s="84" t="s">
        <v>20</v>
      </c>
      <c r="K3551" s="84">
        <v>80</v>
      </c>
      <c r="L3551" s="83">
        <f t="shared" si="565"/>
        <v>1.8</v>
      </c>
      <c r="M3551" s="83">
        <f t="shared" si="566"/>
        <v>1.8</v>
      </c>
    </row>
    <row r="3552" spans="1:13" x14ac:dyDescent="0.3">
      <c r="A3552" s="210" t="str">
        <f t="shared" si="558"/>
        <v>2024-IC-L1</v>
      </c>
      <c r="B3552" s="199">
        <f t="shared" si="559"/>
        <v>45339</v>
      </c>
      <c r="C3552" s="210" t="str">
        <f t="shared" si="560"/>
        <v>Zone 1 - Mile 8</v>
      </c>
      <c r="D3552" s="84" t="s">
        <v>718</v>
      </c>
      <c r="E3552" s="51" t="str">
        <f t="shared" si="561"/>
        <v>Christiaan</v>
      </c>
      <c r="F3552" s="51" t="str">
        <f t="shared" si="562"/>
        <v>Potgieter</v>
      </c>
      <c r="G3552" s="51" t="str">
        <f t="shared" si="563"/>
        <v>Men U/16</v>
      </c>
      <c r="H3552" s="51" t="str">
        <f t="shared" si="564"/>
        <v>Seagull Angling Club</v>
      </c>
      <c r="I3552" s="84"/>
      <c r="J3552" s="84" t="s">
        <v>20</v>
      </c>
      <c r="K3552" s="84">
        <v>83</v>
      </c>
      <c r="L3552" s="83">
        <f t="shared" si="565"/>
        <v>2.1</v>
      </c>
      <c r="M3552" s="83">
        <f t="shared" si="566"/>
        <v>2.1</v>
      </c>
    </row>
    <row r="3553" spans="1:13" x14ac:dyDescent="0.3">
      <c r="A3553" s="210" t="str">
        <f t="shared" si="558"/>
        <v>2024-IC-L1</v>
      </c>
      <c r="B3553" s="199">
        <f t="shared" si="559"/>
        <v>45339</v>
      </c>
      <c r="C3553" s="210" t="str">
        <f t="shared" si="560"/>
        <v>Zone 1 - Mile 8</v>
      </c>
      <c r="D3553" s="84" t="s">
        <v>718</v>
      </c>
      <c r="E3553" s="51" t="str">
        <f t="shared" si="561"/>
        <v>Christiaan</v>
      </c>
      <c r="F3553" s="51" t="str">
        <f t="shared" si="562"/>
        <v>Potgieter</v>
      </c>
      <c r="G3553" s="51" t="str">
        <f t="shared" si="563"/>
        <v>Men U/16</v>
      </c>
      <c r="H3553" s="51" t="str">
        <f t="shared" si="564"/>
        <v>Seagull Angling Club</v>
      </c>
      <c r="I3553" s="84"/>
      <c r="J3553" s="84" t="s">
        <v>20</v>
      </c>
      <c r="K3553" s="84">
        <v>80</v>
      </c>
      <c r="L3553" s="83">
        <f t="shared" si="565"/>
        <v>1.8</v>
      </c>
      <c r="M3553" s="83">
        <f t="shared" si="566"/>
        <v>1.8</v>
      </c>
    </row>
    <row r="3554" spans="1:13" x14ac:dyDescent="0.3">
      <c r="A3554" s="210" t="str">
        <f t="shared" si="558"/>
        <v>2024-IC-L1</v>
      </c>
      <c r="B3554" s="199">
        <f t="shared" si="559"/>
        <v>45339</v>
      </c>
      <c r="C3554" s="210" t="str">
        <f t="shared" si="560"/>
        <v>Zone 1 - Mile 8</v>
      </c>
      <c r="D3554" s="84" t="s">
        <v>718</v>
      </c>
      <c r="E3554" s="51" t="str">
        <f t="shared" si="561"/>
        <v>Christiaan</v>
      </c>
      <c r="F3554" s="51" t="str">
        <f t="shared" si="562"/>
        <v>Potgieter</v>
      </c>
      <c r="G3554" s="51" t="str">
        <f t="shared" si="563"/>
        <v>Men U/16</v>
      </c>
      <c r="H3554" s="51" t="str">
        <f t="shared" si="564"/>
        <v>Seagull Angling Club</v>
      </c>
      <c r="I3554" s="84"/>
      <c r="J3554" s="84" t="s">
        <v>20</v>
      </c>
      <c r="K3554" s="84">
        <v>91</v>
      </c>
      <c r="L3554" s="83">
        <f t="shared" si="565"/>
        <v>2.8</v>
      </c>
      <c r="M3554" s="83">
        <f t="shared" si="566"/>
        <v>2.8</v>
      </c>
    </row>
    <row r="3555" spans="1:13" x14ac:dyDescent="0.3">
      <c r="A3555" s="210" t="str">
        <f t="shared" si="558"/>
        <v>2024-IC-L1</v>
      </c>
      <c r="B3555" s="199">
        <f t="shared" si="559"/>
        <v>45339</v>
      </c>
      <c r="C3555" s="210" t="str">
        <f t="shared" si="560"/>
        <v>Zone 1 - Mile 8</v>
      </c>
      <c r="D3555" s="84" t="s">
        <v>718</v>
      </c>
      <c r="E3555" s="51" t="str">
        <f t="shared" si="561"/>
        <v>Christiaan</v>
      </c>
      <c r="F3555" s="51" t="str">
        <f t="shared" si="562"/>
        <v>Potgieter</v>
      </c>
      <c r="G3555" s="51" t="str">
        <f t="shared" si="563"/>
        <v>Men U/16</v>
      </c>
      <c r="H3555" s="51" t="str">
        <f t="shared" si="564"/>
        <v>Seagull Angling Club</v>
      </c>
      <c r="I3555" s="84"/>
      <c r="J3555" s="84" t="s">
        <v>20</v>
      </c>
      <c r="K3555" s="84">
        <v>92</v>
      </c>
      <c r="L3555" s="83">
        <f t="shared" si="565"/>
        <v>2.9</v>
      </c>
      <c r="M3555" s="83">
        <f t="shared" si="566"/>
        <v>2.9</v>
      </c>
    </row>
    <row r="3556" spans="1:13" x14ac:dyDescent="0.3">
      <c r="A3556" s="210" t="str">
        <f t="shared" si="558"/>
        <v>2024-IC-L1</v>
      </c>
      <c r="B3556" s="199">
        <f t="shared" si="559"/>
        <v>45339</v>
      </c>
      <c r="C3556" s="210" t="str">
        <f t="shared" si="560"/>
        <v>Zone 1 - Mile 8</v>
      </c>
      <c r="D3556" s="84" t="s">
        <v>718</v>
      </c>
      <c r="E3556" s="51" t="str">
        <f t="shared" si="561"/>
        <v>Christiaan</v>
      </c>
      <c r="F3556" s="51" t="str">
        <f t="shared" si="562"/>
        <v>Potgieter</v>
      </c>
      <c r="G3556" s="51" t="str">
        <f t="shared" si="563"/>
        <v>Men U/16</v>
      </c>
      <c r="H3556" s="51" t="str">
        <f t="shared" si="564"/>
        <v>Seagull Angling Club</v>
      </c>
      <c r="I3556" s="84"/>
      <c r="J3556" s="84" t="s">
        <v>20</v>
      </c>
      <c r="K3556" s="84">
        <v>100</v>
      </c>
      <c r="L3556" s="83">
        <f t="shared" si="565"/>
        <v>3.7</v>
      </c>
      <c r="M3556" s="83">
        <f t="shared" si="566"/>
        <v>3.7</v>
      </c>
    </row>
    <row r="3557" spans="1:13" x14ac:dyDescent="0.3">
      <c r="A3557" s="210" t="str">
        <f t="shared" si="558"/>
        <v>2024-IC-L1</v>
      </c>
      <c r="B3557" s="199">
        <f t="shared" si="559"/>
        <v>45339</v>
      </c>
      <c r="C3557" s="210" t="str">
        <f t="shared" si="560"/>
        <v>Zone 1 - Mile 8</v>
      </c>
      <c r="D3557" s="84" t="s">
        <v>718</v>
      </c>
      <c r="E3557" s="51" t="str">
        <f t="shared" si="561"/>
        <v>Christiaan</v>
      </c>
      <c r="F3557" s="51" t="str">
        <f t="shared" si="562"/>
        <v>Potgieter</v>
      </c>
      <c r="G3557" s="51" t="str">
        <f t="shared" si="563"/>
        <v>Men U/16</v>
      </c>
      <c r="H3557" s="51" t="str">
        <f t="shared" si="564"/>
        <v>Seagull Angling Club</v>
      </c>
      <c r="I3557" s="84"/>
      <c r="J3557" s="84" t="s">
        <v>20</v>
      </c>
      <c r="K3557" s="84">
        <v>82</v>
      </c>
      <c r="L3557" s="83">
        <f t="shared" si="565"/>
        <v>2</v>
      </c>
      <c r="M3557" s="83">
        <f t="shared" si="566"/>
        <v>2</v>
      </c>
    </row>
    <row r="3558" spans="1:13" x14ac:dyDescent="0.3">
      <c r="A3558" s="210" t="str">
        <f t="shared" si="558"/>
        <v>2024-IC-L1</v>
      </c>
      <c r="B3558" s="199">
        <f t="shared" si="559"/>
        <v>45339</v>
      </c>
      <c r="C3558" s="210" t="str">
        <f t="shared" si="560"/>
        <v>Zone 1 - Mile 8</v>
      </c>
      <c r="D3558" s="84" t="s">
        <v>718</v>
      </c>
      <c r="E3558" s="51" t="str">
        <f t="shared" si="561"/>
        <v>Christiaan</v>
      </c>
      <c r="F3558" s="51" t="str">
        <f t="shared" si="562"/>
        <v>Potgieter</v>
      </c>
      <c r="G3558" s="51" t="str">
        <f t="shared" si="563"/>
        <v>Men U/16</v>
      </c>
      <c r="H3558" s="51" t="str">
        <f t="shared" si="564"/>
        <v>Seagull Angling Club</v>
      </c>
      <c r="I3558" s="84"/>
      <c r="J3558" s="84" t="s">
        <v>20</v>
      </c>
      <c r="K3558" s="84">
        <v>84</v>
      </c>
      <c r="L3558" s="83">
        <f t="shared" si="565"/>
        <v>2.2000000000000002</v>
      </c>
      <c r="M3558" s="83">
        <f t="shared" si="566"/>
        <v>2.2000000000000002</v>
      </c>
    </row>
    <row r="3559" spans="1:13" x14ac:dyDescent="0.3">
      <c r="A3559" s="210" t="str">
        <f t="shared" si="558"/>
        <v>2024-IC-L1</v>
      </c>
      <c r="B3559" s="199">
        <f t="shared" si="559"/>
        <v>45339</v>
      </c>
      <c r="C3559" s="210" t="str">
        <f t="shared" si="560"/>
        <v>Zone 1 - Mile 8</v>
      </c>
      <c r="D3559" s="84" t="s">
        <v>718</v>
      </c>
      <c r="E3559" s="51" t="str">
        <f t="shared" si="561"/>
        <v>Christiaan</v>
      </c>
      <c r="F3559" s="51" t="str">
        <f t="shared" si="562"/>
        <v>Potgieter</v>
      </c>
      <c r="G3559" s="51" t="str">
        <f t="shared" si="563"/>
        <v>Men U/16</v>
      </c>
      <c r="H3559" s="51" t="str">
        <f t="shared" si="564"/>
        <v>Seagull Angling Club</v>
      </c>
      <c r="I3559" s="84"/>
      <c r="J3559" s="84" t="s">
        <v>20</v>
      </c>
      <c r="K3559" s="84">
        <v>94</v>
      </c>
      <c r="L3559" s="83">
        <f t="shared" si="565"/>
        <v>3.1</v>
      </c>
      <c r="M3559" s="83">
        <f t="shared" si="566"/>
        <v>3.1</v>
      </c>
    </row>
    <row r="3560" spans="1:13" x14ac:dyDescent="0.3">
      <c r="A3560" s="210" t="str">
        <f t="shared" si="558"/>
        <v>2024-IC-L1</v>
      </c>
      <c r="B3560" s="199">
        <f t="shared" si="559"/>
        <v>45339</v>
      </c>
      <c r="C3560" s="210" t="str">
        <f t="shared" si="560"/>
        <v>Zone 1 - Mile 8</v>
      </c>
      <c r="D3560" s="84" t="s">
        <v>718</v>
      </c>
      <c r="E3560" s="51" t="str">
        <f t="shared" si="561"/>
        <v>Christiaan</v>
      </c>
      <c r="F3560" s="51" t="str">
        <f t="shared" si="562"/>
        <v>Potgieter</v>
      </c>
      <c r="G3560" s="51" t="str">
        <f t="shared" si="563"/>
        <v>Men U/16</v>
      </c>
      <c r="H3560" s="51" t="str">
        <f t="shared" si="564"/>
        <v>Seagull Angling Club</v>
      </c>
      <c r="I3560" s="84"/>
      <c r="J3560" s="84" t="s">
        <v>20</v>
      </c>
      <c r="K3560" s="84">
        <v>89</v>
      </c>
      <c r="L3560" s="83">
        <f t="shared" si="565"/>
        <v>2.6</v>
      </c>
      <c r="M3560" s="83">
        <f t="shared" si="566"/>
        <v>2.6</v>
      </c>
    </row>
    <row r="3561" spans="1:13" x14ac:dyDescent="0.3">
      <c r="A3561" s="210" t="str">
        <f t="shared" si="558"/>
        <v>2024-IC-L1</v>
      </c>
      <c r="B3561" s="199">
        <f t="shared" si="559"/>
        <v>45339</v>
      </c>
      <c r="C3561" s="210" t="str">
        <f t="shared" si="560"/>
        <v>Zone 1 - Mile 8</v>
      </c>
      <c r="D3561" s="84" t="s">
        <v>718</v>
      </c>
      <c r="E3561" s="51" t="str">
        <f t="shared" si="561"/>
        <v>Christiaan</v>
      </c>
      <c r="F3561" s="51" t="str">
        <f t="shared" si="562"/>
        <v>Potgieter</v>
      </c>
      <c r="G3561" s="51" t="str">
        <f t="shared" si="563"/>
        <v>Men U/16</v>
      </c>
      <c r="H3561" s="51" t="str">
        <f t="shared" si="564"/>
        <v>Seagull Angling Club</v>
      </c>
      <c r="I3561" s="84"/>
      <c r="J3561" s="84" t="s">
        <v>20</v>
      </c>
      <c r="K3561" s="84">
        <v>91</v>
      </c>
      <c r="L3561" s="83">
        <f t="shared" si="565"/>
        <v>2.8</v>
      </c>
      <c r="M3561" s="83">
        <f t="shared" si="566"/>
        <v>2.8</v>
      </c>
    </row>
    <row r="3562" spans="1:13" x14ac:dyDescent="0.3">
      <c r="A3562" s="210" t="str">
        <f t="shared" si="558"/>
        <v>2024-IC-L1</v>
      </c>
      <c r="B3562" s="199">
        <f t="shared" si="559"/>
        <v>45339</v>
      </c>
      <c r="C3562" s="210" t="str">
        <f t="shared" si="560"/>
        <v>Zone 1 - Mile 8</v>
      </c>
      <c r="D3562" s="84" t="s">
        <v>718</v>
      </c>
      <c r="E3562" s="51" t="str">
        <f t="shared" si="561"/>
        <v>Christiaan</v>
      </c>
      <c r="F3562" s="51" t="str">
        <f t="shared" si="562"/>
        <v>Potgieter</v>
      </c>
      <c r="G3562" s="51" t="str">
        <f t="shared" si="563"/>
        <v>Men U/16</v>
      </c>
      <c r="H3562" s="51" t="str">
        <f t="shared" si="564"/>
        <v>Seagull Angling Club</v>
      </c>
      <c r="I3562" s="84"/>
      <c r="J3562" s="84" t="s">
        <v>20</v>
      </c>
      <c r="K3562" s="84">
        <v>85</v>
      </c>
      <c r="L3562" s="83">
        <f t="shared" si="565"/>
        <v>2.2000000000000002</v>
      </c>
      <c r="M3562" s="83">
        <f t="shared" si="566"/>
        <v>2.2000000000000002</v>
      </c>
    </row>
    <row r="3563" spans="1:13" x14ac:dyDescent="0.3">
      <c r="A3563" s="210" t="str">
        <f t="shared" si="558"/>
        <v>2024-IC-L1</v>
      </c>
      <c r="B3563" s="199">
        <f t="shared" si="559"/>
        <v>45339</v>
      </c>
      <c r="C3563" s="210" t="str">
        <f t="shared" si="560"/>
        <v>Zone 1 - Mile 8</v>
      </c>
      <c r="D3563" s="84" t="s">
        <v>718</v>
      </c>
      <c r="E3563" s="51" t="str">
        <f t="shared" si="561"/>
        <v>Christiaan</v>
      </c>
      <c r="F3563" s="51" t="str">
        <f t="shared" si="562"/>
        <v>Potgieter</v>
      </c>
      <c r="G3563" s="51" t="str">
        <f t="shared" si="563"/>
        <v>Men U/16</v>
      </c>
      <c r="H3563" s="51" t="str">
        <f t="shared" si="564"/>
        <v>Seagull Angling Club</v>
      </c>
      <c r="I3563" s="84"/>
      <c r="J3563" s="84" t="s">
        <v>20</v>
      </c>
      <c r="K3563" s="84">
        <v>85</v>
      </c>
      <c r="L3563" s="83">
        <f t="shared" si="565"/>
        <v>2.2000000000000002</v>
      </c>
      <c r="M3563" s="83">
        <f t="shared" si="566"/>
        <v>2.2000000000000002</v>
      </c>
    </row>
    <row r="3564" spans="1:13" x14ac:dyDescent="0.3">
      <c r="A3564" s="210" t="str">
        <f t="shared" si="558"/>
        <v>2024-IC-L1</v>
      </c>
      <c r="B3564" s="199">
        <f t="shared" si="559"/>
        <v>45339</v>
      </c>
      <c r="C3564" s="210" t="str">
        <f t="shared" si="560"/>
        <v>Zone 1 - Mile 8</v>
      </c>
      <c r="D3564" s="84" t="s">
        <v>643</v>
      </c>
      <c r="E3564" s="51" t="str">
        <f t="shared" si="561"/>
        <v>Cecilia</v>
      </c>
      <c r="F3564" s="51" t="str">
        <f t="shared" si="562"/>
        <v>Brandt</v>
      </c>
      <c r="G3564" s="51" t="str">
        <f t="shared" si="563"/>
        <v>Ladies Senior</v>
      </c>
      <c r="H3564" s="51" t="str">
        <f t="shared" si="564"/>
        <v>Seagull Angling Club</v>
      </c>
      <c r="I3564" s="84"/>
      <c r="J3564" s="84"/>
      <c r="K3564" s="84"/>
      <c r="L3564" s="83" t="str">
        <f t="shared" si="565"/>
        <v/>
      </c>
      <c r="M3564" s="83" t="str">
        <f t="shared" si="566"/>
        <v/>
      </c>
    </row>
    <row r="3565" spans="1:13" x14ac:dyDescent="0.3">
      <c r="A3565" s="210" t="str">
        <f t="shared" si="558"/>
        <v>2024-IC-L1</v>
      </c>
      <c r="B3565" s="199">
        <f t="shared" si="559"/>
        <v>45339</v>
      </c>
      <c r="C3565" s="210" t="str">
        <f t="shared" si="560"/>
        <v>Zone 1 - Mile 8</v>
      </c>
      <c r="D3565" s="84" t="s">
        <v>992</v>
      </c>
      <c r="E3565" s="51" t="str">
        <f t="shared" si="561"/>
        <v>Christiaan</v>
      </c>
      <c r="F3565" s="51" t="str">
        <f t="shared" si="562"/>
        <v>Engels</v>
      </c>
      <c r="G3565" s="51" t="str">
        <f t="shared" si="563"/>
        <v>Men U/16</v>
      </c>
      <c r="H3565" s="51" t="str">
        <f t="shared" si="564"/>
        <v>Seagull Angling Club</v>
      </c>
      <c r="I3565" s="84"/>
      <c r="J3565" s="84"/>
      <c r="K3565" s="84"/>
      <c r="L3565" s="83" t="str">
        <f t="shared" si="565"/>
        <v/>
      </c>
      <c r="M3565" s="83" t="str">
        <f t="shared" si="566"/>
        <v/>
      </c>
    </row>
    <row r="3566" spans="1:13" x14ac:dyDescent="0.3">
      <c r="A3566" s="210" t="str">
        <f t="shared" si="558"/>
        <v>2024-IC-L1</v>
      </c>
      <c r="B3566" s="199">
        <f t="shared" si="559"/>
        <v>45339</v>
      </c>
      <c r="C3566" s="210" t="str">
        <f t="shared" si="560"/>
        <v>Zone 1 - Mile 8</v>
      </c>
      <c r="D3566" s="84" t="s">
        <v>1041</v>
      </c>
      <c r="E3566" s="51" t="str">
        <f t="shared" si="561"/>
        <v>Louw</v>
      </c>
      <c r="F3566" s="51" t="str">
        <f t="shared" si="562"/>
        <v>Durand</v>
      </c>
      <c r="G3566" s="51" t="str">
        <f t="shared" si="563"/>
        <v>Men Master</v>
      </c>
      <c r="H3566" s="51" t="str">
        <f t="shared" si="564"/>
        <v>Seagull Angling Club</v>
      </c>
      <c r="I3566" s="84"/>
      <c r="J3566" s="84"/>
      <c r="K3566" s="84"/>
      <c r="L3566" s="83" t="str">
        <f t="shared" si="565"/>
        <v/>
      </c>
      <c r="M3566" s="83" t="str">
        <f t="shared" si="566"/>
        <v/>
      </c>
    </row>
    <row r="3567" spans="1:13" x14ac:dyDescent="0.3">
      <c r="A3567" s="210" t="str">
        <f t="shared" si="558"/>
        <v>2024-IC-L1</v>
      </c>
      <c r="B3567" s="199">
        <f t="shared" si="559"/>
        <v>45339</v>
      </c>
      <c r="C3567" s="210" t="str">
        <f t="shared" si="560"/>
        <v>Zone 1 - Mile 8</v>
      </c>
      <c r="D3567" s="84" t="s">
        <v>646</v>
      </c>
      <c r="E3567" s="51" t="str">
        <f t="shared" si="561"/>
        <v>Francois</v>
      </c>
      <c r="F3567" s="51" t="str">
        <f t="shared" si="562"/>
        <v>Botes</v>
      </c>
      <c r="G3567" s="51" t="str">
        <f t="shared" si="563"/>
        <v>Men Senior</v>
      </c>
      <c r="H3567" s="51" t="str">
        <f t="shared" si="564"/>
        <v>Seagull Angling Club</v>
      </c>
      <c r="I3567" s="84"/>
      <c r="J3567" s="84"/>
      <c r="K3567" s="84"/>
      <c r="L3567" s="83" t="str">
        <f t="shared" si="565"/>
        <v/>
      </c>
      <c r="M3567" s="83" t="str">
        <f t="shared" si="566"/>
        <v/>
      </c>
    </row>
    <row r="3568" spans="1:13" x14ac:dyDescent="0.3">
      <c r="A3568" s="210" t="str">
        <f t="shared" si="558"/>
        <v>2024-IC-L1</v>
      </c>
      <c r="B3568" s="199">
        <f t="shared" si="559"/>
        <v>45339</v>
      </c>
      <c r="C3568" s="210" t="str">
        <f t="shared" si="560"/>
        <v>Zone 1 - Mile 8</v>
      </c>
      <c r="D3568" s="84" t="s">
        <v>469</v>
      </c>
      <c r="E3568" s="51" t="str">
        <f t="shared" si="561"/>
        <v>Morne</v>
      </c>
      <c r="F3568" s="51" t="str">
        <f t="shared" si="562"/>
        <v>Horn</v>
      </c>
      <c r="G3568" s="51" t="str">
        <f t="shared" si="563"/>
        <v>Men Master</v>
      </c>
      <c r="H3568" s="51" t="str">
        <f t="shared" si="564"/>
        <v>Mako</v>
      </c>
      <c r="I3568" s="84"/>
      <c r="J3568" s="84"/>
      <c r="K3568" s="84"/>
      <c r="L3568" s="83" t="str">
        <f t="shared" si="565"/>
        <v/>
      </c>
      <c r="M3568" s="83" t="str">
        <f t="shared" si="566"/>
        <v/>
      </c>
    </row>
    <row r="3569" spans="1:13" x14ac:dyDescent="0.3">
      <c r="A3569" s="210" t="str">
        <f t="shared" si="558"/>
        <v>2024-IC-L1</v>
      </c>
      <c r="B3569" s="199">
        <f t="shared" si="559"/>
        <v>45339</v>
      </c>
      <c r="C3569" s="210" t="str">
        <f t="shared" si="560"/>
        <v>Zone 1 - Mile 8</v>
      </c>
      <c r="D3569" s="84" t="s">
        <v>797</v>
      </c>
      <c r="E3569" s="51" t="str">
        <f t="shared" si="561"/>
        <v>Laurika</v>
      </c>
      <c r="F3569" s="51" t="str">
        <f t="shared" si="562"/>
        <v>Hattingh</v>
      </c>
      <c r="G3569" s="51" t="str">
        <f t="shared" si="563"/>
        <v>Ladies Veteran</v>
      </c>
      <c r="H3569" s="51" t="str">
        <f t="shared" si="564"/>
        <v>Seagull Angling Club</v>
      </c>
      <c r="I3569" s="84"/>
      <c r="J3569" s="84"/>
      <c r="K3569" s="84"/>
      <c r="L3569" s="83" t="str">
        <f t="shared" si="565"/>
        <v/>
      </c>
      <c r="M3569" s="83" t="str">
        <f t="shared" si="566"/>
        <v/>
      </c>
    </row>
    <row r="3570" spans="1:13" x14ac:dyDescent="0.3">
      <c r="A3570" s="210" t="str">
        <f t="shared" si="558"/>
        <v>2024-IC-L1</v>
      </c>
      <c r="B3570" s="199">
        <f t="shared" si="559"/>
        <v>45339</v>
      </c>
      <c r="C3570" s="210" t="str">
        <f t="shared" si="560"/>
        <v>Zone 1 - Mile 8</v>
      </c>
      <c r="D3570" s="84" t="s">
        <v>1112</v>
      </c>
      <c r="E3570" s="51" t="str">
        <f t="shared" si="561"/>
        <v>De Wet</v>
      </c>
      <c r="F3570" s="51" t="str">
        <f t="shared" si="562"/>
        <v>Vorster</v>
      </c>
      <c r="G3570" s="51" t="str">
        <f t="shared" si="563"/>
        <v>Men Veteran</v>
      </c>
      <c r="H3570" s="51" t="str">
        <f t="shared" si="564"/>
        <v>Seagull Angling Club</v>
      </c>
      <c r="I3570" s="84"/>
      <c r="J3570" s="84"/>
      <c r="K3570" s="84"/>
      <c r="L3570" s="83" t="str">
        <f t="shared" si="565"/>
        <v/>
      </c>
      <c r="M3570" s="83" t="str">
        <f t="shared" si="566"/>
        <v/>
      </c>
    </row>
    <row r="3571" spans="1:13" x14ac:dyDescent="0.3">
      <c r="A3571" s="210" t="str">
        <f t="shared" si="558"/>
        <v>2024-IC-L1</v>
      </c>
      <c r="B3571" s="199">
        <f t="shared" si="559"/>
        <v>45339</v>
      </c>
      <c r="C3571" s="210" t="str">
        <f t="shared" si="560"/>
        <v>Zone 1 - Mile 8</v>
      </c>
      <c r="D3571" s="84" t="s">
        <v>596</v>
      </c>
      <c r="E3571" s="51" t="str">
        <f t="shared" si="561"/>
        <v>Alex</v>
      </c>
      <c r="F3571" s="51" t="str">
        <f t="shared" si="562"/>
        <v>Thompson</v>
      </c>
      <c r="G3571" s="51" t="str">
        <f t="shared" si="563"/>
        <v>Men Master</v>
      </c>
      <c r="H3571" s="51" t="str">
        <f t="shared" si="564"/>
        <v>Seagull Angling Club</v>
      </c>
      <c r="I3571" s="84"/>
      <c r="J3571" s="84"/>
      <c r="K3571" s="84"/>
      <c r="L3571" s="83" t="str">
        <f t="shared" si="565"/>
        <v/>
      </c>
      <c r="M3571" s="83" t="str">
        <f t="shared" si="566"/>
        <v/>
      </c>
    </row>
    <row r="3572" spans="1:13" x14ac:dyDescent="0.3">
      <c r="A3572" s="210" t="str">
        <f t="shared" si="558"/>
        <v>2024-IC-L1</v>
      </c>
      <c r="B3572" s="199">
        <f t="shared" si="559"/>
        <v>45339</v>
      </c>
      <c r="C3572" s="210" t="str">
        <f t="shared" si="560"/>
        <v>Zone 1 - Mile 8</v>
      </c>
      <c r="D3572" s="84" t="s">
        <v>580</v>
      </c>
      <c r="E3572" s="51" t="str">
        <f t="shared" si="561"/>
        <v>Pierre</v>
      </c>
      <c r="F3572" s="51" t="str">
        <f t="shared" si="562"/>
        <v>Wagner</v>
      </c>
      <c r="G3572" s="51" t="str">
        <f t="shared" si="563"/>
        <v>Men Master</v>
      </c>
      <c r="H3572" s="51" t="str">
        <f t="shared" si="564"/>
        <v>Seagull Angling Club</v>
      </c>
      <c r="I3572" s="84"/>
      <c r="J3572" s="84"/>
      <c r="K3572" s="84"/>
      <c r="L3572" s="83" t="str">
        <f t="shared" si="565"/>
        <v/>
      </c>
      <c r="M3572" s="83" t="str">
        <f t="shared" si="566"/>
        <v/>
      </c>
    </row>
    <row r="3573" spans="1:13" x14ac:dyDescent="0.3">
      <c r="A3573" s="210" t="str">
        <f t="shared" si="558"/>
        <v>2024-IC-L1</v>
      </c>
      <c r="B3573" s="199">
        <f t="shared" si="559"/>
        <v>45339</v>
      </c>
      <c r="C3573" s="210" t="str">
        <f t="shared" si="560"/>
        <v>Zone 1 - Mile 8</v>
      </c>
      <c r="D3573" s="84" t="s">
        <v>826</v>
      </c>
      <c r="E3573" s="51" t="str">
        <f t="shared" si="561"/>
        <v>Lorette</v>
      </c>
      <c r="F3573" s="51" t="str">
        <f t="shared" si="562"/>
        <v>Koen</v>
      </c>
      <c r="G3573" s="51" t="str">
        <f t="shared" si="563"/>
        <v>Ladies Senior</v>
      </c>
      <c r="H3573" s="51" t="str">
        <f t="shared" si="564"/>
        <v>Seagull Angling Club</v>
      </c>
      <c r="I3573" s="84"/>
      <c r="J3573" s="84"/>
      <c r="K3573" s="84"/>
      <c r="L3573" s="83" t="str">
        <f t="shared" si="565"/>
        <v/>
      </c>
      <c r="M3573" s="83" t="str">
        <f t="shared" si="566"/>
        <v/>
      </c>
    </row>
    <row r="3574" spans="1:13" x14ac:dyDescent="0.3">
      <c r="A3574" s="210" t="str">
        <f t="shared" si="558"/>
        <v>2024-IC-L1</v>
      </c>
      <c r="B3574" s="199">
        <f t="shared" si="559"/>
        <v>45339</v>
      </c>
      <c r="C3574" s="210" t="str">
        <f t="shared" si="560"/>
        <v>Zone 1 - Mile 8</v>
      </c>
      <c r="D3574" s="84" t="s">
        <v>589</v>
      </c>
      <c r="E3574" s="51" t="str">
        <f t="shared" si="561"/>
        <v>Jan</v>
      </c>
      <c r="F3574" s="51" t="str">
        <f t="shared" si="562"/>
        <v>Potgieter</v>
      </c>
      <c r="G3574" s="51" t="str">
        <f t="shared" si="563"/>
        <v>Men Veteran</v>
      </c>
      <c r="H3574" s="51" t="str">
        <f t="shared" si="564"/>
        <v>Seagull Angling Club</v>
      </c>
      <c r="I3574" s="84"/>
      <c r="J3574" s="84"/>
      <c r="K3574" s="84"/>
      <c r="L3574" s="83" t="str">
        <f t="shared" si="565"/>
        <v/>
      </c>
      <c r="M3574" s="83" t="str">
        <f t="shared" si="566"/>
        <v/>
      </c>
    </row>
    <row r="3575" spans="1:13" x14ac:dyDescent="0.3">
      <c r="A3575" s="210" t="str">
        <f t="shared" si="558"/>
        <v>2024-IC-L1</v>
      </c>
      <c r="B3575" s="199">
        <f t="shared" si="559"/>
        <v>45339</v>
      </c>
      <c r="C3575" s="210" t="str">
        <f t="shared" si="560"/>
        <v>Zone 1 - Mile 8</v>
      </c>
      <c r="D3575" s="84" t="s">
        <v>811</v>
      </c>
      <c r="E3575" s="51" t="str">
        <f t="shared" si="561"/>
        <v>Raul</v>
      </c>
      <c r="F3575" s="51" t="str">
        <f t="shared" si="562"/>
        <v>Batista</v>
      </c>
      <c r="G3575" s="51" t="str">
        <f t="shared" si="563"/>
        <v>Men Master</v>
      </c>
      <c r="H3575" s="51" t="str">
        <f t="shared" si="564"/>
        <v>Seagull Angling Club</v>
      </c>
      <c r="I3575" s="84"/>
      <c r="J3575" s="84"/>
      <c r="K3575" s="84"/>
      <c r="L3575" s="83" t="str">
        <f t="shared" si="565"/>
        <v/>
      </c>
      <c r="M3575" s="83" t="str">
        <f t="shared" si="566"/>
        <v/>
      </c>
    </row>
    <row r="3576" spans="1:13" x14ac:dyDescent="0.3">
      <c r="A3576" s="210" t="str">
        <f t="shared" si="558"/>
        <v>2024-IC-L1</v>
      </c>
      <c r="B3576" s="199">
        <f t="shared" si="559"/>
        <v>45339</v>
      </c>
      <c r="C3576" s="210" t="str">
        <f t="shared" si="560"/>
        <v>Zone 1 - Mile 8</v>
      </c>
      <c r="D3576" s="84" t="s">
        <v>806</v>
      </c>
      <c r="E3576" s="51" t="str">
        <f t="shared" si="561"/>
        <v>Michiel</v>
      </c>
      <c r="F3576" s="51" t="str">
        <f t="shared" si="562"/>
        <v>Hattingh</v>
      </c>
      <c r="G3576" s="51" t="str">
        <f t="shared" si="563"/>
        <v>Men Veteran</v>
      </c>
      <c r="H3576" s="51" t="str">
        <f t="shared" si="564"/>
        <v>Seagull Angling Club</v>
      </c>
      <c r="I3576" s="84"/>
      <c r="J3576" s="84"/>
      <c r="K3576" s="84"/>
      <c r="L3576" s="83" t="str">
        <f t="shared" si="565"/>
        <v/>
      </c>
      <c r="M3576" s="83" t="str">
        <f t="shared" si="566"/>
        <v/>
      </c>
    </row>
    <row r="3577" spans="1:13" x14ac:dyDescent="0.3">
      <c r="A3577" s="210" t="str">
        <f t="shared" si="558"/>
        <v>2024-IC-L1</v>
      </c>
      <c r="B3577" s="199">
        <f t="shared" si="559"/>
        <v>45339</v>
      </c>
      <c r="C3577" s="210" t="str">
        <f t="shared" si="560"/>
        <v>Zone 1 - Mile 8</v>
      </c>
      <c r="D3577" s="84" t="s">
        <v>499</v>
      </c>
      <c r="E3577" s="51" t="str">
        <f t="shared" si="561"/>
        <v>Sean</v>
      </c>
      <c r="F3577" s="51" t="str">
        <f t="shared" si="562"/>
        <v>Van Den Heuvel</v>
      </c>
      <c r="G3577" s="51" t="str">
        <f t="shared" si="563"/>
        <v>Men Veteran</v>
      </c>
      <c r="H3577" s="51" t="str">
        <f t="shared" si="564"/>
        <v>Seagull Angling Club</v>
      </c>
      <c r="I3577" s="84"/>
      <c r="J3577" s="84"/>
      <c r="K3577" s="84"/>
      <c r="L3577" s="83" t="str">
        <f t="shared" si="565"/>
        <v/>
      </c>
      <c r="M3577" s="83" t="str">
        <f t="shared" si="566"/>
        <v/>
      </c>
    </row>
    <row r="3578" spans="1:13" x14ac:dyDescent="0.3">
      <c r="A3578" s="210" t="str">
        <f t="shared" si="558"/>
        <v>2024-IC-L1</v>
      </c>
      <c r="B3578" s="199">
        <f t="shared" si="559"/>
        <v>45339</v>
      </c>
      <c r="C3578" s="210" t="str">
        <f t="shared" si="560"/>
        <v>Zone 1 - Mile 8</v>
      </c>
      <c r="D3578" s="84" t="s">
        <v>1390</v>
      </c>
      <c r="E3578" s="51" t="str">
        <f t="shared" si="561"/>
        <v>Jacomine</v>
      </c>
      <c r="F3578" s="51" t="str">
        <f t="shared" si="562"/>
        <v>Heath</v>
      </c>
      <c r="G3578" s="51" t="str">
        <f t="shared" si="563"/>
        <v>Ladies Senior</v>
      </c>
      <c r="H3578" s="51" t="str">
        <f t="shared" si="564"/>
        <v>Steenbras</v>
      </c>
      <c r="I3578" s="84"/>
      <c r="J3578" s="82" t="s">
        <v>1279</v>
      </c>
      <c r="K3578" s="84">
        <v>113</v>
      </c>
      <c r="L3578" s="83">
        <f t="shared" si="565"/>
        <v>6.6</v>
      </c>
      <c r="M3578" s="83">
        <f t="shared" si="566"/>
        <v>6.6</v>
      </c>
    </row>
    <row r="3579" spans="1:13" x14ac:dyDescent="0.3">
      <c r="A3579" s="210" t="str">
        <f t="shared" si="558"/>
        <v>2024-IC-L1</v>
      </c>
      <c r="B3579" s="199">
        <f t="shared" si="559"/>
        <v>45339</v>
      </c>
      <c r="C3579" s="210" t="str">
        <f t="shared" si="560"/>
        <v>Zone 1 - Mile 8</v>
      </c>
      <c r="D3579" s="84" t="s">
        <v>1563</v>
      </c>
      <c r="E3579" s="51" t="str">
        <f t="shared" si="561"/>
        <v>Alberto</v>
      </c>
      <c r="F3579" s="51" t="str">
        <f t="shared" si="562"/>
        <v>Engelbrecht</v>
      </c>
      <c r="G3579" s="51" t="str">
        <f t="shared" si="563"/>
        <v>Men Senior</v>
      </c>
      <c r="H3579" s="51" t="str">
        <f t="shared" si="564"/>
        <v>Steenbras</v>
      </c>
      <c r="I3579" s="84"/>
      <c r="J3579" s="84" t="s">
        <v>1280</v>
      </c>
      <c r="K3579" s="84">
        <v>138</v>
      </c>
      <c r="L3579" s="83">
        <f t="shared" si="565"/>
        <v>11.4</v>
      </c>
      <c r="M3579" s="83">
        <f t="shared" si="566"/>
        <v>11.4</v>
      </c>
    </row>
    <row r="3580" spans="1:13" x14ac:dyDescent="0.3">
      <c r="A3580" s="210" t="str">
        <f t="shared" si="558"/>
        <v>2024-IC-L1</v>
      </c>
      <c r="B3580" s="199">
        <f t="shared" si="559"/>
        <v>45339</v>
      </c>
      <c r="C3580" s="210" t="str">
        <f t="shared" si="560"/>
        <v>Zone 1 - Mile 8</v>
      </c>
      <c r="D3580" s="84" t="s">
        <v>1563</v>
      </c>
      <c r="E3580" s="51" t="str">
        <f t="shared" si="561"/>
        <v>Alberto</v>
      </c>
      <c r="F3580" s="51" t="str">
        <f t="shared" si="562"/>
        <v>Engelbrecht</v>
      </c>
      <c r="G3580" s="51" t="str">
        <f t="shared" si="563"/>
        <v>Men Senior</v>
      </c>
      <c r="H3580" s="51" t="str">
        <f t="shared" si="564"/>
        <v>Steenbras</v>
      </c>
      <c r="I3580" s="84"/>
      <c r="J3580" s="84" t="s">
        <v>1280</v>
      </c>
      <c r="K3580" s="84">
        <v>152</v>
      </c>
      <c r="L3580" s="83">
        <f t="shared" si="565"/>
        <v>16</v>
      </c>
      <c r="M3580" s="83">
        <f t="shared" si="566"/>
        <v>16</v>
      </c>
    </row>
    <row r="3581" spans="1:13" x14ac:dyDescent="0.3">
      <c r="A3581" s="210" t="str">
        <f t="shared" si="558"/>
        <v>2024-IC-L1</v>
      </c>
      <c r="B3581" s="199">
        <f t="shared" si="559"/>
        <v>45339</v>
      </c>
      <c r="C3581" s="210" t="str">
        <f t="shared" si="560"/>
        <v>Zone 1 - Mile 8</v>
      </c>
      <c r="D3581" s="84" t="s">
        <v>743</v>
      </c>
      <c r="E3581" s="51" t="str">
        <f t="shared" si="561"/>
        <v>David</v>
      </c>
      <c r="F3581" s="51" t="str">
        <f t="shared" si="562"/>
        <v>Smith</v>
      </c>
      <c r="G3581" s="51" t="str">
        <f t="shared" si="563"/>
        <v>Men Veteran</v>
      </c>
      <c r="H3581" s="51" t="str">
        <f t="shared" si="564"/>
        <v>Steenbras</v>
      </c>
      <c r="I3581" s="84"/>
      <c r="J3581" s="84" t="s">
        <v>1280</v>
      </c>
      <c r="K3581" s="84">
        <v>96</v>
      </c>
      <c r="L3581" s="83">
        <f t="shared" si="565"/>
        <v>3.2</v>
      </c>
      <c r="M3581" s="83">
        <f t="shared" si="566"/>
        <v>3.2</v>
      </c>
    </row>
    <row r="3582" spans="1:13" x14ac:dyDescent="0.3">
      <c r="A3582" s="210" t="str">
        <f t="shared" si="558"/>
        <v>2024-IC-L1</v>
      </c>
      <c r="B3582" s="199">
        <f t="shared" si="559"/>
        <v>45339</v>
      </c>
      <c r="C3582" s="210" t="str">
        <f t="shared" si="560"/>
        <v>Zone 1 - Mile 8</v>
      </c>
      <c r="D3582" s="84" t="s">
        <v>961</v>
      </c>
      <c r="E3582" s="51" t="str">
        <f t="shared" si="561"/>
        <v>Brian</v>
      </c>
      <c r="F3582" s="51" t="str">
        <f t="shared" si="562"/>
        <v>Roodt</v>
      </c>
      <c r="G3582" s="51" t="str">
        <f t="shared" si="563"/>
        <v>Men Senior</v>
      </c>
      <c r="H3582" s="51" t="str">
        <f t="shared" si="564"/>
        <v>Steenbras</v>
      </c>
      <c r="I3582" s="84"/>
      <c r="J3582" s="84" t="s">
        <v>1280</v>
      </c>
      <c r="K3582" s="84">
        <v>136</v>
      </c>
      <c r="L3582" s="83">
        <f t="shared" si="565"/>
        <v>10.8</v>
      </c>
      <c r="M3582" s="83">
        <f t="shared" si="566"/>
        <v>10.8</v>
      </c>
    </row>
    <row r="3583" spans="1:13" x14ac:dyDescent="0.3">
      <c r="A3583" s="210" t="str">
        <f t="shared" si="558"/>
        <v>2024-IC-L1</v>
      </c>
      <c r="B3583" s="199">
        <f t="shared" si="559"/>
        <v>45339</v>
      </c>
      <c r="C3583" s="210" t="str">
        <f t="shared" si="560"/>
        <v>Zone 1 - Mile 8</v>
      </c>
      <c r="D3583" s="84" t="s">
        <v>762</v>
      </c>
      <c r="E3583" s="51" t="str">
        <f t="shared" si="561"/>
        <v>Christopher</v>
      </c>
      <c r="F3583" s="51" t="str">
        <f t="shared" si="562"/>
        <v>Durant</v>
      </c>
      <c r="G3583" s="51" t="str">
        <f t="shared" si="563"/>
        <v>Men Senior</v>
      </c>
      <c r="H3583" s="51" t="str">
        <f t="shared" si="564"/>
        <v>Steenbras</v>
      </c>
      <c r="I3583" s="84"/>
      <c r="J3583" s="84" t="s">
        <v>1280</v>
      </c>
      <c r="K3583" s="84">
        <v>137</v>
      </c>
      <c r="L3583" s="83">
        <f t="shared" si="565"/>
        <v>11.1</v>
      </c>
      <c r="M3583" s="83">
        <f t="shared" si="566"/>
        <v>11.1</v>
      </c>
    </row>
    <row r="3584" spans="1:13" x14ac:dyDescent="0.3">
      <c r="A3584" s="210" t="str">
        <f t="shared" si="558"/>
        <v>2024-IC-L1</v>
      </c>
      <c r="B3584" s="199">
        <f t="shared" si="559"/>
        <v>45339</v>
      </c>
      <c r="C3584" s="210" t="str">
        <f t="shared" si="560"/>
        <v>Zone 1 - Mile 8</v>
      </c>
      <c r="D3584" s="84" t="s">
        <v>762</v>
      </c>
      <c r="E3584" s="51" t="str">
        <f t="shared" si="561"/>
        <v>Christopher</v>
      </c>
      <c r="F3584" s="51" t="str">
        <f t="shared" si="562"/>
        <v>Durant</v>
      </c>
      <c r="G3584" s="51" t="str">
        <f t="shared" si="563"/>
        <v>Men Senior</v>
      </c>
      <c r="H3584" s="51" t="str">
        <f t="shared" si="564"/>
        <v>Steenbras</v>
      </c>
      <c r="I3584" s="84"/>
      <c r="J3584" s="84" t="s">
        <v>20</v>
      </c>
      <c r="K3584" s="84">
        <v>88</v>
      </c>
      <c r="L3584" s="83">
        <f t="shared" si="565"/>
        <v>2.5</v>
      </c>
      <c r="M3584" s="83">
        <f t="shared" si="566"/>
        <v>2.5</v>
      </c>
    </row>
    <row r="3585" spans="1:13" x14ac:dyDescent="0.3">
      <c r="A3585" s="210" t="str">
        <f t="shared" si="558"/>
        <v>2024-IC-L1</v>
      </c>
      <c r="B3585" s="199">
        <f t="shared" si="559"/>
        <v>45339</v>
      </c>
      <c r="C3585" s="210" t="str">
        <f t="shared" si="560"/>
        <v>Zone 1 - Mile 8</v>
      </c>
      <c r="D3585" s="84" t="s">
        <v>1494</v>
      </c>
      <c r="E3585" s="51" t="str">
        <f t="shared" si="561"/>
        <v>Wikus</v>
      </c>
      <c r="F3585" s="51" t="str">
        <f t="shared" si="562"/>
        <v>Viljoen</v>
      </c>
      <c r="G3585" s="51" t="str">
        <f t="shared" si="563"/>
        <v>Men Veteran</v>
      </c>
      <c r="H3585" s="51" t="str">
        <f t="shared" si="564"/>
        <v>Steenbras</v>
      </c>
      <c r="I3585" s="84"/>
      <c r="J3585" s="84" t="s">
        <v>1280</v>
      </c>
      <c r="K3585" s="84">
        <v>118</v>
      </c>
      <c r="L3585" s="83">
        <f t="shared" si="565"/>
        <v>6.6</v>
      </c>
      <c r="M3585" s="83">
        <f t="shared" si="566"/>
        <v>6.6</v>
      </c>
    </row>
    <row r="3586" spans="1:13" x14ac:dyDescent="0.3">
      <c r="A3586" s="210" t="str">
        <f t="shared" si="558"/>
        <v>2024-IC-L1</v>
      </c>
      <c r="B3586" s="199">
        <f t="shared" si="559"/>
        <v>45339</v>
      </c>
      <c r="C3586" s="210" t="str">
        <f t="shared" si="560"/>
        <v>Zone 1 - Mile 8</v>
      </c>
      <c r="D3586" s="84" t="s">
        <v>1494</v>
      </c>
      <c r="E3586" s="51" t="str">
        <f t="shared" si="561"/>
        <v>Wikus</v>
      </c>
      <c r="F3586" s="51" t="str">
        <f t="shared" si="562"/>
        <v>Viljoen</v>
      </c>
      <c r="G3586" s="51" t="str">
        <f t="shared" si="563"/>
        <v>Men Veteran</v>
      </c>
      <c r="H3586" s="51" t="str">
        <f t="shared" si="564"/>
        <v>Steenbras</v>
      </c>
      <c r="I3586" s="84"/>
      <c r="J3586" s="84" t="s">
        <v>1280</v>
      </c>
      <c r="K3586" s="84">
        <v>130</v>
      </c>
      <c r="L3586" s="83">
        <f t="shared" si="565"/>
        <v>9.3000000000000007</v>
      </c>
      <c r="M3586" s="83">
        <f t="shared" si="566"/>
        <v>9.3000000000000007</v>
      </c>
    </row>
    <row r="3587" spans="1:13" x14ac:dyDescent="0.3">
      <c r="A3587" s="210" t="str">
        <f t="shared" ref="A3587:A3650" si="567">IF(D3587="","",A3586)</f>
        <v>2024-IC-L1</v>
      </c>
      <c r="B3587" s="199">
        <f t="shared" ref="B3587:B3650" si="568">IF(D3587="","",B3586)</f>
        <v>45339</v>
      </c>
      <c r="C3587" s="210" t="str">
        <f t="shared" ref="C3587:C3650" si="569">IF(D3587="","",C3586)</f>
        <v>Zone 1 - Mile 8</v>
      </c>
      <c r="D3587" s="84" t="s">
        <v>1495</v>
      </c>
      <c r="E3587" s="51" t="str">
        <f t="shared" ref="E3587:E3650" si="570">IF(D3587="","",VLOOKUP(D3587,Master,3,FALSE))</f>
        <v>Maryna</v>
      </c>
      <c r="F3587" s="51" t="str">
        <f t="shared" ref="F3587:F3650" si="571">IF(D3587="","",VLOOKUP(D3587,Master,4,FALSE))</f>
        <v>Viljoen</v>
      </c>
      <c r="G3587" s="51" t="str">
        <f t="shared" ref="G3587:G3650" si="572">IF(D3587="","",VLOOKUP(D3587,Master,5,FALSE))</f>
        <v>Ladies Senior</v>
      </c>
      <c r="H3587" s="51" t="str">
        <f t="shared" ref="H3587:H3650" si="573">IF(D3587="","",VLOOKUP(D3587,Master,2,FALSE))</f>
        <v>Steenbras</v>
      </c>
      <c r="I3587" s="84"/>
      <c r="J3587" s="82" t="s">
        <v>1279</v>
      </c>
      <c r="K3587" s="84">
        <v>166</v>
      </c>
      <c r="L3587" s="83">
        <f t="shared" ref="L3587:L3650" si="574">IF(K3587="","",IF(I3587="",ROUND(HLOOKUP(J3587,kgList,K3587,FALSE),1),ROUND(HLOOKUP(I3587,kgList,K3587,FALSE),1)))</f>
        <v>24.6</v>
      </c>
      <c r="M3587" s="83">
        <f t="shared" ref="M3587:M3650" si="575">IF(L3587="","",IF(COUNTA(I3587:J3587)&gt;1,"Edible or Inedible",IF(COUNTA(I3587)=1,L3587*1,IF(COUNTA(J3587)=1,L3587*1,"ERROR"))))</f>
        <v>24.6</v>
      </c>
    </row>
    <row r="3588" spans="1:13" x14ac:dyDescent="0.3">
      <c r="A3588" s="210" t="str">
        <f t="shared" si="567"/>
        <v>2024-IC-L1</v>
      </c>
      <c r="B3588" s="199">
        <f t="shared" si="568"/>
        <v>45339</v>
      </c>
      <c r="C3588" s="210" t="str">
        <f t="shared" si="569"/>
        <v>Zone 1 - Mile 8</v>
      </c>
      <c r="D3588" s="84" t="s">
        <v>1495</v>
      </c>
      <c r="E3588" s="51" t="str">
        <f t="shared" si="570"/>
        <v>Maryna</v>
      </c>
      <c r="F3588" s="51" t="str">
        <f t="shared" si="571"/>
        <v>Viljoen</v>
      </c>
      <c r="G3588" s="51" t="str">
        <f t="shared" si="572"/>
        <v>Ladies Senior</v>
      </c>
      <c r="H3588" s="51" t="str">
        <f t="shared" si="573"/>
        <v>Steenbras</v>
      </c>
      <c r="I3588" s="84"/>
      <c r="J3588" s="84" t="s">
        <v>1280</v>
      </c>
      <c r="K3588" s="84">
        <v>133</v>
      </c>
      <c r="L3588" s="83">
        <f t="shared" si="574"/>
        <v>10</v>
      </c>
      <c r="M3588" s="83">
        <f t="shared" si="575"/>
        <v>10</v>
      </c>
    </row>
    <row r="3589" spans="1:13" x14ac:dyDescent="0.3">
      <c r="A3589" s="210" t="str">
        <f t="shared" si="567"/>
        <v>2024-IC-L1</v>
      </c>
      <c r="B3589" s="199">
        <f t="shared" si="568"/>
        <v>45339</v>
      </c>
      <c r="C3589" s="210" t="str">
        <f t="shared" si="569"/>
        <v>Zone 1 - Mile 8</v>
      </c>
      <c r="D3589" s="84" t="s">
        <v>631</v>
      </c>
      <c r="E3589" s="51" t="str">
        <f t="shared" si="570"/>
        <v>Danie</v>
      </c>
      <c r="F3589" s="51" t="str">
        <f t="shared" si="571"/>
        <v>Van Der Merwe</v>
      </c>
      <c r="G3589" s="51" t="str">
        <f t="shared" si="572"/>
        <v>Men Grand Masters</v>
      </c>
      <c r="H3589" s="51" t="str">
        <f t="shared" si="573"/>
        <v>Steenbras</v>
      </c>
      <c r="I3589" s="84"/>
      <c r="J3589" s="84" t="s">
        <v>20</v>
      </c>
      <c r="K3589" s="84">
        <v>81</v>
      </c>
      <c r="L3589" s="83">
        <f t="shared" si="574"/>
        <v>1.9</v>
      </c>
      <c r="M3589" s="83">
        <f t="shared" si="575"/>
        <v>1.9</v>
      </c>
    </row>
    <row r="3590" spans="1:13" x14ac:dyDescent="0.3">
      <c r="A3590" s="210" t="str">
        <f t="shared" si="567"/>
        <v>2024-IC-L1</v>
      </c>
      <c r="B3590" s="199">
        <f t="shared" si="568"/>
        <v>45339</v>
      </c>
      <c r="C3590" s="210" t="str">
        <f t="shared" si="569"/>
        <v>Zone 1 - Mile 8</v>
      </c>
      <c r="D3590" s="84" t="s">
        <v>631</v>
      </c>
      <c r="E3590" s="51" t="str">
        <f t="shared" si="570"/>
        <v>Danie</v>
      </c>
      <c r="F3590" s="51" t="str">
        <f t="shared" si="571"/>
        <v>Van Der Merwe</v>
      </c>
      <c r="G3590" s="51" t="str">
        <f t="shared" si="572"/>
        <v>Men Grand Masters</v>
      </c>
      <c r="H3590" s="51" t="str">
        <f t="shared" si="573"/>
        <v>Steenbras</v>
      </c>
      <c r="I3590" s="84"/>
      <c r="J3590" s="84" t="s">
        <v>20</v>
      </c>
      <c r="K3590" s="84">
        <v>89</v>
      </c>
      <c r="L3590" s="83">
        <f t="shared" si="574"/>
        <v>2.6</v>
      </c>
      <c r="M3590" s="83">
        <f t="shared" si="575"/>
        <v>2.6</v>
      </c>
    </row>
    <row r="3591" spans="1:13" x14ac:dyDescent="0.3">
      <c r="A3591" s="210" t="str">
        <f t="shared" si="567"/>
        <v>2024-IC-L1</v>
      </c>
      <c r="B3591" s="199">
        <f t="shared" si="568"/>
        <v>45339</v>
      </c>
      <c r="C3591" s="210" t="str">
        <f t="shared" si="569"/>
        <v>Zone 1 - Mile 8</v>
      </c>
      <c r="D3591" s="84" t="s">
        <v>1186</v>
      </c>
      <c r="E3591" s="51" t="str">
        <f t="shared" si="570"/>
        <v>Marna</v>
      </c>
      <c r="F3591" s="51" t="str">
        <f t="shared" si="571"/>
        <v>Viljoen</v>
      </c>
      <c r="G3591" s="51" t="str">
        <f t="shared" si="572"/>
        <v>Ladies U/16</v>
      </c>
      <c r="H3591" s="51" t="str">
        <f t="shared" si="573"/>
        <v>Steenbras</v>
      </c>
      <c r="I3591" s="84" t="s">
        <v>19</v>
      </c>
      <c r="J3591" s="84"/>
      <c r="K3591" s="84">
        <v>50</v>
      </c>
      <c r="L3591" s="83">
        <f t="shared" si="574"/>
        <v>1.3</v>
      </c>
      <c r="M3591" s="83">
        <f t="shared" si="575"/>
        <v>1.3</v>
      </c>
    </row>
    <row r="3592" spans="1:13" x14ac:dyDescent="0.3">
      <c r="A3592" s="210" t="str">
        <f t="shared" si="567"/>
        <v>2024-IC-L1</v>
      </c>
      <c r="B3592" s="199">
        <f t="shared" si="568"/>
        <v>45339</v>
      </c>
      <c r="C3592" s="210" t="str">
        <f t="shared" si="569"/>
        <v>Zone 1 - Mile 8</v>
      </c>
      <c r="D3592" s="84" t="s">
        <v>994</v>
      </c>
      <c r="E3592" s="51" t="str">
        <f t="shared" si="570"/>
        <v>Laurence</v>
      </c>
      <c r="F3592" s="51" t="str">
        <f t="shared" si="571"/>
        <v>Durant</v>
      </c>
      <c r="G3592" s="51" t="str">
        <f t="shared" si="572"/>
        <v>Men Grand Masters</v>
      </c>
      <c r="H3592" s="51" t="str">
        <f t="shared" si="573"/>
        <v>Steenbras</v>
      </c>
      <c r="I3592" s="84"/>
      <c r="J3592" s="84" t="s">
        <v>20</v>
      </c>
      <c r="K3592" s="84">
        <v>88</v>
      </c>
      <c r="L3592" s="83">
        <f t="shared" si="574"/>
        <v>2.5</v>
      </c>
      <c r="M3592" s="83">
        <f t="shared" si="575"/>
        <v>2.5</v>
      </c>
    </row>
    <row r="3593" spans="1:13" x14ac:dyDescent="0.3">
      <c r="A3593" s="210" t="str">
        <f t="shared" si="567"/>
        <v>2024-IC-L1</v>
      </c>
      <c r="B3593" s="199">
        <f t="shared" si="568"/>
        <v>45339</v>
      </c>
      <c r="C3593" s="210" t="str">
        <f t="shared" si="569"/>
        <v>Zone 1 - Mile 8</v>
      </c>
      <c r="D3593" s="84" t="s">
        <v>994</v>
      </c>
      <c r="E3593" s="51" t="str">
        <f t="shared" si="570"/>
        <v>Laurence</v>
      </c>
      <c r="F3593" s="51" t="str">
        <f t="shared" si="571"/>
        <v>Durant</v>
      </c>
      <c r="G3593" s="51" t="str">
        <f t="shared" si="572"/>
        <v>Men Grand Masters</v>
      </c>
      <c r="H3593" s="51" t="str">
        <f t="shared" si="573"/>
        <v>Steenbras</v>
      </c>
      <c r="I3593" s="84"/>
      <c r="J3593" s="84" t="s">
        <v>20</v>
      </c>
      <c r="K3593" s="84">
        <v>93</v>
      </c>
      <c r="L3593" s="83">
        <f t="shared" si="574"/>
        <v>3</v>
      </c>
      <c r="M3593" s="83">
        <f t="shared" si="575"/>
        <v>3</v>
      </c>
    </row>
    <row r="3594" spans="1:13" x14ac:dyDescent="0.3">
      <c r="A3594" s="210" t="str">
        <f t="shared" si="567"/>
        <v>2024-IC-L1</v>
      </c>
      <c r="B3594" s="199">
        <f t="shared" si="568"/>
        <v>45339</v>
      </c>
      <c r="C3594" s="210" t="str">
        <f t="shared" si="569"/>
        <v>Zone 1 - Mile 8</v>
      </c>
      <c r="D3594" s="84" t="s">
        <v>1564</v>
      </c>
      <c r="E3594" s="51" t="str">
        <f t="shared" si="570"/>
        <v>Wallace</v>
      </c>
      <c r="F3594" s="51" t="str">
        <f t="shared" si="571"/>
        <v>Shepperson</v>
      </c>
      <c r="G3594" s="51" t="str">
        <f t="shared" si="572"/>
        <v>Men Senior</v>
      </c>
      <c r="H3594" s="51" t="str">
        <f t="shared" si="573"/>
        <v>Steenbras</v>
      </c>
      <c r="I3594" s="84"/>
      <c r="J3594" s="84" t="s">
        <v>1280</v>
      </c>
      <c r="K3594" s="84">
        <v>158</v>
      </c>
      <c r="L3594" s="83">
        <f t="shared" si="574"/>
        <v>18.3</v>
      </c>
      <c r="M3594" s="83">
        <f t="shared" si="575"/>
        <v>18.3</v>
      </c>
    </row>
    <row r="3595" spans="1:13" x14ac:dyDescent="0.3">
      <c r="A3595" s="210" t="str">
        <f t="shared" si="567"/>
        <v>2024-IC-L1</v>
      </c>
      <c r="B3595" s="199">
        <f t="shared" si="568"/>
        <v>45339</v>
      </c>
      <c r="C3595" s="210" t="str">
        <f t="shared" si="569"/>
        <v>Zone 1 - Mile 8</v>
      </c>
      <c r="D3595" s="84" t="s">
        <v>1564</v>
      </c>
      <c r="E3595" s="51" t="str">
        <f t="shared" si="570"/>
        <v>Wallace</v>
      </c>
      <c r="F3595" s="51" t="str">
        <f t="shared" si="571"/>
        <v>Shepperson</v>
      </c>
      <c r="G3595" s="51" t="str">
        <f t="shared" si="572"/>
        <v>Men Senior</v>
      </c>
      <c r="H3595" s="51" t="str">
        <f t="shared" si="573"/>
        <v>Steenbras</v>
      </c>
      <c r="I3595" s="84"/>
      <c r="J3595" s="84" t="s">
        <v>20</v>
      </c>
      <c r="K3595" s="84">
        <v>80</v>
      </c>
      <c r="L3595" s="83">
        <f t="shared" si="574"/>
        <v>1.8</v>
      </c>
      <c r="M3595" s="83">
        <f t="shared" si="575"/>
        <v>1.8</v>
      </c>
    </row>
    <row r="3596" spans="1:13" x14ac:dyDescent="0.3">
      <c r="A3596" s="210" t="str">
        <f t="shared" si="567"/>
        <v>2024-IC-L1</v>
      </c>
      <c r="B3596" s="199">
        <f t="shared" si="568"/>
        <v>45339</v>
      </c>
      <c r="C3596" s="210" t="str">
        <f t="shared" si="569"/>
        <v>Zone 1 - Mile 8</v>
      </c>
      <c r="D3596" s="84" t="s">
        <v>1564</v>
      </c>
      <c r="E3596" s="51" t="str">
        <f t="shared" si="570"/>
        <v>Wallace</v>
      </c>
      <c r="F3596" s="51" t="str">
        <f t="shared" si="571"/>
        <v>Shepperson</v>
      </c>
      <c r="G3596" s="51" t="str">
        <f t="shared" si="572"/>
        <v>Men Senior</v>
      </c>
      <c r="H3596" s="51" t="str">
        <f t="shared" si="573"/>
        <v>Steenbras</v>
      </c>
      <c r="I3596" s="84"/>
      <c r="J3596" s="84" t="s">
        <v>20</v>
      </c>
      <c r="K3596" s="84">
        <v>75</v>
      </c>
      <c r="L3596" s="83">
        <f t="shared" si="574"/>
        <v>1.5</v>
      </c>
      <c r="M3596" s="83">
        <f t="shared" si="575"/>
        <v>1.5</v>
      </c>
    </row>
    <row r="3597" spans="1:13" x14ac:dyDescent="0.3">
      <c r="A3597" s="210" t="str">
        <f t="shared" si="567"/>
        <v>2024-IC-L1</v>
      </c>
      <c r="B3597" s="199">
        <f t="shared" si="568"/>
        <v>45339</v>
      </c>
      <c r="C3597" s="210" t="str">
        <f t="shared" si="569"/>
        <v>Zone 1 - Mile 8</v>
      </c>
      <c r="D3597" s="84" t="s">
        <v>1564</v>
      </c>
      <c r="E3597" s="51" t="str">
        <f t="shared" si="570"/>
        <v>Wallace</v>
      </c>
      <c r="F3597" s="51" t="str">
        <f t="shared" si="571"/>
        <v>Shepperson</v>
      </c>
      <c r="G3597" s="51" t="str">
        <f t="shared" si="572"/>
        <v>Men Senior</v>
      </c>
      <c r="H3597" s="51" t="str">
        <f t="shared" si="573"/>
        <v>Steenbras</v>
      </c>
      <c r="I3597" s="84"/>
      <c r="J3597" s="84" t="s">
        <v>20</v>
      </c>
      <c r="K3597" s="84">
        <v>82</v>
      </c>
      <c r="L3597" s="83">
        <f t="shared" si="574"/>
        <v>2</v>
      </c>
      <c r="M3597" s="83">
        <f t="shared" si="575"/>
        <v>2</v>
      </c>
    </row>
    <row r="3598" spans="1:13" x14ac:dyDescent="0.3">
      <c r="A3598" s="210" t="str">
        <f t="shared" si="567"/>
        <v>2024-IC-L1</v>
      </c>
      <c r="B3598" s="199">
        <f t="shared" si="568"/>
        <v>45339</v>
      </c>
      <c r="C3598" s="210" t="str">
        <f t="shared" si="569"/>
        <v>Zone 1 - Mile 8</v>
      </c>
      <c r="D3598" s="84" t="s">
        <v>1564</v>
      </c>
      <c r="E3598" s="51" t="str">
        <f t="shared" si="570"/>
        <v>Wallace</v>
      </c>
      <c r="F3598" s="51" t="str">
        <f t="shared" si="571"/>
        <v>Shepperson</v>
      </c>
      <c r="G3598" s="51" t="str">
        <f t="shared" si="572"/>
        <v>Men Senior</v>
      </c>
      <c r="H3598" s="51" t="str">
        <f t="shared" si="573"/>
        <v>Steenbras</v>
      </c>
      <c r="I3598" s="84"/>
      <c r="J3598" s="84" t="s">
        <v>20</v>
      </c>
      <c r="K3598" s="84">
        <v>84</v>
      </c>
      <c r="L3598" s="83">
        <f t="shared" si="574"/>
        <v>2.2000000000000002</v>
      </c>
      <c r="M3598" s="83">
        <f t="shared" si="575"/>
        <v>2.2000000000000002</v>
      </c>
    </row>
    <row r="3599" spans="1:13" x14ac:dyDescent="0.3">
      <c r="A3599" s="210" t="str">
        <f t="shared" si="567"/>
        <v>2024-IC-L1</v>
      </c>
      <c r="B3599" s="199">
        <f t="shared" si="568"/>
        <v>45339</v>
      </c>
      <c r="C3599" s="210" t="str">
        <f t="shared" si="569"/>
        <v>Zone 1 - Mile 8</v>
      </c>
      <c r="D3599" s="84" t="s">
        <v>1564</v>
      </c>
      <c r="E3599" s="51" t="str">
        <f t="shared" si="570"/>
        <v>Wallace</v>
      </c>
      <c r="F3599" s="51" t="str">
        <f t="shared" si="571"/>
        <v>Shepperson</v>
      </c>
      <c r="G3599" s="51" t="str">
        <f t="shared" si="572"/>
        <v>Men Senior</v>
      </c>
      <c r="H3599" s="51" t="str">
        <f t="shared" si="573"/>
        <v>Steenbras</v>
      </c>
      <c r="I3599" s="84"/>
      <c r="J3599" s="84" t="s">
        <v>20</v>
      </c>
      <c r="K3599" s="84">
        <v>88</v>
      </c>
      <c r="L3599" s="83">
        <f t="shared" si="574"/>
        <v>2.5</v>
      </c>
      <c r="M3599" s="83">
        <f t="shared" si="575"/>
        <v>2.5</v>
      </c>
    </row>
    <row r="3600" spans="1:13" x14ac:dyDescent="0.3">
      <c r="A3600" s="210" t="str">
        <f t="shared" si="567"/>
        <v>2024-IC-L1</v>
      </c>
      <c r="B3600" s="199">
        <f t="shared" si="568"/>
        <v>45339</v>
      </c>
      <c r="C3600" s="210" t="str">
        <f t="shared" si="569"/>
        <v>Zone 1 - Mile 8</v>
      </c>
      <c r="D3600" s="84" t="s">
        <v>1564</v>
      </c>
      <c r="E3600" s="51" t="str">
        <f t="shared" si="570"/>
        <v>Wallace</v>
      </c>
      <c r="F3600" s="51" t="str">
        <f t="shared" si="571"/>
        <v>Shepperson</v>
      </c>
      <c r="G3600" s="51" t="str">
        <f t="shared" si="572"/>
        <v>Men Senior</v>
      </c>
      <c r="H3600" s="51" t="str">
        <f t="shared" si="573"/>
        <v>Steenbras</v>
      </c>
      <c r="I3600" s="84"/>
      <c r="J3600" s="84" t="s">
        <v>20</v>
      </c>
      <c r="K3600" s="84">
        <v>85</v>
      </c>
      <c r="L3600" s="83">
        <f t="shared" si="574"/>
        <v>2.2000000000000002</v>
      </c>
      <c r="M3600" s="83">
        <f t="shared" si="575"/>
        <v>2.2000000000000002</v>
      </c>
    </row>
    <row r="3601" spans="1:13" x14ac:dyDescent="0.3">
      <c r="A3601" s="210" t="str">
        <f t="shared" si="567"/>
        <v>2024-IC-L1</v>
      </c>
      <c r="B3601" s="199">
        <f t="shared" si="568"/>
        <v>45339</v>
      </c>
      <c r="C3601" s="210" t="str">
        <f t="shared" si="569"/>
        <v>Zone 1 - Mile 8</v>
      </c>
      <c r="D3601" s="84" t="s">
        <v>995</v>
      </c>
      <c r="E3601" s="51" t="str">
        <f t="shared" si="570"/>
        <v>Keanu</v>
      </c>
      <c r="F3601" s="51" t="str">
        <f t="shared" si="571"/>
        <v>Du Preez</v>
      </c>
      <c r="G3601" s="51" t="str">
        <f t="shared" si="572"/>
        <v>Men U/16</v>
      </c>
      <c r="H3601" s="51" t="str">
        <f t="shared" si="573"/>
        <v>Steenbras</v>
      </c>
      <c r="I3601" s="84"/>
      <c r="J3601" s="84" t="s">
        <v>20</v>
      </c>
      <c r="K3601" s="84">
        <v>85</v>
      </c>
      <c r="L3601" s="83">
        <f t="shared" si="574"/>
        <v>2.2000000000000002</v>
      </c>
      <c r="M3601" s="83">
        <f t="shared" si="575"/>
        <v>2.2000000000000002</v>
      </c>
    </row>
    <row r="3602" spans="1:13" x14ac:dyDescent="0.3">
      <c r="A3602" s="210" t="str">
        <f t="shared" si="567"/>
        <v>2024-IC-L1</v>
      </c>
      <c r="B3602" s="199">
        <f t="shared" si="568"/>
        <v>45339</v>
      </c>
      <c r="C3602" s="210" t="str">
        <f t="shared" si="569"/>
        <v>Zone 1 - Mile 8</v>
      </c>
      <c r="D3602" s="84" t="s">
        <v>962</v>
      </c>
      <c r="E3602" s="51" t="str">
        <f t="shared" si="570"/>
        <v>Manie</v>
      </c>
      <c r="F3602" s="51" t="str">
        <f t="shared" si="571"/>
        <v>Du Preez</v>
      </c>
      <c r="G3602" s="51" t="str">
        <f t="shared" si="572"/>
        <v>Men Veteran</v>
      </c>
      <c r="H3602" s="51" t="str">
        <f t="shared" si="573"/>
        <v>Steenbras</v>
      </c>
      <c r="I3602" s="84"/>
      <c r="J3602" s="84" t="s">
        <v>20</v>
      </c>
      <c r="K3602" s="84">
        <v>80</v>
      </c>
      <c r="L3602" s="83">
        <f t="shared" si="574"/>
        <v>1.8</v>
      </c>
      <c r="M3602" s="83">
        <f t="shared" si="575"/>
        <v>1.8</v>
      </c>
    </row>
    <row r="3603" spans="1:13" x14ac:dyDescent="0.3">
      <c r="A3603" s="210" t="str">
        <f t="shared" si="567"/>
        <v>2024-IC-L1</v>
      </c>
      <c r="B3603" s="199">
        <f t="shared" si="568"/>
        <v>45339</v>
      </c>
      <c r="C3603" s="210" t="str">
        <f t="shared" si="569"/>
        <v>Zone 1 - Mile 8</v>
      </c>
      <c r="D3603" s="84" t="s">
        <v>962</v>
      </c>
      <c r="E3603" s="51" t="str">
        <f t="shared" si="570"/>
        <v>Manie</v>
      </c>
      <c r="F3603" s="51" t="str">
        <f t="shared" si="571"/>
        <v>Du Preez</v>
      </c>
      <c r="G3603" s="51" t="str">
        <f t="shared" si="572"/>
        <v>Men Veteran</v>
      </c>
      <c r="H3603" s="51" t="str">
        <f t="shared" si="573"/>
        <v>Steenbras</v>
      </c>
      <c r="I3603" s="84"/>
      <c r="J3603" s="84" t="s">
        <v>20</v>
      </c>
      <c r="K3603" s="84">
        <v>82</v>
      </c>
      <c r="L3603" s="83">
        <f t="shared" si="574"/>
        <v>2</v>
      </c>
      <c r="M3603" s="83">
        <f t="shared" si="575"/>
        <v>2</v>
      </c>
    </row>
    <row r="3604" spans="1:13" x14ac:dyDescent="0.3">
      <c r="A3604" s="210" t="str">
        <f t="shared" si="567"/>
        <v>2024-IC-L1</v>
      </c>
      <c r="B3604" s="199">
        <f t="shared" si="568"/>
        <v>45339</v>
      </c>
      <c r="C3604" s="210" t="str">
        <f t="shared" si="569"/>
        <v>Zone 1 - Mile 8</v>
      </c>
      <c r="D3604" s="84" t="s">
        <v>1024</v>
      </c>
      <c r="E3604" s="51" t="str">
        <f t="shared" si="570"/>
        <v>Hanru</v>
      </c>
      <c r="F3604" s="51" t="str">
        <f t="shared" si="571"/>
        <v>Du Preez</v>
      </c>
      <c r="G3604" s="51" t="str">
        <f t="shared" si="572"/>
        <v>Men U/16</v>
      </c>
      <c r="H3604" s="51" t="str">
        <f t="shared" si="573"/>
        <v>Steenbras</v>
      </c>
      <c r="I3604" s="84"/>
      <c r="J3604" s="84" t="s">
        <v>20</v>
      </c>
      <c r="K3604" s="84">
        <v>85</v>
      </c>
      <c r="L3604" s="83">
        <f t="shared" si="574"/>
        <v>2.2000000000000002</v>
      </c>
      <c r="M3604" s="83">
        <f t="shared" si="575"/>
        <v>2.2000000000000002</v>
      </c>
    </row>
    <row r="3605" spans="1:13" x14ac:dyDescent="0.3">
      <c r="A3605" s="210" t="str">
        <f t="shared" si="567"/>
        <v>2024-IC-L1</v>
      </c>
      <c r="B3605" s="199">
        <f t="shared" si="568"/>
        <v>45339</v>
      </c>
      <c r="C3605" s="210" t="str">
        <f t="shared" si="569"/>
        <v>Zone 1 - Mile 8</v>
      </c>
      <c r="D3605" s="84" t="s">
        <v>1024</v>
      </c>
      <c r="E3605" s="51" t="str">
        <f t="shared" si="570"/>
        <v>Hanru</v>
      </c>
      <c r="F3605" s="51" t="str">
        <f t="shared" si="571"/>
        <v>Du Preez</v>
      </c>
      <c r="G3605" s="51" t="str">
        <f t="shared" si="572"/>
        <v>Men U/16</v>
      </c>
      <c r="H3605" s="51" t="str">
        <f t="shared" si="573"/>
        <v>Steenbras</v>
      </c>
      <c r="I3605" s="84"/>
      <c r="J3605" s="84" t="s">
        <v>20</v>
      </c>
      <c r="K3605" s="84">
        <v>87</v>
      </c>
      <c r="L3605" s="83">
        <f t="shared" si="574"/>
        <v>2.4</v>
      </c>
      <c r="M3605" s="83">
        <f t="shared" si="575"/>
        <v>2.4</v>
      </c>
    </row>
    <row r="3606" spans="1:13" x14ac:dyDescent="0.3">
      <c r="A3606" s="210" t="str">
        <f t="shared" si="567"/>
        <v>2024-IC-L1</v>
      </c>
      <c r="B3606" s="199">
        <f t="shared" si="568"/>
        <v>45339</v>
      </c>
      <c r="C3606" s="210" t="str">
        <f t="shared" si="569"/>
        <v>Zone 1 - Mile 8</v>
      </c>
      <c r="D3606" s="84" t="s">
        <v>686</v>
      </c>
      <c r="E3606" s="51" t="str">
        <f t="shared" si="570"/>
        <v>Jayden</v>
      </c>
      <c r="F3606" s="51" t="str">
        <f t="shared" si="571"/>
        <v>Hansen</v>
      </c>
      <c r="G3606" s="51" t="str">
        <f t="shared" si="572"/>
        <v>Men U/16</v>
      </c>
      <c r="H3606" s="51" t="str">
        <f t="shared" si="573"/>
        <v>Steenbras</v>
      </c>
      <c r="I3606" s="84"/>
      <c r="J3606" s="84" t="s">
        <v>20</v>
      </c>
      <c r="K3606" s="84">
        <v>85</v>
      </c>
      <c r="L3606" s="83">
        <f t="shared" si="574"/>
        <v>2.2000000000000002</v>
      </c>
      <c r="M3606" s="83">
        <f t="shared" si="575"/>
        <v>2.2000000000000002</v>
      </c>
    </row>
    <row r="3607" spans="1:13" x14ac:dyDescent="0.3">
      <c r="A3607" s="210" t="str">
        <f t="shared" si="567"/>
        <v>2024-IC-L1</v>
      </c>
      <c r="B3607" s="199">
        <f t="shared" si="568"/>
        <v>45339</v>
      </c>
      <c r="C3607" s="210" t="str">
        <f t="shared" si="569"/>
        <v>Zone 1 - Mile 8</v>
      </c>
      <c r="D3607" s="84" t="s">
        <v>686</v>
      </c>
      <c r="E3607" s="51" t="str">
        <f t="shared" si="570"/>
        <v>Jayden</v>
      </c>
      <c r="F3607" s="51" t="str">
        <f t="shared" si="571"/>
        <v>Hansen</v>
      </c>
      <c r="G3607" s="51" t="str">
        <f t="shared" si="572"/>
        <v>Men U/16</v>
      </c>
      <c r="H3607" s="51" t="str">
        <f t="shared" si="573"/>
        <v>Steenbras</v>
      </c>
      <c r="I3607" s="84"/>
      <c r="J3607" s="84" t="s">
        <v>20</v>
      </c>
      <c r="K3607" s="84">
        <v>80</v>
      </c>
      <c r="L3607" s="83">
        <f t="shared" si="574"/>
        <v>1.8</v>
      </c>
      <c r="M3607" s="83">
        <f t="shared" si="575"/>
        <v>1.8</v>
      </c>
    </row>
    <row r="3608" spans="1:13" x14ac:dyDescent="0.3">
      <c r="A3608" s="210" t="str">
        <f t="shared" si="567"/>
        <v>2024-IC-L1</v>
      </c>
      <c r="B3608" s="199">
        <f t="shared" si="568"/>
        <v>45339</v>
      </c>
      <c r="C3608" s="210" t="str">
        <f t="shared" si="569"/>
        <v>Zone 1 - Mile 8</v>
      </c>
      <c r="D3608" s="84" t="s">
        <v>1626</v>
      </c>
      <c r="E3608" s="51" t="str">
        <f t="shared" si="570"/>
        <v>Herman</v>
      </c>
      <c r="F3608" s="51" t="str">
        <f t="shared" si="571"/>
        <v>Swanepoel</v>
      </c>
      <c r="G3608" s="51" t="str">
        <f t="shared" si="572"/>
        <v>Men Veteran</v>
      </c>
      <c r="H3608" s="51" t="str">
        <f t="shared" si="573"/>
        <v>Steenbras</v>
      </c>
      <c r="I3608" s="84"/>
      <c r="J3608" s="84" t="s">
        <v>20</v>
      </c>
      <c r="K3608" s="84">
        <v>96</v>
      </c>
      <c r="L3608" s="83">
        <f t="shared" si="574"/>
        <v>3.3</v>
      </c>
      <c r="M3608" s="83">
        <f t="shared" si="575"/>
        <v>3.3</v>
      </c>
    </row>
    <row r="3609" spans="1:13" x14ac:dyDescent="0.3">
      <c r="A3609" s="210" t="str">
        <f t="shared" si="567"/>
        <v>2024-IC-L1</v>
      </c>
      <c r="B3609" s="199">
        <f t="shared" si="568"/>
        <v>45339</v>
      </c>
      <c r="C3609" s="210" t="str">
        <f t="shared" si="569"/>
        <v>Zone 1 - Mile 8</v>
      </c>
      <c r="D3609" s="84" t="s">
        <v>1626</v>
      </c>
      <c r="E3609" s="51" t="str">
        <f t="shared" si="570"/>
        <v>Herman</v>
      </c>
      <c r="F3609" s="51" t="str">
        <f t="shared" si="571"/>
        <v>Swanepoel</v>
      </c>
      <c r="G3609" s="51" t="str">
        <f t="shared" si="572"/>
        <v>Men Veteran</v>
      </c>
      <c r="H3609" s="51" t="str">
        <f t="shared" si="573"/>
        <v>Steenbras</v>
      </c>
      <c r="I3609" s="84"/>
      <c r="J3609" s="84" t="s">
        <v>20</v>
      </c>
      <c r="K3609" s="84">
        <v>93</v>
      </c>
      <c r="L3609" s="83">
        <f t="shared" si="574"/>
        <v>3</v>
      </c>
      <c r="M3609" s="83">
        <f t="shared" si="575"/>
        <v>3</v>
      </c>
    </row>
    <row r="3610" spans="1:13" x14ac:dyDescent="0.3">
      <c r="A3610" s="210" t="str">
        <f t="shared" si="567"/>
        <v>2024-IC-L1</v>
      </c>
      <c r="B3610" s="199">
        <f t="shared" si="568"/>
        <v>45339</v>
      </c>
      <c r="C3610" s="210" t="str">
        <f t="shared" si="569"/>
        <v>Zone 1 - Mile 8</v>
      </c>
      <c r="D3610" s="84" t="s">
        <v>1626</v>
      </c>
      <c r="E3610" s="51" t="str">
        <f t="shared" si="570"/>
        <v>Herman</v>
      </c>
      <c r="F3610" s="51" t="str">
        <f t="shared" si="571"/>
        <v>Swanepoel</v>
      </c>
      <c r="G3610" s="51" t="str">
        <f t="shared" si="572"/>
        <v>Men Veteran</v>
      </c>
      <c r="H3610" s="51" t="str">
        <f t="shared" si="573"/>
        <v>Steenbras</v>
      </c>
      <c r="I3610" s="84"/>
      <c r="J3610" s="84" t="s">
        <v>20</v>
      </c>
      <c r="K3610" s="84">
        <v>90</v>
      </c>
      <c r="L3610" s="83">
        <f t="shared" si="574"/>
        <v>2.7</v>
      </c>
      <c r="M3610" s="83">
        <f t="shared" si="575"/>
        <v>2.7</v>
      </c>
    </row>
    <row r="3611" spans="1:13" x14ac:dyDescent="0.3">
      <c r="A3611" s="210" t="str">
        <f t="shared" si="567"/>
        <v>2024-IC-L1</v>
      </c>
      <c r="B3611" s="199">
        <f t="shared" si="568"/>
        <v>45339</v>
      </c>
      <c r="C3611" s="210" t="str">
        <f t="shared" si="569"/>
        <v>Zone 1 - Mile 8</v>
      </c>
      <c r="D3611" s="84" t="s">
        <v>1626</v>
      </c>
      <c r="E3611" s="51" t="str">
        <f t="shared" si="570"/>
        <v>Herman</v>
      </c>
      <c r="F3611" s="51" t="str">
        <f t="shared" si="571"/>
        <v>Swanepoel</v>
      </c>
      <c r="G3611" s="51" t="str">
        <f t="shared" si="572"/>
        <v>Men Veteran</v>
      </c>
      <c r="H3611" s="51" t="str">
        <f t="shared" si="573"/>
        <v>Steenbras</v>
      </c>
      <c r="I3611" s="84"/>
      <c r="J3611" s="84" t="s">
        <v>20</v>
      </c>
      <c r="K3611" s="84">
        <v>90</v>
      </c>
      <c r="L3611" s="83">
        <f t="shared" si="574"/>
        <v>2.7</v>
      </c>
      <c r="M3611" s="83">
        <f t="shared" si="575"/>
        <v>2.7</v>
      </c>
    </row>
    <row r="3612" spans="1:13" x14ac:dyDescent="0.3">
      <c r="A3612" s="210" t="str">
        <f t="shared" si="567"/>
        <v>2024-IC-L1</v>
      </c>
      <c r="B3612" s="199">
        <f t="shared" si="568"/>
        <v>45339</v>
      </c>
      <c r="C3612" s="210" t="str">
        <f t="shared" si="569"/>
        <v>Zone 1 - Mile 8</v>
      </c>
      <c r="D3612" s="84" t="s">
        <v>503</v>
      </c>
      <c r="E3612" s="51" t="str">
        <f t="shared" si="570"/>
        <v>Danie</v>
      </c>
      <c r="F3612" s="51" t="str">
        <f t="shared" si="571"/>
        <v>Klopper</v>
      </c>
      <c r="G3612" s="51" t="str">
        <f t="shared" si="572"/>
        <v>Men Senior</v>
      </c>
      <c r="H3612" s="51" t="str">
        <f t="shared" si="573"/>
        <v>Steenbras</v>
      </c>
      <c r="I3612" s="84"/>
      <c r="J3612" s="84" t="s">
        <v>20</v>
      </c>
      <c r="K3612" s="84">
        <v>83</v>
      </c>
      <c r="L3612" s="83">
        <f t="shared" si="574"/>
        <v>2.1</v>
      </c>
      <c r="M3612" s="83">
        <f t="shared" si="575"/>
        <v>2.1</v>
      </c>
    </row>
    <row r="3613" spans="1:13" x14ac:dyDescent="0.3">
      <c r="A3613" s="210" t="str">
        <f t="shared" si="567"/>
        <v>2024-IC-L1</v>
      </c>
      <c r="B3613" s="199">
        <f t="shared" si="568"/>
        <v>45339</v>
      </c>
      <c r="C3613" s="210" t="str">
        <f t="shared" si="569"/>
        <v>Zone 1 - Mile 8</v>
      </c>
      <c r="D3613" s="84" t="s">
        <v>1158</v>
      </c>
      <c r="E3613" s="51" t="str">
        <f t="shared" si="570"/>
        <v>Luan</v>
      </c>
      <c r="F3613" s="51" t="str">
        <f t="shared" si="571"/>
        <v>Hansen</v>
      </c>
      <c r="G3613" s="51" t="str">
        <f t="shared" si="572"/>
        <v>Men U/16</v>
      </c>
      <c r="H3613" s="51" t="str">
        <f t="shared" si="573"/>
        <v>Steenbras</v>
      </c>
      <c r="I3613" s="84"/>
      <c r="J3613" s="84" t="s">
        <v>20</v>
      </c>
      <c r="K3613" s="84">
        <v>105</v>
      </c>
      <c r="L3613" s="83">
        <f t="shared" si="574"/>
        <v>4.4000000000000004</v>
      </c>
      <c r="M3613" s="83">
        <f t="shared" si="575"/>
        <v>4.4000000000000004</v>
      </c>
    </row>
    <row r="3614" spans="1:13" x14ac:dyDescent="0.3">
      <c r="A3614" s="210" t="str">
        <f t="shared" si="567"/>
        <v>2024-IC-L1</v>
      </c>
      <c r="B3614" s="199">
        <f t="shared" si="568"/>
        <v>45339</v>
      </c>
      <c r="C3614" s="210" t="str">
        <f t="shared" si="569"/>
        <v>Zone 1 - Mile 8</v>
      </c>
      <c r="D3614" s="84" t="s">
        <v>1158</v>
      </c>
      <c r="E3614" s="51" t="str">
        <f t="shared" si="570"/>
        <v>Luan</v>
      </c>
      <c r="F3614" s="51" t="str">
        <f t="shared" si="571"/>
        <v>Hansen</v>
      </c>
      <c r="G3614" s="51" t="str">
        <f t="shared" si="572"/>
        <v>Men U/16</v>
      </c>
      <c r="H3614" s="51" t="str">
        <f t="shared" si="573"/>
        <v>Steenbras</v>
      </c>
      <c r="I3614" s="84"/>
      <c r="J3614" s="84" t="s">
        <v>20</v>
      </c>
      <c r="K3614" s="84">
        <v>85</v>
      </c>
      <c r="L3614" s="83">
        <f t="shared" si="574"/>
        <v>2.2000000000000002</v>
      </c>
      <c r="M3614" s="83">
        <f t="shared" si="575"/>
        <v>2.2000000000000002</v>
      </c>
    </row>
    <row r="3615" spans="1:13" x14ac:dyDescent="0.3">
      <c r="A3615" s="210" t="str">
        <f t="shared" si="567"/>
        <v>2024-IC-L1</v>
      </c>
      <c r="B3615" s="199">
        <f t="shared" si="568"/>
        <v>45339</v>
      </c>
      <c r="C3615" s="210" t="str">
        <f t="shared" si="569"/>
        <v>Zone 1 - Mile 8</v>
      </c>
      <c r="D3615" s="84" t="s">
        <v>691</v>
      </c>
      <c r="E3615" s="51" t="str">
        <f t="shared" si="570"/>
        <v>Dirk</v>
      </c>
      <c r="F3615" s="51" t="str">
        <f t="shared" si="571"/>
        <v>Hansen</v>
      </c>
      <c r="G3615" s="51" t="str">
        <f t="shared" si="572"/>
        <v>Men Veteran</v>
      </c>
      <c r="H3615" s="51" t="str">
        <f t="shared" si="573"/>
        <v>Steenbras</v>
      </c>
      <c r="I3615" s="84"/>
      <c r="J3615" s="84" t="s">
        <v>20</v>
      </c>
      <c r="K3615" s="84">
        <v>87</v>
      </c>
      <c r="L3615" s="83">
        <f t="shared" si="574"/>
        <v>2.4</v>
      </c>
      <c r="M3615" s="83">
        <f t="shared" si="575"/>
        <v>2.4</v>
      </c>
    </row>
    <row r="3616" spans="1:13" x14ac:dyDescent="0.3">
      <c r="A3616" s="210" t="str">
        <f t="shared" si="567"/>
        <v>2024-IC-L1</v>
      </c>
      <c r="B3616" s="199">
        <f t="shared" si="568"/>
        <v>45339</v>
      </c>
      <c r="C3616" s="210" t="str">
        <f t="shared" si="569"/>
        <v>Zone 1 - Mile 8</v>
      </c>
      <c r="D3616" s="84" t="s">
        <v>691</v>
      </c>
      <c r="E3616" s="51" t="str">
        <f t="shared" si="570"/>
        <v>Dirk</v>
      </c>
      <c r="F3616" s="51" t="str">
        <f t="shared" si="571"/>
        <v>Hansen</v>
      </c>
      <c r="G3616" s="51" t="str">
        <f t="shared" si="572"/>
        <v>Men Veteran</v>
      </c>
      <c r="H3616" s="51" t="str">
        <f t="shared" si="573"/>
        <v>Steenbras</v>
      </c>
      <c r="I3616" s="84"/>
      <c r="J3616" s="84" t="s">
        <v>20</v>
      </c>
      <c r="K3616" s="84">
        <v>91</v>
      </c>
      <c r="L3616" s="83">
        <f t="shared" si="574"/>
        <v>2.8</v>
      </c>
      <c r="M3616" s="83">
        <f t="shared" si="575"/>
        <v>2.8</v>
      </c>
    </row>
    <row r="3617" spans="1:13" x14ac:dyDescent="0.3">
      <c r="A3617" s="210" t="str">
        <f t="shared" si="567"/>
        <v>2024-IC-L1</v>
      </c>
      <c r="B3617" s="199">
        <f t="shared" si="568"/>
        <v>45339</v>
      </c>
      <c r="C3617" s="210" t="str">
        <f t="shared" si="569"/>
        <v>Zone 1 - Mile 8</v>
      </c>
      <c r="D3617" s="84" t="s">
        <v>691</v>
      </c>
      <c r="E3617" s="51" t="str">
        <f t="shared" si="570"/>
        <v>Dirk</v>
      </c>
      <c r="F3617" s="51" t="str">
        <f t="shared" si="571"/>
        <v>Hansen</v>
      </c>
      <c r="G3617" s="51" t="str">
        <f t="shared" si="572"/>
        <v>Men Veteran</v>
      </c>
      <c r="H3617" s="51" t="str">
        <f t="shared" si="573"/>
        <v>Steenbras</v>
      </c>
      <c r="I3617" s="84"/>
      <c r="J3617" s="84" t="s">
        <v>20</v>
      </c>
      <c r="K3617" s="84">
        <v>82</v>
      </c>
      <c r="L3617" s="83">
        <f t="shared" si="574"/>
        <v>2</v>
      </c>
      <c r="M3617" s="83">
        <f t="shared" si="575"/>
        <v>2</v>
      </c>
    </row>
    <row r="3618" spans="1:13" x14ac:dyDescent="0.3">
      <c r="A3618" s="210" t="str">
        <f t="shared" si="567"/>
        <v>2024-IC-L1</v>
      </c>
      <c r="B3618" s="199">
        <f t="shared" si="568"/>
        <v>45339</v>
      </c>
      <c r="C3618" s="210" t="str">
        <f t="shared" si="569"/>
        <v>Zone 1 - Mile 8</v>
      </c>
      <c r="D3618" s="84" t="s">
        <v>691</v>
      </c>
      <c r="E3618" s="51" t="str">
        <f t="shared" si="570"/>
        <v>Dirk</v>
      </c>
      <c r="F3618" s="51" t="str">
        <f t="shared" si="571"/>
        <v>Hansen</v>
      </c>
      <c r="G3618" s="51" t="str">
        <f t="shared" si="572"/>
        <v>Men Veteran</v>
      </c>
      <c r="H3618" s="51" t="str">
        <f t="shared" si="573"/>
        <v>Steenbras</v>
      </c>
      <c r="I3618" s="84"/>
      <c r="J3618" s="84" t="s">
        <v>20</v>
      </c>
      <c r="K3618" s="84">
        <v>83</v>
      </c>
      <c r="L3618" s="83">
        <f t="shared" si="574"/>
        <v>2.1</v>
      </c>
      <c r="M3618" s="83">
        <f t="shared" si="575"/>
        <v>2.1</v>
      </c>
    </row>
    <row r="3619" spans="1:13" x14ac:dyDescent="0.3">
      <c r="A3619" s="210" t="str">
        <f t="shared" si="567"/>
        <v>2024-IC-L1</v>
      </c>
      <c r="B3619" s="199">
        <f t="shared" si="568"/>
        <v>45339</v>
      </c>
      <c r="C3619" s="210" t="str">
        <f t="shared" si="569"/>
        <v>Zone 1 - Mile 8</v>
      </c>
      <c r="D3619" s="84" t="s">
        <v>691</v>
      </c>
      <c r="E3619" s="51" t="str">
        <f t="shared" si="570"/>
        <v>Dirk</v>
      </c>
      <c r="F3619" s="51" t="str">
        <f t="shared" si="571"/>
        <v>Hansen</v>
      </c>
      <c r="G3619" s="51" t="str">
        <f t="shared" si="572"/>
        <v>Men Veteran</v>
      </c>
      <c r="H3619" s="51" t="str">
        <f t="shared" si="573"/>
        <v>Steenbras</v>
      </c>
      <c r="I3619" s="84" t="s">
        <v>19</v>
      </c>
      <c r="J3619" s="84"/>
      <c r="K3619" s="84">
        <v>50</v>
      </c>
      <c r="L3619" s="83">
        <f t="shared" si="574"/>
        <v>1.3</v>
      </c>
      <c r="M3619" s="83">
        <f t="shared" si="575"/>
        <v>1.3</v>
      </c>
    </row>
    <row r="3620" spans="1:13" x14ac:dyDescent="0.3">
      <c r="A3620" s="210" t="str">
        <f t="shared" si="567"/>
        <v>2024-IC-L1</v>
      </c>
      <c r="B3620" s="199">
        <f t="shared" si="568"/>
        <v>45339</v>
      </c>
      <c r="C3620" s="210" t="str">
        <f t="shared" si="569"/>
        <v>Zone 1 - Mile 8</v>
      </c>
      <c r="D3620" s="84" t="s">
        <v>641</v>
      </c>
      <c r="E3620" s="51" t="str">
        <f t="shared" si="570"/>
        <v>Jan</v>
      </c>
      <c r="F3620" s="51" t="str">
        <f t="shared" si="571"/>
        <v>Heath</v>
      </c>
      <c r="G3620" s="51" t="str">
        <f t="shared" si="572"/>
        <v>Men Grand Masters</v>
      </c>
      <c r="H3620" s="51" t="str">
        <f t="shared" si="573"/>
        <v>Steenbras</v>
      </c>
      <c r="I3620" s="84"/>
      <c r="J3620" s="84"/>
      <c r="K3620" s="84"/>
      <c r="L3620" s="83" t="str">
        <f t="shared" si="574"/>
        <v/>
      </c>
      <c r="M3620" s="83" t="str">
        <f t="shared" si="575"/>
        <v/>
      </c>
    </row>
    <row r="3621" spans="1:13" x14ac:dyDescent="0.3">
      <c r="A3621" s="210" t="str">
        <f t="shared" si="567"/>
        <v>2024-IC-L1</v>
      </c>
      <c r="B3621" s="199">
        <f t="shared" si="568"/>
        <v>45339</v>
      </c>
      <c r="C3621" s="210" t="str">
        <f t="shared" si="569"/>
        <v>Zone 1 - Mile 8</v>
      </c>
      <c r="D3621" s="84" t="s">
        <v>542</v>
      </c>
      <c r="E3621" s="51" t="str">
        <f t="shared" si="570"/>
        <v>Burger</v>
      </c>
      <c r="F3621" s="51" t="str">
        <f t="shared" si="571"/>
        <v>Van Taak</v>
      </c>
      <c r="G3621" s="51" t="str">
        <f t="shared" si="572"/>
        <v>Men Senior</v>
      </c>
      <c r="H3621" s="51" t="str">
        <f t="shared" si="573"/>
        <v>Steenbras</v>
      </c>
      <c r="I3621" s="84"/>
      <c r="J3621" s="84"/>
      <c r="K3621" s="84"/>
      <c r="L3621" s="83" t="str">
        <f t="shared" si="574"/>
        <v/>
      </c>
      <c r="M3621" s="83" t="str">
        <f t="shared" si="575"/>
        <v/>
      </c>
    </row>
    <row r="3622" spans="1:13" x14ac:dyDescent="0.3">
      <c r="A3622" s="210" t="str">
        <f t="shared" si="567"/>
        <v>2024-IC-L1</v>
      </c>
      <c r="B3622" s="199">
        <f t="shared" si="568"/>
        <v>45339</v>
      </c>
      <c r="C3622" s="210" t="str">
        <f t="shared" si="569"/>
        <v>Zone 1 - Mile 8</v>
      </c>
      <c r="D3622" s="84" t="s">
        <v>1497</v>
      </c>
      <c r="E3622" s="51" t="str">
        <f t="shared" si="570"/>
        <v>Gideon Francois</v>
      </c>
      <c r="F3622" s="51" t="str">
        <f t="shared" si="571"/>
        <v>Snyman</v>
      </c>
      <c r="G3622" s="51" t="str">
        <f t="shared" si="572"/>
        <v>Men Master</v>
      </c>
      <c r="H3622" s="51" t="str">
        <f t="shared" si="573"/>
        <v>Steenbras</v>
      </c>
      <c r="I3622" s="84"/>
      <c r="J3622" s="84"/>
      <c r="K3622" s="84"/>
      <c r="L3622" s="83" t="str">
        <f t="shared" si="574"/>
        <v/>
      </c>
      <c r="M3622" s="83" t="str">
        <f t="shared" si="575"/>
        <v/>
      </c>
    </row>
    <row r="3623" spans="1:13" x14ac:dyDescent="0.3">
      <c r="A3623" s="210" t="str">
        <f t="shared" si="567"/>
        <v>2024-IC-L1</v>
      </c>
      <c r="B3623" s="199">
        <f t="shared" si="568"/>
        <v>45339</v>
      </c>
      <c r="C3623" s="210" t="str">
        <f t="shared" si="569"/>
        <v>Zone 1 - Mile 8</v>
      </c>
      <c r="D3623" s="84" t="s">
        <v>1425</v>
      </c>
      <c r="E3623" s="51" t="str">
        <f t="shared" si="570"/>
        <v>Megan</v>
      </c>
      <c r="F3623" s="51" t="str">
        <f t="shared" si="571"/>
        <v>Durant</v>
      </c>
      <c r="G3623" s="51" t="str">
        <f t="shared" si="572"/>
        <v>Ladies U/16</v>
      </c>
      <c r="H3623" s="51" t="str">
        <f t="shared" si="573"/>
        <v>Steenbras</v>
      </c>
      <c r="I3623" s="84"/>
      <c r="J3623" s="84"/>
      <c r="K3623" s="84"/>
      <c r="L3623" s="83" t="str">
        <f t="shared" si="574"/>
        <v/>
      </c>
      <c r="M3623" s="83" t="str">
        <f t="shared" si="575"/>
        <v/>
      </c>
    </row>
    <row r="3624" spans="1:13" x14ac:dyDescent="0.3">
      <c r="A3624" s="210" t="str">
        <f t="shared" si="567"/>
        <v>2024-IC-L1</v>
      </c>
      <c r="B3624" s="199">
        <f t="shared" si="568"/>
        <v>45339</v>
      </c>
      <c r="C3624" s="210" t="str">
        <f t="shared" si="569"/>
        <v>Zone 1 - Mile 8</v>
      </c>
      <c r="D3624" s="84" t="s">
        <v>1562</v>
      </c>
      <c r="E3624" s="51" t="str">
        <f t="shared" si="570"/>
        <v>Frank</v>
      </c>
      <c r="F3624" s="51" t="str">
        <f t="shared" si="571"/>
        <v>Oberholster</v>
      </c>
      <c r="G3624" s="51" t="str">
        <f t="shared" si="572"/>
        <v>Men Senior</v>
      </c>
      <c r="H3624" s="51" t="str">
        <f t="shared" si="573"/>
        <v>Steenbras</v>
      </c>
      <c r="I3624" s="84"/>
      <c r="J3624" s="84"/>
      <c r="K3624" s="84"/>
      <c r="L3624" s="83" t="str">
        <f t="shared" si="574"/>
        <v/>
      </c>
      <c r="M3624" s="83" t="str">
        <f t="shared" si="575"/>
        <v/>
      </c>
    </row>
    <row r="3625" spans="1:13" x14ac:dyDescent="0.3">
      <c r="A3625" s="210" t="str">
        <f t="shared" si="567"/>
        <v>2024-IC-L1</v>
      </c>
      <c r="B3625" s="199">
        <f t="shared" si="568"/>
        <v>45339</v>
      </c>
      <c r="C3625" s="210" t="str">
        <f t="shared" si="569"/>
        <v>Zone 1 - Mile 8</v>
      </c>
      <c r="D3625" s="84" t="s">
        <v>955</v>
      </c>
      <c r="E3625" s="51" t="str">
        <f t="shared" si="570"/>
        <v>Dewald</v>
      </c>
      <c r="F3625" s="51" t="str">
        <f t="shared" si="571"/>
        <v>Van Der Merwe</v>
      </c>
      <c r="G3625" s="51" t="str">
        <f t="shared" si="572"/>
        <v>Men Grand Masters</v>
      </c>
      <c r="H3625" s="51" t="str">
        <f t="shared" si="573"/>
        <v>Steenbras</v>
      </c>
      <c r="I3625" s="84"/>
      <c r="J3625" s="84"/>
      <c r="K3625" s="84"/>
      <c r="L3625" s="83" t="str">
        <f t="shared" si="574"/>
        <v/>
      </c>
      <c r="M3625" s="83" t="str">
        <f t="shared" si="575"/>
        <v/>
      </c>
    </row>
    <row r="3626" spans="1:13" x14ac:dyDescent="0.3">
      <c r="A3626" s="210" t="str">
        <f t="shared" si="567"/>
        <v>2024-IC-L1</v>
      </c>
      <c r="B3626" s="199">
        <f t="shared" si="568"/>
        <v>45339</v>
      </c>
      <c r="C3626" s="210" t="str">
        <f t="shared" si="569"/>
        <v>Zone 1 - Mile 8</v>
      </c>
      <c r="D3626" s="84" t="s">
        <v>651</v>
      </c>
      <c r="E3626" s="51" t="str">
        <f t="shared" si="570"/>
        <v>Adre</v>
      </c>
      <c r="F3626" s="51" t="str">
        <f t="shared" si="571"/>
        <v>Van Der Merwe</v>
      </c>
      <c r="G3626" s="51" t="str">
        <f t="shared" si="572"/>
        <v>Men Grand Masters</v>
      </c>
      <c r="H3626" s="51" t="str">
        <f t="shared" si="573"/>
        <v>Steenbras</v>
      </c>
      <c r="I3626" s="84"/>
      <c r="J3626" s="84"/>
      <c r="K3626" s="84"/>
      <c r="L3626" s="83" t="str">
        <f t="shared" si="574"/>
        <v/>
      </c>
      <c r="M3626" s="83" t="str">
        <f t="shared" si="575"/>
        <v/>
      </c>
    </row>
    <row r="3627" spans="1:13" x14ac:dyDescent="0.3">
      <c r="A3627" s="210" t="str">
        <f t="shared" si="567"/>
        <v>2024-IC-L1</v>
      </c>
      <c r="B3627" s="199">
        <f t="shared" si="568"/>
        <v>45339</v>
      </c>
      <c r="C3627" s="210" t="str">
        <f t="shared" si="569"/>
        <v>Zone 1 - Mile 8</v>
      </c>
      <c r="D3627" s="84" t="s">
        <v>894</v>
      </c>
      <c r="E3627" s="51" t="str">
        <f t="shared" si="570"/>
        <v>Johan Sampie</v>
      </c>
      <c r="F3627" s="51" t="str">
        <f t="shared" si="571"/>
        <v>Malherbe</v>
      </c>
      <c r="G3627" s="51" t="str">
        <f t="shared" si="572"/>
        <v>Men Veteran</v>
      </c>
      <c r="H3627" s="51" t="str">
        <f t="shared" si="573"/>
        <v>Steenbras</v>
      </c>
      <c r="I3627" s="84"/>
      <c r="J3627" s="84"/>
      <c r="K3627" s="84"/>
      <c r="L3627" s="83" t="str">
        <f t="shared" si="574"/>
        <v/>
      </c>
      <c r="M3627" s="83" t="str">
        <f t="shared" si="575"/>
        <v/>
      </c>
    </row>
    <row r="3628" spans="1:13" x14ac:dyDescent="0.3">
      <c r="A3628" s="210" t="str">
        <f t="shared" si="567"/>
        <v>2024-IC-L1</v>
      </c>
      <c r="B3628" s="199">
        <f t="shared" si="568"/>
        <v>45339</v>
      </c>
      <c r="C3628" s="210" t="str">
        <f t="shared" si="569"/>
        <v>Zone 1 - Mile 8</v>
      </c>
      <c r="D3628" s="84" t="s">
        <v>597</v>
      </c>
      <c r="E3628" s="51" t="str">
        <f t="shared" si="570"/>
        <v>Gunther</v>
      </c>
      <c r="F3628" s="51" t="str">
        <f t="shared" si="571"/>
        <v>Krauer</v>
      </c>
      <c r="G3628" s="51" t="str">
        <f t="shared" si="572"/>
        <v>Men Master</v>
      </c>
      <c r="H3628" s="51" t="str">
        <f t="shared" si="573"/>
        <v>Walvis Bay</v>
      </c>
      <c r="I3628" s="84"/>
      <c r="J3628" s="82" t="s">
        <v>1279</v>
      </c>
      <c r="K3628" s="84">
        <v>116</v>
      </c>
      <c r="L3628" s="83">
        <f t="shared" si="574"/>
        <v>7.2</v>
      </c>
      <c r="M3628" s="83">
        <f t="shared" si="575"/>
        <v>7.2</v>
      </c>
    </row>
    <row r="3629" spans="1:13" x14ac:dyDescent="0.3">
      <c r="A3629" s="210" t="str">
        <f t="shared" si="567"/>
        <v>2024-IC-L1</v>
      </c>
      <c r="B3629" s="199">
        <f t="shared" si="568"/>
        <v>45339</v>
      </c>
      <c r="C3629" s="210" t="str">
        <f t="shared" si="569"/>
        <v>Zone 1 - Mile 8</v>
      </c>
      <c r="D3629" s="84" t="s">
        <v>597</v>
      </c>
      <c r="E3629" s="51" t="str">
        <f t="shared" si="570"/>
        <v>Gunther</v>
      </c>
      <c r="F3629" s="51" t="str">
        <f t="shared" si="571"/>
        <v>Krauer</v>
      </c>
      <c r="G3629" s="51" t="str">
        <f t="shared" si="572"/>
        <v>Men Master</v>
      </c>
      <c r="H3629" s="51" t="str">
        <f t="shared" si="573"/>
        <v>Walvis Bay</v>
      </c>
      <c r="I3629" s="84"/>
      <c r="J3629" s="82" t="s">
        <v>1279</v>
      </c>
      <c r="K3629" s="84">
        <v>162</v>
      </c>
      <c r="L3629" s="83">
        <f t="shared" si="574"/>
        <v>22.7</v>
      </c>
      <c r="M3629" s="83">
        <f t="shared" si="575"/>
        <v>22.7</v>
      </c>
    </row>
    <row r="3630" spans="1:13" x14ac:dyDescent="0.3">
      <c r="A3630" s="210" t="str">
        <f t="shared" si="567"/>
        <v>2024-IC-L1</v>
      </c>
      <c r="B3630" s="199">
        <f t="shared" si="568"/>
        <v>45339</v>
      </c>
      <c r="C3630" s="210" t="str">
        <f t="shared" si="569"/>
        <v>Zone 1 - Mile 8</v>
      </c>
      <c r="D3630" s="84" t="s">
        <v>597</v>
      </c>
      <c r="E3630" s="51" t="str">
        <f t="shared" si="570"/>
        <v>Gunther</v>
      </c>
      <c r="F3630" s="51" t="str">
        <f t="shared" si="571"/>
        <v>Krauer</v>
      </c>
      <c r="G3630" s="51" t="str">
        <f t="shared" si="572"/>
        <v>Men Master</v>
      </c>
      <c r="H3630" s="51" t="str">
        <f t="shared" si="573"/>
        <v>Walvis Bay</v>
      </c>
      <c r="I3630" s="84"/>
      <c r="J3630" s="82" t="s">
        <v>1279</v>
      </c>
      <c r="K3630" s="84">
        <v>114</v>
      </c>
      <c r="L3630" s="83">
        <f t="shared" si="574"/>
        <v>6.8</v>
      </c>
      <c r="M3630" s="83">
        <f t="shared" si="575"/>
        <v>6.8</v>
      </c>
    </row>
    <row r="3631" spans="1:13" x14ac:dyDescent="0.3">
      <c r="A3631" s="210" t="str">
        <f t="shared" si="567"/>
        <v>2024-IC-L1</v>
      </c>
      <c r="B3631" s="199">
        <f t="shared" si="568"/>
        <v>45339</v>
      </c>
      <c r="C3631" s="210" t="str">
        <f t="shared" si="569"/>
        <v>Zone 1 - Mile 8</v>
      </c>
      <c r="D3631" s="84" t="s">
        <v>597</v>
      </c>
      <c r="E3631" s="51" t="str">
        <f t="shared" si="570"/>
        <v>Gunther</v>
      </c>
      <c r="F3631" s="51" t="str">
        <f t="shared" si="571"/>
        <v>Krauer</v>
      </c>
      <c r="G3631" s="51" t="str">
        <f t="shared" si="572"/>
        <v>Men Master</v>
      </c>
      <c r="H3631" s="51" t="str">
        <f t="shared" si="573"/>
        <v>Walvis Bay</v>
      </c>
      <c r="I3631" s="84"/>
      <c r="J3631" s="82" t="s">
        <v>1279</v>
      </c>
      <c r="K3631" s="84">
        <v>106</v>
      </c>
      <c r="L3631" s="83">
        <f t="shared" si="574"/>
        <v>5.3</v>
      </c>
      <c r="M3631" s="83">
        <f t="shared" si="575"/>
        <v>5.3</v>
      </c>
    </row>
    <row r="3632" spans="1:13" x14ac:dyDescent="0.3">
      <c r="A3632" s="210" t="str">
        <f t="shared" si="567"/>
        <v>2024-IC-L1</v>
      </c>
      <c r="B3632" s="199">
        <f t="shared" si="568"/>
        <v>45339</v>
      </c>
      <c r="C3632" s="210" t="str">
        <f t="shared" si="569"/>
        <v>Zone 1 - Mile 8</v>
      </c>
      <c r="D3632" s="84" t="s">
        <v>597</v>
      </c>
      <c r="E3632" s="51" t="str">
        <f t="shared" si="570"/>
        <v>Gunther</v>
      </c>
      <c r="F3632" s="51" t="str">
        <f t="shared" si="571"/>
        <v>Krauer</v>
      </c>
      <c r="G3632" s="51" t="str">
        <f t="shared" si="572"/>
        <v>Men Master</v>
      </c>
      <c r="H3632" s="51" t="str">
        <f t="shared" si="573"/>
        <v>Walvis Bay</v>
      </c>
      <c r="I3632" s="84"/>
      <c r="J3632" s="82" t="s">
        <v>1279</v>
      </c>
      <c r="K3632" s="84">
        <v>129</v>
      </c>
      <c r="L3632" s="83">
        <f t="shared" si="574"/>
        <v>10.4</v>
      </c>
      <c r="M3632" s="83">
        <f t="shared" si="575"/>
        <v>10.4</v>
      </c>
    </row>
    <row r="3633" spans="1:13" x14ac:dyDescent="0.3">
      <c r="A3633" s="210" t="str">
        <f t="shared" si="567"/>
        <v>2024-IC-L1</v>
      </c>
      <c r="B3633" s="199">
        <f t="shared" si="568"/>
        <v>45339</v>
      </c>
      <c r="C3633" s="210" t="str">
        <f t="shared" si="569"/>
        <v>Zone 1 - Mile 8</v>
      </c>
      <c r="D3633" s="84" t="s">
        <v>1702</v>
      </c>
      <c r="E3633" s="51" t="str">
        <f t="shared" si="570"/>
        <v>David</v>
      </c>
      <c r="F3633" s="51" t="str">
        <f t="shared" si="571"/>
        <v>Hyman</v>
      </c>
      <c r="G3633" s="51" t="str">
        <f t="shared" si="572"/>
        <v>Men Master</v>
      </c>
      <c r="H3633" s="51" t="str">
        <f t="shared" si="573"/>
        <v>Walvis Bay</v>
      </c>
      <c r="I3633" s="84"/>
      <c r="J3633" s="82" t="s">
        <v>1279</v>
      </c>
      <c r="K3633" s="84">
        <v>172</v>
      </c>
      <c r="L3633" s="83">
        <f t="shared" si="574"/>
        <v>27.8</v>
      </c>
      <c r="M3633" s="83">
        <f t="shared" si="575"/>
        <v>27.8</v>
      </c>
    </row>
    <row r="3634" spans="1:13" x14ac:dyDescent="0.3">
      <c r="A3634" s="210" t="str">
        <f t="shared" si="567"/>
        <v>2024-IC-L1</v>
      </c>
      <c r="B3634" s="199">
        <f t="shared" si="568"/>
        <v>45339</v>
      </c>
      <c r="C3634" s="210" t="str">
        <f t="shared" si="569"/>
        <v>Zone 1 - Mile 8</v>
      </c>
      <c r="D3634" s="84" t="s">
        <v>573</v>
      </c>
      <c r="E3634" s="51" t="str">
        <f t="shared" si="570"/>
        <v>Stefan Jnr</v>
      </c>
      <c r="F3634" s="51" t="str">
        <f t="shared" si="571"/>
        <v>Du Preez</v>
      </c>
      <c r="G3634" s="51" t="str">
        <f t="shared" si="572"/>
        <v>Men U/21</v>
      </c>
      <c r="H3634" s="51" t="str">
        <f t="shared" si="573"/>
        <v>Walvis Bay</v>
      </c>
      <c r="I3634" s="84"/>
      <c r="J3634" s="82" t="s">
        <v>1279</v>
      </c>
      <c r="K3634" s="84">
        <v>125</v>
      </c>
      <c r="L3634" s="83">
        <f t="shared" si="574"/>
        <v>9.3000000000000007</v>
      </c>
      <c r="M3634" s="83">
        <f t="shared" si="575"/>
        <v>9.3000000000000007</v>
      </c>
    </row>
    <row r="3635" spans="1:13" x14ac:dyDescent="0.3">
      <c r="A3635" s="210" t="str">
        <f t="shared" si="567"/>
        <v>2024-IC-L1</v>
      </c>
      <c r="B3635" s="199">
        <f t="shared" si="568"/>
        <v>45339</v>
      </c>
      <c r="C3635" s="210" t="str">
        <f t="shared" si="569"/>
        <v>Zone 1 - Mile 8</v>
      </c>
      <c r="D3635" s="84" t="s">
        <v>573</v>
      </c>
      <c r="E3635" s="51" t="str">
        <f t="shared" si="570"/>
        <v>Stefan Jnr</v>
      </c>
      <c r="F3635" s="51" t="str">
        <f t="shared" si="571"/>
        <v>Du Preez</v>
      </c>
      <c r="G3635" s="51" t="str">
        <f t="shared" si="572"/>
        <v>Men U/21</v>
      </c>
      <c r="H3635" s="51" t="str">
        <f t="shared" si="573"/>
        <v>Walvis Bay</v>
      </c>
      <c r="I3635" s="84"/>
      <c r="J3635" s="84" t="s">
        <v>1280</v>
      </c>
      <c r="K3635" s="84">
        <v>155</v>
      </c>
      <c r="L3635" s="83">
        <f t="shared" si="574"/>
        <v>17.100000000000001</v>
      </c>
      <c r="M3635" s="83">
        <f t="shared" si="575"/>
        <v>17.100000000000001</v>
      </c>
    </row>
    <row r="3636" spans="1:13" x14ac:dyDescent="0.3">
      <c r="A3636" s="210" t="str">
        <f t="shared" si="567"/>
        <v>2024-IC-L1</v>
      </c>
      <c r="B3636" s="199">
        <f t="shared" si="568"/>
        <v>45339</v>
      </c>
      <c r="C3636" s="210" t="str">
        <f t="shared" si="569"/>
        <v>Zone 1 - Mile 8</v>
      </c>
      <c r="D3636" s="84" t="s">
        <v>779</v>
      </c>
      <c r="E3636" s="51" t="str">
        <f t="shared" si="570"/>
        <v>Jean Pierre</v>
      </c>
      <c r="F3636" s="51" t="str">
        <f t="shared" si="571"/>
        <v>Hugo</v>
      </c>
      <c r="G3636" s="51" t="str">
        <f t="shared" si="572"/>
        <v>Men Senior</v>
      </c>
      <c r="H3636" s="51" t="str">
        <f t="shared" si="573"/>
        <v>Walvis Bay</v>
      </c>
      <c r="I3636" s="84"/>
      <c r="J3636" s="82" t="s">
        <v>1279</v>
      </c>
      <c r="K3636" s="84">
        <v>91</v>
      </c>
      <c r="L3636" s="83">
        <f t="shared" si="574"/>
        <v>3.1</v>
      </c>
      <c r="M3636" s="83">
        <f t="shared" si="575"/>
        <v>3.1</v>
      </c>
    </row>
    <row r="3637" spans="1:13" x14ac:dyDescent="0.3">
      <c r="A3637" s="210" t="str">
        <f t="shared" si="567"/>
        <v>2024-IC-L1</v>
      </c>
      <c r="B3637" s="199">
        <f t="shared" si="568"/>
        <v>45339</v>
      </c>
      <c r="C3637" s="210" t="str">
        <f t="shared" si="569"/>
        <v>Zone 1 - Mile 8</v>
      </c>
      <c r="D3637" s="84" t="s">
        <v>779</v>
      </c>
      <c r="E3637" s="51" t="str">
        <f t="shared" si="570"/>
        <v>Jean Pierre</v>
      </c>
      <c r="F3637" s="51" t="str">
        <f t="shared" si="571"/>
        <v>Hugo</v>
      </c>
      <c r="G3637" s="51" t="str">
        <f t="shared" si="572"/>
        <v>Men Senior</v>
      </c>
      <c r="H3637" s="51" t="str">
        <f t="shared" si="573"/>
        <v>Walvis Bay</v>
      </c>
      <c r="I3637" s="84"/>
      <c r="J3637" s="82" t="s">
        <v>1279</v>
      </c>
      <c r="K3637" s="84">
        <v>161</v>
      </c>
      <c r="L3637" s="83">
        <f t="shared" si="574"/>
        <v>22.2</v>
      </c>
      <c r="M3637" s="83">
        <f t="shared" si="575"/>
        <v>22.2</v>
      </c>
    </row>
    <row r="3638" spans="1:13" x14ac:dyDescent="0.3">
      <c r="A3638" s="210" t="str">
        <f t="shared" si="567"/>
        <v>2024-IC-L1</v>
      </c>
      <c r="B3638" s="199">
        <f t="shared" si="568"/>
        <v>45339</v>
      </c>
      <c r="C3638" s="210" t="str">
        <f t="shared" si="569"/>
        <v>Zone 1 - Mile 8</v>
      </c>
      <c r="D3638" s="84" t="s">
        <v>779</v>
      </c>
      <c r="E3638" s="51" t="str">
        <f t="shared" si="570"/>
        <v>Jean Pierre</v>
      </c>
      <c r="F3638" s="51" t="str">
        <f t="shared" si="571"/>
        <v>Hugo</v>
      </c>
      <c r="G3638" s="51" t="str">
        <f t="shared" si="572"/>
        <v>Men Senior</v>
      </c>
      <c r="H3638" s="51" t="str">
        <f t="shared" si="573"/>
        <v>Walvis Bay</v>
      </c>
      <c r="I3638" s="84"/>
      <c r="J3638" s="82" t="s">
        <v>1279</v>
      </c>
      <c r="K3638" s="84">
        <v>142</v>
      </c>
      <c r="L3638" s="83">
        <f t="shared" si="574"/>
        <v>14.4</v>
      </c>
      <c r="M3638" s="83">
        <f t="shared" si="575"/>
        <v>14.4</v>
      </c>
    </row>
    <row r="3639" spans="1:13" x14ac:dyDescent="0.3">
      <c r="A3639" s="210" t="str">
        <f t="shared" si="567"/>
        <v>2024-IC-L1</v>
      </c>
      <c r="B3639" s="199">
        <f t="shared" si="568"/>
        <v>45339</v>
      </c>
      <c r="C3639" s="210" t="str">
        <f t="shared" si="569"/>
        <v>Zone 1 - Mile 8</v>
      </c>
      <c r="D3639" s="84" t="s">
        <v>1202</v>
      </c>
      <c r="E3639" s="51" t="str">
        <f t="shared" si="570"/>
        <v>Flippie</v>
      </c>
      <c r="F3639" s="51" t="str">
        <f t="shared" si="571"/>
        <v>Scheepers</v>
      </c>
      <c r="G3639" s="51" t="str">
        <f t="shared" si="572"/>
        <v>Men Veteran</v>
      </c>
      <c r="H3639" s="51" t="str">
        <f t="shared" si="573"/>
        <v>Walvis Bay</v>
      </c>
      <c r="I3639" s="84"/>
      <c r="J3639" s="82" t="s">
        <v>1279</v>
      </c>
      <c r="K3639" s="84">
        <v>121</v>
      </c>
      <c r="L3639" s="83">
        <f t="shared" si="574"/>
        <v>8.3000000000000007</v>
      </c>
      <c r="M3639" s="83">
        <f t="shared" si="575"/>
        <v>8.3000000000000007</v>
      </c>
    </row>
    <row r="3640" spans="1:13" x14ac:dyDescent="0.3">
      <c r="A3640" s="210" t="str">
        <f t="shared" si="567"/>
        <v>2024-IC-L1</v>
      </c>
      <c r="B3640" s="199">
        <f t="shared" si="568"/>
        <v>45339</v>
      </c>
      <c r="C3640" s="210" t="str">
        <f t="shared" si="569"/>
        <v>Zone 1 - Mile 8</v>
      </c>
      <c r="D3640" s="84" t="s">
        <v>1202</v>
      </c>
      <c r="E3640" s="51" t="str">
        <f t="shared" si="570"/>
        <v>Flippie</v>
      </c>
      <c r="F3640" s="51" t="str">
        <f t="shared" si="571"/>
        <v>Scheepers</v>
      </c>
      <c r="G3640" s="51" t="str">
        <f t="shared" si="572"/>
        <v>Men Veteran</v>
      </c>
      <c r="H3640" s="51" t="str">
        <f t="shared" si="573"/>
        <v>Walvis Bay</v>
      </c>
      <c r="I3640" s="84"/>
      <c r="J3640" s="82" t="s">
        <v>1279</v>
      </c>
      <c r="K3640" s="84">
        <v>131</v>
      </c>
      <c r="L3640" s="83">
        <f t="shared" si="574"/>
        <v>10.9</v>
      </c>
      <c r="M3640" s="83">
        <f t="shared" si="575"/>
        <v>10.9</v>
      </c>
    </row>
    <row r="3641" spans="1:13" x14ac:dyDescent="0.3">
      <c r="A3641" s="210" t="str">
        <f t="shared" si="567"/>
        <v>2024-IC-L1</v>
      </c>
      <c r="B3641" s="199">
        <f t="shared" si="568"/>
        <v>45339</v>
      </c>
      <c r="C3641" s="210" t="str">
        <f t="shared" si="569"/>
        <v>Zone 1 - Mile 8</v>
      </c>
      <c r="D3641" s="84" t="s">
        <v>1202</v>
      </c>
      <c r="E3641" s="51" t="str">
        <f t="shared" si="570"/>
        <v>Flippie</v>
      </c>
      <c r="F3641" s="51" t="str">
        <f t="shared" si="571"/>
        <v>Scheepers</v>
      </c>
      <c r="G3641" s="51" t="str">
        <f t="shared" si="572"/>
        <v>Men Veteran</v>
      </c>
      <c r="H3641" s="51" t="str">
        <f t="shared" si="573"/>
        <v>Walvis Bay</v>
      </c>
      <c r="I3641" s="84"/>
      <c r="J3641" s="82" t="s">
        <v>1279</v>
      </c>
      <c r="K3641" s="84">
        <v>138</v>
      </c>
      <c r="L3641" s="83">
        <f t="shared" si="574"/>
        <v>13.1</v>
      </c>
      <c r="M3641" s="83">
        <f t="shared" si="575"/>
        <v>13.1</v>
      </c>
    </row>
    <row r="3642" spans="1:13" x14ac:dyDescent="0.3">
      <c r="A3642" s="210" t="str">
        <f t="shared" si="567"/>
        <v>2024-IC-L1</v>
      </c>
      <c r="B3642" s="199">
        <f t="shared" si="568"/>
        <v>45339</v>
      </c>
      <c r="C3642" s="210" t="str">
        <f t="shared" si="569"/>
        <v>Zone 1 - Mile 8</v>
      </c>
      <c r="D3642" s="84" t="s">
        <v>1202</v>
      </c>
      <c r="E3642" s="51" t="str">
        <f t="shared" si="570"/>
        <v>Flippie</v>
      </c>
      <c r="F3642" s="51" t="str">
        <f t="shared" si="571"/>
        <v>Scheepers</v>
      </c>
      <c r="G3642" s="51" t="str">
        <f t="shared" si="572"/>
        <v>Men Veteran</v>
      </c>
      <c r="H3642" s="51" t="str">
        <f t="shared" si="573"/>
        <v>Walvis Bay</v>
      </c>
      <c r="I3642" s="84"/>
      <c r="J3642" s="84" t="s">
        <v>1280</v>
      </c>
      <c r="K3642" s="84">
        <v>131</v>
      </c>
      <c r="L3642" s="83">
        <f t="shared" si="574"/>
        <v>9.5</v>
      </c>
      <c r="M3642" s="83">
        <f t="shared" si="575"/>
        <v>9.5</v>
      </c>
    </row>
    <row r="3643" spans="1:13" x14ac:dyDescent="0.3">
      <c r="A3643" s="210" t="str">
        <f t="shared" si="567"/>
        <v>2024-IC-L1</v>
      </c>
      <c r="B3643" s="199">
        <f t="shared" si="568"/>
        <v>45339</v>
      </c>
      <c r="C3643" s="210" t="str">
        <f t="shared" si="569"/>
        <v>Zone 1 - Mile 8</v>
      </c>
      <c r="D3643" s="84" t="s">
        <v>1193</v>
      </c>
      <c r="E3643" s="51" t="str">
        <f t="shared" si="570"/>
        <v xml:space="preserve">Daniel </v>
      </c>
      <c r="F3643" s="51" t="str">
        <f t="shared" si="571"/>
        <v>Burger</v>
      </c>
      <c r="G3643" s="51" t="str">
        <f t="shared" si="572"/>
        <v>Men Senior</v>
      </c>
      <c r="H3643" s="51" t="str">
        <f t="shared" si="573"/>
        <v>Welwitschia</v>
      </c>
      <c r="I3643" s="84"/>
      <c r="J3643" s="84" t="s">
        <v>1280</v>
      </c>
      <c r="K3643" s="84">
        <v>147</v>
      </c>
      <c r="L3643" s="83">
        <f t="shared" si="574"/>
        <v>14.2</v>
      </c>
      <c r="M3643" s="83">
        <f t="shared" si="575"/>
        <v>14.2</v>
      </c>
    </row>
    <row r="3644" spans="1:13" x14ac:dyDescent="0.3">
      <c r="A3644" s="210" t="str">
        <f t="shared" si="567"/>
        <v>2024-IC-L1</v>
      </c>
      <c r="B3644" s="199">
        <f t="shared" si="568"/>
        <v>45339</v>
      </c>
      <c r="C3644" s="210" t="str">
        <f t="shared" si="569"/>
        <v>Zone 1 - Mile 8</v>
      </c>
      <c r="D3644" s="84" t="s">
        <v>549</v>
      </c>
      <c r="E3644" s="51" t="str">
        <f t="shared" si="570"/>
        <v>Werner</v>
      </c>
      <c r="F3644" s="51" t="str">
        <f t="shared" si="571"/>
        <v>Van Riet</v>
      </c>
      <c r="G3644" s="51" t="str">
        <f t="shared" si="572"/>
        <v>Men Veteran</v>
      </c>
      <c r="H3644" s="51" t="str">
        <f t="shared" si="573"/>
        <v>Walvis Bay</v>
      </c>
      <c r="I3644" s="84"/>
      <c r="J3644" s="82" t="s">
        <v>1279</v>
      </c>
      <c r="K3644" s="84">
        <v>156</v>
      </c>
      <c r="L3644" s="83">
        <f t="shared" si="574"/>
        <v>19.899999999999999</v>
      </c>
      <c r="M3644" s="83">
        <f t="shared" si="575"/>
        <v>19.899999999999999</v>
      </c>
    </row>
    <row r="3645" spans="1:13" x14ac:dyDescent="0.3">
      <c r="A3645" s="210" t="str">
        <f t="shared" si="567"/>
        <v>2024-IC-L1</v>
      </c>
      <c r="B3645" s="199">
        <f t="shared" si="568"/>
        <v>45339</v>
      </c>
      <c r="C3645" s="210" t="str">
        <f t="shared" si="569"/>
        <v>Zone 1 - Mile 8</v>
      </c>
      <c r="D3645" s="84" t="s">
        <v>549</v>
      </c>
      <c r="E3645" s="51" t="str">
        <f t="shared" si="570"/>
        <v>Werner</v>
      </c>
      <c r="F3645" s="51" t="str">
        <f t="shared" si="571"/>
        <v>Van Riet</v>
      </c>
      <c r="G3645" s="51" t="str">
        <f t="shared" si="572"/>
        <v>Men Veteran</v>
      </c>
      <c r="H3645" s="51" t="str">
        <f t="shared" si="573"/>
        <v>Walvis Bay</v>
      </c>
      <c r="I3645" s="84"/>
      <c r="J3645" s="82" t="s">
        <v>1279</v>
      </c>
      <c r="K3645" s="84">
        <v>112</v>
      </c>
      <c r="L3645" s="83">
        <f t="shared" si="574"/>
        <v>6.4</v>
      </c>
      <c r="M3645" s="83">
        <f t="shared" si="575"/>
        <v>6.4</v>
      </c>
    </row>
    <row r="3646" spans="1:13" x14ac:dyDescent="0.3">
      <c r="A3646" s="210" t="str">
        <f t="shared" si="567"/>
        <v>2024-IC-L1</v>
      </c>
      <c r="B3646" s="199">
        <f t="shared" si="568"/>
        <v>45339</v>
      </c>
      <c r="C3646" s="210" t="str">
        <f t="shared" si="569"/>
        <v>Zone 1 - Mile 8</v>
      </c>
      <c r="D3646" s="84" t="s">
        <v>549</v>
      </c>
      <c r="E3646" s="51" t="str">
        <f t="shared" si="570"/>
        <v>Werner</v>
      </c>
      <c r="F3646" s="51" t="str">
        <f t="shared" si="571"/>
        <v>Van Riet</v>
      </c>
      <c r="G3646" s="51" t="str">
        <f t="shared" si="572"/>
        <v>Men Veteran</v>
      </c>
      <c r="H3646" s="51" t="str">
        <f t="shared" si="573"/>
        <v>Walvis Bay</v>
      </c>
      <c r="I3646" s="84"/>
      <c r="J3646" s="82" t="s">
        <v>1279</v>
      </c>
      <c r="K3646" s="84">
        <v>178</v>
      </c>
      <c r="L3646" s="83">
        <f t="shared" si="574"/>
        <v>31.3</v>
      </c>
      <c r="M3646" s="83">
        <f t="shared" si="575"/>
        <v>31.3</v>
      </c>
    </row>
    <row r="3647" spans="1:13" x14ac:dyDescent="0.3">
      <c r="A3647" s="210" t="str">
        <f t="shared" si="567"/>
        <v>2024-IC-L1</v>
      </c>
      <c r="B3647" s="199">
        <f t="shared" si="568"/>
        <v>45339</v>
      </c>
      <c r="C3647" s="210" t="str">
        <f t="shared" si="569"/>
        <v>Zone 1 - Mile 8</v>
      </c>
      <c r="D3647" s="84" t="s">
        <v>549</v>
      </c>
      <c r="E3647" s="51" t="str">
        <f t="shared" si="570"/>
        <v>Werner</v>
      </c>
      <c r="F3647" s="51" t="str">
        <f t="shared" si="571"/>
        <v>Van Riet</v>
      </c>
      <c r="G3647" s="51" t="str">
        <f t="shared" si="572"/>
        <v>Men Veteran</v>
      </c>
      <c r="H3647" s="51" t="str">
        <f t="shared" si="573"/>
        <v>Walvis Bay</v>
      </c>
      <c r="I3647" s="84"/>
      <c r="J3647" s="82" t="s">
        <v>1279</v>
      </c>
      <c r="K3647" s="84">
        <v>128</v>
      </c>
      <c r="L3647" s="83">
        <f t="shared" si="574"/>
        <v>10.1</v>
      </c>
      <c r="M3647" s="83">
        <f t="shared" si="575"/>
        <v>10.1</v>
      </c>
    </row>
    <row r="3648" spans="1:13" x14ac:dyDescent="0.3">
      <c r="A3648" s="210" t="str">
        <f t="shared" si="567"/>
        <v>2024-IC-L1</v>
      </c>
      <c r="B3648" s="199">
        <f t="shared" si="568"/>
        <v>45339</v>
      </c>
      <c r="C3648" s="210" t="str">
        <f t="shared" si="569"/>
        <v>Zone 1 - Mile 8</v>
      </c>
      <c r="D3648" s="84" t="s">
        <v>549</v>
      </c>
      <c r="E3648" s="51" t="str">
        <f t="shared" si="570"/>
        <v>Werner</v>
      </c>
      <c r="F3648" s="51" t="str">
        <f t="shared" si="571"/>
        <v>Van Riet</v>
      </c>
      <c r="G3648" s="51" t="str">
        <f t="shared" si="572"/>
        <v>Men Veteran</v>
      </c>
      <c r="H3648" s="51" t="str">
        <f t="shared" si="573"/>
        <v>Walvis Bay</v>
      </c>
      <c r="I3648" s="84"/>
      <c r="J3648" s="82" t="s">
        <v>1279</v>
      </c>
      <c r="K3648" s="84">
        <v>127</v>
      </c>
      <c r="L3648" s="83">
        <f t="shared" si="574"/>
        <v>9.8000000000000007</v>
      </c>
      <c r="M3648" s="83">
        <f t="shared" si="575"/>
        <v>9.8000000000000007</v>
      </c>
    </row>
    <row r="3649" spans="1:13" x14ac:dyDescent="0.3">
      <c r="A3649" s="210" t="str">
        <f t="shared" si="567"/>
        <v>2024-IC-L1</v>
      </c>
      <c r="B3649" s="199">
        <f t="shared" si="568"/>
        <v>45339</v>
      </c>
      <c r="C3649" s="210" t="str">
        <f t="shared" si="569"/>
        <v>Zone 1 - Mile 8</v>
      </c>
      <c r="D3649" s="84" t="s">
        <v>549</v>
      </c>
      <c r="E3649" s="51" t="str">
        <f t="shared" si="570"/>
        <v>Werner</v>
      </c>
      <c r="F3649" s="51" t="str">
        <f t="shared" si="571"/>
        <v>Van Riet</v>
      </c>
      <c r="G3649" s="51" t="str">
        <f t="shared" si="572"/>
        <v>Men Veteran</v>
      </c>
      <c r="H3649" s="51" t="str">
        <f t="shared" si="573"/>
        <v>Walvis Bay</v>
      </c>
      <c r="I3649" s="84"/>
      <c r="J3649" s="82" t="s">
        <v>1279</v>
      </c>
      <c r="K3649" s="84">
        <v>136</v>
      </c>
      <c r="L3649" s="83">
        <f t="shared" si="574"/>
        <v>12.4</v>
      </c>
      <c r="M3649" s="83">
        <f t="shared" si="575"/>
        <v>12.4</v>
      </c>
    </row>
    <row r="3650" spans="1:13" x14ac:dyDescent="0.3">
      <c r="A3650" s="210" t="str">
        <f t="shared" si="567"/>
        <v>2024-IC-L1</v>
      </c>
      <c r="B3650" s="199">
        <f t="shared" si="568"/>
        <v>45339</v>
      </c>
      <c r="C3650" s="210" t="str">
        <f t="shared" si="569"/>
        <v>Zone 1 - Mile 8</v>
      </c>
      <c r="D3650" s="84" t="s">
        <v>1705</v>
      </c>
      <c r="E3650" s="51" t="str">
        <f t="shared" si="570"/>
        <v>Wentzel</v>
      </c>
      <c r="F3650" s="51" t="str">
        <f t="shared" si="571"/>
        <v>Smal</v>
      </c>
      <c r="G3650" s="51" t="str">
        <f t="shared" si="572"/>
        <v>Men Senior</v>
      </c>
      <c r="H3650" s="51" t="str">
        <f t="shared" si="573"/>
        <v>Okahandja</v>
      </c>
      <c r="I3650" s="84"/>
      <c r="J3650" s="82" t="s">
        <v>1279</v>
      </c>
      <c r="K3650" s="84">
        <v>137</v>
      </c>
      <c r="L3650" s="83">
        <f t="shared" si="574"/>
        <v>12.8</v>
      </c>
      <c r="M3650" s="83">
        <f t="shared" si="575"/>
        <v>12.8</v>
      </c>
    </row>
    <row r="3651" spans="1:13" x14ac:dyDescent="0.3">
      <c r="A3651" s="210" t="str">
        <f t="shared" ref="A3651:A3714" si="576">IF(D3651="","",A3650)</f>
        <v>2024-IC-L1</v>
      </c>
      <c r="B3651" s="199">
        <f t="shared" ref="B3651:B3714" si="577">IF(D3651="","",B3650)</f>
        <v>45339</v>
      </c>
      <c r="C3651" s="210" t="str">
        <f t="shared" ref="C3651:C3714" si="578">IF(D3651="","",C3650)</f>
        <v>Zone 1 - Mile 8</v>
      </c>
      <c r="D3651" s="84" t="s">
        <v>1705</v>
      </c>
      <c r="E3651" s="51" t="str">
        <f t="shared" ref="E3651:E3714" si="579">IF(D3651="","",VLOOKUP(D3651,Master,3,FALSE))</f>
        <v>Wentzel</v>
      </c>
      <c r="F3651" s="51" t="str">
        <f t="shared" ref="F3651:F3714" si="580">IF(D3651="","",VLOOKUP(D3651,Master,4,FALSE))</f>
        <v>Smal</v>
      </c>
      <c r="G3651" s="51" t="str">
        <f t="shared" ref="G3651:G3714" si="581">IF(D3651="","",VLOOKUP(D3651,Master,5,FALSE))</f>
        <v>Men Senior</v>
      </c>
      <c r="H3651" s="51" t="str">
        <f t="shared" ref="H3651:H3714" si="582">IF(D3651="","",VLOOKUP(D3651,Master,2,FALSE))</f>
        <v>Okahandja</v>
      </c>
      <c r="I3651" s="84"/>
      <c r="J3651" s="82" t="s">
        <v>1279</v>
      </c>
      <c r="K3651" s="84">
        <v>95</v>
      </c>
      <c r="L3651" s="83">
        <f t="shared" ref="L3651:L3714" si="583">IF(K3651="","",IF(I3651="",ROUND(HLOOKUP(J3651,kgList,K3651,FALSE),1),ROUND(HLOOKUP(I3651,kgList,K3651,FALSE),1)))</f>
        <v>3.6</v>
      </c>
      <c r="M3651" s="83">
        <f t="shared" ref="M3651:M3714" si="584">IF(L3651="","",IF(COUNTA(I3651:J3651)&gt;1,"Edible or Inedible",IF(COUNTA(I3651)=1,L3651*1,IF(COUNTA(J3651)=1,L3651*1,"ERROR"))))</f>
        <v>3.6</v>
      </c>
    </row>
    <row r="3652" spans="1:13" x14ac:dyDescent="0.3">
      <c r="A3652" s="210" t="str">
        <f t="shared" si="576"/>
        <v>2024-IC-L1</v>
      </c>
      <c r="B3652" s="199">
        <f t="shared" si="577"/>
        <v>45339</v>
      </c>
      <c r="C3652" s="210" t="str">
        <f t="shared" si="578"/>
        <v>Zone 1 - Mile 8</v>
      </c>
      <c r="D3652" s="84" t="s">
        <v>1705</v>
      </c>
      <c r="E3652" s="51" t="str">
        <f t="shared" si="579"/>
        <v>Wentzel</v>
      </c>
      <c r="F3652" s="51" t="str">
        <f t="shared" si="580"/>
        <v>Smal</v>
      </c>
      <c r="G3652" s="51" t="str">
        <f t="shared" si="581"/>
        <v>Men Senior</v>
      </c>
      <c r="H3652" s="51" t="str">
        <f t="shared" si="582"/>
        <v>Okahandja</v>
      </c>
      <c r="I3652" s="84"/>
      <c r="J3652" s="82" t="s">
        <v>1279</v>
      </c>
      <c r="K3652" s="84">
        <v>119</v>
      </c>
      <c r="L3652" s="83">
        <f t="shared" si="583"/>
        <v>7.9</v>
      </c>
      <c r="M3652" s="83">
        <f t="shared" si="584"/>
        <v>7.9</v>
      </c>
    </row>
    <row r="3653" spans="1:13" x14ac:dyDescent="0.3">
      <c r="A3653" s="210" t="str">
        <f t="shared" si="576"/>
        <v>2024-IC-L1</v>
      </c>
      <c r="B3653" s="199">
        <f t="shared" si="577"/>
        <v>45339</v>
      </c>
      <c r="C3653" s="210" t="str">
        <f t="shared" si="578"/>
        <v>Zone 1 - Mile 8</v>
      </c>
      <c r="D3653" s="84" t="s">
        <v>1705</v>
      </c>
      <c r="E3653" s="51" t="str">
        <f t="shared" si="579"/>
        <v>Wentzel</v>
      </c>
      <c r="F3653" s="51" t="str">
        <f t="shared" si="580"/>
        <v>Smal</v>
      </c>
      <c r="G3653" s="51" t="str">
        <f t="shared" si="581"/>
        <v>Men Senior</v>
      </c>
      <c r="H3653" s="51" t="str">
        <f t="shared" si="582"/>
        <v>Okahandja</v>
      </c>
      <c r="I3653" s="84"/>
      <c r="J3653" s="82" t="s">
        <v>1279</v>
      </c>
      <c r="K3653" s="84">
        <v>162</v>
      </c>
      <c r="L3653" s="83">
        <f t="shared" si="583"/>
        <v>22.7</v>
      </c>
      <c r="M3653" s="83">
        <f t="shared" si="584"/>
        <v>22.7</v>
      </c>
    </row>
    <row r="3654" spans="1:13" x14ac:dyDescent="0.3">
      <c r="A3654" s="210" t="str">
        <f t="shared" si="576"/>
        <v>2024-IC-L1</v>
      </c>
      <c r="B3654" s="199">
        <f t="shared" si="577"/>
        <v>45339</v>
      </c>
      <c r="C3654" s="210" t="str">
        <f t="shared" si="578"/>
        <v>Zone 1 - Mile 8</v>
      </c>
      <c r="D3654" s="84" t="s">
        <v>1705</v>
      </c>
      <c r="E3654" s="51" t="str">
        <f t="shared" si="579"/>
        <v>Wentzel</v>
      </c>
      <c r="F3654" s="51" t="str">
        <f t="shared" si="580"/>
        <v>Smal</v>
      </c>
      <c r="G3654" s="51" t="str">
        <f t="shared" si="581"/>
        <v>Men Senior</v>
      </c>
      <c r="H3654" s="51" t="str">
        <f t="shared" si="582"/>
        <v>Okahandja</v>
      </c>
      <c r="I3654" s="84"/>
      <c r="J3654" s="82" t="s">
        <v>1279</v>
      </c>
      <c r="K3654" s="84">
        <v>142</v>
      </c>
      <c r="L3654" s="83">
        <f t="shared" si="583"/>
        <v>14.4</v>
      </c>
      <c r="M3654" s="83">
        <f t="shared" si="584"/>
        <v>14.4</v>
      </c>
    </row>
    <row r="3655" spans="1:13" x14ac:dyDescent="0.3">
      <c r="A3655" s="210" t="str">
        <f t="shared" si="576"/>
        <v>2024-IC-L1</v>
      </c>
      <c r="B3655" s="199">
        <f t="shared" si="577"/>
        <v>45339</v>
      </c>
      <c r="C3655" s="210" t="str">
        <f t="shared" si="578"/>
        <v>Zone 1 - Mile 8</v>
      </c>
      <c r="D3655" s="84" t="s">
        <v>1705</v>
      </c>
      <c r="E3655" s="51" t="str">
        <f t="shared" si="579"/>
        <v>Wentzel</v>
      </c>
      <c r="F3655" s="51" t="str">
        <f t="shared" si="580"/>
        <v>Smal</v>
      </c>
      <c r="G3655" s="51" t="str">
        <f t="shared" si="581"/>
        <v>Men Senior</v>
      </c>
      <c r="H3655" s="51" t="str">
        <f t="shared" si="582"/>
        <v>Okahandja</v>
      </c>
      <c r="I3655" s="84"/>
      <c r="J3655" s="82" t="s">
        <v>1279</v>
      </c>
      <c r="K3655" s="84">
        <v>130</v>
      </c>
      <c r="L3655" s="83">
        <f t="shared" si="583"/>
        <v>10.7</v>
      </c>
      <c r="M3655" s="83">
        <f t="shared" si="584"/>
        <v>10.7</v>
      </c>
    </row>
    <row r="3656" spans="1:13" x14ac:dyDescent="0.3">
      <c r="A3656" s="210" t="str">
        <f t="shared" si="576"/>
        <v>2024-IC-L1</v>
      </c>
      <c r="B3656" s="199">
        <f t="shared" si="577"/>
        <v>45339</v>
      </c>
      <c r="C3656" s="210" t="str">
        <f t="shared" si="578"/>
        <v>Zone 1 - Mile 8</v>
      </c>
      <c r="D3656" s="84" t="s">
        <v>1705</v>
      </c>
      <c r="E3656" s="51" t="str">
        <f t="shared" si="579"/>
        <v>Wentzel</v>
      </c>
      <c r="F3656" s="51" t="str">
        <f t="shared" si="580"/>
        <v>Smal</v>
      </c>
      <c r="G3656" s="51" t="str">
        <f t="shared" si="581"/>
        <v>Men Senior</v>
      </c>
      <c r="H3656" s="51" t="str">
        <f t="shared" si="582"/>
        <v>Okahandja</v>
      </c>
      <c r="I3656" s="84"/>
      <c r="J3656" s="82" t="s">
        <v>1279</v>
      </c>
      <c r="K3656" s="84">
        <v>126</v>
      </c>
      <c r="L3656" s="83">
        <f t="shared" si="583"/>
        <v>9.6</v>
      </c>
      <c r="M3656" s="83">
        <f t="shared" si="584"/>
        <v>9.6</v>
      </c>
    </row>
    <row r="3657" spans="1:13" x14ac:dyDescent="0.3">
      <c r="A3657" s="210" t="str">
        <f t="shared" si="576"/>
        <v>2024-IC-L1</v>
      </c>
      <c r="B3657" s="199">
        <f t="shared" si="577"/>
        <v>45339</v>
      </c>
      <c r="C3657" s="210" t="str">
        <f t="shared" si="578"/>
        <v>Zone 1 - Mile 8</v>
      </c>
      <c r="D3657" s="84" t="s">
        <v>1705</v>
      </c>
      <c r="E3657" s="51" t="str">
        <f t="shared" si="579"/>
        <v>Wentzel</v>
      </c>
      <c r="F3657" s="51" t="str">
        <f t="shared" si="580"/>
        <v>Smal</v>
      </c>
      <c r="G3657" s="51" t="str">
        <f t="shared" si="581"/>
        <v>Men Senior</v>
      </c>
      <c r="H3657" s="51" t="str">
        <f t="shared" si="582"/>
        <v>Okahandja</v>
      </c>
      <c r="I3657" s="84" t="s">
        <v>19</v>
      </c>
      <c r="J3657" s="84"/>
      <c r="K3657" s="84">
        <v>123</v>
      </c>
      <c r="L3657" s="83">
        <f t="shared" si="583"/>
        <v>19.8</v>
      </c>
      <c r="M3657" s="83">
        <f t="shared" si="584"/>
        <v>19.8</v>
      </c>
    </row>
    <row r="3658" spans="1:13" x14ac:dyDescent="0.3">
      <c r="A3658" s="210" t="str">
        <f t="shared" si="576"/>
        <v>2024-IC-L1</v>
      </c>
      <c r="B3658" s="199">
        <f t="shared" si="577"/>
        <v>45339</v>
      </c>
      <c r="C3658" s="210" t="str">
        <f t="shared" si="578"/>
        <v>Zone 1 - Mile 8</v>
      </c>
      <c r="D3658" s="84" t="s">
        <v>1705</v>
      </c>
      <c r="E3658" s="51" t="str">
        <f t="shared" si="579"/>
        <v>Wentzel</v>
      </c>
      <c r="F3658" s="51" t="str">
        <f t="shared" si="580"/>
        <v>Smal</v>
      </c>
      <c r="G3658" s="51" t="str">
        <f t="shared" si="581"/>
        <v>Men Senior</v>
      </c>
      <c r="H3658" s="51" t="str">
        <f t="shared" si="582"/>
        <v>Okahandja</v>
      </c>
      <c r="I3658" s="84"/>
      <c r="J3658" s="84" t="s">
        <v>20</v>
      </c>
      <c r="K3658" s="84">
        <v>79</v>
      </c>
      <c r="L3658" s="83">
        <f t="shared" si="583"/>
        <v>1.8</v>
      </c>
      <c r="M3658" s="83">
        <f t="shared" si="584"/>
        <v>1.8</v>
      </c>
    </row>
    <row r="3659" spans="1:13" x14ac:dyDescent="0.3">
      <c r="A3659" s="210" t="str">
        <f t="shared" si="576"/>
        <v>2024-IC-L1</v>
      </c>
      <c r="B3659" s="199">
        <f t="shared" si="577"/>
        <v>45339</v>
      </c>
      <c r="C3659" s="210" t="str">
        <f t="shared" si="578"/>
        <v>Zone 1 - Mile 8</v>
      </c>
      <c r="D3659" s="84" t="s">
        <v>1357</v>
      </c>
      <c r="E3659" s="51" t="str">
        <f t="shared" si="579"/>
        <v>Donavin</v>
      </c>
      <c r="F3659" s="51" t="str">
        <f t="shared" si="580"/>
        <v>Bezuidehoudt</v>
      </c>
      <c r="G3659" s="51" t="str">
        <f t="shared" si="581"/>
        <v>Men Senior</v>
      </c>
      <c r="H3659" s="51" t="str">
        <f t="shared" si="582"/>
        <v>Walvis Bay</v>
      </c>
      <c r="I3659" s="84"/>
      <c r="J3659" s="84" t="s">
        <v>1280</v>
      </c>
      <c r="K3659" s="84">
        <v>144</v>
      </c>
      <c r="L3659" s="83">
        <f t="shared" si="583"/>
        <v>13.2</v>
      </c>
      <c r="M3659" s="83">
        <f t="shared" si="584"/>
        <v>13.2</v>
      </c>
    </row>
    <row r="3660" spans="1:13" x14ac:dyDescent="0.3">
      <c r="A3660" s="210" t="str">
        <f t="shared" si="576"/>
        <v>2024-IC-L1</v>
      </c>
      <c r="B3660" s="199">
        <f t="shared" si="577"/>
        <v>45339</v>
      </c>
      <c r="C3660" s="210" t="str">
        <f t="shared" si="578"/>
        <v>Zone 1 - Mile 8</v>
      </c>
      <c r="D3660" s="84" t="s">
        <v>966</v>
      </c>
      <c r="E3660" s="51" t="str">
        <f t="shared" si="579"/>
        <v>Eduard</v>
      </c>
      <c r="F3660" s="51" t="str">
        <f t="shared" si="580"/>
        <v>Janse v Rensburg</v>
      </c>
      <c r="G3660" s="51" t="str">
        <f t="shared" si="581"/>
        <v>Men U/21</v>
      </c>
      <c r="H3660" s="51" t="str">
        <f t="shared" si="582"/>
        <v>Walvis Bay</v>
      </c>
      <c r="I3660" s="84"/>
      <c r="J3660" s="82" t="s">
        <v>1279</v>
      </c>
      <c r="K3660" s="84">
        <v>159</v>
      </c>
      <c r="L3660" s="83">
        <f t="shared" si="583"/>
        <v>21.3</v>
      </c>
      <c r="M3660" s="83">
        <f t="shared" si="584"/>
        <v>21.3</v>
      </c>
    </row>
    <row r="3661" spans="1:13" x14ac:dyDescent="0.3">
      <c r="A3661" s="210" t="str">
        <f t="shared" si="576"/>
        <v>2024-IC-L1</v>
      </c>
      <c r="B3661" s="199">
        <f t="shared" si="577"/>
        <v>45339</v>
      </c>
      <c r="C3661" s="210" t="str">
        <f t="shared" si="578"/>
        <v>Zone 1 - Mile 8</v>
      </c>
      <c r="D3661" s="84" t="s">
        <v>966</v>
      </c>
      <c r="E3661" s="51" t="str">
        <f t="shared" si="579"/>
        <v>Eduard</v>
      </c>
      <c r="F3661" s="51" t="str">
        <f t="shared" si="580"/>
        <v>Janse v Rensburg</v>
      </c>
      <c r="G3661" s="51" t="str">
        <f t="shared" si="581"/>
        <v>Men U/21</v>
      </c>
      <c r="H3661" s="51" t="str">
        <f t="shared" si="582"/>
        <v>Walvis Bay</v>
      </c>
      <c r="I3661" s="84"/>
      <c r="J3661" s="84" t="s">
        <v>1280</v>
      </c>
      <c r="K3661" s="84">
        <v>151</v>
      </c>
      <c r="L3661" s="83">
        <f t="shared" si="583"/>
        <v>15.6</v>
      </c>
      <c r="M3661" s="83">
        <f t="shared" si="584"/>
        <v>15.6</v>
      </c>
    </row>
    <row r="3662" spans="1:13" x14ac:dyDescent="0.3">
      <c r="A3662" s="210" t="str">
        <f t="shared" si="576"/>
        <v>2024-IC-L1</v>
      </c>
      <c r="B3662" s="199">
        <f t="shared" si="577"/>
        <v>45339</v>
      </c>
      <c r="C3662" s="210" t="str">
        <f t="shared" si="578"/>
        <v>Zone 1 - Mile 8</v>
      </c>
      <c r="D3662" s="84" t="s">
        <v>966</v>
      </c>
      <c r="E3662" s="51" t="str">
        <f t="shared" si="579"/>
        <v>Eduard</v>
      </c>
      <c r="F3662" s="51" t="str">
        <f t="shared" si="580"/>
        <v>Janse v Rensburg</v>
      </c>
      <c r="G3662" s="51" t="str">
        <f t="shared" si="581"/>
        <v>Men U/21</v>
      </c>
      <c r="H3662" s="51" t="str">
        <f t="shared" si="582"/>
        <v>Walvis Bay</v>
      </c>
      <c r="I3662" s="84"/>
      <c r="J3662" s="84" t="s">
        <v>1280</v>
      </c>
      <c r="K3662" s="84">
        <v>130</v>
      </c>
      <c r="L3662" s="83">
        <f t="shared" si="583"/>
        <v>9.3000000000000007</v>
      </c>
      <c r="M3662" s="83">
        <f t="shared" si="584"/>
        <v>9.3000000000000007</v>
      </c>
    </row>
    <row r="3663" spans="1:13" x14ac:dyDescent="0.3">
      <c r="A3663" s="210" t="str">
        <f t="shared" si="576"/>
        <v>2024-IC-L1</v>
      </c>
      <c r="B3663" s="199">
        <f t="shared" si="577"/>
        <v>45339</v>
      </c>
      <c r="C3663" s="210" t="str">
        <f t="shared" si="578"/>
        <v>Zone 1 - Mile 8</v>
      </c>
      <c r="D3663" s="84" t="s">
        <v>1324</v>
      </c>
      <c r="E3663" s="51" t="str">
        <f t="shared" si="579"/>
        <v>Frikkie</v>
      </c>
      <c r="F3663" s="51" t="str">
        <f t="shared" si="580"/>
        <v>Ferreira</v>
      </c>
      <c r="G3663" s="51" t="str">
        <f t="shared" si="581"/>
        <v>Men Master</v>
      </c>
      <c r="H3663" s="51" t="str">
        <f t="shared" si="582"/>
        <v>Walvis Bay</v>
      </c>
      <c r="I3663" s="84"/>
      <c r="J3663" s="82" t="s">
        <v>1279</v>
      </c>
      <c r="K3663" s="84">
        <v>150</v>
      </c>
      <c r="L3663" s="83">
        <f t="shared" si="583"/>
        <v>17.399999999999999</v>
      </c>
      <c r="M3663" s="83">
        <f t="shared" si="584"/>
        <v>17.399999999999999</v>
      </c>
    </row>
    <row r="3664" spans="1:13" x14ac:dyDescent="0.3">
      <c r="A3664" s="210" t="str">
        <f t="shared" si="576"/>
        <v>2024-IC-L1</v>
      </c>
      <c r="B3664" s="199">
        <f t="shared" si="577"/>
        <v>45339</v>
      </c>
      <c r="C3664" s="210" t="str">
        <f t="shared" si="578"/>
        <v>Zone 1 - Mile 8</v>
      </c>
      <c r="D3664" s="84" t="s">
        <v>1770</v>
      </c>
      <c r="E3664" s="51" t="str">
        <f t="shared" si="579"/>
        <v>Morne</v>
      </c>
      <c r="F3664" s="51" t="str">
        <f t="shared" si="580"/>
        <v>Riekert</v>
      </c>
      <c r="G3664" s="51" t="str">
        <f t="shared" si="581"/>
        <v>Men U/21</v>
      </c>
      <c r="H3664" s="51" t="str">
        <f t="shared" si="582"/>
        <v>Orca Angling Club</v>
      </c>
      <c r="I3664" s="84"/>
      <c r="J3664" s="84" t="s">
        <v>1280</v>
      </c>
      <c r="K3664" s="84">
        <v>132</v>
      </c>
      <c r="L3664" s="83">
        <f t="shared" si="583"/>
        <v>9.8000000000000007</v>
      </c>
      <c r="M3664" s="83">
        <f t="shared" si="584"/>
        <v>9.8000000000000007</v>
      </c>
    </row>
    <row r="3665" spans="1:13" x14ac:dyDescent="0.3">
      <c r="A3665" s="210" t="str">
        <f t="shared" si="576"/>
        <v>2024-IC-L1</v>
      </c>
      <c r="B3665" s="199">
        <f t="shared" si="577"/>
        <v>45339</v>
      </c>
      <c r="C3665" s="210" t="str">
        <f t="shared" si="578"/>
        <v>Zone 1 - Mile 8</v>
      </c>
      <c r="D3665" s="84" t="s">
        <v>1770</v>
      </c>
      <c r="E3665" s="51" t="str">
        <f t="shared" si="579"/>
        <v>Morne</v>
      </c>
      <c r="F3665" s="51" t="str">
        <f t="shared" si="580"/>
        <v>Riekert</v>
      </c>
      <c r="G3665" s="51" t="str">
        <f t="shared" si="581"/>
        <v>Men U/21</v>
      </c>
      <c r="H3665" s="51" t="str">
        <f t="shared" si="582"/>
        <v>Orca Angling Club</v>
      </c>
      <c r="I3665" s="84"/>
      <c r="J3665" s="84" t="s">
        <v>1280</v>
      </c>
      <c r="K3665" s="84">
        <v>122</v>
      </c>
      <c r="L3665" s="83">
        <f t="shared" si="583"/>
        <v>7.4</v>
      </c>
      <c r="M3665" s="83">
        <f t="shared" si="584"/>
        <v>7.4</v>
      </c>
    </row>
    <row r="3666" spans="1:13" x14ac:dyDescent="0.3">
      <c r="A3666" s="210" t="str">
        <f t="shared" si="576"/>
        <v>2024-IC-L1</v>
      </c>
      <c r="B3666" s="199">
        <f t="shared" si="577"/>
        <v>45339</v>
      </c>
      <c r="C3666" s="210" t="str">
        <f t="shared" si="578"/>
        <v>Zone 1 - Mile 8</v>
      </c>
      <c r="D3666" s="84" t="s">
        <v>1770</v>
      </c>
      <c r="E3666" s="51" t="str">
        <f t="shared" si="579"/>
        <v>Morne</v>
      </c>
      <c r="F3666" s="51" t="str">
        <f t="shared" si="580"/>
        <v>Riekert</v>
      </c>
      <c r="G3666" s="51" t="str">
        <f t="shared" si="581"/>
        <v>Men U/21</v>
      </c>
      <c r="H3666" s="51" t="str">
        <f t="shared" si="582"/>
        <v>Orca Angling Club</v>
      </c>
      <c r="I3666" s="84"/>
      <c r="J3666" s="84" t="s">
        <v>1280</v>
      </c>
      <c r="K3666" s="84">
        <v>128</v>
      </c>
      <c r="L3666" s="83">
        <f t="shared" si="583"/>
        <v>8.8000000000000007</v>
      </c>
      <c r="M3666" s="83">
        <f t="shared" si="584"/>
        <v>8.8000000000000007</v>
      </c>
    </row>
    <row r="3667" spans="1:13" x14ac:dyDescent="0.3">
      <c r="A3667" s="210" t="str">
        <f t="shared" si="576"/>
        <v>2024-IC-L1</v>
      </c>
      <c r="B3667" s="199">
        <f t="shared" si="577"/>
        <v>45339</v>
      </c>
      <c r="C3667" s="210" t="str">
        <f t="shared" si="578"/>
        <v>Zone 1 - Mile 8</v>
      </c>
      <c r="D3667" s="84" t="s">
        <v>1146</v>
      </c>
      <c r="E3667" s="51" t="str">
        <f t="shared" si="579"/>
        <v>Martin</v>
      </c>
      <c r="F3667" s="51" t="str">
        <f t="shared" si="580"/>
        <v>Cordier</v>
      </c>
      <c r="G3667" s="51" t="str">
        <f t="shared" si="581"/>
        <v>Men Veteran</v>
      </c>
      <c r="H3667" s="51" t="str">
        <f t="shared" si="582"/>
        <v>Okahandja</v>
      </c>
      <c r="I3667" s="84"/>
      <c r="J3667" s="82" t="s">
        <v>1279</v>
      </c>
      <c r="K3667" s="84">
        <v>99</v>
      </c>
      <c r="L3667" s="83">
        <f t="shared" si="583"/>
        <v>4.2</v>
      </c>
      <c r="M3667" s="83">
        <f t="shared" si="584"/>
        <v>4.2</v>
      </c>
    </row>
    <row r="3668" spans="1:13" x14ac:dyDescent="0.3">
      <c r="A3668" s="210" t="str">
        <f t="shared" si="576"/>
        <v>2024-IC-L1</v>
      </c>
      <c r="B3668" s="199">
        <f t="shared" si="577"/>
        <v>45339</v>
      </c>
      <c r="C3668" s="210" t="str">
        <f t="shared" si="578"/>
        <v>Zone 1 - Mile 8</v>
      </c>
      <c r="D3668" s="84" t="s">
        <v>1146</v>
      </c>
      <c r="E3668" s="51" t="str">
        <f t="shared" si="579"/>
        <v>Martin</v>
      </c>
      <c r="F3668" s="51" t="str">
        <f t="shared" si="580"/>
        <v>Cordier</v>
      </c>
      <c r="G3668" s="51" t="str">
        <f t="shared" si="581"/>
        <v>Men Veteran</v>
      </c>
      <c r="H3668" s="51" t="str">
        <f t="shared" si="582"/>
        <v>Okahandja</v>
      </c>
      <c r="I3668" s="84"/>
      <c r="J3668" s="82" t="s">
        <v>1279</v>
      </c>
      <c r="K3668" s="84">
        <v>142</v>
      </c>
      <c r="L3668" s="83">
        <f t="shared" si="583"/>
        <v>14.4</v>
      </c>
      <c r="M3668" s="83">
        <f t="shared" si="584"/>
        <v>14.4</v>
      </c>
    </row>
    <row r="3669" spans="1:13" x14ac:dyDescent="0.3">
      <c r="A3669" s="210" t="str">
        <f t="shared" si="576"/>
        <v>2024-IC-L1</v>
      </c>
      <c r="B3669" s="199">
        <f t="shared" si="577"/>
        <v>45339</v>
      </c>
      <c r="C3669" s="210" t="str">
        <f t="shared" si="578"/>
        <v>Zone 1 - Mile 8</v>
      </c>
      <c r="D3669" s="84" t="s">
        <v>1146</v>
      </c>
      <c r="E3669" s="51" t="str">
        <f t="shared" si="579"/>
        <v>Martin</v>
      </c>
      <c r="F3669" s="51" t="str">
        <f t="shared" si="580"/>
        <v>Cordier</v>
      </c>
      <c r="G3669" s="51" t="str">
        <f t="shared" si="581"/>
        <v>Men Veteran</v>
      </c>
      <c r="H3669" s="51" t="str">
        <f t="shared" si="582"/>
        <v>Okahandja</v>
      </c>
      <c r="I3669" s="84"/>
      <c r="J3669" s="82" t="s">
        <v>1279</v>
      </c>
      <c r="K3669" s="84">
        <v>136</v>
      </c>
      <c r="L3669" s="83">
        <f t="shared" si="583"/>
        <v>12.4</v>
      </c>
      <c r="M3669" s="83">
        <f t="shared" si="584"/>
        <v>12.4</v>
      </c>
    </row>
    <row r="3670" spans="1:13" x14ac:dyDescent="0.3">
      <c r="A3670" s="210" t="str">
        <f t="shared" si="576"/>
        <v>2024-IC-L1</v>
      </c>
      <c r="B3670" s="199">
        <f t="shared" si="577"/>
        <v>45339</v>
      </c>
      <c r="C3670" s="210" t="str">
        <f t="shared" si="578"/>
        <v>Zone 1 - Mile 8</v>
      </c>
      <c r="D3670" s="84" t="s">
        <v>1146</v>
      </c>
      <c r="E3670" s="51" t="str">
        <f t="shared" si="579"/>
        <v>Martin</v>
      </c>
      <c r="F3670" s="51" t="str">
        <f t="shared" si="580"/>
        <v>Cordier</v>
      </c>
      <c r="G3670" s="51" t="str">
        <f t="shared" si="581"/>
        <v>Men Veteran</v>
      </c>
      <c r="H3670" s="51" t="str">
        <f t="shared" si="582"/>
        <v>Okahandja</v>
      </c>
      <c r="I3670" s="84"/>
      <c r="J3670" s="82" t="s">
        <v>1279</v>
      </c>
      <c r="K3670" s="84">
        <v>129</v>
      </c>
      <c r="L3670" s="83">
        <f t="shared" si="583"/>
        <v>10.4</v>
      </c>
      <c r="M3670" s="83">
        <f t="shared" si="584"/>
        <v>10.4</v>
      </c>
    </row>
    <row r="3671" spans="1:13" x14ac:dyDescent="0.3">
      <c r="A3671" s="210" t="str">
        <f t="shared" si="576"/>
        <v>2024-IC-L1</v>
      </c>
      <c r="B3671" s="199">
        <f t="shared" si="577"/>
        <v>45339</v>
      </c>
      <c r="C3671" s="210" t="str">
        <f t="shared" si="578"/>
        <v>Zone 1 - Mile 8</v>
      </c>
      <c r="D3671" s="84" t="s">
        <v>1146</v>
      </c>
      <c r="E3671" s="51" t="str">
        <f t="shared" si="579"/>
        <v>Martin</v>
      </c>
      <c r="F3671" s="51" t="str">
        <f t="shared" si="580"/>
        <v>Cordier</v>
      </c>
      <c r="G3671" s="51" t="str">
        <f t="shared" si="581"/>
        <v>Men Veteran</v>
      </c>
      <c r="H3671" s="51" t="str">
        <f t="shared" si="582"/>
        <v>Okahandja</v>
      </c>
      <c r="I3671" s="84"/>
      <c r="J3671" s="82" t="s">
        <v>1279</v>
      </c>
      <c r="K3671" s="84">
        <v>106</v>
      </c>
      <c r="L3671" s="83">
        <f t="shared" si="583"/>
        <v>5.3</v>
      </c>
      <c r="M3671" s="83">
        <f t="shared" si="584"/>
        <v>5.3</v>
      </c>
    </row>
    <row r="3672" spans="1:13" x14ac:dyDescent="0.3">
      <c r="A3672" s="210" t="str">
        <f t="shared" si="576"/>
        <v>2024-IC-L1</v>
      </c>
      <c r="B3672" s="199">
        <f t="shared" si="577"/>
        <v>45339</v>
      </c>
      <c r="C3672" s="210" t="str">
        <f t="shared" si="578"/>
        <v>Zone 1 - Mile 8</v>
      </c>
      <c r="D3672" s="84" t="s">
        <v>1146</v>
      </c>
      <c r="E3672" s="51" t="str">
        <f t="shared" si="579"/>
        <v>Martin</v>
      </c>
      <c r="F3672" s="51" t="str">
        <f t="shared" si="580"/>
        <v>Cordier</v>
      </c>
      <c r="G3672" s="51" t="str">
        <f t="shared" si="581"/>
        <v>Men Veteran</v>
      </c>
      <c r="H3672" s="51" t="str">
        <f t="shared" si="582"/>
        <v>Okahandja</v>
      </c>
      <c r="I3672" s="84"/>
      <c r="J3672" s="82" t="s">
        <v>1279</v>
      </c>
      <c r="K3672" s="84">
        <v>159</v>
      </c>
      <c r="L3672" s="83">
        <f t="shared" si="583"/>
        <v>21.3</v>
      </c>
      <c r="M3672" s="83">
        <f t="shared" si="584"/>
        <v>21.3</v>
      </c>
    </row>
    <row r="3673" spans="1:13" x14ac:dyDescent="0.3">
      <c r="A3673" s="210" t="str">
        <f t="shared" si="576"/>
        <v>2024-IC-L1</v>
      </c>
      <c r="B3673" s="199">
        <f t="shared" si="577"/>
        <v>45339</v>
      </c>
      <c r="C3673" s="210" t="str">
        <f t="shared" si="578"/>
        <v>Zone 1 - Mile 8</v>
      </c>
      <c r="D3673" s="84" t="s">
        <v>1146</v>
      </c>
      <c r="E3673" s="51" t="str">
        <f t="shared" si="579"/>
        <v>Martin</v>
      </c>
      <c r="F3673" s="51" t="str">
        <f t="shared" si="580"/>
        <v>Cordier</v>
      </c>
      <c r="G3673" s="51" t="str">
        <f t="shared" si="581"/>
        <v>Men Veteran</v>
      </c>
      <c r="H3673" s="51" t="str">
        <f t="shared" si="582"/>
        <v>Okahandja</v>
      </c>
      <c r="I3673" s="84"/>
      <c r="J3673" s="84" t="s">
        <v>1257</v>
      </c>
      <c r="K3673" s="84">
        <v>54</v>
      </c>
      <c r="L3673" s="83">
        <f t="shared" si="583"/>
        <v>2.8</v>
      </c>
      <c r="M3673" s="83">
        <f t="shared" si="584"/>
        <v>2.8</v>
      </c>
    </row>
    <row r="3674" spans="1:13" x14ac:dyDescent="0.3">
      <c r="A3674" s="210" t="str">
        <f t="shared" si="576"/>
        <v>2024-IC-L1</v>
      </c>
      <c r="B3674" s="199">
        <f t="shared" si="577"/>
        <v>45339</v>
      </c>
      <c r="C3674" s="210" t="str">
        <f t="shared" si="578"/>
        <v>Zone 1 - Mile 8</v>
      </c>
      <c r="D3674" s="84" t="s">
        <v>1173</v>
      </c>
      <c r="E3674" s="51" t="str">
        <f t="shared" si="579"/>
        <v>Ernesto Jeff</v>
      </c>
      <c r="F3674" s="51" t="str">
        <f t="shared" si="580"/>
        <v>Bampton</v>
      </c>
      <c r="G3674" s="51" t="str">
        <f t="shared" si="581"/>
        <v>Men Senior</v>
      </c>
      <c r="H3674" s="51" t="str">
        <f t="shared" si="582"/>
        <v>Walvis Bay</v>
      </c>
      <c r="I3674" s="84"/>
      <c r="J3674" s="84" t="s">
        <v>20</v>
      </c>
      <c r="K3674" s="84">
        <v>91</v>
      </c>
      <c r="L3674" s="83">
        <f t="shared" si="583"/>
        <v>2.8</v>
      </c>
      <c r="M3674" s="83">
        <f t="shared" si="584"/>
        <v>2.8</v>
      </c>
    </row>
    <row r="3675" spans="1:13" x14ac:dyDescent="0.3">
      <c r="A3675" s="210" t="str">
        <f t="shared" si="576"/>
        <v>2024-IC-L1</v>
      </c>
      <c r="B3675" s="199">
        <f t="shared" si="577"/>
        <v>45339</v>
      </c>
      <c r="C3675" s="210" t="str">
        <f t="shared" si="578"/>
        <v>Zone 1 - Mile 8</v>
      </c>
      <c r="D3675" s="84" t="s">
        <v>1717</v>
      </c>
      <c r="E3675" s="51" t="str">
        <f t="shared" si="579"/>
        <v>Andre</v>
      </c>
      <c r="F3675" s="51" t="str">
        <f t="shared" si="580"/>
        <v>Bezuidehout</v>
      </c>
      <c r="G3675" s="51" t="str">
        <f t="shared" si="581"/>
        <v>Men Master</v>
      </c>
      <c r="H3675" s="51" t="str">
        <f t="shared" si="582"/>
        <v>Walvis Bay</v>
      </c>
      <c r="I3675" s="84"/>
      <c r="J3675" s="84" t="s">
        <v>20</v>
      </c>
      <c r="K3675" s="84">
        <v>81</v>
      </c>
      <c r="L3675" s="83">
        <f t="shared" si="583"/>
        <v>1.9</v>
      </c>
      <c r="M3675" s="83">
        <f t="shared" si="584"/>
        <v>1.9</v>
      </c>
    </row>
    <row r="3676" spans="1:13" x14ac:dyDescent="0.3">
      <c r="A3676" s="210" t="str">
        <f t="shared" si="576"/>
        <v>2024-IC-L1</v>
      </c>
      <c r="B3676" s="199">
        <f t="shared" si="577"/>
        <v>45339</v>
      </c>
      <c r="C3676" s="210" t="str">
        <f t="shared" si="578"/>
        <v>Zone 1 - Mile 8</v>
      </c>
      <c r="D3676" s="84" t="s">
        <v>533</v>
      </c>
      <c r="E3676" s="51" t="str">
        <f t="shared" si="579"/>
        <v>Sarah-Ann</v>
      </c>
      <c r="F3676" s="51" t="str">
        <f t="shared" si="580"/>
        <v>Mills</v>
      </c>
      <c r="G3676" s="51" t="str">
        <f t="shared" si="581"/>
        <v>Ladies Master</v>
      </c>
      <c r="H3676" s="51" t="str">
        <f t="shared" si="582"/>
        <v>Walvis Bay</v>
      </c>
      <c r="I3676" s="84" t="s">
        <v>19</v>
      </c>
      <c r="J3676" s="84"/>
      <c r="K3676" s="84">
        <v>92</v>
      </c>
      <c r="L3676" s="83">
        <f t="shared" si="583"/>
        <v>8.1999999999999993</v>
      </c>
      <c r="M3676" s="83">
        <f t="shared" si="584"/>
        <v>8.1999999999999993</v>
      </c>
    </row>
    <row r="3677" spans="1:13" x14ac:dyDescent="0.3">
      <c r="A3677" s="210" t="str">
        <f t="shared" si="576"/>
        <v>2024-IC-L1</v>
      </c>
      <c r="B3677" s="199">
        <f t="shared" si="577"/>
        <v>45339</v>
      </c>
      <c r="C3677" s="210" t="str">
        <f t="shared" si="578"/>
        <v>Zone 1 - Mile 8</v>
      </c>
      <c r="D3677" s="84" t="s">
        <v>533</v>
      </c>
      <c r="E3677" s="51" t="str">
        <f t="shared" si="579"/>
        <v>Sarah-Ann</v>
      </c>
      <c r="F3677" s="51" t="str">
        <f t="shared" si="580"/>
        <v>Mills</v>
      </c>
      <c r="G3677" s="51" t="str">
        <f t="shared" si="581"/>
        <v>Ladies Master</v>
      </c>
      <c r="H3677" s="51" t="str">
        <f t="shared" si="582"/>
        <v>Walvis Bay</v>
      </c>
      <c r="I3677" s="84"/>
      <c r="J3677" s="84" t="s">
        <v>20</v>
      </c>
      <c r="K3677" s="84">
        <v>95</v>
      </c>
      <c r="L3677" s="83">
        <f t="shared" si="583"/>
        <v>3.2</v>
      </c>
      <c r="M3677" s="83">
        <f t="shared" si="584"/>
        <v>3.2</v>
      </c>
    </row>
    <row r="3678" spans="1:13" x14ac:dyDescent="0.3">
      <c r="A3678" s="210" t="str">
        <f t="shared" si="576"/>
        <v>2024-IC-L1</v>
      </c>
      <c r="B3678" s="199">
        <f t="shared" si="577"/>
        <v>45339</v>
      </c>
      <c r="C3678" s="210" t="str">
        <f t="shared" si="578"/>
        <v>Zone 1 - Mile 8</v>
      </c>
      <c r="D3678" s="84" t="s">
        <v>721</v>
      </c>
      <c r="E3678" s="51" t="str">
        <f t="shared" si="579"/>
        <v>Stehan</v>
      </c>
      <c r="F3678" s="51" t="str">
        <f t="shared" si="580"/>
        <v>Kruger</v>
      </c>
      <c r="G3678" s="51" t="str">
        <f t="shared" si="581"/>
        <v>Men U/16</v>
      </c>
      <c r="H3678" s="51" t="str">
        <f t="shared" si="582"/>
        <v>Walvis Bay</v>
      </c>
      <c r="I3678" s="84"/>
      <c r="J3678" s="84" t="s">
        <v>20</v>
      </c>
      <c r="K3678" s="84">
        <v>85</v>
      </c>
      <c r="L3678" s="83">
        <f t="shared" si="583"/>
        <v>2.2000000000000002</v>
      </c>
      <c r="M3678" s="83">
        <f t="shared" si="584"/>
        <v>2.2000000000000002</v>
      </c>
    </row>
    <row r="3679" spans="1:13" x14ac:dyDescent="0.3">
      <c r="A3679" s="210" t="str">
        <f t="shared" si="576"/>
        <v>2024-IC-L1</v>
      </c>
      <c r="B3679" s="199">
        <f t="shared" si="577"/>
        <v>45339</v>
      </c>
      <c r="C3679" s="210" t="str">
        <f t="shared" si="578"/>
        <v>Zone 1 - Mile 8</v>
      </c>
      <c r="D3679" s="84" t="s">
        <v>1557</v>
      </c>
      <c r="E3679" s="51" t="str">
        <f t="shared" si="579"/>
        <v>Zillan</v>
      </c>
      <c r="F3679" s="51" t="str">
        <f t="shared" si="580"/>
        <v>Du Pisani</v>
      </c>
      <c r="G3679" s="51" t="str">
        <f t="shared" si="581"/>
        <v>Men Senior</v>
      </c>
      <c r="H3679" s="51" t="str">
        <f t="shared" si="582"/>
        <v>Walvis Bay</v>
      </c>
      <c r="I3679" s="84" t="s">
        <v>19</v>
      </c>
      <c r="J3679" s="84"/>
      <c r="K3679" s="84">
        <v>43</v>
      </c>
      <c r="L3679" s="83">
        <f t="shared" si="583"/>
        <v>0.8</v>
      </c>
      <c r="M3679" s="83">
        <f t="shared" si="584"/>
        <v>0.8</v>
      </c>
    </row>
    <row r="3680" spans="1:13" x14ac:dyDescent="0.3">
      <c r="A3680" s="210" t="str">
        <f t="shared" si="576"/>
        <v>2024-IC-L1</v>
      </c>
      <c r="B3680" s="199">
        <f t="shared" si="577"/>
        <v>45339</v>
      </c>
      <c r="C3680" s="210" t="str">
        <f t="shared" si="578"/>
        <v>Zone 1 - Mile 8</v>
      </c>
      <c r="D3680" s="84" t="s">
        <v>1558</v>
      </c>
      <c r="E3680" s="51" t="str">
        <f t="shared" si="579"/>
        <v>Breggie</v>
      </c>
      <c r="F3680" s="51" t="str">
        <f t="shared" si="580"/>
        <v>Ferreira</v>
      </c>
      <c r="G3680" s="51" t="str">
        <f t="shared" si="581"/>
        <v>Ladies Master</v>
      </c>
      <c r="H3680" s="51" t="str">
        <f t="shared" si="582"/>
        <v>Walvis Bay</v>
      </c>
      <c r="I3680" s="84"/>
      <c r="J3680" s="84" t="s">
        <v>20</v>
      </c>
      <c r="K3680" s="84">
        <v>85</v>
      </c>
      <c r="L3680" s="83">
        <f t="shared" si="583"/>
        <v>2.2000000000000002</v>
      </c>
      <c r="M3680" s="83">
        <f t="shared" si="584"/>
        <v>2.2000000000000002</v>
      </c>
    </row>
    <row r="3681" spans="1:13" x14ac:dyDescent="0.3">
      <c r="A3681" s="210" t="str">
        <f t="shared" si="576"/>
        <v>2024-IC-L1</v>
      </c>
      <c r="B3681" s="199">
        <f t="shared" si="577"/>
        <v>45339</v>
      </c>
      <c r="C3681" s="210" t="str">
        <f t="shared" si="578"/>
        <v>Zone 1 - Mile 8</v>
      </c>
      <c r="D3681" s="84" t="s">
        <v>1555</v>
      </c>
      <c r="E3681" s="51" t="str">
        <f t="shared" si="579"/>
        <v>Hannelie</v>
      </c>
      <c r="F3681" s="51" t="str">
        <f t="shared" si="580"/>
        <v>Du Plessis</v>
      </c>
      <c r="G3681" s="51" t="str">
        <f t="shared" si="581"/>
        <v>Ladies Master</v>
      </c>
      <c r="H3681" s="51" t="str">
        <f t="shared" si="582"/>
        <v>Walvis Bay</v>
      </c>
      <c r="I3681" s="84"/>
      <c r="J3681" s="84"/>
      <c r="K3681" s="84"/>
      <c r="L3681" s="83" t="str">
        <f t="shared" si="583"/>
        <v/>
      </c>
      <c r="M3681" s="83" t="str">
        <f t="shared" si="584"/>
        <v/>
      </c>
    </row>
    <row r="3682" spans="1:13" x14ac:dyDescent="0.3">
      <c r="A3682" s="210" t="str">
        <f t="shared" si="576"/>
        <v>2024-IC-L1</v>
      </c>
      <c r="B3682" s="199">
        <f t="shared" si="577"/>
        <v>45339</v>
      </c>
      <c r="C3682" s="210" t="str">
        <f t="shared" si="578"/>
        <v>Zone 1 - Mile 8</v>
      </c>
      <c r="D3682" s="84" t="s">
        <v>618</v>
      </c>
      <c r="E3682" s="51" t="str">
        <f t="shared" si="579"/>
        <v>Morne</v>
      </c>
      <c r="F3682" s="51" t="str">
        <f t="shared" si="580"/>
        <v>Janse v Rensburg</v>
      </c>
      <c r="G3682" s="51" t="str">
        <f t="shared" si="581"/>
        <v>Men Veteran</v>
      </c>
      <c r="H3682" s="51" t="str">
        <f t="shared" si="582"/>
        <v>Walvis Bay</v>
      </c>
      <c r="I3682" s="84"/>
      <c r="J3682" s="84"/>
      <c r="K3682" s="84"/>
      <c r="L3682" s="83" t="str">
        <f t="shared" si="583"/>
        <v/>
      </c>
      <c r="M3682" s="83" t="str">
        <f t="shared" si="584"/>
        <v/>
      </c>
    </row>
    <row r="3683" spans="1:13" x14ac:dyDescent="0.3">
      <c r="A3683" s="210" t="str">
        <f t="shared" si="576"/>
        <v>2024-IC-L1</v>
      </c>
      <c r="B3683" s="199">
        <f t="shared" si="577"/>
        <v>45339</v>
      </c>
      <c r="C3683" s="210" t="str">
        <f t="shared" si="578"/>
        <v>Zone 1 - Mile 8</v>
      </c>
      <c r="D3683" s="84" t="s">
        <v>662</v>
      </c>
      <c r="E3683" s="51" t="str">
        <f t="shared" si="579"/>
        <v>Elrico</v>
      </c>
      <c r="F3683" s="51" t="str">
        <f t="shared" si="580"/>
        <v>Janse Van Rensburg</v>
      </c>
      <c r="G3683" s="51" t="str">
        <f t="shared" si="581"/>
        <v>Men Veteran</v>
      </c>
      <c r="H3683" s="51" t="str">
        <f t="shared" si="582"/>
        <v>Walvis Bay</v>
      </c>
      <c r="I3683" s="84"/>
      <c r="J3683" s="84"/>
      <c r="K3683" s="84"/>
      <c r="L3683" s="83" t="str">
        <f t="shared" si="583"/>
        <v/>
      </c>
      <c r="M3683" s="83" t="str">
        <f t="shared" si="584"/>
        <v/>
      </c>
    </row>
    <row r="3684" spans="1:13" x14ac:dyDescent="0.3">
      <c r="A3684" s="210" t="str">
        <f t="shared" si="576"/>
        <v>2024-IC-L1</v>
      </c>
      <c r="B3684" s="199">
        <f t="shared" si="577"/>
        <v>45339</v>
      </c>
      <c r="C3684" s="210" t="str">
        <f t="shared" si="578"/>
        <v>Zone 1 - Mile 8</v>
      </c>
      <c r="D3684" s="84" t="s">
        <v>490</v>
      </c>
      <c r="E3684" s="51" t="str">
        <f t="shared" si="579"/>
        <v>Terence</v>
      </c>
      <c r="F3684" s="51" t="str">
        <f t="shared" si="580"/>
        <v>Clark</v>
      </c>
      <c r="G3684" s="51" t="str">
        <f t="shared" si="581"/>
        <v>Men Grand Masters</v>
      </c>
      <c r="H3684" s="51" t="str">
        <f t="shared" si="582"/>
        <v>Walvis Bay</v>
      </c>
      <c r="I3684" s="84"/>
      <c r="J3684" s="84"/>
      <c r="K3684" s="84"/>
      <c r="L3684" s="83" t="str">
        <f t="shared" si="583"/>
        <v/>
      </c>
      <c r="M3684" s="83" t="str">
        <f t="shared" si="584"/>
        <v/>
      </c>
    </row>
    <row r="3685" spans="1:13" x14ac:dyDescent="0.3">
      <c r="A3685" s="210" t="str">
        <f t="shared" si="576"/>
        <v>2024-IC-L1</v>
      </c>
      <c r="B3685" s="199">
        <f t="shared" si="577"/>
        <v>45339</v>
      </c>
      <c r="C3685" s="210" t="str">
        <f t="shared" si="578"/>
        <v>Zone 1 - Mile 8</v>
      </c>
      <c r="D3685" s="84" t="s">
        <v>502</v>
      </c>
      <c r="E3685" s="51" t="str">
        <f t="shared" si="579"/>
        <v>Stefan</v>
      </c>
      <c r="F3685" s="51" t="str">
        <f t="shared" si="580"/>
        <v>Du Preez</v>
      </c>
      <c r="G3685" s="51" t="str">
        <f t="shared" si="581"/>
        <v>Men Master</v>
      </c>
      <c r="H3685" s="51" t="str">
        <f t="shared" si="582"/>
        <v>Walvis Bay</v>
      </c>
      <c r="I3685" s="84"/>
      <c r="J3685" s="84"/>
      <c r="K3685" s="84"/>
      <c r="L3685" s="83" t="str">
        <f t="shared" si="583"/>
        <v/>
      </c>
      <c r="M3685" s="83" t="str">
        <f t="shared" si="584"/>
        <v/>
      </c>
    </row>
    <row r="3686" spans="1:13" x14ac:dyDescent="0.3">
      <c r="A3686" s="210" t="str">
        <f t="shared" si="576"/>
        <v>2024-IC-L1</v>
      </c>
      <c r="B3686" s="199">
        <f t="shared" si="577"/>
        <v>45339</v>
      </c>
      <c r="C3686" s="210" t="str">
        <f t="shared" si="578"/>
        <v>Zone 1 - Mile 8</v>
      </c>
      <c r="D3686" s="84" t="s">
        <v>1080</v>
      </c>
      <c r="E3686" s="51" t="str">
        <f t="shared" si="579"/>
        <v>Willem Johannes</v>
      </c>
      <c r="F3686" s="51" t="str">
        <f t="shared" si="580"/>
        <v>Hyman</v>
      </c>
      <c r="G3686" s="51" t="str">
        <f t="shared" si="581"/>
        <v>Men Master</v>
      </c>
      <c r="H3686" s="51" t="str">
        <f t="shared" si="582"/>
        <v>Walvis Bay</v>
      </c>
      <c r="I3686" s="84"/>
      <c r="J3686" s="84"/>
      <c r="K3686" s="84"/>
      <c r="L3686" s="83" t="str">
        <f t="shared" si="583"/>
        <v/>
      </c>
      <c r="M3686" s="83" t="str">
        <f t="shared" si="584"/>
        <v/>
      </c>
    </row>
    <row r="3687" spans="1:13" x14ac:dyDescent="0.3">
      <c r="A3687" s="210" t="str">
        <f t="shared" si="576"/>
        <v>2024-IC-L1</v>
      </c>
      <c r="B3687" s="199">
        <f t="shared" si="577"/>
        <v>45339</v>
      </c>
      <c r="C3687" s="210" t="str">
        <f t="shared" si="578"/>
        <v>Zone 1 - Mile 8</v>
      </c>
      <c r="D3687" s="84" t="s">
        <v>987</v>
      </c>
      <c r="E3687" s="51" t="str">
        <f t="shared" si="579"/>
        <v>Gerrit Albertus</v>
      </c>
      <c r="F3687" s="51" t="str">
        <f t="shared" si="580"/>
        <v>Oberholzer</v>
      </c>
      <c r="G3687" s="51" t="str">
        <f t="shared" si="581"/>
        <v>Men Senior</v>
      </c>
      <c r="H3687" s="51" t="str">
        <f t="shared" si="582"/>
        <v>Walvis Bay</v>
      </c>
      <c r="I3687" s="84"/>
      <c r="J3687" s="84"/>
      <c r="K3687" s="84"/>
      <c r="L3687" s="83" t="str">
        <f t="shared" si="583"/>
        <v/>
      </c>
      <c r="M3687" s="83" t="str">
        <f t="shared" si="584"/>
        <v/>
      </c>
    </row>
    <row r="3688" spans="1:13" x14ac:dyDescent="0.3">
      <c r="A3688" s="210" t="str">
        <f t="shared" si="576"/>
        <v>2024-IC-L1</v>
      </c>
      <c r="B3688" s="199">
        <f t="shared" si="577"/>
        <v>45339</v>
      </c>
      <c r="C3688" s="210" t="str">
        <f t="shared" si="578"/>
        <v>Zone 1 - Mile 8</v>
      </c>
      <c r="D3688" s="84" t="s">
        <v>1048</v>
      </c>
      <c r="E3688" s="51" t="str">
        <f t="shared" si="579"/>
        <v>Cornelius</v>
      </c>
      <c r="F3688" s="51" t="str">
        <f t="shared" si="580"/>
        <v>Kruger</v>
      </c>
      <c r="G3688" s="51" t="str">
        <f t="shared" si="581"/>
        <v>Men Senior</v>
      </c>
      <c r="H3688" s="51" t="str">
        <f t="shared" si="582"/>
        <v>Walvis Bay</v>
      </c>
      <c r="I3688" s="84"/>
      <c r="J3688" s="84"/>
      <c r="K3688" s="84"/>
      <c r="L3688" s="83" t="str">
        <f t="shared" si="583"/>
        <v/>
      </c>
      <c r="M3688" s="83" t="str">
        <f t="shared" si="584"/>
        <v/>
      </c>
    </row>
    <row r="3689" spans="1:13" x14ac:dyDescent="0.3">
      <c r="A3689" s="210" t="str">
        <f t="shared" si="576"/>
        <v>2024-IC-L1</v>
      </c>
      <c r="B3689" s="199">
        <f t="shared" si="577"/>
        <v>45339</v>
      </c>
      <c r="C3689" s="210" t="str">
        <f t="shared" si="578"/>
        <v>Zone 1 - Mile 8</v>
      </c>
      <c r="D3689" s="84" t="s">
        <v>1436</v>
      </c>
      <c r="E3689" s="51" t="str">
        <f t="shared" si="579"/>
        <v>Fanie</v>
      </c>
      <c r="F3689" s="51" t="str">
        <f t="shared" si="580"/>
        <v>Terblanche</v>
      </c>
      <c r="G3689" s="51" t="str">
        <f t="shared" si="581"/>
        <v>Men Veteran</v>
      </c>
      <c r="H3689" s="51" t="str">
        <f t="shared" si="582"/>
        <v>Walvis Bay</v>
      </c>
      <c r="I3689" s="84"/>
      <c r="J3689" s="84"/>
      <c r="K3689" s="84"/>
      <c r="L3689" s="83" t="str">
        <f t="shared" si="583"/>
        <v/>
      </c>
      <c r="M3689" s="83" t="str">
        <f t="shared" si="584"/>
        <v/>
      </c>
    </row>
    <row r="3690" spans="1:13" x14ac:dyDescent="0.3">
      <c r="A3690" s="210" t="str">
        <f t="shared" si="576"/>
        <v>2024-IC-L1</v>
      </c>
      <c r="B3690" s="199">
        <f t="shared" si="577"/>
        <v>45339</v>
      </c>
      <c r="C3690" s="210" t="str">
        <f t="shared" si="578"/>
        <v>Zone 1 - Mile 8</v>
      </c>
      <c r="D3690" s="84" t="s">
        <v>560</v>
      </c>
      <c r="E3690" s="51" t="str">
        <f t="shared" si="579"/>
        <v>Stephan</v>
      </c>
      <c r="F3690" s="51" t="str">
        <f t="shared" si="580"/>
        <v>Terblanche</v>
      </c>
      <c r="G3690" s="51" t="str">
        <f t="shared" si="581"/>
        <v>Men U/16</v>
      </c>
      <c r="H3690" s="51" t="str">
        <f t="shared" si="582"/>
        <v>Walvis Bay</v>
      </c>
      <c r="I3690" s="84"/>
      <c r="J3690" s="84"/>
      <c r="K3690" s="84"/>
      <c r="L3690" s="83" t="str">
        <f t="shared" si="583"/>
        <v/>
      </c>
      <c r="M3690" s="83" t="str">
        <f t="shared" si="584"/>
        <v/>
      </c>
    </row>
    <row r="3691" spans="1:13" x14ac:dyDescent="0.3">
      <c r="A3691" s="210" t="str">
        <f t="shared" si="576"/>
        <v>2024-IC-L1</v>
      </c>
      <c r="B3691" s="199">
        <f t="shared" si="577"/>
        <v>45339</v>
      </c>
      <c r="C3691" s="210" t="str">
        <f t="shared" si="578"/>
        <v>Zone 1 - Mile 8</v>
      </c>
      <c r="D3691" s="84" t="s">
        <v>1010</v>
      </c>
      <c r="E3691" s="51" t="str">
        <f t="shared" si="579"/>
        <v>Liam</v>
      </c>
      <c r="F3691" s="51" t="str">
        <f t="shared" si="580"/>
        <v>Kruger</v>
      </c>
      <c r="G3691" s="51" t="str">
        <f t="shared" si="581"/>
        <v>Men U/16</v>
      </c>
      <c r="H3691" s="51" t="str">
        <f t="shared" si="582"/>
        <v>Walvis Bay</v>
      </c>
      <c r="I3691" s="84"/>
      <c r="J3691" s="84"/>
      <c r="K3691" s="84"/>
      <c r="L3691" s="83" t="str">
        <f t="shared" si="583"/>
        <v/>
      </c>
      <c r="M3691" s="83" t="str">
        <f t="shared" si="584"/>
        <v/>
      </c>
    </row>
    <row r="3692" spans="1:13" x14ac:dyDescent="0.3">
      <c r="A3692" s="210" t="str">
        <f t="shared" si="576"/>
        <v>2024-IC-L1</v>
      </c>
      <c r="B3692" s="199">
        <f t="shared" si="577"/>
        <v>45339</v>
      </c>
      <c r="C3692" s="210" t="str">
        <f t="shared" si="578"/>
        <v>Zone 1 - Mile 8</v>
      </c>
      <c r="D3692" s="84" t="s">
        <v>701</v>
      </c>
      <c r="E3692" s="51" t="str">
        <f t="shared" si="579"/>
        <v>Morne</v>
      </c>
      <c r="F3692" s="51" t="str">
        <f t="shared" si="580"/>
        <v>Kruger</v>
      </c>
      <c r="G3692" s="51" t="str">
        <f t="shared" si="581"/>
        <v>Men Veteran</v>
      </c>
      <c r="H3692" s="51" t="str">
        <f t="shared" si="582"/>
        <v>Walvis Bay</v>
      </c>
      <c r="I3692" s="84"/>
      <c r="J3692" s="84"/>
      <c r="K3692" s="84"/>
      <c r="L3692" s="83" t="str">
        <f t="shared" si="583"/>
        <v/>
      </c>
      <c r="M3692" s="83" t="str">
        <f t="shared" si="584"/>
        <v/>
      </c>
    </row>
    <row r="3693" spans="1:13" x14ac:dyDescent="0.3">
      <c r="A3693" s="210" t="str">
        <f t="shared" si="576"/>
        <v>2024-IC-L1</v>
      </c>
      <c r="B3693" s="199">
        <f t="shared" si="577"/>
        <v>45339</v>
      </c>
      <c r="C3693" s="210" t="str">
        <f t="shared" si="578"/>
        <v>Zone 1 - Mile 8</v>
      </c>
      <c r="D3693" s="84" t="s">
        <v>1198</v>
      </c>
      <c r="E3693" s="51" t="str">
        <f t="shared" si="579"/>
        <v>Miguel</v>
      </c>
      <c r="F3693" s="51" t="str">
        <f t="shared" si="580"/>
        <v>Strzelecki</v>
      </c>
      <c r="G3693" s="51" t="str">
        <f t="shared" si="581"/>
        <v>Men U/16</v>
      </c>
      <c r="H3693" s="51" t="str">
        <f t="shared" si="582"/>
        <v>Welwitschia</v>
      </c>
      <c r="I3693" s="84"/>
      <c r="J3693" s="84"/>
      <c r="K3693" s="84"/>
      <c r="L3693" s="83" t="str">
        <f t="shared" si="583"/>
        <v/>
      </c>
      <c r="M3693" s="83" t="str">
        <f t="shared" si="584"/>
        <v/>
      </c>
    </row>
    <row r="3694" spans="1:13" x14ac:dyDescent="0.3">
      <c r="A3694" s="210" t="str">
        <f t="shared" si="576"/>
        <v>2024-IC-L1</v>
      </c>
      <c r="B3694" s="199">
        <f t="shared" si="577"/>
        <v>45339</v>
      </c>
      <c r="C3694" s="210" t="str">
        <f t="shared" si="578"/>
        <v>Zone 1 - Mile 8</v>
      </c>
      <c r="D3694" s="84" t="s">
        <v>813</v>
      </c>
      <c r="E3694" s="51" t="str">
        <f t="shared" si="579"/>
        <v>Cristiano</v>
      </c>
      <c r="F3694" s="51" t="str">
        <f t="shared" si="580"/>
        <v>Bampton</v>
      </c>
      <c r="G3694" s="51" t="str">
        <f t="shared" si="581"/>
        <v>Men U/21</v>
      </c>
      <c r="H3694" s="51" t="str">
        <f t="shared" si="582"/>
        <v>Walvis Bay</v>
      </c>
      <c r="I3694" s="84"/>
      <c r="J3694" s="84"/>
      <c r="K3694" s="84"/>
      <c r="L3694" s="83" t="str">
        <f t="shared" si="583"/>
        <v/>
      </c>
      <c r="M3694" s="83" t="str">
        <f t="shared" si="584"/>
        <v/>
      </c>
    </row>
    <row r="3695" spans="1:13" x14ac:dyDescent="0.3">
      <c r="A3695" s="210" t="str">
        <f t="shared" si="576"/>
        <v>2024-IC-L1</v>
      </c>
      <c r="B3695" s="199">
        <f t="shared" si="577"/>
        <v>45339</v>
      </c>
      <c r="C3695" s="210" t="str">
        <f t="shared" si="578"/>
        <v>Zone 1 - Mile 8</v>
      </c>
      <c r="D3695" s="84" t="s">
        <v>816</v>
      </c>
      <c r="E3695" s="51" t="str">
        <f t="shared" si="579"/>
        <v>John James</v>
      </c>
      <c r="F3695" s="51" t="str">
        <f t="shared" si="580"/>
        <v>Louw</v>
      </c>
      <c r="G3695" s="51" t="str">
        <f t="shared" si="581"/>
        <v>Men Senior</v>
      </c>
      <c r="H3695" s="51" t="str">
        <f t="shared" si="582"/>
        <v>Walvis Bay</v>
      </c>
      <c r="I3695" s="84"/>
      <c r="J3695" s="84"/>
      <c r="K3695" s="84"/>
      <c r="L3695" s="83" t="str">
        <f t="shared" si="583"/>
        <v/>
      </c>
      <c r="M3695" s="83" t="str">
        <f t="shared" si="584"/>
        <v/>
      </c>
    </row>
    <row r="3696" spans="1:13" x14ac:dyDescent="0.3">
      <c r="A3696" s="210" t="str">
        <f t="shared" si="576"/>
        <v>2024-IC-L1</v>
      </c>
      <c r="B3696" s="199">
        <f t="shared" si="577"/>
        <v>45339</v>
      </c>
      <c r="C3696" s="210" t="str">
        <f t="shared" si="578"/>
        <v>Zone 1 - Mile 8</v>
      </c>
      <c r="D3696" s="84" t="s">
        <v>1011</v>
      </c>
      <c r="E3696" s="51" t="str">
        <f t="shared" si="579"/>
        <v>Dean</v>
      </c>
      <c r="F3696" s="51" t="str">
        <f t="shared" si="580"/>
        <v>Biller</v>
      </c>
      <c r="G3696" s="51" t="str">
        <f t="shared" si="581"/>
        <v>Men Senior</v>
      </c>
      <c r="H3696" s="51" t="str">
        <f t="shared" si="582"/>
        <v>Welwitschia</v>
      </c>
      <c r="I3696" s="84"/>
      <c r="J3696" s="84" t="s">
        <v>1280</v>
      </c>
      <c r="K3696" s="84">
        <v>133</v>
      </c>
      <c r="L3696" s="83">
        <f t="shared" si="583"/>
        <v>10</v>
      </c>
      <c r="M3696" s="83">
        <f t="shared" si="584"/>
        <v>10</v>
      </c>
    </row>
    <row r="3697" spans="1:13" x14ac:dyDescent="0.3">
      <c r="A3697" s="210" t="str">
        <f t="shared" si="576"/>
        <v>2024-IC-L1</v>
      </c>
      <c r="B3697" s="199">
        <f t="shared" si="577"/>
        <v>45339</v>
      </c>
      <c r="C3697" s="210" t="str">
        <f t="shared" si="578"/>
        <v>Zone 1 - Mile 8</v>
      </c>
      <c r="D3697" s="84" t="s">
        <v>1011</v>
      </c>
      <c r="E3697" s="51" t="str">
        <f t="shared" si="579"/>
        <v>Dean</v>
      </c>
      <c r="F3697" s="51" t="str">
        <f t="shared" si="580"/>
        <v>Biller</v>
      </c>
      <c r="G3697" s="51" t="str">
        <f t="shared" si="581"/>
        <v>Men Senior</v>
      </c>
      <c r="H3697" s="51" t="str">
        <f t="shared" si="582"/>
        <v>Welwitschia</v>
      </c>
      <c r="I3697" s="84"/>
      <c r="J3697" s="84" t="s">
        <v>1280</v>
      </c>
      <c r="K3697" s="84">
        <v>145</v>
      </c>
      <c r="L3697" s="83">
        <f t="shared" si="583"/>
        <v>13.6</v>
      </c>
      <c r="M3697" s="83">
        <f t="shared" si="584"/>
        <v>13.6</v>
      </c>
    </row>
    <row r="3698" spans="1:13" x14ac:dyDescent="0.3">
      <c r="A3698" s="210" t="str">
        <f t="shared" si="576"/>
        <v>2024-IC-L1</v>
      </c>
      <c r="B3698" s="199">
        <f t="shared" si="577"/>
        <v>45339</v>
      </c>
      <c r="C3698" s="210" t="str">
        <f t="shared" si="578"/>
        <v>Zone 1 - Mile 8</v>
      </c>
      <c r="D3698" s="84" t="s">
        <v>741</v>
      </c>
      <c r="E3698" s="51" t="str">
        <f t="shared" si="579"/>
        <v>Bradd</v>
      </c>
      <c r="F3698" s="51" t="str">
        <f t="shared" si="580"/>
        <v>Biller</v>
      </c>
      <c r="G3698" s="51" t="str">
        <f t="shared" si="581"/>
        <v>Men Senior</v>
      </c>
      <c r="H3698" s="51" t="str">
        <f t="shared" si="582"/>
        <v>Welwitschia</v>
      </c>
      <c r="I3698" s="84"/>
      <c r="J3698" s="84" t="s">
        <v>1280</v>
      </c>
      <c r="K3698" s="84">
        <v>144</v>
      </c>
      <c r="L3698" s="83">
        <f t="shared" si="583"/>
        <v>13.2</v>
      </c>
      <c r="M3698" s="83">
        <f t="shared" si="584"/>
        <v>13.2</v>
      </c>
    </row>
    <row r="3699" spans="1:13" x14ac:dyDescent="0.3">
      <c r="A3699" s="210" t="str">
        <f t="shared" si="576"/>
        <v>2024-IC-L1</v>
      </c>
      <c r="B3699" s="199">
        <f t="shared" si="577"/>
        <v>45339</v>
      </c>
      <c r="C3699" s="210" t="str">
        <f t="shared" si="578"/>
        <v>Zone 1 - Mile 8</v>
      </c>
      <c r="D3699" s="84" t="s">
        <v>741</v>
      </c>
      <c r="E3699" s="51" t="str">
        <f t="shared" si="579"/>
        <v>Bradd</v>
      </c>
      <c r="F3699" s="51" t="str">
        <f t="shared" si="580"/>
        <v>Biller</v>
      </c>
      <c r="G3699" s="51" t="str">
        <f t="shared" si="581"/>
        <v>Men Senior</v>
      </c>
      <c r="H3699" s="51" t="str">
        <f t="shared" si="582"/>
        <v>Welwitschia</v>
      </c>
      <c r="I3699" s="84"/>
      <c r="J3699" s="84" t="s">
        <v>1280</v>
      </c>
      <c r="K3699" s="84">
        <v>142</v>
      </c>
      <c r="L3699" s="83">
        <f t="shared" si="583"/>
        <v>12.6</v>
      </c>
      <c r="M3699" s="83">
        <f t="shared" si="584"/>
        <v>12.6</v>
      </c>
    </row>
    <row r="3700" spans="1:13" x14ac:dyDescent="0.3">
      <c r="A3700" s="210" t="str">
        <f t="shared" si="576"/>
        <v>2024-IC-L1</v>
      </c>
      <c r="B3700" s="199">
        <f t="shared" si="577"/>
        <v>45339</v>
      </c>
      <c r="C3700" s="210" t="str">
        <f t="shared" si="578"/>
        <v>Zone 1 - Mile 8</v>
      </c>
      <c r="D3700" s="84" t="s">
        <v>741</v>
      </c>
      <c r="E3700" s="51" t="str">
        <f t="shared" si="579"/>
        <v>Bradd</v>
      </c>
      <c r="F3700" s="51" t="str">
        <f t="shared" si="580"/>
        <v>Biller</v>
      </c>
      <c r="G3700" s="51" t="str">
        <f t="shared" si="581"/>
        <v>Men Senior</v>
      </c>
      <c r="H3700" s="51" t="str">
        <f t="shared" si="582"/>
        <v>Welwitschia</v>
      </c>
      <c r="I3700" s="84"/>
      <c r="J3700" s="84" t="s">
        <v>1280</v>
      </c>
      <c r="K3700" s="84">
        <v>135</v>
      </c>
      <c r="L3700" s="83">
        <f t="shared" si="583"/>
        <v>10.6</v>
      </c>
      <c r="M3700" s="83">
        <f t="shared" si="584"/>
        <v>10.6</v>
      </c>
    </row>
    <row r="3701" spans="1:13" x14ac:dyDescent="0.3">
      <c r="A3701" s="210" t="str">
        <f t="shared" si="576"/>
        <v>2024-IC-L1</v>
      </c>
      <c r="B3701" s="199">
        <f t="shared" si="577"/>
        <v>45339</v>
      </c>
      <c r="C3701" s="210" t="str">
        <f t="shared" si="578"/>
        <v>Zone 1 - Mile 8</v>
      </c>
      <c r="D3701" s="84" t="s">
        <v>727</v>
      </c>
      <c r="E3701" s="51" t="str">
        <f t="shared" si="579"/>
        <v>Ras</v>
      </c>
      <c r="F3701" s="51" t="str">
        <f t="shared" si="580"/>
        <v>Van Der Westhuizen</v>
      </c>
      <c r="G3701" s="51" t="str">
        <f t="shared" si="581"/>
        <v>Men Senior</v>
      </c>
      <c r="H3701" s="51" t="str">
        <f t="shared" si="582"/>
        <v>Welwitschia</v>
      </c>
      <c r="I3701" s="84"/>
      <c r="J3701" s="84" t="s">
        <v>1280</v>
      </c>
      <c r="K3701" s="84">
        <v>138</v>
      </c>
      <c r="L3701" s="83">
        <f t="shared" si="583"/>
        <v>11.4</v>
      </c>
      <c r="M3701" s="83">
        <f t="shared" si="584"/>
        <v>11.4</v>
      </c>
    </row>
    <row r="3702" spans="1:13" x14ac:dyDescent="0.3">
      <c r="A3702" s="210" t="str">
        <f t="shared" si="576"/>
        <v>2024-IC-L1</v>
      </c>
      <c r="B3702" s="199">
        <f t="shared" si="577"/>
        <v>45339</v>
      </c>
      <c r="C3702" s="210" t="str">
        <f t="shared" si="578"/>
        <v>Zone 1 - Mile 8</v>
      </c>
      <c r="D3702" s="84" t="s">
        <v>727</v>
      </c>
      <c r="E3702" s="51" t="str">
        <f t="shared" si="579"/>
        <v>Ras</v>
      </c>
      <c r="F3702" s="51" t="str">
        <f t="shared" si="580"/>
        <v>Van Der Westhuizen</v>
      </c>
      <c r="G3702" s="51" t="str">
        <f t="shared" si="581"/>
        <v>Men Senior</v>
      </c>
      <c r="H3702" s="51" t="str">
        <f t="shared" si="582"/>
        <v>Welwitschia</v>
      </c>
      <c r="I3702" s="84"/>
      <c r="J3702" s="84" t="s">
        <v>1280</v>
      </c>
      <c r="K3702" s="84">
        <v>128</v>
      </c>
      <c r="L3702" s="83">
        <f t="shared" si="583"/>
        <v>8.8000000000000007</v>
      </c>
      <c r="M3702" s="83">
        <f t="shared" si="584"/>
        <v>8.8000000000000007</v>
      </c>
    </row>
    <row r="3703" spans="1:13" x14ac:dyDescent="0.3">
      <c r="A3703" s="210" t="str">
        <f t="shared" si="576"/>
        <v>2024-IC-L1</v>
      </c>
      <c r="B3703" s="199">
        <f t="shared" si="577"/>
        <v>45339</v>
      </c>
      <c r="C3703" s="210" t="str">
        <f t="shared" si="578"/>
        <v>Zone 1 - Mile 8</v>
      </c>
      <c r="D3703" s="84" t="s">
        <v>727</v>
      </c>
      <c r="E3703" s="51" t="str">
        <f t="shared" si="579"/>
        <v>Ras</v>
      </c>
      <c r="F3703" s="51" t="str">
        <f t="shared" si="580"/>
        <v>Van Der Westhuizen</v>
      </c>
      <c r="G3703" s="51" t="str">
        <f t="shared" si="581"/>
        <v>Men Senior</v>
      </c>
      <c r="H3703" s="51" t="str">
        <f t="shared" si="582"/>
        <v>Welwitschia</v>
      </c>
      <c r="I3703" s="84"/>
      <c r="J3703" s="84" t="s">
        <v>1280</v>
      </c>
      <c r="K3703" s="84">
        <v>163</v>
      </c>
      <c r="L3703" s="83">
        <f t="shared" si="583"/>
        <v>20.399999999999999</v>
      </c>
      <c r="M3703" s="83">
        <f t="shared" si="584"/>
        <v>20.399999999999999</v>
      </c>
    </row>
    <row r="3704" spans="1:13" x14ac:dyDescent="0.3">
      <c r="A3704" s="210" t="str">
        <f t="shared" si="576"/>
        <v>2024-IC-L1</v>
      </c>
      <c r="B3704" s="199">
        <f t="shared" si="577"/>
        <v>45339</v>
      </c>
      <c r="C3704" s="210" t="str">
        <f t="shared" si="578"/>
        <v>Zone 1 - Mile 8</v>
      </c>
      <c r="D3704" s="84" t="s">
        <v>727</v>
      </c>
      <c r="E3704" s="51" t="str">
        <f t="shared" si="579"/>
        <v>Ras</v>
      </c>
      <c r="F3704" s="51" t="str">
        <f t="shared" si="580"/>
        <v>Van Der Westhuizen</v>
      </c>
      <c r="G3704" s="51" t="str">
        <f t="shared" si="581"/>
        <v>Men Senior</v>
      </c>
      <c r="H3704" s="51" t="str">
        <f t="shared" si="582"/>
        <v>Welwitschia</v>
      </c>
      <c r="I3704" s="84"/>
      <c r="J3704" s="84" t="s">
        <v>1280</v>
      </c>
      <c r="K3704" s="84">
        <v>145</v>
      </c>
      <c r="L3704" s="83">
        <f t="shared" si="583"/>
        <v>13.6</v>
      </c>
      <c r="M3704" s="83">
        <f t="shared" si="584"/>
        <v>13.6</v>
      </c>
    </row>
    <row r="3705" spans="1:13" x14ac:dyDescent="0.3">
      <c r="A3705" s="210" t="str">
        <f t="shared" si="576"/>
        <v>2024-IC-L1</v>
      </c>
      <c r="B3705" s="199">
        <f t="shared" si="577"/>
        <v>45339</v>
      </c>
      <c r="C3705" s="210" t="str">
        <f t="shared" si="578"/>
        <v>Zone 1 - Mile 8</v>
      </c>
      <c r="D3705" s="84" t="s">
        <v>727</v>
      </c>
      <c r="E3705" s="51" t="str">
        <f t="shared" si="579"/>
        <v>Ras</v>
      </c>
      <c r="F3705" s="51" t="str">
        <f t="shared" si="580"/>
        <v>Van Der Westhuizen</v>
      </c>
      <c r="G3705" s="51" t="str">
        <f t="shared" si="581"/>
        <v>Men Senior</v>
      </c>
      <c r="H3705" s="51" t="str">
        <f t="shared" si="582"/>
        <v>Welwitschia</v>
      </c>
      <c r="I3705" s="84"/>
      <c r="J3705" s="82" t="s">
        <v>1279</v>
      </c>
      <c r="K3705" s="84">
        <v>147</v>
      </c>
      <c r="L3705" s="83">
        <f t="shared" si="583"/>
        <v>16.2</v>
      </c>
      <c r="M3705" s="83">
        <f t="shared" si="584"/>
        <v>16.2</v>
      </c>
    </row>
    <row r="3706" spans="1:13" x14ac:dyDescent="0.3">
      <c r="A3706" s="210" t="str">
        <f t="shared" si="576"/>
        <v>2024-IC-L1</v>
      </c>
      <c r="B3706" s="199">
        <f t="shared" si="577"/>
        <v>45339</v>
      </c>
      <c r="C3706" s="210" t="str">
        <f t="shared" si="578"/>
        <v>Zone 1 - Mile 8</v>
      </c>
      <c r="D3706" s="84" t="s">
        <v>727</v>
      </c>
      <c r="E3706" s="51" t="str">
        <f t="shared" si="579"/>
        <v>Ras</v>
      </c>
      <c r="F3706" s="51" t="str">
        <f t="shared" si="580"/>
        <v>Van Der Westhuizen</v>
      </c>
      <c r="G3706" s="51" t="str">
        <f t="shared" si="581"/>
        <v>Men Senior</v>
      </c>
      <c r="H3706" s="51" t="str">
        <f t="shared" si="582"/>
        <v>Welwitschia</v>
      </c>
      <c r="I3706" s="84"/>
      <c r="J3706" s="82" t="s">
        <v>1279</v>
      </c>
      <c r="K3706" s="84">
        <v>140</v>
      </c>
      <c r="L3706" s="83">
        <f t="shared" si="583"/>
        <v>13.7</v>
      </c>
      <c r="M3706" s="83">
        <f t="shared" si="584"/>
        <v>13.7</v>
      </c>
    </row>
    <row r="3707" spans="1:13" x14ac:dyDescent="0.3">
      <c r="A3707" s="210" t="str">
        <f t="shared" si="576"/>
        <v>2024-IC-L1</v>
      </c>
      <c r="B3707" s="199">
        <f t="shared" si="577"/>
        <v>45339</v>
      </c>
      <c r="C3707" s="210" t="str">
        <f t="shared" si="578"/>
        <v>Zone 1 - Mile 8</v>
      </c>
      <c r="D3707" s="84" t="s">
        <v>727</v>
      </c>
      <c r="E3707" s="51" t="str">
        <f t="shared" si="579"/>
        <v>Ras</v>
      </c>
      <c r="F3707" s="51" t="str">
        <f t="shared" si="580"/>
        <v>Van Der Westhuizen</v>
      </c>
      <c r="G3707" s="51" t="str">
        <f t="shared" si="581"/>
        <v>Men Senior</v>
      </c>
      <c r="H3707" s="51" t="str">
        <f t="shared" si="582"/>
        <v>Welwitschia</v>
      </c>
      <c r="I3707" s="84"/>
      <c r="J3707" s="82" t="s">
        <v>1279</v>
      </c>
      <c r="K3707" s="84">
        <v>152</v>
      </c>
      <c r="L3707" s="83">
        <f t="shared" si="583"/>
        <v>18.2</v>
      </c>
      <c r="M3707" s="83">
        <f t="shared" si="584"/>
        <v>18.2</v>
      </c>
    </row>
    <row r="3708" spans="1:13" x14ac:dyDescent="0.3">
      <c r="A3708" s="210" t="str">
        <f t="shared" si="576"/>
        <v>2024-IC-L1</v>
      </c>
      <c r="B3708" s="199">
        <f t="shared" si="577"/>
        <v>45339</v>
      </c>
      <c r="C3708" s="210" t="str">
        <f t="shared" si="578"/>
        <v>Zone 1 - Mile 8</v>
      </c>
      <c r="D3708" s="84" t="s">
        <v>834</v>
      </c>
      <c r="E3708" s="51" t="str">
        <f t="shared" si="579"/>
        <v>Raymond</v>
      </c>
      <c r="F3708" s="51" t="str">
        <f t="shared" si="580"/>
        <v>Duvenhage</v>
      </c>
      <c r="G3708" s="51" t="str">
        <f t="shared" si="581"/>
        <v>Men Veteran</v>
      </c>
      <c r="H3708" s="51" t="str">
        <f t="shared" si="582"/>
        <v>Welwitschia</v>
      </c>
      <c r="I3708" s="84"/>
      <c r="J3708" s="84" t="s">
        <v>1280</v>
      </c>
      <c r="K3708" s="84">
        <v>155</v>
      </c>
      <c r="L3708" s="83">
        <f t="shared" si="583"/>
        <v>17.100000000000001</v>
      </c>
      <c r="M3708" s="83">
        <f t="shared" si="584"/>
        <v>17.100000000000001</v>
      </c>
    </row>
    <row r="3709" spans="1:13" x14ac:dyDescent="0.3">
      <c r="A3709" s="210" t="str">
        <f t="shared" si="576"/>
        <v>2024-IC-L1</v>
      </c>
      <c r="B3709" s="199">
        <f t="shared" si="577"/>
        <v>45339</v>
      </c>
      <c r="C3709" s="210" t="str">
        <f t="shared" si="578"/>
        <v>Zone 1 - Mile 8</v>
      </c>
      <c r="D3709" s="84" t="s">
        <v>834</v>
      </c>
      <c r="E3709" s="51" t="str">
        <f t="shared" si="579"/>
        <v>Raymond</v>
      </c>
      <c r="F3709" s="51" t="str">
        <f t="shared" si="580"/>
        <v>Duvenhage</v>
      </c>
      <c r="G3709" s="51" t="str">
        <f t="shared" si="581"/>
        <v>Men Veteran</v>
      </c>
      <c r="H3709" s="51" t="str">
        <f t="shared" si="582"/>
        <v>Welwitschia</v>
      </c>
      <c r="I3709" s="84"/>
      <c r="J3709" s="84" t="s">
        <v>1280</v>
      </c>
      <c r="K3709" s="84">
        <v>144</v>
      </c>
      <c r="L3709" s="83">
        <f t="shared" si="583"/>
        <v>13.2</v>
      </c>
      <c r="M3709" s="83">
        <f t="shared" si="584"/>
        <v>13.2</v>
      </c>
    </row>
    <row r="3710" spans="1:13" x14ac:dyDescent="0.3">
      <c r="A3710" s="210" t="str">
        <f t="shared" si="576"/>
        <v>2024-IC-L1</v>
      </c>
      <c r="B3710" s="199">
        <f t="shared" si="577"/>
        <v>45339</v>
      </c>
      <c r="C3710" s="210" t="str">
        <f t="shared" si="578"/>
        <v>Zone 1 - Mile 8</v>
      </c>
      <c r="D3710" s="84" t="s">
        <v>834</v>
      </c>
      <c r="E3710" s="51" t="str">
        <f t="shared" si="579"/>
        <v>Raymond</v>
      </c>
      <c r="F3710" s="51" t="str">
        <f t="shared" si="580"/>
        <v>Duvenhage</v>
      </c>
      <c r="G3710" s="51" t="str">
        <f t="shared" si="581"/>
        <v>Men Veteran</v>
      </c>
      <c r="H3710" s="51" t="str">
        <f t="shared" si="582"/>
        <v>Welwitschia</v>
      </c>
      <c r="I3710" s="84"/>
      <c r="J3710" s="84" t="s">
        <v>1280</v>
      </c>
      <c r="K3710" s="84">
        <v>142</v>
      </c>
      <c r="L3710" s="83">
        <f t="shared" si="583"/>
        <v>12.6</v>
      </c>
      <c r="M3710" s="83">
        <f t="shared" si="584"/>
        <v>12.6</v>
      </c>
    </row>
    <row r="3711" spans="1:13" x14ac:dyDescent="0.3">
      <c r="A3711" s="210" t="str">
        <f t="shared" si="576"/>
        <v>2024-IC-L1</v>
      </c>
      <c r="B3711" s="199">
        <f t="shared" si="577"/>
        <v>45339</v>
      </c>
      <c r="C3711" s="210" t="str">
        <f t="shared" si="578"/>
        <v>Zone 1 - Mile 8</v>
      </c>
      <c r="D3711" s="84" t="s">
        <v>834</v>
      </c>
      <c r="E3711" s="51" t="str">
        <f t="shared" si="579"/>
        <v>Raymond</v>
      </c>
      <c r="F3711" s="51" t="str">
        <f t="shared" si="580"/>
        <v>Duvenhage</v>
      </c>
      <c r="G3711" s="51" t="str">
        <f t="shared" si="581"/>
        <v>Men Veteran</v>
      </c>
      <c r="H3711" s="51" t="str">
        <f t="shared" si="582"/>
        <v>Welwitschia</v>
      </c>
      <c r="I3711" s="84"/>
      <c r="J3711" s="82" t="s">
        <v>1279</v>
      </c>
      <c r="K3711" s="84">
        <v>138</v>
      </c>
      <c r="L3711" s="83">
        <f t="shared" si="583"/>
        <v>13.1</v>
      </c>
      <c r="M3711" s="83">
        <f t="shared" si="584"/>
        <v>13.1</v>
      </c>
    </row>
    <row r="3712" spans="1:13" x14ac:dyDescent="0.3">
      <c r="A3712" s="210" t="str">
        <f t="shared" si="576"/>
        <v>2024-IC-L1</v>
      </c>
      <c r="B3712" s="199">
        <f t="shared" si="577"/>
        <v>45339</v>
      </c>
      <c r="C3712" s="210" t="str">
        <f t="shared" si="578"/>
        <v>Zone 1 - Mile 8</v>
      </c>
      <c r="D3712" s="84" t="s">
        <v>834</v>
      </c>
      <c r="E3712" s="51" t="str">
        <f t="shared" si="579"/>
        <v>Raymond</v>
      </c>
      <c r="F3712" s="51" t="str">
        <f t="shared" si="580"/>
        <v>Duvenhage</v>
      </c>
      <c r="G3712" s="51" t="str">
        <f t="shared" si="581"/>
        <v>Men Veteran</v>
      </c>
      <c r="H3712" s="51" t="str">
        <f t="shared" si="582"/>
        <v>Welwitschia</v>
      </c>
      <c r="I3712" s="84"/>
      <c r="J3712" s="82" t="s">
        <v>1279</v>
      </c>
      <c r="K3712" s="84">
        <v>135</v>
      </c>
      <c r="L3712" s="83">
        <f t="shared" si="583"/>
        <v>12.1</v>
      </c>
      <c r="M3712" s="83">
        <f t="shared" si="584"/>
        <v>12.1</v>
      </c>
    </row>
    <row r="3713" spans="1:13" x14ac:dyDescent="0.3">
      <c r="A3713" s="210" t="str">
        <f t="shared" si="576"/>
        <v>2024-IC-L1</v>
      </c>
      <c r="B3713" s="199">
        <f t="shared" si="577"/>
        <v>45339</v>
      </c>
      <c r="C3713" s="210" t="str">
        <f t="shared" si="578"/>
        <v>Zone 1 - Mile 8</v>
      </c>
      <c r="D3713" s="84" t="s">
        <v>834</v>
      </c>
      <c r="E3713" s="51" t="str">
        <f t="shared" si="579"/>
        <v>Raymond</v>
      </c>
      <c r="F3713" s="51" t="str">
        <f t="shared" si="580"/>
        <v>Duvenhage</v>
      </c>
      <c r="G3713" s="51" t="str">
        <f t="shared" si="581"/>
        <v>Men Veteran</v>
      </c>
      <c r="H3713" s="51" t="str">
        <f t="shared" si="582"/>
        <v>Welwitschia</v>
      </c>
      <c r="I3713" s="84"/>
      <c r="J3713" s="82" t="s">
        <v>1279</v>
      </c>
      <c r="K3713" s="84">
        <v>159</v>
      </c>
      <c r="L3713" s="83">
        <f t="shared" si="583"/>
        <v>21.3</v>
      </c>
      <c r="M3713" s="83">
        <f t="shared" si="584"/>
        <v>21.3</v>
      </c>
    </row>
    <row r="3714" spans="1:13" x14ac:dyDescent="0.3">
      <c r="A3714" s="210" t="str">
        <f t="shared" si="576"/>
        <v>2024-IC-L1</v>
      </c>
      <c r="B3714" s="199">
        <f t="shared" si="577"/>
        <v>45339</v>
      </c>
      <c r="C3714" s="210" t="str">
        <f t="shared" si="578"/>
        <v>Zone 1 - Mile 8</v>
      </c>
      <c r="D3714" s="84" t="s">
        <v>557</v>
      </c>
      <c r="E3714" s="51" t="str">
        <f t="shared" si="579"/>
        <v>Dian</v>
      </c>
      <c r="F3714" s="51" t="str">
        <f t="shared" si="580"/>
        <v>Neethling</v>
      </c>
      <c r="G3714" s="51" t="str">
        <f t="shared" si="581"/>
        <v>Men Senior</v>
      </c>
      <c r="H3714" s="51" t="str">
        <f t="shared" si="582"/>
        <v>Welwitschia</v>
      </c>
      <c r="I3714" s="84"/>
      <c r="J3714" s="84" t="s">
        <v>1280</v>
      </c>
      <c r="K3714" s="84">
        <v>152</v>
      </c>
      <c r="L3714" s="83">
        <f t="shared" si="583"/>
        <v>16</v>
      </c>
      <c r="M3714" s="83">
        <f t="shared" si="584"/>
        <v>16</v>
      </c>
    </row>
    <row r="3715" spans="1:13" x14ac:dyDescent="0.3">
      <c r="A3715" s="210" t="str">
        <f t="shared" ref="A3715:A3778" si="585">IF(D3715="","",A3714)</f>
        <v>2024-IC-L1</v>
      </c>
      <c r="B3715" s="199">
        <f t="shared" ref="B3715:B3778" si="586">IF(D3715="","",B3714)</f>
        <v>45339</v>
      </c>
      <c r="C3715" s="210" t="str">
        <f t="shared" ref="C3715:C3778" si="587">IF(D3715="","",C3714)</f>
        <v>Zone 1 - Mile 8</v>
      </c>
      <c r="D3715" s="84" t="s">
        <v>557</v>
      </c>
      <c r="E3715" s="51" t="str">
        <f t="shared" ref="E3715:E3778" si="588">IF(D3715="","",VLOOKUP(D3715,Master,3,FALSE))</f>
        <v>Dian</v>
      </c>
      <c r="F3715" s="51" t="str">
        <f t="shared" ref="F3715:F3778" si="589">IF(D3715="","",VLOOKUP(D3715,Master,4,FALSE))</f>
        <v>Neethling</v>
      </c>
      <c r="G3715" s="51" t="str">
        <f t="shared" ref="G3715:G3778" si="590">IF(D3715="","",VLOOKUP(D3715,Master,5,FALSE))</f>
        <v>Men Senior</v>
      </c>
      <c r="H3715" s="51" t="str">
        <f t="shared" ref="H3715:H3778" si="591">IF(D3715="","",VLOOKUP(D3715,Master,2,FALSE))</f>
        <v>Welwitschia</v>
      </c>
      <c r="I3715" s="84"/>
      <c r="J3715" s="84" t="s">
        <v>1280</v>
      </c>
      <c r="K3715" s="84">
        <v>153</v>
      </c>
      <c r="L3715" s="83">
        <f t="shared" ref="L3715:L3778" si="592">IF(K3715="","",IF(I3715="",ROUND(HLOOKUP(J3715,kgList,K3715,FALSE),1),ROUND(HLOOKUP(I3715,kgList,K3715,FALSE),1)))</f>
        <v>16.399999999999999</v>
      </c>
      <c r="M3715" s="83">
        <f t="shared" ref="M3715:M3778" si="593">IF(L3715="","",IF(COUNTA(I3715:J3715)&gt;1,"Edible or Inedible",IF(COUNTA(I3715)=1,L3715*1,IF(COUNTA(J3715)=1,L3715*1,"ERROR"))))</f>
        <v>16.399999999999999</v>
      </c>
    </row>
    <row r="3716" spans="1:13" x14ac:dyDescent="0.3">
      <c r="A3716" s="210" t="str">
        <f t="shared" si="585"/>
        <v>2024-IC-L1</v>
      </c>
      <c r="B3716" s="199">
        <f t="shared" si="586"/>
        <v>45339</v>
      </c>
      <c r="C3716" s="210" t="str">
        <f t="shared" si="587"/>
        <v>Zone 1 - Mile 8</v>
      </c>
      <c r="D3716" s="84" t="s">
        <v>557</v>
      </c>
      <c r="E3716" s="51" t="str">
        <f t="shared" si="588"/>
        <v>Dian</v>
      </c>
      <c r="F3716" s="51" t="str">
        <f t="shared" si="589"/>
        <v>Neethling</v>
      </c>
      <c r="G3716" s="51" t="str">
        <f t="shared" si="590"/>
        <v>Men Senior</v>
      </c>
      <c r="H3716" s="51" t="str">
        <f t="shared" si="591"/>
        <v>Welwitschia</v>
      </c>
      <c r="I3716" s="84"/>
      <c r="J3716" s="84" t="s">
        <v>1280</v>
      </c>
      <c r="K3716" s="84">
        <v>147</v>
      </c>
      <c r="L3716" s="83">
        <f t="shared" si="592"/>
        <v>14.2</v>
      </c>
      <c r="M3716" s="83">
        <f t="shared" si="593"/>
        <v>14.2</v>
      </c>
    </row>
    <row r="3717" spans="1:13" x14ac:dyDescent="0.3">
      <c r="A3717" s="210" t="str">
        <f t="shared" si="585"/>
        <v>2024-IC-L1</v>
      </c>
      <c r="B3717" s="199">
        <f t="shared" si="586"/>
        <v>45339</v>
      </c>
      <c r="C3717" s="210" t="str">
        <f t="shared" si="587"/>
        <v>Zone 1 - Mile 8</v>
      </c>
      <c r="D3717" s="84" t="s">
        <v>557</v>
      </c>
      <c r="E3717" s="51" t="str">
        <f t="shared" si="588"/>
        <v>Dian</v>
      </c>
      <c r="F3717" s="51" t="str">
        <f t="shared" si="589"/>
        <v>Neethling</v>
      </c>
      <c r="G3717" s="51" t="str">
        <f t="shared" si="590"/>
        <v>Men Senior</v>
      </c>
      <c r="H3717" s="51" t="str">
        <f t="shared" si="591"/>
        <v>Welwitschia</v>
      </c>
      <c r="I3717" s="84"/>
      <c r="J3717" s="84" t="s">
        <v>1280</v>
      </c>
      <c r="K3717" s="84">
        <v>89</v>
      </c>
      <c r="L3717" s="83">
        <f t="shared" si="592"/>
        <v>2.5</v>
      </c>
      <c r="M3717" s="83">
        <f t="shared" si="593"/>
        <v>2.5</v>
      </c>
    </row>
    <row r="3718" spans="1:13" x14ac:dyDescent="0.3">
      <c r="A3718" s="210" t="str">
        <f t="shared" si="585"/>
        <v>2024-IC-L1</v>
      </c>
      <c r="B3718" s="199">
        <f t="shared" si="586"/>
        <v>45339</v>
      </c>
      <c r="C3718" s="210" t="str">
        <f t="shared" si="587"/>
        <v>Zone 1 - Mile 8</v>
      </c>
      <c r="D3718" s="84" t="s">
        <v>557</v>
      </c>
      <c r="E3718" s="51" t="str">
        <f t="shared" si="588"/>
        <v>Dian</v>
      </c>
      <c r="F3718" s="51" t="str">
        <f t="shared" si="589"/>
        <v>Neethling</v>
      </c>
      <c r="G3718" s="51" t="str">
        <f t="shared" si="590"/>
        <v>Men Senior</v>
      </c>
      <c r="H3718" s="51" t="str">
        <f t="shared" si="591"/>
        <v>Welwitschia</v>
      </c>
      <c r="I3718" s="84"/>
      <c r="J3718" s="84" t="s">
        <v>1280</v>
      </c>
      <c r="K3718" s="84">
        <v>163</v>
      </c>
      <c r="L3718" s="83">
        <f t="shared" si="592"/>
        <v>20.399999999999999</v>
      </c>
      <c r="M3718" s="83">
        <f t="shared" si="593"/>
        <v>20.399999999999999</v>
      </c>
    </row>
    <row r="3719" spans="1:13" x14ac:dyDescent="0.3">
      <c r="A3719" s="210" t="str">
        <f t="shared" si="585"/>
        <v>2024-IC-L1</v>
      </c>
      <c r="B3719" s="199">
        <f t="shared" si="586"/>
        <v>45339</v>
      </c>
      <c r="C3719" s="210" t="str">
        <f t="shared" si="587"/>
        <v>Zone 1 - Mile 8</v>
      </c>
      <c r="D3719" s="84" t="s">
        <v>557</v>
      </c>
      <c r="E3719" s="51" t="str">
        <f t="shared" si="588"/>
        <v>Dian</v>
      </c>
      <c r="F3719" s="51" t="str">
        <f t="shared" si="589"/>
        <v>Neethling</v>
      </c>
      <c r="G3719" s="51" t="str">
        <f t="shared" si="590"/>
        <v>Men Senior</v>
      </c>
      <c r="H3719" s="51" t="str">
        <f t="shared" si="591"/>
        <v>Welwitschia</v>
      </c>
      <c r="I3719" s="84"/>
      <c r="J3719" s="82" t="s">
        <v>1279</v>
      </c>
      <c r="K3719" s="84">
        <v>159</v>
      </c>
      <c r="L3719" s="83">
        <f t="shared" si="592"/>
        <v>21.3</v>
      </c>
      <c r="M3719" s="83">
        <f t="shared" si="593"/>
        <v>21.3</v>
      </c>
    </row>
    <row r="3720" spans="1:13" x14ac:dyDescent="0.3">
      <c r="A3720" s="210" t="str">
        <f t="shared" si="585"/>
        <v>2024-IC-L1</v>
      </c>
      <c r="B3720" s="199">
        <f t="shared" si="586"/>
        <v>45339</v>
      </c>
      <c r="C3720" s="210" t="str">
        <f t="shared" si="587"/>
        <v>Zone 1 - Mile 8</v>
      </c>
      <c r="D3720" s="84" t="s">
        <v>520</v>
      </c>
      <c r="E3720" s="51" t="str">
        <f t="shared" si="588"/>
        <v>Carlien</v>
      </c>
      <c r="F3720" s="51" t="str">
        <f t="shared" si="589"/>
        <v>Steyn</v>
      </c>
      <c r="G3720" s="51" t="str">
        <f t="shared" si="590"/>
        <v>Ladies Veteran</v>
      </c>
      <c r="H3720" s="51" t="str">
        <f t="shared" si="591"/>
        <v>Welwitschia</v>
      </c>
      <c r="I3720" s="84"/>
      <c r="J3720" s="84" t="s">
        <v>1280</v>
      </c>
      <c r="K3720" s="84">
        <v>142</v>
      </c>
      <c r="L3720" s="83">
        <f t="shared" si="592"/>
        <v>12.6</v>
      </c>
      <c r="M3720" s="83">
        <f t="shared" si="593"/>
        <v>12.6</v>
      </c>
    </row>
    <row r="3721" spans="1:13" x14ac:dyDescent="0.3">
      <c r="A3721" s="210" t="str">
        <f t="shared" si="585"/>
        <v>2024-IC-L1</v>
      </c>
      <c r="B3721" s="199">
        <f t="shared" si="586"/>
        <v>45339</v>
      </c>
      <c r="C3721" s="210" t="str">
        <f t="shared" si="587"/>
        <v>Zone 1 - Mile 8</v>
      </c>
      <c r="D3721" s="84" t="s">
        <v>465</v>
      </c>
      <c r="E3721" s="51" t="str">
        <f t="shared" si="588"/>
        <v>Johan</v>
      </c>
      <c r="F3721" s="51" t="str">
        <f t="shared" si="589"/>
        <v>Diedericks</v>
      </c>
      <c r="G3721" s="51" t="str">
        <f t="shared" si="590"/>
        <v>Men Veteran</v>
      </c>
      <c r="H3721" s="51" t="str">
        <f t="shared" si="591"/>
        <v>Welwitschia</v>
      </c>
      <c r="I3721" s="84"/>
      <c r="J3721" s="84" t="s">
        <v>1280</v>
      </c>
      <c r="K3721" s="84">
        <v>145</v>
      </c>
      <c r="L3721" s="83">
        <f t="shared" si="592"/>
        <v>13.6</v>
      </c>
      <c r="M3721" s="83">
        <f t="shared" si="593"/>
        <v>13.6</v>
      </c>
    </row>
    <row r="3722" spans="1:13" x14ac:dyDescent="0.3">
      <c r="A3722" s="210" t="str">
        <f t="shared" si="585"/>
        <v>2024-IC-L1</v>
      </c>
      <c r="B3722" s="199">
        <f t="shared" si="586"/>
        <v>45339</v>
      </c>
      <c r="C3722" s="210" t="str">
        <f t="shared" si="587"/>
        <v>Zone 1 - Mile 8</v>
      </c>
      <c r="D3722" s="84" t="s">
        <v>465</v>
      </c>
      <c r="E3722" s="51" t="str">
        <f t="shared" si="588"/>
        <v>Johan</v>
      </c>
      <c r="F3722" s="51" t="str">
        <f t="shared" si="589"/>
        <v>Diedericks</v>
      </c>
      <c r="G3722" s="51" t="str">
        <f t="shared" si="590"/>
        <v>Men Veteran</v>
      </c>
      <c r="H3722" s="51" t="str">
        <f t="shared" si="591"/>
        <v>Welwitschia</v>
      </c>
      <c r="I3722" s="84"/>
      <c r="J3722" s="84" t="s">
        <v>1280</v>
      </c>
      <c r="K3722" s="84">
        <v>145</v>
      </c>
      <c r="L3722" s="83">
        <f t="shared" si="592"/>
        <v>13.6</v>
      </c>
      <c r="M3722" s="83">
        <f t="shared" si="593"/>
        <v>13.6</v>
      </c>
    </row>
    <row r="3723" spans="1:13" x14ac:dyDescent="0.3">
      <c r="A3723" s="210" t="str">
        <f t="shared" si="585"/>
        <v>2024-IC-L1</v>
      </c>
      <c r="B3723" s="199">
        <f t="shared" si="586"/>
        <v>45339</v>
      </c>
      <c r="C3723" s="210" t="str">
        <f t="shared" si="587"/>
        <v>Zone 1 - Mile 8</v>
      </c>
      <c r="D3723" s="84" t="s">
        <v>465</v>
      </c>
      <c r="E3723" s="51" t="str">
        <f t="shared" si="588"/>
        <v>Johan</v>
      </c>
      <c r="F3723" s="51" t="str">
        <f t="shared" si="589"/>
        <v>Diedericks</v>
      </c>
      <c r="G3723" s="51" t="str">
        <f t="shared" si="590"/>
        <v>Men Veteran</v>
      </c>
      <c r="H3723" s="51" t="str">
        <f t="shared" si="591"/>
        <v>Welwitschia</v>
      </c>
      <c r="I3723" s="84"/>
      <c r="J3723" s="84" t="s">
        <v>1280</v>
      </c>
      <c r="K3723" s="84">
        <v>151</v>
      </c>
      <c r="L3723" s="83">
        <f t="shared" si="592"/>
        <v>15.6</v>
      </c>
      <c r="M3723" s="83">
        <f t="shared" si="593"/>
        <v>15.6</v>
      </c>
    </row>
    <row r="3724" spans="1:13" x14ac:dyDescent="0.3">
      <c r="A3724" s="210" t="str">
        <f t="shared" si="585"/>
        <v>2024-IC-L1</v>
      </c>
      <c r="B3724" s="199">
        <f t="shared" si="586"/>
        <v>45339</v>
      </c>
      <c r="C3724" s="210" t="str">
        <f t="shared" si="587"/>
        <v>Zone 1 - Mile 8</v>
      </c>
      <c r="D3724" s="84" t="s">
        <v>465</v>
      </c>
      <c r="E3724" s="51" t="str">
        <f t="shared" si="588"/>
        <v>Johan</v>
      </c>
      <c r="F3724" s="51" t="str">
        <f t="shared" si="589"/>
        <v>Diedericks</v>
      </c>
      <c r="G3724" s="51" t="str">
        <f t="shared" si="590"/>
        <v>Men Veteran</v>
      </c>
      <c r="H3724" s="51" t="str">
        <f t="shared" si="591"/>
        <v>Welwitschia</v>
      </c>
      <c r="I3724" s="84"/>
      <c r="J3724" s="82" t="s">
        <v>1279</v>
      </c>
      <c r="K3724" s="84">
        <v>129</v>
      </c>
      <c r="L3724" s="83">
        <f t="shared" si="592"/>
        <v>10.4</v>
      </c>
      <c r="M3724" s="83">
        <f t="shared" si="593"/>
        <v>10.4</v>
      </c>
    </row>
    <row r="3725" spans="1:13" x14ac:dyDescent="0.3">
      <c r="A3725" s="210" t="str">
        <f t="shared" si="585"/>
        <v>2024-IC-L1</v>
      </c>
      <c r="B3725" s="199">
        <f t="shared" si="586"/>
        <v>45339</v>
      </c>
      <c r="C3725" s="210" t="str">
        <f t="shared" si="587"/>
        <v>Zone 1 - Mile 8</v>
      </c>
      <c r="D3725" s="84" t="s">
        <v>465</v>
      </c>
      <c r="E3725" s="51" t="str">
        <f t="shared" si="588"/>
        <v>Johan</v>
      </c>
      <c r="F3725" s="51" t="str">
        <f t="shared" si="589"/>
        <v>Diedericks</v>
      </c>
      <c r="G3725" s="51" t="str">
        <f t="shared" si="590"/>
        <v>Men Veteran</v>
      </c>
      <c r="H3725" s="51" t="str">
        <f t="shared" si="591"/>
        <v>Welwitschia</v>
      </c>
      <c r="I3725" s="84"/>
      <c r="J3725" s="84" t="s">
        <v>1280</v>
      </c>
      <c r="K3725" s="84">
        <v>136</v>
      </c>
      <c r="L3725" s="83">
        <f t="shared" si="592"/>
        <v>10.8</v>
      </c>
      <c r="M3725" s="83">
        <f t="shared" si="593"/>
        <v>10.8</v>
      </c>
    </row>
    <row r="3726" spans="1:13" x14ac:dyDescent="0.3">
      <c r="A3726" s="210" t="str">
        <f t="shared" si="585"/>
        <v>2024-IC-L1</v>
      </c>
      <c r="B3726" s="199">
        <f t="shared" si="586"/>
        <v>45339</v>
      </c>
      <c r="C3726" s="210" t="str">
        <f t="shared" si="587"/>
        <v>Zone 1 - Mile 8</v>
      </c>
      <c r="D3726" s="84" t="s">
        <v>852</v>
      </c>
      <c r="E3726" s="51" t="str">
        <f t="shared" si="588"/>
        <v>Axel</v>
      </c>
      <c r="F3726" s="51" t="str">
        <f t="shared" si="589"/>
        <v>Parr</v>
      </c>
      <c r="G3726" s="51" t="str">
        <f t="shared" si="590"/>
        <v>Men Master</v>
      </c>
      <c r="H3726" s="51" t="str">
        <f t="shared" si="591"/>
        <v>Welwitschia</v>
      </c>
      <c r="I3726" s="84"/>
      <c r="J3726" s="84" t="s">
        <v>1280</v>
      </c>
      <c r="K3726" s="84">
        <v>135</v>
      </c>
      <c r="L3726" s="83">
        <f t="shared" si="592"/>
        <v>10.6</v>
      </c>
      <c r="M3726" s="83">
        <f t="shared" si="593"/>
        <v>10.6</v>
      </c>
    </row>
    <row r="3727" spans="1:13" x14ac:dyDescent="0.3">
      <c r="A3727" s="210" t="str">
        <f t="shared" si="585"/>
        <v>2024-IC-L1</v>
      </c>
      <c r="B3727" s="199">
        <f t="shared" si="586"/>
        <v>45339</v>
      </c>
      <c r="C3727" s="210" t="str">
        <f t="shared" si="587"/>
        <v>Zone 1 - Mile 8</v>
      </c>
      <c r="D3727" s="84" t="s">
        <v>852</v>
      </c>
      <c r="E3727" s="51" t="str">
        <f t="shared" si="588"/>
        <v>Axel</v>
      </c>
      <c r="F3727" s="51" t="str">
        <f t="shared" si="589"/>
        <v>Parr</v>
      </c>
      <c r="G3727" s="51" t="str">
        <f t="shared" si="590"/>
        <v>Men Master</v>
      </c>
      <c r="H3727" s="51" t="str">
        <f t="shared" si="591"/>
        <v>Welwitschia</v>
      </c>
      <c r="I3727" s="84"/>
      <c r="J3727" s="84" t="s">
        <v>1280</v>
      </c>
      <c r="K3727" s="84">
        <v>128</v>
      </c>
      <c r="L3727" s="83">
        <f t="shared" si="592"/>
        <v>8.8000000000000007</v>
      </c>
      <c r="M3727" s="83">
        <f t="shared" si="593"/>
        <v>8.8000000000000007</v>
      </c>
    </row>
    <row r="3728" spans="1:13" x14ac:dyDescent="0.3">
      <c r="A3728" s="210" t="str">
        <f t="shared" si="585"/>
        <v>2024-IC-L1</v>
      </c>
      <c r="B3728" s="199">
        <f t="shared" si="586"/>
        <v>45339</v>
      </c>
      <c r="C3728" s="210" t="str">
        <f t="shared" si="587"/>
        <v>Zone 1 - Mile 8</v>
      </c>
      <c r="D3728" s="84" t="s">
        <v>852</v>
      </c>
      <c r="E3728" s="51" t="str">
        <f t="shared" si="588"/>
        <v>Axel</v>
      </c>
      <c r="F3728" s="51" t="str">
        <f t="shared" si="589"/>
        <v>Parr</v>
      </c>
      <c r="G3728" s="51" t="str">
        <f t="shared" si="590"/>
        <v>Men Master</v>
      </c>
      <c r="H3728" s="51" t="str">
        <f t="shared" si="591"/>
        <v>Welwitschia</v>
      </c>
      <c r="I3728" s="84"/>
      <c r="J3728" s="84" t="s">
        <v>20</v>
      </c>
      <c r="K3728" s="84">
        <v>85</v>
      </c>
      <c r="L3728" s="83">
        <f t="shared" si="592"/>
        <v>2.2000000000000002</v>
      </c>
      <c r="M3728" s="83">
        <f t="shared" si="593"/>
        <v>2.2000000000000002</v>
      </c>
    </row>
    <row r="3729" spans="1:13" x14ac:dyDescent="0.3">
      <c r="A3729" s="210" t="str">
        <f t="shared" si="585"/>
        <v>2024-IC-L1</v>
      </c>
      <c r="B3729" s="199">
        <f t="shared" si="586"/>
        <v>45339</v>
      </c>
      <c r="C3729" s="210" t="str">
        <f t="shared" si="587"/>
        <v>Zone 1 - Mile 8</v>
      </c>
      <c r="D3729" s="84" t="s">
        <v>852</v>
      </c>
      <c r="E3729" s="51" t="str">
        <f t="shared" si="588"/>
        <v>Axel</v>
      </c>
      <c r="F3729" s="51" t="str">
        <f t="shared" si="589"/>
        <v>Parr</v>
      </c>
      <c r="G3729" s="51" t="str">
        <f t="shared" si="590"/>
        <v>Men Master</v>
      </c>
      <c r="H3729" s="51" t="str">
        <f t="shared" si="591"/>
        <v>Welwitschia</v>
      </c>
      <c r="I3729" s="84"/>
      <c r="J3729" s="84" t="s">
        <v>20</v>
      </c>
      <c r="K3729" s="84">
        <v>86</v>
      </c>
      <c r="L3729" s="83">
        <f t="shared" si="592"/>
        <v>2.2999999999999998</v>
      </c>
      <c r="M3729" s="83">
        <f t="shared" si="593"/>
        <v>2.2999999999999998</v>
      </c>
    </row>
    <row r="3730" spans="1:13" x14ac:dyDescent="0.3">
      <c r="A3730" s="210" t="str">
        <f t="shared" si="585"/>
        <v>2024-IC-L1</v>
      </c>
      <c r="B3730" s="199">
        <f t="shared" si="586"/>
        <v>45339</v>
      </c>
      <c r="C3730" s="210" t="str">
        <f t="shared" si="587"/>
        <v>Zone 1 - Mile 8</v>
      </c>
      <c r="D3730" s="84" t="s">
        <v>852</v>
      </c>
      <c r="E3730" s="51" t="str">
        <f t="shared" si="588"/>
        <v>Axel</v>
      </c>
      <c r="F3730" s="51" t="str">
        <f t="shared" si="589"/>
        <v>Parr</v>
      </c>
      <c r="G3730" s="51" t="str">
        <f t="shared" si="590"/>
        <v>Men Master</v>
      </c>
      <c r="H3730" s="51" t="str">
        <f t="shared" si="591"/>
        <v>Welwitschia</v>
      </c>
      <c r="I3730" s="84"/>
      <c r="J3730" s="84" t="s">
        <v>20</v>
      </c>
      <c r="K3730" s="84">
        <v>90</v>
      </c>
      <c r="L3730" s="83">
        <f t="shared" si="592"/>
        <v>2.7</v>
      </c>
      <c r="M3730" s="83">
        <f t="shared" si="593"/>
        <v>2.7</v>
      </c>
    </row>
    <row r="3731" spans="1:13" x14ac:dyDescent="0.3">
      <c r="A3731" s="210" t="str">
        <f t="shared" si="585"/>
        <v>2024-IC-L1</v>
      </c>
      <c r="B3731" s="199">
        <f t="shared" si="586"/>
        <v>45339</v>
      </c>
      <c r="C3731" s="210" t="str">
        <f t="shared" si="587"/>
        <v>Zone 1 - Mile 8</v>
      </c>
      <c r="D3731" s="84" t="s">
        <v>852</v>
      </c>
      <c r="E3731" s="51" t="str">
        <f t="shared" si="588"/>
        <v>Axel</v>
      </c>
      <c r="F3731" s="51" t="str">
        <f t="shared" si="589"/>
        <v>Parr</v>
      </c>
      <c r="G3731" s="51" t="str">
        <f t="shared" si="590"/>
        <v>Men Master</v>
      </c>
      <c r="H3731" s="51" t="str">
        <f t="shared" si="591"/>
        <v>Welwitschia</v>
      </c>
      <c r="I3731" s="84"/>
      <c r="J3731" s="82" t="s">
        <v>1279</v>
      </c>
      <c r="K3731" s="84">
        <v>145</v>
      </c>
      <c r="L3731" s="83">
        <f t="shared" si="592"/>
        <v>15.5</v>
      </c>
      <c r="M3731" s="83">
        <f t="shared" si="593"/>
        <v>15.5</v>
      </c>
    </row>
    <row r="3732" spans="1:13" x14ac:dyDescent="0.3">
      <c r="A3732" s="210" t="str">
        <f t="shared" si="585"/>
        <v>2024-IC-L1</v>
      </c>
      <c r="B3732" s="199">
        <f t="shared" si="586"/>
        <v>45339</v>
      </c>
      <c r="C3732" s="210" t="str">
        <f t="shared" si="587"/>
        <v>Zone 1 - Mile 8</v>
      </c>
      <c r="D3732" s="84" t="s">
        <v>463</v>
      </c>
      <c r="E3732" s="51" t="str">
        <f t="shared" si="588"/>
        <v>Willem</v>
      </c>
      <c r="F3732" s="51" t="str">
        <f t="shared" si="589"/>
        <v>Steyn</v>
      </c>
      <c r="G3732" s="51" t="str">
        <f t="shared" si="590"/>
        <v>Men Veteran</v>
      </c>
      <c r="H3732" s="51" t="str">
        <f t="shared" si="591"/>
        <v>Welwitschia</v>
      </c>
      <c r="I3732" s="84"/>
      <c r="J3732" s="82" t="s">
        <v>1279</v>
      </c>
      <c r="K3732" s="84">
        <v>148</v>
      </c>
      <c r="L3732" s="83">
        <f t="shared" si="592"/>
        <v>16.600000000000001</v>
      </c>
      <c r="M3732" s="83">
        <f t="shared" si="593"/>
        <v>16.600000000000001</v>
      </c>
    </row>
    <row r="3733" spans="1:13" x14ac:dyDescent="0.3">
      <c r="A3733" s="210" t="str">
        <f t="shared" si="585"/>
        <v>2024-IC-L1</v>
      </c>
      <c r="B3733" s="199">
        <f t="shared" si="586"/>
        <v>45339</v>
      </c>
      <c r="C3733" s="210" t="str">
        <f t="shared" si="587"/>
        <v>Zone 1 - Mile 8</v>
      </c>
      <c r="D3733" s="84" t="s">
        <v>463</v>
      </c>
      <c r="E3733" s="51" t="str">
        <f t="shared" si="588"/>
        <v>Willem</v>
      </c>
      <c r="F3733" s="51" t="str">
        <f t="shared" si="589"/>
        <v>Steyn</v>
      </c>
      <c r="G3733" s="51" t="str">
        <f t="shared" si="590"/>
        <v>Men Veteran</v>
      </c>
      <c r="H3733" s="51" t="str">
        <f t="shared" si="591"/>
        <v>Welwitschia</v>
      </c>
      <c r="I3733" s="84"/>
      <c r="J3733" s="84" t="s">
        <v>1280</v>
      </c>
      <c r="K3733" s="84">
        <v>130</v>
      </c>
      <c r="L3733" s="83">
        <f t="shared" si="592"/>
        <v>9.3000000000000007</v>
      </c>
      <c r="M3733" s="83">
        <f t="shared" si="593"/>
        <v>9.3000000000000007</v>
      </c>
    </row>
    <row r="3734" spans="1:13" x14ac:dyDescent="0.3">
      <c r="A3734" s="210" t="str">
        <f t="shared" si="585"/>
        <v>2024-IC-L1</v>
      </c>
      <c r="B3734" s="199">
        <f t="shared" si="586"/>
        <v>45339</v>
      </c>
      <c r="C3734" s="210" t="str">
        <f t="shared" si="587"/>
        <v>Zone 1 - Mile 8</v>
      </c>
      <c r="D3734" s="84" t="s">
        <v>463</v>
      </c>
      <c r="E3734" s="51" t="str">
        <f t="shared" si="588"/>
        <v>Willem</v>
      </c>
      <c r="F3734" s="51" t="str">
        <f t="shared" si="589"/>
        <v>Steyn</v>
      </c>
      <c r="G3734" s="51" t="str">
        <f t="shared" si="590"/>
        <v>Men Veteran</v>
      </c>
      <c r="H3734" s="51" t="str">
        <f t="shared" si="591"/>
        <v>Welwitschia</v>
      </c>
      <c r="I3734" s="84"/>
      <c r="J3734" s="84" t="s">
        <v>20</v>
      </c>
      <c r="K3734" s="84">
        <v>89</v>
      </c>
      <c r="L3734" s="83">
        <f t="shared" si="592"/>
        <v>2.6</v>
      </c>
      <c r="M3734" s="83">
        <f t="shared" si="593"/>
        <v>2.6</v>
      </c>
    </row>
    <row r="3735" spans="1:13" x14ac:dyDescent="0.3">
      <c r="A3735" s="210" t="str">
        <f t="shared" si="585"/>
        <v>2024-IC-L1</v>
      </c>
      <c r="B3735" s="199">
        <f t="shared" si="586"/>
        <v>45339</v>
      </c>
      <c r="C3735" s="210" t="str">
        <f t="shared" si="587"/>
        <v>Zone 1 - Mile 8</v>
      </c>
      <c r="D3735" s="84" t="s">
        <v>1629</v>
      </c>
      <c r="E3735" s="51" t="str">
        <f t="shared" si="588"/>
        <v>Krynauw</v>
      </c>
      <c r="F3735" s="51" t="str">
        <f t="shared" si="589"/>
        <v>Bauwer</v>
      </c>
      <c r="G3735" s="51" t="str">
        <f t="shared" si="590"/>
        <v>Men U/21</v>
      </c>
      <c r="H3735" s="51" t="str">
        <f t="shared" si="591"/>
        <v>Welwitschia</v>
      </c>
      <c r="I3735" s="84"/>
      <c r="J3735" s="84" t="s">
        <v>1280</v>
      </c>
      <c r="K3735" s="84">
        <v>148</v>
      </c>
      <c r="L3735" s="83">
        <f t="shared" si="592"/>
        <v>14.6</v>
      </c>
      <c r="M3735" s="83">
        <f t="shared" si="593"/>
        <v>14.6</v>
      </c>
    </row>
    <row r="3736" spans="1:13" x14ac:dyDescent="0.3">
      <c r="A3736" s="210" t="str">
        <f t="shared" si="585"/>
        <v>2024-IC-L1</v>
      </c>
      <c r="B3736" s="199">
        <f t="shared" si="586"/>
        <v>45339</v>
      </c>
      <c r="C3736" s="210" t="str">
        <f t="shared" si="587"/>
        <v>Zone 1 - Mile 8</v>
      </c>
      <c r="D3736" s="84" t="s">
        <v>1629</v>
      </c>
      <c r="E3736" s="51" t="str">
        <f t="shared" si="588"/>
        <v>Krynauw</v>
      </c>
      <c r="F3736" s="51" t="str">
        <f t="shared" si="589"/>
        <v>Bauwer</v>
      </c>
      <c r="G3736" s="51" t="str">
        <f t="shared" si="590"/>
        <v>Men U/21</v>
      </c>
      <c r="H3736" s="51" t="str">
        <f t="shared" si="591"/>
        <v>Welwitschia</v>
      </c>
      <c r="I3736" s="84"/>
      <c r="J3736" s="84" t="s">
        <v>1280</v>
      </c>
      <c r="K3736" s="84">
        <v>146</v>
      </c>
      <c r="L3736" s="83">
        <f t="shared" si="592"/>
        <v>13.9</v>
      </c>
      <c r="M3736" s="83">
        <f t="shared" si="593"/>
        <v>13.9</v>
      </c>
    </row>
    <row r="3737" spans="1:13" x14ac:dyDescent="0.3">
      <c r="A3737" s="210" t="str">
        <f t="shared" si="585"/>
        <v>2024-IC-L1</v>
      </c>
      <c r="B3737" s="199">
        <f t="shared" si="586"/>
        <v>45339</v>
      </c>
      <c r="C3737" s="210" t="str">
        <f t="shared" si="587"/>
        <v>Zone 1 - Mile 8</v>
      </c>
      <c r="D3737" s="84" t="s">
        <v>1629</v>
      </c>
      <c r="E3737" s="51" t="str">
        <f t="shared" si="588"/>
        <v>Krynauw</v>
      </c>
      <c r="F3737" s="51" t="str">
        <f t="shared" si="589"/>
        <v>Bauwer</v>
      </c>
      <c r="G3737" s="51" t="str">
        <f t="shared" si="590"/>
        <v>Men U/21</v>
      </c>
      <c r="H3737" s="51" t="str">
        <f t="shared" si="591"/>
        <v>Welwitschia</v>
      </c>
      <c r="I3737" s="84"/>
      <c r="J3737" s="84" t="s">
        <v>20</v>
      </c>
      <c r="K3737" s="84">
        <v>92</v>
      </c>
      <c r="L3737" s="83">
        <f t="shared" si="592"/>
        <v>2.9</v>
      </c>
      <c r="M3737" s="83">
        <f t="shared" si="593"/>
        <v>2.9</v>
      </c>
    </row>
    <row r="3738" spans="1:13" x14ac:dyDescent="0.3">
      <c r="A3738" s="210" t="str">
        <f t="shared" si="585"/>
        <v>2024-IC-L1</v>
      </c>
      <c r="B3738" s="199">
        <f t="shared" si="586"/>
        <v>45339</v>
      </c>
      <c r="C3738" s="210" t="str">
        <f t="shared" si="587"/>
        <v>Zone 1 - Mile 8</v>
      </c>
      <c r="D3738" s="84" t="s">
        <v>880</v>
      </c>
      <c r="E3738" s="51" t="str">
        <f t="shared" si="588"/>
        <v>Marinda</v>
      </c>
      <c r="F3738" s="51" t="str">
        <f t="shared" si="589"/>
        <v>Parr</v>
      </c>
      <c r="G3738" s="51" t="str">
        <f t="shared" si="590"/>
        <v>Ladies Master</v>
      </c>
      <c r="H3738" s="51" t="str">
        <f t="shared" si="591"/>
        <v>Welwitschia</v>
      </c>
      <c r="I3738" s="84"/>
      <c r="J3738" s="84" t="s">
        <v>20</v>
      </c>
      <c r="K3738" s="84">
        <v>81</v>
      </c>
      <c r="L3738" s="83">
        <f t="shared" si="592"/>
        <v>1.9</v>
      </c>
      <c r="M3738" s="83">
        <f t="shared" si="593"/>
        <v>1.9</v>
      </c>
    </row>
    <row r="3739" spans="1:13" x14ac:dyDescent="0.3">
      <c r="A3739" s="210" t="str">
        <f t="shared" si="585"/>
        <v>2024-IC-L1</v>
      </c>
      <c r="B3739" s="199">
        <f t="shared" si="586"/>
        <v>45339</v>
      </c>
      <c r="C3739" s="210" t="str">
        <f t="shared" si="587"/>
        <v>Zone 1 - Mile 8</v>
      </c>
      <c r="D3739" s="84" t="s">
        <v>880</v>
      </c>
      <c r="E3739" s="51" t="str">
        <f t="shared" si="588"/>
        <v>Marinda</v>
      </c>
      <c r="F3739" s="51" t="str">
        <f t="shared" si="589"/>
        <v>Parr</v>
      </c>
      <c r="G3739" s="51" t="str">
        <f t="shared" si="590"/>
        <v>Ladies Master</v>
      </c>
      <c r="H3739" s="51" t="str">
        <f t="shared" si="591"/>
        <v>Welwitschia</v>
      </c>
      <c r="I3739" s="84"/>
      <c r="J3739" s="84" t="s">
        <v>20</v>
      </c>
      <c r="K3739" s="84">
        <v>76</v>
      </c>
      <c r="L3739" s="83">
        <f t="shared" si="592"/>
        <v>1.6</v>
      </c>
      <c r="M3739" s="83">
        <f t="shared" si="593"/>
        <v>1.6</v>
      </c>
    </row>
    <row r="3740" spans="1:13" x14ac:dyDescent="0.3">
      <c r="A3740" s="210" t="str">
        <f t="shared" si="585"/>
        <v>2024-IC-L1</v>
      </c>
      <c r="B3740" s="199">
        <f t="shared" si="586"/>
        <v>45339</v>
      </c>
      <c r="C3740" s="210" t="str">
        <f t="shared" si="587"/>
        <v>Zone 1 - Mile 8</v>
      </c>
      <c r="D3740" s="84" t="s">
        <v>1615</v>
      </c>
      <c r="E3740" s="51" t="str">
        <f t="shared" si="588"/>
        <v>Luca</v>
      </c>
      <c r="F3740" s="51" t="str">
        <f t="shared" si="589"/>
        <v>Greeff</v>
      </c>
      <c r="G3740" s="51" t="str">
        <f t="shared" si="590"/>
        <v>Men U/21</v>
      </c>
      <c r="H3740" s="51" t="str">
        <f t="shared" si="591"/>
        <v>Welwitschia</v>
      </c>
      <c r="I3740" s="84"/>
      <c r="J3740" s="84" t="s">
        <v>1280</v>
      </c>
      <c r="K3740" s="84">
        <v>121</v>
      </c>
      <c r="L3740" s="83">
        <f t="shared" si="592"/>
        <v>7.2</v>
      </c>
      <c r="M3740" s="83">
        <f t="shared" si="593"/>
        <v>7.2</v>
      </c>
    </row>
    <row r="3741" spans="1:13" x14ac:dyDescent="0.3">
      <c r="A3741" s="210" t="str">
        <f t="shared" si="585"/>
        <v>2024-IC-L1</v>
      </c>
      <c r="B3741" s="199">
        <f t="shared" si="586"/>
        <v>45339</v>
      </c>
      <c r="C3741" s="210" t="str">
        <f t="shared" si="587"/>
        <v>Zone 1 - Mile 8</v>
      </c>
      <c r="D3741" s="84" t="s">
        <v>1615</v>
      </c>
      <c r="E3741" s="51" t="str">
        <f t="shared" si="588"/>
        <v>Luca</v>
      </c>
      <c r="F3741" s="51" t="str">
        <f t="shared" si="589"/>
        <v>Greeff</v>
      </c>
      <c r="G3741" s="51" t="str">
        <f t="shared" si="590"/>
        <v>Men U/21</v>
      </c>
      <c r="H3741" s="51" t="str">
        <f t="shared" si="591"/>
        <v>Welwitschia</v>
      </c>
      <c r="I3741" s="84"/>
      <c r="J3741" s="84" t="s">
        <v>20</v>
      </c>
      <c r="K3741" s="84">
        <v>90</v>
      </c>
      <c r="L3741" s="83">
        <f t="shared" si="592"/>
        <v>2.7</v>
      </c>
      <c r="M3741" s="83">
        <f t="shared" si="593"/>
        <v>2.7</v>
      </c>
    </row>
    <row r="3742" spans="1:13" x14ac:dyDescent="0.3">
      <c r="A3742" s="210" t="str">
        <f t="shared" si="585"/>
        <v>2024-IC-L1</v>
      </c>
      <c r="B3742" s="199">
        <f t="shared" si="586"/>
        <v>45339</v>
      </c>
      <c r="C3742" s="210" t="str">
        <f t="shared" si="587"/>
        <v>Zone 1 - Mile 8</v>
      </c>
      <c r="D3742" s="84" t="s">
        <v>538</v>
      </c>
      <c r="E3742" s="51" t="str">
        <f t="shared" si="588"/>
        <v xml:space="preserve">Michael </v>
      </c>
      <c r="F3742" s="51" t="str">
        <f t="shared" si="589"/>
        <v>Maree</v>
      </c>
      <c r="G3742" s="51" t="str">
        <f t="shared" si="590"/>
        <v>Men Veteran</v>
      </c>
      <c r="H3742" s="51" t="str">
        <f t="shared" si="591"/>
        <v>Welwitschia</v>
      </c>
      <c r="I3742" s="84"/>
      <c r="J3742" s="84" t="s">
        <v>20</v>
      </c>
      <c r="K3742" s="84">
        <v>84</v>
      </c>
      <c r="L3742" s="83">
        <f t="shared" si="592"/>
        <v>2.2000000000000002</v>
      </c>
      <c r="M3742" s="83">
        <f t="shared" si="593"/>
        <v>2.2000000000000002</v>
      </c>
    </row>
    <row r="3743" spans="1:13" x14ac:dyDescent="0.3">
      <c r="A3743" s="210" t="str">
        <f t="shared" si="585"/>
        <v>2024-IC-L1</v>
      </c>
      <c r="B3743" s="199">
        <f t="shared" si="586"/>
        <v>45339</v>
      </c>
      <c r="C3743" s="210" t="str">
        <f t="shared" si="587"/>
        <v>Zone 1 - Mile 8</v>
      </c>
      <c r="D3743" s="84" t="s">
        <v>538</v>
      </c>
      <c r="E3743" s="51" t="str">
        <f t="shared" si="588"/>
        <v xml:space="preserve">Michael </v>
      </c>
      <c r="F3743" s="51" t="str">
        <f t="shared" si="589"/>
        <v>Maree</v>
      </c>
      <c r="G3743" s="51" t="str">
        <f t="shared" si="590"/>
        <v>Men Veteran</v>
      </c>
      <c r="H3743" s="51" t="str">
        <f t="shared" si="591"/>
        <v>Welwitschia</v>
      </c>
      <c r="I3743" s="84"/>
      <c r="J3743" s="84" t="s">
        <v>20</v>
      </c>
      <c r="K3743" s="84">
        <v>96</v>
      </c>
      <c r="L3743" s="83">
        <f t="shared" si="592"/>
        <v>3.3</v>
      </c>
      <c r="M3743" s="83">
        <f t="shared" si="593"/>
        <v>3.3</v>
      </c>
    </row>
    <row r="3744" spans="1:13" x14ac:dyDescent="0.3">
      <c r="A3744" s="210" t="str">
        <f t="shared" si="585"/>
        <v>2024-IC-L1</v>
      </c>
      <c r="B3744" s="199">
        <f t="shared" si="586"/>
        <v>45339</v>
      </c>
      <c r="C3744" s="210" t="str">
        <f t="shared" si="587"/>
        <v>Zone 1 - Mile 8</v>
      </c>
      <c r="D3744" s="84" t="s">
        <v>1620</v>
      </c>
      <c r="E3744" s="51" t="str">
        <f t="shared" si="588"/>
        <v>Riaan</v>
      </c>
      <c r="F3744" s="51" t="str">
        <f t="shared" si="589"/>
        <v>Van Rhyn</v>
      </c>
      <c r="G3744" s="51" t="str">
        <f t="shared" si="590"/>
        <v>Men Senior</v>
      </c>
      <c r="H3744" s="51" t="str">
        <f t="shared" si="591"/>
        <v>Welwitschia</v>
      </c>
      <c r="I3744" s="84"/>
      <c r="J3744" s="84"/>
      <c r="K3744" s="84"/>
      <c r="L3744" s="83" t="str">
        <f t="shared" si="592"/>
        <v/>
      </c>
      <c r="M3744" s="83" t="str">
        <f t="shared" si="593"/>
        <v/>
      </c>
    </row>
    <row r="3745" spans="1:13" x14ac:dyDescent="0.3">
      <c r="A3745" s="210" t="str">
        <f t="shared" si="585"/>
        <v>2024-IC-L1</v>
      </c>
      <c r="B3745" s="199">
        <f t="shared" si="586"/>
        <v>45339</v>
      </c>
      <c r="C3745" s="210" t="str">
        <f t="shared" si="587"/>
        <v>Zone 1 - Mile 8</v>
      </c>
      <c r="D3745" s="84" t="s">
        <v>1374</v>
      </c>
      <c r="E3745" s="51" t="str">
        <f t="shared" si="588"/>
        <v>Michael</v>
      </c>
      <c r="F3745" s="51" t="str">
        <f t="shared" si="589"/>
        <v>Diedericks</v>
      </c>
      <c r="G3745" s="51" t="str">
        <f t="shared" si="590"/>
        <v>Men U/16</v>
      </c>
      <c r="H3745" s="51" t="str">
        <f t="shared" si="591"/>
        <v>Welwitschia</v>
      </c>
      <c r="I3745" s="84"/>
      <c r="J3745" s="84"/>
      <c r="K3745" s="84"/>
      <c r="L3745" s="83" t="str">
        <f t="shared" si="592"/>
        <v/>
      </c>
      <c r="M3745" s="83" t="str">
        <f t="shared" si="593"/>
        <v/>
      </c>
    </row>
    <row r="3746" spans="1:13" x14ac:dyDescent="0.3">
      <c r="A3746" s="210" t="str">
        <f t="shared" si="585"/>
        <v>2024-IC-L1</v>
      </c>
      <c r="B3746" s="199">
        <f t="shared" si="586"/>
        <v>45339</v>
      </c>
      <c r="C3746" s="210" t="str">
        <f t="shared" si="587"/>
        <v>Zone 1 - Mile 8</v>
      </c>
      <c r="D3746" s="84" t="s">
        <v>748</v>
      </c>
      <c r="E3746" s="51" t="str">
        <f t="shared" si="588"/>
        <v>Wian</v>
      </c>
      <c r="F3746" s="51" t="str">
        <f t="shared" si="589"/>
        <v>De Klerk</v>
      </c>
      <c r="G3746" s="51" t="str">
        <f t="shared" si="590"/>
        <v>Men Senior</v>
      </c>
      <c r="H3746" s="51" t="str">
        <f t="shared" si="591"/>
        <v>Welwitschia</v>
      </c>
      <c r="I3746" s="84"/>
      <c r="J3746" s="84"/>
      <c r="K3746" s="84"/>
      <c r="L3746" s="83" t="str">
        <f t="shared" si="592"/>
        <v/>
      </c>
      <c r="M3746" s="83" t="str">
        <f t="shared" si="593"/>
        <v/>
      </c>
    </row>
    <row r="3747" spans="1:13" x14ac:dyDescent="0.3">
      <c r="A3747" s="210" t="str">
        <f t="shared" si="585"/>
        <v>2024-IC-L1</v>
      </c>
      <c r="B3747" s="199">
        <f t="shared" si="586"/>
        <v>45339</v>
      </c>
      <c r="C3747" s="210" t="str">
        <f t="shared" si="587"/>
        <v>Zone 1 - Mile 8</v>
      </c>
      <c r="D3747" s="84" t="s">
        <v>1224</v>
      </c>
      <c r="E3747" s="51" t="str">
        <f t="shared" si="588"/>
        <v>Herman</v>
      </c>
      <c r="F3747" s="51" t="str">
        <f t="shared" si="589"/>
        <v>Oosthuizen</v>
      </c>
      <c r="G3747" s="51" t="str">
        <f t="shared" si="590"/>
        <v>Men Master</v>
      </c>
      <c r="H3747" s="51" t="str">
        <f t="shared" si="591"/>
        <v>Welwitschia</v>
      </c>
      <c r="I3747" s="84"/>
      <c r="J3747" s="84"/>
      <c r="K3747" s="84"/>
      <c r="L3747" s="83" t="str">
        <f t="shared" si="592"/>
        <v/>
      </c>
      <c r="M3747" s="83" t="str">
        <f t="shared" si="593"/>
        <v/>
      </c>
    </row>
    <row r="3748" spans="1:13" x14ac:dyDescent="0.3">
      <c r="A3748" s="210" t="str">
        <f t="shared" si="585"/>
        <v>2024-IC-L1</v>
      </c>
      <c r="B3748" s="199">
        <f t="shared" si="586"/>
        <v>45339</v>
      </c>
      <c r="C3748" s="210" t="str">
        <f t="shared" si="587"/>
        <v>Zone 1 - Mile 8</v>
      </c>
      <c r="D3748" s="84" t="s">
        <v>1517</v>
      </c>
      <c r="E3748" s="51" t="str">
        <f t="shared" si="588"/>
        <v>GJ</v>
      </c>
      <c r="F3748" s="51" t="str">
        <f t="shared" si="589"/>
        <v>Oosthuizen</v>
      </c>
      <c r="G3748" s="51" t="str">
        <f t="shared" si="590"/>
        <v>Men Senior</v>
      </c>
      <c r="H3748" s="51" t="str">
        <f t="shared" si="591"/>
        <v>Welwitschia</v>
      </c>
      <c r="I3748" s="84"/>
      <c r="J3748" s="84"/>
      <c r="K3748" s="84"/>
      <c r="L3748" s="83" t="str">
        <f t="shared" si="592"/>
        <v/>
      </c>
      <c r="M3748" s="83" t="str">
        <f t="shared" si="593"/>
        <v/>
      </c>
    </row>
    <row r="3749" spans="1:13" ht="13.8" thickBot="1" x14ac:dyDescent="0.35">
      <c r="A3749" s="212" t="str">
        <f t="shared" si="585"/>
        <v>2024-IC-L1</v>
      </c>
      <c r="B3749" s="211">
        <f t="shared" si="586"/>
        <v>45339</v>
      </c>
      <c r="C3749" s="212" t="str">
        <f t="shared" si="587"/>
        <v>Zone 1 - Mile 8</v>
      </c>
      <c r="D3749" s="201" t="s">
        <v>1026</v>
      </c>
      <c r="E3749" s="213" t="str">
        <f t="shared" si="588"/>
        <v>Alberto</v>
      </c>
      <c r="F3749" s="213" t="str">
        <f t="shared" si="589"/>
        <v>Engelbrecht</v>
      </c>
      <c r="G3749" s="213" t="str">
        <f t="shared" si="590"/>
        <v>Men U/16</v>
      </c>
      <c r="H3749" s="213" t="str">
        <f t="shared" si="591"/>
        <v>Steenbras</v>
      </c>
      <c r="I3749" s="201"/>
      <c r="J3749" s="201"/>
      <c r="K3749" s="201"/>
      <c r="L3749" s="214" t="str">
        <f t="shared" si="592"/>
        <v/>
      </c>
      <c r="M3749" s="214" t="str">
        <f t="shared" si="593"/>
        <v/>
      </c>
    </row>
    <row r="3750" spans="1:13" x14ac:dyDescent="0.3">
      <c r="A3750" s="216" t="s">
        <v>2132</v>
      </c>
      <c r="B3750" s="284">
        <v>45402</v>
      </c>
      <c r="C3750" s="216" t="s">
        <v>2133</v>
      </c>
      <c r="D3750" s="82" t="s">
        <v>1685</v>
      </c>
      <c r="E3750" s="51" t="str">
        <f t="shared" si="588"/>
        <v>Jacobus</v>
      </c>
      <c r="F3750" s="51" t="str">
        <f t="shared" si="589"/>
        <v>Steyl</v>
      </c>
      <c r="G3750" s="51" t="str">
        <f t="shared" si="590"/>
        <v>Men Grand Masters</v>
      </c>
      <c r="H3750" s="51" t="str">
        <f t="shared" si="591"/>
        <v>Atlantic Angling Club</v>
      </c>
      <c r="I3750" s="82"/>
      <c r="J3750" s="82" t="s">
        <v>1279</v>
      </c>
      <c r="K3750" s="82">
        <v>92</v>
      </c>
      <c r="L3750" s="83">
        <f t="shared" si="592"/>
        <v>3.3</v>
      </c>
      <c r="M3750" s="83">
        <f t="shared" si="593"/>
        <v>3.3</v>
      </c>
    </row>
    <row r="3751" spans="1:13" x14ac:dyDescent="0.3">
      <c r="A3751" s="210" t="str">
        <f t="shared" si="585"/>
        <v>2024-IC-L2</v>
      </c>
      <c r="B3751" s="199">
        <f t="shared" si="586"/>
        <v>45402</v>
      </c>
      <c r="C3751" s="210" t="str">
        <f t="shared" si="587"/>
        <v>Zone 2 - Mile 30</v>
      </c>
      <c r="D3751" s="84" t="s">
        <v>1685</v>
      </c>
      <c r="E3751" s="51" t="str">
        <f t="shared" si="588"/>
        <v>Jacobus</v>
      </c>
      <c r="F3751" s="51" t="str">
        <f t="shared" si="589"/>
        <v>Steyl</v>
      </c>
      <c r="G3751" s="51" t="str">
        <f t="shared" si="590"/>
        <v>Men Grand Masters</v>
      </c>
      <c r="H3751" s="51" t="str">
        <f t="shared" si="591"/>
        <v>Atlantic Angling Club</v>
      </c>
      <c r="I3751" s="84"/>
      <c r="J3751" s="84" t="s">
        <v>1280</v>
      </c>
      <c r="K3751" s="84">
        <v>116</v>
      </c>
      <c r="L3751" s="83">
        <f t="shared" si="592"/>
        <v>6.2</v>
      </c>
      <c r="M3751" s="83">
        <f t="shared" si="593"/>
        <v>6.2</v>
      </c>
    </row>
    <row r="3752" spans="1:13" x14ac:dyDescent="0.3">
      <c r="A3752" s="210" t="str">
        <f t="shared" si="585"/>
        <v>2024-IC-L2</v>
      </c>
      <c r="B3752" s="199">
        <f t="shared" si="586"/>
        <v>45402</v>
      </c>
      <c r="C3752" s="210" t="str">
        <f t="shared" si="587"/>
        <v>Zone 2 - Mile 30</v>
      </c>
      <c r="D3752" s="84" t="s">
        <v>1685</v>
      </c>
      <c r="E3752" s="51" t="str">
        <f t="shared" si="588"/>
        <v>Jacobus</v>
      </c>
      <c r="F3752" s="51" t="str">
        <f t="shared" si="589"/>
        <v>Steyl</v>
      </c>
      <c r="G3752" s="51" t="str">
        <f t="shared" si="590"/>
        <v>Men Grand Masters</v>
      </c>
      <c r="H3752" s="51" t="str">
        <f t="shared" si="591"/>
        <v>Atlantic Angling Club</v>
      </c>
      <c r="I3752" s="84"/>
      <c r="J3752" s="84" t="s">
        <v>1280</v>
      </c>
      <c r="K3752" s="84">
        <v>72</v>
      </c>
      <c r="L3752" s="83">
        <f t="shared" si="592"/>
        <v>1.2</v>
      </c>
      <c r="M3752" s="83">
        <f t="shared" si="593"/>
        <v>1.2</v>
      </c>
    </row>
    <row r="3753" spans="1:13" x14ac:dyDescent="0.3">
      <c r="A3753" s="210" t="str">
        <f t="shared" si="585"/>
        <v>2024-IC-L2</v>
      </c>
      <c r="B3753" s="199">
        <f t="shared" si="586"/>
        <v>45402</v>
      </c>
      <c r="C3753" s="210" t="str">
        <f t="shared" si="587"/>
        <v>Zone 2 - Mile 30</v>
      </c>
      <c r="D3753" s="84" t="s">
        <v>1501</v>
      </c>
      <c r="E3753" s="51" t="str">
        <f t="shared" si="588"/>
        <v>Johan</v>
      </c>
      <c r="F3753" s="51" t="str">
        <f t="shared" si="589"/>
        <v>Walters</v>
      </c>
      <c r="G3753" s="51" t="str">
        <f t="shared" si="590"/>
        <v>Men Master</v>
      </c>
      <c r="H3753" s="51" t="str">
        <f t="shared" si="591"/>
        <v>Atlantic Angling Club</v>
      </c>
      <c r="I3753" s="84"/>
      <c r="J3753" s="82" t="s">
        <v>1279</v>
      </c>
      <c r="K3753" s="84">
        <v>106</v>
      </c>
      <c r="L3753" s="83">
        <f t="shared" si="592"/>
        <v>5.3</v>
      </c>
      <c r="M3753" s="83">
        <f t="shared" si="593"/>
        <v>5.3</v>
      </c>
    </row>
    <row r="3754" spans="1:13" x14ac:dyDescent="0.3">
      <c r="A3754" s="210" t="str">
        <f t="shared" si="585"/>
        <v>2024-IC-L2</v>
      </c>
      <c r="B3754" s="199">
        <f t="shared" si="586"/>
        <v>45402</v>
      </c>
      <c r="C3754" s="210" t="str">
        <f t="shared" si="587"/>
        <v>Zone 2 - Mile 30</v>
      </c>
      <c r="D3754" s="84" t="s">
        <v>472</v>
      </c>
      <c r="E3754" s="51" t="str">
        <f t="shared" si="588"/>
        <v>Jörg</v>
      </c>
      <c r="F3754" s="51" t="str">
        <f t="shared" si="589"/>
        <v>Walter</v>
      </c>
      <c r="G3754" s="51" t="str">
        <f t="shared" si="590"/>
        <v>Men Grand Masters</v>
      </c>
      <c r="H3754" s="51" t="str">
        <f t="shared" si="591"/>
        <v>Atlantic Angling Club</v>
      </c>
      <c r="I3754" s="84"/>
      <c r="J3754" s="82" t="s">
        <v>1279</v>
      </c>
      <c r="K3754" s="84">
        <v>98</v>
      </c>
      <c r="L3754" s="83">
        <f t="shared" si="592"/>
        <v>4</v>
      </c>
      <c r="M3754" s="83">
        <f t="shared" si="593"/>
        <v>4</v>
      </c>
    </row>
    <row r="3755" spans="1:13" x14ac:dyDescent="0.3">
      <c r="A3755" s="210" t="str">
        <f t="shared" si="585"/>
        <v>2024-IC-L2</v>
      </c>
      <c r="B3755" s="199">
        <f t="shared" si="586"/>
        <v>45402</v>
      </c>
      <c r="C3755" s="210" t="str">
        <f t="shared" si="587"/>
        <v>Zone 2 - Mile 30</v>
      </c>
      <c r="D3755" s="84" t="s">
        <v>472</v>
      </c>
      <c r="E3755" s="51" t="str">
        <f t="shared" si="588"/>
        <v>Jörg</v>
      </c>
      <c r="F3755" s="51" t="str">
        <f t="shared" si="589"/>
        <v>Walter</v>
      </c>
      <c r="G3755" s="51" t="str">
        <f t="shared" si="590"/>
        <v>Men Grand Masters</v>
      </c>
      <c r="H3755" s="51" t="str">
        <f t="shared" si="591"/>
        <v>Atlantic Angling Club</v>
      </c>
      <c r="I3755" s="84"/>
      <c r="J3755" s="84" t="s">
        <v>1280</v>
      </c>
      <c r="K3755" s="84">
        <v>107</v>
      </c>
      <c r="L3755" s="83">
        <f t="shared" si="592"/>
        <v>4.7</v>
      </c>
      <c r="M3755" s="83">
        <f t="shared" si="593"/>
        <v>4.7</v>
      </c>
    </row>
    <row r="3756" spans="1:13" x14ac:dyDescent="0.3">
      <c r="A3756" s="210" t="str">
        <f t="shared" si="585"/>
        <v>2024-IC-L2</v>
      </c>
      <c r="B3756" s="199">
        <f t="shared" si="586"/>
        <v>45402</v>
      </c>
      <c r="C3756" s="210" t="str">
        <f t="shared" si="587"/>
        <v>Zone 2 - Mile 30</v>
      </c>
      <c r="D3756" s="84" t="s">
        <v>657</v>
      </c>
      <c r="E3756" s="51" t="str">
        <f t="shared" si="588"/>
        <v>Adri</v>
      </c>
      <c r="F3756" s="51" t="str">
        <f t="shared" si="589"/>
        <v>Roets</v>
      </c>
      <c r="G3756" s="51" t="str">
        <f t="shared" si="590"/>
        <v>Men Master</v>
      </c>
      <c r="H3756" s="51" t="str">
        <f t="shared" si="591"/>
        <v>Atlantic Angling Club</v>
      </c>
      <c r="I3756" s="84"/>
      <c r="J3756" s="84" t="s">
        <v>1257</v>
      </c>
      <c r="K3756" s="84">
        <v>82</v>
      </c>
      <c r="L3756" s="83">
        <f t="shared" si="592"/>
        <v>10.1</v>
      </c>
      <c r="M3756" s="83">
        <f t="shared" si="593"/>
        <v>10.1</v>
      </c>
    </row>
    <row r="3757" spans="1:13" x14ac:dyDescent="0.3">
      <c r="A3757" s="210" t="str">
        <f t="shared" si="585"/>
        <v>2024-IC-L2</v>
      </c>
      <c r="B3757" s="199">
        <f t="shared" si="586"/>
        <v>45402</v>
      </c>
      <c r="C3757" s="210" t="str">
        <f t="shared" si="587"/>
        <v>Zone 2 - Mile 30</v>
      </c>
      <c r="D3757" s="84" t="s">
        <v>1670</v>
      </c>
      <c r="E3757" s="51" t="str">
        <f t="shared" si="588"/>
        <v>Andy</v>
      </c>
      <c r="F3757" s="51" t="str">
        <f t="shared" si="589"/>
        <v>Welzig</v>
      </c>
      <c r="G3757" s="51" t="str">
        <f t="shared" si="590"/>
        <v>Men Grand Masters</v>
      </c>
      <c r="H3757" s="51" t="str">
        <f t="shared" si="591"/>
        <v>Atlantic Angling Club</v>
      </c>
      <c r="I3757" s="84"/>
      <c r="J3757" s="84" t="s">
        <v>1257</v>
      </c>
      <c r="K3757" s="84">
        <v>57</v>
      </c>
      <c r="L3757" s="83">
        <f t="shared" si="592"/>
        <v>3.3</v>
      </c>
      <c r="M3757" s="83">
        <f t="shared" si="593"/>
        <v>3.3</v>
      </c>
    </row>
    <row r="3758" spans="1:13" x14ac:dyDescent="0.3">
      <c r="A3758" s="210" t="str">
        <f t="shared" si="585"/>
        <v>2024-IC-L2</v>
      </c>
      <c r="B3758" s="199">
        <f t="shared" si="586"/>
        <v>45402</v>
      </c>
      <c r="C3758" s="210" t="str">
        <f t="shared" si="587"/>
        <v>Zone 2 - Mile 30</v>
      </c>
      <c r="D3758" s="84" t="s">
        <v>906</v>
      </c>
      <c r="E3758" s="51" t="str">
        <f t="shared" si="588"/>
        <v>Andries</v>
      </c>
      <c r="F3758" s="51" t="str">
        <f t="shared" si="589"/>
        <v>Burger</v>
      </c>
      <c r="G3758" s="51" t="str">
        <f t="shared" si="590"/>
        <v>Men Master</v>
      </c>
      <c r="H3758" s="51" t="str">
        <f t="shared" si="591"/>
        <v>Atlantic Angling Club</v>
      </c>
      <c r="I3758" s="84"/>
      <c r="J3758" s="82" t="s">
        <v>1279</v>
      </c>
      <c r="K3758" s="84">
        <v>105</v>
      </c>
      <c r="L3758" s="83">
        <f t="shared" si="592"/>
        <v>5.0999999999999996</v>
      </c>
      <c r="M3758" s="83">
        <f t="shared" si="593"/>
        <v>5.0999999999999996</v>
      </c>
    </row>
    <row r="3759" spans="1:13" x14ac:dyDescent="0.3">
      <c r="A3759" s="210" t="str">
        <f t="shared" si="585"/>
        <v>2024-IC-L2</v>
      </c>
      <c r="B3759" s="199">
        <f t="shared" si="586"/>
        <v>45402</v>
      </c>
      <c r="C3759" s="210" t="str">
        <f t="shared" si="587"/>
        <v>Zone 2 - Mile 30</v>
      </c>
      <c r="D3759" s="84" t="s">
        <v>501</v>
      </c>
      <c r="E3759" s="51" t="str">
        <f t="shared" si="588"/>
        <v>Clemens</v>
      </c>
      <c r="F3759" s="51" t="str">
        <f t="shared" si="589"/>
        <v>Deetlefs</v>
      </c>
      <c r="G3759" s="51" t="str">
        <f t="shared" si="590"/>
        <v>Men Veteran</v>
      </c>
      <c r="H3759" s="51" t="str">
        <f t="shared" si="591"/>
        <v>Atlantic Angling Club</v>
      </c>
      <c r="I3759" s="84" t="s">
        <v>19</v>
      </c>
      <c r="J3759" s="84"/>
      <c r="K3759" s="84">
        <v>118</v>
      </c>
      <c r="L3759" s="83">
        <f t="shared" si="592"/>
        <v>17.399999999999999</v>
      </c>
      <c r="M3759" s="83">
        <f t="shared" si="593"/>
        <v>17.399999999999999</v>
      </c>
    </row>
    <row r="3760" spans="1:13" x14ac:dyDescent="0.3">
      <c r="A3760" s="210" t="str">
        <f t="shared" si="585"/>
        <v>2024-IC-L2</v>
      </c>
      <c r="B3760" s="199">
        <f t="shared" si="586"/>
        <v>45402</v>
      </c>
      <c r="C3760" s="210" t="str">
        <f t="shared" si="587"/>
        <v>Zone 2 - Mile 30</v>
      </c>
      <c r="D3760" s="84" t="s">
        <v>717</v>
      </c>
      <c r="E3760" s="51" t="str">
        <f t="shared" si="588"/>
        <v>Heinz</v>
      </c>
      <c r="F3760" s="51" t="str">
        <f t="shared" si="589"/>
        <v>Bresele</v>
      </c>
      <c r="G3760" s="51" t="str">
        <f t="shared" si="590"/>
        <v>Men Grand Masters</v>
      </c>
      <c r="H3760" s="51" t="str">
        <f t="shared" si="591"/>
        <v>Atlantic Angling Club</v>
      </c>
      <c r="I3760" s="84" t="s">
        <v>19</v>
      </c>
      <c r="J3760" s="84"/>
      <c r="K3760" s="84">
        <v>41</v>
      </c>
      <c r="L3760" s="83">
        <f t="shared" si="592"/>
        <v>0.7</v>
      </c>
      <c r="M3760" s="83">
        <f t="shared" si="593"/>
        <v>0.7</v>
      </c>
    </row>
    <row r="3761" spans="1:13" x14ac:dyDescent="0.3">
      <c r="A3761" s="210" t="str">
        <f t="shared" si="585"/>
        <v>2024-IC-L2</v>
      </c>
      <c r="B3761" s="199">
        <f t="shared" si="586"/>
        <v>45402</v>
      </c>
      <c r="C3761" s="210" t="str">
        <f t="shared" si="587"/>
        <v>Zone 2 - Mile 30</v>
      </c>
      <c r="D3761" s="84" t="s">
        <v>717</v>
      </c>
      <c r="E3761" s="51" t="str">
        <f t="shared" si="588"/>
        <v>Heinz</v>
      </c>
      <c r="F3761" s="51" t="str">
        <f t="shared" si="589"/>
        <v>Bresele</v>
      </c>
      <c r="G3761" s="51" t="str">
        <f t="shared" si="590"/>
        <v>Men Grand Masters</v>
      </c>
      <c r="H3761" s="51" t="str">
        <f t="shared" si="591"/>
        <v>Atlantic Angling Club</v>
      </c>
      <c r="I3761" s="84" t="s">
        <v>9</v>
      </c>
      <c r="J3761" s="84"/>
      <c r="K3761" s="84">
        <v>30</v>
      </c>
      <c r="L3761" s="83">
        <f t="shared" si="592"/>
        <v>0.5</v>
      </c>
      <c r="M3761" s="83">
        <f t="shared" si="593"/>
        <v>0.5</v>
      </c>
    </row>
    <row r="3762" spans="1:13" x14ac:dyDescent="0.3">
      <c r="A3762" s="210" t="str">
        <f t="shared" si="585"/>
        <v>2024-IC-L2</v>
      </c>
      <c r="B3762" s="199">
        <f t="shared" si="586"/>
        <v>45402</v>
      </c>
      <c r="C3762" s="210" t="str">
        <f t="shared" si="587"/>
        <v>Zone 2 - Mile 30</v>
      </c>
      <c r="D3762" s="84" t="s">
        <v>682</v>
      </c>
      <c r="E3762" s="51" t="str">
        <f t="shared" si="588"/>
        <v>Henning</v>
      </c>
      <c r="F3762" s="51" t="str">
        <f t="shared" si="589"/>
        <v>Du Plessis</v>
      </c>
      <c r="G3762" s="51" t="str">
        <f t="shared" si="590"/>
        <v>Men Master</v>
      </c>
      <c r="H3762" s="51" t="str">
        <f t="shared" si="591"/>
        <v>Atlantic Angling Club</v>
      </c>
      <c r="I3762" s="84"/>
      <c r="J3762" s="82" t="s">
        <v>1279</v>
      </c>
      <c r="K3762" s="84">
        <v>110</v>
      </c>
      <c r="L3762" s="83">
        <f t="shared" si="592"/>
        <v>6</v>
      </c>
      <c r="M3762" s="83">
        <f t="shared" si="593"/>
        <v>6</v>
      </c>
    </row>
    <row r="3763" spans="1:13" x14ac:dyDescent="0.3">
      <c r="A3763" s="210" t="str">
        <f t="shared" si="585"/>
        <v>2024-IC-L2</v>
      </c>
      <c r="B3763" s="199">
        <f t="shared" si="586"/>
        <v>45402</v>
      </c>
      <c r="C3763" s="210" t="str">
        <f t="shared" si="587"/>
        <v>Zone 2 - Mile 30</v>
      </c>
      <c r="D3763" s="84" t="s">
        <v>682</v>
      </c>
      <c r="E3763" s="51" t="str">
        <f t="shared" si="588"/>
        <v>Henning</v>
      </c>
      <c r="F3763" s="51" t="str">
        <f t="shared" si="589"/>
        <v>Du Plessis</v>
      </c>
      <c r="G3763" s="51" t="str">
        <f t="shared" si="590"/>
        <v>Men Master</v>
      </c>
      <c r="H3763" s="51" t="str">
        <f t="shared" si="591"/>
        <v>Atlantic Angling Club</v>
      </c>
      <c r="I3763" s="84"/>
      <c r="J3763" s="84" t="s">
        <v>20</v>
      </c>
      <c r="K3763" s="84">
        <v>73</v>
      </c>
      <c r="L3763" s="83">
        <f t="shared" si="592"/>
        <v>1.4</v>
      </c>
      <c r="M3763" s="83">
        <f t="shared" si="593"/>
        <v>1.4</v>
      </c>
    </row>
    <row r="3764" spans="1:13" x14ac:dyDescent="0.3">
      <c r="A3764" s="210" t="str">
        <f t="shared" si="585"/>
        <v>2024-IC-L2</v>
      </c>
      <c r="B3764" s="199">
        <f t="shared" si="586"/>
        <v>45402</v>
      </c>
      <c r="C3764" s="210" t="str">
        <f t="shared" si="587"/>
        <v>Zone 2 - Mile 30</v>
      </c>
      <c r="D3764" s="84" t="s">
        <v>907</v>
      </c>
      <c r="E3764" s="51" t="str">
        <f t="shared" si="588"/>
        <v>Hanno</v>
      </c>
      <c r="F3764" s="51" t="str">
        <f t="shared" si="589"/>
        <v>Burger</v>
      </c>
      <c r="G3764" s="51" t="str">
        <f t="shared" si="590"/>
        <v>Men U/16</v>
      </c>
      <c r="H3764" s="51" t="str">
        <f t="shared" si="591"/>
        <v>Atlantic Angling Club</v>
      </c>
      <c r="I3764" s="84"/>
      <c r="J3764" s="84"/>
      <c r="K3764" s="84"/>
      <c r="L3764" s="83" t="str">
        <f t="shared" si="592"/>
        <v/>
      </c>
      <c r="M3764" s="83" t="str">
        <f t="shared" si="593"/>
        <v/>
      </c>
    </row>
    <row r="3765" spans="1:13" x14ac:dyDescent="0.3">
      <c r="A3765" s="210" t="str">
        <f t="shared" si="585"/>
        <v>2024-IC-L2</v>
      </c>
      <c r="B3765" s="199">
        <f t="shared" si="586"/>
        <v>45402</v>
      </c>
      <c r="C3765" s="210" t="str">
        <f t="shared" si="587"/>
        <v>Zone 2 - Mile 30</v>
      </c>
      <c r="D3765" s="84" t="s">
        <v>909</v>
      </c>
      <c r="E3765" s="51" t="str">
        <f t="shared" si="588"/>
        <v>Sarel</v>
      </c>
      <c r="F3765" s="51" t="str">
        <f t="shared" si="589"/>
        <v>Mynhardt</v>
      </c>
      <c r="G3765" s="51" t="str">
        <f t="shared" si="590"/>
        <v>Men Master</v>
      </c>
      <c r="H3765" s="51" t="str">
        <f t="shared" si="591"/>
        <v>Atlantic Angling Club</v>
      </c>
      <c r="I3765" s="84"/>
      <c r="J3765" s="84"/>
      <c r="K3765" s="84"/>
      <c r="L3765" s="83" t="str">
        <f t="shared" si="592"/>
        <v/>
      </c>
      <c r="M3765" s="83" t="str">
        <f t="shared" si="593"/>
        <v/>
      </c>
    </row>
    <row r="3766" spans="1:13" x14ac:dyDescent="0.3">
      <c r="A3766" s="210" t="str">
        <f t="shared" si="585"/>
        <v>2024-IC-L2</v>
      </c>
      <c r="B3766" s="199">
        <f t="shared" si="586"/>
        <v>45402</v>
      </c>
      <c r="C3766" s="210" t="str">
        <f t="shared" si="587"/>
        <v>Zone 2 - Mile 30</v>
      </c>
      <c r="D3766" s="84" t="s">
        <v>1429</v>
      </c>
      <c r="E3766" s="51" t="str">
        <f t="shared" si="588"/>
        <v>Andi</v>
      </c>
      <c r="F3766" s="51" t="str">
        <f t="shared" si="589"/>
        <v>Bachran</v>
      </c>
      <c r="G3766" s="51" t="str">
        <f t="shared" si="590"/>
        <v>Men Master</v>
      </c>
      <c r="H3766" s="51" t="str">
        <f t="shared" si="591"/>
        <v>Atlantic Angling Club</v>
      </c>
      <c r="I3766" s="84"/>
      <c r="J3766" s="84"/>
      <c r="K3766" s="84"/>
      <c r="L3766" s="83" t="str">
        <f t="shared" si="592"/>
        <v/>
      </c>
      <c r="M3766" s="83" t="str">
        <f t="shared" si="593"/>
        <v/>
      </c>
    </row>
    <row r="3767" spans="1:13" x14ac:dyDescent="0.3">
      <c r="A3767" s="210" t="str">
        <f t="shared" si="585"/>
        <v>2024-IC-L2</v>
      </c>
      <c r="B3767" s="199">
        <f t="shared" si="586"/>
        <v>45402</v>
      </c>
      <c r="C3767" s="210" t="str">
        <f t="shared" si="587"/>
        <v>Zone 2 - Mile 30</v>
      </c>
      <c r="D3767" s="84" t="s">
        <v>614</v>
      </c>
      <c r="E3767" s="51" t="str">
        <f t="shared" si="588"/>
        <v>John</v>
      </c>
      <c r="F3767" s="51" t="str">
        <f t="shared" si="589"/>
        <v>Moody</v>
      </c>
      <c r="G3767" s="51" t="str">
        <f t="shared" si="590"/>
        <v>Men Veteran</v>
      </c>
      <c r="H3767" s="51" t="str">
        <f t="shared" si="591"/>
        <v>Benguella</v>
      </c>
      <c r="I3767" s="84"/>
      <c r="J3767" s="82" t="s">
        <v>1279</v>
      </c>
      <c r="K3767" s="84">
        <v>117</v>
      </c>
      <c r="L3767" s="83">
        <f t="shared" si="592"/>
        <v>7.4</v>
      </c>
      <c r="M3767" s="83">
        <f t="shared" si="593"/>
        <v>7.4</v>
      </c>
    </row>
    <row r="3768" spans="1:13" x14ac:dyDescent="0.3">
      <c r="A3768" s="210" t="str">
        <f t="shared" si="585"/>
        <v>2024-IC-L2</v>
      </c>
      <c r="B3768" s="199">
        <f t="shared" si="586"/>
        <v>45402</v>
      </c>
      <c r="C3768" s="210" t="str">
        <f t="shared" si="587"/>
        <v>Zone 2 - Mile 30</v>
      </c>
      <c r="D3768" s="84" t="s">
        <v>664</v>
      </c>
      <c r="E3768" s="51" t="str">
        <f t="shared" si="588"/>
        <v>Loandro</v>
      </c>
      <c r="F3768" s="51" t="str">
        <f t="shared" si="589"/>
        <v>Steenkamp</v>
      </c>
      <c r="G3768" s="51" t="str">
        <f t="shared" si="590"/>
        <v>Men Master</v>
      </c>
      <c r="H3768" s="51" t="str">
        <f t="shared" si="591"/>
        <v>Benguella</v>
      </c>
      <c r="I3768" s="84"/>
      <c r="J3768" s="82" t="s">
        <v>1279</v>
      </c>
      <c r="K3768" s="84">
        <v>109</v>
      </c>
      <c r="L3768" s="83">
        <f t="shared" si="592"/>
        <v>5.8</v>
      </c>
      <c r="M3768" s="83">
        <f t="shared" si="593"/>
        <v>5.8</v>
      </c>
    </row>
    <row r="3769" spans="1:13" x14ac:dyDescent="0.3">
      <c r="A3769" s="210" t="str">
        <f t="shared" si="585"/>
        <v>2024-IC-L2</v>
      </c>
      <c r="B3769" s="199">
        <f t="shared" si="586"/>
        <v>45402</v>
      </c>
      <c r="C3769" s="210" t="str">
        <f t="shared" si="587"/>
        <v>Zone 2 - Mile 30</v>
      </c>
      <c r="D3769" s="84" t="s">
        <v>1052</v>
      </c>
      <c r="E3769" s="51" t="str">
        <f t="shared" si="588"/>
        <v>Anthony</v>
      </c>
      <c r="F3769" s="51" t="str">
        <f t="shared" si="589"/>
        <v>Botha</v>
      </c>
      <c r="G3769" s="51" t="str">
        <f t="shared" si="590"/>
        <v>Men Senior</v>
      </c>
      <c r="H3769" s="51" t="str">
        <f t="shared" si="591"/>
        <v>Okahandja</v>
      </c>
      <c r="I3769" s="84"/>
      <c r="J3769" s="82" t="s">
        <v>1279</v>
      </c>
      <c r="K3769" s="84">
        <v>111</v>
      </c>
      <c r="L3769" s="83">
        <f t="shared" si="592"/>
        <v>6.2</v>
      </c>
      <c r="M3769" s="83">
        <f t="shared" si="593"/>
        <v>6.2</v>
      </c>
    </row>
    <row r="3770" spans="1:13" x14ac:dyDescent="0.3">
      <c r="A3770" s="210" t="str">
        <f t="shared" si="585"/>
        <v>2024-IC-L2</v>
      </c>
      <c r="B3770" s="199">
        <f t="shared" si="586"/>
        <v>45402</v>
      </c>
      <c r="C3770" s="210" t="str">
        <f t="shared" si="587"/>
        <v>Zone 2 - Mile 30</v>
      </c>
      <c r="D3770" s="84" t="s">
        <v>1052</v>
      </c>
      <c r="E3770" s="51" t="str">
        <f t="shared" si="588"/>
        <v>Anthony</v>
      </c>
      <c r="F3770" s="51" t="str">
        <f t="shared" si="589"/>
        <v>Botha</v>
      </c>
      <c r="G3770" s="51" t="str">
        <f t="shared" si="590"/>
        <v>Men Senior</v>
      </c>
      <c r="H3770" s="51" t="str">
        <f t="shared" si="591"/>
        <v>Okahandja</v>
      </c>
      <c r="I3770" s="84"/>
      <c r="J3770" s="84" t="s">
        <v>1280</v>
      </c>
      <c r="K3770" s="84">
        <v>95</v>
      </c>
      <c r="L3770" s="83">
        <f t="shared" si="592"/>
        <v>3.1</v>
      </c>
      <c r="M3770" s="83">
        <f t="shared" si="593"/>
        <v>3.1</v>
      </c>
    </row>
    <row r="3771" spans="1:13" x14ac:dyDescent="0.3">
      <c r="A3771" s="210" t="str">
        <f t="shared" si="585"/>
        <v>2024-IC-L2</v>
      </c>
      <c r="B3771" s="199">
        <f t="shared" si="586"/>
        <v>45402</v>
      </c>
      <c r="C3771" s="210" t="str">
        <f t="shared" si="587"/>
        <v>Zone 2 - Mile 30</v>
      </c>
      <c r="D3771" s="84" t="s">
        <v>1710</v>
      </c>
      <c r="E3771" s="51" t="str">
        <f t="shared" si="588"/>
        <v>Adrian</v>
      </c>
      <c r="F3771" s="51" t="str">
        <f t="shared" si="589"/>
        <v>Steenkamp</v>
      </c>
      <c r="G3771" s="51" t="str">
        <f t="shared" si="590"/>
        <v>Men U/21</v>
      </c>
      <c r="H3771" s="51" t="str">
        <f t="shared" si="591"/>
        <v>Benguella</v>
      </c>
      <c r="I3771" s="84"/>
      <c r="J3771" s="82" t="s">
        <v>1279</v>
      </c>
      <c r="K3771" s="84">
        <v>100</v>
      </c>
      <c r="L3771" s="83">
        <f t="shared" si="592"/>
        <v>4.3</v>
      </c>
      <c r="M3771" s="83">
        <f t="shared" si="593"/>
        <v>4.3</v>
      </c>
    </row>
    <row r="3772" spans="1:13" x14ac:dyDescent="0.3">
      <c r="A3772" s="210" t="str">
        <f t="shared" si="585"/>
        <v>2024-IC-L2</v>
      </c>
      <c r="B3772" s="199">
        <f t="shared" si="586"/>
        <v>45402</v>
      </c>
      <c r="C3772" s="210" t="str">
        <f t="shared" si="587"/>
        <v>Zone 2 - Mile 30</v>
      </c>
      <c r="D3772" s="84" t="s">
        <v>1710</v>
      </c>
      <c r="E3772" s="51" t="str">
        <f t="shared" si="588"/>
        <v>Adrian</v>
      </c>
      <c r="F3772" s="51" t="str">
        <f t="shared" si="589"/>
        <v>Steenkamp</v>
      </c>
      <c r="G3772" s="51" t="str">
        <f t="shared" si="590"/>
        <v>Men U/21</v>
      </c>
      <c r="H3772" s="51" t="str">
        <f t="shared" si="591"/>
        <v>Benguella</v>
      </c>
      <c r="I3772" s="84"/>
      <c r="J3772" s="82" t="s">
        <v>1279</v>
      </c>
      <c r="K3772" s="84">
        <v>93</v>
      </c>
      <c r="L3772" s="83">
        <f t="shared" si="592"/>
        <v>3.4</v>
      </c>
      <c r="M3772" s="83">
        <f t="shared" si="593"/>
        <v>3.4</v>
      </c>
    </row>
    <row r="3773" spans="1:13" x14ac:dyDescent="0.3">
      <c r="A3773" s="210" t="str">
        <f t="shared" si="585"/>
        <v>2024-IC-L2</v>
      </c>
      <c r="B3773" s="199">
        <f t="shared" si="586"/>
        <v>45402</v>
      </c>
      <c r="C3773" s="210" t="str">
        <f t="shared" si="587"/>
        <v>Zone 2 - Mile 30</v>
      </c>
      <c r="D3773" s="84" t="s">
        <v>984</v>
      </c>
      <c r="E3773" s="51" t="str">
        <f t="shared" si="588"/>
        <v>Louis</v>
      </c>
      <c r="F3773" s="51" t="str">
        <f t="shared" si="589"/>
        <v>Arangies</v>
      </c>
      <c r="G3773" s="51" t="str">
        <f t="shared" si="590"/>
        <v>Men Master</v>
      </c>
      <c r="H3773" s="51" t="str">
        <f t="shared" si="591"/>
        <v>Benguella</v>
      </c>
      <c r="I3773" s="84"/>
      <c r="J3773" s="82" t="s">
        <v>1279</v>
      </c>
      <c r="K3773" s="84">
        <v>99</v>
      </c>
      <c r="L3773" s="83">
        <f t="shared" si="592"/>
        <v>4.2</v>
      </c>
      <c r="M3773" s="83">
        <f t="shared" si="593"/>
        <v>4.2</v>
      </c>
    </row>
    <row r="3774" spans="1:13" x14ac:dyDescent="0.3">
      <c r="A3774" s="210" t="str">
        <f t="shared" si="585"/>
        <v>2024-IC-L2</v>
      </c>
      <c r="B3774" s="199">
        <f t="shared" si="586"/>
        <v>45402</v>
      </c>
      <c r="C3774" s="210" t="str">
        <f t="shared" si="587"/>
        <v>Zone 2 - Mile 30</v>
      </c>
      <c r="D3774" s="84" t="s">
        <v>1409</v>
      </c>
      <c r="E3774" s="51" t="str">
        <f t="shared" si="588"/>
        <v>Stanley</v>
      </c>
      <c r="F3774" s="51" t="str">
        <f t="shared" si="589"/>
        <v>Van Zyl</v>
      </c>
      <c r="G3774" s="51" t="str">
        <f t="shared" si="590"/>
        <v>Men Grand Masters</v>
      </c>
      <c r="H3774" s="51" t="str">
        <f t="shared" si="591"/>
        <v>Okahandja</v>
      </c>
      <c r="I3774" s="84" t="s">
        <v>7</v>
      </c>
      <c r="J3774" s="84"/>
      <c r="K3774" s="84">
        <v>35</v>
      </c>
      <c r="L3774" s="83">
        <f t="shared" si="592"/>
        <v>1.3</v>
      </c>
      <c r="M3774" s="83">
        <f t="shared" si="593"/>
        <v>1.3</v>
      </c>
    </row>
    <row r="3775" spans="1:13" x14ac:dyDescent="0.3">
      <c r="A3775" s="210" t="str">
        <f t="shared" si="585"/>
        <v>2024-IC-L2</v>
      </c>
      <c r="B3775" s="199">
        <f t="shared" si="586"/>
        <v>45402</v>
      </c>
      <c r="C3775" s="210" t="str">
        <f t="shared" si="587"/>
        <v>Zone 2 - Mile 30</v>
      </c>
      <c r="D3775" s="84" t="s">
        <v>570</v>
      </c>
      <c r="E3775" s="51" t="str">
        <f t="shared" si="588"/>
        <v>Lezelle</v>
      </c>
      <c r="F3775" s="51" t="str">
        <f t="shared" si="589"/>
        <v xml:space="preserve">Smit </v>
      </c>
      <c r="G3775" s="51" t="str">
        <f t="shared" si="590"/>
        <v>Ladies Veteran</v>
      </c>
      <c r="H3775" s="51" t="str">
        <f t="shared" si="591"/>
        <v>Benguella</v>
      </c>
      <c r="I3775" s="84"/>
      <c r="J3775" s="84"/>
      <c r="K3775" s="84"/>
      <c r="L3775" s="83" t="str">
        <f t="shared" si="592"/>
        <v/>
      </c>
      <c r="M3775" s="83" t="str">
        <f t="shared" si="593"/>
        <v/>
      </c>
    </row>
    <row r="3776" spans="1:13" x14ac:dyDescent="0.3">
      <c r="A3776" s="210" t="str">
        <f t="shared" si="585"/>
        <v>2024-IC-L2</v>
      </c>
      <c r="B3776" s="199">
        <f t="shared" si="586"/>
        <v>45402</v>
      </c>
      <c r="C3776" s="210" t="str">
        <f t="shared" si="587"/>
        <v>Zone 2 - Mile 30</v>
      </c>
      <c r="D3776" s="84" t="s">
        <v>830</v>
      </c>
      <c r="E3776" s="51" t="str">
        <f t="shared" si="588"/>
        <v>Estian</v>
      </c>
      <c r="F3776" s="51" t="str">
        <f t="shared" si="589"/>
        <v>Jacobs</v>
      </c>
      <c r="G3776" s="51" t="str">
        <f t="shared" si="590"/>
        <v>Men Senior</v>
      </c>
      <c r="H3776" s="51" t="str">
        <f t="shared" si="591"/>
        <v>Benguella</v>
      </c>
      <c r="I3776" s="84"/>
      <c r="J3776" s="84"/>
      <c r="K3776" s="84"/>
      <c r="L3776" s="83" t="str">
        <f t="shared" si="592"/>
        <v/>
      </c>
      <c r="M3776" s="83" t="str">
        <f t="shared" si="593"/>
        <v/>
      </c>
    </row>
    <row r="3777" spans="1:13" x14ac:dyDescent="0.3">
      <c r="A3777" s="210" t="str">
        <f t="shared" si="585"/>
        <v>2024-IC-L2</v>
      </c>
      <c r="B3777" s="199">
        <f t="shared" si="586"/>
        <v>45402</v>
      </c>
      <c r="C3777" s="210" t="str">
        <f t="shared" si="587"/>
        <v>Zone 2 - Mile 30</v>
      </c>
      <c r="D3777" s="84" t="s">
        <v>540</v>
      </c>
      <c r="E3777" s="51" t="str">
        <f t="shared" si="588"/>
        <v>Deon</v>
      </c>
      <c r="F3777" s="51" t="str">
        <f t="shared" si="589"/>
        <v>Jacobs</v>
      </c>
      <c r="G3777" s="51" t="str">
        <f t="shared" si="590"/>
        <v>Men Grand Masters</v>
      </c>
      <c r="H3777" s="51" t="str">
        <f t="shared" si="591"/>
        <v>Benguella</v>
      </c>
      <c r="I3777" s="84"/>
      <c r="J3777" s="84"/>
      <c r="K3777" s="84"/>
      <c r="L3777" s="83" t="str">
        <f t="shared" si="592"/>
        <v/>
      </c>
      <c r="M3777" s="83" t="str">
        <f t="shared" si="593"/>
        <v/>
      </c>
    </row>
    <row r="3778" spans="1:13" x14ac:dyDescent="0.3">
      <c r="A3778" s="210" t="str">
        <f t="shared" si="585"/>
        <v>2024-IC-L2</v>
      </c>
      <c r="B3778" s="199">
        <f t="shared" si="586"/>
        <v>45402</v>
      </c>
      <c r="C3778" s="210" t="str">
        <f t="shared" si="587"/>
        <v>Zone 2 - Mile 30</v>
      </c>
      <c r="D3778" s="84" t="s">
        <v>766</v>
      </c>
      <c r="E3778" s="51" t="str">
        <f t="shared" si="588"/>
        <v>Louw</v>
      </c>
      <c r="F3778" s="51" t="str">
        <f t="shared" si="589"/>
        <v>Steenkamp</v>
      </c>
      <c r="G3778" s="51" t="str">
        <f t="shared" si="590"/>
        <v>Men Senior</v>
      </c>
      <c r="H3778" s="51" t="str">
        <f t="shared" si="591"/>
        <v>Benguella</v>
      </c>
      <c r="I3778" s="84"/>
      <c r="J3778" s="84"/>
      <c r="K3778" s="84"/>
      <c r="L3778" s="83" t="str">
        <f t="shared" si="592"/>
        <v/>
      </c>
      <c r="M3778" s="83" t="str">
        <f t="shared" si="593"/>
        <v/>
      </c>
    </row>
    <row r="3779" spans="1:13" x14ac:dyDescent="0.3">
      <c r="A3779" s="210" t="str">
        <f t="shared" ref="A3779:A3842" si="594">IF(D3779="","",A3778)</f>
        <v>2024-IC-L2</v>
      </c>
      <c r="B3779" s="199">
        <f t="shared" ref="B3779:B3842" si="595">IF(D3779="","",B3778)</f>
        <v>45402</v>
      </c>
      <c r="C3779" s="210" t="str">
        <f t="shared" ref="C3779:C3842" si="596">IF(D3779="","",C3778)</f>
        <v>Zone 2 - Mile 30</v>
      </c>
      <c r="D3779" s="84" t="s">
        <v>668</v>
      </c>
      <c r="E3779" s="51" t="str">
        <f t="shared" ref="E3779:E3842" si="597">IF(D3779="","",VLOOKUP(D3779,Master,3,FALSE))</f>
        <v>Nadia</v>
      </c>
      <c r="F3779" s="51" t="str">
        <f t="shared" ref="F3779:F3842" si="598">IF(D3779="","",VLOOKUP(D3779,Master,4,FALSE))</f>
        <v>Steenkamp</v>
      </c>
      <c r="G3779" s="51" t="str">
        <f t="shared" ref="G3779:G3842" si="599">IF(D3779="","",VLOOKUP(D3779,Master,5,FALSE))</f>
        <v>Ladies Master</v>
      </c>
      <c r="H3779" s="51" t="str">
        <f t="shared" ref="H3779:H3842" si="600">IF(D3779="","",VLOOKUP(D3779,Master,2,FALSE))</f>
        <v>Benguella</v>
      </c>
      <c r="I3779" s="84"/>
      <c r="J3779" s="84"/>
      <c r="K3779" s="84"/>
      <c r="L3779" s="83" t="str">
        <f t="shared" ref="L3779:L3842" si="601">IF(K3779="","",IF(I3779="",ROUND(HLOOKUP(J3779,kgList,K3779,FALSE),1),ROUND(HLOOKUP(I3779,kgList,K3779,FALSE),1)))</f>
        <v/>
      </c>
      <c r="M3779" s="83" t="str">
        <f t="shared" ref="M3779:M3842" si="602">IF(L3779="","",IF(COUNTA(I3779:J3779)&gt;1,"Edible or Inedible",IF(COUNTA(I3779)=1,L3779*1,IF(COUNTA(J3779)=1,L3779*1,"ERROR"))))</f>
        <v/>
      </c>
    </row>
    <row r="3780" spans="1:13" x14ac:dyDescent="0.3">
      <c r="A3780" s="210" t="str">
        <f t="shared" si="594"/>
        <v>2024-IC-L2</v>
      </c>
      <c r="B3780" s="199">
        <f t="shared" si="595"/>
        <v>45402</v>
      </c>
      <c r="C3780" s="210" t="str">
        <f t="shared" si="596"/>
        <v>Zone 2 - Mile 30</v>
      </c>
      <c r="D3780" s="84" t="s">
        <v>693</v>
      </c>
      <c r="E3780" s="51" t="str">
        <f t="shared" si="597"/>
        <v>Sonita</v>
      </c>
      <c r="F3780" s="51" t="str">
        <f t="shared" si="598"/>
        <v>Arangies</v>
      </c>
      <c r="G3780" s="51" t="str">
        <f t="shared" si="599"/>
        <v>Ladies Veteran</v>
      </c>
      <c r="H3780" s="51" t="str">
        <f t="shared" si="600"/>
        <v>Benguella</v>
      </c>
      <c r="I3780" s="84"/>
      <c r="J3780" s="84"/>
      <c r="K3780" s="84"/>
      <c r="L3780" s="83" t="str">
        <f t="shared" si="601"/>
        <v/>
      </c>
      <c r="M3780" s="83" t="str">
        <f t="shared" si="602"/>
        <v/>
      </c>
    </row>
    <row r="3781" spans="1:13" x14ac:dyDescent="0.3">
      <c r="A3781" s="210" t="str">
        <f t="shared" si="594"/>
        <v>2024-IC-L2</v>
      </c>
      <c r="B3781" s="199">
        <f t="shared" si="595"/>
        <v>45402</v>
      </c>
      <c r="C3781" s="210" t="str">
        <f t="shared" si="596"/>
        <v>Zone 2 - Mile 30</v>
      </c>
      <c r="D3781" s="84" t="s">
        <v>632</v>
      </c>
      <c r="E3781" s="51" t="str">
        <f t="shared" si="597"/>
        <v>Ray</v>
      </c>
      <c r="F3781" s="51" t="str">
        <f t="shared" si="598"/>
        <v>Moody</v>
      </c>
      <c r="G3781" s="51" t="str">
        <f t="shared" si="599"/>
        <v>Men Senior</v>
      </c>
      <c r="H3781" s="51" t="str">
        <f t="shared" si="600"/>
        <v>Benguella</v>
      </c>
      <c r="I3781" s="84"/>
      <c r="J3781" s="84"/>
      <c r="K3781" s="84"/>
      <c r="L3781" s="83" t="str">
        <f t="shared" si="601"/>
        <v/>
      </c>
      <c r="M3781" s="83" t="str">
        <f t="shared" si="602"/>
        <v/>
      </c>
    </row>
    <row r="3782" spans="1:13" x14ac:dyDescent="0.3">
      <c r="A3782" s="210" t="str">
        <f t="shared" si="594"/>
        <v>2024-IC-L2</v>
      </c>
      <c r="B3782" s="199">
        <f t="shared" si="595"/>
        <v>45402</v>
      </c>
      <c r="C3782" s="210" t="str">
        <f t="shared" si="596"/>
        <v>Zone 2 - Mile 30</v>
      </c>
      <c r="D3782" s="84" t="s">
        <v>585</v>
      </c>
      <c r="E3782" s="51" t="str">
        <f t="shared" si="597"/>
        <v>Stewert</v>
      </c>
      <c r="F3782" s="51" t="str">
        <f t="shared" si="598"/>
        <v>Reimann</v>
      </c>
      <c r="G3782" s="51" t="str">
        <f t="shared" si="599"/>
        <v>Men U/21</v>
      </c>
      <c r="H3782" s="51" t="str">
        <f t="shared" si="600"/>
        <v>Benguella</v>
      </c>
      <c r="I3782" s="84"/>
      <c r="J3782" s="84"/>
      <c r="K3782" s="84"/>
      <c r="L3782" s="83" t="str">
        <f t="shared" si="601"/>
        <v/>
      </c>
      <c r="M3782" s="83" t="str">
        <f t="shared" si="602"/>
        <v/>
      </c>
    </row>
    <row r="3783" spans="1:13" x14ac:dyDescent="0.3">
      <c r="A3783" s="210" t="str">
        <f t="shared" si="594"/>
        <v>2024-IC-L2</v>
      </c>
      <c r="B3783" s="199">
        <f t="shared" si="595"/>
        <v>45402</v>
      </c>
      <c r="C3783" s="210" t="str">
        <f t="shared" si="596"/>
        <v>Zone 2 - Mile 30</v>
      </c>
      <c r="D3783" s="84" t="s">
        <v>1701</v>
      </c>
      <c r="E3783" s="51" t="str">
        <f t="shared" si="597"/>
        <v>Ricku</v>
      </c>
      <c r="F3783" s="51" t="str">
        <f t="shared" si="598"/>
        <v>Mans</v>
      </c>
      <c r="G3783" s="51" t="str">
        <f t="shared" si="599"/>
        <v>Men Senior</v>
      </c>
      <c r="H3783" s="51" t="str">
        <f t="shared" si="600"/>
        <v>Henties Bay</v>
      </c>
      <c r="I3783" s="84"/>
      <c r="J3783" s="82" t="s">
        <v>1279</v>
      </c>
      <c r="K3783" s="84">
        <v>109</v>
      </c>
      <c r="L3783" s="83">
        <f t="shared" si="601"/>
        <v>5.8</v>
      </c>
      <c r="M3783" s="83">
        <f t="shared" si="602"/>
        <v>5.8</v>
      </c>
    </row>
    <row r="3784" spans="1:13" x14ac:dyDescent="0.3">
      <c r="A3784" s="210" t="str">
        <f t="shared" si="594"/>
        <v>2024-IC-L2</v>
      </c>
      <c r="B3784" s="199">
        <f t="shared" si="595"/>
        <v>45402</v>
      </c>
      <c r="C3784" s="210" t="str">
        <f t="shared" si="596"/>
        <v>Zone 2 - Mile 30</v>
      </c>
      <c r="D3784" s="84" t="s">
        <v>572</v>
      </c>
      <c r="E3784" s="51" t="str">
        <f t="shared" si="597"/>
        <v>Veronica</v>
      </c>
      <c r="F3784" s="51" t="str">
        <f t="shared" si="598"/>
        <v>Nel</v>
      </c>
      <c r="G3784" s="51" t="str">
        <f t="shared" si="599"/>
        <v>Ladies Master</v>
      </c>
      <c r="H3784" s="51" t="str">
        <f t="shared" si="600"/>
        <v>Henties Bay</v>
      </c>
      <c r="I3784" s="84"/>
      <c r="J3784" s="84" t="s">
        <v>20</v>
      </c>
      <c r="K3784" s="84">
        <v>76</v>
      </c>
      <c r="L3784" s="83">
        <f t="shared" si="601"/>
        <v>1.6</v>
      </c>
      <c r="M3784" s="83">
        <f t="shared" si="602"/>
        <v>1.6</v>
      </c>
    </row>
    <row r="3785" spans="1:13" x14ac:dyDescent="0.3">
      <c r="A3785" s="210" t="str">
        <f t="shared" si="594"/>
        <v>2024-IC-L2</v>
      </c>
      <c r="B3785" s="199">
        <f t="shared" si="595"/>
        <v>45402</v>
      </c>
      <c r="C3785" s="210" t="str">
        <f t="shared" si="596"/>
        <v>Zone 2 - Mile 30</v>
      </c>
      <c r="D3785" s="84" t="s">
        <v>572</v>
      </c>
      <c r="E3785" s="51" t="str">
        <f t="shared" si="597"/>
        <v>Veronica</v>
      </c>
      <c r="F3785" s="51" t="str">
        <f t="shared" si="598"/>
        <v>Nel</v>
      </c>
      <c r="G3785" s="51" t="str">
        <f t="shared" si="599"/>
        <v>Ladies Master</v>
      </c>
      <c r="H3785" s="51" t="str">
        <f t="shared" si="600"/>
        <v>Henties Bay</v>
      </c>
      <c r="I3785" s="84"/>
      <c r="J3785" s="84" t="s">
        <v>20</v>
      </c>
      <c r="K3785" s="84">
        <v>67</v>
      </c>
      <c r="L3785" s="83">
        <f t="shared" si="601"/>
        <v>1.1000000000000001</v>
      </c>
      <c r="M3785" s="83">
        <f t="shared" si="602"/>
        <v>1.1000000000000001</v>
      </c>
    </row>
    <row r="3786" spans="1:13" x14ac:dyDescent="0.3">
      <c r="A3786" s="210" t="str">
        <f t="shared" si="594"/>
        <v>2024-IC-L2</v>
      </c>
      <c r="B3786" s="199">
        <f t="shared" si="595"/>
        <v>45402</v>
      </c>
      <c r="C3786" s="210" t="str">
        <f t="shared" si="596"/>
        <v>Zone 2 - Mile 30</v>
      </c>
      <c r="D3786" s="84" t="s">
        <v>1499</v>
      </c>
      <c r="E3786" s="51" t="str">
        <f t="shared" si="597"/>
        <v>Rian</v>
      </c>
      <c r="F3786" s="51" t="str">
        <f t="shared" si="598"/>
        <v>Horn</v>
      </c>
      <c r="G3786" s="51" t="str">
        <f t="shared" si="599"/>
        <v>Men Master</v>
      </c>
      <c r="H3786" s="51" t="str">
        <f t="shared" si="600"/>
        <v>Welwitschia</v>
      </c>
      <c r="I3786" s="84"/>
      <c r="J3786" s="84"/>
      <c r="K3786" s="84"/>
      <c r="L3786" s="83" t="str">
        <f t="shared" si="601"/>
        <v/>
      </c>
      <c r="M3786" s="83" t="str">
        <f t="shared" si="602"/>
        <v/>
      </c>
    </row>
    <row r="3787" spans="1:13" x14ac:dyDescent="0.3">
      <c r="A3787" s="210" t="str">
        <f t="shared" si="594"/>
        <v>2024-IC-L2</v>
      </c>
      <c r="B3787" s="199">
        <f t="shared" si="595"/>
        <v>45402</v>
      </c>
      <c r="C3787" s="210" t="str">
        <f t="shared" si="596"/>
        <v>Zone 2 - Mile 30</v>
      </c>
      <c r="D3787" s="84" t="s">
        <v>694</v>
      </c>
      <c r="E3787" s="51" t="str">
        <f t="shared" si="597"/>
        <v>Phillip Eric</v>
      </c>
      <c r="F3787" s="51" t="str">
        <f t="shared" si="598"/>
        <v>Mans</v>
      </c>
      <c r="G3787" s="51" t="str">
        <f t="shared" si="599"/>
        <v>Men Master</v>
      </c>
      <c r="H3787" s="51" t="str">
        <f t="shared" si="600"/>
        <v>Henties Bay</v>
      </c>
      <c r="I3787" s="84"/>
      <c r="J3787" s="84" t="s">
        <v>20</v>
      </c>
      <c r="K3787" s="84">
        <v>82</v>
      </c>
      <c r="L3787" s="83">
        <f t="shared" si="601"/>
        <v>2</v>
      </c>
      <c r="M3787" s="83">
        <f t="shared" si="602"/>
        <v>2</v>
      </c>
    </row>
    <row r="3788" spans="1:13" x14ac:dyDescent="0.3">
      <c r="A3788" s="210" t="str">
        <f t="shared" si="594"/>
        <v>2024-IC-L2</v>
      </c>
      <c r="B3788" s="199">
        <f t="shared" si="595"/>
        <v>45402</v>
      </c>
      <c r="C3788" s="210" t="str">
        <f t="shared" si="596"/>
        <v>Zone 2 - Mile 30</v>
      </c>
      <c r="D3788" s="84" t="s">
        <v>694</v>
      </c>
      <c r="E3788" s="51" t="str">
        <f t="shared" si="597"/>
        <v>Phillip Eric</v>
      </c>
      <c r="F3788" s="51" t="str">
        <f t="shared" si="598"/>
        <v>Mans</v>
      </c>
      <c r="G3788" s="51" t="str">
        <f t="shared" si="599"/>
        <v>Men Master</v>
      </c>
      <c r="H3788" s="51" t="str">
        <f t="shared" si="600"/>
        <v>Henties Bay</v>
      </c>
      <c r="I3788" s="84"/>
      <c r="J3788" s="84" t="s">
        <v>20</v>
      </c>
      <c r="K3788" s="84">
        <v>66</v>
      </c>
      <c r="L3788" s="83">
        <f t="shared" si="601"/>
        <v>1</v>
      </c>
      <c r="M3788" s="83">
        <f t="shared" si="602"/>
        <v>1</v>
      </c>
    </row>
    <row r="3789" spans="1:13" x14ac:dyDescent="0.3">
      <c r="A3789" s="210" t="str">
        <f t="shared" si="594"/>
        <v>2024-IC-L2</v>
      </c>
      <c r="B3789" s="199">
        <f t="shared" si="595"/>
        <v>45402</v>
      </c>
      <c r="C3789" s="210" t="str">
        <f t="shared" si="596"/>
        <v>Zone 2 - Mile 30</v>
      </c>
      <c r="D3789" s="84" t="s">
        <v>1418</v>
      </c>
      <c r="E3789" s="51" t="str">
        <f t="shared" si="597"/>
        <v>Jacob</v>
      </c>
      <c r="F3789" s="51" t="str">
        <f t="shared" si="598"/>
        <v>Wasserfall</v>
      </c>
      <c r="G3789" s="51" t="str">
        <f t="shared" si="599"/>
        <v>Men Senior</v>
      </c>
      <c r="H3789" s="51" t="str">
        <f t="shared" si="600"/>
        <v>Henties Bay</v>
      </c>
      <c r="I3789" s="84"/>
      <c r="J3789" s="84"/>
      <c r="K3789" s="84"/>
      <c r="L3789" s="83" t="str">
        <f t="shared" si="601"/>
        <v/>
      </c>
      <c r="M3789" s="83" t="str">
        <f t="shared" si="602"/>
        <v/>
      </c>
    </row>
    <row r="3790" spans="1:13" x14ac:dyDescent="0.3">
      <c r="A3790" s="210" t="str">
        <f t="shared" si="594"/>
        <v>2024-IC-L2</v>
      </c>
      <c r="B3790" s="199">
        <f t="shared" si="595"/>
        <v>45402</v>
      </c>
      <c r="C3790" s="210" t="str">
        <f t="shared" si="596"/>
        <v>Zone 2 - Mile 30</v>
      </c>
      <c r="D3790" s="84" t="s">
        <v>1500</v>
      </c>
      <c r="E3790" s="51" t="str">
        <f t="shared" si="597"/>
        <v>Sylvia</v>
      </c>
      <c r="F3790" s="51" t="str">
        <f t="shared" si="598"/>
        <v>Horn</v>
      </c>
      <c r="G3790" s="51" t="str">
        <f t="shared" si="599"/>
        <v>Ladies Master</v>
      </c>
      <c r="H3790" s="51" t="str">
        <f t="shared" si="600"/>
        <v>Welwitschia</v>
      </c>
      <c r="I3790" s="84"/>
      <c r="J3790" s="84"/>
      <c r="K3790" s="84"/>
      <c r="L3790" s="83" t="str">
        <f t="shared" si="601"/>
        <v/>
      </c>
      <c r="M3790" s="83" t="str">
        <f t="shared" si="602"/>
        <v/>
      </c>
    </row>
    <row r="3791" spans="1:13" x14ac:dyDescent="0.3">
      <c r="A3791" s="210" t="str">
        <f t="shared" si="594"/>
        <v>2024-IC-L2</v>
      </c>
      <c r="B3791" s="199">
        <f t="shared" si="595"/>
        <v>45402</v>
      </c>
      <c r="C3791" s="210" t="str">
        <f t="shared" si="596"/>
        <v>Zone 2 - Mile 30</v>
      </c>
      <c r="D3791" s="84" t="s">
        <v>482</v>
      </c>
      <c r="E3791" s="51" t="str">
        <f t="shared" si="597"/>
        <v>Kobus</v>
      </c>
      <c r="F3791" s="51" t="str">
        <f t="shared" si="598"/>
        <v>Nel</v>
      </c>
      <c r="G3791" s="51" t="str">
        <f t="shared" si="599"/>
        <v>Men Master</v>
      </c>
      <c r="H3791" s="51" t="str">
        <f t="shared" si="600"/>
        <v>Henties Bay</v>
      </c>
      <c r="I3791" s="84"/>
      <c r="J3791" s="84"/>
      <c r="K3791" s="84"/>
      <c r="L3791" s="83" t="str">
        <f t="shared" si="601"/>
        <v/>
      </c>
      <c r="M3791" s="83" t="str">
        <f t="shared" si="602"/>
        <v/>
      </c>
    </row>
    <row r="3792" spans="1:13" x14ac:dyDescent="0.3">
      <c r="A3792" s="210" t="str">
        <f t="shared" si="594"/>
        <v>2024-IC-L2</v>
      </c>
      <c r="B3792" s="199">
        <f t="shared" si="595"/>
        <v>45402</v>
      </c>
      <c r="C3792" s="210" t="str">
        <f t="shared" si="596"/>
        <v>Zone 2 - Mile 30</v>
      </c>
      <c r="D3792" s="84" t="s">
        <v>563</v>
      </c>
      <c r="E3792" s="51" t="str">
        <f t="shared" si="597"/>
        <v>Michele</v>
      </c>
      <c r="F3792" s="51" t="str">
        <f t="shared" si="598"/>
        <v>Andersen</v>
      </c>
      <c r="G3792" s="51" t="str">
        <f t="shared" si="599"/>
        <v>Ladies Grand Masters</v>
      </c>
      <c r="H3792" s="51" t="str">
        <f t="shared" si="600"/>
        <v>Henties Bay</v>
      </c>
      <c r="I3792" s="84"/>
      <c r="J3792" s="84"/>
      <c r="K3792" s="84"/>
      <c r="L3792" s="83" t="str">
        <f t="shared" si="601"/>
        <v/>
      </c>
      <c r="M3792" s="83" t="str">
        <f t="shared" si="602"/>
        <v/>
      </c>
    </row>
    <row r="3793" spans="1:13" x14ac:dyDescent="0.3">
      <c r="A3793" s="210" t="str">
        <f t="shared" si="594"/>
        <v>2024-IC-L2</v>
      </c>
      <c r="B3793" s="199">
        <f t="shared" si="595"/>
        <v>45402</v>
      </c>
      <c r="C3793" s="210" t="str">
        <f t="shared" si="596"/>
        <v>Zone 2 - Mile 30</v>
      </c>
      <c r="D3793" s="84" t="s">
        <v>544</v>
      </c>
      <c r="E3793" s="51" t="str">
        <f t="shared" si="597"/>
        <v>Simen</v>
      </c>
      <c r="F3793" s="51" t="str">
        <f t="shared" si="598"/>
        <v>Andersen</v>
      </c>
      <c r="G3793" s="51" t="str">
        <f t="shared" si="599"/>
        <v>Men Grand Masters</v>
      </c>
      <c r="H3793" s="51" t="str">
        <f t="shared" si="600"/>
        <v>Henties Bay</v>
      </c>
      <c r="I3793" s="84"/>
      <c r="J3793" s="84"/>
      <c r="K3793" s="84"/>
      <c r="L3793" s="83" t="str">
        <f t="shared" si="601"/>
        <v/>
      </c>
      <c r="M3793" s="83" t="str">
        <f t="shared" si="602"/>
        <v/>
      </c>
    </row>
    <row r="3794" spans="1:13" x14ac:dyDescent="0.3">
      <c r="A3794" s="210" t="str">
        <f t="shared" si="594"/>
        <v>2024-IC-L2</v>
      </c>
      <c r="B3794" s="199">
        <f t="shared" si="595"/>
        <v>45402</v>
      </c>
      <c r="C3794" s="210" t="str">
        <f t="shared" si="596"/>
        <v>Zone 2 - Mile 30</v>
      </c>
      <c r="D3794" s="84" t="s">
        <v>1367</v>
      </c>
      <c r="E3794" s="51" t="str">
        <f t="shared" si="597"/>
        <v>Nadine</v>
      </c>
      <c r="F3794" s="51" t="str">
        <f t="shared" si="598"/>
        <v>Downing</v>
      </c>
      <c r="G3794" s="51" t="str">
        <f t="shared" si="599"/>
        <v>Ladies Master</v>
      </c>
      <c r="H3794" s="51" t="str">
        <f t="shared" si="600"/>
        <v>Henties Bay</v>
      </c>
      <c r="I3794" s="84"/>
      <c r="J3794" s="84"/>
      <c r="K3794" s="84"/>
      <c r="L3794" s="83" t="str">
        <f t="shared" si="601"/>
        <v/>
      </c>
      <c r="M3794" s="83" t="str">
        <f t="shared" si="602"/>
        <v/>
      </c>
    </row>
    <row r="3795" spans="1:13" x14ac:dyDescent="0.3">
      <c r="A3795" s="210" t="str">
        <f t="shared" si="594"/>
        <v>2024-IC-L2</v>
      </c>
      <c r="B3795" s="199">
        <f t="shared" si="595"/>
        <v>45402</v>
      </c>
      <c r="C3795" s="210" t="str">
        <f t="shared" si="596"/>
        <v>Zone 2 - Mile 30</v>
      </c>
      <c r="D3795" s="84" t="s">
        <v>576</v>
      </c>
      <c r="E3795" s="51" t="str">
        <f t="shared" si="597"/>
        <v>Kiepie</v>
      </c>
      <c r="F3795" s="51" t="str">
        <f t="shared" si="598"/>
        <v>Burger</v>
      </c>
      <c r="G3795" s="51" t="str">
        <f t="shared" si="599"/>
        <v>Men Veteran</v>
      </c>
      <c r="H3795" s="51" t="str">
        <f t="shared" si="600"/>
        <v>Mako</v>
      </c>
      <c r="I3795" s="84"/>
      <c r="J3795" s="82" t="s">
        <v>1279</v>
      </c>
      <c r="K3795" s="84">
        <v>116</v>
      </c>
      <c r="L3795" s="83">
        <f t="shared" si="601"/>
        <v>7.2</v>
      </c>
      <c r="M3795" s="83">
        <f t="shared" si="602"/>
        <v>7.2</v>
      </c>
    </row>
    <row r="3796" spans="1:13" x14ac:dyDescent="0.3">
      <c r="A3796" s="210" t="str">
        <f t="shared" si="594"/>
        <v>2024-IC-L2</v>
      </c>
      <c r="B3796" s="199">
        <f t="shared" si="595"/>
        <v>45402</v>
      </c>
      <c r="C3796" s="210" t="str">
        <f t="shared" si="596"/>
        <v>Zone 2 - Mile 30</v>
      </c>
      <c r="D3796" s="84" t="s">
        <v>1076</v>
      </c>
      <c r="E3796" s="51" t="str">
        <f t="shared" si="597"/>
        <v>Murray</v>
      </c>
      <c r="F3796" s="51" t="str">
        <f t="shared" si="598"/>
        <v>Lewis</v>
      </c>
      <c r="G3796" s="51" t="str">
        <f t="shared" si="599"/>
        <v>Men Veteran</v>
      </c>
      <c r="H3796" s="51" t="str">
        <f t="shared" si="600"/>
        <v>Mako</v>
      </c>
      <c r="I3796" s="84"/>
      <c r="J3796" s="82" t="s">
        <v>1279</v>
      </c>
      <c r="K3796" s="84">
        <v>97</v>
      </c>
      <c r="L3796" s="83">
        <f t="shared" si="601"/>
        <v>3.9</v>
      </c>
      <c r="M3796" s="83">
        <f t="shared" si="602"/>
        <v>3.9</v>
      </c>
    </row>
    <row r="3797" spans="1:13" x14ac:dyDescent="0.3">
      <c r="A3797" s="210" t="str">
        <f t="shared" si="594"/>
        <v>2024-IC-L2</v>
      </c>
      <c r="B3797" s="199">
        <f t="shared" si="595"/>
        <v>45402</v>
      </c>
      <c r="C3797" s="210" t="str">
        <f t="shared" si="596"/>
        <v>Zone 2 - Mile 30</v>
      </c>
      <c r="D3797" s="84" t="s">
        <v>1076</v>
      </c>
      <c r="E3797" s="51" t="str">
        <f t="shared" si="597"/>
        <v>Murray</v>
      </c>
      <c r="F3797" s="51" t="str">
        <f t="shared" si="598"/>
        <v>Lewis</v>
      </c>
      <c r="G3797" s="51" t="str">
        <f t="shared" si="599"/>
        <v>Men Veteran</v>
      </c>
      <c r="H3797" s="51" t="str">
        <f t="shared" si="600"/>
        <v>Mako</v>
      </c>
      <c r="I3797" s="84"/>
      <c r="J3797" s="82" t="s">
        <v>1279</v>
      </c>
      <c r="K3797" s="84">
        <v>103</v>
      </c>
      <c r="L3797" s="83">
        <f t="shared" si="601"/>
        <v>4.8</v>
      </c>
      <c r="M3797" s="83">
        <f t="shared" si="602"/>
        <v>4.8</v>
      </c>
    </row>
    <row r="3798" spans="1:13" x14ac:dyDescent="0.3">
      <c r="A3798" s="210" t="str">
        <f t="shared" si="594"/>
        <v>2024-IC-L2</v>
      </c>
      <c r="B3798" s="199">
        <f t="shared" si="595"/>
        <v>45402</v>
      </c>
      <c r="C3798" s="210" t="str">
        <f t="shared" si="596"/>
        <v>Zone 2 - Mile 30</v>
      </c>
      <c r="D3798" s="84" t="s">
        <v>1076</v>
      </c>
      <c r="E3798" s="51" t="str">
        <f t="shared" si="597"/>
        <v>Murray</v>
      </c>
      <c r="F3798" s="51" t="str">
        <f t="shared" si="598"/>
        <v>Lewis</v>
      </c>
      <c r="G3798" s="51" t="str">
        <f t="shared" si="599"/>
        <v>Men Veteran</v>
      </c>
      <c r="H3798" s="51" t="str">
        <f t="shared" si="600"/>
        <v>Mako</v>
      </c>
      <c r="I3798" s="84" t="s">
        <v>22</v>
      </c>
      <c r="J3798" s="84"/>
      <c r="K3798" s="84">
        <v>56</v>
      </c>
      <c r="L3798" s="83">
        <f t="shared" si="601"/>
        <v>2.2999999999999998</v>
      </c>
      <c r="M3798" s="83">
        <f t="shared" si="602"/>
        <v>2.2999999999999998</v>
      </c>
    </row>
    <row r="3799" spans="1:13" x14ac:dyDescent="0.3">
      <c r="A3799" s="210" t="str">
        <f t="shared" si="594"/>
        <v>2024-IC-L2</v>
      </c>
      <c r="B3799" s="199">
        <f t="shared" si="595"/>
        <v>45402</v>
      </c>
      <c r="C3799" s="210" t="str">
        <f t="shared" si="596"/>
        <v>Zone 2 - Mile 30</v>
      </c>
      <c r="D3799" s="84" t="s">
        <v>1003</v>
      </c>
      <c r="E3799" s="51" t="str">
        <f t="shared" si="597"/>
        <v>Jorg</v>
      </c>
      <c r="F3799" s="51" t="str">
        <f t="shared" si="598"/>
        <v>Walder</v>
      </c>
      <c r="G3799" s="51" t="str">
        <f t="shared" si="599"/>
        <v>Men Master</v>
      </c>
      <c r="H3799" s="51" t="str">
        <f t="shared" si="600"/>
        <v>Mako</v>
      </c>
      <c r="I3799" s="84"/>
      <c r="J3799" s="82" t="s">
        <v>1279</v>
      </c>
      <c r="K3799" s="84">
        <v>89</v>
      </c>
      <c r="L3799" s="83">
        <f t="shared" si="601"/>
        <v>2.9</v>
      </c>
      <c r="M3799" s="83">
        <f t="shared" si="602"/>
        <v>2.9</v>
      </c>
    </row>
    <row r="3800" spans="1:13" x14ac:dyDescent="0.3">
      <c r="A3800" s="210" t="str">
        <f t="shared" si="594"/>
        <v>2024-IC-L2</v>
      </c>
      <c r="B3800" s="199">
        <f t="shared" si="595"/>
        <v>45402</v>
      </c>
      <c r="C3800" s="210" t="str">
        <f t="shared" si="596"/>
        <v>Zone 2 - Mile 30</v>
      </c>
      <c r="D3800" s="84" t="s">
        <v>967</v>
      </c>
      <c r="E3800" s="51" t="str">
        <f t="shared" si="597"/>
        <v>Rudi</v>
      </c>
      <c r="F3800" s="51" t="str">
        <f t="shared" si="598"/>
        <v>Swartz</v>
      </c>
      <c r="G3800" s="51" t="str">
        <f t="shared" si="599"/>
        <v>Men Veteran</v>
      </c>
      <c r="H3800" s="51" t="str">
        <f t="shared" si="600"/>
        <v>Mako</v>
      </c>
      <c r="I3800" s="84" t="s">
        <v>19</v>
      </c>
      <c r="J3800" s="84"/>
      <c r="K3800" s="84">
        <v>109</v>
      </c>
      <c r="L3800" s="83">
        <f t="shared" si="601"/>
        <v>13.7</v>
      </c>
      <c r="M3800" s="83">
        <f t="shared" si="602"/>
        <v>13.7</v>
      </c>
    </row>
    <row r="3801" spans="1:13" x14ac:dyDescent="0.3">
      <c r="A3801" s="210" t="str">
        <f t="shared" si="594"/>
        <v>2024-IC-L2</v>
      </c>
      <c r="B3801" s="199">
        <f t="shared" si="595"/>
        <v>45402</v>
      </c>
      <c r="C3801" s="210" t="str">
        <f t="shared" si="596"/>
        <v>Zone 2 - Mile 30</v>
      </c>
      <c r="D3801" s="84" t="s">
        <v>967</v>
      </c>
      <c r="E3801" s="51" t="str">
        <f t="shared" si="597"/>
        <v>Rudi</v>
      </c>
      <c r="F3801" s="51" t="str">
        <f t="shared" si="598"/>
        <v>Swartz</v>
      </c>
      <c r="G3801" s="51" t="str">
        <f t="shared" si="599"/>
        <v>Men Veteran</v>
      </c>
      <c r="H3801" s="51" t="str">
        <f t="shared" si="600"/>
        <v>Mako</v>
      </c>
      <c r="I3801" s="84"/>
      <c r="J3801" s="82" t="s">
        <v>1279</v>
      </c>
      <c r="K3801" s="84">
        <v>96</v>
      </c>
      <c r="L3801" s="83">
        <f t="shared" si="601"/>
        <v>3.8</v>
      </c>
      <c r="M3801" s="83">
        <f t="shared" si="602"/>
        <v>3.8</v>
      </c>
    </row>
    <row r="3802" spans="1:13" x14ac:dyDescent="0.3">
      <c r="A3802" s="210" t="str">
        <f t="shared" si="594"/>
        <v>2024-IC-L2</v>
      </c>
      <c r="B3802" s="199">
        <f t="shared" si="595"/>
        <v>45402</v>
      </c>
      <c r="C3802" s="210" t="str">
        <f t="shared" si="596"/>
        <v>Zone 2 - Mile 30</v>
      </c>
      <c r="D3802" s="84" t="s">
        <v>967</v>
      </c>
      <c r="E3802" s="51" t="str">
        <f t="shared" si="597"/>
        <v>Rudi</v>
      </c>
      <c r="F3802" s="51" t="str">
        <f t="shared" si="598"/>
        <v>Swartz</v>
      </c>
      <c r="G3802" s="51" t="str">
        <f t="shared" si="599"/>
        <v>Men Veteran</v>
      </c>
      <c r="H3802" s="51" t="str">
        <f t="shared" si="600"/>
        <v>Mako</v>
      </c>
      <c r="I3802" s="84"/>
      <c r="J3802" s="82" t="s">
        <v>1279</v>
      </c>
      <c r="K3802" s="84">
        <v>102</v>
      </c>
      <c r="L3802" s="83">
        <f t="shared" si="601"/>
        <v>4.5999999999999996</v>
      </c>
      <c r="M3802" s="83">
        <f t="shared" si="602"/>
        <v>4.5999999999999996</v>
      </c>
    </row>
    <row r="3803" spans="1:13" x14ac:dyDescent="0.3">
      <c r="A3803" s="210" t="str">
        <f t="shared" si="594"/>
        <v>2024-IC-L2</v>
      </c>
      <c r="B3803" s="199">
        <f t="shared" si="595"/>
        <v>45402</v>
      </c>
      <c r="C3803" s="210" t="str">
        <f t="shared" si="596"/>
        <v>Zone 2 - Mile 30</v>
      </c>
      <c r="D3803" s="84" t="s">
        <v>967</v>
      </c>
      <c r="E3803" s="51" t="str">
        <f t="shared" si="597"/>
        <v>Rudi</v>
      </c>
      <c r="F3803" s="51" t="str">
        <f t="shared" si="598"/>
        <v>Swartz</v>
      </c>
      <c r="G3803" s="51" t="str">
        <f t="shared" si="599"/>
        <v>Men Veteran</v>
      </c>
      <c r="H3803" s="51" t="str">
        <f t="shared" si="600"/>
        <v>Mako</v>
      </c>
      <c r="I3803" s="84"/>
      <c r="J3803" s="82" t="s">
        <v>1279</v>
      </c>
      <c r="K3803" s="84">
        <v>77</v>
      </c>
      <c r="L3803" s="83">
        <f t="shared" si="601"/>
        <v>1.8</v>
      </c>
      <c r="M3803" s="83">
        <f t="shared" si="602"/>
        <v>1.8</v>
      </c>
    </row>
    <row r="3804" spans="1:13" x14ac:dyDescent="0.3">
      <c r="A3804" s="210" t="str">
        <f t="shared" si="594"/>
        <v>2024-IC-L2</v>
      </c>
      <c r="B3804" s="199">
        <f t="shared" si="595"/>
        <v>45402</v>
      </c>
      <c r="C3804" s="210" t="str">
        <f t="shared" si="596"/>
        <v>Zone 2 - Mile 30</v>
      </c>
      <c r="D3804" s="84" t="s">
        <v>450</v>
      </c>
      <c r="E3804" s="51" t="str">
        <f t="shared" si="597"/>
        <v>Philip</v>
      </c>
      <c r="F3804" s="51" t="str">
        <f t="shared" si="598"/>
        <v>Swartz</v>
      </c>
      <c r="G3804" s="51" t="str">
        <f t="shared" si="599"/>
        <v>Men U/16</v>
      </c>
      <c r="H3804" s="51" t="str">
        <f t="shared" si="600"/>
        <v>Mako</v>
      </c>
      <c r="I3804" s="84"/>
      <c r="J3804" s="82" t="s">
        <v>1279</v>
      </c>
      <c r="K3804" s="84">
        <v>99</v>
      </c>
      <c r="L3804" s="83">
        <f t="shared" si="601"/>
        <v>4.2</v>
      </c>
      <c r="M3804" s="83">
        <f t="shared" si="602"/>
        <v>4.2</v>
      </c>
    </row>
    <row r="3805" spans="1:13" x14ac:dyDescent="0.3">
      <c r="A3805" s="210" t="str">
        <f t="shared" si="594"/>
        <v>2024-IC-L2</v>
      </c>
      <c r="B3805" s="199">
        <f t="shared" si="595"/>
        <v>45402</v>
      </c>
      <c r="C3805" s="210" t="str">
        <f t="shared" si="596"/>
        <v>Zone 2 - Mile 30</v>
      </c>
      <c r="D3805" s="84" t="s">
        <v>566</v>
      </c>
      <c r="E3805" s="51" t="str">
        <f t="shared" si="597"/>
        <v>Andrew</v>
      </c>
      <c r="F3805" s="51" t="str">
        <f t="shared" si="598"/>
        <v>Van Schalkwyk</v>
      </c>
      <c r="G3805" s="51" t="str">
        <f t="shared" si="599"/>
        <v>Men Veteran</v>
      </c>
      <c r="H3805" s="51" t="str">
        <f t="shared" si="600"/>
        <v>Mako</v>
      </c>
      <c r="I3805" s="84"/>
      <c r="J3805" s="84" t="s">
        <v>1280</v>
      </c>
      <c r="K3805" s="84">
        <v>112</v>
      </c>
      <c r="L3805" s="83">
        <f t="shared" si="601"/>
        <v>5.5</v>
      </c>
      <c r="M3805" s="83">
        <f t="shared" si="602"/>
        <v>5.5</v>
      </c>
    </row>
    <row r="3806" spans="1:13" x14ac:dyDescent="0.3">
      <c r="A3806" s="210" t="str">
        <f t="shared" si="594"/>
        <v>2024-IC-L2</v>
      </c>
      <c r="B3806" s="199">
        <f t="shared" si="595"/>
        <v>45402</v>
      </c>
      <c r="C3806" s="210" t="str">
        <f t="shared" si="596"/>
        <v>Zone 2 - Mile 30</v>
      </c>
      <c r="D3806" s="84" t="s">
        <v>566</v>
      </c>
      <c r="E3806" s="51" t="str">
        <f t="shared" si="597"/>
        <v>Andrew</v>
      </c>
      <c r="F3806" s="51" t="str">
        <f t="shared" si="598"/>
        <v>Van Schalkwyk</v>
      </c>
      <c r="G3806" s="51" t="str">
        <f t="shared" si="599"/>
        <v>Men Veteran</v>
      </c>
      <c r="H3806" s="51" t="str">
        <f t="shared" si="600"/>
        <v>Mako</v>
      </c>
      <c r="I3806" s="84"/>
      <c r="J3806" s="82" t="s">
        <v>1279</v>
      </c>
      <c r="K3806" s="84">
        <v>147</v>
      </c>
      <c r="L3806" s="83">
        <f t="shared" si="601"/>
        <v>16.2</v>
      </c>
      <c r="M3806" s="83">
        <f t="shared" si="602"/>
        <v>16.2</v>
      </c>
    </row>
    <row r="3807" spans="1:13" x14ac:dyDescent="0.3">
      <c r="A3807" s="210" t="str">
        <f t="shared" si="594"/>
        <v>2024-IC-L2</v>
      </c>
      <c r="B3807" s="199">
        <f t="shared" si="595"/>
        <v>45402</v>
      </c>
      <c r="C3807" s="210" t="str">
        <f t="shared" si="596"/>
        <v>Zone 2 - Mile 30</v>
      </c>
      <c r="D3807" s="84" t="s">
        <v>566</v>
      </c>
      <c r="E3807" s="51" t="str">
        <f t="shared" si="597"/>
        <v>Andrew</v>
      </c>
      <c r="F3807" s="51" t="str">
        <f t="shared" si="598"/>
        <v>Van Schalkwyk</v>
      </c>
      <c r="G3807" s="51" t="str">
        <f t="shared" si="599"/>
        <v>Men Veteran</v>
      </c>
      <c r="H3807" s="51" t="str">
        <f t="shared" si="600"/>
        <v>Mako</v>
      </c>
      <c r="I3807" s="84"/>
      <c r="J3807" s="82" t="s">
        <v>1279</v>
      </c>
      <c r="K3807" s="84">
        <v>98</v>
      </c>
      <c r="L3807" s="83">
        <f t="shared" si="601"/>
        <v>4</v>
      </c>
      <c r="M3807" s="83">
        <f t="shared" si="602"/>
        <v>4</v>
      </c>
    </row>
    <row r="3808" spans="1:13" x14ac:dyDescent="0.3">
      <c r="A3808" s="210" t="str">
        <f t="shared" si="594"/>
        <v>2024-IC-L2</v>
      </c>
      <c r="B3808" s="199">
        <f t="shared" si="595"/>
        <v>45402</v>
      </c>
      <c r="C3808" s="210" t="str">
        <f t="shared" si="596"/>
        <v>Zone 2 - Mile 30</v>
      </c>
      <c r="D3808" s="84" t="s">
        <v>1554</v>
      </c>
      <c r="E3808" s="51" t="str">
        <f t="shared" si="597"/>
        <v>Sven</v>
      </c>
      <c r="F3808" s="51" t="str">
        <f t="shared" si="598"/>
        <v>Welzig</v>
      </c>
      <c r="G3808" s="51" t="str">
        <f t="shared" si="599"/>
        <v>Men U/21</v>
      </c>
      <c r="H3808" s="51" t="str">
        <f t="shared" si="600"/>
        <v>Mako</v>
      </c>
      <c r="I3808" s="84"/>
      <c r="J3808" s="82" t="s">
        <v>1279</v>
      </c>
      <c r="K3808" s="84">
        <v>107</v>
      </c>
      <c r="L3808" s="83">
        <f t="shared" si="601"/>
        <v>5.5</v>
      </c>
      <c r="M3808" s="83">
        <f t="shared" si="602"/>
        <v>5.5</v>
      </c>
    </row>
    <row r="3809" spans="1:13" x14ac:dyDescent="0.3">
      <c r="A3809" s="210" t="str">
        <f t="shared" si="594"/>
        <v>2024-IC-L2</v>
      </c>
      <c r="B3809" s="199">
        <f t="shared" si="595"/>
        <v>45402</v>
      </c>
      <c r="C3809" s="210" t="str">
        <f t="shared" si="596"/>
        <v>Zone 2 - Mile 30</v>
      </c>
      <c r="D3809" s="84" t="s">
        <v>1554</v>
      </c>
      <c r="E3809" s="51" t="str">
        <f t="shared" si="597"/>
        <v>Sven</v>
      </c>
      <c r="F3809" s="51" t="str">
        <f t="shared" si="598"/>
        <v>Welzig</v>
      </c>
      <c r="G3809" s="51" t="str">
        <f t="shared" si="599"/>
        <v>Men U/21</v>
      </c>
      <c r="H3809" s="51" t="str">
        <f t="shared" si="600"/>
        <v>Mako</v>
      </c>
      <c r="I3809" s="84"/>
      <c r="J3809" s="82" t="s">
        <v>1279</v>
      </c>
      <c r="K3809" s="84">
        <v>145</v>
      </c>
      <c r="L3809" s="83">
        <f t="shared" si="601"/>
        <v>15.5</v>
      </c>
      <c r="M3809" s="83">
        <f t="shared" si="602"/>
        <v>15.5</v>
      </c>
    </row>
    <row r="3810" spans="1:13" x14ac:dyDescent="0.3">
      <c r="A3810" s="210" t="str">
        <f t="shared" si="594"/>
        <v>2024-IC-L2</v>
      </c>
      <c r="B3810" s="199">
        <f t="shared" si="595"/>
        <v>45402</v>
      </c>
      <c r="C3810" s="210" t="str">
        <f t="shared" si="596"/>
        <v>Zone 2 - Mile 30</v>
      </c>
      <c r="D3810" s="84" t="s">
        <v>653</v>
      </c>
      <c r="E3810" s="51" t="str">
        <f t="shared" si="597"/>
        <v>Leigh</v>
      </c>
      <c r="F3810" s="51" t="str">
        <f t="shared" si="598"/>
        <v>Skoppelitus</v>
      </c>
      <c r="G3810" s="51" t="str">
        <f t="shared" si="599"/>
        <v>Men Senior</v>
      </c>
      <c r="H3810" s="51" t="str">
        <f t="shared" si="600"/>
        <v>Mako</v>
      </c>
      <c r="I3810" s="84"/>
      <c r="J3810" s="84" t="s">
        <v>1280</v>
      </c>
      <c r="K3810" s="84">
        <v>74</v>
      </c>
      <c r="L3810" s="83">
        <f t="shared" si="601"/>
        <v>1.3</v>
      </c>
      <c r="M3810" s="83">
        <f t="shared" si="602"/>
        <v>1.3</v>
      </c>
    </row>
    <row r="3811" spans="1:13" x14ac:dyDescent="0.3">
      <c r="A3811" s="210" t="str">
        <f t="shared" si="594"/>
        <v>2024-IC-L2</v>
      </c>
      <c r="B3811" s="199">
        <f t="shared" si="595"/>
        <v>45402</v>
      </c>
      <c r="C3811" s="210" t="str">
        <f t="shared" si="596"/>
        <v>Zone 2 - Mile 30</v>
      </c>
      <c r="D3811" s="84" t="s">
        <v>653</v>
      </c>
      <c r="E3811" s="51" t="str">
        <f t="shared" si="597"/>
        <v>Leigh</v>
      </c>
      <c r="F3811" s="51" t="str">
        <f t="shared" si="598"/>
        <v>Skoppelitus</v>
      </c>
      <c r="G3811" s="51" t="str">
        <f t="shared" si="599"/>
        <v>Men Senior</v>
      </c>
      <c r="H3811" s="51" t="str">
        <f t="shared" si="600"/>
        <v>Mako</v>
      </c>
      <c r="I3811" s="84"/>
      <c r="J3811" s="82" t="s">
        <v>1279</v>
      </c>
      <c r="K3811" s="84">
        <v>122</v>
      </c>
      <c r="L3811" s="83">
        <f t="shared" si="601"/>
        <v>8.6</v>
      </c>
      <c r="M3811" s="83">
        <f t="shared" si="602"/>
        <v>8.6</v>
      </c>
    </row>
    <row r="3812" spans="1:13" x14ac:dyDescent="0.3">
      <c r="A3812" s="210" t="str">
        <f t="shared" si="594"/>
        <v>2024-IC-L2</v>
      </c>
      <c r="B3812" s="199">
        <f t="shared" si="595"/>
        <v>45402</v>
      </c>
      <c r="C3812" s="210" t="str">
        <f t="shared" si="596"/>
        <v>Zone 2 - Mile 30</v>
      </c>
      <c r="D3812" s="84" t="s">
        <v>653</v>
      </c>
      <c r="E3812" s="51" t="str">
        <f t="shared" si="597"/>
        <v>Leigh</v>
      </c>
      <c r="F3812" s="51" t="str">
        <f t="shared" si="598"/>
        <v>Skoppelitus</v>
      </c>
      <c r="G3812" s="51" t="str">
        <f t="shared" si="599"/>
        <v>Men Senior</v>
      </c>
      <c r="H3812" s="51" t="str">
        <f t="shared" si="600"/>
        <v>Mako</v>
      </c>
      <c r="I3812" s="84"/>
      <c r="J3812" s="82" t="s">
        <v>1279</v>
      </c>
      <c r="K3812" s="84">
        <v>76</v>
      </c>
      <c r="L3812" s="83">
        <f t="shared" si="601"/>
        <v>1.7</v>
      </c>
      <c r="M3812" s="83">
        <f t="shared" si="602"/>
        <v>1.7</v>
      </c>
    </row>
    <row r="3813" spans="1:13" x14ac:dyDescent="0.3">
      <c r="A3813" s="210" t="str">
        <f t="shared" si="594"/>
        <v>2024-IC-L2</v>
      </c>
      <c r="B3813" s="199">
        <f t="shared" si="595"/>
        <v>45402</v>
      </c>
      <c r="C3813" s="210" t="str">
        <f t="shared" si="596"/>
        <v>Zone 2 - Mile 30</v>
      </c>
      <c r="D3813" s="84" t="s">
        <v>653</v>
      </c>
      <c r="E3813" s="51" t="str">
        <f t="shared" si="597"/>
        <v>Leigh</v>
      </c>
      <c r="F3813" s="51" t="str">
        <f t="shared" si="598"/>
        <v>Skoppelitus</v>
      </c>
      <c r="G3813" s="51" t="str">
        <f t="shared" si="599"/>
        <v>Men Senior</v>
      </c>
      <c r="H3813" s="51" t="str">
        <f t="shared" si="600"/>
        <v>Mako</v>
      </c>
      <c r="I3813" s="84"/>
      <c r="J3813" s="82" t="s">
        <v>1279</v>
      </c>
      <c r="K3813" s="84">
        <v>91</v>
      </c>
      <c r="L3813" s="83">
        <f t="shared" si="601"/>
        <v>3.1</v>
      </c>
      <c r="M3813" s="83">
        <f t="shared" si="602"/>
        <v>3.1</v>
      </c>
    </row>
    <row r="3814" spans="1:13" x14ac:dyDescent="0.3">
      <c r="A3814" s="210" t="str">
        <f t="shared" si="594"/>
        <v>2024-IC-L2</v>
      </c>
      <c r="B3814" s="199">
        <f t="shared" si="595"/>
        <v>45402</v>
      </c>
      <c r="C3814" s="210" t="str">
        <f t="shared" si="596"/>
        <v>Zone 2 - Mile 30</v>
      </c>
      <c r="D3814" s="84" t="s">
        <v>653</v>
      </c>
      <c r="E3814" s="51" t="str">
        <f t="shared" si="597"/>
        <v>Leigh</v>
      </c>
      <c r="F3814" s="51" t="str">
        <f t="shared" si="598"/>
        <v>Skoppelitus</v>
      </c>
      <c r="G3814" s="51" t="str">
        <f t="shared" si="599"/>
        <v>Men Senior</v>
      </c>
      <c r="H3814" s="51" t="str">
        <f t="shared" si="600"/>
        <v>Mako</v>
      </c>
      <c r="I3814" s="84"/>
      <c r="J3814" s="82" t="s">
        <v>1279</v>
      </c>
      <c r="K3814" s="84">
        <v>93</v>
      </c>
      <c r="L3814" s="83">
        <f t="shared" si="601"/>
        <v>3.4</v>
      </c>
      <c r="M3814" s="83">
        <f t="shared" si="602"/>
        <v>3.4</v>
      </c>
    </row>
    <row r="3815" spans="1:13" x14ac:dyDescent="0.3">
      <c r="A3815" s="210" t="str">
        <f t="shared" si="594"/>
        <v>2024-IC-L2</v>
      </c>
      <c r="B3815" s="199">
        <f t="shared" si="595"/>
        <v>45402</v>
      </c>
      <c r="C3815" s="210" t="str">
        <f t="shared" si="596"/>
        <v>Zone 2 - Mile 30</v>
      </c>
      <c r="D3815" s="84" t="s">
        <v>451</v>
      </c>
      <c r="E3815" s="51" t="str">
        <f t="shared" si="597"/>
        <v>Marco</v>
      </c>
      <c r="F3815" s="51" t="str">
        <f t="shared" si="598"/>
        <v>Klein</v>
      </c>
      <c r="G3815" s="51" t="str">
        <f t="shared" si="599"/>
        <v>Men Veteran</v>
      </c>
      <c r="H3815" s="51" t="str">
        <f t="shared" si="600"/>
        <v>Mako</v>
      </c>
      <c r="I3815" s="84"/>
      <c r="J3815" s="84" t="s">
        <v>20</v>
      </c>
      <c r="K3815" s="84">
        <v>68</v>
      </c>
      <c r="L3815" s="83">
        <f t="shared" si="601"/>
        <v>1.1000000000000001</v>
      </c>
      <c r="M3815" s="83">
        <f t="shared" si="602"/>
        <v>1.1000000000000001</v>
      </c>
    </row>
    <row r="3816" spans="1:13" x14ac:dyDescent="0.3">
      <c r="A3816" s="210" t="str">
        <f t="shared" si="594"/>
        <v>2024-IC-L2</v>
      </c>
      <c r="B3816" s="199">
        <f t="shared" si="595"/>
        <v>45402</v>
      </c>
      <c r="C3816" s="210" t="str">
        <f t="shared" si="596"/>
        <v>Zone 2 - Mile 30</v>
      </c>
      <c r="D3816" s="84" t="s">
        <v>451</v>
      </c>
      <c r="E3816" s="51" t="str">
        <f t="shared" si="597"/>
        <v>Marco</v>
      </c>
      <c r="F3816" s="51" t="str">
        <f t="shared" si="598"/>
        <v>Klein</v>
      </c>
      <c r="G3816" s="51" t="str">
        <f t="shared" si="599"/>
        <v>Men Veteran</v>
      </c>
      <c r="H3816" s="51" t="str">
        <f t="shared" si="600"/>
        <v>Mako</v>
      </c>
      <c r="I3816" s="84"/>
      <c r="J3816" s="82" t="s">
        <v>1279</v>
      </c>
      <c r="K3816" s="84">
        <v>136</v>
      </c>
      <c r="L3816" s="83">
        <f t="shared" si="601"/>
        <v>12.4</v>
      </c>
      <c r="M3816" s="83">
        <f t="shared" si="602"/>
        <v>12.4</v>
      </c>
    </row>
    <row r="3817" spans="1:13" x14ac:dyDescent="0.3">
      <c r="A3817" s="210" t="str">
        <f t="shared" si="594"/>
        <v>2024-IC-L2</v>
      </c>
      <c r="B3817" s="199">
        <f t="shared" si="595"/>
        <v>45402</v>
      </c>
      <c r="C3817" s="210" t="str">
        <f t="shared" si="596"/>
        <v>Zone 2 - Mile 30</v>
      </c>
      <c r="D3817" s="84" t="s">
        <v>451</v>
      </c>
      <c r="E3817" s="51" t="str">
        <f t="shared" si="597"/>
        <v>Marco</v>
      </c>
      <c r="F3817" s="51" t="str">
        <f t="shared" si="598"/>
        <v>Klein</v>
      </c>
      <c r="G3817" s="51" t="str">
        <f t="shared" si="599"/>
        <v>Men Veteran</v>
      </c>
      <c r="H3817" s="51" t="str">
        <f t="shared" si="600"/>
        <v>Mako</v>
      </c>
      <c r="I3817" s="84"/>
      <c r="J3817" s="82" t="s">
        <v>1279</v>
      </c>
      <c r="K3817" s="84">
        <v>88</v>
      </c>
      <c r="L3817" s="83">
        <f t="shared" si="601"/>
        <v>2.8</v>
      </c>
      <c r="M3817" s="83">
        <f t="shared" si="602"/>
        <v>2.8</v>
      </c>
    </row>
    <row r="3818" spans="1:13" x14ac:dyDescent="0.3">
      <c r="A3818" s="210" t="str">
        <f t="shared" si="594"/>
        <v>2024-IC-L2</v>
      </c>
      <c r="B3818" s="199">
        <f t="shared" si="595"/>
        <v>45402</v>
      </c>
      <c r="C3818" s="210" t="str">
        <f t="shared" si="596"/>
        <v>Zone 2 - Mile 30</v>
      </c>
      <c r="D3818" s="84" t="s">
        <v>451</v>
      </c>
      <c r="E3818" s="51" t="str">
        <f t="shared" si="597"/>
        <v>Marco</v>
      </c>
      <c r="F3818" s="51" t="str">
        <f t="shared" si="598"/>
        <v>Klein</v>
      </c>
      <c r="G3818" s="51" t="str">
        <f t="shared" si="599"/>
        <v>Men Veteran</v>
      </c>
      <c r="H3818" s="51" t="str">
        <f t="shared" si="600"/>
        <v>Mako</v>
      </c>
      <c r="I3818" s="84"/>
      <c r="J3818" s="82" t="s">
        <v>1279</v>
      </c>
      <c r="K3818" s="84">
        <v>157</v>
      </c>
      <c r="L3818" s="83">
        <f t="shared" si="601"/>
        <v>20.399999999999999</v>
      </c>
      <c r="M3818" s="83">
        <f t="shared" si="602"/>
        <v>20.399999999999999</v>
      </c>
    </row>
    <row r="3819" spans="1:13" x14ac:dyDescent="0.3">
      <c r="A3819" s="210" t="str">
        <f t="shared" si="594"/>
        <v>2024-IC-L2</v>
      </c>
      <c r="B3819" s="199">
        <f t="shared" si="595"/>
        <v>45402</v>
      </c>
      <c r="C3819" s="210" t="str">
        <f t="shared" si="596"/>
        <v>Zone 2 - Mile 30</v>
      </c>
      <c r="D3819" s="84" t="s">
        <v>451</v>
      </c>
      <c r="E3819" s="51" t="str">
        <f t="shared" si="597"/>
        <v>Marco</v>
      </c>
      <c r="F3819" s="51" t="str">
        <f t="shared" si="598"/>
        <v>Klein</v>
      </c>
      <c r="G3819" s="51" t="str">
        <f t="shared" si="599"/>
        <v>Men Veteran</v>
      </c>
      <c r="H3819" s="51" t="str">
        <f t="shared" si="600"/>
        <v>Mako</v>
      </c>
      <c r="I3819" s="84"/>
      <c r="J3819" s="82" t="s">
        <v>1279</v>
      </c>
      <c r="K3819" s="84">
        <v>101</v>
      </c>
      <c r="L3819" s="83">
        <f t="shared" si="601"/>
        <v>4.5</v>
      </c>
      <c r="M3819" s="83">
        <f t="shared" si="602"/>
        <v>4.5</v>
      </c>
    </row>
    <row r="3820" spans="1:13" x14ac:dyDescent="0.3">
      <c r="A3820" s="210" t="str">
        <f t="shared" si="594"/>
        <v>2024-IC-L2</v>
      </c>
      <c r="B3820" s="199">
        <f t="shared" si="595"/>
        <v>45402</v>
      </c>
      <c r="C3820" s="210" t="str">
        <f t="shared" si="596"/>
        <v>Zone 2 - Mile 30</v>
      </c>
      <c r="D3820" s="84" t="s">
        <v>1054</v>
      </c>
      <c r="E3820" s="51" t="str">
        <f t="shared" si="597"/>
        <v>Rudi(Jnr.)</v>
      </c>
      <c r="F3820" s="51" t="str">
        <f t="shared" si="598"/>
        <v>Swartz</v>
      </c>
      <c r="G3820" s="51" t="str">
        <f t="shared" si="599"/>
        <v>Men U/21</v>
      </c>
      <c r="H3820" s="51" t="str">
        <f t="shared" si="600"/>
        <v>Mako</v>
      </c>
      <c r="I3820" s="84"/>
      <c r="J3820" s="82" t="s">
        <v>1279</v>
      </c>
      <c r="K3820" s="84">
        <v>110</v>
      </c>
      <c r="L3820" s="83">
        <f t="shared" si="601"/>
        <v>6</v>
      </c>
      <c r="M3820" s="83">
        <f t="shared" si="602"/>
        <v>6</v>
      </c>
    </row>
    <row r="3821" spans="1:13" x14ac:dyDescent="0.3">
      <c r="A3821" s="210" t="str">
        <f t="shared" si="594"/>
        <v>2024-IC-L2</v>
      </c>
      <c r="B3821" s="199">
        <f t="shared" si="595"/>
        <v>45402</v>
      </c>
      <c r="C3821" s="210" t="str">
        <f t="shared" si="596"/>
        <v>Zone 2 - Mile 30</v>
      </c>
      <c r="D3821" s="84" t="s">
        <v>1054</v>
      </c>
      <c r="E3821" s="51" t="str">
        <f t="shared" si="597"/>
        <v>Rudi(Jnr.)</v>
      </c>
      <c r="F3821" s="51" t="str">
        <f t="shared" si="598"/>
        <v>Swartz</v>
      </c>
      <c r="G3821" s="51" t="str">
        <f t="shared" si="599"/>
        <v>Men U/21</v>
      </c>
      <c r="H3821" s="51" t="str">
        <f t="shared" si="600"/>
        <v>Mako</v>
      </c>
      <c r="I3821" s="84"/>
      <c r="J3821" s="84" t="s">
        <v>20</v>
      </c>
      <c r="K3821" s="84">
        <v>66</v>
      </c>
      <c r="L3821" s="83">
        <f t="shared" si="601"/>
        <v>1</v>
      </c>
      <c r="M3821" s="83">
        <f t="shared" si="602"/>
        <v>1</v>
      </c>
    </row>
    <row r="3822" spans="1:13" x14ac:dyDescent="0.3">
      <c r="A3822" s="210" t="str">
        <f t="shared" si="594"/>
        <v>2024-IC-L2</v>
      </c>
      <c r="B3822" s="199">
        <f t="shared" si="595"/>
        <v>45402</v>
      </c>
      <c r="C3822" s="210" t="str">
        <f t="shared" si="596"/>
        <v>Zone 2 - Mile 30</v>
      </c>
      <c r="D3822" s="84" t="s">
        <v>1005</v>
      </c>
      <c r="E3822" s="51" t="str">
        <f t="shared" si="597"/>
        <v>Theo</v>
      </c>
      <c r="F3822" s="51" t="str">
        <f t="shared" si="598"/>
        <v>Wormsbaecher</v>
      </c>
      <c r="G3822" s="51" t="str">
        <f t="shared" si="599"/>
        <v>Men Senior</v>
      </c>
      <c r="H3822" s="51" t="str">
        <f t="shared" si="600"/>
        <v>Mako</v>
      </c>
      <c r="I3822" s="84"/>
      <c r="J3822" s="82" t="s">
        <v>1279</v>
      </c>
      <c r="K3822" s="84">
        <v>146</v>
      </c>
      <c r="L3822" s="83">
        <f t="shared" si="601"/>
        <v>15.9</v>
      </c>
      <c r="M3822" s="83">
        <f t="shared" si="602"/>
        <v>15.9</v>
      </c>
    </row>
    <row r="3823" spans="1:13" x14ac:dyDescent="0.3">
      <c r="A3823" s="210" t="str">
        <f t="shared" si="594"/>
        <v>2024-IC-L2</v>
      </c>
      <c r="B3823" s="199">
        <f t="shared" si="595"/>
        <v>45402</v>
      </c>
      <c r="C3823" s="210" t="str">
        <f t="shared" si="596"/>
        <v>Zone 2 - Mile 30</v>
      </c>
      <c r="D3823" s="84" t="s">
        <v>634</v>
      </c>
      <c r="E3823" s="51" t="str">
        <f t="shared" si="597"/>
        <v>Sue</v>
      </c>
      <c r="F3823" s="51" t="str">
        <f t="shared" si="598"/>
        <v>Drake</v>
      </c>
      <c r="G3823" s="51" t="str">
        <f t="shared" si="599"/>
        <v>Ladies Grand Masters</v>
      </c>
      <c r="H3823" s="51" t="str">
        <f t="shared" si="600"/>
        <v>Mako</v>
      </c>
      <c r="I3823" s="84"/>
      <c r="J3823" s="84" t="s">
        <v>20</v>
      </c>
      <c r="K3823" s="84">
        <v>85</v>
      </c>
      <c r="L3823" s="83">
        <f t="shared" si="601"/>
        <v>2.2000000000000002</v>
      </c>
      <c r="M3823" s="83">
        <f t="shared" si="602"/>
        <v>2.2000000000000002</v>
      </c>
    </row>
    <row r="3824" spans="1:13" x14ac:dyDescent="0.3">
      <c r="A3824" s="210" t="str">
        <f t="shared" si="594"/>
        <v>2024-IC-L2</v>
      </c>
      <c r="B3824" s="199">
        <f t="shared" si="595"/>
        <v>45402</v>
      </c>
      <c r="C3824" s="210" t="str">
        <f t="shared" si="596"/>
        <v>Zone 2 - Mile 30</v>
      </c>
      <c r="D3824" s="84" t="s">
        <v>634</v>
      </c>
      <c r="E3824" s="51" t="str">
        <f t="shared" si="597"/>
        <v>Sue</v>
      </c>
      <c r="F3824" s="51" t="str">
        <f t="shared" si="598"/>
        <v>Drake</v>
      </c>
      <c r="G3824" s="51" t="str">
        <f t="shared" si="599"/>
        <v>Ladies Grand Masters</v>
      </c>
      <c r="H3824" s="51" t="str">
        <f t="shared" si="600"/>
        <v>Mako</v>
      </c>
      <c r="I3824" s="84"/>
      <c r="J3824" s="84" t="s">
        <v>20</v>
      </c>
      <c r="K3824" s="84">
        <v>91</v>
      </c>
      <c r="L3824" s="83">
        <f t="shared" si="601"/>
        <v>2.8</v>
      </c>
      <c r="M3824" s="83">
        <f t="shared" si="602"/>
        <v>2.8</v>
      </c>
    </row>
    <row r="3825" spans="1:13" x14ac:dyDescent="0.3">
      <c r="A3825" s="210" t="str">
        <f t="shared" si="594"/>
        <v>2024-IC-L2</v>
      </c>
      <c r="B3825" s="199">
        <f t="shared" si="595"/>
        <v>45402</v>
      </c>
      <c r="C3825" s="210" t="str">
        <f t="shared" si="596"/>
        <v>Zone 2 - Mile 30</v>
      </c>
      <c r="D3825" s="84" t="s">
        <v>535</v>
      </c>
      <c r="E3825" s="51" t="str">
        <f t="shared" si="597"/>
        <v>Hendrik</v>
      </c>
      <c r="F3825" s="51" t="str">
        <f t="shared" si="598"/>
        <v>Dry</v>
      </c>
      <c r="G3825" s="51" t="str">
        <f t="shared" si="599"/>
        <v>Men Veteran</v>
      </c>
      <c r="H3825" s="51" t="str">
        <f t="shared" si="600"/>
        <v>Mako</v>
      </c>
      <c r="I3825" s="84"/>
      <c r="J3825" s="84" t="s">
        <v>20</v>
      </c>
      <c r="K3825" s="84">
        <v>76</v>
      </c>
      <c r="L3825" s="83">
        <f t="shared" si="601"/>
        <v>1.6</v>
      </c>
      <c r="M3825" s="83">
        <f t="shared" si="602"/>
        <v>1.6</v>
      </c>
    </row>
    <row r="3826" spans="1:13" x14ac:dyDescent="0.3">
      <c r="A3826" s="210" t="str">
        <f t="shared" si="594"/>
        <v>2024-IC-L2</v>
      </c>
      <c r="B3826" s="199">
        <f t="shared" si="595"/>
        <v>45402</v>
      </c>
      <c r="C3826" s="210" t="str">
        <f t="shared" si="596"/>
        <v>Zone 2 - Mile 30</v>
      </c>
      <c r="D3826" s="84" t="s">
        <v>836</v>
      </c>
      <c r="E3826" s="51" t="str">
        <f t="shared" si="597"/>
        <v>Org</v>
      </c>
      <c r="F3826" s="51" t="str">
        <f t="shared" si="598"/>
        <v>Van Rensburg</v>
      </c>
      <c r="G3826" s="51" t="str">
        <f t="shared" si="599"/>
        <v>Men Veteran</v>
      </c>
      <c r="H3826" s="51" t="str">
        <f t="shared" si="600"/>
        <v>Mako</v>
      </c>
      <c r="I3826" s="84" t="s">
        <v>19</v>
      </c>
      <c r="J3826" s="84"/>
      <c r="K3826" s="84">
        <v>116</v>
      </c>
      <c r="L3826" s="83">
        <f t="shared" si="601"/>
        <v>16.600000000000001</v>
      </c>
      <c r="M3826" s="83">
        <f t="shared" si="602"/>
        <v>16.600000000000001</v>
      </c>
    </row>
    <row r="3827" spans="1:13" x14ac:dyDescent="0.3">
      <c r="A3827" s="210" t="str">
        <f t="shared" si="594"/>
        <v>2024-IC-L2</v>
      </c>
      <c r="B3827" s="199">
        <f t="shared" si="595"/>
        <v>45402</v>
      </c>
      <c r="C3827" s="210" t="str">
        <f t="shared" si="596"/>
        <v>Zone 2 - Mile 30</v>
      </c>
      <c r="D3827" s="84" t="s">
        <v>860</v>
      </c>
      <c r="E3827" s="51" t="str">
        <f t="shared" si="597"/>
        <v>Bozidar</v>
      </c>
      <c r="F3827" s="51" t="str">
        <f t="shared" si="598"/>
        <v>Jouceski</v>
      </c>
      <c r="G3827" s="51" t="str">
        <f t="shared" si="599"/>
        <v>Men Senior</v>
      </c>
      <c r="H3827" s="51" t="str">
        <f t="shared" si="600"/>
        <v>Mako</v>
      </c>
      <c r="I3827" s="84" t="s">
        <v>19</v>
      </c>
      <c r="J3827" s="84"/>
      <c r="K3827" s="84">
        <v>77</v>
      </c>
      <c r="L3827" s="83">
        <f t="shared" si="601"/>
        <v>4.8</v>
      </c>
      <c r="M3827" s="83">
        <f t="shared" si="602"/>
        <v>4.8</v>
      </c>
    </row>
    <row r="3828" spans="1:13" x14ac:dyDescent="0.3">
      <c r="A3828" s="210" t="str">
        <f t="shared" si="594"/>
        <v>2024-IC-L2</v>
      </c>
      <c r="B3828" s="199">
        <f t="shared" si="595"/>
        <v>45402</v>
      </c>
      <c r="C3828" s="210" t="str">
        <f t="shared" si="596"/>
        <v>Zone 2 - Mile 30</v>
      </c>
      <c r="D3828" s="84" t="s">
        <v>841</v>
      </c>
      <c r="E3828" s="51" t="str">
        <f t="shared" si="597"/>
        <v>Renate</v>
      </c>
      <c r="F3828" s="51" t="str">
        <f t="shared" si="598"/>
        <v>Gruttemeyer</v>
      </c>
      <c r="G3828" s="51" t="str">
        <f t="shared" si="599"/>
        <v>Ladies Grand Masters</v>
      </c>
      <c r="H3828" s="51" t="str">
        <f t="shared" si="600"/>
        <v>Mako</v>
      </c>
      <c r="I3828" s="84"/>
      <c r="J3828" s="84"/>
      <c r="K3828" s="84"/>
      <c r="L3828" s="83" t="str">
        <f t="shared" si="601"/>
        <v/>
      </c>
      <c r="M3828" s="83" t="str">
        <f t="shared" si="602"/>
        <v/>
      </c>
    </row>
    <row r="3829" spans="1:13" x14ac:dyDescent="0.3">
      <c r="A3829" s="210" t="str">
        <f t="shared" si="594"/>
        <v>2024-IC-L2</v>
      </c>
      <c r="B3829" s="199">
        <f t="shared" si="595"/>
        <v>45402</v>
      </c>
      <c r="C3829" s="210" t="str">
        <f t="shared" si="596"/>
        <v>Zone 2 - Mile 30</v>
      </c>
      <c r="D3829" s="84" t="s">
        <v>1072</v>
      </c>
      <c r="E3829" s="51" t="str">
        <f t="shared" si="597"/>
        <v>Ewan</v>
      </c>
      <c r="F3829" s="51" t="str">
        <f t="shared" si="598"/>
        <v>Snyman</v>
      </c>
      <c r="G3829" s="51" t="str">
        <f t="shared" si="599"/>
        <v>Men Senior</v>
      </c>
      <c r="H3829" s="51" t="str">
        <f t="shared" si="600"/>
        <v>Mako</v>
      </c>
      <c r="I3829" s="84"/>
      <c r="J3829" s="84"/>
      <c r="K3829" s="84"/>
      <c r="L3829" s="83" t="str">
        <f t="shared" si="601"/>
        <v/>
      </c>
      <c r="M3829" s="83" t="str">
        <f t="shared" si="602"/>
        <v/>
      </c>
    </row>
    <row r="3830" spans="1:13" x14ac:dyDescent="0.3">
      <c r="A3830" s="210" t="str">
        <f t="shared" si="594"/>
        <v>2024-IC-L2</v>
      </c>
      <c r="B3830" s="199">
        <f t="shared" si="595"/>
        <v>45402</v>
      </c>
      <c r="C3830" s="210" t="str">
        <f t="shared" si="596"/>
        <v>Zone 2 - Mile 30</v>
      </c>
      <c r="D3830" s="84" t="s">
        <v>1430</v>
      </c>
      <c r="E3830" s="51" t="str">
        <f t="shared" si="597"/>
        <v>Kay</v>
      </c>
      <c r="F3830" s="51" t="str">
        <f t="shared" si="598"/>
        <v>Bachran</v>
      </c>
      <c r="G3830" s="51" t="str">
        <f t="shared" si="599"/>
        <v>Men Senior</v>
      </c>
      <c r="H3830" s="51" t="str">
        <f t="shared" si="600"/>
        <v>Mako</v>
      </c>
      <c r="I3830" s="84"/>
      <c r="J3830" s="84"/>
      <c r="K3830" s="84"/>
      <c r="L3830" s="83" t="str">
        <f t="shared" si="601"/>
        <v/>
      </c>
      <c r="M3830" s="83" t="str">
        <f t="shared" si="602"/>
        <v/>
      </c>
    </row>
    <row r="3831" spans="1:13" x14ac:dyDescent="0.3">
      <c r="A3831" s="210" t="str">
        <f t="shared" si="594"/>
        <v>2024-IC-L2</v>
      </c>
      <c r="B3831" s="199">
        <f t="shared" si="595"/>
        <v>45402</v>
      </c>
      <c r="C3831" s="210" t="str">
        <f t="shared" si="596"/>
        <v>Zone 2 - Mile 30</v>
      </c>
      <c r="D3831" s="84" t="s">
        <v>683</v>
      </c>
      <c r="E3831" s="51" t="str">
        <f t="shared" si="597"/>
        <v>Herbert</v>
      </c>
      <c r="F3831" s="51" t="str">
        <f t="shared" si="598"/>
        <v>Schmidlin</v>
      </c>
      <c r="G3831" s="51" t="str">
        <f t="shared" si="599"/>
        <v>Men Master</v>
      </c>
      <c r="H3831" s="51" t="str">
        <f t="shared" si="600"/>
        <v>Mako</v>
      </c>
      <c r="I3831" s="84"/>
      <c r="J3831" s="84"/>
      <c r="K3831" s="84"/>
      <c r="L3831" s="83" t="str">
        <f t="shared" si="601"/>
        <v/>
      </c>
      <c r="M3831" s="83" t="str">
        <f t="shared" si="602"/>
        <v/>
      </c>
    </row>
    <row r="3832" spans="1:13" x14ac:dyDescent="0.3">
      <c r="A3832" s="210" t="str">
        <f t="shared" si="594"/>
        <v>2024-IC-L2</v>
      </c>
      <c r="B3832" s="199">
        <f t="shared" si="595"/>
        <v>45402</v>
      </c>
      <c r="C3832" s="210" t="str">
        <f t="shared" si="596"/>
        <v>Zone 2 - Mile 30</v>
      </c>
      <c r="D3832" s="84" t="s">
        <v>861</v>
      </c>
      <c r="E3832" s="51" t="str">
        <f t="shared" si="597"/>
        <v>Christiaan</v>
      </c>
      <c r="F3832" s="51" t="str">
        <f t="shared" si="598"/>
        <v>Fenwick</v>
      </c>
      <c r="G3832" s="51" t="str">
        <f t="shared" si="599"/>
        <v>Men Veteran</v>
      </c>
      <c r="H3832" s="51" t="str">
        <f t="shared" si="600"/>
        <v>Mako</v>
      </c>
      <c r="I3832" s="84"/>
      <c r="J3832" s="84"/>
      <c r="K3832" s="84"/>
      <c r="L3832" s="83" t="str">
        <f t="shared" si="601"/>
        <v/>
      </c>
      <c r="M3832" s="83" t="str">
        <f t="shared" si="602"/>
        <v/>
      </c>
    </row>
    <row r="3833" spans="1:13" x14ac:dyDescent="0.3">
      <c r="A3833" s="210" t="str">
        <f t="shared" si="594"/>
        <v>2024-IC-L2</v>
      </c>
      <c r="B3833" s="199">
        <f t="shared" si="595"/>
        <v>45402</v>
      </c>
      <c r="C3833" s="210" t="str">
        <f t="shared" si="596"/>
        <v>Zone 2 - Mile 30</v>
      </c>
      <c r="D3833" s="84" t="s">
        <v>681</v>
      </c>
      <c r="E3833" s="51" t="str">
        <f t="shared" si="597"/>
        <v>Kyle</v>
      </c>
      <c r="F3833" s="51" t="str">
        <f t="shared" si="598"/>
        <v>Adams</v>
      </c>
      <c r="G3833" s="51" t="str">
        <f t="shared" si="599"/>
        <v>Men Senior</v>
      </c>
      <c r="H3833" s="51" t="str">
        <f t="shared" si="600"/>
        <v>Mako</v>
      </c>
      <c r="I3833" s="84"/>
      <c r="J3833" s="84"/>
      <c r="K3833" s="84"/>
      <c r="L3833" s="83" t="str">
        <f t="shared" si="601"/>
        <v/>
      </c>
      <c r="M3833" s="83" t="str">
        <f t="shared" si="602"/>
        <v/>
      </c>
    </row>
    <row r="3834" spans="1:13" x14ac:dyDescent="0.3">
      <c r="A3834" s="210" t="str">
        <f t="shared" si="594"/>
        <v>2024-IC-L2</v>
      </c>
      <c r="B3834" s="199">
        <f t="shared" si="595"/>
        <v>45402</v>
      </c>
      <c r="C3834" s="210" t="str">
        <f t="shared" si="596"/>
        <v>Zone 2 - Mile 30</v>
      </c>
      <c r="D3834" s="84" t="s">
        <v>556</v>
      </c>
      <c r="E3834" s="51" t="str">
        <f t="shared" si="597"/>
        <v>Lance</v>
      </c>
      <c r="F3834" s="51" t="str">
        <f t="shared" si="598"/>
        <v>Mills</v>
      </c>
      <c r="G3834" s="51" t="str">
        <f t="shared" si="599"/>
        <v>Men Master</v>
      </c>
      <c r="H3834" s="51" t="str">
        <f t="shared" si="600"/>
        <v>Henties Bay</v>
      </c>
      <c r="I3834" s="84"/>
      <c r="J3834" s="82" t="s">
        <v>1279</v>
      </c>
      <c r="K3834" s="84">
        <v>123</v>
      </c>
      <c r="L3834" s="83">
        <f t="shared" si="601"/>
        <v>8.8000000000000007</v>
      </c>
      <c r="M3834" s="83">
        <f t="shared" si="602"/>
        <v>8.8000000000000007</v>
      </c>
    </row>
    <row r="3835" spans="1:13" x14ac:dyDescent="0.3">
      <c r="A3835" s="210" t="str">
        <f t="shared" si="594"/>
        <v>2024-IC-L2</v>
      </c>
      <c r="B3835" s="199">
        <f t="shared" si="595"/>
        <v>45402</v>
      </c>
      <c r="C3835" s="210" t="str">
        <f t="shared" si="596"/>
        <v>Zone 2 - Mile 30</v>
      </c>
      <c r="D3835" s="84" t="s">
        <v>946</v>
      </c>
      <c r="E3835" s="51" t="str">
        <f t="shared" si="597"/>
        <v>Johan</v>
      </c>
      <c r="F3835" s="51" t="str">
        <f t="shared" si="598"/>
        <v>Herbst</v>
      </c>
      <c r="G3835" s="51" t="str">
        <f t="shared" si="599"/>
        <v>Men Veteran</v>
      </c>
      <c r="H3835" s="51" t="str">
        <f t="shared" si="600"/>
        <v>Henties Bay</v>
      </c>
      <c r="I3835" s="84"/>
      <c r="J3835" s="82" t="s">
        <v>1279</v>
      </c>
      <c r="K3835" s="84">
        <v>149</v>
      </c>
      <c r="L3835" s="83">
        <f t="shared" si="601"/>
        <v>17</v>
      </c>
      <c r="M3835" s="83">
        <f t="shared" si="602"/>
        <v>17</v>
      </c>
    </row>
    <row r="3836" spans="1:13" x14ac:dyDescent="0.3">
      <c r="A3836" s="210" t="str">
        <f t="shared" si="594"/>
        <v>2024-IC-L2</v>
      </c>
      <c r="B3836" s="199">
        <f t="shared" si="595"/>
        <v>45402</v>
      </c>
      <c r="C3836" s="210" t="str">
        <f t="shared" si="596"/>
        <v>Zone 2 - Mile 30</v>
      </c>
      <c r="D3836" s="84" t="s">
        <v>946</v>
      </c>
      <c r="E3836" s="51" t="str">
        <f t="shared" si="597"/>
        <v>Johan</v>
      </c>
      <c r="F3836" s="51" t="str">
        <f t="shared" si="598"/>
        <v>Herbst</v>
      </c>
      <c r="G3836" s="51" t="str">
        <f t="shared" si="599"/>
        <v>Men Veteran</v>
      </c>
      <c r="H3836" s="51" t="str">
        <f t="shared" si="600"/>
        <v>Henties Bay</v>
      </c>
      <c r="I3836" s="84" t="s">
        <v>19</v>
      </c>
      <c r="J3836" s="84"/>
      <c r="K3836" s="84">
        <v>55</v>
      </c>
      <c r="L3836" s="83">
        <f t="shared" si="601"/>
        <v>1.7</v>
      </c>
      <c r="M3836" s="83">
        <f t="shared" si="602"/>
        <v>1.7</v>
      </c>
    </row>
    <row r="3837" spans="1:13" x14ac:dyDescent="0.3">
      <c r="A3837" s="210" t="str">
        <f t="shared" si="594"/>
        <v>2024-IC-L2</v>
      </c>
      <c r="B3837" s="199">
        <f t="shared" si="595"/>
        <v>45402</v>
      </c>
      <c r="C3837" s="210" t="str">
        <f t="shared" si="596"/>
        <v>Zone 2 - Mile 30</v>
      </c>
      <c r="D3837" s="84" t="s">
        <v>1593</v>
      </c>
      <c r="E3837" s="51" t="str">
        <f t="shared" si="597"/>
        <v>Johan</v>
      </c>
      <c r="F3837" s="51" t="str">
        <f t="shared" si="598"/>
        <v>Van Niekerk</v>
      </c>
      <c r="G3837" s="51" t="str">
        <f t="shared" si="599"/>
        <v>Men Veteran</v>
      </c>
      <c r="H3837" s="51" t="str">
        <f t="shared" si="600"/>
        <v>Namib Park</v>
      </c>
      <c r="I3837" s="84"/>
      <c r="J3837" s="82" t="s">
        <v>1279</v>
      </c>
      <c r="K3837" s="84">
        <v>131</v>
      </c>
      <c r="L3837" s="83">
        <f t="shared" si="601"/>
        <v>10.9</v>
      </c>
      <c r="M3837" s="83">
        <f t="shared" si="602"/>
        <v>10.9</v>
      </c>
    </row>
    <row r="3838" spans="1:13" x14ac:dyDescent="0.3">
      <c r="A3838" s="210" t="str">
        <f t="shared" si="594"/>
        <v>2024-IC-L2</v>
      </c>
      <c r="B3838" s="199">
        <f t="shared" si="595"/>
        <v>45402</v>
      </c>
      <c r="C3838" s="210" t="str">
        <f t="shared" si="596"/>
        <v>Zone 2 - Mile 30</v>
      </c>
      <c r="D3838" s="84" t="s">
        <v>1699</v>
      </c>
      <c r="E3838" s="51" t="str">
        <f t="shared" si="597"/>
        <v>Ryno</v>
      </c>
      <c r="F3838" s="51" t="str">
        <f t="shared" si="598"/>
        <v>Enslin</v>
      </c>
      <c r="G3838" s="51" t="str">
        <f t="shared" si="599"/>
        <v>Men Senior</v>
      </c>
      <c r="H3838" s="51" t="str">
        <f t="shared" si="600"/>
        <v>Namib Park</v>
      </c>
      <c r="I3838" s="84"/>
      <c r="J3838" s="82" t="s">
        <v>1279</v>
      </c>
      <c r="K3838" s="84">
        <v>117</v>
      </c>
      <c r="L3838" s="83">
        <f t="shared" si="601"/>
        <v>7.4</v>
      </c>
      <c r="M3838" s="83">
        <f t="shared" si="602"/>
        <v>7.4</v>
      </c>
    </row>
    <row r="3839" spans="1:13" x14ac:dyDescent="0.3">
      <c r="A3839" s="210" t="str">
        <f t="shared" si="594"/>
        <v>2024-IC-L2</v>
      </c>
      <c r="B3839" s="199">
        <f t="shared" si="595"/>
        <v>45402</v>
      </c>
      <c r="C3839" s="210" t="str">
        <f t="shared" si="596"/>
        <v>Zone 2 - Mile 30</v>
      </c>
      <c r="D3839" s="84" t="s">
        <v>1699</v>
      </c>
      <c r="E3839" s="51" t="str">
        <f t="shared" si="597"/>
        <v>Ryno</v>
      </c>
      <c r="F3839" s="51" t="str">
        <f t="shared" si="598"/>
        <v>Enslin</v>
      </c>
      <c r="G3839" s="51" t="str">
        <f t="shared" si="599"/>
        <v>Men Senior</v>
      </c>
      <c r="H3839" s="51" t="str">
        <f t="shared" si="600"/>
        <v>Namib Park</v>
      </c>
      <c r="I3839" s="84"/>
      <c r="J3839" s="82" t="s">
        <v>1279</v>
      </c>
      <c r="K3839" s="84">
        <v>108</v>
      </c>
      <c r="L3839" s="83">
        <f t="shared" si="601"/>
        <v>5.6</v>
      </c>
      <c r="M3839" s="83">
        <f t="shared" si="602"/>
        <v>5.6</v>
      </c>
    </row>
    <row r="3840" spans="1:13" x14ac:dyDescent="0.3">
      <c r="A3840" s="210" t="str">
        <f t="shared" si="594"/>
        <v>2024-IC-L2</v>
      </c>
      <c r="B3840" s="199">
        <f t="shared" si="595"/>
        <v>45402</v>
      </c>
      <c r="C3840" s="210" t="str">
        <f t="shared" si="596"/>
        <v>Zone 2 - Mile 30</v>
      </c>
      <c r="D3840" s="84" t="s">
        <v>611</v>
      </c>
      <c r="E3840" s="51" t="str">
        <f t="shared" si="597"/>
        <v>Coennie</v>
      </c>
      <c r="F3840" s="51" t="str">
        <f t="shared" si="598"/>
        <v>Steyn</v>
      </c>
      <c r="G3840" s="51" t="str">
        <f t="shared" si="599"/>
        <v>Men Grand Masters</v>
      </c>
      <c r="H3840" s="51" t="str">
        <f t="shared" si="600"/>
        <v>Namib Park</v>
      </c>
      <c r="I3840" s="84"/>
      <c r="J3840" s="84" t="s">
        <v>8</v>
      </c>
      <c r="K3840" s="84">
        <v>54</v>
      </c>
      <c r="L3840" s="83">
        <f t="shared" si="601"/>
        <v>1.3</v>
      </c>
      <c r="M3840" s="83">
        <f t="shared" si="602"/>
        <v>1.3</v>
      </c>
    </row>
    <row r="3841" spans="1:13" x14ac:dyDescent="0.3">
      <c r="A3841" s="210" t="str">
        <f t="shared" si="594"/>
        <v>2024-IC-L2</v>
      </c>
      <c r="B3841" s="199">
        <f t="shared" si="595"/>
        <v>45402</v>
      </c>
      <c r="C3841" s="210" t="str">
        <f t="shared" si="596"/>
        <v>Zone 2 - Mile 30</v>
      </c>
      <c r="D3841" s="84" t="s">
        <v>611</v>
      </c>
      <c r="E3841" s="51" t="str">
        <f t="shared" si="597"/>
        <v>Coennie</v>
      </c>
      <c r="F3841" s="51" t="str">
        <f t="shared" si="598"/>
        <v>Steyn</v>
      </c>
      <c r="G3841" s="51" t="str">
        <f t="shared" si="599"/>
        <v>Men Grand Masters</v>
      </c>
      <c r="H3841" s="51" t="str">
        <f t="shared" si="600"/>
        <v>Namib Park</v>
      </c>
      <c r="I3841" s="84"/>
      <c r="J3841" s="84" t="s">
        <v>8</v>
      </c>
      <c r="K3841" s="84">
        <v>77</v>
      </c>
      <c r="L3841" s="83">
        <f t="shared" si="601"/>
        <v>3.6</v>
      </c>
      <c r="M3841" s="83">
        <f t="shared" si="602"/>
        <v>3.6</v>
      </c>
    </row>
    <row r="3842" spans="1:13" x14ac:dyDescent="0.3">
      <c r="A3842" s="210" t="str">
        <f t="shared" si="594"/>
        <v>2024-IC-L2</v>
      </c>
      <c r="B3842" s="199">
        <f t="shared" si="595"/>
        <v>45402</v>
      </c>
      <c r="C3842" s="210" t="str">
        <f t="shared" si="596"/>
        <v>Zone 2 - Mile 30</v>
      </c>
      <c r="D3842" s="84" t="s">
        <v>611</v>
      </c>
      <c r="E3842" s="51" t="str">
        <f t="shared" si="597"/>
        <v>Coennie</v>
      </c>
      <c r="F3842" s="51" t="str">
        <f t="shared" si="598"/>
        <v>Steyn</v>
      </c>
      <c r="G3842" s="51" t="str">
        <f t="shared" si="599"/>
        <v>Men Grand Masters</v>
      </c>
      <c r="H3842" s="51" t="str">
        <f t="shared" si="600"/>
        <v>Namib Park</v>
      </c>
      <c r="I3842" s="84" t="s">
        <v>7</v>
      </c>
      <c r="J3842" s="84"/>
      <c r="K3842" s="84">
        <v>35</v>
      </c>
      <c r="L3842" s="83">
        <f t="shared" si="601"/>
        <v>1.3</v>
      </c>
      <c r="M3842" s="83">
        <f t="shared" si="602"/>
        <v>1.3</v>
      </c>
    </row>
    <row r="3843" spans="1:13" x14ac:dyDescent="0.3">
      <c r="A3843" s="210" t="str">
        <f t="shared" ref="A3843:A3906" si="603">IF(D3843="","",A3842)</f>
        <v>2024-IC-L2</v>
      </c>
      <c r="B3843" s="199">
        <f t="shared" ref="B3843:B3906" si="604">IF(D3843="","",B3842)</f>
        <v>45402</v>
      </c>
      <c r="C3843" s="210" t="str">
        <f t="shared" ref="C3843:C3906" si="605">IF(D3843="","",C3842)</f>
        <v>Zone 2 - Mile 30</v>
      </c>
      <c r="D3843" s="84" t="s">
        <v>611</v>
      </c>
      <c r="E3843" s="51" t="str">
        <f t="shared" ref="E3843:E3906" si="606">IF(D3843="","",VLOOKUP(D3843,Master,3,FALSE))</f>
        <v>Coennie</v>
      </c>
      <c r="F3843" s="51" t="str">
        <f t="shared" ref="F3843:F3906" si="607">IF(D3843="","",VLOOKUP(D3843,Master,4,FALSE))</f>
        <v>Steyn</v>
      </c>
      <c r="G3843" s="51" t="str">
        <f t="shared" ref="G3843:G3906" si="608">IF(D3843="","",VLOOKUP(D3843,Master,5,FALSE))</f>
        <v>Men Grand Masters</v>
      </c>
      <c r="H3843" s="51" t="str">
        <f t="shared" ref="H3843:H3906" si="609">IF(D3843="","",VLOOKUP(D3843,Master,2,FALSE))</f>
        <v>Namib Park</v>
      </c>
      <c r="I3843" s="84" t="s">
        <v>19</v>
      </c>
      <c r="J3843" s="84"/>
      <c r="K3843" s="84">
        <v>40</v>
      </c>
      <c r="L3843" s="83">
        <f t="shared" ref="L3843:L3906" si="610">IF(K3843="","",IF(I3843="",ROUND(HLOOKUP(J3843,kgList,K3843,FALSE),1),ROUND(HLOOKUP(I3843,kgList,K3843,FALSE),1)))</f>
        <v>0.7</v>
      </c>
      <c r="M3843" s="83">
        <f t="shared" ref="M3843:M3906" si="611">IF(L3843="","",IF(COUNTA(I3843:J3843)&gt;1,"Edible or Inedible",IF(COUNTA(I3843)=1,L3843*1,IF(COUNTA(J3843)=1,L3843*1,"ERROR"))))</f>
        <v>0.7</v>
      </c>
    </row>
    <row r="3844" spans="1:13" x14ac:dyDescent="0.3">
      <c r="A3844" s="210" t="str">
        <f t="shared" si="603"/>
        <v>2024-IC-L2</v>
      </c>
      <c r="B3844" s="199">
        <f t="shared" si="604"/>
        <v>45402</v>
      </c>
      <c r="C3844" s="210" t="str">
        <f t="shared" si="605"/>
        <v>Zone 2 - Mile 30</v>
      </c>
      <c r="D3844" s="84" t="s">
        <v>611</v>
      </c>
      <c r="E3844" s="51" t="str">
        <f t="shared" si="606"/>
        <v>Coennie</v>
      </c>
      <c r="F3844" s="51" t="str">
        <f t="shared" si="607"/>
        <v>Steyn</v>
      </c>
      <c r="G3844" s="51" t="str">
        <f t="shared" si="608"/>
        <v>Men Grand Masters</v>
      </c>
      <c r="H3844" s="51" t="str">
        <f t="shared" si="609"/>
        <v>Namib Park</v>
      </c>
      <c r="I3844" s="84" t="s">
        <v>19</v>
      </c>
      <c r="J3844" s="84"/>
      <c r="K3844" s="84">
        <v>41</v>
      </c>
      <c r="L3844" s="83">
        <f t="shared" si="610"/>
        <v>0.7</v>
      </c>
      <c r="M3844" s="83">
        <f t="shared" si="611"/>
        <v>0.7</v>
      </c>
    </row>
    <row r="3845" spans="1:13" x14ac:dyDescent="0.3">
      <c r="A3845" s="210" t="str">
        <f t="shared" si="603"/>
        <v>2024-IC-L2</v>
      </c>
      <c r="B3845" s="199">
        <f t="shared" si="604"/>
        <v>45402</v>
      </c>
      <c r="C3845" s="210" t="str">
        <f t="shared" si="605"/>
        <v>Zone 2 - Mile 30</v>
      </c>
      <c r="D3845" s="84" t="s">
        <v>457</v>
      </c>
      <c r="E3845" s="51" t="str">
        <f t="shared" si="606"/>
        <v>Andre</v>
      </c>
      <c r="F3845" s="51" t="str">
        <f t="shared" si="607"/>
        <v>Coetzee</v>
      </c>
      <c r="G3845" s="51" t="str">
        <f t="shared" si="608"/>
        <v>Men Grand Masters</v>
      </c>
      <c r="H3845" s="51" t="str">
        <f t="shared" si="609"/>
        <v>Namib Park</v>
      </c>
      <c r="I3845" s="84" t="s">
        <v>19</v>
      </c>
      <c r="J3845" s="84"/>
      <c r="K3845" s="84">
        <v>42</v>
      </c>
      <c r="L3845" s="83">
        <f t="shared" si="610"/>
        <v>0.8</v>
      </c>
      <c r="M3845" s="83">
        <f t="shared" si="611"/>
        <v>0.8</v>
      </c>
    </row>
    <row r="3846" spans="1:13" x14ac:dyDescent="0.3">
      <c r="A3846" s="210" t="str">
        <f t="shared" si="603"/>
        <v>2024-IC-L2</v>
      </c>
      <c r="B3846" s="199">
        <f t="shared" si="604"/>
        <v>45402</v>
      </c>
      <c r="C3846" s="210" t="str">
        <f t="shared" si="605"/>
        <v>Zone 2 - Mile 30</v>
      </c>
      <c r="D3846" s="84" t="s">
        <v>457</v>
      </c>
      <c r="E3846" s="51" t="str">
        <f t="shared" si="606"/>
        <v>Andre</v>
      </c>
      <c r="F3846" s="51" t="str">
        <f t="shared" si="607"/>
        <v>Coetzee</v>
      </c>
      <c r="G3846" s="51" t="str">
        <f t="shared" si="608"/>
        <v>Men Grand Masters</v>
      </c>
      <c r="H3846" s="51" t="str">
        <f t="shared" si="609"/>
        <v>Namib Park</v>
      </c>
      <c r="I3846" s="84" t="s">
        <v>19</v>
      </c>
      <c r="J3846" s="84"/>
      <c r="K3846" s="84">
        <v>48</v>
      </c>
      <c r="L3846" s="83">
        <f t="shared" si="610"/>
        <v>1.1000000000000001</v>
      </c>
      <c r="M3846" s="83">
        <f t="shared" si="611"/>
        <v>1.1000000000000001</v>
      </c>
    </row>
    <row r="3847" spans="1:13" x14ac:dyDescent="0.3">
      <c r="A3847" s="210" t="str">
        <f t="shared" si="603"/>
        <v>2024-IC-L2</v>
      </c>
      <c r="B3847" s="199">
        <f t="shared" si="604"/>
        <v>45402</v>
      </c>
      <c r="C3847" s="210" t="str">
        <f t="shared" si="605"/>
        <v>Zone 2 - Mile 30</v>
      </c>
      <c r="D3847" s="84" t="s">
        <v>1700</v>
      </c>
      <c r="E3847" s="51" t="str">
        <f t="shared" si="606"/>
        <v>Wanda</v>
      </c>
      <c r="F3847" s="51" t="str">
        <f t="shared" si="607"/>
        <v>Enslin</v>
      </c>
      <c r="G3847" s="51" t="str">
        <f t="shared" si="608"/>
        <v>Ladies Senior</v>
      </c>
      <c r="H3847" s="51" t="str">
        <f t="shared" si="609"/>
        <v>Namib Park</v>
      </c>
      <c r="I3847" s="84" t="s">
        <v>19</v>
      </c>
      <c r="J3847" s="84"/>
      <c r="K3847" s="84">
        <v>58</v>
      </c>
      <c r="L3847" s="83">
        <f t="shared" si="610"/>
        <v>2</v>
      </c>
      <c r="M3847" s="83">
        <f t="shared" si="611"/>
        <v>2</v>
      </c>
    </row>
    <row r="3848" spans="1:13" x14ac:dyDescent="0.3">
      <c r="A3848" s="210" t="str">
        <f t="shared" si="603"/>
        <v>2024-IC-L2</v>
      </c>
      <c r="B3848" s="199">
        <f t="shared" si="604"/>
        <v>45402</v>
      </c>
      <c r="C3848" s="210" t="str">
        <f t="shared" si="605"/>
        <v>Zone 2 - Mile 30</v>
      </c>
      <c r="D3848" s="84" t="s">
        <v>587</v>
      </c>
      <c r="E3848" s="51" t="str">
        <f t="shared" si="606"/>
        <v>Nicolas</v>
      </c>
      <c r="F3848" s="51" t="str">
        <f t="shared" si="607"/>
        <v>Greeff</v>
      </c>
      <c r="G3848" s="51" t="str">
        <f t="shared" si="608"/>
        <v>Men Senior</v>
      </c>
      <c r="H3848" s="51" t="str">
        <f t="shared" si="609"/>
        <v>Namib Park</v>
      </c>
      <c r="I3848" s="84"/>
      <c r="J3848" s="84"/>
      <c r="K3848" s="84"/>
      <c r="L3848" s="83" t="str">
        <f t="shared" si="610"/>
        <v/>
      </c>
      <c r="M3848" s="83" t="str">
        <f t="shared" si="611"/>
        <v/>
      </c>
    </row>
    <row r="3849" spans="1:13" x14ac:dyDescent="0.3">
      <c r="A3849" s="210" t="str">
        <f t="shared" si="603"/>
        <v>2024-IC-L2</v>
      </c>
      <c r="B3849" s="199">
        <f t="shared" si="604"/>
        <v>45402</v>
      </c>
      <c r="C3849" s="210" t="str">
        <f t="shared" si="605"/>
        <v>Zone 2 - Mile 30</v>
      </c>
      <c r="D3849" s="84" t="s">
        <v>462</v>
      </c>
      <c r="E3849" s="51" t="str">
        <f t="shared" si="606"/>
        <v>Rodger</v>
      </c>
      <c r="F3849" s="51" t="str">
        <f t="shared" si="607"/>
        <v>Boon</v>
      </c>
      <c r="G3849" s="51" t="str">
        <f t="shared" si="608"/>
        <v>Men Master</v>
      </c>
      <c r="H3849" s="51" t="str">
        <f t="shared" si="609"/>
        <v>Namib Park</v>
      </c>
      <c r="I3849" s="84"/>
      <c r="J3849" s="84"/>
      <c r="K3849" s="84"/>
      <c r="L3849" s="83" t="str">
        <f t="shared" si="610"/>
        <v/>
      </c>
      <c r="M3849" s="83" t="str">
        <f t="shared" si="611"/>
        <v/>
      </c>
    </row>
    <row r="3850" spans="1:13" x14ac:dyDescent="0.3">
      <c r="A3850" s="210" t="str">
        <f t="shared" si="603"/>
        <v>2024-IC-L2</v>
      </c>
      <c r="B3850" s="199">
        <f t="shared" si="604"/>
        <v>45402</v>
      </c>
      <c r="C3850" s="210" t="str">
        <f t="shared" si="605"/>
        <v>Zone 2 - Mile 30</v>
      </c>
      <c r="D3850" s="84" t="s">
        <v>591</v>
      </c>
      <c r="E3850" s="51" t="str">
        <f t="shared" si="606"/>
        <v>Robert</v>
      </c>
      <c r="F3850" s="51" t="str">
        <f t="shared" si="607"/>
        <v>Moyce</v>
      </c>
      <c r="G3850" s="51" t="str">
        <f t="shared" si="608"/>
        <v>Men Grand Masters</v>
      </c>
      <c r="H3850" s="51" t="str">
        <f t="shared" si="609"/>
        <v>Namib Park</v>
      </c>
      <c r="I3850" s="84"/>
      <c r="J3850" s="84"/>
      <c r="K3850" s="84"/>
      <c r="L3850" s="83" t="str">
        <f t="shared" si="610"/>
        <v/>
      </c>
      <c r="M3850" s="83" t="str">
        <f t="shared" si="611"/>
        <v/>
      </c>
    </row>
    <row r="3851" spans="1:13" x14ac:dyDescent="0.3">
      <c r="A3851" s="210" t="str">
        <f t="shared" si="603"/>
        <v>2024-IC-L2</v>
      </c>
      <c r="B3851" s="199">
        <f t="shared" si="604"/>
        <v>45402</v>
      </c>
      <c r="C3851" s="210" t="str">
        <f t="shared" si="605"/>
        <v>Zone 2 - Mile 30</v>
      </c>
      <c r="D3851" s="84" t="s">
        <v>1006</v>
      </c>
      <c r="E3851" s="51" t="str">
        <f t="shared" si="606"/>
        <v>Andre</v>
      </c>
      <c r="F3851" s="51" t="str">
        <f t="shared" si="607"/>
        <v>Vermaak</v>
      </c>
      <c r="G3851" s="51" t="str">
        <f t="shared" si="608"/>
        <v>Men Senior</v>
      </c>
      <c r="H3851" s="51" t="str">
        <f t="shared" si="609"/>
        <v>Namib Park</v>
      </c>
      <c r="I3851" s="84"/>
      <c r="J3851" s="84"/>
      <c r="K3851" s="84"/>
      <c r="L3851" s="83" t="str">
        <f t="shared" si="610"/>
        <v/>
      </c>
      <c r="M3851" s="83" t="str">
        <f t="shared" si="611"/>
        <v/>
      </c>
    </row>
    <row r="3852" spans="1:13" x14ac:dyDescent="0.3">
      <c r="A3852" s="210" t="str">
        <f t="shared" si="603"/>
        <v>2024-IC-L2</v>
      </c>
      <c r="B3852" s="199">
        <f t="shared" si="604"/>
        <v>45402</v>
      </c>
      <c r="C3852" s="210" t="str">
        <f t="shared" si="605"/>
        <v>Zone 2 - Mile 30</v>
      </c>
      <c r="D3852" s="84" t="s">
        <v>1101</v>
      </c>
      <c r="E3852" s="51" t="str">
        <f t="shared" si="606"/>
        <v>Pierre</v>
      </c>
      <c r="F3852" s="51" t="str">
        <f t="shared" si="607"/>
        <v>Coetzee</v>
      </c>
      <c r="G3852" s="51" t="str">
        <f t="shared" si="608"/>
        <v>Men Veteran</v>
      </c>
      <c r="H3852" s="51" t="str">
        <f t="shared" si="609"/>
        <v>Namib Park</v>
      </c>
      <c r="I3852" s="84"/>
      <c r="J3852" s="84"/>
      <c r="K3852" s="84"/>
      <c r="L3852" s="83" t="str">
        <f t="shared" si="610"/>
        <v/>
      </c>
      <c r="M3852" s="83" t="str">
        <f t="shared" si="611"/>
        <v/>
      </c>
    </row>
    <row r="3853" spans="1:13" x14ac:dyDescent="0.3">
      <c r="A3853" s="210" t="str">
        <f t="shared" si="603"/>
        <v>2024-IC-L2</v>
      </c>
      <c r="B3853" s="199">
        <f t="shared" si="604"/>
        <v>45402</v>
      </c>
      <c r="C3853" s="210" t="str">
        <f t="shared" si="605"/>
        <v>Zone 2 - Mile 30</v>
      </c>
      <c r="D3853" s="84" t="s">
        <v>486</v>
      </c>
      <c r="E3853" s="51" t="str">
        <f t="shared" si="606"/>
        <v>Johan</v>
      </c>
      <c r="F3853" s="51" t="str">
        <f t="shared" si="607"/>
        <v>Bruwer</v>
      </c>
      <c r="G3853" s="51" t="str">
        <f t="shared" si="608"/>
        <v>Men Senior</v>
      </c>
      <c r="H3853" s="51" t="str">
        <f t="shared" si="609"/>
        <v>Namib Park</v>
      </c>
      <c r="I3853" s="84"/>
      <c r="J3853" s="84"/>
      <c r="K3853" s="84"/>
      <c r="L3853" s="83" t="str">
        <f t="shared" si="610"/>
        <v/>
      </c>
      <c r="M3853" s="83" t="str">
        <f t="shared" si="611"/>
        <v/>
      </c>
    </row>
    <row r="3854" spans="1:13" x14ac:dyDescent="0.3">
      <c r="A3854" s="210" t="str">
        <f t="shared" si="603"/>
        <v>2024-IC-L2</v>
      </c>
      <c r="B3854" s="199">
        <f t="shared" si="604"/>
        <v>45402</v>
      </c>
      <c r="C3854" s="210" t="str">
        <f t="shared" si="605"/>
        <v>Zone 2 - Mile 30</v>
      </c>
      <c r="D3854" s="84" t="s">
        <v>1175</v>
      </c>
      <c r="E3854" s="51" t="str">
        <f t="shared" si="606"/>
        <v>Daniel</v>
      </c>
      <c r="F3854" s="51" t="str">
        <f t="shared" si="607"/>
        <v>Janse Van Vuuren</v>
      </c>
      <c r="G3854" s="51" t="str">
        <f t="shared" si="608"/>
        <v>Men U/21</v>
      </c>
      <c r="H3854" s="51" t="str">
        <f t="shared" si="609"/>
        <v>Namib Park</v>
      </c>
      <c r="I3854" s="84"/>
      <c r="J3854" s="84"/>
      <c r="K3854" s="84"/>
      <c r="L3854" s="83" t="str">
        <f t="shared" si="610"/>
        <v/>
      </c>
      <c r="M3854" s="83" t="str">
        <f t="shared" si="611"/>
        <v/>
      </c>
    </row>
    <row r="3855" spans="1:13" x14ac:dyDescent="0.3">
      <c r="A3855" s="210" t="str">
        <f t="shared" si="603"/>
        <v>2024-IC-L2</v>
      </c>
      <c r="B3855" s="199">
        <f t="shared" si="604"/>
        <v>45402</v>
      </c>
      <c r="C3855" s="210" t="str">
        <f t="shared" si="605"/>
        <v>Zone 2 - Mile 30</v>
      </c>
      <c r="D3855" s="84" t="s">
        <v>730</v>
      </c>
      <c r="E3855" s="51" t="str">
        <f t="shared" si="606"/>
        <v>Kevin</v>
      </c>
      <c r="F3855" s="51" t="str">
        <f t="shared" si="607"/>
        <v>Page</v>
      </c>
      <c r="G3855" s="51" t="str">
        <f t="shared" si="608"/>
        <v>Men Senior</v>
      </c>
      <c r="H3855" s="51" t="str">
        <f t="shared" si="609"/>
        <v>Penguin</v>
      </c>
      <c r="I3855" s="84"/>
      <c r="J3855" s="84" t="s">
        <v>1280</v>
      </c>
      <c r="K3855" s="84">
        <v>102</v>
      </c>
      <c r="L3855" s="83">
        <f t="shared" si="610"/>
        <v>4</v>
      </c>
      <c r="M3855" s="83">
        <f t="shared" si="611"/>
        <v>4</v>
      </c>
    </row>
    <row r="3856" spans="1:13" x14ac:dyDescent="0.3">
      <c r="A3856" s="210" t="str">
        <f t="shared" si="603"/>
        <v>2024-IC-L2</v>
      </c>
      <c r="B3856" s="199">
        <f t="shared" si="604"/>
        <v>45402</v>
      </c>
      <c r="C3856" s="210" t="str">
        <f t="shared" si="605"/>
        <v>Zone 2 - Mile 30</v>
      </c>
      <c r="D3856" s="84" t="s">
        <v>730</v>
      </c>
      <c r="E3856" s="51" t="str">
        <f t="shared" si="606"/>
        <v>Kevin</v>
      </c>
      <c r="F3856" s="51" t="str">
        <f t="shared" si="607"/>
        <v>Page</v>
      </c>
      <c r="G3856" s="51" t="str">
        <f t="shared" si="608"/>
        <v>Men Senior</v>
      </c>
      <c r="H3856" s="51" t="str">
        <f t="shared" si="609"/>
        <v>Penguin</v>
      </c>
      <c r="I3856" s="84"/>
      <c r="J3856" s="82" t="s">
        <v>1279</v>
      </c>
      <c r="K3856" s="84">
        <v>142</v>
      </c>
      <c r="L3856" s="83">
        <f t="shared" si="610"/>
        <v>14.4</v>
      </c>
      <c r="M3856" s="83">
        <f t="shared" si="611"/>
        <v>14.4</v>
      </c>
    </row>
    <row r="3857" spans="1:13" x14ac:dyDescent="0.3">
      <c r="A3857" s="210" t="str">
        <f t="shared" si="603"/>
        <v>2024-IC-L2</v>
      </c>
      <c r="B3857" s="199">
        <f t="shared" si="604"/>
        <v>45402</v>
      </c>
      <c r="C3857" s="210" t="str">
        <f t="shared" si="605"/>
        <v>Zone 2 - Mile 30</v>
      </c>
      <c r="D3857" s="84" t="s">
        <v>637</v>
      </c>
      <c r="E3857" s="51" t="str">
        <f t="shared" si="606"/>
        <v>Clifford Alexander</v>
      </c>
      <c r="F3857" s="51" t="str">
        <f t="shared" si="607"/>
        <v>Steyn</v>
      </c>
      <c r="G3857" s="51" t="str">
        <f t="shared" si="608"/>
        <v>Men Senior</v>
      </c>
      <c r="H3857" s="51" t="str">
        <f t="shared" si="609"/>
        <v>Penguin</v>
      </c>
      <c r="I3857" s="84"/>
      <c r="J3857" s="82" t="s">
        <v>1279</v>
      </c>
      <c r="K3857" s="84">
        <v>68</v>
      </c>
      <c r="L3857" s="83">
        <f t="shared" si="610"/>
        <v>1.2</v>
      </c>
      <c r="M3857" s="83">
        <f t="shared" si="611"/>
        <v>1.2</v>
      </c>
    </row>
    <row r="3858" spans="1:13" x14ac:dyDescent="0.3">
      <c r="A3858" s="210" t="str">
        <f t="shared" si="603"/>
        <v>2024-IC-L2</v>
      </c>
      <c r="B3858" s="199">
        <f t="shared" si="604"/>
        <v>45402</v>
      </c>
      <c r="C3858" s="210" t="str">
        <f t="shared" si="605"/>
        <v>Zone 2 - Mile 30</v>
      </c>
      <c r="D3858" s="84" t="s">
        <v>1404</v>
      </c>
      <c r="E3858" s="51" t="str">
        <f t="shared" si="606"/>
        <v>Barren</v>
      </c>
      <c r="F3858" s="51" t="str">
        <f t="shared" si="607"/>
        <v>Van Es</v>
      </c>
      <c r="G3858" s="51" t="str">
        <f t="shared" si="608"/>
        <v>Men Senior</v>
      </c>
      <c r="H3858" s="51" t="str">
        <f t="shared" si="609"/>
        <v>Penguin</v>
      </c>
      <c r="I3858" s="84"/>
      <c r="J3858" s="82" t="s">
        <v>1279</v>
      </c>
      <c r="K3858" s="84">
        <v>149</v>
      </c>
      <c r="L3858" s="83">
        <f t="shared" si="610"/>
        <v>17</v>
      </c>
      <c r="M3858" s="83">
        <f t="shared" si="611"/>
        <v>17</v>
      </c>
    </row>
    <row r="3859" spans="1:13" x14ac:dyDescent="0.3">
      <c r="A3859" s="210" t="str">
        <f t="shared" si="603"/>
        <v>2024-IC-L2</v>
      </c>
      <c r="B3859" s="199">
        <f t="shared" si="604"/>
        <v>45402</v>
      </c>
      <c r="C3859" s="210" t="str">
        <f t="shared" si="605"/>
        <v>Zone 2 - Mile 30</v>
      </c>
      <c r="D3859" s="84" t="s">
        <v>454</v>
      </c>
      <c r="E3859" s="51" t="str">
        <f t="shared" si="606"/>
        <v>Lesley</v>
      </c>
      <c r="F3859" s="51" t="str">
        <f t="shared" si="607"/>
        <v>Page</v>
      </c>
      <c r="G3859" s="51" t="str">
        <f t="shared" si="608"/>
        <v>Men Master</v>
      </c>
      <c r="H3859" s="51" t="str">
        <f t="shared" si="609"/>
        <v>Penguin</v>
      </c>
      <c r="I3859" s="84"/>
      <c r="J3859" s="82" t="s">
        <v>1279</v>
      </c>
      <c r="K3859" s="84">
        <v>103</v>
      </c>
      <c r="L3859" s="83">
        <f t="shared" si="610"/>
        <v>4.8</v>
      </c>
      <c r="M3859" s="83">
        <f t="shared" si="611"/>
        <v>4.8</v>
      </c>
    </row>
    <row r="3860" spans="1:13" x14ac:dyDescent="0.3">
      <c r="A3860" s="210" t="str">
        <f t="shared" si="603"/>
        <v>2024-IC-L2</v>
      </c>
      <c r="B3860" s="199">
        <f t="shared" si="604"/>
        <v>45402</v>
      </c>
      <c r="C3860" s="210" t="str">
        <f t="shared" si="605"/>
        <v>Zone 2 - Mile 30</v>
      </c>
      <c r="D3860" s="84" t="s">
        <v>679</v>
      </c>
      <c r="E3860" s="51" t="str">
        <f t="shared" si="606"/>
        <v>Bennie</v>
      </c>
      <c r="F3860" s="51" t="str">
        <f t="shared" si="607"/>
        <v>Gabrielsen</v>
      </c>
      <c r="G3860" s="51" t="str">
        <f t="shared" si="608"/>
        <v>Men Senior</v>
      </c>
      <c r="H3860" s="51" t="str">
        <f t="shared" si="609"/>
        <v>Penguin</v>
      </c>
      <c r="I3860" s="84"/>
      <c r="J3860" s="82" t="s">
        <v>1279</v>
      </c>
      <c r="K3860" s="84">
        <v>143</v>
      </c>
      <c r="L3860" s="83">
        <f t="shared" si="610"/>
        <v>14.8</v>
      </c>
      <c r="M3860" s="83">
        <f t="shared" si="611"/>
        <v>14.8</v>
      </c>
    </row>
    <row r="3861" spans="1:13" x14ac:dyDescent="0.3">
      <c r="A3861" s="210" t="str">
        <f t="shared" si="603"/>
        <v>2024-IC-L2</v>
      </c>
      <c r="B3861" s="199">
        <f t="shared" si="604"/>
        <v>45402</v>
      </c>
      <c r="C3861" s="210" t="str">
        <f t="shared" si="605"/>
        <v>Zone 2 - Mile 30</v>
      </c>
      <c r="D3861" s="84" t="s">
        <v>1157</v>
      </c>
      <c r="E3861" s="51" t="str">
        <f t="shared" si="606"/>
        <v>Lourens</v>
      </c>
      <c r="F3861" s="51" t="str">
        <f t="shared" si="607"/>
        <v>Fourie</v>
      </c>
      <c r="G3861" s="51" t="str">
        <f t="shared" si="608"/>
        <v>Men Master</v>
      </c>
      <c r="H3861" s="51" t="str">
        <f t="shared" si="609"/>
        <v>Penguin</v>
      </c>
      <c r="I3861" s="84"/>
      <c r="J3861" s="82" t="s">
        <v>1279</v>
      </c>
      <c r="K3861" s="84">
        <v>96</v>
      </c>
      <c r="L3861" s="83">
        <f t="shared" si="610"/>
        <v>3.8</v>
      </c>
      <c r="M3861" s="83">
        <f t="shared" si="611"/>
        <v>3.8</v>
      </c>
    </row>
    <row r="3862" spans="1:13" x14ac:dyDescent="0.3">
      <c r="A3862" s="210" t="str">
        <f t="shared" si="603"/>
        <v>2024-IC-L2</v>
      </c>
      <c r="B3862" s="199">
        <f t="shared" si="604"/>
        <v>45402</v>
      </c>
      <c r="C3862" s="210" t="str">
        <f t="shared" si="605"/>
        <v>Zone 2 - Mile 30</v>
      </c>
      <c r="D3862" s="84" t="s">
        <v>1157</v>
      </c>
      <c r="E3862" s="51" t="str">
        <f t="shared" si="606"/>
        <v>Lourens</v>
      </c>
      <c r="F3862" s="51" t="str">
        <f t="shared" si="607"/>
        <v>Fourie</v>
      </c>
      <c r="G3862" s="51" t="str">
        <f t="shared" si="608"/>
        <v>Men Master</v>
      </c>
      <c r="H3862" s="51" t="str">
        <f t="shared" si="609"/>
        <v>Penguin</v>
      </c>
      <c r="I3862" s="84"/>
      <c r="J3862" s="82" t="s">
        <v>1279</v>
      </c>
      <c r="K3862" s="84">
        <v>88</v>
      </c>
      <c r="L3862" s="83">
        <f t="shared" si="610"/>
        <v>2.8</v>
      </c>
      <c r="M3862" s="83">
        <f t="shared" si="611"/>
        <v>2.8</v>
      </c>
    </row>
    <row r="3863" spans="1:13" x14ac:dyDescent="0.3">
      <c r="A3863" s="210" t="str">
        <f t="shared" si="603"/>
        <v>2024-IC-L2</v>
      </c>
      <c r="B3863" s="199">
        <f t="shared" si="604"/>
        <v>45402</v>
      </c>
      <c r="C3863" s="210" t="str">
        <f t="shared" si="605"/>
        <v>Zone 2 - Mile 30</v>
      </c>
      <c r="D3863" s="84" t="s">
        <v>1157</v>
      </c>
      <c r="E3863" s="51" t="str">
        <f t="shared" si="606"/>
        <v>Lourens</v>
      </c>
      <c r="F3863" s="51" t="str">
        <f t="shared" si="607"/>
        <v>Fourie</v>
      </c>
      <c r="G3863" s="51" t="str">
        <f t="shared" si="608"/>
        <v>Men Master</v>
      </c>
      <c r="H3863" s="51" t="str">
        <f t="shared" si="609"/>
        <v>Penguin</v>
      </c>
      <c r="I3863" s="84"/>
      <c r="J3863" s="82" t="s">
        <v>1279</v>
      </c>
      <c r="K3863" s="84">
        <v>91</v>
      </c>
      <c r="L3863" s="83">
        <f t="shared" si="610"/>
        <v>3.1</v>
      </c>
      <c r="M3863" s="83">
        <f t="shared" si="611"/>
        <v>3.1</v>
      </c>
    </row>
    <row r="3864" spans="1:13" x14ac:dyDescent="0.3">
      <c r="A3864" s="210" t="str">
        <f t="shared" si="603"/>
        <v>2024-IC-L2</v>
      </c>
      <c r="B3864" s="199">
        <f t="shared" si="604"/>
        <v>45402</v>
      </c>
      <c r="C3864" s="210" t="str">
        <f t="shared" si="605"/>
        <v>Zone 2 - Mile 30</v>
      </c>
      <c r="D3864" s="84" t="s">
        <v>471</v>
      </c>
      <c r="E3864" s="51" t="str">
        <f t="shared" si="606"/>
        <v>Warren</v>
      </c>
      <c r="F3864" s="51" t="str">
        <f t="shared" si="607"/>
        <v>Deysel</v>
      </c>
      <c r="G3864" s="51" t="str">
        <f t="shared" si="608"/>
        <v>Men Veteran</v>
      </c>
      <c r="H3864" s="51" t="str">
        <f t="shared" si="609"/>
        <v>Penguin</v>
      </c>
      <c r="I3864" s="84"/>
      <c r="J3864" s="82" t="s">
        <v>1279</v>
      </c>
      <c r="K3864" s="84">
        <v>105</v>
      </c>
      <c r="L3864" s="83">
        <f t="shared" si="610"/>
        <v>5.0999999999999996</v>
      </c>
      <c r="M3864" s="83">
        <f t="shared" si="611"/>
        <v>5.0999999999999996</v>
      </c>
    </row>
    <row r="3865" spans="1:13" x14ac:dyDescent="0.3">
      <c r="A3865" s="210" t="str">
        <f t="shared" si="603"/>
        <v>2024-IC-L2</v>
      </c>
      <c r="B3865" s="199">
        <f t="shared" si="604"/>
        <v>45402</v>
      </c>
      <c r="C3865" s="210" t="str">
        <f t="shared" si="605"/>
        <v>Zone 2 - Mile 30</v>
      </c>
      <c r="D3865" s="84" t="s">
        <v>471</v>
      </c>
      <c r="E3865" s="51" t="str">
        <f t="shared" si="606"/>
        <v>Warren</v>
      </c>
      <c r="F3865" s="51" t="str">
        <f t="shared" si="607"/>
        <v>Deysel</v>
      </c>
      <c r="G3865" s="51" t="str">
        <f t="shared" si="608"/>
        <v>Men Veteran</v>
      </c>
      <c r="H3865" s="51" t="str">
        <f t="shared" si="609"/>
        <v>Penguin</v>
      </c>
      <c r="I3865" s="84"/>
      <c r="J3865" s="82" t="s">
        <v>1279</v>
      </c>
      <c r="K3865" s="84">
        <v>96</v>
      </c>
      <c r="L3865" s="83">
        <f t="shared" si="610"/>
        <v>3.8</v>
      </c>
      <c r="M3865" s="83">
        <f t="shared" si="611"/>
        <v>3.8</v>
      </c>
    </row>
    <row r="3866" spans="1:13" x14ac:dyDescent="0.3">
      <c r="A3866" s="210" t="str">
        <f t="shared" si="603"/>
        <v>2024-IC-L2</v>
      </c>
      <c r="B3866" s="199">
        <f t="shared" si="604"/>
        <v>45402</v>
      </c>
      <c r="C3866" s="210" t="str">
        <f t="shared" si="605"/>
        <v>Zone 2 - Mile 30</v>
      </c>
      <c r="D3866" s="84" t="s">
        <v>809</v>
      </c>
      <c r="E3866" s="51" t="str">
        <f t="shared" si="606"/>
        <v>Henno</v>
      </c>
      <c r="F3866" s="51" t="str">
        <f t="shared" si="607"/>
        <v>Snyman</v>
      </c>
      <c r="G3866" s="51" t="str">
        <f t="shared" si="608"/>
        <v>Men Master</v>
      </c>
      <c r="H3866" s="51" t="str">
        <f t="shared" si="609"/>
        <v>Penguin</v>
      </c>
      <c r="I3866" s="84"/>
      <c r="J3866" s="82" t="s">
        <v>1279</v>
      </c>
      <c r="K3866" s="84">
        <v>101</v>
      </c>
      <c r="L3866" s="83">
        <f t="shared" si="610"/>
        <v>4.5</v>
      </c>
      <c r="M3866" s="83">
        <f t="shared" si="611"/>
        <v>4.5</v>
      </c>
    </row>
    <row r="3867" spans="1:13" x14ac:dyDescent="0.3">
      <c r="A3867" s="210" t="str">
        <f t="shared" si="603"/>
        <v>2024-IC-L2</v>
      </c>
      <c r="B3867" s="199">
        <f t="shared" si="604"/>
        <v>45402</v>
      </c>
      <c r="C3867" s="210" t="str">
        <f t="shared" si="605"/>
        <v>Zone 2 - Mile 30</v>
      </c>
      <c r="D3867" s="84" t="s">
        <v>809</v>
      </c>
      <c r="E3867" s="51" t="str">
        <f t="shared" si="606"/>
        <v>Henno</v>
      </c>
      <c r="F3867" s="51" t="str">
        <f t="shared" si="607"/>
        <v>Snyman</v>
      </c>
      <c r="G3867" s="51" t="str">
        <f t="shared" si="608"/>
        <v>Men Master</v>
      </c>
      <c r="H3867" s="51" t="str">
        <f t="shared" si="609"/>
        <v>Penguin</v>
      </c>
      <c r="I3867" s="84"/>
      <c r="J3867" s="82" t="s">
        <v>1279</v>
      </c>
      <c r="K3867" s="84">
        <v>85</v>
      </c>
      <c r="L3867" s="83">
        <f t="shared" si="610"/>
        <v>2.5</v>
      </c>
      <c r="M3867" s="83">
        <f t="shared" si="611"/>
        <v>2.5</v>
      </c>
    </row>
    <row r="3868" spans="1:13" x14ac:dyDescent="0.3">
      <c r="A3868" s="210" t="str">
        <f t="shared" si="603"/>
        <v>2024-IC-L2</v>
      </c>
      <c r="B3868" s="199">
        <f t="shared" si="604"/>
        <v>45402</v>
      </c>
      <c r="C3868" s="210" t="str">
        <f t="shared" si="605"/>
        <v>Zone 2 - Mile 30</v>
      </c>
      <c r="D3868" s="84" t="s">
        <v>809</v>
      </c>
      <c r="E3868" s="51" t="str">
        <f t="shared" si="606"/>
        <v>Henno</v>
      </c>
      <c r="F3868" s="51" t="str">
        <f t="shared" si="607"/>
        <v>Snyman</v>
      </c>
      <c r="G3868" s="51" t="str">
        <f t="shared" si="608"/>
        <v>Men Master</v>
      </c>
      <c r="H3868" s="51" t="str">
        <f t="shared" si="609"/>
        <v>Penguin</v>
      </c>
      <c r="I3868" s="84"/>
      <c r="J3868" s="82" t="s">
        <v>1279</v>
      </c>
      <c r="K3868" s="84">
        <v>144</v>
      </c>
      <c r="L3868" s="83">
        <f t="shared" si="610"/>
        <v>15.1</v>
      </c>
      <c r="M3868" s="83">
        <f t="shared" si="611"/>
        <v>15.1</v>
      </c>
    </row>
    <row r="3869" spans="1:13" x14ac:dyDescent="0.3">
      <c r="A3869" s="210" t="str">
        <f t="shared" si="603"/>
        <v>2024-IC-L2</v>
      </c>
      <c r="B3869" s="199">
        <f t="shared" si="604"/>
        <v>45402</v>
      </c>
      <c r="C3869" s="210" t="str">
        <f t="shared" si="605"/>
        <v>Zone 2 - Mile 30</v>
      </c>
      <c r="D3869" s="84" t="s">
        <v>809</v>
      </c>
      <c r="E3869" s="51" t="str">
        <f t="shared" si="606"/>
        <v>Henno</v>
      </c>
      <c r="F3869" s="51" t="str">
        <f t="shared" si="607"/>
        <v>Snyman</v>
      </c>
      <c r="G3869" s="51" t="str">
        <f t="shared" si="608"/>
        <v>Men Master</v>
      </c>
      <c r="H3869" s="51" t="str">
        <f t="shared" si="609"/>
        <v>Penguin</v>
      </c>
      <c r="I3869" s="84"/>
      <c r="J3869" s="82" t="s">
        <v>1279</v>
      </c>
      <c r="K3869" s="84">
        <v>81</v>
      </c>
      <c r="L3869" s="83">
        <f t="shared" si="610"/>
        <v>2.1</v>
      </c>
      <c r="M3869" s="83">
        <f t="shared" si="611"/>
        <v>2.1</v>
      </c>
    </row>
    <row r="3870" spans="1:13" x14ac:dyDescent="0.3">
      <c r="A3870" s="210" t="str">
        <f t="shared" si="603"/>
        <v>2024-IC-L2</v>
      </c>
      <c r="B3870" s="199">
        <f t="shared" si="604"/>
        <v>45402</v>
      </c>
      <c r="C3870" s="210" t="str">
        <f t="shared" si="605"/>
        <v>Zone 2 - Mile 30</v>
      </c>
      <c r="D3870" s="84" t="s">
        <v>702</v>
      </c>
      <c r="E3870" s="51" t="str">
        <f t="shared" si="606"/>
        <v>Grant</v>
      </c>
      <c r="F3870" s="51" t="str">
        <f t="shared" si="607"/>
        <v>Knight</v>
      </c>
      <c r="G3870" s="51" t="str">
        <f t="shared" si="608"/>
        <v>Men Veteran</v>
      </c>
      <c r="H3870" s="51" t="str">
        <f t="shared" si="609"/>
        <v>Penguin</v>
      </c>
      <c r="I3870" s="84"/>
      <c r="J3870" s="82" t="s">
        <v>1278</v>
      </c>
      <c r="K3870" s="84">
        <v>121</v>
      </c>
      <c r="L3870" s="83">
        <f t="shared" si="610"/>
        <v>22.4</v>
      </c>
      <c r="M3870" s="83">
        <f t="shared" si="611"/>
        <v>22.4</v>
      </c>
    </row>
    <row r="3871" spans="1:13" x14ac:dyDescent="0.3">
      <c r="A3871" s="210" t="str">
        <f t="shared" si="603"/>
        <v>2024-IC-L2</v>
      </c>
      <c r="B3871" s="199">
        <f t="shared" si="604"/>
        <v>45402</v>
      </c>
      <c r="C3871" s="210" t="str">
        <f t="shared" si="605"/>
        <v>Zone 2 - Mile 30</v>
      </c>
      <c r="D3871" s="84" t="s">
        <v>702</v>
      </c>
      <c r="E3871" s="51" t="str">
        <f t="shared" si="606"/>
        <v>Grant</v>
      </c>
      <c r="F3871" s="51" t="str">
        <f t="shared" si="607"/>
        <v>Knight</v>
      </c>
      <c r="G3871" s="51" t="str">
        <f t="shared" si="608"/>
        <v>Men Veteran</v>
      </c>
      <c r="H3871" s="51" t="str">
        <f t="shared" si="609"/>
        <v>Penguin</v>
      </c>
      <c r="I3871" s="84"/>
      <c r="J3871" s="82" t="s">
        <v>1279</v>
      </c>
      <c r="K3871" s="84">
        <v>143</v>
      </c>
      <c r="L3871" s="83">
        <f t="shared" si="610"/>
        <v>14.8</v>
      </c>
      <c r="M3871" s="83">
        <f t="shared" si="611"/>
        <v>14.8</v>
      </c>
    </row>
    <row r="3872" spans="1:13" x14ac:dyDescent="0.3">
      <c r="A3872" s="210" t="str">
        <f t="shared" si="603"/>
        <v>2024-IC-L2</v>
      </c>
      <c r="B3872" s="199">
        <f t="shared" si="604"/>
        <v>45402</v>
      </c>
      <c r="C3872" s="210" t="str">
        <f t="shared" si="605"/>
        <v>Zone 2 - Mile 30</v>
      </c>
      <c r="D3872" s="84" t="s">
        <v>458</v>
      </c>
      <c r="E3872" s="51" t="str">
        <f t="shared" si="606"/>
        <v>Henry</v>
      </c>
      <c r="F3872" s="51" t="str">
        <f t="shared" si="607"/>
        <v>Loubser</v>
      </c>
      <c r="G3872" s="51" t="str">
        <f t="shared" si="608"/>
        <v>Men Grand Masters</v>
      </c>
      <c r="H3872" s="51" t="str">
        <f t="shared" si="609"/>
        <v>Penguin</v>
      </c>
      <c r="I3872" s="84"/>
      <c r="J3872" s="82" t="s">
        <v>1279</v>
      </c>
      <c r="K3872" s="84">
        <v>152</v>
      </c>
      <c r="L3872" s="83">
        <f t="shared" si="610"/>
        <v>18.2</v>
      </c>
      <c r="M3872" s="83">
        <f t="shared" si="611"/>
        <v>18.2</v>
      </c>
    </row>
    <row r="3873" spans="1:13" x14ac:dyDescent="0.3">
      <c r="A3873" s="210" t="str">
        <f t="shared" si="603"/>
        <v>2024-IC-L2</v>
      </c>
      <c r="B3873" s="199">
        <f t="shared" si="604"/>
        <v>45402</v>
      </c>
      <c r="C3873" s="210" t="str">
        <f t="shared" si="605"/>
        <v>Zone 2 - Mile 30</v>
      </c>
      <c r="D3873" s="84" t="s">
        <v>1669</v>
      </c>
      <c r="E3873" s="51" t="str">
        <f t="shared" si="606"/>
        <v>Pieter</v>
      </c>
      <c r="F3873" s="51" t="str">
        <f t="shared" si="607"/>
        <v>Jansen Van Vuuren</v>
      </c>
      <c r="G3873" s="51" t="str">
        <f t="shared" si="608"/>
        <v>Men Senior</v>
      </c>
      <c r="H3873" s="51" t="str">
        <f t="shared" si="609"/>
        <v>Penguin</v>
      </c>
      <c r="I3873" s="84"/>
      <c r="J3873" s="82" t="s">
        <v>8</v>
      </c>
      <c r="K3873" s="84">
        <v>66</v>
      </c>
      <c r="L3873" s="83">
        <f t="shared" si="610"/>
        <v>2.2999999999999998</v>
      </c>
      <c r="M3873" s="83">
        <f t="shared" si="611"/>
        <v>2.2999999999999998</v>
      </c>
    </row>
    <row r="3874" spans="1:13" x14ac:dyDescent="0.3">
      <c r="A3874" s="210" t="str">
        <f t="shared" si="603"/>
        <v>2024-IC-L2</v>
      </c>
      <c r="B3874" s="199">
        <f t="shared" si="604"/>
        <v>45402</v>
      </c>
      <c r="C3874" s="210" t="str">
        <f t="shared" si="605"/>
        <v>Zone 2 - Mile 30</v>
      </c>
      <c r="D3874" s="84" t="s">
        <v>1669</v>
      </c>
      <c r="E3874" s="51" t="str">
        <f t="shared" si="606"/>
        <v>Pieter</v>
      </c>
      <c r="F3874" s="51" t="str">
        <f t="shared" si="607"/>
        <v>Jansen Van Vuuren</v>
      </c>
      <c r="G3874" s="51" t="str">
        <f t="shared" si="608"/>
        <v>Men Senior</v>
      </c>
      <c r="H3874" s="51" t="str">
        <f t="shared" si="609"/>
        <v>Penguin</v>
      </c>
      <c r="I3874" s="84"/>
      <c r="J3874" s="82" t="s">
        <v>1279</v>
      </c>
      <c r="K3874" s="84">
        <v>96</v>
      </c>
      <c r="L3874" s="83">
        <f t="shared" si="610"/>
        <v>3.8</v>
      </c>
      <c r="M3874" s="83">
        <f t="shared" si="611"/>
        <v>3.8</v>
      </c>
    </row>
    <row r="3875" spans="1:13" x14ac:dyDescent="0.3">
      <c r="A3875" s="210" t="str">
        <f t="shared" si="603"/>
        <v>2024-IC-L2</v>
      </c>
      <c r="B3875" s="199">
        <f t="shared" si="604"/>
        <v>45402</v>
      </c>
      <c r="C3875" s="210" t="str">
        <f t="shared" si="605"/>
        <v>Zone 2 - Mile 30</v>
      </c>
      <c r="D3875" s="84" t="s">
        <v>453</v>
      </c>
      <c r="E3875" s="51" t="str">
        <f t="shared" si="606"/>
        <v>Charles</v>
      </c>
      <c r="F3875" s="51" t="str">
        <f t="shared" si="607"/>
        <v>Bothma</v>
      </c>
      <c r="G3875" s="51" t="str">
        <f t="shared" si="608"/>
        <v>Men Grand Masters</v>
      </c>
      <c r="H3875" s="51" t="str">
        <f t="shared" si="609"/>
        <v>Penguin</v>
      </c>
      <c r="I3875" s="84"/>
      <c r="J3875" s="84" t="s">
        <v>1257</v>
      </c>
      <c r="K3875" s="84">
        <v>71</v>
      </c>
      <c r="L3875" s="83">
        <f t="shared" si="610"/>
        <v>6.5</v>
      </c>
      <c r="M3875" s="83">
        <f t="shared" si="611"/>
        <v>6.5</v>
      </c>
    </row>
    <row r="3876" spans="1:13" x14ac:dyDescent="0.3">
      <c r="A3876" s="210" t="str">
        <f t="shared" si="603"/>
        <v>2024-IC-L2</v>
      </c>
      <c r="B3876" s="199">
        <f t="shared" si="604"/>
        <v>45402</v>
      </c>
      <c r="C3876" s="210" t="str">
        <f t="shared" si="605"/>
        <v>Zone 2 - Mile 30</v>
      </c>
      <c r="D3876" s="84" t="s">
        <v>1360</v>
      </c>
      <c r="E3876" s="51" t="str">
        <f t="shared" si="606"/>
        <v>Allan</v>
      </c>
      <c r="F3876" s="51" t="str">
        <f t="shared" si="607"/>
        <v>Langenstrassen</v>
      </c>
      <c r="G3876" s="51" t="str">
        <f t="shared" si="608"/>
        <v>Men Veteran</v>
      </c>
      <c r="H3876" s="51" t="str">
        <f t="shared" si="609"/>
        <v>Penguin</v>
      </c>
      <c r="I3876" s="84"/>
      <c r="J3876" s="84"/>
      <c r="K3876" s="84"/>
      <c r="L3876" s="83" t="str">
        <f t="shared" si="610"/>
        <v/>
      </c>
      <c r="M3876" s="83" t="str">
        <f t="shared" si="611"/>
        <v/>
      </c>
    </row>
    <row r="3877" spans="1:13" x14ac:dyDescent="0.3">
      <c r="A3877" s="210" t="str">
        <f t="shared" si="603"/>
        <v>2024-IC-L2</v>
      </c>
      <c r="B3877" s="199">
        <f t="shared" si="604"/>
        <v>45402</v>
      </c>
      <c r="C3877" s="210" t="str">
        <f t="shared" si="605"/>
        <v>Zone 2 - Mile 30</v>
      </c>
      <c r="D3877" s="84" t="s">
        <v>1435</v>
      </c>
      <c r="E3877" s="51" t="str">
        <f t="shared" si="606"/>
        <v>Tiaan</v>
      </c>
      <c r="F3877" s="51" t="str">
        <f t="shared" si="607"/>
        <v>Fourie</v>
      </c>
      <c r="G3877" s="51" t="str">
        <f t="shared" si="608"/>
        <v>Men Senior</v>
      </c>
      <c r="H3877" s="51" t="str">
        <f t="shared" si="609"/>
        <v>Penguin</v>
      </c>
      <c r="I3877" s="84"/>
      <c r="J3877" s="84"/>
      <c r="K3877" s="84"/>
      <c r="L3877" s="83" t="str">
        <f t="shared" si="610"/>
        <v/>
      </c>
      <c r="M3877" s="83" t="str">
        <f t="shared" si="611"/>
        <v/>
      </c>
    </row>
    <row r="3878" spans="1:13" x14ac:dyDescent="0.3">
      <c r="A3878" s="210" t="str">
        <f t="shared" si="603"/>
        <v>2024-IC-L2</v>
      </c>
      <c r="B3878" s="199">
        <f t="shared" si="604"/>
        <v>45402</v>
      </c>
      <c r="C3878" s="210" t="str">
        <f t="shared" si="605"/>
        <v>Zone 2 - Mile 30</v>
      </c>
      <c r="D3878" s="84" t="s">
        <v>1540</v>
      </c>
      <c r="E3878" s="51" t="str">
        <f t="shared" si="606"/>
        <v>JC</v>
      </c>
      <c r="F3878" s="51" t="str">
        <f t="shared" si="607"/>
        <v>Knight</v>
      </c>
      <c r="G3878" s="51" t="str">
        <f t="shared" si="608"/>
        <v>Men U/21</v>
      </c>
      <c r="H3878" s="51" t="str">
        <f t="shared" si="609"/>
        <v>Penguin</v>
      </c>
      <c r="I3878" s="84"/>
      <c r="J3878" s="84"/>
      <c r="K3878" s="84"/>
      <c r="L3878" s="83" t="str">
        <f t="shared" si="610"/>
        <v/>
      </c>
      <c r="M3878" s="83" t="str">
        <f t="shared" si="611"/>
        <v/>
      </c>
    </row>
    <row r="3879" spans="1:13" x14ac:dyDescent="0.3">
      <c r="A3879" s="210" t="str">
        <f t="shared" si="603"/>
        <v>2024-IC-L2</v>
      </c>
      <c r="B3879" s="199">
        <f t="shared" si="604"/>
        <v>45402</v>
      </c>
      <c r="C3879" s="210" t="str">
        <f t="shared" si="605"/>
        <v>Zone 2 - Mile 30</v>
      </c>
      <c r="D3879" s="84" t="s">
        <v>736</v>
      </c>
      <c r="E3879" s="51" t="str">
        <f t="shared" si="606"/>
        <v>Heinrich</v>
      </c>
      <c r="F3879" s="51" t="str">
        <f t="shared" si="607"/>
        <v>Redelinghuys</v>
      </c>
      <c r="G3879" s="51" t="str">
        <f t="shared" si="608"/>
        <v>Men U/21</v>
      </c>
      <c r="H3879" s="51" t="str">
        <f t="shared" si="609"/>
        <v>Penguin</v>
      </c>
      <c r="I3879" s="84"/>
      <c r="J3879" s="84"/>
      <c r="K3879" s="84"/>
      <c r="L3879" s="83" t="str">
        <f t="shared" si="610"/>
        <v/>
      </c>
      <c r="M3879" s="83" t="str">
        <f t="shared" si="611"/>
        <v/>
      </c>
    </row>
    <row r="3880" spans="1:13" x14ac:dyDescent="0.3">
      <c r="A3880" s="210" t="str">
        <f t="shared" si="603"/>
        <v>2024-IC-L2</v>
      </c>
      <c r="B3880" s="199">
        <f t="shared" si="604"/>
        <v>45402</v>
      </c>
      <c r="C3880" s="210" t="str">
        <f t="shared" si="605"/>
        <v>Zone 2 - Mile 30</v>
      </c>
      <c r="D3880" s="84" t="s">
        <v>882</v>
      </c>
      <c r="E3880" s="51" t="str">
        <f t="shared" si="606"/>
        <v>Darren</v>
      </c>
      <c r="F3880" s="51" t="str">
        <f t="shared" si="607"/>
        <v>Van Dyk</v>
      </c>
      <c r="G3880" s="51" t="str">
        <f t="shared" si="608"/>
        <v>Men Senior</v>
      </c>
      <c r="H3880" s="51" t="str">
        <f t="shared" si="609"/>
        <v>Henties Bay</v>
      </c>
      <c r="I3880" s="84"/>
      <c r="J3880" s="84"/>
      <c r="K3880" s="84"/>
      <c r="L3880" s="83" t="str">
        <f t="shared" si="610"/>
        <v/>
      </c>
      <c r="M3880" s="83" t="str">
        <f t="shared" si="611"/>
        <v/>
      </c>
    </row>
    <row r="3881" spans="1:13" x14ac:dyDescent="0.3">
      <c r="A3881" s="210" t="str">
        <f t="shared" si="603"/>
        <v>2024-IC-L2</v>
      </c>
      <c r="B3881" s="199">
        <f t="shared" si="604"/>
        <v>45402</v>
      </c>
      <c r="C3881" s="210" t="str">
        <f t="shared" si="605"/>
        <v>Zone 2 - Mile 30</v>
      </c>
      <c r="D3881" s="84" t="s">
        <v>516</v>
      </c>
      <c r="E3881" s="51" t="str">
        <f t="shared" si="606"/>
        <v>Louis</v>
      </c>
      <c r="F3881" s="51" t="str">
        <f t="shared" si="607"/>
        <v>Potgieter</v>
      </c>
      <c r="G3881" s="51" t="str">
        <f t="shared" si="608"/>
        <v>Men Veteran</v>
      </c>
      <c r="H3881" s="51" t="str">
        <f t="shared" si="609"/>
        <v>Penguin</v>
      </c>
      <c r="I3881" s="84"/>
      <c r="J3881" s="84"/>
      <c r="K3881" s="84"/>
      <c r="L3881" s="83" t="str">
        <f t="shared" si="610"/>
        <v/>
      </c>
      <c r="M3881" s="83" t="str">
        <f t="shared" si="611"/>
        <v/>
      </c>
    </row>
    <row r="3882" spans="1:13" x14ac:dyDescent="0.3">
      <c r="A3882" s="210" t="str">
        <f t="shared" si="603"/>
        <v>2024-IC-L2</v>
      </c>
      <c r="B3882" s="199">
        <f t="shared" si="604"/>
        <v>45402</v>
      </c>
      <c r="C3882" s="210" t="str">
        <f t="shared" si="605"/>
        <v>Zone 2 - Mile 30</v>
      </c>
      <c r="D3882" s="84" t="s">
        <v>1225</v>
      </c>
      <c r="E3882" s="51" t="str">
        <f t="shared" si="606"/>
        <v>Neil</v>
      </c>
      <c r="F3882" s="51" t="str">
        <f t="shared" si="607"/>
        <v>Pretorius</v>
      </c>
      <c r="G3882" s="51" t="str">
        <f t="shared" si="608"/>
        <v>Men U/16</v>
      </c>
      <c r="H3882" s="51" t="str">
        <f t="shared" si="609"/>
        <v>Penguin</v>
      </c>
      <c r="I3882" s="84"/>
      <c r="J3882" s="84"/>
      <c r="K3882" s="84"/>
      <c r="L3882" s="83" t="str">
        <f t="shared" si="610"/>
        <v/>
      </c>
      <c r="M3882" s="83" t="str">
        <f t="shared" si="611"/>
        <v/>
      </c>
    </row>
    <row r="3883" spans="1:13" x14ac:dyDescent="0.3">
      <c r="A3883" s="210" t="str">
        <f t="shared" si="603"/>
        <v>2024-IC-L2</v>
      </c>
      <c r="B3883" s="199">
        <f t="shared" si="604"/>
        <v>45402</v>
      </c>
      <c r="C3883" s="210" t="str">
        <f t="shared" si="605"/>
        <v>Zone 2 - Mile 30</v>
      </c>
      <c r="D3883" s="84" t="s">
        <v>1223</v>
      </c>
      <c r="E3883" s="51" t="str">
        <f t="shared" si="606"/>
        <v>Armand</v>
      </c>
      <c r="F3883" s="51" t="str">
        <f t="shared" si="607"/>
        <v>Pretorius</v>
      </c>
      <c r="G3883" s="51" t="str">
        <f t="shared" si="608"/>
        <v>Men Senior</v>
      </c>
      <c r="H3883" s="51" t="str">
        <f t="shared" si="609"/>
        <v>Penguin</v>
      </c>
      <c r="I3883" s="84"/>
      <c r="J3883" s="84"/>
      <c r="K3883" s="84"/>
      <c r="L3883" s="83" t="str">
        <f t="shared" si="610"/>
        <v/>
      </c>
      <c r="M3883" s="83" t="str">
        <f t="shared" si="611"/>
        <v/>
      </c>
    </row>
    <row r="3884" spans="1:13" x14ac:dyDescent="0.3">
      <c r="A3884" s="210" t="str">
        <f t="shared" si="603"/>
        <v>2024-IC-L2</v>
      </c>
      <c r="B3884" s="199">
        <f t="shared" si="604"/>
        <v>45402</v>
      </c>
      <c r="C3884" s="210" t="str">
        <f t="shared" si="605"/>
        <v>Zone 2 - Mile 30</v>
      </c>
      <c r="D3884" s="84" t="s">
        <v>620</v>
      </c>
      <c r="E3884" s="51" t="str">
        <f t="shared" si="606"/>
        <v>Corne</v>
      </c>
      <c r="F3884" s="51" t="str">
        <f t="shared" si="607"/>
        <v>Van Niekerk</v>
      </c>
      <c r="G3884" s="51" t="str">
        <f t="shared" si="608"/>
        <v>Men Senior</v>
      </c>
      <c r="H3884" s="51" t="str">
        <f t="shared" si="609"/>
        <v>Penguin</v>
      </c>
      <c r="I3884" s="84"/>
      <c r="J3884" s="84"/>
      <c r="K3884" s="84"/>
      <c r="L3884" s="83" t="str">
        <f t="shared" si="610"/>
        <v/>
      </c>
      <c r="M3884" s="83" t="str">
        <f t="shared" si="611"/>
        <v/>
      </c>
    </row>
    <row r="3885" spans="1:13" x14ac:dyDescent="0.3">
      <c r="A3885" s="210" t="str">
        <f t="shared" si="603"/>
        <v>2024-IC-L2</v>
      </c>
      <c r="B3885" s="199">
        <f t="shared" si="604"/>
        <v>45402</v>
      </c>
      <c r="C3885" s="210" t="str">
        <f t="shared" si="605"/>
        <v>Zone 2 - Mile 30</v>
      </c>
      <c r="D3885" s="84" t="s">
        <v>1515</v>
      </c>
      <c r="E3885" s="51" t="str">
        <f t="shared" si="606"/>
        <v>Niel</v>
      </c>
      <c r="F3885" s="51" t="str">
        <f t="shared" si="607"/>
        <v>Steyn</v>
      </c>
      <c r="G3885" s="51" t="str">
        <f t="shared" si="608"/>
        <v>Men Senior</v>
      </c>
      <c r="H3885" s="51" t="str">
        <f t="shared" si="609"/>
        <v>Penguin</v>
      </c>
      <c r="I3885" s="84"/>
      <c r="J3885" s="84"/>
      <c r="K3885" s="84"/>
      <c r="L3885" s="83" t="str">
        <f t="shared" si="610"/>
        <v/>
      </c>
      <c r="M3885" s="83" t="str">
        <f t="shared" si="611"/>
        <v/>
      </c>
    </row>
    <row r="3886" spans="1:13" x14ac:dyDescent="0.3">
      <c r="A3886" s="210" t="str">
        <f t="shared" si="603"/>
        <v>2024-IC-L2</v>
      </c>
      <c r="B3886" s="199">
        <f t="shared" si="604"/>
        <v>45402</v>
      </c>
      <c r="C3886" s="210" t="str">
        <f t="shared" si="605"/>
        <v>Zone 2 - Mile 30</v>
      </c>
      <c r="D3886" s="84" t="s">
        <v>561</v>
      </c>
      <c r="E3886" s="51" t="str">
        <f t="shared" si="606"/>
        <v>Danie</v>
      </c>
      <c r="F3886" s="51" t="str">
        <f t="shared" si="607"/>
        <v>Van Zyl</v>
      </c>
      <c r="G3886" s="51" t="str">
        <f t="shared" si="608"/>
        <v>Men Veteran</v>
      </c>
      <c r="H3886" s="51" t="str">
        <f t="shared" si="609"/>
        <v>Okahandja</v>
      </c>
      <c r="I3886" s="84"/>
      <c r="J3886" s="82" t="s">
        <v>1279</v>
      </c>
      <c r="K3886" s="84">
        <v>114</v>
      </c>
      <c r="L3886" s="83">
        <f t="shared" si="610"/>
        <v>6.8</v>
      </c>
      <c r="M3886" s="83">
        <f t="shared" si="611"/>
        <v>6.8</v>
      </c>
    </row>
    <row r="3887" spans="1:13" x14ac:dyDescent="0.3">
      <c r="A3887" s="210" t="str">
        <f t="shared" si="603"/>
        <v>2024-IC-L2</v>
      </c>
      <c r="B3887" s="199">
        <f t="shared" si="604"/>
        <v>45402</v>
      </c>
      <c r="C3887" s="210" t="str">
        <f t="shared" si="605"/>
        <v>Zone 2 - Mile 30</v>
      </c>
      <c r="D3887" s="84" t="s">
        <v>1610</v>
      </c>
      <c r="E3887" s="51" t="str">
        <f t="shared" si="606"/>
        <v>Danie</v>
      </c>
      <c r="F3887" s="51" t="str">
        <f t="shared" si="607"/>
        <v>Van Wyk</v>
      </c>
      <c r="G3887" s="51" t="str">
        <f t="shared" si="608"/>
        <v>Men Senior</v>
      </c>
      <c r="H3887" s="51" t="str">
        <f t="shared" si="609"/>
        <v>Okahandja</v>
      </c>
      <c r="I3887" s="84"/>
      <c r="J3887" s="84" t="s">
        <v>1257</v>
      </c>
      <c r="K3887" s="84">
        <v>70</v>
      </c>
      <c r="L3887" s="83">
        <f t="shared" si="610"/>
        <v>6.2</v>
      </c>
      <c r="M3887" s="83">
        <f t="shared" si="611"/>
        <v>6.2</v>
      </c>
    </row>
    <row r="3888" spans="1:13" x14ac:dyDescent="0.3">
      <c r="A3888" s="210" t="str">
        <f t="shared" si="603"/>
        <v>2024-IC-L2</v>
      </c>
      <c r="B3888" s="199">
        <f t="shared" si="604"/>
        <v>45402</v>
      </c>
      <c r="C3888" s="210" t="str">
        <f t="shared" si="605"/>
        <v>Zone 2 - Mile 30</v>
      </c>
      <c r="D3888" s="84" t="s">
        <v>1111</v>
      </c>
      <c r="E3888" s="51" t="str">
        <f t="shared" si="606"/>
        <v>Christo</v>
      </c>
      <c r="F3888" s="51" t="str">
        <f t="shared" si="607"/>
        <v>Senekal</v>
      </c>
      <c r="G3888" s="51" t="str">
        <f t="shared" si="608"/>
        <v>Men Veteran</v>
      </c>
      <c r="H3888" s="51" t="str">
        <f t="shared" si="609"/>
        <v>Okahandja</v>
      </c>
      <c r="I3888" s="84"/>
      <c r="J3888" s="82" t="s">
        <v>8</v>
      </c>
      <c r="K3888" s="84">
        <v>75</v>
      </c>
      <c r="L3888" s="83">
        <f t="shared" si="610"/>
        <v>3.4</v>
      </c>
      <c r="M3888" s="83">
        <f t="shared" si="611"/>
        <v>3.4</v>
      </c>
    </row>
    <row r="3889" spans="1:13" x14ac:dyDescent="0.3">
      <c r="A3889" s="210" t="str">
        <f t="shared" si="603"/>
        <v>2024-IC-L2</v>
      </c>
      <c r="B3889" s="199">
        <f t="shared" si="604"/>
        <v>45402</v>
      </c>
      <c r="C3889" s="210" t="str">
        <f t="shared" si="605"/>
        <v>Zone 2 - Mile 30</v>
      </c>
      <c r="D3889" s="84" t="s">
        <v>1612</v>
      </c>
      <c r="E3889" s="51" t="str">
        <f t="shared" si="606"/>
        <v>Duan</v>
      </c>
      <c r="F3889" s="51" t="str">
        <f t="shared" si="607"/>
        <v>Kotze</v>
      </c>
      <c r="G3889" s="51" t="str">
        <f t="shared" si="608"/>
        <v>Men Veteran</v>
      </c>
      <c r="H3889" s="51" t="str">
        <f t="shared" si="609"/>
        <v>Okahandja</v>
      </c>
      <c r="I3889" s="84"/>
      <c r="J3889" s="84" t="s">
        <v>1260</v>
      </c>
      <c r="K3889" s="84">
        <v>175</v>
      </c>
      <c r="L3889" s="83">
        <f t="shared" si="610"/>
        <v>49.4</v>
      </c>
      <c r="M3889" s="83">
        <f t="shared" si="611"/>
        <v>49.4</v>
      </c>
    </row>
    <row r="3890" spans="1:13" x14ac:dyDescent="0.3">
      <c r="A3890" s="210" t="str">
        <f t="shared" si="603"/>
        <v>2024-IC-L2</v>
      </c>
      <c r="B3890" s="199">
        <f t="shared" si="604"/>
        <v>45402</v>
      </c>
      <c r="C3890" s="210" t="str">
        <f t="shared" si="605"/>
        <v>Zone 2 - Mile 30</v>
      </c>
      <c r="D3890" s="84" t="s">
        <v>1053</v>
      </c>
      <c r="E3890" s="51" t="str">
        <f t="shared" si="606"/>
        <v>Fanie</v>
      </c>
      <c r="F3890" s="51" t="str">
        <f t="shared" si="607"/>
        <v>Van Vuuren</v>
      </c>
      <c r="G3890" s="51" t="str">
        <f t="shared" si="608"/>
        <v>Men Grand Masters</v>
      </c>
      <c r="H3890" s="51" t="str">
        <f t="shared" si="609"/>
        <v>Okahandja</v>
      </c>
      <c r="I3890" s="84"/>
      <c r="J3890" s="84" t="s">
        <v>20</v>
      </c>
      <c r="K3890" s="84">
        <v>72</v>
      </c>
      <c r="L3890" s="83">
        <f t="shared" si="610"/>
        <v>1.3</v>
      </c>
      <c r="M3890" s="83">
        <f t="shared" si="611"/>
        <v>1.3</v>
      </c>
    </row>
    <row r="3891" spans="1:13" x14ac:dyDescent="0.3">
      <c r="A3891" s="210" t="str">
        <f t="shared" si="603"/>
        <v>2024-IC-L2</v>
      </c>
      <c r="B3891" s="199">
        <f t="shared" si="604"/>
        <v>45402</v>
      </c>
      <c r="C3891" s="210" t="str">
        <f t="shared" si="605"/>
        <v>Zone 2 - Mile 30</v>
      </c>
      <c r="D3891" s="84" t="s">
        <v>606</v>
      </c>
      <c r="E3891" s="51" t="str">
        <f t="shared" si="606"/>
        <v>Gerrit</v>
      </c>
      <c r="F3891" s="51" t="str">
        <f t="shared" si="607"/>
        <v>Viljoen</v>
      </c>
      <c r="G3891" s="51" t="str">
        <f t="shared" si="608"/>
        <v>Men Grand Masters</v>
      </c>
      <c r="H3891" s="51" t="str">
        <f t="shared" si="609"/>
        <v>Okahandja</v>
      </c>
      <c r="I3891" s="84"/>
      <c r="J3891" s="84"/>
      <c r="K3891" s="84"/>
      <c r="L3891" s="83" t="str">
        <f t="shared" si="610"/>
        <v/>
      </c>
      <c r="M3891" s="83" t="str">
        <f t="shared" si="611"/>
        <v/>
      </c>
    </row>
    <row r="3892" spans="1:13" x14ac:dyDescent="0.3">
      <c r="A3892" s="210" t="str">
        <f t="shared" si="603"/>
        <v>2024-IC-L2</v>
      </c>
      <c r="B3892" s="199">
        <f t="shared" si="604"/>
        <v>45402</v>
      </c>
      <c r="C3892" s="210" t="str">
        <f t="shared" si="605"/>
        <v>Zone 2 - Mile 30</v>
      </c>
      <c r="D3892" s="84" t="s">
        <v>464</v>
      </c>
      <c r="E3892" s="51" t="str">
        <f t="shared" si="606"/>
        <v>Herman</v>
      </c>
      <c r="F3892" s="51" t="str">
        <f t="shared" si="607"/>
        <v>Fourie</v>
      </c>
      <c r="G3892" s="51" t="str">
        <f t="shared" si="608"/>
        <v>Men Grand Masters</v>
      </c>
      <c r="H3892" s="51" t="str">
        <f t="shared" si="609"/>
        <v>Okahandja</v>
      </c>
      <c r="I3892" s="84"/>
      <c r="J3892" s="84"/>
      <c r="K3892" s="84"/>
      <c r="L3892" s="83" t="str">
        <f t="shared" si="610"/>
        <v/>
      </c>
      <c r="M3892" s="83" t="str">
        <f t="shared" si="611"/>
        <v/>
      </c>
    </row>
    <row r="3893" spans="1:13" x14ac:dyDescent="0.3">
      <c r="A3893" s="210" t="str">
        <f t="shared" si="603"/>
        <v>2024-IC-L2</v>
      </c>
      <c r="B3893" s="199">
        <f t="shared" si="604"/>
        <v>45402</v>
      </c>
      <c r="C3893" s="210" t="str">
        <f t="shared" si="605"/>
        <v>Zone 2 - Mile 30</v>
      </c>
      <c r="D3893" s="84" t="s">
        <v>1693</v>
      </c>
      <c r="E3893" s="51" t="str">
        <f t="shared" si="606"/>
        <v>Eugene</v>
      </c>
      <c r="F3893" s="51" t="str">
        <f t="shared" si="607"/>
        <v>Rautenbach</v>
      </c>
      <c r="G3893" s="51" t="str">
        <f t="shared" si="608"/>
        <v>Men Senior</v>
      </c>
      <c r="H3893" s="51" t="str">
        <f t="shared" si="609"/>
        <v>Okahandja</v>
      </c>
      <c r="I3893" s="84"/>
      <c r="J3893" s="84"/>
      <c r="K3893" s="84"/>
      <c r="L3893" s="83" t="str">
        <f t="shared" si="610"/>
        <v/>
      </c>
      <c r="M3893" s="83" t="str">
        <f t="shared" si="611"/>
        <v/>
      </c>
    </row>
    <row r="3894" spans="1:13" x14ac:dyDescent="0.3">
      <c r="A3894" s="210" t="str">
        <f t="shared" si="603"/>
        <v>2024-IC-L2</v>
      </c>
      <c r="B3894" s="199">
        <f t="shared" si="604"/>
        <v>45402</v>
      </c>
      <c r="C3894" s="210" t="str">
        <f t="shared" si="605"/>
        <v>Zone 2 - Mile 30</v>
      </c>
      <c r="D3894" s="84" t="s">
        <v>629</v>
      </c>
      <c r="E3894" s="51" t="str">
        <f t="shared" si="606"/>
        <v>Elaine</v>
      </c>
      <c r="F3894" s="51" t="str">
        <f t="shared" si="607"/>
        <v>Vorster</v>
      </c>
      <c r="G3894" s="51" t="str">
        <f t="shared" si="608"/>
        <v>Ladies Veteran</v>
      </c>
      <c r="H3894" s="51" t="str">
        <f t="shared" si="609"/>
        <v>Orca Angling Club</v>
      </c>
      <c r="I3894" s="84"/>
      <c r="J3894" s="82" t="s">
        <v>1279</v>
      </c>
      <c r="K3894" s="84">
        <v>116</v>
      </c>
      <c r="L3894" s="83">
        <f t="shared" si="610"/>
        <v>7.2</v>
      </c>
      <c r="M3894" s="83">
        <f t="shared" si="611"/>
        <v>7.2</v>
      </c>
    </row>
    <row r="3895" spans="1:13" x14ac:dyDescent="0.3">
      <c r="A3895" s="210" t="str">
        <f t="shared" si="603"/>
        <v>2024-IC-L2</v>
      </c>
      <c r="B3895" s="199">
        <f t="shared" si="604"/>
        <v>45402</v>
      </c>
      <c r="C3895" s="210" t="str">
        <f t="shared" si="605"/>
        <v>Zone 2 - Mile 30</v>
      </c>
      <c r="D3895" s="84" t="s">
        <v>819</v>
      </c>
      <c r="E3895" s="51" t="str">
        <f t="shared" si="606"/>
        <v>Luke</v>
      </c>
      <c r="F3895" s="51" t="str">
        <f t="shared" si="607"/>
        <v>Jansen</v>
      </c>
      <c r="G3895" s="51" t="str">
        <f t="shared" si="608"/>
        <v>Men Senior</v>
      </c>
      <c r="H3895" s="51" t="str">
        <f t="shared" si="609"/>
        <v>Orca Angling Club</v>
      </c>
      <c r="I3895" s="84"/>
      <c r="J3895" s="82" t="s">
        <v>1279</v>
      </c>
      <c r="K3895" s="84">
        <v>118</v>
      </c>
      <c r="L3895" s="83">
        <f t="shared" si="610"/>
        <v>7.6</v>
      </c>
      <c r="M3895" s="83">
        <f t="shared" si="611"/>
        <v>7.6</v>
      </c>
    </row>
    <row r="3896" spans="1:13" x14ac:dyDescent="0.3">
      <c r="A3896" s="210" t="str">
        <f t="shared" si="603"/>
        <v>2024-IC-L2</v>
      </c>
      <c r="B3896" s="199">
        <f t="shared" si="604"/>
        <v>45402</v>
      </c>
      <c r="C3896" s="210" t="str">
        <f t="shared" si="605"/>
        <v>Zone 2 - Mile 30</v>
      </c>
      <c r="D3896" s="84" t="s">
        <v>819</v>
      </c>
      <c r="E3896" s="51" t="str">
        <f t="shared" si="606"/>
        <v>Luke</v>
      </c>
      <c r="F3896" s="51" t="str">
        <f t="shared" si="607"/>
        <v>Jansen</v>
      </c>
      <c r="G3896" s="51" t="str">
        <f t="shared" si="608"/>
        <v>Men Senior</v>
      </c>
      <c r="H3896" s="51" t="str">
        <f t="shared" si="609"/>
        <v>Orca Angling Club</v>
      </c>
      <c r="I3896" s="84"/>
      <c r="J3896" s="82" t="s">
        <v>1279</v>
      </c>
      <c r="K3896" s="84">
        <v>100</v>
      </c>
      <c r="L3896" s="83">
        <f t="shared" si="610"/>
        <v>4.3</v>
      </c>
      <c r="M3896" s="83">
        <f t="shared" si="611"/>
        <v>4.3</v>
      </c>
    </row>
    <row r="3897" spans="1:13" x14ac:dyDescent="0.3">
      <c r="A3897" s="210" t="str">
        <f t="shared" si="603"/>
        <v>2024-IC-L2</v>
      </c>
      <c r="B3897" s="199">
        <f t="shared" si="604"/>
        <v>45402</v>
      </c>
      <c r="C3897" s="210" t="str">
        <f t="shared" si="605"/>
        <v>Zone 2 - Mile 30</v>
      </c>
      <c r="D3897" s="84" t="s">
        <v>819</v>
      </c>
      <c r="E3897" s="51" t="str">
        <f t="shared" si="606"/>
        <v>Luke</v>
      </c>
      <c r="F3897" s="51" t="str">
        <f t="shared" si="607"/>
        <v>Jansen</v>
      </c>
      <c r="G3897" s="51" t="str">
        <f t="shared" si="608"/>
        <v>Men Senior</v>
      </c>
      <c r="H3897" s="51" t="str">
        <f t="shared" si="609"/>
        <v>Orca Angling Club</v>
      </c>
      <c r="I3897" s="84"/>
      <c r="J3897" s="82" t="s">
        <v>1279</v>
      </c>
      <c r="K3897" s="84">
        <v>122</v>
      </c>
      <c r="L3897" s="83">
        <f t="shared" si="610"/>
        <v>8.6</v>
      </c>
      <c r="M3897" s="83">
        <f t="shared" si="611"/>
        <v>8.6</v>
      </c>
    </row>
    <row r="3898" spans="1:13" x14ac:dyDescent="0.3">
      <c r="A3898" s="210" t="str">
        <f t="shared" si="603"/>
        <v>2024-IC-L2</v>
      </c>
      <c r="B3898" s="199">
        <f t="shared" si="604"/>
        <v>45402</v>
      </c>
      <c r="C3898" s="210" t="str">
        <f t="shared" si="605"/>
        <v>Zone 2 - Mile 30</v>
      </c>
      <c r="D3898" s="84" t="s">
        <v>493</v>
      </c>
      <c r="E3898" s="51" t="str">
        <f t="shared" si="606"/>
        <v>Leon</v>
      </c>
      <c r="F3898" s="51" t="str">
        <f t="shared" si="607"/>
        <v>Krauze</v>
      </c>
      <c r="G3898" s="51" t="str">
        <f t="shared" si="608"/>
        <v>Men Veteran</v>
      </c>
      <c r="H3898" s="51" t="str">
        <f t="shared" si="609"/>
        <v>Orca Angling Club</v>
      </c>
      <c r="I3898" s="84"/>
      <c r="J3898" s="84" t="s">
        <v>20</v>
      </c>
      <c r="K3898" s="84">
        <v>65</v>
      </c>
      <c r="L3898" s="83">
        <f t="shared" si="610"/>
        <v>1</v>
      </c>
      <c r="M3898" s="83">
        <f t="shared" si="611"/>
        <v>1</v>
      </c>
    </row>
    <row r="3899" spans="1:13" x14ac:dyDescent="0.3">
      <c r="A3899" s="210" t="str">
        <f t="shared" si="603"/>
        <v>2024-IC-L2</v>
      </c>
      <c r="B3899" s="199">
        <f t="shared" si="604"/>
        <v>45402</v>
      </c>
      <c r="C3899" s="210" t="str">
        <f t="shared" si="605"/>
        <v>Zone 2 - Mile 30</v>
      </c>
      <c r="D3899" s="84" t="s">
        <v>493</v>
      </c>
      <c r="E3899" s="51" t="str">
        <f t="shared" si="606"/>
        <v>Leon</v>
      </c>
      <c r="F3899" s="51" t="str">
        <f t="shared" si="607"/>
        <v>Krauze</v>
      </c>
      <c r="G3899" s="51" t="str">
        <f t="shared" si="608"/>
        <v>Men Veteran</v>
      </c>
      <c r="H3899" s="51" t="str">
        <f t="shared" si="609"/>
        <v>Orca Angling Club</v>
      </c>
      <c r="I3899" s="84"/>
      <c r="J3899" s="82" t="s">
        <v>1279</v>
      </c>
      <c r="K3899" s="84">
        <v>102</v>
      </c>
      <c r="L3899" s="83">
        <f t="shared" si="610"/>
        <v>4.5999999999999996</v>
      </c>
      <c r="M3899" s="83">
        <f t="shared" si="611"/>
        <v>4.5999999999999996</v>
      </c>
    </row>
    <row r="3900" spans="1:13" x14ac:dyDescent="0.3">
      <c r="A3900" s="210" t="str">
        <f t="shared" si="603"/>
        <v>2024-IC-L2</v>
      </c>
      <c r="B3900" s="199">
        <f t="shared" si="604"/>
        <v>45402</v>
      </c>
      <c r="C3900" s="210" t="str">
        <f t="shared" si="605"/>
        <v>Zone 2 - Mile 30</v>
      </c>
      <c r="D3900" s="84" t="s">
        <v>493</v>
      </c>
      <c r="E3900" s="51" t="str">
        <f t="shared" si="606"/>
        <v>Leon</v>
      </c>
      <c r="F3900" s="51" t="str">
        <f t="shared" si="607"/>
        <v>Krauze</v>
      </c>
      <c r="G3900" s="51" t="str">
        <f t="shared" si="608"/>
        <v>Men Veteran</v>
      </c>
      <c r="H3900" s="51" t="str">
        <f t="shared" si="609"/>
        <v>Orca Angling Club</v>
      </c>
      <c r="I3900" s="84"/>
      <c r="J3900" s="82" t="s">
        <v>1279</v>
      </c>
      <c r="K3900" s="84">
        <v>118</v>
      </c>
      <c r="L3900" s="83">
        <f t="shared" si="610"/>
        <v>7.6</v>
      </c>
      <c r="M3900" s="83">
        <f t="shared" si="611"/>
        <v>7.6</v>
      </c>
    </row>
    <row r="3901" spans="1:13" x14ac:dyDescent="0.3">
      <c r="A3901" s="210" t="str">
        <f t="shared" si="603"/>
        <v>2024-IC-L2</v>
      </c>
      <c r="B3901" s="199">
        <f t="shared" si="604"/>
        <v>45402</v>
      </c>
      <c r="C3901" s="210" t="str">
        <f t="shared" si="605"/>
        <v>Zone 2 - Mile 30</v>
      </c>
      <c r="D3901" s="84" t="s">
        <v>867</v>
      </c>
      <c r="E3901" s="51" t="str">
        <f t="shared" si="606"/>
        <v>Franco</v>
      </c>
      <c r="F3901" s="51" t="str">
        <f t="shared" si="607"/>
        <v>Pieterse</v>
      </c>
      <c r="G3901" s="51" t="str">
        <f t="shared" si="608"/>
        <v>Men Senior</v>
      </c>
      <c r="H3901" s="51" t="str">
        <f t="shared" si="609"/>
        <v>Orca Angling Club</v>
      </c>
      <c r="I3901" s="84"/>
      <c r="J3901" s="82" t="s">
        <v>1279</v>
      </c>
      <c r="K3901" s="84">
        <v>76</v>
      </c>
      <c r="L3901" s="83">
        <f t="shared" si="610"/>
        <v>1.7</v>
      </c>
      <c r="M3901" s="83">
        <f t="shared" si="611"/>
        <v>1.7</v>
      </c>
    </row>
    <row r="3902" spans="1:13" x14ac:dyDescent="0.3">
      <c r="A3902" s="210" t="str">
        <f t="shared" si="603"/>
        <v>2024-IC-L2</v>
      </c>
      <c r="B3902" s="199">
        <f t="shared" si="604"/>
        <v>45402</v>
      </c>
      <c r="C3902" s="210" t="str">
        <f t="shared" si="605"/>
        <v>Zone 2 - Mile 30</v>
      </c>
      <c r="D3902" s="84" t="s">
        <v>467</v>
      </c>
      <c r="E3902" s="51" t="str">
        <f t="shared" si="606"/>
        <v>Garreth</v>
      </c>
      <c r="F3902" s="51" t="str">
        <f t="shared" si="607"/>
        <v>Wolfaardt</v>
      </c>
      <c r="G3902" s="51" t="str">
        <f t="shared" si="608"/>
        <v>Men Veteran</v>
      </c>
      <c r="H3902" s="51" t="str">
        <f t="shared" si="609"/>
        <v>Orca Angling Club</v>
      </c>
      <c r="I3902" s="84"/>
      <c r="J3902" s="82" t="s">
        <v>1279</v>
      </c>
      <c r="K3902" s="84">
        <v>130</v>
      </c>
      <c r="L3902" s="83">
        <f t="shared" si="610"/>
        <v>10.7</v>
      </c>
      <c r="M3902" s="83">
        <f t="shared" si="611"/>
        <v>10.7</v>
      </c>
    </row>
    <row r="3903" spans="1:13" x14ac:dyDescent="0.3">
      <c r="A3903" s="210" t="str">
        <f t="shared" si="603"/>
        <v>2024-IC-L2</v>
      </c>
      <c r="B3903" s="199">
        <f t="shared" si="604"/>
        <v>45402</v>
      </c>
      <c r="C3903" s="210" t="str">
        <f t="shared" si="605"/>
        <v>Zone 2 - Mile 30</v>
      </c>
      <c r="D3903" s="84" t="s">
        <v>467</v>
      </c>
      <c r="E3903" s="51" t="str">
        <f t="shared" si="606"/>
        <v>Garreth</v>
      </c>
      <c r="F3903" s="51" t="str">
        <f t="shared" si="607"/>
        <v>Wolfaardt</v>
      </c>
      <c r="G3903" s="51" t="str">
        <f t="shared" si="608"/>
        <v>Men Veteran</v>
      </c>
      <c r="H3903" s="51" t="str">
        <f t="shared" si="609"/>
        <v>Orca Angling Club</v>
      </c>
      <c r="I3903" s="84"/>
      <c r="J3903" s="82" t="s">
        <v>1279</v>
      </c>
      <c r="K3903" s="84">
        <v>116</v>
      </c>
      <c r="L3903" s="83">
        <f t="shared" si="610"/>
        <v>7.2</v>
      </c>
      <c r="M3903" s="83">
        <f t="shared" si="611"/>
        <v>7.2</v>
      </c>
    </row>
    <row r="3904" spans="1:13" x14ac:dyDescent="0.3">
      <c r="A3904" s="210" t="str">
        <f t="shared" si="603"/>
        <v>2024-IC-L2</v>
      </c>
      <c r="B3904" s="199">
        <f t="shared" si="604"/>
        <v>45402</v>
      </c>
      <c r="C3904" s="210" t="str">
        <f t="shared" si="605"/>
        <v>Zone 2 - Mile 30</v>
      </c>
      <c r="D3904" s="84" t="s">
        <v>752</v>
      </c>
      <c r="E3904" s="51" t="str">
        <f t="shared" si="606"/>
        <v>Herman</v>
      </c>
      <c r="F3904" s="51" t="str">
        <f t="shared" si="607"/>
        <v>Krauze</v>
      </c>
      <c r="G3904" s="51" t="str">
        <f t="shared" si="608"/>
        <v>Men U/21</v>
      </c>
      <c r="H3904" s="51" t="str">
        <f t="shared" si="609"/>
        <v>Orca Angling Club</v>
      </c>
      <c r="I3904" s="84"/>
      <c r="J3904" s="82" t="s">
        <v>1279</v>
      </c>
      <c r="K3904" s="84">
        <v>161</v>
      </c>
      <c r="L3904" s="83">
        <f t="shared" si="610"/>
        <v>22.2</v>
      </c>
      <c r="M3904" s="83">
        <f t="shared" si="611"/>
        <v>22.2</v>
      </c>
    </row>
    <row r="3905" spans="1:13" x14ac:dyDescent="0.3">
      <c r="A3905" s="210" t="str">
        <f t="shared" si="603"/>
        <v>2024-IC-L2</v>
      </c>
      <c r="B3905" s="199">
        <f t="shared" si="604"/>
        <v>45402</v>
      </c>
      <c r="C3905" s="210" t="str">
        <f t="shared" si="605"/>
        <v>Zone 2 - Mile 30</v>
      </c>
      <c r="D3905" s="84" t="s">
        <v>571</v>
      </c>
      <c r="E3905" s="51" t="str">
        <f t="shared" si="606"/>
        <v>Immo</v>
      </c>
      <c r="F3905" s="51" t="str">
        <f t="shared" si="607"/>
        <v>Dresselhaus</v>
      </c>
      <c r="G3905" s="51" t="str">
        <f t="shared" si="608"/>
        <v>Men Senior</v>
      </c>
      <c r="H3905" s="51" t="str">
        <f t="shared" si="609"/>
        <v>Orca Angling Club</v>
      </c>
      <c r="I3905" s="84" t="s">
        <v>19</v>
      </c>
      <c r="J3905" s="82"/>
      <c r="K3905" s="84">
        <v>52</v>
      </c>
      <c r="L3905" s="83">
        <f t="shared" si="610"/>
        <v>1.4</v>
      </c>
      <c r="M3905" s="83">
        <f t="shared" si="611"/>
        <v>1.4</v>
      </c>
    </row>
    <row r="3906" spans="1:13" x14ac:dyDescent="0.3">
      <c r="A3906" s="210" t="str">
        <f t="shared" si="603"/>
        <v>2024-IC-L2</v>
      </c>
      <c r="B3906" s="199">
        <f t="shared" si="604"/>
        <v>45402</v>
      </c>
      <c r="C3906" s="210" t="str">
        <f t="shared" si="605"/>
        <v>Zone 2 - Mile 30</v>
      </c>
      <c r="D3906" s="84" t="s">
        <v>571</v>
      </c>
      <c r="E3906" s="51" t="str">
        <f t="shared" si="606"/>
        <v>Immo</v>
      </c>
      <c r="F3906" s="51" t="str">
        <f t="shared" si="607"/>
        <v>Dresselhaus</v>
      </c>
      <c r="G3906" s="51" t="str">
        <f t="shared" si="608"/>
        <v>Men Senior</v>
      </c>
      <c r="H3906" s="51" t="str">
        <f t="shared" si="609"/>
        <v>Orca Angling Club</v>
      </c>
      <c r="I3906" s="84"/>
      <c r="J3906" s="82" t="s">
        <v>1279</v>
      </c>
      <c r="K3906" s="84">
        <v>108</v>
      </c>
      <c r="L3906" s="83">
        <f t="shared" si="610"/>
        <v>5.6</v>
      </c>
      <c r="M3906" s="83">
        <f t="shared" si="611"/>
        <v>5.6</v>
      </c>
    </row>
    <row r="3907" spans="1:13" x14ac:dyDescent="0.3">
      <c r="A3907" s="210" t="str">
        <f t="shared" ref="A3907:A3970" si="612">IF(D3907="","",A3906)</f>
        <v>2024-IC-L2</v>
      </c>
      <c r="B3907" s="199">
        <f t="shared" ref="B3907:B3970" si="613">IF(D3907="","",B3906)</f>
        <v>45402</v>
      </c>
      <c r="C3907" s="210" t="str">
        <f t="shared" ref="C3907:C3970" si="614">IF(D3907="","",C3906)</f>
        <v>Zone 2 - Mile 30</v>
      </c>
      <c r="D3907" s="84" t="s">
        <v>568</v>
      </c>
      <c r="E3907" s="51" t="str">
        <f t="shared" ref="E3907:E3970" si="615">IF(D3907="","",VLOOKUP(D3907,Master,3,FALSE))</f>
        <v xml:space="preserve">Joe </v>
      </c>
      <c r="F3907" s="51" t="str">
        <f t="shared" ref="F3907:F3970" si="616">IF(D3907="","",VLOOKUP(D3907,Master,4,FALSE))</f>
        <v>Herman</v>
      </c>
      <c r="G3907" s="51" t="str">
        <f t="shared" ref="G3907:G3970" si="617">IF(D3907="","",VLOOKUP(D3907,Master,5,FALSE))</f>
        <v>Men Senior</v>
      </c>
      <c r="H3907" s="51" t="str">
        <f t="shared" ref="H3907:H3970" si="618">IF(D3907="","",VLOOKUP(D3907,Master,2,FALSE))</f>
        <v>Orca Angling Club</v>
      </c>
      <c r="I3907" s="84"/>
      <c r="J3907" s="84" t="s">
        <v>1278</v>
      </c>
      <c r="K3907" s="84">
        <v>107</v>
      </c>
      <c r="L3907" s="83">
        <f t="shared" ref="L3907:L3970" si="619">IF(K3907="","",IF(I3907="",ROUND(HLOOKUP(J3907,kgList,K3907,FALSE),1),ROUND(HLOOKUP(I3907,kgList,K3907,FALSE),1)))</f>
        <v>15</v>
      </c>
      <c r="M3907" s="83">
        <f t="shared" ref="M3907:M3970" si="620">IF(L3907="","",IF(COUNTA(I3907:J3907)&gt;1,"Edible or Inedible",IF(COUNTA(I3907)=1,L3907*1,IF(COUNTA(J3907)=1,L3907*1,"ERROR"))))</f>
        <v>15</v>
      </c>
    </row>
    <row r="3908" spans="1:13" x14ac:dyDescent="0.3">
      <c r="A3908" s="210" t="str">
        <f t="shared" si="612"/>
        <v>2024-IC-L2</v>
      </c>
      <c r="B3908" s="199">
        <f t="shared" si="613"/>
        <v>45402</v>
      </c>
      <c r="C3908" s="210" t="str">
        <f t="shared" si="614"/>
        <v>Zone 2 - Mile 30</v>
      </c>
      <c r="D3908" s="84" t="s">
        <v>568</v>
      </c>
      <c r="E3908" s="51" t="str">
        <f t="shared" si="615"/>
        <v xml:space="preserve">Joe </v>
      </c>
      <c r="F3908" s="51" t="str">
        <f t="shared" si="616"/>
        <v>Herman</v>
      </c>
      <c r="G3908" s="51" t="str">
        <f t="shared" si="617"/>
        <v>Men Senior</v>
      </c>
      <c r="H3908" s="51" t="str">
        <f t="shared" si="618"/>
        <v>Orca Angling Club</v>
      </c>
      <c r="I3908" s="84"/>
      <c r="J3908" s="82" t="s">
        <v>1279</v>
      </c>
      <c r="K3908" s="84">
        <v>125</v>
      </c>
      <c r="L3908" s="83">
        <f t="shared" si="619"/>
        <v>9.3000000000000007</v>
      </c>
      <c r="M3908" s="83">
        <f t="shared" si="620"/>
        <v>9.3000000000000007</v>
      </c>
    </row>
    <row r="3909" spans="1:13" x14ac:dyDescent="0.3">
      <c r="A3909" s="210" t="str">
        <f t="shared" si="612"/>
        <v>2024-IC-L2</v>
      </c>
      <c r="B3909" s="199">
        <f t="shared" si="613"/>
        <v>45402</v>
      </c>
      <c r="C3909" s="210" t="str">
        <f t="shared" si="614"/>
        <v>Zone 2 - Mile 30</v>
      </c>
      <c r="D3909" s="84" t="s">
        <v>568</v>
      </c>
      <c r="E3909" s="51" t="str">
        <f t="shared" si="615"/>
        <v xml:space="preserve">Joe </v>
      </c>
      <c r="F3909" s="51" t="str">
        <f t="shared" si="616"/>
        <v>Herman</v>
      </c>
      <c r="G3909" s="51" t="str">
        <f t="shared" si="617"/>
        <v>Men Senior</v>
      </c>
      <c r="H3909" s="51" t="str">
        <f t="shared" si="618"/>
        <v>Orca Angling Club</v>
      </c>
      <c r="I3909" s="84"/>
      <c r="J3909" s="82" t="s">
        <v>1279</v>
      </c>
      <c r="K3909" s="84">
        <v>127</v>
      </c>
      <c r="L3909" s="83">
        <f t="shared" si="619"/>
        <v>9.8000000000000007</v>
      </c>
      <c r="M3909" s="83">
        <f t="shared" si="620"/>
        <v>9.8000000000000007</v>
      </c>
    </row>
    <row r="3910" spans="1:13" x14ac:dyDescent="0.3">
      <c r="A3910" s="210" t="str">
        <f t="shared" si="612"/>
        <v>2024-IC-L2</v>
      </c>
      <c r="B3910" s="199">
        <f t="shared" si="613"/>
        <v>45402</v>
      </c>
      <c r="C3910" s="210" t="str">
        <f t="shared" si="614"/>
        <v>Zone 2 - Mile 30</v>
      </c>
      <c r="D3910" s="84" t="s">
        <v>568</v>
      </c>
      <c r="E3910" s="51" t="str">
        <f t="shared" si="615"/>
        <v xml:space="preserve">Joe </v>
      </c>
      <c r="F3910" s="51" t="str">
        <f t="shared" si="616"/>
        <v>Herman</v>
      </c>
      <c r="G3910" s="51" t="str">
        <f t="shared" si="617"/>
        <v>Men Senior</v>
      </c>
      <c r="H3910" s="51" t="str">
        <f t="shared" si="618"/>
        <v>Orca Angling Club</v>
      </c>
      <c r="I3910" s="84"/>
      <c r="J3910" s="82" t="s">
        <v>1279</v>
      </c>
      <c r="K3910" s="84">
        <v>157</v>
      </c>
      <c r="L3910" s="83">
        <f t="shared" si="619"/>
        <v>20.399999999999999</v>
      </c>
      <c r="M3910" s="83">
        <f t="shared" si="620"/>
        <v>20.399999999999999</v>
      </c>
    </row>
    <row r="3911" spans="1:13" x14ac:dyDescent="0.3">
      <c r="A3911" s="210" t="str">
        <f t="shared" si="612"/>
        <v>2024-IC-L2</v>
      </c>
      <c r="B3911" s="199">
        <f t="shared" si="613"/>
        <v>45402</v>
      </c>
      <c r="C3911" s="210" t="str">
        <f t="shared" si="614"/>
        <v>Zone 2 - Mile 30</v>
      </c>
      <c r="D3911" s="84" t="s">
        <v>456</v>
      </c>
      <c r="E3911" s="51" t="str">
        <f t="shared" si="615"/>
        <v>Brian</v>
      </c>
      <c r="F3911" s="51" t="str">
        <f t="shared" si="616"/>
        <v>Curtis</v>
      </c>
      <c r="G3911" s="51" t="str">
        <f t="shared" si="617"/>
        <v>Men Senior</v>
      </c>
      <c r="H3911" s="51" t="str">
        <f t="shared" si="618"/>
        <v>Orca Angling Club</v>
      </c>
      <c r="I3911" s="84"/>
      <c r="J3911" s="82" t="s">
        <v>1279</v>
      </c>
      <c r="K3911" s="84">
        <v>158</v>
      </c>
      <c r="L3911" s="83">
        <f t="shared" si="619"/>
        <v>20.8</v>
      </c>
      <c r="M3911" s="83">
        <f t="shared" si="620"/>
        <v>20.8</v>
      </c>
    </row>
    <row r="3912" spans="1:13" x14ac:dyDescent="0.3">
      <c r="A3912" s="210" t="str">
        <f t="shared" si="612"/>
        <v>2024-IC-L2</v>
      </c>
      <c r="B3912" s="199">
        <f t="shared" si="613"/>
        <v>45402</v>
      </c>
      <c r="C3912" s="210" t="str">
        <f t="shared" si="614"/>
        <v>Zone 2 - Mile 30</v>
      </c>
      <c r="D3912" s="84" t="s">
        <v>456</v>
      </c>
      <c r="E3912" s="51" t="str">
        <f t="shared" si="615"/>
        <v>Brian</v>
      </c>
      <c r="F3912" s="51" t="str">
        <f t="shared" si="616"/>
        <v>Curtis</v>
      </c>
      <c r="G3912" s="51" t="str">
        <f t="shared" si="617"/>
        <v>Men Senior</v>
      </c>
      <c r="H3912" s="51" t="str">
        <f t="shared" si="618"/>
        <v>Orca Angling Club</v>
      </c>
      <c r="I3912" s="84"/>
      <c r="J3912" s="82" t="s">
        <v>1279</v>
      </c>
      <c r="K3912" s="84">
        <v>127</v>
      </c>
      <c r="L3912" s="83">
        <f t="shared" si="619"/>
        <v>9.8000000000000007</v>
      </c>
      <c r="M3912" s="83">
        <f t="shared" si="620"/>
        <v>9.8000000000000007</v>
      </c>
    </row>
    <row r="3913" spans="1:13" x14ac:dyDescent="0.3">
      <c r="A3913" s="210" t="str">
        <f t="shared" si="612"/>
        <v>2024-IC-L2</v>
      </c>
      <c r="B3913" s="199">
        <f t="shared" si="613"/>
        <v>45402</v>
      </c>
      <c r="C3913" s="210" t="str">
        <f t="shared" si="614"/>
        <v>Zone 2 - Mile 30</v>
      </c>
      <c r="D3913" s="84" t="s">
        <v>1328</v>
      </c>
      <c r="E3913" s="51" t="str">
        <f t="shared" si="615"/>
        <v>Ferdi</v>
      </c>
      <c r="F3913" s="51" t="str">
        <f t="shared" si="616"/>
        <v>Roetz</v>
      </c>
      <c r="G3913" s="51" t="str">
        <f t="shared" si="617"/>
        <v>Men Senior</v>
      </c>
      <c r="H3913" s="51" t="str">
        <f t="shared" si="618"/>
        <v>Orca Angling Club</v>
      </c>
      <c r="I3913" s="84" t="s">
        <v>19</v>
      </c>
      <c r="J3913" s="82"/>
      <c r="K3913" s="84">
        <v>51</v>
      </c>
      <c r="L3913" s="83">
        <f t="shared" si="619"/>
        <v>1.4</v>
      </c>
      <c r="M3913" s="83">
        <f t="shared" si="620"/>
        <v>1.4</v>
      </c>
    </row>
    <row r="3914" spans="1:13" x14ac:dyDescent="0.3">
      <c r="A3914" s="210" t="str">
        <f t="shared" si="612"/>
        <v>2024-IC-L2</v>
      </c>
      <c r="B3914" s="199">
        <f t="shared" si="613"/>
        <v>45402</v>
      </c>
      <c r="C3914" s="210" t="str">
        <f t="shared" si="614"/>
        <v>Zone 2 - Mile 30</v>
      </c>
      <c r="D3914" s="84" t="s">
        <v>1328</v>
      </c>
      <c r="E3914" s="51" t="str">
        <f t="shared" si="615"/>
        <v>Ferdi</v>
      </c>
      <c r="F3914" s="51" t="str">
        <f t="shared" si="616"/>
        <v>Roetz</v>
      </c>
      <c r="G3914" s="51" t="str">
        <f t="shared" si="617"/>
        <v>Men Senior</v>
      </c>
      <c r="H3914" s="51" t="str">
        <f t="shared" si="618"/>
        <v>Orca Angling Club</v>
      </c>
      <c r="I3914" s="84"/>
      <c r="J3914" s="82" t="s">
        <v>1279</v>
      </c>
      <c r="K3914" s="84">
        <v>161</v>
      </c>
      <c r="L3914" s="83">
        <f t="shared" si="619"/>
        <v>22.2</v>
      </c>
      <c r="M3914" s="83">
        <f t="shared" si="620"/>
        <v>22.2</v>
      </c>
    </row>
    <row r="3915" spans="1:13" x14ac:dyDescent="0.3">
      <c r="A3915" s="210" t="str">
        <f t="shared" si="612"/>
        <v>2024-IC-L2</v>
      </c>
      <c r="B3915" s="199">
        <f t="shared" si="613"/>
        <v>45402</v>
      </c>
      <c r="C3915" s="210" t="str">
        <f t="shared" si="614"/>
        <v>Zone 2 - Mile 30</v>
      </c>
      <c r="D3915" s="84" t="s">
        <v>1328</v>
      </c>
      <c r="E3915" s="51" t="str">
        <f t="shared" si="615"/>
        <v>Ferdi</v>
      </c>
      <c r="F3915" s="51" t="str">
        <f t="shared" si="616"/>
        <v>Roetz</v>
      </c>
      <c r="G3915" s="51" t="str">
        <f t="shared" si="617"/>
        <v>Men Senior</v>
      </c>
      <c r="H3915" s="51" t="str">
        <f t="shared" si="618"/>
        <v>Orca Angling Club</v>
      </c>
      <c r="I3915" s="84"/>
      <c r="J3915" s="82" t="s">
        <v>1279</v>
      </c>
      <c r="K3915" s="84">
        <v>95</v>
      </c>
      <c r="L3915" s="83">
        <f t="shared" si="619"/>
        <v>3.6</v>
      </c>
      <c r="M3915" s="83">
        <f t="shared" si="620"/>
        <v>3.6</v>
      </c>
    </row>
    <row r="3916" spans="1:13" x14ac:dyDescent="0.3">
      <c r="A3916" s="210" t="str">
        <f t="shared" si="612"/>
        <v>2024-IC-L2</v>
      </c>
      <c r="B3916" s="199">
        <f t="shared" si="613"/>
        <v>45402</v>
      </c>
      <c r="C3916" s="210" t="str">
        <f t="shared" si="614"/>
        <v>Zone 2 - Mile 30</v>
      </c>
      <c r="D3916" s="84" t="s">
        <v>1328</v>
      </c>
      <c r="E3916" s="51" t="str">
        <f t="shared" si="615"/>
        <v>Ferdi</v>
      </c>
      <c r="F3916" s="51" t="str">
        <f t="shared" si="616"/>
        <v>Roetz</v>
      </c>
      <c r="G3916" s="51" t="str">
        <f t="shared" si="617"/>
        <v>Men Senior</v>
      </c>
      <c r="H3916" s="51" t="str">
        <f t="shared" si="618"/>
        <v>Orca Angling Club</v>
      </c>
      <c r="I3916" s="84"/>
      <c r="J3916" s="82" t="s">
        <v>1279</v>
      </c>
      <c r="K3916" s="84">
        <v>86</v>
      </c>
      <c r="L3916" s="83">
        <f t="shared" si="619"/>
        <v>2.6</v>
      </c>
      <c r="M3916" s="83">
        <f t="shared" si="620"/>
        <v>2.6</v>
      </c>
    </row>
    <row r="3917" spans="1:13" x14ac:dyDescent="0.3">
      <c r="A3917" s="210" t="str">
        <f t="shared" si="612"/>
        <v>2024-IC-L2</v>
      </c>
      <c r="B3917" s="199">
        <f t="shared" si="613"/>
        <v>45402</v>
      </c>
      <c r="C3917" s="210" t="str">
        <f t="shared" si="614"/>
        <v>Zone 2 - Mile 30</v>
      </c>
      <c r="D3917" s="84" t="s">
        <v>1328</v>
      </c>
      <c r="E3917" s="51" t="str">
        <f t="shared" si="615"/>
        <v>Ferdi</v>
      </c>
      <c r="F3917" s="51" t="str">
        <f t="shared" si="616"/>
        <v>Roetz</v>
      </c>
      <c r="G3917" s="51" t="str">
        <f t="shared" si="617"/>
        <v>Men Senior</v>
      </c>
      <c r="H3917" s="51" t="str">
        <f t="shared" si="618"/>
        <v>Orca Angling Club</v>
      </c>
      <c r="I3917" s="84"/>
      <c r="J3917" s="82" t="s">
        <v>1279</v>
      </c>
      <c r="K3917" s="84">
        <v>94</v>
      </c>
      <c r="L3917" s="83">
        <f t="shared" si="619"/>
        <v>3.5</v>
      </c>
      <c r="M3917" s="83">
        <f t="shared" si="620"/>
        <v>3.5</v>
      </c>
    </row>
    <row r="3918" spans="1:13" x14ac:dyDescent="0.3">
      <c r="A3918" s="210" t="str">
        <f t="shared" si="612"/>
        <v>2024-IC-L2</v>
      </c>
      <c r="B3918" s="199">
        <f t="shared" si="613"/>
        <v>45402</v>
      </c>
      <c r="C3918" s="210" t="str">
        <f t="shared" si="614"/>
        <v>Zone 2 - Mile 30</v>
      </c>
      <c r="D3918" s="84" t="s">
        <v>676</v>
      </c>
      <c r="E3918" s="51" t="str">
        <f t="shared" si="615"/>
        <v>Corne</v>
      </c>
      <c r="F3918" s="51" t="str">
        <f t="shared" si="616"/>
        <v>Kruger</v>
      </c>
      <c r="G3918" s="51" t="str">
        <f t="shared" si="617"/>
        <v>Men Senior</v>
      </c>
      <c r="H3918" s="51" t="str">
        <f t="shared" si="618"/>
        <v>Orca Angling Club</v>
      </c>
      <c r="I3918" s="84" t="s">
        <v>19</v>
      </c>
      <c r="J3918" s="82"/>
      <c r="K3918" s="84">
        <v>56</v>
      </c>
      <c r="L3918" s="83">
        <f t="shared" si="619"/>
        <v>1.8</v>
      </c>
      <c r="M3918" s="83">
        <f t="shared" si="620"/>
        <v>1.8</v>
      </c>
    </row>
    <row r="3919" spans="1:13" x14ac:dyDescent="0.3">
      <c r="A3919" s="210" t="str">
        <f t="shared" si="612"/>
        <v>2024-IC-L2</v>
      </c>
      <c r="B3919" s="199">
        <f t="shared" si="613"/>
        <v>45402</v>
      </c>
      <c r="C3919" s="210" t="str">
        <f t="shared" si="614"/>
        <v>Zone 2 - Mile 30</v>
      </c>
      <c r="D3919" s="84" t="s">
        <v>676</v>
      </c>
      <c r="E3919" s="51" t="str">
        <f t="shared" si="615"/>
        <v>Corne</v>
      </c>
      <c r="F3919" s="51" t="str">
        <f t="shared" si="616"/>
        <v>Kruger</v>
      </c>
      <c r="G3919" s="51" t="str">
        <f t="shared" si="617"/>
        <v>Men Senior</v>
      </c>
      <c r="H3919" s="51" t="str">
        <f t="shared" si="618"/>
        <v>Orca Angling Club</v>
      </c>
      <c r="I3919" s="84"/>
      <c r="J3919" s="82" t="s">
        <v>1279</v>
      </c>
      <c r="K3919" s="84">
        <v>115</v>
      </c>
      <c r="L3919" s="83">
        <f t="shared" si="619"/>
        <v>7</v>
      </c>
      <c r="M3919" s="83">
        <f t="shared" si="620"/>
        <v>7</v>
      </c>
    </row>
    <row r="3920" spans="1:13" x14ac:dyDescent="0.3">
      <c r="A3920" s="210" t="str">
        <f t="shared" si="612"/>
        <v>2024-IC-L2</v>
      </c>
      <c r="B3920" s="199">
        <f t="shared" si="613"/>
        <v>45402</v>
      </c>
      <c r="C3920" s="210" t="str">
        <f t="shared" si="614"/>
        <v>Zone 2 - Mile 30</v>
      </c>
      <c r="D3920" s="84" t="s">
        <v>1706</v>
      </c>
      <c r="E3920" s="51" t="str">
        <f t="shared" si="615"/>
        <v>Franco</v>
      </c>
      <c r="F3920" s="51" t="str">
        <f t="shared" si="616"/>
        <v>Horn</v>
      </c>
      <c r="G3920" s="51" t="str">
        <f t="shared" si="617"/>
        <v>Men Senior</v>
      </c>
      <c r="H3920" s="51" t="str">
        <f t="shared" si="618"/>
        <v>Orca Angling Club</v>
      </c>
      <c r="I3920" s="84"/>
      <c r="J3920" s="82" t="s">
        <v>1279</v>
      </c>
      <c r="K3920" s="84">
        <v>116</v>
      </c>
      <c r="L3920" s="83">
        <f t="shared" si="619"/>
        <v>7.2</v>
      </c>
      <c r="M3920" s="83">
        <f t="shared" si="620"/>
        <v>7.2</v>
      </c>
    </row>
    <row r="3921" spans="1:13" x14ac:dyDescent="0.3">
      <c r="A3921" s="210" t="str">
        <f t="shared" si="612"/>
        <v>2024-IC-L2</v>
      </c>
      <c r="B3921" s="199">
        <f t="shared" si="613"/>
        <v>45402</v>
      </c>
      <c r="C3921" s="210" t="str">
        <f t="shared" si="614"/>
        <v>Zone 2 - Mile 30</v>
      </c>
      <c r="D3921" s="84" t="s">
        <v>866</v>
      </c>
      <c r="E3921" s="51" t="str">
        <f t="shared" si="615"/>
        <v>Christo</v>
      </c>
      <c r="F3921" s="51" t="str">
        <f t="shared" si="616"/>
        <v>Van Zyl</v>
      </c>
      <c r="G3921" s="51" t="str">
        <f t="shared" si="617"/>
        <v>Men Senior</v>
      </c>
      <c r="H3921" s="51" t="str">
        <f t="shared" si="618"/>
        <v>Orca Angling Club</v>
      </c>
      <c r="I3921" s="84" t="s">
        <v>7</v>
      </c>
      <c r="J3921" s="84"/>
      <c r="K3921" s="84">
        <v>36</v>
      </c>
      <c r="L3921" s="83">
        <f t="shared" si="619"/>
        <v>1.5</v>
      </c>
      <c r="M3921" s="83">
        <f t="shared" si="620"/>
        <v>1.5</v>
      </c>
    </row>
    <row r="3922" spans="1:13" x14ac:dyDescent="0.3">
      <c r="A3922" s="210" t="str">
        <f t="shared" si="612"/>
        <v>2024-IC-L2</v>
      </c>
      <c r="B3922" s="199">
        <f t="shared" si="613"/>
        <v>45402</v>
      </c>
      <c r="C3922" s="210" t="str">
        <f t="shared" si="614"/>
        <v>Zone 2 - Mile 30</v>
      </c>
      <c r="D3922" s="84" t="s">
        <v>866</v>
      </c>
      <c r="E3922" s="51" t="str">
        <f t="shared" si="615"/>
        <v>Christo</v>
      </c>
      <c r="F3922" s="51" t="str">
        <f t="shared" si="616"/>
        <v>Van Zyl</v>
      </c>
      <c r="G3922" s="51" t="str">
        <f t="shared" si="617"/>
        <v>Men Senior</v>
      </c>
      <c r="H3922" s="51" t="str">
        <f t="shared" si="618"/>
        <v>Orca Angling Club</v>
      </c>
      <c r="I3922" s="84"/>
      <c r="J3922" s="84" t="s">
        <v>1278</v>
      </c>
      <c r="K3922" s="84">
        <v>120</v>
      </c>
      <c r="L3922" s="83">
        <f t="shared" si="619"/>
        <v>21.8</v>
      </c>
      <c r="M3922" s="83">
        <f t="shared" si="620"/>
        <v>21.8</v>
      </c>
    </row>
    <row r="3923" spans="1:13" x14ac:dyDescent="0.3">
      <c r="A3923" s="210" t="str">
        <f t="shared" si="612"/>
        <v>2024-IC-L2</v>
      </c>
      <c r="B3923" s="199">
        <f t="shared" si="613"/>
        <v>45402</v>
      </c>
      <c r="C3923" s="210" t="str">
        <f t="shared" si="614"/>
        <v>Zone 2 - Mile 30</v>
      </c>
      <c r="D3923" s="84" t="s">
        <v>505</v>
      </c>
      <c r="E3923" s="51" t="str">
        <f t="shared" si="615"/>
        <v>Alec</v>
      </c>
      <c r="F3923" s="51" t="str">
        <f t="shared" si="616"/>
        <v>Landers</v>
      </c>
      <c r="G3923" s="51" t="str">
        <f t="shared" si="617"/>
        <v>Men Senior</v>
      </c>
      <c r="H3923" s="51" t="str">
        <f t="shared" si="618"/>
        <v>Orca Angling Club</v>
      </c>
      <c r="I3923" s="84" t="s">
        <v>19</v>
      </c>
      <c r="J3923" s="84"/>
      <c r="K3923" s="84">
        <v>61</v>
      </c>
      <c r="L3923" s="83">
        <f t="shared" si="619"/>
        <v>2.2999999999999998</v>
      </c>
      <c r="M3923" s="83">
        <f t="shared" si="620"/>
        <v>2.2999999999999998</v>
      </c>
    </row>
    <row r="3924" spans="1:13" x14ac:dyDescent="0.3">
      <c r="A3924" s="210" t="str">
        <f t="shared" si="612"/>
        <v>2024-IC-L2</v>
      </c>
      <c r="B3924" s="199">
        <f t="shared" si="613"/>
        <v>45402</v>
      </c>
      <c r="C3924" s="210" t="str">
        <f t="shared" si="614"/>
        <v>Zone 2 - Mile 30</v>
      </c>
      <c r="D3924" s="84" t="s">
        <v>864</v>
      </c>
      <c r="E3924" s="51" t="str">
        <f t="shared" si="615"/>
        <v>Richard</v>
      </c>
      <c r="F3924" s="51" t="str">
        <f t="shared" si="616"/>
        <v>Punzul</v>
      </c>
      <c r="G3924" s="51" t="str">
        <f t="shared" si="617"/>
        <v>Men Senior</v>
      </c>
      <c r="H3924" s="51" t="str">
        <f t="shared" si="618"/>
        <v>Orca Angling Club</v>
      </c>
      <c r="I3924" s="84" t="s">
        <v>19</v>
      </c>
      <c r="J3924" s="84"/>
      <c r="K3924" s="84">
        <v>119</v>
      </c>
      <c r="L3924" s="83">
        <f t="shared" si="619"/>
        <v>17.899999999999999</v>
      </c>
      <c r="M3924" s="83">
        <f t="shared" si="620"/>
        <v>17.899999999999999</v>
      </c>
    </row>
    <row r="3925" spans="1:13" x14ac:dyDescent="0.3">
      <c r="A3925" s="210" t="str">
        <f t="shared" si="612"/>
        <v>2024-IC-L2</v>
      </c>
      <c r="B3925" s="199">
        <f t="shared" si="613"/>
        <v>45402</v>
      </c>
      <c r="C3925" s="210" t="str">
        <f t="shared" si="614"/>
        <v>Zone 2 - Mile 30</v>
      </c>
      <c r="D3925" s="84" t="s">
        <v>864</v>
      </c>
      <c r="E3925" s="51" t="str">
        <f t="shared" si="615"/>
        <v>Richard</v>
      </c>
      <c r="F3925" s="51" t="str">
        <f t="shared" si="616"/>
        <v>Punzul</v>
      </c>
      <c r="G3925" s="51" t="str">
        <f t="shared" si="617"/>
        <v>Men Senior</v>
      </c>
      <c r="H3925" s="51" t="str">
        <f t="shared" si="618"/>
        <v>Orca Angling Club</v>
      </c>
      <c r="I3925" s="84" t="s">
        <v>19</v>
      </c>
      <c r="J3925" s="84"/>
      <c r="K3925" s="84">
        <v>142</v>
      </c>
      <c r="L3925" s="83">
        <f t="shared" si="619"/>
        <v>30.6</v>
      </c>
      <c r="M3925" s="83">
        <f t="shared" si="620"/>
        <v>30.6</v>
      </c>
    </row>
    <row r="3926" spans="1:13" x14ac:dyDescent="0.3">
      <c r="A3926" s="210" t="str">
        <f t="shared" si="612"/>
        <v>2024-IC-L2</v>
      </c>
      <c r="B3926" s="199">
        <f t="shared" si="613"/>
        <v>45402</v>
      </c>
      <c r="C3926" s="210" t="str">
        <f t="shared" si="614"/>
        <v>Zone 2 - Mile 30</v>
      </c>
      <c r="D3926" s="84" t="s">
        <v>874</v>
      </c>
      <c r="E3926" s="51" t="str">
        <f t="shared" si="615"/>
        <v>Gerhard</v>
      </c>
      <c r="F3926" s="51" t="str">
        <f t="shared" si="616"/>
        <v>De Jager</v>
      </c>
      <c r="G3926" s="51" t="str">
        <f t="shared" si="617"/>
        <v>Men Senior</v>
      </c>
      <c r="H3926" s="51" t="str">
        <f t="shared" si="618"/>
        <v>Orca Angling Club</v>
      </c>
      <c r="I3926" s="84" t="s">
        <v>19</v>
      </c>
      <c r="J3926" s="84"/>
      <c r="K3926" s="84">
        <v>65</v>
      </c>
      <c r="L3926" s="83">
        <f t="shared" si="619"/>
        <v>2.8</v>
      </c>
      <c r="M3926" s="83">
        <f t="shared" si="620"/>
        <v>2.8</v>
      </c>
    </row>
    <row r="3927" spans="1:13" x14ac:dyDescent="0.3">
      <c r="A3927" s="210" t="str">
        <f t="shared" si="612"/>
        <v>2024-IC-L2</v>
      </c>
      <c r="B3927" s="199">
        <f t="shared" si="613"/>
        <v>45402</v>
      </c>
      <c r="C3927" s="210" t="str">
        <f t="shared" si="614"/>
        <v>Zone 2 - Mile 30</v>
      </c>
      <c r="D3927" s="84" t="s">
        <v>874</v>
      </c>
      <c r="E3927" s="51" t="str">
        <f t="shared" si="615"/>
        <v>Gerhard</v>
      </c>
      <c r="F3927" s="51" t="str">
        <f t="shared" si="616"/>
        <v>De Jager</v>
      </c>
      <c r="G3927" s="51" t="str">
        <f t="shared" si="617"/>
        <v>Men Senior</v>
      </c>
      <c r="H3927" s="51" t="str">
        <f t="shared" si="618"/>
        <v>Orca Angling Club</v>
      </c>
      <c r="I3927" s="84"/>
      <c r="J3927" s="82" t="s">
        <v>1279</v>
      </c>
      <c r="K3927" s="84">
        <v>98</v>
      </c>
      <c r="L3927" s="83">
        <f t="shared" si="619"/>
        <v>4</v>
      </c>
      <c r="M3927" s="83">
        <f t="shared" si="620"/>
        <v>4</v>
      </c>
    </row>
    <row r="3928" spans="1:13" x14ac:dyDescent="0.3">
      <c r="A3928" s="210" t="str">
        <f t="shared" si="612"/>
        <v>2024-IC-L2</v>
      </c>
      <c r="B3928" s="199">
        <f t="shared" si="613"/>
        <v>45402</v>
      </c>
      <c r="C3928" s="210" t="str">
        <f t="shared" si="614"/>
        <v>Zone 2 - Mile 30</v>
      </c>
      <c r="D3928" s="84" t="s">
        <v>1766</v>
      </c>
      <c r="E3928" s="51" t="str">
        <f t="shared" si="615"/>
        <v>Terence</v>
      </c>
      <c r="F3928" s="51" t="str">
        <f t="shared" si="616"/>
        <v>Knowles</v>
      </c>
      <c r="G3928" s="51" t="str">
        <f t="shared" si="617"/>
        <v>Men Senior</v>
      </c>
      <c r="H3928" s="51" t="str">
        <f t="shared" si="618"/>
        <v>Orca Angling Club</v>
      </c>
      <c r="I3928" s="84"/>
      <c r="J3928" s="84"/>
      <c r="K3928" s="84"/>
      <c r="L3928" s="83" t="str">
        <f t="shared" si="619"/>
        <v/>
      </c>
      <c r="M3928" s="83" t="str">
        <f t="shared" si="620"/>
        <v/>
      </c>
    </row>
    <row r="3929" spans="1:13" x14ac:dyDescent="0.3">
      <c r="A3929" s="210" t="str">
        <f t="shared" si="612"/>
        <v>2024-IC-L2</v>
      </c>
      <c r="B3929" s="199">
        <f t="shared" si="613"/>
        <v>45402</v>
      </c>
      <c r="C3929" s="210" t="str">
        <f t="shared" si="614"/>
        <v>Zone 2 - Mile 30</v>
      </c>
      <c r="D3929" s="84" t="s">
        <v>1228</v>
      </c>
      <c r="E3929" s="51" t="str">
        <f t="shared" si="615"/>
        <v>Lian</v>
      </c>
      <c r="F3929" s="51" t="str">
        <f t="shared" si="616"/>
        <v>De Jager</v>
      </c>
      <c r="G3929" s="51" t="str">
        <f t="shared" si="617"/>
        <v>Men Senior</v>
      </c>
      <c r="H3929" s="51" t="str">
        <f t="shared" si="618"/>
        <v>Orca Angling Club</v>
      </c>
      <c r="I3929" s="84"/>
      <c r="J3929" s="84"/>
      <c r="K3929" s="84"/>
      <c r="L3929" s="83" t="str">
        <f t="shared" si="619"/>
        <v/>
      </c>
      <c r="M3929" s="83" t="str">
        <f t="shared" si="620"/>
        <v/>
      </c>
    </row>
    <row r="3930" spans="1:13" x14ac:dyDescent="0.3">
      <c r="A3930" s="210" t="str">
        <f t="shared" si="612"/>
        <v>2024-IC-L2</v>
      </c>
      <c r="B3930" s="199">
        <f t="shared" si="613"/>
        <v>45402</v>
      </c>
      <c r="C3930" s="210" t="str">
        <f t="shared" si="614"/>
        <v>Zone 2 - Mile 30</v>
      </c>
      <c r="D3930" s="84" t="s">
        <v>474</v>
      </c>
      <c r="E3930" s="51" t="str">
        <f t="shared" si="615"/>
        <v>Heini</v>
      </c>
      <c r="F3930" s="51" t="str">
        <f t="shared" si="616"/>
        <v>Zahrt</v>
      </c>
      <c r="G3930" s="51" t="str">
        <f t="shared" si="617"/>
        <v>Men Senior</v>
      </c>
      <c r="H3930" s="51" t="str">
        <f t="shared" si="618"/>
        <v>Orca Angling Club</v>
      </c>
      <c r="I3930" s="84"/>
      <c r="J3930" s="84"/>
      <c r="K3930" s="84"/>
      <c r="L3930" s="83" t="str">
        <f t="shared" si="619"/>
        <v/>
      </c>
      <c r="M3930" s="83" t="str">
        <f t="shared" si="620"/>
        <v/>
      </c>
    </row>
    <row r="3931" spans="1:13" x14ac:dyDescent="0.3">
      <c r="A3931" s="210" t="str">
        <f t="shared" si="612"/>
        <v>2024-IC-L2</v>
      </c>
      <c r="B3931" s="199">
        <f t="shared" si="613"/>
        <v>45402</v>
      </c>
      <c r="C3931" s="210" t="str">
        <f t="shared" si="614"/>
        <v>Zone 2 - Mile 30</v>
      </c>
      <c r="D3931" s="84" t="s">
        <v>1603</v>
      </c>
      <c r="E3931" s="51" t="str">
        <f t="shared" si="615"/>
        <v>Juanne-Louis</v>
      </c>
      <c r="F3931" s="51" t="str">
        <f t="shared" si="616"/>
        <v>Grobler</v>
      </c>
      <c r="G3931" s="51" t="str">
        <f t="shared" si="617"/>
        <v>Men Senior</v>
      </c>
      <c r="H3931" s="51" t="str">
        <f t="shared" si="618"/>
        <v>Orca Angling Club</v>
      </c>
      <c r="I3931" s="84"/>
      <c r="J3931" s="84"/>
      <c r="K3931" s="84"/>
      <c r="L3931" s="83" t="str">
        <f t="shared" si="619"/>
        <v/>
      </c>
      <c r="M3931" s="83" t="str">
        <f t="shared" si="620"/>
        <v/>
      </c>
    </row>
    <row r="3932" spans="1:13" x14ac:dyDescent="0.3">
      <c r="A3932" s="210" t="str">
        <f t="shared" si="612"/>
        <v>2024-IC-L2</v>
      </c>
      <c r="B3932" s="199">
        <f t="shared" si="613"/>
        <v>45402</v>
      </c>
      <c r="C3932" s="210" t="str">
        <f t="shared" si="614"/>
        <v>Zone 2 - Mile 30</v>
      </c>
      <c r="D3932" s="84" t="s">
        <v>808</v>
      </c>
      <c r="E3932" s="51" t="str">
        <f t="shared" si="615"/>
        <v>Jaqi</v>
      </c>
      <c r="F3932" s="51" t="str">
        <f t="shared" si="616"/>
        <v>Oberholzer</v>
      </c>
      <c r="G3932" s="51" t="str">
        <f t="shared" si="617"/>
        <v>Ladies Master</v>
      </c>
      <c r="H3932" s="51" t="str">
        <f t="shared" si="618"/>
        <v>Orca Angling Club</v>
      </c>
      <c r="I3932" s="84"/>
      <c r="J3932" s="84"/>
      <c r="K3932" s="84"/>
      <c r="L3932" s="83" t="str">
        <f t="shared" si="619"/>
        <v/>
      </c>
      <c r="M3932" s="83" t="str">
        <f t="shared" si="620"/>
        <v/>
      </c>
    </row>
    <row r="3933" spans="1:13" x14ac:dyDescent="0.3">
      <c r="A3933" s="210" t="str">
        <f t="shared" si="612"/>
        <v>2024-IC-L2</v>
      </c>
      <c r="B3933" s="199">
        <f t="shared" si="613"/>
        <v>45402</v>
      </c>
      <c r="C3933" s="210" t="str">
        <f t="shared" si="614"/>
        <v>Zone 2 - Mile 30</v>
      </c>
      <c r="D3933" s="84" t="s">
        <v>599</v>
      </c>
      <c r="E3933" s="51" t="str">
        <f t="shared" si="615"/>
        <v>Lindie</v>
      </c>
      <c r="F3933" s="51" t="str">
        <f t="shared" si="616"/>
        <v>Krauze</v>
      </c>
      <c r="G3933" s="51" t="str">
        <f t="shared" si="617"/>
        <v>Ladies Veteran</v>
      </c>
      <c r="H3933" s="51" t="str">
        <f t="shared" si="618"/>
        <v>Orca Angling Club</v>
      </c>
      <c r="I3933" s="84"/>
      <c r="J3933" s="84"/>
      <c r="K3933" s="84"/>
      <c r="L3933" s="83" t="str">
        <f t="shared" si="619"/>
        <v/>
      </c>
      <c r="M3933" s="83" t="str">
        <f t="shared" si="620"/>
        <v/>
      </c>
    </row>
    <row r="3934" spans="1:13" x14ac:dyDescent="0.3">
      <c r="A3934" s="210" t="str">
        <f t="shared" si="612"/>
        <v>2024-IC-L2</v>
      </c>
      <c r="B3934" s="199">
        <f t="shared" si="613"/>
        <v>45402</v>
      </c>
      <c r="C3934" s="210" t="str">
        <f t="shared" si="614"/>
        <v>Zone 2 - Mile 30</v>
      </c>
      <c r="D3934" s="84" t="s">
        <v>1770</v>
      </c>
      <c r="E3934" s="51" t="str">
        <f t="shared" si="615"/>
        <v>Morne</v>
      </c>
      <c r="F3934" s="51" t="str">
        <f t="shared" si="616"/>
        <v>Riekert</v>
      </c>
      <c r="G3934" s="51" t="str">
        <f t="shared" si="617"/>
        <v>Men U/21</v>
      </c>
      <c r="H3934" s="51" t="str">
        <f t="shared" si="618"/>
        <v>Orca Angling Club</v>
      </c>
      <c r="I3934" s="84"/>
      <c r="J3934" s="84"/>
      <c r="K3934" s="84"/>
      <c r="L3934" s="83" t="str">
        <f t="shared" si="619"/>
        <v/>
      </c>
      <c r="M3934" s="83" t="str">
        <f t="shared" si="620"/>
        <v/>
      </c>
    </row>
    <row r="3935" spans="1:13" x14ac:dyDescent="0.3">
      <c r="A3935" s="210" t="str">
        <f t="shared" si="612"/>
        <v>2024-IC-L2</v>
      </c>
      <c r="B3935" s="199">
        <f t="shared" si="613"/>
        <v>45402</v>
      </c>
      <c r="C3935" s="210" t="str">
        <f t="shared" si="614"/>
        <v>Zone 2 - Mile 30</v>
      </c>
      <c r="D3935" s="84" t="s">
        <v>1602</v>
      </c>
      <c r="E3935" s="51" t="str">
        <f t="shared" si="615"/>
        <v>William</v>
      </c>
      <c r="F3935" s="51" t="str">
        <f t="shared" si="616"/>
        <v>Schickerling</v>
      </c>
      <c r="G3935" s="51" t="str">
        <f t="shared" si="617"/>
        <v>Men Senior</v>
      </c>
      <c r="H3935" s="51" t="str">
        <f t="shared" si="618"/>
        <v>Orca Angling Club</v>
      </c>
      <c r="I3935" s="84"/>
      <c r="J3935" s="84"/>
      <c r="K3935" s="84"/>
      <c r="L3935" s="83" t="str">
        <f t="shared" si="619"/>
        <v/>
      </c>
      <c r="M3935" s="83" t="str">
        <f t="shared" si="620"/>
        <v/>
      </c>
    </row>
    <row r="3936" spans="1:13" x14ac:dyDescent="0.3">
      <c r="A3936" s="210" t="str">
        <f t="shared" si="612"/>
        <v>2024-IC-L2</v>
      </c>
      <c r="B3936" s="199">
        <f t="shared" si="613"/>
        <v>45402</v>
      </c>
      <c r="C3936" s="210" t="str">
        <f t="shared" si="614"/>
        <v>Zone 2 - Mile 30</v>
      </c>
      <c r="D3936" s="84" t="s">
        <v>1718</v>
      </c>
      <c r="E3936" s="51" t="str">
        <f t="shared" si="615"/>
        <v>Louis</v>
      </c>
      <c r="F3936" s="51" t="str">
        <f t="shared" si="616"/>
        <v>Grobbelaar</v>
      </c>
      <c r="G3936" s="51" t="str">
        <f t="shared" si="617"/>
        <v>Men Senior</v>
      </c>
      <c r="H3936" s="51" t="str">
        <f t="shared" si="618"/>
        <v>Orca Angling Club</v>
      </c>
      <c r="I3936" s="84"/>
      <c r="J3936" s="84"/>
      <c r="K3936" s="84"/>
      <c r="L3936" s="83" t="str">
        <f t="shared" si="619"/>
        <v/>
      </c>
      <c r="M3936" s="83" t="str">
        <f t="shared" si="620"/>
        <v/>
      </c>
    </row>
    <row r="3937" spans="1:13" x14ac:dyDescent="0.3">
      <c r="A3937" s="210" t="str">
        <f t="shared" si="612"/>
        <v>2024-IC-L2</v>
      </c>
      <c r="B3937" s="199">
        <f t="shared" si="613"/>
        <v>45402</v>
      </c>
      <c r="C3937" s="210" t="str">
        <f t="shared" si="614"/>
        <v>Zone 2 - Mile 30</v>
      </c>
      <c r="D3937" s="84" t="s">
        <v>1133</v>
      </c>
      <c r="E3937" s="51" t="str">
        <f t="shared" si="615"/>
        <v>Rinus</v>
      </c>
      <c r="F3937" s="51" t="str">
        <f t="shared" si="616"/>
        <v>Van Der Westhuizen</v>
      </c>
      <c r="G3937" s="51" t="str">
        <f t="shared" si="617"/>
        <v>Men Veteran</v>
      </c>
      <c r="H3937" s="51" t="str">
        <f t="shared" si="618"/>
        <v>Otjiwarongo</v>
      </c>
      <c r="I3937" s="84"/>
      <c r="J3937" s="82" t="s">
        <v>1279</v>
      </c>
      <c r="K3937" s="84">
        <v>100</v>
      </c>
      <c r="L3937" s="83">
        <f t="shared" si="619"/>
        <v>4.3</v>
      </c>
      <c r="M3937" s="83">
        <f t="shared" si="620"/>
        <v>4.3</v>
      </c>
    </row>
    <row r="3938" spans="1:13" x14ac:dyDescent="0.3">
      <c r="A3938" s="210" t="str">
        <f t="shared" si="612"/>
        <v>2024-IC-L2</v>
      </c>
      <c r="B3938" s="199">
        <f t="shared" si="613"/>
        <v>45402</v>
      </c>
      <c r="C3938" s="210" t="str">
        <f t="shared" si="614"/>
        <v>Zone 2 - Mile 30</v>
      </c>
      <c r="D3938" s="84" t="s">
        <v>1133</v>
      </c>
      <c r="E3938" s="51" t="str">
        <f t="shared" si="615"/>
        <v>Rinus</v>
      </c>
      <c r="F3938" s="51" t="str">
        <f t="shared" si="616"/>
        <v>Van Der Westhuizen</v>
      </c>
      <c r="G3938" s="51" t="str">
        <f t="shared" si="617"/>
        <v>Men Veteran</v>
      </c>
      <c r="H3938" s="51" t="str">
        <f t="shared" si="618"/>
        <v>Otjiwarongo</v>
      </c>
      <c r="I3938" s="84"/>
      <c r="J3938" s="82" t="s">
        <v>1279</v>
      </c>
      <c r="K3938" s="84">
        <v>108</v>
      </c>
      <c r="L3938" s="83">
        <f t="shared" si="619"/>
        <v>5.6</v>
      </c>
      <c r="M3938" s="83">
        <f t="shared" si="620"/>
        <v>5.6</v>
      </c>
    </row>
    <row r="3939" spans="1:13" x14ac:dyDescent="0.3">
      <c r="A3939" s="210" t="str">
        <f t="shared" si="612"/>
        <v>2024-IC-L2</v>
      </c>
      <c r="B3939" s="199">
        <f t="shared" si="613"/>
        <v>45402</v>
      </c>
      <c r="C3939" s="210" t="str">
        <f t="shared" si="614"/>
        <v>Zone 2 - Mile 30</v>
      </c>
      <c r="D3939" s="84" t="s">
        <v>1133</v>
      </c>
      <c r="E3939" s="51" t="str">
        <f t="shared" si="615"/>
        <v>Rinus</v>
      </c>
      <c r="F3939" s="51" t="str">
        <f t="shared" si="616"/>
        <v>Van Der Westhuizen</v>
      </c>
      <c r="G3939" s="51" t="str">
        <f t="shared" si="617"/>
        <v>Men Veteran</v>
      </c>
      <c r="H3939" s="51" t="str">
        <f t="shared" si="618"/>
        <v>Otjiwarongo</v>
      </c>
      <c r="I3939" s="84"/>
      <c r="J3939" s="82" t="s">
        <v>1279</v>
      </c>
      <c r="K3939" s="84">
        <v>99</v>
      </c>
      <c r="L3939" s="83">
        <f t="shared" si="619"/>
        <v>4.2</v>
      </c>
      <c r="M3939" s="83">
        <f t="shared" si="620"/>
        <v>4.2</v>
      </c>
    </row>
    <row r="3940" spans="1:13" x14ac:dyDescent="0.3">
      <c r="A3940" s="210" t="str">
        <f t="shared" si="612"/>
        <v>2024-IC-L2</v>
      </c>
      <c r="B3940" s="199">
        <f t="shared" si="613"/>
        <v>45402</v>
      </c>
      <c r="C3940" s="210" t="str">
        <f t="shared" si="614"/>
        <v>Zone 2 - Mile 30</v>
      </c>
      <c r="D3940" s="84" t="s">
        <v>1133</v>
      </c>
      <c r="E3940" s="51" t="str">
        <f t="shared" si="615"/>
        <v>Rinus</v>
      </c>
      <c r="F3940" s="51" t="str">
        <f t="shared" si="616"/>
        <v>Van Der Westhuizen</v>
      </c>
      <c r="G3940" s="51" t="str">
        <f t="shared" si="617"/>
        <v>Men Veteran</v>
      </c>
      <c r="H3940" s="51" t="str">
        <f t="shared" si="618"/>
        <v>Otjiwarongo</v>
      </c>
      <c r="I3940" s="84"/>
      <c r="J3940" s="82" t="s">
        <v>1279</v>
      </c>
      <c r="K3940" s="84">
        <v>79</v>
      </c>
      <c r="L3940" s="83">
        <f t="shared" si="619"/>
        <v>1.9</v>
      </c>
      <c r="M3940" s="83">
        <f t="shared" si="620"/>
        <v>1.9</v>
      </c>
    </row>
    <row r="3941" spans="1:13" x14ac:dyDescent="0.3">
      <c r="A3941" s="210" t="str">
        <f t="shared" si="612"/>
        <v>2024-IC-L2</v>
      </c>
      <c r="B3941" s="199">
        <f t="shared" si="613"/>
        <v>45402</v>
      </c>
      <c r="C3941" s="210" t="str">
        <f t="shared" si="614"/>
        <v>Zone 2 - Mile 30</v>
      </c>
      <c r="D3941" s="84" t="s">
        <v>723</v>
      </c>
      <c r="E3941" s="51" t="str">
        <f t="shared" si="615"/>
        <v>Willem C</v>
      </c>
      <c r="F3941" s="51" t="str">
        <f t="shared" si="616"/>
        <v>Schalkwyk</v>
      </c>
      <c r="G3941" s="51" t="str">
        <f t="shared" si="617"/>
        <v>Men Veteran</v>
      </c>
      <c r="H3941" s="51" t="str">
        <f t="shared" si="618"/>
        <v>Otjiwarongo</v>
      </c>
      <c r="I3941" s="84"/>
      <c r="J3941" s="82" t="s">
        <v>1279</v>
      </c>
      <c r="K3941" s="84">
        <v>93</v>
      </c>
      <c r="L3941" s="83">
        <f t="shared" si="619"/>
        <v>3.4</v>
      </c>
      <c r="M3941" s="83">
        <f t="shared" si="620"/>
        <v>3.4</v>
      </c>
    </row>
    <row r="3942" spans="1:13" x14ac:dyDescent="0.3">
      <c r="A3942" s="210" t="str">
        <f t="shared" si="612"/>
        <v>2024-IC-L2</v>
      </c>
      <c r="B3942" s="199">
        <f t="shared" si="613"/>
        <v>45402</v>
      </c>
      <c r="C3942" s="210" t="str">
        <f t="shared" si="614"/>
        <v>Zone 2 - Mile 30</v>
      </c>
      <c r="D3942" s="84" t="s">
        <v>870</v>
      </c>
      <c r="E3942" s="51" t="str">
        <f t="shared" si="615"/>
        <v>Detlef</v>
      </c>
      <c r="F3942" s="51" t="str">
        <f t="shared" si="616"/>
        <v>Heimstadt</v>
      </c>
      <c r="G3942" s="51" t="str">
        <f t="shared" si="617"/>
        <v>Men Master</v>
      </c>
      <c r="H3942" s="51" t="str">
        <f t="shared" si="618"/>
        <v>Otjiwarongo</v>
      </c>
      <c r="I3942" s="84"/>
      <c r="J3942" s="84" t="s">
        <v>8</v>
      </c>
      <c r="K3942" s="84">
        <v>68</v>
      </c>
      <c r="L3942" s="83">
        <f t="shared" si="619"/>
        <v>2.5</v>
      </c>
      <c r="M3942" s="83">
        <f t="shared" si="620"/>
        <v>2.5</v>
      </c>
    </row>
    <row r="3943" spans="1:13" x14ac:dyDescent="0.3">
      <c r="A3943" s="210" t="str">
        <f t="shared" si="612"/>
        <v>2024-IC-L2</v>
      </c>
      <c r="B3943" s="199">
        <f t="shared" si="613"/>
        <v>45402</v>
      </c>
      <c r="C3943" s="210" t="str">
        <f t="shared" si="614"/>
        <v>Zone 2 - Mile 30</v>
      </c>
      <c r="D3943" s="84" t="s">
        <v>870</v>
      </c>
      <c r="E3943" s="51" t="str">
        <f t="shared" si="615"/>
        <v>Detlef</v>
      </c>
      <c r="F3943" s="51" t="str">
        <f t="shared" si="616"/>
        <v>Heimstadt</v>
      </c>
      <c r="G3943" s="51" t="str">
        <f t="shared" si="617"/>
        <v>Men Master</v>
      </c>
      <c r="H3943" s="51" t="str">
        <f t="shared" si="618"/>
        <v>Otjiwarongo</v>
      </c>
      <c r="I3943" s="84"/>
      <c r="J3943" s="84" t="s">
        <v>20</v>
      </c>
      <c r="K3943" s="84">
        <v>70</v>
      </c>
      <c r="L3943" s="83">
        <f t="shared" si="619"/>
        <v>1.2</v>
      </c>
      <c r="M3943" s="83">
        <f t="shared" si="620"/>
        <v>1.2</v>
      </c>
    </row>
    <row r="3944" spans="1:13" x14ac:dyDescent="0.3">
      <c r="A3944" s="210" t="str">
        <f t="shared" si="612"/>
        <v>2024-IC-L2</v>
      </c>
      <c r="B3944" s="199">
        <f t="shared" si="613"/>
        <v>45402</v>
      </c>
      <c r="C3944" s="210" t="str">
        <f t="shared" si="614"/>
        <v>Zone 2 - Mile 30</v>
      </c>
      <c r="D3944" s="84" t="s">
        <v>732</v>
      </c>
      <c r="E3944" s="51" t="str">
        <f t="shared" si="615"/>
        <v>Scott</v>
      </c>
      <c r="F3944" s="51" t="str">
        <f t="shared" si="616"/>
        <v>Botha</v>
      </c>
      <c r="G3944" s="51" t="str">
        <f t="shared" si="617"/>
        <v>Men Senior</v>
      </c>
      <c r="H3944" s="51" t="str">
        <f t="shared" si="618"/>
        <v>Otjiwarongo</v>
      </c>
      <c r="I3944" s="84"/>
      <c r="J3944" s="84" t="s">
        <v>1257</v>
      </c>
      <c r="K3944" s="84">
        <v>65</v>
      </c>
      <c r="L3944" s="83">
        <f t="shared" si="619"/>
        <v>5</v>
      </c>
      <c r="M3944" s="83">
        <f t="shared" si="620"/>
        <v>5</v>
      </c>
    </row>
    <row r="3945" spans="1:13" x14ac:dyDescent="0.3">
      <c r="A3945" s="210" t="str">
        <f t="shared" si="612"/>
        <v>2024-IC-L2</v>
      </c>
      <c r="B3945" s="199">
        <f t="shared" si="613"/>
        <v>45402</v>
      </c>
      <c r="C3945" s="210" t="str">
        <f t="shared" si="614"/>
        <v>Zone 2 - Mile 30</v>
      </c>
      <c r="D3945" s="84" t="s">
        <v>732</v>
      </c>
      <c r="E3945" s="51" t="str">
        <f t="shared" si="615"/>
        <v>Scott</v>
      </c>
      <c r="F3945" s="51" t="str">
        <f t="shared" si="616"/>
        <v>Botha</v>
      </c>
      <c r="G3945" s="51" t="str">
        <f t="shared" si="617"/>
        <v>Men Senior</v>
      </c>
      <c r="H3945" s="51" t="str">
        <f t="shared" si="618"/>
        <v>Otjiwarongo</v>
      </c>
      <c r="I3945" s="84"/>
      <c r="J3945" s="84" t="s">
        <v>1257</v>
      </c>
      <c r="K3945" s="84">
        <v>76</v>
      </c>
      <c r="L3945" s="83">
        <f t="shared" si="619"/>
        <v>8</v>
      </c>
      <c r="M3945" s="83">
        <f t="shared" si="620"/>
        <v>8</v>
      </c>
    </row>
    <row r="3946" spans="1:13" x14ac:dyDescent="0.3">
      <c r="A3946" s="210" t="str">
        <f t="shared" si="612"/>
        <v>2024-IC-L2</v>
      </c>
      <c r="B3946" s="199">
        <f t="shared" si="613"/>
        <v>45402</v>
      </c>
      <c r="C3946" s="210" t="str">
        <f t="shared" si="614"/>
        <v>Zone 2 - Mile 30</v>
      </c>
      <c r="D3946" s="84" t="s">
        <v>970</v>
      </c>
      <c r="E3946" s="51" t="str">
        <f t="shared" si="615"/>
        <v>Jurgens</v>
      </c>
      <c r="F3946" s="51" t="str">
        <f t="shared" si="616"/>
        <v>Liebenberg</v>
      </c>
      <c r="G3946" s="51" t="str">
        <f t="shared" si="617"/>
        <v>Men Senior</v>
      </c>
      <c r="H3946" s="51" t="str">
        <f t="shared" si="618"/>
        <v>Otjiwarongo</v>
      </c>
      <c r="I3946" s="84" t="s">
        <v>19</v>
      </c>
      <c r="J3946" s="84"/>
      <c r="K3946" s="84">
        <v>44</v>
      </c>
      <c r="L3946" s="83">
        <f t="shared" si="619"/>
        <v>0.9</v>
      </c>
      <c r="M3946" s="83">
        <f t="shared" si="620"/>
        <v>0.9</v>
      </c>
    </row>
    <row r="3947" spans="1:13" x14ac:dyDescent="0.3">
      <c r="A3947" s="210" t="str">
        <f t="shared" si="612"/>
        <v>2024-IC-L2</v>
      </c>
      <c r="B3947" s="199">
        <f t="shared" si="613"/>
        <v>45402</v>
      </c>
      <c r="C3947" s="210" t="str">
        <f t="shared" si="614"/>
        <v>Zone 2 - Mile 30</v>
      </c>
      <c r="D3947" s="84" t="s">
        <v>970</v>
      </c>
      <c r="E3947" s="51" t="str">
        <f t="shared" si="615"/>
        <v>Jurgens</v>
      </c>
      <c r="F3947" s="51" t="str">
        <f t="shared" si="616"/>
        <v>Liebenberg</v>
      </c>
      <c r="G3947" s="51" t="str">
        <f t="shared" si="617"/>
        <v>Men Senior</v>
      </c>
      <c r="H3947" s="51" t="str">
        <f t="shared" si="618"/>
        <v>Otjiwarongo</v>
      </c>
      <c r="I3947" s="84" t="s">
        <v>19</v>
      </c>
      <c r="J3947" s="84"/>
      <c r="K3947" s="84">
        <v>52</v>
      </c>
      <c r="L3947" s="83">
        <f t="shared" si="619"/>
        <v>1.4</v>
      </c>
      <c r="M3947" s="83">
        <f t="shared" si="620"/>
        <v>1.4</v>
      </c>
    </row>
    <row r="3948" spans="1:13" x14ac:dyDescent="0.3">
      <c r="A3948" s="210" t="str">
        <f t="shared" si="612"/>
        <v>2024-IC-L2</v>
      </c>
      <c r="B3948" s="199">
        <f t="shared" si="613"/>
        <v>45402</v>
      </c>
      <c r="C3948" s="210" t="str">
        <f t="shared" si="614"/>
        <v>Zone 2 - Mile 30</v>
      </c>
      <c r="D3948" s="84" t="s">
        <v>1697</v>
      </c>
      <c r="E3948" s="51" t="str">
        <f t="shared" si="615"/>
        <v>Maritz JNR</v>
      </c>
      <c r="F3948" s="51" t="str">
        <f t="shared" si="616"/>
        <v>Jansen Van Vuuren</v>
      </c>
      <c r="G3948" s="51" t="str">
        <f t="shared" si="617"/>
        <v>Men U/16</v>
      </c>
      <c r="H3948" s="51" t="str">
        <f t="shared" si="618"/>
        <v>Otjiwarongo</v>
      </c>
      <c r="I3948" s="84"/>
      <c r="J3948" s="84"/>
      <c r="K3948" s="84"/>
      <c r="L3948" s="83" t="str">
        <f t="shared" si="619"/>
        <v/>
      </c>
      <c r="M3948" s="83" t="str">
        <f t="shared" si="620"/>
        <v/>
      </c>
    </row>
    <row r="3949" spans="1:13" x14ac:dyDescent="0.3">
      <c r="A3949" s="210" t="str">
        <f t="shared" si="612"/>
        <v>2024-IC-L2</v>
      </c>
      <c r="B3949" s="199">
        <f t="shared" si="613"/>
        <v>45402</v>
      </c>
      <c r="C3949" s="210" t="str">
        <f t="shared" si="614"/>
        <v>Zone 2 - Mile 30</v>
      </c>
      <c r="D3949" s="84" t="s">
        <v>518</v>
      </c>
      <c r="E3949" s="51" t="str">
        <f t="shared" si="615"/>
        <v>Maritz</v>
      </c>
      <c r="F3949" s="51" t="str">
        <f t="shared" si="616"/>
        <v>Jansen van Vuuren</v>
      </c>
      <c r="G3949" s="51" t="str">
        <f t="shared" si="617"/>
        <v>Men Veteran</v>
      </c>
      <c r="H3949" s="51" t="str">
        <f t="shared" si="618"/>
        <v>Otjiwarongo</v>
      </c>
      <c r="I3949" s="84"/>
      <c r="J3949" s="84"/>
      <c r="K3949" s="84"/>
      <c r="L3949" s="83" t="str">
        <f t="shared" si="619"/>
        <v/>
      </c>
      <c r="M3949" s="83" t="str">
        <f t="shared" si="620"/>
        <v/>
      </c>
    </row>
    <row r="3950" spans="1:13" x14ac:dyDescent="0.3">
      <c r="A3950" s="210" t="str">
        <f t="shared" si="612"/>
        <v>2024-IC-L2</v>
      </c>
      <c r="B3950" s="199">
        <f t="shared" si="613"/>
        <v>45402</v>
      </c>
      <c r="C3950" s="210" t="str">
        <f t="shared" si="614"/>
        <v>Zone 2 - Mile 30</v>
      </c>
      <c r="D3950" s="84" t="s">
        <v>517</v>
      </c>
      <c r="E3950" s="51" t="str">
        <f t="shared" si="615"/>
        <v>Chris</v>
      </c>
      <c r="F3950" s="51" t="str">
        <f t="shared" si="616"/>
        <v>Feyerabend</v>
      </c>
      <c r="G3950" s="51" t="str">
        <f t="shared" si="617"/>
        <v>Men Veteran</v>
      </c>
      <c r="H3950" s="51" t="str">
        <f t="shared" si="618"/>
        <v>Otjiwarongo</v>
      </c>
      <c r="I3950" s="84"/>
      <c r="J3950" s="84"/>
      <c r="K3950" s="84"/>
      <c r="L3950" s="83" t="str">
        <f t="shared" si="619"/>
        <v/>
      </c>
      <c r="M3950" s="83" t="str">
        <f t="shared" si="620"/>
        <v/>
      </c>
    </row>
    <row r="3951" spans="1:13" x14ac:dyDescent="0.3">
      <c r="A3951" s="210" t="str">
        <f t="shared" si="612"/>
        <v>2024-IC-L2</v>
      </c>
      <c r="B3951" s="199">
        <f t="shared" si="613"/>
        <v>45402</v>
      </c>
      <c r="C3951" s="210" t="str">
        <f t="shared" si="614"/>
        <v>Zone 2 - Mile 30</v>
      </c>
      <c r="D3951" s="84" t="s">
        <v>1351</v>
      </c>
      <c r="E3951" s="51" t="str">
        <f t="shared" si="615"/>
        <v>Franco</v>
      </c>
      <c r="F3951" s="51" t="str">
        <f t="shared" si="616"/>
        <v>Feyerabend</v>
      </c>
      <c r="G3951" s="51" t="str">
        <f t="shared" si="617"/>
        <v>Men U/16</v>
      </c>
      <c r="H3951" s="51" t="str">
        <f t="shared" si="618"/>
        <v>Otjiwarongo</v>
      </c>
      <c r="I3951" s="84"/>
      <c r="J3951" s="84"/>
      <c r="K3951" s="84"/>
      <c r="L3951" s="83" t="str">
        <f t="shared" si="619"/>
        <v/>
      </c>
      <c r="M3951" s="83" t="str">
        <f t="shared" si="620"/>
        <v/>
      </c>
    </row>
    <row r="3952" spans="1:13" x14ac:dyDescent="0.3">
      <c r="A3952" s="210" t="str">
        <f t="shared" si="612"/>
        <v>2024-IC-L2</v>
      </c>
      <c r="B3952" s="199">
        <f t="shared" si="613"/>
        <v>45402</v>
      </c>
      <c r="C3952" s="210" t="str">
        <f t="shared" si="614"/>
        <v>Zone 2 - Mile 30</v>
      </c>
      <c r="D3952" s="84" t="s">
        <v>972</v>
      </c>
      <c r="E3952" s="51" t="str">
        <f t="shared" si="615"/>
        <v>Otto</v>
      </c>
      <c r="F3952" s="51" t="str">
        <f t="shared" si="616"/>
        <v>Feyerabend</v>
      </c>
      <c r="G3952" s="51" t="str">
        <f t="shared" si="617"/>
        <v>Men U/21</v>
      </c>
      <c r="H3952" s="51" t="str">
        <f t="shared" si="618"/>
        <v>Otjiwarongo</v>
      </c>
      <c r="I3952" s="84"/>
      <c r="J3952" s="84"/>
      <c r="K3952" s="84"/>
      <c r="L3952" s="83" t="str">
        <f t="shared" si="619"/>
        <v/>
      </c>
      <c r="M3952" s="83" t="str">
        <f t="shared" si="620"/>
        <v/>
      </c>
    </row>
    <row r="3953" spans="1:13" x14ac:dyDescent="0.3">
      <c r="A3953" s="210" t="str">
        <f t="shared" si="612"/>
        <v>2024-IC-L2</v>
      </c>
      <c r="B3953" s="199">
        <f t="shared" si="613"/>
        <v>45402</v>
      </c>
      <c r="C3953" s="210" t="str">
        <f t="shared" si="614"/>
        <v>Zone 2 - Mile 30</v>
      </c>
      <c r="D3953" s="84" t="s">
        <v>666</v>
      </c>
      <c r="E3953" s="51" t="str">
        <f t="shared" si="615"/>
        <v>Chris</v>
      </c>
      <c r="F3953" s="51" t="str">
        <f t="shared" si="616"/>
        <v>Labuschagne</v>
      </c>
      <c r="G3953" s="51" t="str">
        <f t="shared" si="617"/>
        <v>Men Senior</v>
      </c>
      <c r="H3953" s="51" t="str">
        <f t="shared" si="618"/>
        <v>Otjiwarongo</v>
      </c>
      <c r="I3953" s="84"/>
      <c r="J3953" s="84"/>
      <c r="K3953" s="84"/>
      <c r="L3953" s="83" t="str">
        <f t="shared" si="619"/>
        <v/>
      </c>
      <c r="M3953" s="83" t="str">
        <f t="shared" si="620"/>
        <v/>
      </c>
    </row>
    <row r="3954" spans="1:13" x14ac:dyDescent="0.3">
      <c r="A3954" s="210" t="str">
        <f t="shared" si="612"/>
        <v>2024-IC-L2</v>
      </c>
      <c r="B3954" s="199">
        <f t="shared" si="613"/>
        <v>45402</v>
      </c>
      <c r="C3954" s="210" t="str">
        <f t="shared" si="614"/>
        <v>Zone 2 - Mile 30</v>
      </c>
      <c r="D3954" s="84" t="s">
        <v>1189</v>
      </c>
      <c r="E3954" s="51" t="str">
        <f t="shared" si="615"/>
        <v>Martinus</v>
      </c>
      <c r="F3954" s="51" t="str">
        <f t="shared" si="616"/>
        <v>Venter</v>
      </c>
      <c r="G3954" s="51" t="str">
        <f t="shared" si="617"/>
        <v>Men Veteran</v>
      </c>
      <c r="H3954" s="51" t="str">
        <f t="shared" si="618"/>
        <v>Otjiwarongo</v>
      </c>
      <c r="I3954" s="84"/>
      <c r="J3954" s="84"/>
      <c r="K3954" s="84"/>
      <c r="L3954" s="83" t="str">
        <f t="shared" si="619"/>
        <v/>
      </c>
      <c r="M3954" s="83" t="str">
        <f t="shared" si="620"/>
        <v/>
      </c>
    </row>
    <row r="3955" spans="1:13" x14ac:dyDescent="0.3">
      <c r="A3955" s="210" t="str">
        <f t="shared" si="612"/>
        <v>2024-IC-L2</v>
      </c>
      <c r="B3955" s="199">
        <f t="shared" si="613"/>
        <v>45402</v>
      </c>
      <c r="C3955" s="210" t="str">
        <f t="shared" si="614"/>
        <v>Zone 2 - Mile 30</v>
      </c>
      <c r="D3955" s="84" t="s">
        <v>705</v>
      </c>
      <c r="E3955" s="51" t="str">
        <f t="shared" si="615"/>
        <v>Lu-Andre</v>
      </c>
      <c r="F3955" s="51" t="str">
        <f t="shared" si="616"/>
        <v>Duvenhage</v>
      </c>
      <c r="G3955" s="51" t="str">
        <f t="shared" si="617"/>
        <v>Men Senior</v>
      </c>
      <c r="H3955" s="51" t="str">
        <f t="shared" si="618"/>
        <v>Seagull Angling Club</v>
      </c>
      <c r="I3955" s="84"/>
      <c r="J3955" s="84" t="s">
        <v>1306</v>
      </c>
      <c r="K3955" s="84">
        <v>68</v>
      </c>
      <c r="L3955" s="83">
        <f t="shared" si="619"/>
        <v>4.4000000000000004</v>
      </c>
      <c r="M3955" s="83">
        <f t="shared" si="620"/>
        <v>4.4000000000000004</v>
      </c>
    </row>
    <row r="3956" spans="1:13" x14ac:dyDescent="0.3">
      <c r="A3956" s="210" t="str">
        <f t="shared" si="612"/>
        <v>2024-IC-L2</v>
      </c>
      <c r="B3956" s="199">
        <f t="shared" si="613"/>
        <v>45402</v>
      </c>
      <c r="C3956" s="210" t="str">
        <f t="shared" si="614"/>
        <v>Zone 2 - Mile 30</v>
      </c>
      <c r="D3956" s="84" t="s">
        <v>705</v>
      </c>
      <c r="E3956" s="51" t="str">
        <f t="shared" si="615"/>
        <v>Lu-Andre</v>
      </c>
      <c r="F3956" s="51" t="str">
        <f t="shared" si="616"/>
        <v>Duvenhage</v>
      </c>
      <c r="G3956" s="51" t="str">
        <f t="shared" si="617"/>
        <v>Men Senior</v>
      </c>
      <c r="H3956" s="51" t="str">
        <f t="shared" si="618"/>
        <v>Seagull Angling Club</v>
      </c>
      <c r="I3956" s="84"/>
      <c r="J3956" s="84" t="s">
        <v>1257</v>
      </c>
      <c r="K3956" s="84">
        <v>80</v>
      </c>
      <c r="L3956" s="83">
        <f t="shared" si="619"/>
        <v>9.4</v>
      </c>
      <c r="M3956" s="83">
        <f t="shared" si="620"/>
        <v>9.4</v>
      </c>
    </row>
    <row r="3957" spans="1:13" x14ac:dyDescent="0.3">
      <c r="A3957" s="210" t="str">
        <f t="shared" si="612"/>
        <v>2024-IC-L2</v>
      </c>
      <c r="B3957" s="199">
        <f t="shared" si="613"/>
        <v>45402</v>
      </c>
      <c r="C3957" s="210" t="str">
        <f t="shared" si="614"/>
        <v>Zone 2 - Mile 30</v>
      </c>
      <c r="D3957" s="84" t="s">
        <v>1088</v>
      </c>
      <c r="E3957" s="51" t="str">
        <f t="shared" si="615"/>
        <v>Tian</v>
      </c>
      <c r="F3957" s="51" t="str">
        <f t="shared" si="616"/>
        <v>Mostert</v>
      </c>
      <c r="G3957" s="51" t="str">
        <f t="shared" si="617"/>
        <v>Men Senior</v>
      </c>
      <c r="H3957" s="51" t="str">
        <f t="shared" si="618"/>
        <v>Seagull Angling Club</v>
      </c>
      <c r="I3957" s="84"/>
      <c r="J3957" s="82" t="s">
        <v>1279</v>
      </c>
      <c r="K3957" s="84">
        <v>110</v>
      </c>
      <c r="L3957" s="83">
        <f t="shared" si="619"/>
        <v>6</v>
      </c>
      <c r="M3957" s="83">
        <f t="shared" si="620"/>
        <v>6</v>
      </c>
    </row>
    <row r="3958" spans="1:13" x14ac:dyDescent="0.3">
      <c r="A3958" s="210" t="str">
        <f t="shared" si="612"/>
        <v>2024-IC-L2</v>
      </c>
      <c r="B3958" s="199">
        <f t="shared" si="613"/>
        <v>45402</v>
      </c>
      <c r="C3958" s="210" t="str">
        <f t="shared" si="614"/>
        <v>Zone 2 - Mile 30</v>
      </c>
      <c r="D3958" s="84" t="s">
        <v>646</v>
      </c>
      <c r="E3958" s="51" t="str">
        <f t="shared" si="615"/>
        <v>Francois</v>
      </c>
      <c r="F3958" s="51" t="str">
        <f t="shared" si="616"/>
        <v>Botes</v>
      </c>
      <c r="G3958" s="51" t="str">
        <f t="shared" si="617"/>
        <v>Men Senior</v>
      </c>
      <c r="H3958" s="51" t="str">
        <f t="shared" si="618"/>
        <v>Seagull Angling Club</v>
      </c>
      <c r="I3958" s="84"/>
      <c r="J3958" s="82" t="s">
        <v>1279</v>
      </c>
      <c r="K3958" s="84">
        <v>92</v>
      </c>
      <c r="L3958" s="83">
        <f t="shared" si="619"/>
        <v>3.3</v>
      </c>
      <c r="M3958" s="83">
        <f t="shared" si="620"/>
        <v>3.3</v>
      </c>
    </row>
    <row r="3959" spans="1:13" x14ac:dyDescent="0.3">
      <c r="A3959" s="210" t="str">
        <f t="shared" si="612"/>
        <v>2024-IC-L2</v>
      </c>
      <c r="B3959" s="199">
        <f t="shared" si="613"/>
        <v>45402</v>
      </c>
      <c r="C3959" s="210" t="str">
        <f t="shared" si="614"/>
        <v>Zone 2 - Mile 30</v>
      </c>
      <c r="D3959" s="84" t="s">
        <v>481</v>
      </c>
      <c r="E3959" s="51" t="str">
        <f t="shared" si="615"/>
        <v>Jaco</v>
      </c>
      <c r="F3959" s="51" t="str">
        <f t="shared" si="616"/>
        <v>Mertens</v>
      </c>
      <c r="G3959" s="51" t="str">
        <f t="shared" si="617"/>
        <v>Men Senior</v>
      </c>
      <c r="H3959" s="51" t="str">
        <f t="shared" si="618"/>
        <v>Seagull Angling Club</v>
      </c>
      <c r="I3959" s="84"/>
      <c r="J3959" s="82" t="s">
        <v>1279</v>
      </c>
      <c r="K3959" s="84">
        <v>97</v>
      </c>
      <c r="L3959" s="83">
        <f t="shared" si="619"/>
        <v>3.9</v>
      </c>
      <c r="M3959" s="83">
        <f t="shared" si="620"/>
        <v>3.9</v>
      </c>
    </row>
    <row r="3960" spans="1:13" x14ac:dyDescent="0.3">
      <c r="A3960" s="210" t="str">
        <f t="shared" si="612"/>
        <v>2024-IC-L2</v>
      </c>
      <c r="B3960" s="199">
        <f t="shared" si="613"/>
        <v>45402</v>
      </c>
      <c r="C3960" s="210" t="str">
        <f t="shared" si="614"/>
        <v>Zone 2 - Mile 30</v>
      </c>
      <c r="D3960" s="84" t="s">
        <v>481</v>
      </c>
      <c r="E3960" s="51" t="str">
        <f t="shared" si="615"/>
        <v>Jaco</v>
      </c>
      <c r="F3960" s="51" t="str">
        <f t="shared" si="616"/>
        <v>Mertens</v>
      </c>
      <c r="G3960" s="51" t="str">
        <f t="shared" si="617"/>
        <v>Men Senior</v>
      </c>
      <c r="H3960" s="51" t="str">
        <f t="shared" si="618"/>
        <v>Seagull Angling Club</v>
      </c>
      <c r="I3960" s="84"/>
      <c r="J3960" s="84" t="s">
        <v>1280</v>
      </c>
      <c r="K3960" s="84">
        <v>88</v>
      </c>
      <c r="L3960" s="83">
        <f t="shared" si="619"/>
        <v>2.4</v>
      </c>
      <c r="M3960" s="83">
        <f t="shared" si="620"/>
        <v>2.4</v>
      </c>
    </row>
    <row r="3961" spans="1:13" x14ac:dyDescent="0.3">
      <c r="A3961" s="210" t="str">
        <f t="shared" si="612"/>
        <v>2024-IC-L2</v>
      </c>
      <c r="B3961" s="199">
        <f t="shared" si="613"/>
        <v>45402</v>
      </c>
      <c r="C3961" s="210" t="str">
        <f t="shared" si="614"/>
        <v>Zone 2 - Mile 30</v>
      </c>
      <c r="D3961" s="84" t="s">
        <v>578</v>
      </c>
      <c r="E3961" s="51" t="str">
        <f t="shared" si="615"/>
        <v>Pieter</v>
      </c>
      <c r="F3961" s="51" t="str">
        <f t="shared" si="616"/>
        <v>Van Aarde</v>
      </c>
      <c r="G3961" s="51" t="str">
        <f t="shared" si="617"/>
        <v>Men Senior</v>
      </c>
      <c r="H3961" s="51" t="str">
        <f t="shared" si="618"/>
        <v>Seagull Angling Club</v>
      </c>
      <c r="I3961" s="84"/>
      <c r="J3961" s="82" t="s">
        <v>1279</v>
      </c>
      <c r="K3961" s="84">
        <v>150</v>
      </c>
      <c r="L3961" s="83">
        <f t="shared" si="619"/>
        <v>17.399999999999999</v>
      </c>
      <c r="M3961" s="83">
        <f t="shared" si="620"/>
        <v>17.399999999999999</v>
      </c>
    </row>
    <row r="3962" spans="1:13" x14ac:dyDescent="0.3">
      <c r="A3962" s="210" t="str">
        <f t="shared" si="612"/>
        <v>2024-IC-L2</v>
      </c>
      <c r="B3962" s="199">
        <f t="shared" si="613"/>
        <v>45402</v>
      </c>
      <c r="C3962" s="210" t="str">
        <f t="shared" si="614"/>
        <v>Zone 2 - Mile 30</v>
      </c>
      <c r="D3962" s="84" t="s">
        <v>578</v>
      </c>
      <c r="E3962" s="51" t="str">
        <f t="shared" si="615"/>
        <v>Pieter</v>
      </c>
      <c r="F3962" s="51" t="str">
        <f t="shared" si="616"/>
        <v>Van Aarde</v>
      </c>
      <c r="G3962" s="51" t="str">
        <f t="shared" si="617"/>
        <v>Men Senior</v>
      </c>
      <c r="H3962" s="51" t="str">
        <f t="shared" si="618"/>
        <v>Seagull Angling Club</v>
      </c>
      <c r="I3962" s="84"/>
      <c r="J3962" s="84" t="s">
        <v>1273</v>
      </c>
      <c r="K3962" s="84">
        <v>192</v>
      </c>
      <c r="L3962" s="83">
        <f t="shared" si="619"/>
        <v>99.2</v>
      </c>
      <c r="M3962" s="83">
        <f t="shared" si="620"/>
        <v>99.2</v>
      </c>
    </row>
    <row r="3963" spans="1:13" x14ac:dyDescent="0.3">
      <c r="A3963" s="210" t="str">
        <f t="shared" si="612"/>
        <v>2024-IC-L2</v>
      </c>
      <c r="B3963" s="199">
        <f t="shared" si="613"/>
        <v>45402</v>
      </c>
      <c r="C3963" s="210" t="str">
        <f t="shared" si="614"/>
        <v>Zone 2 - Mile 30</v>
      </c>
      <c r="D3963" s="84" t="s">
        <v>1191</v>
      </c>
      <c r="E3963" s="51" t="str">
        <f t="shared" si="615"/>
        <v>Jean</v>
      </c>
      <c r="F3963" s="51" t="str">
        <f t="shared" si="616"/>
        <v>Visser</v>
      </c>
      <c r="G3963" s="51" t="str">
        <f t="shared" si="617"/>
        <v>Men Senior</v>
      </c>
      <c r="H3963" s="51" t="str">
        <f t="shared" si="618"/>
        <v>Seagull Angling Club</v>
      </c>
      <c r="I3963" s="84"/>
      <c r="J3963" s="84" t="s">
        <v>1273</v>
      </c>
      <c r="K3963" s="84">
        <v>155</v>
      </c>
      <c r="L3963" s="83">
        <f t="shared" si="619"/>
        <v>50.6</v>
      </c>
      <c r="M3963" s="83">
        <f t="shared" si="620"/>
        <v>50.6</v>
      </c>
    </row>
    <row r="3964" spans="1:13" x14ac:dyDescent="0.3">
      <c r="A3964" s="210" t="str">
        <f t="shared" si="612"/>
        <v>2024-IC-L2</v>
      </c>
      <c r="B3964" s="199">
        <f t="shared" si="613"/>
        <v>45402</v>
      </c>
      <c r="C3964" s="210" t="str">
        <f t="shared" si="614"/>
        <v>Zone 2 - Mile 30</v>
      </c>
      <c r="D3964" s="84" t="s">
        <v>1191</v>
      </c>
      <c r="E3964" s="51" t="str">
        <f t="shared" si="615"/>
        <v>Jean</v>
      </c>
      <c r="F3964" s="51" t="str">
        <f t="shared" si="616"/>
        <v>Visser</v>
      </c>
      <c r="G3964" s="51" t="str">
        <f t="shared" si="617"/>
        <v>Men Senior</v>
      </c>
      <c r="H3964" s="51" t="str">
        <f t="shared" si="618"/>
        <v>Seagull Angling Club</v>
      </c>
      <c r="I3964" s="84"/>
      <c r="J3964" s="82" t="s">
        <v>1279</v>
      </c>
      <c r="K3964" s="84">
        <v>118</v>
      </c>
      <c r="L3964" s="83">
        <f t="shared" si="619"/>
        <v>7.6</v>
      </c>
      <c r="M3964" s="83">
        <f t="shared" si="620"/>
        <v>7.6</v>
      </c>
    </row>
    <row r="3965" spans="1:13" x14ac:dyDescent="0.3">
      <c r="A3965" s="210" t="str">
        <f t="shared" si="612"/>
        <v>2024-IC-L2</v>
      </c>
      <c r="B3965" s="199">
        <f t="shared" si="613"/>
        <v>45402</v>
      </c>
      <c r="C3965" s="210" t="str">
        <f t="shared" si="614"/>
        <v>Zone 2 - Mile 30</v>
      </c>
      <c r="D3965" s="84" t="s">
        <v>783</v>
      </c>
      <c r="E3965" s="51" t="str">
        <f t="shared" si="615"/>
        <v>Izak</v>
      </c>
      <c r="F3965" s="51" t="str">
        <f t="shared" si="616"/>
        <v>Van Der Merwe</v>
      </c>
      <c r="G3965" s="51" t="str">
        <f t="shared" si="617"/>
        <v>Men Senior</v>
      </c>
      <c r="H3965" s="51" t="str">
        <f t="shared" si="618"/>
        <v>Seagull Angling Club</v>
      </c>
      <c r="I3965" s="84"/>
      <c r="J3965" s="82" t="s">
        <v>1279</v>
      </c>
      <c r="K3965" s="84">
        <v>156</v>
      </c>
      <c r="L3965" s="83">
        <f t="shared" si="619"/>
        <v>19.899999999999999</v>
      </c>
      <c r="M3965" s="83">
        <f t="shared" si="620"/>
        <v>19.899999999999999</v>
      </c>
    </row>
    <row r="3966" spans="1:13" x14ac:dyDescent="0.3">
      <c r="A3966" s="210" t="str">
        <f t="shared" si="612"/>
        <v>2024-IC-L2</v>
      </c>
      <c r="B3966" s="199">
        <f t="shared" si="613"/>
        <v>45402</v>
      </c>
      <c r="C3966" s="210" t="str">
        <f t="shared" si="614"/>
        <v>Zone 2 - Mile 30</v>
      </c>
      <c r="D3966" s="84" t="s">
        <v>884</v>
      </c>
      <c r="E3966" s="51" t="str">
        <f t="shared" si="615"/>
        <v>Martin</v>
      </c>
      <c r="F3966" s="51" t="str">
        <f t="shared" si="616"/>
        <v>Gouws</v>
      </c>
      <c r="G3966" s="51" t="str">
        <f t="shared" si="617"/>
        <v>Men Senior</v>
      </c>
      <c r="H3966" s="51" t="str">
        <f t="shared" si="618"/>
        <v>Seagull Angling Club</v>
      </c>
      <c r="I3966" s="84" t="s">
        <v>19</v>
      </c>
      <c r="J3966" s="82"/>
      <c r="K3966" s="84">
        <v>48</v>
      </c>
      <c r="L3966" s="83">
        <f t="shared" si="619"/>
        <v>1.1000000000000001</v>
      </c>
      <c r="M3966" s="83">
        <f t="shared" si="620"/>
        <v>1.1000000000000001</v>
      </c>
    </row>
    <row r="3967" spans="1:13" x14ac:dyDescent="0.3">
      <c r="A3967" s="210" t="str">
        <f t="shared" si="612"/>
        <v>2024-IC-L2</v>
      </c>
      <c r="B3967" s="199">
        <f t="shared" si="613"/>
        <v>45402</v>
      </c>
      <c r="C3967" s="210" t="str">
        <f t="shared" si="614"/>
        <v>Zone 2 - Mile 30</v>
      </c>
      <c r="D3967" s="84" t="s">
        <v>884</v>
      </c>
      <c r="E3967" s="51" t="str">
        <f t="shared" si="615"/>
        <v>Martin</v>
      </c>
      <c r="F3967" s="51" t="str">
        <f t="shared" si="616"/>
        <v>Gouws</v>
      </c>
      <c r="G3967" s="51" t="str">
        <f t="shared" si="617"/>
        <v>Men Senior</v>
      </c>
      <c r="H3967" s="51" t="str">
        <f t="shared" si="618"/>
        <v>Seagull Angling Club</v>
      </c>
      <c r="I3967" s="84"/>
      <c r="J3967" s="82" t="s">
        <v>1279</v>
      </c>
      <c r="K3967" s="84">
        <v>96</v>
      </c>
      <c r="L3967" s="83">
        <f t="shared" si="619"/>
        <v>3.8</v>
      </c>
      <c r="M3967" s="83">
        <f t="shared" si="620"/>
        <v>3.8</v>
      </c>
    </row>
    <row r="3968" spans="1:13" x14ac:dyDescent="0.3">
      <c r="A3968" s="210" t="str">
        <f t="shared" si="612"/>
        <v>2024-IC-L2</v>
      </c>
      <c r="B3968" s="199">
        <f t="shared" si="613"/>
        <v>45402</v>
      </c>
      <c r="C3968" s="210" t="str">
        <f t="shared" si="614"/>
        <v>Zone 2 - Mile 30</v>
      </c>
      <c r="D3968" s="84" t="s">
        <v>924</v>
      </c>
      <c r="E3968" s="51" t="str">
        <f t="shared" si="615"/>
        <v>Martin</v>
      </c>
      <c r="F3968" s="51" t="str">
        <f t="shared" si="616"/>
        <v>Botes</v>
      </c>
      <c r="G3968" s="51" t="str">
        <f t="shared" si="617"/>
        <v>Men Senior</v>
      </c>
      <c r="H3968" s="51" t="str">
        <f t="shared" si="618"/>
        <v>Seagull Angling Club</v>
      </c>
      <c r="I3968" s="84"/>
      <c r="J3968" s="84" t="s">
        <v>20</v>
      </c>
      <c r="K3968" s="84">
        <v>78</v>
      </c>
      <c r="L3968" s="83">
        <f t="shared" si="619"/>
        <v>1.7</v>
      </c>
      <c r="M3968" s="83">
        <f t="shared" si="620"/>
        <v>1.7</v>
      </c>
    </row>
    <row r="3969" spans="1:13" x14ac:dyDescent="0.3">
      <c r="A3969" s="210" t="str">
        <f t="shared" si="612"/>
        <v>2024-IC-L2</v>
      </c>
      <c r="B3969" s="199">
        <f t="shared" si="613"/>
        <v>45402</v>
      </c>
      <c r="C3969" s="210" t="str">
        <f t="shared" si="614"/>
        <v>Zone 2 - Mile 30</v>
      </c>
      <c r="D3969" s="84" t="s">
        <v>643</v>
      </c>
      <c r="E3969" s="51" t="str">
        <f t="shared" si="615"/>
        <v>Cecilia</v>
      </c>
      <c r="F3969" s="51" t="str">
        <f t="shared" si="616"/>
        <v>Brandt</v>
      </c>
      <c r="G3969" s="51" t="str">
        <f t="shared" si="617"/>
        <v>Ladies Senior</v>
      </c>
      <c r="H3969" s="51" t="str">
        <f t="shared" si="618"/>
        <v>Seagull Angling Club</v>
      </c>
      <c r="I3969" s="84"/>
      <c r="J3969" s="84" t="s">
        <v>8</v>
      </c>
      <c r="K3969" s="84">
        <v>70</v>
      </c>
      <c r="L3969" s="83">
        <f t="shared" si="619"/>
        <v>2.7</v>
      </c>
      <c r="M3969" s="83">
        <f t="shared" si="620"/>
        <v>2.7</v>
      </c>
    </row>
    <row r="3970" spans="1:13" x14ac:dyDescent="0.3">
      <c r="A3970" s="210" t="str">
        <f t="shared" si="612"/>
        <v>2024-IC-L2</v>
      </c>
      <c r="B3970" s="199">
        <f t="shared" si="613"/>
        <v>45402</v>
      </c>
      <c r="C3970" s="210" t="str">
        <f t="shared" si="614"/>
        <v>Zone 2 - Mile 30</v>
      </c>
      <c r="D3970" s="84" t="s">
        <v>584</v>
      </c>
      <c r="E3970" s="51" t="str">
        <f t="shared" si="615"/>
        <v>Christel</v>
      </c>
      <c r="F3970" s="51" t="str">
        <f t="shared" si="616"/>
        <v>Visser</v>
      </c>
      <c r="G3970" s="51" t="str">
        <f t="shared" si="617"/>
        <v>Ladies Senior</v>
      </c>
      <c r="H3970" s="51" t="str">
        <f t="shared" si="618"/>
        <v>Seagull Angling Club</v>
      </c>
      <c r="I3970" s="84" t="s">
        <v>19</v>
      </c>
      <c r="J3970" s="84"/>
      <c r="K3970" s="84">
        <v>44</v>
      </c>
      <c r="L3970" s="83">
        <f t="shared" si="619"/>
        <v>0.9</v>
      </c>
      <c r="M3970" s="83">
        <f t="shared" si="620"/>
        <v>0.9</v>
      </c>
    </row>
    <row r="3971" spans="1:13" x14ac:dyDescent="0.3">
      <c r="A3971" s="210" t="str">
        <f t="shared" ref="A3971:A4034" si="621">IF(D3971="","",A3970)</f>
        <v>2024-IC-L2</v>
      </c>
      <c r="B3971" s="199">
        <f t="shared" ref="B3971:B4034" si="622">IF(D3971="","",B3970)</f>
        <v>45402</v>
      </c>
      <c r="C3971" s="210" t="str">
        <f t="shared" ref="C3971:C4034" si="623">IF(D3971="","",C3970)</f>
        <v>Zone 2 - Mile 30</v>
      </c>
      <c r="D3971" s="84" t="s">
        <v>499</v>
      </c>
      <c r="E3971" s="51" t="str">
        <f t="shared" ref="E3971:E4034" si="624">IF(D3971="","",VLOOKUP(D3971,Master,3,FALSE))</f>
        <v>Sean</v>
      </c>
      <c r="F3971" s="51" t="str">
        <f t="shared" ref="F3971:F4034" si="625">IF(D3971="","",VLOOKUP(D3971,Master,4,FALSE))</f>
        <v>Van Den Heuvel</v>
      </c>
      <c r="G3971" s="51" t="str">
        <f t="shared" ref="G3971:G4034" si="626">IF(D3971="","",VLOOKUP(D3971,Master,5,FALSE))</f>
        <v>Men Veteran</v>
      </c>
      <c r="H3971" s="51" t="str">
        <f t="shared" ref="H3971:H4034" si="627">IF(D3971="","",VLOOKUP(D3971,Master,2,FALSE))</f>
        <v>Seagull Angling Club</v>
      </c>
      <c r="I3971" s="84" t="s">
        <v>19</v>
      </c>
      <c r="J3971" s="84"/>
      <c r="K3971" s="84">
        <v>58</v>
      </c>
      <c r="L3971" s="83">
        <f t="shared" ref="L3971:L4034" si="628">IF(K3971="","",IF(I3971="",ROUND(HLOOKUP(J3971,kgList,K3971,FALSE),1),ROUND(HLOOKUP(I3971,kgList,K3971,FALSE),1)))</f>
        <v>2</v>
      </c>
      <c r="M3971" s="83">
        <f t="shared" ref="M3971:M4034" si="629">IF(L3971="","",IF(COUNTA(I3971:J3971)&gt;1,"Edible or Inedible",IF(COUNTA(I3971)=1,L3971*1,IF(COUNTA(J3971)=1,L3971*1,"ERROR"))))</f>
        <v>2</v>
      </c>
    </row>
    <row r="3972" spans="1:13" x14ac:dyDescent="0.3">
      <c r="A3972" s="210" t="str">
        <f t="shared" si="621"/>
        <v>2024-IC-L2</v>
      </c>
      <c r="B3972" s="199">
        <f t="shared" si="622"/>
        <v>45402</v>
      </c>
      <c r="C3972" s="210" t="str">
        <f t="shared" si="623"/>
        <v>Zone 2 - Mile 30</v>
      </c>
      <c r="D3972" s="84" t="s">
        <v>763</v>
      </c>
      <c r="E3972" s="51" t="str">
        <f t="shared" si="624"/>
        <v>Tristan</v>
      </c>
      <c r="F3972" s="51" t="str">
        <f t="shared" si="625"/>
        <v>Van Den Heuvel</v>
      </c>
      <c r="G3972" s="51" t="str">
        <f t="shared" si="626"/>
        <v>Men U/16</v>
      </c>
      <c r="H3972" s="51" t="str">
        <f t="shared" si="627"/>
        <v>Seagull Angling Club</v>
      </c>
      <c r="I3972" s="84" t="s">
        <v>19</v>
      </c>
      <c r="J3972" s="84"/>
      <c r="K3972" s="84">
        <v>51</v>
      </c>
      <c r="L3972" s="83">
        <f t="shared" si="628"/>
        <v>1.4</v>
      </c>
      <c r="M3972" s="83">
        <f t="shared" si="629"/>
        <v>1.4</v>
      </c>
    </row>
    <row r="3973" spans="1:13" x14ac:dyDescent="0.3">
      <c r="A3973" s="210" t="str">
        <f t="shared" si="621"/>
        <v>2024-IC-L2</v>
      </c>
      <c r="B3973" s="199">
        <f t="shared" si="622"/>
        <v>45402</v>
      </c>
      <c r="C3973" s="210" t="str">
        <f t="shared" si="623"/>
        <v>Zone 2 - Mile 30</v>
      </c>
      <c r="D3973" s="84" t="s">
        <v>716</v>
      </c>
      <c r="E3973" s="51" t="str">
        <f t="shared" si="624"/>
        <v>Andre</v>
      </c>
      <c r="F3973" s="51" t="str">
        <f t="shared" si="625"/>
        <v>Nel</v>
      </c>
      <c r="G3973" s="51" t="str">
        <f t="shared" si="626"/>
        <v>Men Veteran</v>
      </c>
      <c r="H3973" s="51" t="str">
        <f t="shared" si="627"/>
        <v>Seagull Angling Club</v>
      </c>
      <c r="I3973" s="84" t="s">
        <v>19</v>
      </c>
      <c r="J3973" s="84"/>
      <c r="K3973" s="84">
        <v>47</v>
      </c>
      <c r="L3973" s="83">
        <f t="shared" si="628"/>
        <v>1.1000000000000001</v>
      </c>
      <c r="M3973" s="83">
        <f t="shared" si="629"/>
        <v>1.1000000000000001</v>
      </c>
    </row>
    <row r="3974" spans="1:13" x14ac:dyDescent="0.3">
      <c r="A3974" s="210" t="str">
        <f t="shared" si="621"/>
        <v>2024-IC-L2</v>
      </c>
      <c r="B3974" s="199">
        <f t="shared" si="622"/>
        <v>45402</v>
      </c>
      <c r="C3974" s="210" t="str">
        <f t="shared" si="623"/>
        <v>Zone 2 - Mile 30</v>
      </c>
      <c r="D3974" s="84" t="s">
        <v>716</v>
      </c>
      <c r="E3974" s="51" t="str">
        <f t="shared" si="624"/>
        <v>Andre</v>
      </c>
      <c r="F3974" s="51" t="str">
        <f t="shared" si="625"/>
        <v>Nel</v>
      </c>
      <c r="G3974" s="51" t="str">
        <f t="shared" si="626"/>
        <v>Men Veteran</v>
      </c>
      <c r="H3974" s="51" t="str">
        <f t="shared" si="627"/>
        <v>Seagull Angling Club</v>
      </c>
      <c r="I3974" s="84" t="s">
        <v>19</v>
      </c>
      <c r="J3974" s="84"/>
      <c r="K3974" s="84">
        <v>69</v>
      </c>
      <c r="L3974" s="83">
        <f t="shared" si="628"/>
        <v>3.4</v>
      </c>
      <c r="M3974" s="83">
        <f t="shared" si="629"/>
        <v>3.4</v>
      </c>
    </row>
    <row r="3975" spans="1:13" x14ac:dyDescent="0.3">
      <c r="A3975" s="210" t="str">
        <f t="shared" si="621"/>
        <v>2024-IC-L2</v>
      </c>
      <c r="B3975" s="199">
        <f t="shared" si="622"/>
        <v>45402</v>
      </c>
      <c r="C3975" s="210" t="str">
        <f t="shared" si="623"/>
        <v>Zone 2 - Mile 30</v>
      </c>
      <c r="D3975" s="84" t="s">
        <v>760</v>
      </c>
      <c r="E3975" s="51" t="str">
        <f t="shared" si="624"/>
        <v>Manie</v>
      </c>
      <c r="F3975" s="51" t="str">
        <f t="shared" si="625"/>
        <v>Gradidge</v>
      </c>
      <c r="G3975" s="51" t="str">
        <f t="shared" si="626"/>
        <v>Men Grand Masters</v>
      </c>
      <c r="H3975" s="51" t="str">
        <f t="shared" si="627"/>
        <v>Seagull Angling Club</v>
      </c>
      <c r="I3975" s="84" t="s">
        <v>19</v>
      </c>
      <c r="J3975" s="84"/>
      <c r="K3975" s="84">
        <v>42</v>
      </c>
      <c r="L3975" s="83">
        <f t="shared" si="628"/>
        <v>0.8</v>
      </c>
      <c r="M3975" s="83">
        <f t="shared" si="629"/>
        <v>0.8</v>
      </c>
    </row>
    <row r="3976" spans="1:13" x14ac:dyDescent="0.3">
      <c r="A3976" s="210" t="str">
        <f t="shared" si="621"/>
        <v>2024-IC-L2</v>
      </c>
      <c r="B3976" s="199">
        <f t="shared" si="622"/>
        <v>45402</v>
      </c>
      <c r="C3976" s="210" t="str">
        <f t="shared" si="623"/>
        <v>Zone 2 - Mile 30</v>
      </c>
      <c r="D3976" s="84" t="s">
        <v>806</v>
      </c>
      <c r="E3976" s="51" t="str">
        <f t="shared" si="624"/>
        <v>Michiel</v>
      </c>
      <c r="F3976" s="51" t="str">
        <f t="shared" si="625"/>
        <v>Hattingh</v>
      </c>
      <c r="G3976" s="51" t="str">
        <f t="shared" si="626"/>
        <v>Men Veteran</v>
      </c>
      <c r="H3976" s="51" t="str">
        <f t="shared" si="627"/>
        <v>Seagull Angling Club</v>
      </c>
      <c r="I3976" s="84" t="s">
        <v>19</v>
      </c>
      <c r="J3976" s="84"/>
      <c r="K3976" s="84">
        <v>106</v>
      </c>
      <c r="L3976" s="83">
        <f t="shared" si="628"/>
        <v>12.6</v>
      </c>
      <c r="M3976" s="83">
        <f t="shared" si="629"/>
        <v>12.6</v>
      </c>
    </row>
    <row r="3977" spans="1:13" x14ac:dyDescent="0.3">
      <c r="A3977" s="210" t="str">
        <f t="shared" si="621"/>
        <v>2024-IC-L2</v>
      </c>
      <c r="B3977" s="199">
        <f t="shared" si="622"/>
        <v>45402</v>
      </c>
      <c r="C3977" s="210" t="str">
        <f t="shared" si="623"/>
        <v>Zone 2 - Mile 30</v>
      </c>
      <c r="D3977" s="84" t="s">
        <v>797</v>
      </c>
      <c r="E3977" s="51" t="str">
        <f t="shared" si="624"/>
        <v>Laurika</v>
      </c>
      <c r="F3977" s="51" t="str">
        <f t="shared" si="625"/>
        <v>Hattingh</v>
      </c>
      <c r="G3977" s="51" t="str">
        <f t="shared" si="626"/>
        <v>Ladies Veteran</v>
      </c>
      <c r="H3977" s="51" t="str">
        <f t="shared" si="627"/>
        <v>Seagull Angling Club</v>
      </c>
      <c r="I3977" s="84" t="s">
        <v>19</v>
      </c>
      <c r="J3977" s="84"/>
      <c r="K3977" s="84">
        <v>43</v>
      </c>
      <c r="L3977" s="83">
        <f t="shared" si="628"/>
        <v>0.8</v>
      </c>
      <c r="M3977" s="83">
        <f t="shared" si="629"/>
        <v>0.8</v>
      </c>
    </row>
    <row r="3978" spans="1:13" x14ac:dyDescent="0.3">
      <c r="A3978" s="210" t="str">
        <f t="shared" si="621"/>
        <v>2024-IC-L2</v>
      </c>
      <c r="B3978" s="199">
        <f t="shared" si="622"/>
        <v>45402</v>
      </c>
      <c r="C3978" s="210" t="str">
        <f t="shared" si="623"/>
        <v>Zone 2 - Mile 30</v>
      </c>
      <c r="D3978" s="84" t="s">
        <v>797</v>
      </c>
      <c r="E3978" s="51" t="str">
        <f t="shared" si="624"/>
        <v>Laurika</v>
      </c>
      <c r="F3978" s="51" t="str">
        <f t="shared" si="625"/>
        <v>Hattingh</v>
      </c>
      <c r="G3978" s="51" t="str">
        <f t="shared" si="626"/>
        <v>Ladies Veteran</v>
      </c>
      <c r="H3978" s="51" t="str">
        <f t="shared" si="627"/>
        <v>Seagull Angling Club</v>
      </c>
      <c r="I3978" s="84" t="s">
        <v>19</v>
      </c>
      <c r="J3978" s="84"/>
      <c r="K3978" s="84">
        <v>40</v>
      </c>
      <c r="L3978" s="83">
        <f t="shared" si="628"/>
        <v>0.7</v>
      </c>
      <c r="M3978" s="83">
        <f t="shared" si="629"/>
        <v>0.7</v>
      </c>
    </row>
    <row r="3979" spans="1:13" x14ac:dyDescent="0.3">
      <c r="A3979" s="210" t="str">
        <f t="shared" si="621"/>
        <v>2024-IC-L2</v>
      </c>
      <c r="B3979" s="199">
        <f t="shared" si="622"/>
        <v>45402</v>
      </c>
      <c r="C3979" s="210" t="str">
        <f t="shared" si="623"/>
        <v>Zone 2 - Mile 30</v>
      </c>
      <c r="D3979" s="84" t="s">
        <v>589</v>
      </c>
      <c r="E3979" s="51" t="str">
        <f t="shared" si="624"/>
        <v>Jan</v>
      </c>
      <c r="F3979" s="51" t="str">
        <f t="shared" si="625"/>
        <v>Potgieter</v>
      </c>
      <c r="G3979" s="51" t="str">
        <f t="shared" si="626"/>
        <v>Men Veteran</v>
      </c>
      <c r="H3979" s="51" t="str">
        <f t="shared" si="627"/>
        <v>Seagull Angling Club</v>
      </c>
      <c r="I3979" s="84" t="s">
        <v>9</v>
      </c>
      <c r="J3979" s="84"/>
      <c r="K3979" s="84">
        <v>31</v>
      </c>
      <c r="L3979" s="83">
        <f t="shared" si="628"/>
        <v>0.5</v>
      </c>
      <c r="M3979" s="83">
        <f t="shared" si="629"/>
        <v>0.5</v>
      </c>
    </row>
    <row r="3980" spans="1:13" x14ac:dyDescent="0.3">
      <c r="A3980" s="210" t="str">
        <f t="shared" si="621"/>
        <v>2024-IC-L2</v>
      </c>
      <c r="B3980" s="199">
        <f t="shared" si="622"/>
        <v>45402</v>
      </c>
      <c r="C3980" s="210" t="str">
        <f t="shared" si="623"/>
        <v>Zone 2 - Mile 30</v>
      </c>
      <c r="D3980" s="84" t="s">
        <v>782</v>
      </c>
      <c r="E3980" s="51" t="str">
        <f t="shared" si="624"/>
        <v>Pieter</v>
      </c>
      <c r="F3980" s="51" t="str">
        <f t="shared" si="625"/>
        <v>Du Preez</v>
      </c>
      <c r="G3980" s="51" t="str">
        <f t="shared" si="626"/>
        <v>Men Master</v>
      </c>
      <c r="H3980" s="51" t="str">
        <f t="shared" si="627"/>
        <v>Seagull Angling Club</v>
      </c>
      <c r="I3980" s="84" t="s">
        <v>19</v>
      </c>
      <c r="J3980" s="84"/>
      <c r="K3980" s="84">
        <v>42</v>
      </c>
      <c r="L3980" s="83">
        <f t="shared" si="628"/>
        <v>0.8</v>
      </c>
      <c r="M3980" s="83">
        <f t="shared" si="629"/>
        <v>0.8</v>
      </c>
    </row>
    <row r="3981" spans="1:13" x14ac:dyDescent="0.3">
      <c r="A3981" s="210" t="str">
        <f t="shared" si="621"/>
        <v>2024-IC-L2</v>
      </c>
      <c r="B3981" s="199">
        <f t="shared" si="622"/>
        <v>45402</v>
      </c>
      <c r="C3981" s="210" t="str">
        <f t="shared" si="623"/>
        <v>Zone 2 - Mile 30</v>
      </c>
      <c r="D3981" s="84" t="s">
        <v>527</v>
      </c>
      <c r="E3981" s="51" t="str">
        <f t="shared" si="624"/>
        <v>Richard</v>
      </c>
      <c r="F3981" s="51" t="str">
        <f t="shared" si="625"/>
        <v>Kotze</v>
      </c>
      <c r="G3981" s="51" t="str">
        <f t="shared" si="626"/>
        <v>Men Grand Masters</v>
      </c>
      <c r="H3981" s="51" t="str">
        <f t="shared" si="627"/>
        <v>Seagull Angling Club</v>
      </c>
      <c r="I3981" s="84" t="s">
        <v>19</v>
      </c>
      <c r="J3981" s="84"/>
      <c r="K3981" s="84">
        <v>55</v>
      </c>
      <c r="L3981" s="83">
        <f t="shared" si="628"/>
        <v>1.7</v>
      </c>
      <c r="M3981" s="83">
        <f t="shared" si="629"/>
        <v>1.7</v>
      </c>
    </row>
    <row r="3982" spans="1:13" x14ac:dyDescent="0.3">
      <c r="A3982" s="210" t="str">
        <f t="shared" si="621"/>
        <v>2024-IC-L2</v>
      </c>
      <c r="B3982" s="199">
        <f t="shared" si="622"/>
        <v>45402</v>
      </c>
      <c r="C3982" s="210" t="str">
        <f t="shared" si="623"/>
        <v>Zone 2 - Mile 30</v>
      </c>
      <c r="D3982" s="84" t="s">
        <v>1600</v>
      </c>
      <c r="E3982" s="51" t="str">
        <f t="shared" si="624"/>
        <v>Iwan</v>
      </c>
      <c r="F3982" s="51" t="str">
        <f t="shared" si="625"/>
        <v>Kotze</v>
      </c>
      <c r="G3982" s="51" t="str">
        <f t="shared" si="626"/>
        <v>Men Senior</v>
      </c>
      <c r="H3982" s="51" t="str">
        <f t="shared" si="627"/>
        <v>Seagull Angling Club</v>
      </c>
      <c r="I3982" s="84" t="s">
        <v>19</v>
      </c>
      <c r="J3982" s="84"/>
      <c r="K3982" s="84">
        <v>40</v>
      </c>
      <c r="L3982" s="83">
        <f t="shared" si="628"/>
        <v>0.7</v>
      </c>
      <c r="M3982" s="83">
        <f t="shared" si="629"/>
        <v>0.7</v>
      </c>
    </row>
    <row r="3983" spans="1:13" x14ac:dyDescent="0.3">
      <c r="A3983" s="210" t="str">
        <f t="shared" si="621"/>
        <v>2024-IC-L2</v>
      </c>
      <c r="B3983" s="199">
        <f t="shared" si="622"/>
        <v>45402</v>
      </c>
      <c r="C3983" s="210" t="str">
        <f t="shared" si="623"/>
        <v>Zone 2 - Mile 30</v>
      </c>
      <c r="D3983" s="84" t="s">
        <v>1600</v>
      </c>
      <c r="E3983" s="51" t="str">
        <f t="shared" si="624"/>
        <v>Iwan</v>
      </c>
      <c r="F3983" s="51" t="str">
        <f t="shared" si="625"/>
        <v>Kotze</v>
      </c>
      <c r="G3983" s="51" t="str">
        <f t="shared" si="626"/>
        <v>Men Senior</v>
      </c>
      <c r="H3983" s="51" t="str">
        <f t="shared" si="627"/>
        <v>Seagull Angling Club</v>
      </c>
      <c r="I3983" s="84"/>
      <c r="J3983" s="84" t="s">
        <v>8</v>
      </c>
      <c r="K3983" s="84">
        <v>73</v>
      </c>
      <c r="L3983" s="83">
        <f t="shared" si="628"/>
        <v>3.1</v>
      </c>
      <c r="M3983" s="83">
        <f t="shared" si="629"/>
        <v>3.1</v>
      </c>
    </row>
    <row r="3984" spans="1:13" x14ac:dyDescent="0.3">
      <c r="A3984" s="210" t="str">
        <f t="shared" si="621"/>
        <v>2024-IC-L2</v>
      </c>
      <c r="B3984" s="199">
        <f t="shared" si="622"/>
        <v>45402</v>
      </c>
      <c r="C3984" s="210" t="str">
        <f t="shared" si="623"/>
        <v>Zone 2 - Mile 30</v>
      </c>
      <c r="D3984" s="84" t="s">
        <v>628</v>
      </c>
      <c r="E3984" s="51" t="str">
        <f t="shared" si="624"/>
        <v>Andre</v>
      </c>
      <c r="F3984" s="51" t="str">
        <f t="shared" si="625"/>
        <v>Strydom</v>
      </c>
      <c r="G3984" s="51" t="str">
        <f t="shared" si="626"/>
        <v>Men Senior</v>
      </c>
      <c r="H3984" s="51" t="str">
        <f t="shared" si="627"/>
        <v>Seagull Angling Club</v>
      </c>
      <c r="I3984" s="84"/>
      <c r="J3984" s="84"/>
      <c r="K3984" s="84"/>
      <c r="L3984" s="83" t="str">
        <f t="shared" si="628"/>
        <v/>
      </c>
      <c r="M3984" s="83" t="str">
        <f t="shared" si="629"/>
        <v/>
      </c>
    </row>
    <row r="3985" spans="1:13" x14ac:dyDescent="0.3">
      <c r="A3985" s="210" t="str">
        <f t="shared" si="621"/>
        <v>2024-IC-L2</v>
      </c>
      <c r="B3985" s="199">
        <f t="shared" si="622"/>
        <v>45402</v>
      </c>
      <c r="C3985" s="210" t="str">
        <f t="shared" si="623"/>
        <v>Zone 2 - Mile 30</v>
      </c>
      <c r="D3985" s="84" t="s">
        <v>992</v>
      </c>
      <c r="E3985" s="51" t="str">
        <f t="shared" si="624"/>
        <v>Christiaan</v>
      </c>
      <c r="F3985" s="51" t="str">
        <f t="shared" si="625"/>
        <v>Engels</v>
      </c>
      <c r="G3985" s="51" t="str">
        <f t="shared" si="626"/>
        <v>Men U/16</v>
      </c>
      <c r="H3985" s="51" t="str">
        <f t="shared" si="627"/>
        <v>Seagull Angling Club</v>
      </c>
      <c r="I3985" s="84"/>
      <c r="J3985" s="84"/>
      <c r="K3985" s="84"/>
      <c r="L3985" s="83" t="str">
        <f t="shared" si="628"/>
        <v/>
      </c>
      <c r="M3985" s="83" t="str">
        <f t="shared" si="629"/>
        <v/>
      </c>
    </row>
    <row r="3986" spans="1:13" x14ac:dyDescent="0.3">
      <c r="A3986" s="210" t="str">
        <f t="shared" si="621"/>
        <v>2024-IC-L2</v>
      </c>
      <c r="B3986" s="199">
        <f t="shared" si="622"/>
        <v>45402</v>
      </c>
      <c r="C3986" s="210" t="str">
        <f t="shared" si="623"/>
        <v>Zone 2 - Mile 30</v>
      </c>
      <c r="D3986" s="84" t="s">
        <v>1121</v>
      </c>
      <c r="E3986" s="51" t="str">
        <f t="shared" si="624"/>
        <v>Romano</v>
      </c>
      <c r="F3986" s="51" t="str">
        <f t="shared" si="625"/>
        <v>Gabrielsen</v>
      </c>
      <c r="G3986" s="51" t="str">
        <f t="shared" si="626"/>
        <v>Men Senior</v>
      </c>
      <c r="H3986" s="51" t="str">
        <f t="shared" si="627"/>
        <v>Seagull Angling Club</v>
      </c>
      <c r="I3986" s="84"/>
      <c r="J3986" s="84"/>
      <c r="K3986" s="84"/>
      <c r="L3986" s="83" t="str">
        <f t="shared" si="628"/>
        <v/>
      </c>
      <c r="M3986" s="83" t="str">
        <f t="shared" si="629"/>
        <v/>
      </c>
    </row>
    <row r="3987" spans="1:13" x14ac:dyDescent="0.3">
      <c r="A3987" s="210" t="str">
        <f t="shared" si="621"/>
        <v>2024-IC-L2</v>
      </c>
      <c r="B3987" s="199">
        <f t="shared" si="622"/>
        <v>45402</v>
      </c>
      <c r="C3987" s="210" t="str">
        <f t="shared" si="623"/>
        <v>Zone 2 - Mile 30</v>
      </c>
      <c r="D3987" s="84" t="s">
        <v>826</v>
      </c>
      <c r="E3987" s="51" t="str">
        <f t="shared" si="624"/>
        <v>Lorette</v>
      </c>
      <c r="F3987" s="51" t="str">
        <f t="shared" si="625"/>
        <v>Koen</v>
      </c>
      <c r="G3987" s="51" t="str">
        <f t="shared" si="626"/>
        <v>Ladies Senior</v>
      </c>
      <c r="H3987" s="51" t="str">
        <f t="shared" si="627"/>
        <v>Seagull Angling Club</v>
      </c>
      <c r="I3987" s="84"/>
      <c r="J3987" s="84"/>
      <c r="K3987" s="84"/>
      <c r="L3987" s="83" t="str">
        <f t="shared" si="628"/>
        <v/>
      </c>
      <c r="M3987" s="83" t="str">
        <f t="shared" si="629"/>
        <v/>
      </c>
    </row>
    <row r="3988" spans="1:13" x14ac:dyDescent="0.3">
      <c r="A3988" s="210" t="str">
        <f t="shared" si="621"/>
        <v>2024-IC-L2</v>
      </c>
      <c r="B3988" s="199">
        <f t="shared" si="622"/>
        <v>45402</v>
      </c>
      <c r="C3988" s="210" t="str">
        <f t="shared" si="623"/>
        <v>Zone 2 - Mile 30</v>
      </c>
      <c r="D3988" s="84" t="s">
        <v>1041</v>
      </c>
      <c r="E3988" s="51" t="str">
        <f t="shared" si="624"/>
        <v>Louw</v>
      </c>
      <c r="F3988" s="51" t="str">
        <f t="shared" si="625"/>
        <v>Durand</v>
      </c>
      <c r="G3988" s="51" t="str">
        <f t="shared" si="626"/>
        <v>Men Master</v>
      </c>
      <c r="H3988" s="51" t="str">
        <f t="shared" si="627"/>
        <v>Seagull Angling Club</v>
      </c>
      <c r="I3988" s="84"/>
      <c r="J3988" s="84"/>
      <c r="K3988" s="84"/>
      <c r="L3988" s="83" t="str">
        <f t="shared" si="628"/>
        <v/>
      </c>
      <c r="M3988" s="83" t="str">
        <f t="shared" si="629"/>
        <v/>
      </c>
    </row>
    <row r="3989" spans="1:13" x14ac:dyDescent="0.3">
      <c r="A3989" s="210" t="str">
        <f t="shared" si="621"/>
        <v>2024-IC-L2</v>
      </c>
      <c r="B3989" s="199">
        <f t="shared" si="622"/>
        <v>45402</v>
      </c>
      <c r="C3989" s="210" t="str">
        <f t="shared" si="623"/>
        <v>Zone 2 - Mile 30</v>
      </c>
      <c r="D3989" s="84" t="s">
        <v>725</v>
      </c>
      <c r="E3989" s="51" t="str">
        <f t="shared" si="624"/>
        <v>Jonandre</v>
      </c>
      <c r="F3989" s="51" t="str">
        <f t="shared" si="625"/>
        <v>Mertens</v>
      </c>
      <c r="G3989" s="51" t="str">
        <f t="shared" si="626"/>
        <v>Men U/16</v>
      </c>
      <c r="H3989" s="51" t="str">
        <f t="shared" si="627"/>
        <v>Seagull Angling Club</v>
      </c>
      <c r="I3989" s="84"/>
      <c r="J3989" s="84"/>
      <c r="K3989" s="84"/>
      <c r="L3989" s="83" t="str">
        <f t="shared" si="628"/>
        <v/>
      </c>
      <c r="M3989" s="83" t="str">
        <f t="shared" si="629"/>
        <v/>
      </c>
    </row>
    <row r="3990" spans="1:13" x14ac:dyDescent="0.3">
      <c r="A3990" s="210" t="str">
        <f t="shared" si="621"/>
        <v>2024-IC-L2</v>
      </c>
      <c r="B3990" s="199">
        <f t="shared" si="622"/>
        <v>45402</v>
      </c>
      <c r="C3990" s="210" t="str">
        <f t="shared" si="623"/>
        <v>Zone 2 - Mile 30</v>
      </c>
      <c r="D3990" s="84" t="s">
        <v>811</v>
      </c>
      <c r="E3990" s="51" t="str">
        <f t="shared" si="624"/>
        <v>Raul</v>
      </c>
      <c r="F3990" s="51" t="str">
        <f t="shared" si="625"/>
        <v>Batista</v>
      </c>
      <c r="G3990" s="51" t="str">
        <f t="shared" si="626"/>
        <v>Men Master</v>
      </c>
      <c r="H3990" s="51" t="str">
        <f t="shared" si="627"/>
        <v>Seagull Angling Club</v>
      </c>
      <c r="I3990" s="84"/>
      <c r="J3990" s="84"/>
      <c r="K3990" s="84"/>
      <c r="L3990" s="83" t="str">
        <f t="shared" si="628"/>
        <v/>
      </c>
      <c r="M3990" s="83" t="str">
        <f t="shared" si="629"/>
        <v/>
      </c>
    </row>
    <row r="3991" spans="1:13" x14ac:dyDescent="0.3">
      <c r="A3991" s="210" t="str">
        <f t="shared" si="621"/>
        <v>2024-IC-L2</v>
      </c>
      <c r="B3991" s="199">
        <f t="shared" si="622"/>
        <v>45402</v>
      </c>
      <c r="C3991" s="210" t="str">
        <f t="shared" si="623"/>
        <v>Zone 2 - Mile 30</v>
      </c>
      <c r="D3991" s="84" t="s">
        <v>580</v>
      </c>
      <c r="E3991" s="51" t="str">
        <f t="shared" si="624"/>
        <v>Pierre</v>
      </c>
      <c r="F3991" s="51" t="str">
        <f t="shared" si="625"/>
        <v>Wagner</v>
      </c>
      <c r="G3991" s="51" t="str">
        <f t="shared" si="626"/>
        <v>Men Master</v>
      </c>
      <c r="H3991" s="51" t="str">
        <f t="shared" si="627"/>
        <v>Seagull Angling Club</v>
      </c>
      <c r="I3991" s="84"/>
      <c r="J3991" s="84"/>
      <c r="K3991" s="84"/>
      <c r="L3991" s="83" t="str">
        <f t="shared" si="628"/>
        <v/>
      </c>
      <c r="M3991" s="83" t="str">
        <f t="shared" si="629"/>
        <v/>
      </c>
    </row>
    <row r="3992" spans="1:13" x14ac:dyDescent="0.3">
      <c r="A3992" s="210" t="str">
        <f t="shared" si="621"/>
        <v>2024-IC-L2</v>
      </c>
      <c r="B3992" s="199">
        <f t="shared" si="622"/>
        <v>45402</v>
      </c>
      <c r="C3992" s="210" t="str">
        <f t="shared" si="623"/>
        <v>Zone 2 - Mile 30</v>
      </c>
      <c r="D3992" s="84" t="s">
        <v>596</v>
      </c>
      <c r="E3992" s="51" t="str">
        <f t="shared" si="624"/>
        <v>Alex</v>
      </c>
      <c r="F3992" s="51" t="str">
        <f t="shared" si="625"/>
        <v>Thompson</v>
      </c>
      <c r="G3992" s="51" t="str">
        <f t="shared" si="626"/>
        <v>Men Master</v>
      </c>
      <c r="H3992" s="51" t="str">
        <f t="shared" si="627"/>
        <v>Seagull Angling Club</v>
      </c>
      <c r="I3992" s="84"/>
      <c r="J3992" s="84"/>
      <c r="K3992" s="84"/>
      <c r="L3992" s="83" t="str">
        <f t="shared" si="628"/>
        <v/>
      </c>
      <c r="M3992" s="83" t="str">
        <f t="shared" si="629"/>
        <v/>
      </c>
    </row>
    <row r="3993" spans="1:13" x14ac:dyDescent="0.3">
      <c r="A3993" s="210" t="str">
        <f t="shared" si="621"/>
        <v>2024-IC-L2</v>
      </c>
      <c r="B3993" s="199">
        <f t="shared" si="622"/>
        <v>45402</v>
      </c>
      <c r="C3993" s="210" t="str">
        <f t="shared" si="623"/>
        <v>Zone 2 - Mile 30</v>
      </c>
      <c r="D3993" s="84" t="s">
        <v>715</v>
      </c>
      <c r="E3993" s="51" t="str">
        <f t="shared" si="624"/>
        <v>Jacky</v>
      </c>
      <c r="F3993" s="51" t="str">
        <f t="shared" si="625"/>
        <v>Du Toit</v>
      </c>
      <c r="G3993" s="51" t="str">
        <f t="shared" si="626"/>
        <v>Men Senior</v>
      </c>
      <c r="H3993" s="51" t="str">
        <f t="shared" si="627"/>
        <v>Seagull Angling Club</v>
      </c>
      <c r="I3993" s="84"/>
      <c r="J3993" s="84"/>
      <c r="K3993" s="84"/>
      <c r="L3993" s="83" t="str">
        <f t="shared" si="628"/>
        <v/>
      </c>
      <c r="M3993" s="83" t="str">
        <f t="shared" si="629"/>
        <v/>
      </c>
    </row>
    <row r="3994" spans="1:13" x14ac:dyDescent="0.3">
      <c r="A3994" s="210" t="str">
        <f t="shared" si="621"/>
        <v>2024-IC-L2</v>
      </c>
      <c r="B3994" s="199">
        <f t="shared" si="622"/>
        <v>45402</v>
      </c>
      <c r="C3994" s="210" t="str">
        <f t="shared" si="623"/>
        <v>Zone 2 - Mile 30</v>
      </c>
      <c r="D3994" s="84" t="s">
        <v>871</v>
      </c>
      <c r="E3994" s="51" t="str">
        <f t="shared" si="624"/>
        <v>Luan</v>
      </c>
      <c r="F3994" s="51" t="str">
        <f t="shared" si="625"/>
        <v>Van Der Merwe</v>
      </c>
      <c r="G3994" s="51" t="str">
        <f t="shared" si="626"/>
        <v>Men Senior</v>
      </c>
      <c r="H3994" s="51" t="str">
        <f t="shared" si="627"/>
        <v>Seagull Angling Club</v>
      </c>
      <c r="I3994" s="84"/>
      <c r="J3994" s="84"/>
      <c r="K3994" s="84"/>
      <c r="L3994" s="83" t="str">
        <f t="shared" si="628"/>
        <v/>
      </c>
      <c r="M3994" s="83" t="str">
        <f t="shared" si="629"/>
        <v/>
      </c>
    </row>
    <row r="3995" spans="1:13" x14ac:dyDescent="0.3">
      <c r="A3995" s="210" t="str">
        <f t="shared" si="621"/>
        <v>2024-IC-L2</v>
      </c>
      <c r="B3995" s="199">
        <f t="shared" si="622"/>
        <v>45402</v>
      </c>
      <c r="C3995" s="210" t="str">
        <f t="shared" si="623"/>
        <v>Zone 2 - Mile 30</v>
      </c>
      <c r="D3995" s="84" t="s">
        <v>469</v>
      </c>
      <c r="E3995" s="51" t="str">
        <f t="shared" si="624"/>
        <v>Morne</v>
      </c>
      <c r="F3995" s="51" t="str">
        <f t="shared" si="625"/>
        <v>Horn</v>
      </c>
      <c r="G3995" s="51" t="str">
        <f t="shared" si="626"/>
        <v>Men Master</v>
      </c>
      <c r="H3995" s="51" t="str">
        <f t="shared" si="627"/>
        <v>Mako</v>
      </c>
      <c r="I3995" s="84"/>
      <c r="J3995" s="84"/>
      <c r="K3995" s="84"/>
      <c r="L3995" s="83" t="str">
        <f t="shared" si="628"/>
        <v/>
      </c>
      <c r="M3995" s="83" t="str">
        <f t="shared" si="629"/>
        <v/>
      </c>
    </row>
    <row r="3996" spans="1:13" x14ac:dyDescent="0.3">
      <c r="A3996" s="210" t="str">
        <f t="shared" si="621"/>
        <v>2024-IC-L2</v>
      </c>
      <c r="B3996" s="199">
        <f t="shared" si="622"/>
        <v>45402</v>
      </c>
      <c r="C3996" s="210" t="str">
        <f t="shared" si="623"/>
        <v>Zone 2 - Mile 30</v>
      </c>
      <c r="D3996" s="84" t="s">
        <v>1626</v>
      </c>
      <c r="E3996" s="51" t="str">
        <f t="shared" si="624"/>
        <v>Herman</v>
      </c>
      <c r="F3996" s="51" t="str">
        <f t="shared" si="625"/>
        <v>Swanepoel</v>
      </c>
      <c r="G3996" s="51" t="str">
        <f t="shared" si="626"/>
        <v>Men Veteran</v>
      </c>
      <c r="H3996" s="51" t="str">
        <f t="shared" si="627"/>
        <v>Steenbras</v>
      </c>
      <c r="I3996" s="84"/>
      <c r="J3996" s="82" t="s">
        <v>1279</v>
      </c>
      <c r="K3996" s="84">
        <v>122</v>
      </c>
      <c r="L3996" s="83">
        <f t="shared" si="628"/>
        <v>8.6</v>
      </c>
      <c r="M3996" s="83">
        <f t="shared" si="629"/>
        <v>8.6</v>
      </c>
    </row>
    <row r="3997" spans="1:13" x14ac:dyDescent="0.3">
      <c r="A3997" s="210" t="str">
        <f t="shared" si="621"/>
        <v>2024-IC-L2</v>
      </c>
      <c r="B3997" s="199">
        <f t="shared" si="622"/>
        <v>45402</v>
      </c>
      <c r="C3997" s="210" t="str">
        <f t="shared" si="623"/>
        <v>Zone 2 - Mile 30</v>
      </c>
      <c r="D3997" s="84" t="s">
        <v>1626</v>
      </c>
      <c r="E3997" s="51" t="str">
        <f t="shared" si="624"/>
        <v>Herman</v>
      </c>
      <c r="F3997" s="51" t="str">
        <f t="shared" si="625"/>
        <v>Swanepoel</v>
      </c>
      <c r="G3997" s="51" t="str">
        <f t="shared" si="626"/>
        <v>Men Veteran</v>
      </c>
      <c r="H3997" s="51" t="str">
        <f t="shared" si="627"/>
        <v>Steenbras</v>
      </c>
      <c r="I3997" s="84"/>
      <c r="J3997" s="82" t="s">
        <v>1279</v>
      </c>
      <c r="K3997" s="84">
        <v>116</v>
      </c>
      <c r="L3997" s="83">
        <f t="shared" si="628"/>
        <v>7.2</v>
      </c>
      <c r="M3997" s="83">
        <f t="shared" si="629"/>
        <v>7.2</v>
      </c>
    </row>
    <row r="3998" spans="1:13" x14ac:dyDescent="0.3">
      <c r="A3998" s="210" t="str">
        <f t="shared" si="621"/>
        <v>2024-IC-L2</v>
      </c>
      <c r="B3998" s="199">
        <f t="shared" si="622"/>
        <v>45402</v>
      </c>
      <c r="C3998" s="210" t="str">
        <f t="shared" si="623"/>
        <v>Zone 2 - Mile 30</v>
      </c>
      <c r="D3998" s="84" t="s">
        <v>762</v>
      </c>
      <c r="E3998" s="51" t="str">
        <f t="shared" si="624"/>
        <v>Christopher</v>
      </c>
      <c r="F3998" s="51" t="str">
        <f t="shared" si="625"/>
        <v>Durant</v>
      </c>
      <c r="G3998" s="51" t="str">
        <f t="shared" si="626"/>
        <v>Men Senior</v>
      </c>
      <c r="H3998" s="51" t="str">
        <f t="shared" si="627"/>
        <v>Steenbras</v>
      </c>
      <c r="I3998" s="84"/>
      <c r="J3998" s="82" t="s">
        <v>1279</v>
      </c>
      <c r="K3998" s="84">
        <v>109</v>
      </c>
      <c r="L3998" s="83">
        <f t="shared" si="628"/>
        <v>5.8</v>
      </c>
      <c r="M3998" s="83">
        <f t="shared" si="629"/>
        <v>5.8</v>
      </c>
    </row>
    <row r="3999" spans="1:13" x14ac:dyDescent="0.3">
      <c r="A3999" s="210" t="str">
        <f t="shared" si="621"/>
        <v>2024-IC-L2</v>
      </c>
      <c r="B3999" s="199">
        <f t="shared" si="622"/>
        <v>45402</v>
      </c>
      <c r="C3999" s="210" t="str">
        <f t="shared" si="623"/>
        <v>Zone 2 - Mile 30</v>
      </c>
      <c r="D3999" s="84" t="s">
        <v>894</v>
      </c>
      <c r="E3999" s="51" t="str">
        <f t="shared" si="624"/>
        <v>Johan Sampie</v>
      </c>
      <c r="F3999" s="51" t="str">
        <f t="shared" si="625"/>
        <v>Malherbe</v>
      </c>
      <c r="G3999" s="51" t="str">
        <f t="shared" si="626"/>
        <v>Men Veteran</v>
      </c>
      <c r="H3999" s="51" t="str">
        <f t="shared" si="627"/>
        <v>Steenbras</v>
      </c>
      <c r="I3999" s="84"/>
      <c r="J3999" s="82" t="s">
        <v>1279</v>
      </c>
      <c r="K3999" s="84">
        <v>72</v>
      </c>
      <c r="L3999" s="83">
        <f t="shared" si="628"/>
        <v>1.4</v>
      </c>
      <c r="M3999" s="83">
        <f t="shared" si="629"/>
        <v>1.4</v>
      </c>
    </row>
    <row r="4000" spans="1:13" x14ac:dyDescent="0.3">
      <c r="A4000" s="210" t="str">
        <f t="shared" si="621"/>
        <v>2024-IC-L2</v>
      </c>
      <c r="B4000" s="199">
        <f t="shared" si="622"/>
        <v>45402</v>
      </c>
      <c r="C4000" s="210" t="str">
        <f t="shared" si="623"/>
        <v>Zone 2 - Mile 30</v>
      </c>
      <c r="D4000" s="84" t="s">
        <v>1563</v>
      </c>
      <c r="E4000" s="51" t="str">
        <f t="shared" si="624"/>
        <v>Alberto</v>
      </c>
      <c r="F4000" s="51" t="str">
        <f t="shared" si="625"/>
        <v>Engelbrecht</v>
      </c>
      <c r="G4000" s="51" t="str">
        <f t="shared" si="626"/>
        <v>Men Senior</v>
      </c>
      <c r="H4000" s="51" t="str">
        <f t="shared" si="627"/>
        <v>Steenbras</v>
      </c>
      <c r="I4000" s="84" t="s">
        <v>19</v>
      </c>
      <c r="J4000" s="84"/>
      <c r="K4000" s="84">
        <v>121</v>
      </c>
      <c r="L4000" s="83">
        <f t="shared" si="628"/>
        <v>18.8</v>
      </c>
      <c r="M4000" s="83">
        <f t="shared" si="629"/>
        <v>18.8</v>
      </c>
    </row>
    <row r="4001" spans="1:13" x14ac:dyDescent="0.3">
      <c r="A4001" s="210" t="str">
        <f t="shared" si="621"/>
        <v>2024-IC-L2</v>
      </c>
      <c r="B4001" s="199">
        <f t="shared" si="622"/>
        <v>45402</v>
      </c>
      <c r="C4001" s="210" t="str">
        <f t="shared" si="623"/>
        <v>Zone 2 - Mile 30</v>
      </c>
      <c r="D4001" s="84" t="s">
        <v>1563</v>
      </c>
      <c r="E4001" s="51" t="str">
        <f t="shared" si="624"/>
        <v>Alberto</v>
      </c>
      <c r="F4001" s="51" t="str">
        <f t="shared" si="625"/>
        <v>Engelbrecht</v>
      </c>
      <c r="G4001" s="51" t="str">
        <f t="shared" si="626"/>
        <v>Men Senior</v>
      </c>
      <c r="H4001" s="51" t="str">
        <f t="shared" si="627"/>
        <v>Steenbras</v>
      </c>
      <c r="I4001" s="84"/>
      <c r="J4001" s="82" t="s">
        <v>1279</v>
      </c>
      <c r="K4001" s="84">
        <v>150</v>
      </c>
      <c r="L4001" s="83">
        <f t="shared" si="628"/>
        <v>17.399999999999999</v>
      </c>
      <c r="M4001" s="83">
        <f t="shared" si="629"/>
        <v>17.399999999999999</v>
      </c>
    </row>
    <row r="4002" spans="1:13" x14ac:dyDescent="0.3">
      <c r="A4002" s="210" t="str">
        <f t="shared" si="621"/>
        <v>2024-IC-L2</v>
      </c>
      <c r="B4002" s="199">
        <f t="shared" si="622"/>
        <v>45402</v>
      </c>
      <c r="C4002" s="210" t="str">
        <f t="shared" si="623"/>
        <v>Zone 2 - Mile 30</v>
      </c>
      <c r="D4002" s="84" t="s">
        <v>1563</v>
      </c>
      <c r="E4002" s="51" t="str">
        <f t="shared" si="624"/>
        <v>Alberto</v>
      </c>
      <c r="F4002" s="51" t="str">
        <f t="shared" si="625"/>
        <v>Engelbrecht</v>
      </c>
      <c r="G4002" s="51" t="str">
        <f t="shared" si="626"/>
        <v>Men Senior</v>
      </c>
      <c r="H4002" s="51" t="str">
        <f t="shared" si="627"/>
        <v>Steenbras</v>
      </c>
      <c r="I4002" s="84"/>
      <c r="J4002" s="82" t="s">
        <v>1279</v>
      </c>
      <c r="K4002" s="84">
        <v>96</v>
      </c>
      <c r="L4002" s="83">
        <f t="shared" si="628"/>
        <v>3.8</v>
      </c>
      <c r="M4002" s="83">
        <f t="shared" si="629"/>
        <v>3.8</v>
      </c>
    </row>
    <row r="4003" spans="1:13" x14ac:dyDescent="0.3">
      <c r="A4003" s="210" t="str">
        <f t="shared" si="621"/>
        <v>2024-IC-L2</v>
      </c>
      <c r="B4003" s="199">
        <f t="shared" si="622"/>
        <v>45402</v>
      </c>
      <c r="C4003" s="210" t="str">
        <f t="shared" si="623"/>
        <v>Zone 2 - Mile 30</v>
      </c>
      <c r="D4003" s="84" t="s">
        <v>1390</v>
      </c>
      <c r="E4003" s="51" t="str">
        <f t="shared" si="624"/>
        <v>Jacomine</v>
      </c>
      <c r="F4003" s="51" t="str">
        <f t="shared" si="625"/>
        <v>Heath</v>
      </c>
      <c r="G4003" s="51" t="str">
        <f t="shared" si="626"/>
        <v>Ladies Senior</v>
      </c>
      <c r="H4003" s="51" t="str">
        <f t="shared" si="627"/>
        <v>Steenbras</v>
      </c>
      <c r="I4003" s="84"/>
      <c r="J4003" s="84" t="s">
        <v>1257</v>
      </c>
      <c r="K4003" s="84">
        <v>63</v>
      </c>
      <c r="L4003" s="83">
        <f t="shared" si="628"/>
        <v>4.5</v>
      </c>
      <c r="M4003" s="83">
        <f t="shared" si="629"/>
        <v>4.5</v>
      </c>
    </row>
    <row r="4004" spans="1:13" x14ac:dyDescent="0.3">
      <c r="A4004" s="210" t="str">
        <f t="shared" si="621"/>
        <v>2024-IC-L2</v>
      </c>
      <c r="B4004" s="199">
        <f t="shared" si="622"/>
        <v>45402</v>
      </c>
      <c r="C4004" s="210" t="str">
        <f t="shared" si="623"/>
        <v>Zone 2 - Mile 30</v>
      </c>
      <c r="D4004" s="84" t="s">
        <v>503</v>
      </c>
      <c r="E4004" s="51" t="str">
        <f t="shared" si="624"/>
        <v>Danie</v>
      </c>
      <c r="F4004" s="51" t="str">
        <f t="shared" si="625"/>
        <v>Klopper</v>
      </c>
      <c r="G4004" s="51" t="str">
        <f t="shared" si="626"/>
        <v>Men Senior</v>
      </c>
      <c r="H4004" s="51" t="str">
        <f t="shared" si="627"/>
        <v>Steenbras</v>
      </c>
      <c r="I4004" s="84" t="s">
        <v>19</v>
      </c>
      <c r="J4004" s="84"/>
      <c r="K4004" s="84">
        <v>48</v>
      </c>
      <c r="L4004" s="83">
        <f t="shared" si="628"/>
        <v>1.1000000000000001</v>
      </c>
      <c r="M4004" s="83">
        <f t="shared" si="629"/>
        <v>1.1000000000000001</v>
      </c>
    </row>
    <row r="4005" spans="1:13" x14ac:dyDescent="0.3">
      <c r="A4005" s="210" t="str">
        <f t="shared" si="621"/>
        <v>2024-IC-L2</v>
      </c>
      <c r="B4005" s="199">
        <f t="shared" si="622"/>
        <v>45402</v>
      </c>
      <c r="C4005" s="210" t="str">
        <f t="shared" si="623"/>
        <v>Zone 2 - Mile 30</v>
      </c>
      <c r="D4005" s="84" t="s">
        <v>631</v>
      </c>
      <c r="E4005" s="51" t="str">
        <f t="shared" si="624"/>
        <v>Danie</v>
      </c>
      <c r="F4005" s="51" t="str">
        <f t="shared" si="625"/>
        <v>Van Der Merwe</v>
      </c>
      <c r="G4005" s="51" t="str">
        <f t="shared" si="626"/>
        <v>Men Grand Masters</v>
      </c>
      <c r="H4005" s="51" t="str">
        <f t="shared" si="627"/>
        <v>Steenbras</v>
      </c>
      <c r="I4005" s="84"/>
      <c r="J4005" s="84" t="s">
        <v>20</v>
      </c>
      <c r="K4005" s="84">
        <v>76</v>
      </c>
      <c r="L4005" s="83">
        <f t="shared" si="628"/>
        <v>1.6</v>
      </c>
      <c r="M4005" s="83">
        <f t="shared" si="629"/>
        <v>1.6</v>
      </c>
    </row>
    <row r="4006" spans="1:13" x14ac:dyDescent="0.3">
      <c r="A4006" s="210" t="str">
        <f t="shared" si="621"/>
        <v>2024-IC-L2</v>
      </c>
      <c r="B4006" s="199">
        <f t="shared" si="622"/>
        <v>45402</v>
      </c>
      <c r="C4006" s="210" t="str">
        <f t="shared" si="623"/>
        <v>Zone 2 - Mile 30</v>
      </c>
      <c r="D4006" s="84" t="s">
        <v>684</v>
      </c>
      <c r="E4006" s="51" t="str">
        <f t="shared" si="624"/>
        <v>Gawie</v>
      </c>
      <c r="F4006" s="51" t="str">
        <f t="shared" si="625"/>
        <v>Van Zyl</v>
      </c>
      <c r="G4006" s="51" t="str">
        <f t="shared" si="626"/>
        <v>Men Veteran</v>
      </c>
      <c r="H4006" s="51" t="str">
        <f t="shared" si="627"/>
        <v>Steenbras</v>
      </c>
      <c r="I4006" s="84" t="s">
        <v>19</v>
      </c>
      <c r="J4006" s="84"/>
      <c r="K4006" s="84">
        <v>94</v>
      </c>
      <c r="L4006" s="83">
        <f t="shared" si="628"/>
        <v>8.6999999999999993</v>
      </c>
      <c r="M4006" s="83">
        <f t="shared" si="629"/>
        <v>8.6999999999999993</v>
      </c>
    </row>
    <row r="4007" spans="1:13" x14ac:dyDescent="0.3">
      <c r="A4007" s="210" t="str">
        <f t="shared" si="621"/>
        <v>2024-IC-L2</v>
      </c>
      <c r="B4007" s="199">
        <f t="shared" si="622"/>
        <v>45402</v>
      </c>
      <c r="C4007" s="210" t="str">
        <f t="shared" si="623"/>
        <v>Zone 2 - Mile 30</v>
      </c>
      <c r="D4007" s="84" t="s">
        <v>684</v>
      </c>
      <c r="E4007" s="51" t="str">
        <f t="shared" si="624"/>
        <v>Gawie</v>
      </c>
      <c r="F4007" s="51" t="str">
        <f t="shared" si="625"/>
        <v>Van Zyl</v>
      </c>
      <c r="G4007" s="51" t="str">
        <f t="shared" si="626"/>
        <v>Men Veteran</v>
      </c>
      <c r="H4007" s="51" t="str">
        <f t="shared" si="627"/>
        <v>Steenbras</v>
      </c>
      <c r="I4007" s="84" t="s">
        <v>19</v>
      </c>
      <c r="J4007" s="84"/>
      <c r="K4007" s="84">
        <v>92</v>
      </c>
      <c r="L4007" s="83">
        <f t="shared" si="628"/>
        <v>8.1999999999999993</v>
      </c>
      <c r="M4007" s="83">
        <f t="shared" si="629"/>
        <v>8.1999999999999993</v>
      </c>
    </row>
    <row r="4008" spans="1:13" x14ac:dyDescent="0.3">
      <c r="A4008" s="210" t="str">
        <f t="shared" si="621"/>
        <v>2024-IC-L2</v>
      </c>
      <c r="B4008" s="199">
        <f t="shared" si="622"/>
        <v>45402</v>
      </c>
      <c r="C4008" s="210" t="str">
        <f t="shared" si="623"/>
        <v>Zone 2 - Mile 30</v>
      </c>
      <c r="D4008" s="84" t="s">
        <v>684</v>
      </c>
      <c r="E4008" s="51" t="str">
        <f t="shared" si="624"/>
        <v>Gawie</v>
      </c>
      <c r="F4008" s="51" t="str">
        <f t="shared" si="625"/>
        <v>Van Zyl</v>
      </c>
      <c r="G4008" s="51" t="str">
        <f t="shared" si="626"/>
        <v>Men Veteran</v>
      </c>
      <c r="H4008" s="51" t="str">
        <f t="shared" si="627"/>
        <v>Steenbras</v>
      </c>
      <c r="I4008" s="84"/>
      <c r="J4008" s="82" t="s">
        <v>1279</v>
      </c>
      <c r="K4008" s="84">
        <v>128</v>
      </c>
      <c r="L4008" s="83">
        <f t="shared" si="628"/>
        <v>10.1</v>
      </c>
      <c r="M4008" s="83">
        <f t="shared" si="629"/>
        <v>10.1</v>
      </c>
    </row>
    <row r="4009" spans="1:13" x14ac:dyDescent="0.3">
      <c r="A4009" s="210" t="str">
        <f t="shared" si="621"/>
        <v>2024-IC-L2</v>
      </c>
      <c r="B4009" s="199">
        <f t="shared" si="622"/>
        <v>45402</v>
      </c>
      <c r="C4009" s="210" t="str">
        <f t="shared" si="623"/>
        <v>Zone 2 - Mile 30</v>
      </c>
      <c r="D4009" s="84" t="s">
        <v>684</v>
      </c>
      <c r="E4009" s="51" t="str">
        <f t="shared" si="624"/>
        <v>Gawie</v>
      </c>
      <c r="F4009" s="51" t="str">
        <f t="shared" si="625"/>
        <v>Van Zyl</v>
      </c>
      <c r="G4009" s="51" t="str">
        <f t="shared" si="626"/>
        <v>Men Veteran</v>
      </c>
      <c r="H4009" s="51" t="str">
        <f t="shared" si="627"/>
        <v>Steenbras</v>
      </c>
      <c r="I4009" s="84"/>
      <c r="J4009" s="82" t="s">
        <v>1279</v>
      </c>
      <c r="K4009" s="84">
        <v>91</v>
      </c>
      <c r="L4009" s="83">
        <f t="shared" si="628"/>
        <v>3.1</v>
      </c>
      <c r="M4009" s="83">
        <f t="shared" si="629"/>
        <v>3.1</v>
      </c>
    </row>
    <row r="4010" spans="1:13" x14ac:dyDescent="0.3">
      <c r="A4010" s="210" t="str">
        <f t="shared" si="621"/>
        <v>2024-IC-L2</v>
      </c>
      <c r="B4010" s="199">
        <f t="shared" si="622"/>
        <v>45402</v>
      </c>
      <c r="C4010" s="210" t="str">
        <f t="shared" si="623"/>
        <v>Zone 2 - Mile 30</v>
      </c>
      <c r="D4010" s="84" t="s">
        <v>684</v>
      </c>
      <c r="E4010" s="51" t="str">
        <f t="shared" si="624"/>
        <v>Gawie</v>
      </c>
      <c r="F4010" s="51" t="str">
        <f t="shared" si="625"/>
        <v>Van Zyl</v>
      </c>
      <c r="G4010" s="51" t="str">
        <f t="shared" si="626"/>
        <v>Men Veteran</v>
      </c>
      <c r="H4010" s="51" t="str">
        <f t="shared" si="627"/>
        <v>Steenbras</v>
      </c>
      <c r="I4010" s="84"/>
      <c r="J4010" s="82" t="s">
        <v>1279</v>
      </c>
      <c r="K4010" s="84">
        <v>82</v>
      </c>
      <c r="L4010" s="83">
        <f t="shared" si="628"/>
        <v>2.2000000000000002</v>
      </c>
      <c r="M4010" s="83">
        <f t="shared" si="629"/>
        <v>2.2000000000000002</v>
      </c>
    </row>
    <row r="4011" spans="1:13" x14ac:dyDescent="0.3">
      <c r="A4011" s="210" t="str">
        <f t="shared" si="621"/>
        <v>2024-IC-L2</v>
      </c>
      <c r="B4011" s="199">
        <f t="shared" si="622"/>
        <v>45402</v>
      </c>
      <c r="C4011" s="210" t="str">
        <f t="shared" si="623"/>
        <v>Zone 2 - Mile 30</v>
      </c>
      <c r="D4011" s="84" t="s">
        <v>960</v>
      </c>
      <c r="E4011" s="51" t="str">
        <f t="shared" si="624"/>
        <v>Louw</v>
      </c>
      <c r="F4011" s="51" t="str">
        <f t="shared" si="625"/>
        <v>Van Zyl</v>
      </c>
      <c r="G4011" s="51" t="str">
        <f t="shared" si="626"/>
        <v>Men U/16</v>
      </c>
      <c r="H4011" s="51" t="str">
        <f t="shared" si="627"/>
        <v>Steenbras</v>
      </c>
      <c r="I4011" s="84"/>
      <c r="J4011" s="84" t="s">
        <v>20</v>
      </c>
      <c r="K4011" s="84">
        <v>86</v>
      </c>
      <c r="L4011" s="83">
        <f t="shared" si="628"/>
        <v>2.2999999999999998</v>
      </c>
      <c r="M4011" s="83">
        <f t="shared" si="629"/>
        <v>2.2999999999999998</v>
      </c>
    </row>
    <row r="4012" spans="1:13" x14ac:dyDescent="0.3">
      <c r="A4012" s="210" t="str">
        <f t="shared" si="621"/>
        <v>2024-IC-L2</v>
      </c>
      <c r="B4012" s="199">
        <f t="shared" si="622"/>
        <v>45402</v>
      </c>
      <c r="C4012" s="210" t="str">
        <f t="shared" si="623"/>
        <v>Zone 2 - Mile 30</v>
      </c>
      <c r="D4012" s="84" t="s">
        <v>960</v>
      </c>
      <c r="E4012" s="51" t="str">
        <f t="shared" si="624"/>
        <v>Louw</v>
      </c>
      <c r="F4012" s="51" t="str">
        <f t="shared" si="625"/>
        <v>Van Zyl</v>
      </c>
      <c r="G4012" s="51" t="str">
        <f t="shared" si="626"/>
        <v>Men U/16</v>
      </c>
      <c r="H4012" s="51" t="str">
        <f t="shared" si="627"/>
        <v>Steenbras</v>
      </c>
      <c r="I4012" s="84" t="s">
        <v>19</v>
      </c>
      <c r="J4012" s="84"/>
      <c r="K4012" s="84">
        <v>45</v>
      </c>
      <c r="L4012" s="83">
        <f t="shared" si="628"/>
        <v>0.9</v>
      </c>
      <c r="M4012" s="83">
        <f t="shared" si="629"/>
        <v>0.9</v>
      </c>
    </row>
    <row r="4013" spans="1:13" x14ac:dyDescent="0.3">
      <c r="A4013" s="210" t="str">
        <f t="shared" si="621"/>
        <v>2024-IC-L2</v>
      </c>
      <c r="B4013" s="199">
        <f t="shared" si="622"/>
        <v>45402</v>
      </c>
      <c r="C4013" s="210" t="str">
        <f t="shared" si="623"/>
        <v>Zone 2 - Mile 30</v>
      </c>
      <c r="D4013" s="84" t="s">
        <v>1495</v>
      </c>
      <c r="E4013" s="51" t="str">
        <f t="shared" si="624"/>
        <v>Maryna</v>
      </c>
      <c r="F4013" s="51" t="str">
        <f t="shared" si="625"/>
        <v>Viljoen</v>
      </c>
      <c r="G4013" s="51" t="str">
        <f t="shared" si="626"/>
        <v>Ladies Senior</v>
      </c>
      <c r="H4013" s="51" t="str">
        <f t="shared" si="627"/>
        <v>Steenbras</v>
      </c>
      <c r="I4013" s="84"/>
      <c r="J4013" s="82" t="s">
        <v>1279</v>
      </c>
      <c r="K4013" s="84">
        <v>109</v>
      </c>
      <c r="L4013" s="83">
        <f t="shared" si="628"/>
        <v>5.8</v>
      </c>
      <c r="M4013" s="83">
        <f t="shared" si="629"/>
        <v>5.8</v>
      </c>
    </row>
    <row r="4014" spans="1:13" x14ac:dyDescent="0.3">
      <c r="A4014" s="210" t="str">
        <f t="shared" si="621"/>
        <v>2024-IC-L2</v>
      </c>
      <c r="B4014" s="199">
        <f t="shared" si="622"/>
        <v>45402</v>
      </c>
      <c r="C4014" s="210" t="str">
        <f t="shared" si="623"/>
        <v>Zone 2 - Mile 30</v>
      </c>
      <c r="D4014" s="84" t="s">
        <v>1495</v>
      </c>
      <c r="E4014" s="51" t="str">
        <f t="shared" si="624"/>
        <v>Maryna</v>
      </c>
      <c r="F4014" s="51" t="str">
        <f t="shared" si="625"/>
        <v>Viljoen</v>
      </c>
      <c r="G4014" s="51" t="str">
        <f t="shared" si="626"/>
        <v>Ladies Senior</v>
      </c>
      <c r="H4014" s="51" t="str">
        <f t="shared" si="627"/>
        <v>Steenbras</v>
      </c>
      <c r="I4014" s="84" t="s">
        <v>19</v>
      </c>
      <c r="J4014" s="84"/>
      <c r="K4014" s="84">
        <v>87</v>
      </c>
      <c r="L4014" s="83">
        <f t="shared" si="628"/>
        <v>6.9</v>
      </c>
      <c r="M4014" s="83">
        <f t="shared" si="629"/>
        <v>6.9</v>
      </c>
    </row>
    <row r="4015" spans="1:13" x14ac:dyDescent="0.3">
      <c r="A4015" s="210" t="str">
        <f t="shared" si="621"/>
        <v>2024-IC-L2</v>
      </c>
      <c r="B4015" s="199">
        <f t="shared" si="622"/>
        <v>45402</v>
      </c>
      <c r="C4015" s="210" t="str">
        <f t="shared" si="623"/>
        <v>Zone 2 - Mile 30</v>
      </c>
      <c r="D4015" s="84" t="s">
        <v>1495</v>
      </c>
      <c r="E4015" s="51" t="str">
        <f t="shared" si="624"/>
        <v>Maryna</v>
      </c>
      <c r="F4015" s="51" t="str">
        <f t="shared" si="625"/>
        <v>Viljoen</v>
      </c>
      <c r="G4015" s="51" t="str">
        <f t="shared" si="626"/>
        <v>Ladies Senior</v>
      </c>
      <c r="H4015" s="51" t="str">
        <f t="shared" si="627"/>
        <v>Steenbras</v>
      </c>
      <c r="I4015" s="84" t="s">
        <v>19</v>
      </c>
      <c r="J4015" s="84"/>
      <c r="K4015" s="84">
        <v>69</v>
      </c>
      <c r="L4015" s="83">
        <f t="shared" si="628"/>
        <v>3.4</v>
      </c>
      <c r="M4015" s="83">
        <f t="shared" si="629"/>
        <v>3.4</v>
      </c>
    </row>
    <row r="4016" spans="1:13" x14ac:dyDescent="0.3">
      <c r="A4016" s="210" t="str">
        <f t="shared" si="621"/>
        <v>2024-IC-L2</v>
      </c>
      <c r="B4016" s="199">
        <f t="shared" si="622"/>
        <v>45402</v>
      </c>
      <c r="C4016" s="210" t="str">
        <f t="shared" si="623"/>
        <v>Zone 2 - Mile 30</v>
      </c>
      <c r="D4016" s="84" t="s">
        <v>642</v>
      </c>
      <c r="E4016" s="51" t="str">
        <f t="shared" si="624"/>
        <v>Michael</v>
      </c>
      <c r="F4016" s="51" t="str">
        <f t="shared" si="625"/>
        <v>Durant</v>
      </c>
      <c r="G4016" s="51" t="str">
        <f t="shared" si="626"/>
        <v>Men Veteran</v>
      </c>
      <c r="H4016" s="51" t="str">
        <f t="shared" si="627"/>
        <v>Steenbras</v>
      </c>
      <c r="I4016" s="84" t="s">
        <v>19</v>
      </c>
      <c r="J4016" s="84"/>
      <c r="K4016" s="84">
        <v>122</v>
      </c>
      <c r="L4016" s="83">
        <f t="shared" si="628"/>
        <v>19.3</v>
      </c>
      <c r="M4016" s="83">
        <f t="shared" si="629"/>
        <v>19.3</v>
      </c>
    </row>
    <row r="4017" spans="1:13" x14ac:dyDescent="0.3">
      <c r="A4017" s="210" t="str">
        <f t="shared" si="621"/>
        <v>2024-IC-L2</v>
      </c>
      <c r="B4017" s="199">
        <f t="shared" si="622"/>
        <v>45402</v>
      </c>
      <c r="C4017" s="210" t="str">
        <f t="shared" si="623"/>
        <v>Zone 2 - Mile 30</v>
      </c>
      <c r="D4017" s="84" t="s">
        <v>642</v>
      </c>
      <c r="E4017" s="51" t="str">
        <f t="shared" si="624"/>
        <v>Michael</v>
      </c>
      <c r="F4017" s="51" t="str">
        <f t="shared" si="625"/>
        <v>Durant</v>
      </c>
      <c r="G4017" s="51" t="str">
        <f t="shared" si="626"/>
        <v>Men Veteran</v>
      </c>
      <c r="H4017" s="51" t="str">
        <f t="shared" si="627"/>
        <v>Steenbras</v>
      </c>
      <c r="I4017" s="84" t="s">
        <v>19</v>
      </c>
      <c r="J4017" s="84"/>
      <c r="K4017" s="84">
        <v>65</v>
      </c>
      <c r="L4017" s="83">
        <f t="shared" si="628"/>
        <v>2.8</v>
      </c>
      <c r="M4017" s="83">
        <f t="shared" si="629"/>
        <v>2.8</v>
      </c>
    </row>
    <row r="4018" spans="1:13" x14ac:dyDescent="0.3">
      <c r="A4018" s="210" t="str">
        <f t="shared" si="621"/>
        <v>2024-IC-L2</v>
      </c>
      <c r="B4018" s="199">
        <f t="shared" si="622"/>
        <v>45402</v>
      </c>
      <c r="C4018" s="210" t="str">
        <f t="shared" si="623"/>
        <v>Zone 2 - Mile 30</v>
      </c>
      <c r="D4018" s="84" t="s">
        <v>686</v>
      </c>
      <c r="E4018" s="51" t="str">
        <f t="shared" si="624"/>
        <v>Jayden</v>
      </c>
      <c r="F4018" s="51" t="str">
        <f t="shared" si="625"/>
        <v>Hansen</v>
      </c>
      <c r="G4018" s="51" t="str">
        <f t="shared" si="626"/>
        <v>Men U/16</v>
      </c>
      <c r="H4018" s="51" t="str">
        <f t="shared" si="627"/>
        <v>Steenbras</v>
      </c>
      <c r="I4018" s="84" t="s">
        <v>19</v>
      </c>
      <c r="J4018" s="84"/>
      <c r="K4018" s="84">
        <v>50</v>
      </c>
      <c r="L4018" s="83">
        <f t="shared" si="628"/>
        <v>1.3</v>
      </c>
      <c r="M4018" s="83">
        <f t="shared" si="629"/>
        <v>1.3</v>
      </c>
    </row>
    <row r="4019" spans="1:13" x14ac:dyDescent="0.3">
      <c r="A4019" s="210" t="str">
        <f t="shared" si="621"/>
        <v>2024-IC-L2</v>
      </c>
      <c r="B4019" s="199">
        <f t="shared" si="622"/>
        <v>45402</v>
      </c>
      <c r="C4019" s="210" t="str">
        <f t="shared" si="623"/>
        <v>Zone 2 - Mile 30</v>
      </c>
      <c r="D4019" s="84" t="s">
        <v>961</v>
      </c>
      <c r="E4019" s="51" t="str">
        <f t="shared" si="624"/>
        <v>Brian</v>
      </c>
      <c r="F4019" s="51" t="str">
        <f t="shared" si="625"/>
        <v>Roodt</v>
      </c>
      <c r="G4019" s="51" t="str">
        <f t="shared" si="626"/>
        <v>Men Senior</v>
      </c>
      <c r="H4019" s="51" t="str">
        <f t="shared" si="627"/>
        <v>Steenbras</v>
      </c>
      <c r="I4019" s="84" t="s">
        <v>19</v>
      </c>
      <c r="J4019" s="84"/>
      <c r="K4019" s="84">
        <v>49</v>
      </c>
      <c r="L4019" s="83">
        <f t="shared" si="628"/>
        <v>1.2</v>
      </c>
      <c r="M4019" s="83">
        <f t="shared" si="629"/>
        <v>1.2</v>
      </c>
    </row>
    <row r="4020" spans="1:13" x14ac:dyDescent="0.3">
      <c r="A4020" s="210" t="str">
        <f t="shared" si="621"/>
        <v>2024-IC-L2</v>
      </c>
      <c r="B4020" s="199">
        <f t="shared" si="622"/>
        <v>45402</v>
      </c>
      <c r="C4020" s="210" t="str">
        <f t="shared" si="623"/>
        <v>Zone 2 - Mile 30</v>
      </c>
      <c r="D4020" s="84" t="s">
        <v>961</v>
      </c>
      <c r="E4020" s="51" t="str">
        <f t="shared" si="624"/>
        <v>Brian</v>
      </c>
      <c r="F4020" s="51" t="str">
        <f t="shared" si="625"/>
        <v>Roodt</v>
      </c>
      <c r="G4020" s="51" t="str">
        <f t="shared" si="626"/>
        <v>Men Senior</v>
      </c>
      <c r="H4020" s="51" t="str">
        <f t="shared" si="627"/>
        <v>Steenbras</v>
      </c>
      <c r="I4020" s="84" t="s">
        <v>19</v>
      </c>
      <c r="J4020" s="84"/>
      <c r="K4020" s="84">
        <v>55</v>
      </c>
      <c r="L4020" s="83">
        <f t="shared" si="628"/>
        <v>1.7</v>
      </c>
      <c r="M4020" s="83">
        <f t="shared" si="629"/>
        <v>1.7</v>
      </c>
    </row>
    <row r="4021" spans="1:13" x14ac:dyDescent="0.3">
      <c r="A4021" s="210" t="str">
        <f t="shared" si="621"/>
        <v>2024-IC-L2</v>
      </c>
      <c r="B4021" s="199">
        <f t="shared" si="622"/>
        <v>45402</v>
      </c>
      <c r="C4021" s="210" t="str">
        <f t="shared" si="623"/>
        <v>Zone 2 - Mile 30</v>
      </c>
      <c r="D4021" s="84" t="s">
        <v>1497</v>
      </c>
      <c r="E4021" s="51" t="str">
        <f t="shared" si="624"/>
        <v>Gideon Francois</v>
      </c>
      <c r="F4021" s="51" t="str">
        <f t="shared" si="625"/>
        <v>Snyman</v>
      </c>
      <c r="G4021" s="51" t="str">
        <f t="shared" si="626"/>
        <v>Men Master</v>
      </c>
      <c r="H4021" s="51" t="str">
        <f t="shared" si="627"/>
        <v>Steenbras</v>
      </c>
      <c r="I4021" s="84"/>
      <c r="J4021" s="84"/>
      <c r="K4021" s="84"/>
      <c r="L4021" s="83" t="str">
        <f t="shared" si="628"/>
        <v/>
      </c>
      <c r="M4021" s="83" t="str">
        <f t="shared" si="629"/>
        <v/>
      </c>
    </row>
    <row r="4022" spans="1:13" x14ac:dyDescent="0.3">
      <c r="A4022" s="210" t="str">
        <f t="shared" si="621"/>
        <v>2024-IC-L2</v>
      </c>
      <c r="B4022" s="199">
        <f t="shared" si="622"/>
        <v>45402</v>
      </c>
      <c r="C4022" s="210" t="str">
        <f t="shared" si="623"/>
        <v>Zone 2 - Mile 30</v>
      </c>
      <c r="D4022" s="84" t="s">
        <v>542</v>
      </c>
      <c r="E4022" s="51" t="str">
        <f t="shared" si="624"/>
        <v>Burger</v>
      </c>
      <c r="F4022" s="51" t="str">
        <f t="shared" si="625"/>
        <v>Van Taak</v>
      </c>
      <c r="G4022" s="51" t="str">
        <f t="shared" si="626"/>
        <v>Men Senior</v>
      </c>
      <c r="H4022" s="51" t="str">
        <f t="shared" si="627"/>
        <v>Steenbras</v>
      </c>
      <c r="I4022" s="84"/>
      <c r="J4022" s="84"/>
      <c r="K4022" s="84"/>
      <c r="L4022" s="83" t="str">
        <f t="shared" si="628"/>
        <v/>
      </c>
      <c r="M4022" s="83" t="str">
        <f t="shared" si="629"/>
        <v/>
      </c>
    </row>
    <row r="4023" spans="1:13" x14ac:dyDescent="0.3">
      <c r="A4023" s="210" t="str">
        <f t="shared" si="621"/>
        <v>2024-IC-L2</v>
      </c>
      <c r="B4023" s="199">
        <f t="shared" si="622"/>
        <v>45402</v>
      </c>
      <c r="C4023" s="210" t="str">
        <f t="shared" si="623"/>
        <v>Zone 2 - Mile 30</v>
      </c>
      <c r="D4023" s="84" t="s">
        <v>955</v>
      </c>
      <c r="E4023" s="51" t="str">
        <f t="shared" si="624"/>
        <v>Dewald</v>
      </c>
      <c r="F4023" s="51" t="str">
        <f t="shared" si="625"/>
        <v>Van Der Merwe</v>
      </c>
      <c r="G4023" s="51" t="str">
        <f t="shared" si="626"/>
        <v>Men Grand Masters</v>
      </c>
      <c r="H4023" s="51" t="str">
        <f t="shared" si="627"/>
        <v>Steenbras</v>
      </c>
      <c r="I4023" s="84"/>
      <c r="J4023" s="84"/>
      <c r="K4023" s="84"/>
      <c r="L4023" s="83" t="str">
        <f t="shared" si="628"/>
        <v/>
      </c>
      <c r="M4023" s="83" t="str">
        <f t="shared" si="629"/>
        <v/>
      </c>
    </row>
    <row r="4024" spans="1:13" x14ac:dyDescent="0.3">
      <c r="A4024" s="210" t="str">
        <f t="shared" si="621"/>
        <v>2024-IC-L2</v>
      </c>
      <c r="B4024" s="199">
        <f t="shared" si="622"/>
        <v>45402</v>
      </c>
      <c r="C4024" s="210" t="str">
        <f t="shared" si="623"/>
        <v>Zone 2 - Mile 30</v>
      </c>
      <c r="D4024" s="84" t="s">
        <v>651</v>
      </c>
      <c r="E4024" s="51" t="str">
        <f t="shared" si="624"/>
        <v>Adre</v>
      </c>
      <c r="F4024" s="51" t="str">
        <f t="shared" si="625"/>
        <v>Van Der Merwe</v>
      </c>
      <c r="G4024" s="51" t="str">
        <f t="shared" si="626"/>
        <v>Men Grand Masters</v>
      </c>
      <c r="H4024" s="51" t="str">
        <f t="shared" si="627"/>
        <v>Steenbras</v>
      </c>
      <c r="I4024" s="84"/>
      <c r="J4024" s="84"/>
      <c r="K4024" s="84"/>
      <c r="L4024" s="83" t="str">
        <f t="shared" si="628"/>
        <v/>
      </c>
      <c r="M4024" s="83" t="str">
        <f t="shared" si="629"/>
        <v/>
      </c>
    </row>
    <row r="4025" spans="1:13" x14ac:dyDescent="0.3">
      <c r="A4025" s="210" t="str">
        <f t="shared" si="621"/>
        <v>2024-IC-L2</v>
      </c>
      <c r="B4025" s="199">
        <f t="shared" si="622"/>
        <v>45402</v>
      </c>
      <c r="C4025" s="210" t="str">
        <f t="shared" si="623"/>
        <v>Zone 2 - Mile 30</v>
      </c>
      <c r="D4025" s="84" t="s">
        <v>1659</v>
      </c>
      <c r="E4025" s="51" t="str">
        <f t="shared" si="624"/>
        <v>L'Wyk</v>
      </c>
      <c r="F4025" s="51" t="str">
        <f t="shared" si="625"/>
        <v>Viljoen</v>
      </c>
      <c r="G4025" s="51" t="str">
        <f t="shared" si="626"/>
        <v>Men U/16</v>
      </c>
      <c r="H4025" s="51" t="str">
        <f t="shared" si="627"/>
        <v>Steenbras</v>
      </c>
      <c r="I4025" s="84"/>
      <c r="J4025" s="84"/>
      <c r="K4025" s="84"/>
      <c r="L4025" s="83" t="str">
        <f t="shared" si="628"/>
        <v/>
      </c>
      <c r="M4025" s="83" t="str">
        <f t="shared" si="629"/>
        <v/>
      </c>
    </row>
    <row r="4026" spans="1:13" x14ac:dyDescent="0.3">
      <c r="A4026" s="210" t="str">
        <f t="shared" si="621"/>
        <v>2024-IC-L2</v>
      </c>
      <c r="B4026" s="199">
        <f t="shared" si="622"/>
        <v>45402</v>
      </c>
      <c r="C4026" s="210" t="str">
        <f t="shared" si="623"/>
        <v>Zone 2 - Mile 30</v>
      </c>
      <c r="D4026" s="84" t="s">
        <v>1158</v>
      </c>
      <c r="E4026" s="51" t="str">
        <f t="shared" si="624"/>
        <v>Luan</v>
      </c>
      <c r="F4026" s="51" t="str">
        <f t="shared" si="625"/>
        <v>Hansen</v>
      </c>
      <c r="G4026" s="51" t="str">
        <f t="shared" si="626"/>
        <v>Men U/16</v>
      </c>
      <c r="H4026" s="51" t="str">
        <f t="shared" si="627"/>
        <v>Steenbras</v>
      </c>
      <c r="I4026" s="84"/>
      <c r="J4026" s="84"/>
      <c r="K4026" s="84"/>
      <c r="L4026" s="83" t="str">
        <f t="shared" si="628"/>
        <v/>
      </c>
      <c r="M4026" s="83" t="str">
        <f t="shared" si="629"/>
        <v/>
      </c>
    </row>
    <row r="4027" spans="1:13" x14ac:dyDescent="0.3">
      <c r="A4027" s="210" t="str">
        <f t="shared" si="621"/>
        <v>2024-IC-L2</v>
      </c>
      <c r="B4027" s="199">
        <f t="shared" si="622"/>
        <v>45402</v>
      </c>
      <c r="C4027" s="210" t="str">
        <f t="shared" si="623"/>
        <v>Zone 2 - Mile 30</v>
      </c>
      <c r="D4027" s="84" t="s">
        <v>691</v>
      </c>
      <c r="E4027" s="51" t="str">
        <f t="shared" si="624"/>
        <v>Dirk</v>
      </c>
      <c r="F4027" s="51" t="str">
        <f t="shared" si="625"/>
        <v>Hansen</v>
      </c>
      <c r="G4027" s="51" t="str">
        <f t="shared" si="626"/>
        <v>Men Veteran</v>
      </c>
      <c r="H4027" s="51" t="str">
        <f t="shared" si="627"/>
        <v>Steenbras</v>
      </c>
      <c r="I4027" s="84"/>
      <c r="J4027" s="84"/>
      <c r="K4027" s="84"/>
      <c r="L4027" s="83" t="str">
        <f t="shared" si="628"/>
        <v/>
      </c>
      <c r="M4027" s="83" t="str">
        <f t="shared" si="629"/>
        <v/>
      </c>
    </row>
    <row r="4028" spans="1:13" x14ac:dyDescent="0.3">
      <c r="A4028" s="210" t="str">
        <f t="shared" si="621"/>
        <v>2024-IC-L2</v>
      </c>
      <c r="B4028" s="199">
        <f t="shared" si="622"/>
        <v>45402</v>
      </c>
      <c r="C4028" s="210" t="str">
        <f t="shared" si="623"/>
        <v>Zone 2 - Mile 30</v>
      </c>
      <c r="D4028" s="84" t="s">
        <v>1562</v>
      </c>
      <c r="E4028" s="51" t="str">
        <f t="shared" si="624"/>
        <v>Frank</v>
      </c>
      <c r="F4028" s="51" t="str">
        <f t="shared" si="625"/>
        <v>Oberholster</v>
      </c>
      <c r="G4028" s="51" t="str">
        <f t="shared" si="626"/>
        <v>Men Senior</v>
      </c>
      <c r="H4028" s="51" t="str">
        <f t="shared" si="627"/>
        <v>Steenbras</v>
      </c>
      <c r="I4028" s="84"/>
      <c r="J4028" s="84"/>
      <c r="K4028" s="84"/>
      <c r="L4028" s="83" t="str">
        <f t="shared" si="628"/>
        <v/>
      </c>
      <c r="M4028" s="83" t="str">
        <f t="shared" si="629"/>
        <v/>
      </c>
    </row>
    <row r="4029" spans="1:13" x14ac:dyDescent="0.3">
      <c r="A4029" s="210" t="str">
        <f t="shared" si="621"/>
        <v>2024-IC-L2</v>
      </c>
      <c r="B4029" s="199">
        <f t="shared" si="622"/>
        <v>45402</v>
      </c>
      <c r="C4029" s="210" t="str">
        <f t="shared" si="623"/>
        <v>Zone 2 - Mile 30</v>
      </c>
      <c r="D4029" s="84" t="s">
        <v>1494</v>
      </c>
      <c r="E4029" s="51" t="str">
        <f t="shared" si="624"/>
        <v>Wikus</v>
      </c>
      <c r="F4029" s="51" t="str">
        <f t="shared" si="625"/>
        <v>Viljoen</v>
      </c>
      <c r="G4029" s="51" t="str">
        <f t="shared" si="626"/>
        <v>Men Veteran</v>
      </c>
      <c r="H4029" s="51" t="str">
        <f t="shared" si="627"/>
        <v>Steenbras</v>
      </c>
      <c r="I4029" s="84"/>
      <c r="J4029" s="84"/>
      <c r="K4029" s="84"/>
      <c r="L4029" s="83" t="str">
        <f t="shared" si="628"/>
        <v/>
      </c>
      <c r="M4029" s="83" t="str">
        <f t="shared" si="629"/>
        <v/>
      </c>
    </row>
    <row r="4030" spans="1:13" x14ac:dyDescent="0.3">
      <c r="A4030" s="210" t="str">
        <f t="shared" si="621"/>
        <v>2024-IC-L2</v>
      </c>
      <c r="B4030" s="199">
        <f t="shared" si="622"/>
        <v>45402</v>
      </c>
      <c r="C4030" s="210" t="str">
        <f t="shared" si="623"/>
        <v>Zone 2 - Mile 30</v>
      </c>
      <c r="D4030" s="84" t="s">
        <v>1186</v>
      </c>
      <c r="E4030" s="51" t="str">
        <f t="shared" si="624"/>
        <v>Marna</v>
      </c>
      <c r="F4030" s="51" t="str">
        <f t="shared" si="625"/>
        <v>Viljoen</v>
      </c>
      <c r="G4030" s="51" t="str">
        <f t="shared" si="626"/>
        <v>Ladies U/16</v>
      </c>
      <c r="H4030" s="51" t="str">
        <f t="shared" si="627"/>
        <v>Steenbras</v>
      </c>
      <c r="I4030" s="84"/>
      <c r="J4030" s="84"/>
      <c r="K4030" s="84"/>
      <c r="L4030" s="83" t="str">
        <f t="shared" si="628"/>
        <v/>
      </c>
      <c r="M4030" s="83" t="str">
        <f t="shared" si="629"/>
        <v/>
      </c>
    </row>
    <row r="4031" spans="1:13" x14ac:dyDescent="0.3">
      <c r="A4031" s="210" t="str">
        <f t="shared" si="621"/>
        <v>2024-IC-L2</v>
      </c>
      <c r="B4031" s="199">
        <f t="shared" si="622"/>
        <v>45402</v>
      </c>
      <c r="C4031" s="210" t="str">
        <f t="shared" si="623"/>
        <v>Zone 2 - Mile 30</v>
      </c>
      <c r="D4031" s="84" t="s">
        <v>1564</v>
      </c>
      <c r="E4031" s="51" t="str">
        <f t="shared" si="624"/>
        <v>Wallace</v>
      </c>
      <c r="F4031" s="51" t="str">
        <f t="shared" si="625"/>
        <v>Shepperson</v>
      </c>
      <c r="G4031" s="51" t="str">
        <f t="shared" si="626"/>
        <v>Men Senior</v>
      </c>
      <c r="H4031" s="51" t="str">
        <f t="shared" si="627"/>
        <v>Steenbras</v>
      </c>
      <c r="I4031" s="84"/>
      <c r="J4031" s="84"/>
      <c r="K4031" s="84"/>
      <c r="L4031" s="83" t="str">
        <f t="shared" si="628"/>
        <v/>
      </c>
      <c r="M4031" s="83" t="str">
        <f t="shared" si="629"/>
        <v/>
      </c>
    </row>
    <row r="4032" spans="1:13" x14ac:dyDescent="0.3">
      <c r="A4032" s="210" t="str">
        <f t="shared" si="621"/>
        <v>2024-IC-L2</v>
      </c>
      <c r="B4032" s="199">
        <f t="shared" si="622"/>
        <v>45402</v>
      </c>
      <c r="C4032" s="210" t="str">
        <f t="shared" si="623"/>
        <v>Zone 2 - Mile 30</v>
      </c>
      <c r="D4032" s="84" t="s">
        <v>1425</v>
      </c>
      <c r="E4032" s="51" t="str">
        <f t="shared" si="624"/>
        <v>Megan</v>
      </c>
      <c r="F4032" s="51" t="str">
        <f t="shared" si="625"/>
        <v>Durant</v>
      </c>
      <c r="G4032" s="51" t="str">
        <f t="shared" si="626"/>
        <v>Ladies U/16</v>
      </c>
      <c r="H4032" s="51" t="str">
        <f t="shared" si="627"/>
        <v>Steenbras</v>
      </c>
      <c r="I4032" s="84"/>
      <c r="J4032" s="84"/>
      <c r="K4032" s="84"/>
      <c r="L4032" s="83" t="str">
        <f t="shared" si="628"/>
        <v/>
      </c>
      <c r="M4032" s="83" t="str">
        <f t="shared" si="629"/>
        <v/>
      </c>
    </row>
    <row r="4033" spans="1:13" x14ac:dyDescent="0.3">
      <c r="A4033" s="210" t="str">
        <f t="shared" si="621"/>
        <v>2024-IC-L2</v>
      </c>
      <c r="B4033" s="199">
        <f t="shared" si="622"/>
        <v>45402</v>
      </c>
      <c r="C4033" s="210" t="str">
        <f t="shared" si="623"/>
        <v>Zone 2 - Mile 30</v>
      </c>
      <c r="D4033" s="84" t="s">
        <v>994</v>
      </c>
      <c r="E4033" s="51" t="str">
        <f t="shared" si="624"/>
        <v>Laurence</v>
      </c>
      <c r="F4033" s="51" t="str">
        <f t="shared" si="625"/>
        <v>Durant</v>
      </c>
      <c r="G4033" s="51" t="str">
        <f t="shared" si="626"/>
        <v>Men Grand Masters</v>
      </c>
      <c r="H4033" s="51" t="str">
        <f t="shared" si="627"/>
        <v>Steenbras</v>
      </c>
      <c r="I4033" s="84"/>
      <c r="J4033" s="84"/>
      <c r="K4033" s="84"/>
      <c r="L4033" s="83" t="str">
        <f t="shared" si="628"/>
        <v/>
      </c>
      <c r="M4033" s="83" t="str">
        <f t="shared" si="629"/>
        <v/>
      </c>
    </row>
    <row r="4034" spans="1:13" x14ac:dyDescent="0.3">
      <c r="A4034" s="210" t="str">
        <f t="shared" si="621"/>
        <v>2024-IC-L2</v>
      </c>
      <c r="B4034" s="199">
        <f t="shared" si="622"/>
        <v>45402</v>
      </c>
      <c r="C4034" s="210" t="str">
        <f t="shared" si="623"/>
        <v>Zone 2 - Mile 30</v>
      </c>
      <c r="D4034" s="84" t="s">
        <v>1024</v>
      </c>
      <c r="E4034" s="51" t="str">
        <f t="shared" si="624"/>
        <v>Hanru</v>
      </c>
      <c r="F4034" s="51" t="str">
        <f t="shared" si="625"/>
        <v>Du Preez</v>
      </c>
      <c r="G4034" s="51" t="str">
        <f t="shared" si="626"/>
        <v>Men U/16</v>
      </c>
      <c r="H4034" s="51" t="str">
        <f t="shared" si="627"/>
        <v>Steenbras</v>
      </c>
      <c r="I4034" s="84"/>
      <c r="J4034" s="84"/>
      <c r="K4034" s="84"/>
      <c r="L4034" s="83" t="str">
        <f t="shared" si="628"/>
        <v/>
      </c>
      <c r="M4034" s="83" t="str">
        <f t="shared" si="629"/>
        <v/>
      </c>
    </row>
    <row r="4035" spans="1:13" x14ac:dyDescent="0.3">
      <c r="A4035" s="210" t="str">
        <f t="shared" ref="A4035:A4098" si="630">IF(D4035="","",A4034)</f>
        <v>2024-IC-L2</v>
      </c>
      <c r="B4035" s="199">
        <f t="shared" ref="B4035:B4098" si="631">IF(D4035="","",B4034)</f>
        <v>45402</v>
      </c>
      <c r="C4035" s="210" t="str">
        <f t="shared" ref="C4035:C4098" si="632">IF(D4035="","",C4034)</f>
        <v>Zone 2 - Mile 30</v>
      </c>
      <c r="D4035" s="84" t="s">
        <v>962</v>
      </c>
      <c r="E4035" s="51" t="str">
        <f t="shared" ref="E4035:E4098" si="633">IF(D4035="","",VLOOKUP(D4035,Master,3,FALSE))</f>
        <v>Manie</v>
      </c>
      <c r="F4035" s="51" t="str">
        <f t="shared" ref="F4035:F4098" si="634">IF(D4035="","",VLOOKUP(D4035,Master,4,FALSE))</f>
        <v>Du Preez</v>
      </c>
      <c r="G4035" s="51" t="str">
        <f t="shared" ref="G4035:G4098" si="635">IF(D4035="","",VLOOKUP(D4035,Master,5,FALSE))</f>
        <v>Men Veteran</v>
      </c>
      <c r="H4035" s="51" t="str">
        <f t="shared" ref="H4035:H4098" si="636">IF(D4035="","",VLOOKUP(D4035,Master,2,FALSE))</f>
        <v>Steenbras</v>
      </c>
      <c r="I4035" s="84"/>
      <c r="J4035" s="84"/>
      <c r="K4035" s="84"/>
      <c r="L4035" s="83" t="str">
        <f t="shared" ref="L4035:L4098" si="637">IF(K4035="","",IF(I4035="",ROUND(HLOOKUP(J4035,kgList,K4035,FALSE),1),ROUND(HLOOKUP(I4035,kgList,K4035,FALSE),1)))</f>
        <v/>
      </c>
      <c r="M4035" s="83" t="str">
        <f t="shared" ref="M4035:M4098" si="638">IF(L4035="","",IF(COUNTA(I4035:J4035)&gt;1,"Edible or Inedible",IF(COUNTA(I4035)=1,L4035*1,IF(COUNTA(J4035)=1,L4035*1,"ERROR"))))</f>
        <v/>
      </c>
    </row>
    <row r="4036" spans="1:13" x14ac:dyDescent="0.3">
      <c r="A4036" s="210" t="str">
        <f t="shared" si="630"/>
        <v>2024-IC-L2</v>
      </c>
      <c r="B4036" s="199">
        <f t="shared" si="631"/>
        <v>45402</v>
      </c>
      <c r="C4036" s="210" t="str">
        <f t="shared" si="632"/>
        <v>Zone 2 - Mile 30</v>
      </c>
      <c r="D4036" s="84" t="s">
        <v>995</v>
      </c>
      <c r="E4036" s="51" t="str">
        <f t="shared" si="633"/>
        <v>Keanu</v>
      </c>
      <c r="F4036" s="51" t="str">
        <f t="shared" si="634"/>
        <v>Du Preez</v>
      </c>
      <c r="G4036" s="51" t="str">
        <f t="shared" si="635"/>
        <v>Men U/16</v>
      </c>
      <c r="H4036" s="51" t="str">
        <f t="shared" si="636"/>
        <v>Steenbras</v>
      </c>
      <c r="I4036" s="84"/>
      <c r="J4036" s="84"/>
      <c r="K4036" s="84"/>
      <c r="L4036" s="83" t="str">
        <f t="shared" si="637"/>
        <v/>
      </c>
      <c r="M4036" s="83" t="str">
        <f t="shared" si="638"/>
        <v/>
      </c>
    </row>
    <row r="4037" spans="1:13" x14ac:dyDescent="0.3">
      <c r="A4037" s="210" t="str">
        <f t="shared" si="630"/>
        <v>2024-IC-L2</v>
      </c>
      <c r="B4037" s="199">
        <f t="shared" si="631"/>
        <v>45402</v>
      </c>
      <c r="C4037" s="210" t="str">
        <f t="shared" si="632"/>
        <v>Zone 2 - Mile 30</v>
      </c>
      <c r="D4037" s="84" t="s">
        <v>1202</v>
      </c>
      <c r="E4037" s="51" t="str">
        <f t="shared" si="633"/>
        <v>Flippie</v>
      </c>
      <c r="F4037" s="51" t="str">
        <f t="shared" si="634"/>
        <v>Scheepers</v>
      </c>
      <c r="G4037" s="51" t="str">
        <f t="shared" si="635"/>
        <v>Men Veteran</v>
      </c>
      <c r="H4037" s="51" t="str">
        <f t="shared" si="636"/>
        <v>Walvis Bay</v>
      </c>
      <c r="I4037" s="84"/>
      <c r="J4037" s="82" t="s">
        <v>1279</v>
      </c>
      <c r="K4037" s="84">
        <v>113</v>
      </c>
      <c r="L4037" s="83">
        <f t="shared" si="637"/>
        <v>6.6</v>
      </c>
      <c r="M4037" s="83">
        <f t="shared" si="638"/>
        <v>6.6</v>
      </c>
    </row>
    <row r="4038" spans="1:13" x14ac:dyDescent="0.3">
      <c r="A4038" s="210" t="str">
        <f t="shared" si="630"/>
        <v>2024-IC-L2</v>
      </c>
      <c r="B4038" s="199">
        <f t="shared" si="631"/>
        <v>45402</v>
      </c>
      <c r="C4038" s="210" t="str">
        <f t="shared" si="632"/>
        <v>Zone 2 - Mile 30</v>
      </c>
      <c r="D4038" s="84" t="s">
        <v>1557</v>
      </c>
      <c r="E4038" s="51" t="str">
        <f t="shared" si="633"/>
        <v>Zillan</v>
      </c>
      <c r="F4038" s="51" t="str">
        <f t="shared" si="634"/>
        <v>Du Pisani</v>
      </c>
      <c r="G4038" s="51" t="str">
        <f t="shared" si="635"/>
        <v>Men Senior</v>
      </c>
      <c r="H4038" s="51" t="str">
        <f t="shared" si="636"/>
        <v>Walvis Bay</v>
      </c>
      <c r="I4038" s="84"/>
      <c r="J4038" s="84" t="s">
        <v>1280</v>
      </c>
      <c r="K4038" s="84">
        <v>117</v>
      </c>
      <c r="L4038" s="83">
        <f t="shared" si="637"/>
        <v>6.4</v>
      </c>
      <c r="M4038" s="83">
        <f t="shared" si="638"/>
        <v>6.4</v>
      </c>
    </row>
    <row r="4039" spans="1:13" x14ac:dyDescent="0.3">
      <c r="A4039" s="210" t="str">
        <f t="shared" si="630"/>
        <v>2024-IC-L2</v>
      </c>
      <c r="B4039" s="199">
        <f t="shared" si="631"/>
        <v>45402</v>
      </c>
      <c r="C4039" s="210" t="str">
        <f t="shared" si="632"/>
        <v>Zone 2 - Mile 30</v>
      </c>
      <c r="D4039" s="84" t="s">
        <v>813</v>
      </c>
      <c r="E4039" s="51" t="str">
        <f t="shared" si="633"/>
        <v>Cristiano</v>
      </c>
      <c r="F4039" s="51" t="str">
        <f t="shared" si="634"/>
        <v>Bampton</v>
      </c>
      <c r="G4039" s="51" t="str">
        <f t="shared" si="635"/>
        <v>Men U/21</v>
      </c>
      <c r="H4039" s="51" t="str">
        <f t="shared" si="636"/>
        <v>Walvis Bay</v>
      </c>
      <c r="I4039" s="84"/>
      <c r="J4039" s="82" t="s">
        <v>1279</v>
      </c>
      <c r="K4039" s="84">
        <v>108</v>
      </c>
      <c r="L4039" s="83">
        <f t="shared" si="637"/>
        <v>5.6</v>
      </c>
      <c r="M4039" s="83">
        <f t="shared" si="638"/>
        <v>5.6</v>
      </c>
    </row>
    <row r="4040" spans="1:13" x14ac:dyDescent="0.3">
      <c r="A4040" s="210" t="str">
        <f t="shared" si="630"/>
        <v>2024-IC-L2</v>
      </c>
      <c r="B4040" s="199">
        <f t="shared" si="631"/>
        <v>45402</v>
      </c>
      <c r="C4040" s="210" t="str">
        <f t="shared" si="632"/>
        <v>Zone 2 - Mile 30</v>
      </c>
      <c r="D4040" s="84" t="s">
        <v>549</v>
      </c>
      <c r="E4040" s="51" t="str">
        <f t="shared" si="633"/>
        <v>Werner</v>
      </c>
      <c r="F4040" s="51" t="str">
        <f t="shared" si="634"/>
        <v>Van Riet</v>
      </c>
      <c r="G4040" s="51" t="str">
        <f t="shared" si="635"/>
        <v>Men Veteran</v>
      </c>
      <c r="H4040" s="51" t="str">
        <f t="shared" si="636"/>
        <v>Walvis Bay</v>
      </c>
      <c r="I4040" s="84"/>
      <c r="J4040" s="84" t="s">
        <v>1280</v>
      </c>
      <c r="K4040" s="84">
        <v>125</v>
      </c>
      <c r="L4040" s="83">
        <f t="shared" si="637"/>
        <v>8.1</v>
      </c>
      <c r="M4040" s="83">
        <f t="shared" si="638"/>
        <v>8.1</v>
      </c>
    </row>
    <row r="4041" spans="1:13" x14ac:dyDescent="0.3">
      <c r="A4041" s="210" t="str">
        <f t="shared" si="630"/>
        <v>2024-IC-L2</v>
      </c>
      <c r="B4041" s="199">
        <f t="shared" si="631"/>
        <v>45402</v>
      </c>
      <c r="C4041" s="210" t="str">
        <f t="shared" si="632"/>
        <v>Zone 2 - Mile 30</v>
      </c>
      <c r="D4041" s="84" t="s">
        <v>1324</v>
      </c>
      <c r="E4041" s="51" t="str">
        <f t="shared" si="633"/>
        <v>Frikkie</v>
      </c>
      <c r="F4041" s="51" t="str">
        <f t="shared" si="634"/>
        <v>Ferreira</v>
      </c>
      <c r="G4041" s="51" t="str">
        <f t="shared" si="635"/>
        <v>Men Master</v>
      </c>
      <c r="H4041" s="51" t="str">
        <f t="shared" si="636"/>
        <v>Walvis Bay</v>
      </c>
      <c r="I4041" s="84"/>
      <c r="J4041" s="82" t="s">
        <v>1279</v>
      </c>
      <c r="K4041" s="84">
        <v>117</v>
      </c>
      <c r="L4041" s="83">
        <f t="shared" si="637"/>
        <v>7.4</v>
      </c>
      <c r="M4041" s="83">
        <f t="shared" si="638"/>
        <v>7.4</v>
      </c>
    </row>
    <row r="4042" spans="1:13" x14ac:dyDescent="0.3">
      <c r="A4042" s="210" t="str">
        <f t="shared" si="630"/>
        <v>2024-IC-L2</v>
      </c>
      <c r="B4042" s="199">
        <f t="shared" si="631"/>
        <v>45402</v>
      </c>
      <c r="C4042" s="210" t="str">
        <f t="shared" si="632"/>
        <v>Zone 2 - Mile 30</v>
      </c>
      <c r="D4042" s="84" t="s">
        <v>490</v>
      </c>
      <c r="E4042" s="51" t="str">
        <f t="shared" si="633"/>
        <v>Terence</v>
      </c>
      <c r="F4042" s="51" t="str">
        <f t="shared" si="634"/>
        <v>Clark</v>
      </c>
      <c r="G4042" s="51" t="str">
        <f t="shared" si="635"/>
        <v>Men Grand Masters</v>
      </c>
      <c r="H4042" s="51" t="str">
        <f t="shared" si="636"/>
        <v>Walvis Bay</v>
      </c>
      <c r="I4042" s="84"/>
      <c r="J4042" s="84" t="s">
        <v>1280</v>
      </c>
      <c r="K4042" s="84">
        <v>124</v>
      </c>
      <c r="L4042" s="83">
        <f t="shared" si="637"/>
        <v>7.9</v>
      </c>
      <c r="M4042" s="83">
        <f t="shared" si="638"/>
        <v>7.9</v>
      </c>
    </row>
    <row r="4043" spans="1:13" x14ac:dyDescent="0.3">
      <c r="A4043" s="210" t="str">
        <f t="shared" si="630"/>
        <v>2024-IC-L2</v>
      </c>
      <c r="B4043" s="199">
        <f t="shared" si="631"/>
        <v>45402</v>
      </c>
      <c r="C4043" s="210" t="str">
        <f t="shared" si="632"/>
        <v>Zone 2 - Mile 30</v>
      </c>
      <c r="D4043" s="84" t="s">
        <v>775</v>
      </c>
      <c r="E4043" s="51" t="str">
        <f t="shared" si="633"/>
        <v xml:space="preserve">Emile </v>
      </c>
      <c r="F4043" s="51" t="str">
        <f t="shared" si="634"/>
        <v>Van Heerden</v>
      </c>
      <c r="G4043" s="51" t="str">
        <f t="shared" si="635"/>
        <v>Men Senior</v>
      </c>
      <c r="H4043" s="51" t="str">
        <f t="shared" si="636"/>
        <v>Walvis Bay</v>
      </c>
      <c r="I4043" s="84"/>
      <c r="J4043" s="84" t="s">
        <v>1280</v>
      </c>
      <c r="K4043" s="84">
        <v>129</v>
      </c>
      <c r="L4043" s="83">
        <f t="shared" si="637"/>
        <v>9</v>
      </c>
      <c r="M4043" s="83">
        <f t="shared" si="638"/>
        <v>9</v>
      </c>
    </row>
    <row r="4044" spans="1:13" x14ac:dyDescent="0.3">
      <c r="A4044" s="210" t="str">
        <f t="shared" si="630"/>
        <v>2024-IC-L2</v>
      </c>
      <c r="B4044" s="199">
        <f t="shared" si="631"/>
        <v>45402</v>
      </c>
      <c r="C4044" s="210" t="str">
        <f t="shared" si="632"/>
        <v>Zone 2 - Mile 30</v>
      </c>
      <c r="D4044" s="84" t="s">
        <v>1146</v>
      </c>
      <c r="E4044" s="51" t="str">
        <f t="shared" si="633"/>
        <v>Martin</v>
      </c>
      <c r="F4044" s="51" t="str">
        <f t="shared" si="634"/>
        <v>Cordier</v>
      </c>
      <c r="G4044" s="51" t="str">
        <f t="shared" si="635"/>
        <v>Men Veteran</v>
      </c>
      <c r="H4044" s="51" t="str">
        <f t="shared" si="636"/>
        <v>Okahandja</v>
      </c>
      <c r="I4044" s="84"/>
      <c r="J4044" s="82" t="s">
        <v>1279</v>
      </c>
      <c r="K4044" s="84">
        <v>141</v>
      </c>
      <c r="L4044" s="83">
        <f t="shared" si="637"/>
        <v>14.1</v>
      </c>
      <c r="M4044" s="83">
        <f t="shared" si="638"/>
        <v>14.1</v>
      </c>
    </row>
    <row r="4045" spans="1:13" x14ac:dyDescent="0.3">
      <c r="A4045" s="210" t="str">
        <f t="shared" si="630"/>
        <v>2024-IC-L2</v>
      </c>
      <c r="B4045" s="199">
        <f t="shared" si="631"/>
        <v>45402</v>
      </c>
      <c r="C4045" s="210" t="str">
        <f t="shared" si="632"/>
        <v>Zone 2 - Mile 30</v>
      </c>
      <c r="D4045" s="84" t="s">
        <v>1717</v>
      </c>
      <c r="E4045" s="51" t="str">
        <f t="shared" si="633"/>
        <v>Andre</v>
      </c>
      <c r="F4045" s="51" t="str">
        <f t="shared" si="634"/>
        <v>Bezuidehout</v>
      </c>
      <c r="G4045" s="51" t="str">
        <f t="shared" si="635"/>
        <v>Men Master</v>
      </c>
      <c r="H4045" s="51" t="str">
        <f t="shared" si="636"/>
        <v>Walvis Bay</v>
      </c>
      <c r="I4045" s="84"/>
      <c r="J4045" s="82" t="s">
        <v>1279</v>
      </c>
      <c r="K4045" s="84">
        <v>109</v>
      </c>
      <c r="L4045" s="83">
        <f t="shared" si="637"/>
        <v>5.8</v>
      </c>
      <c r="M4045" s="83">
        <f t="shared" si="638"/>
        <v>5.8</v>
      </c>
    </row>
    <row r="4046" spans="1:13" x14ac:dyDescent="0.3">
      <c r="A4046" s="210" t="str">
        <f t="shared" si="630"/>
        <v>2024-IC-L2</v>
      </c>
      <c r="B4046" s="199">
        <f t="shared" si="631"/>
        <v>45402</v>
      </c>
      <c r="C4046" s="210" t="str">
        <f t="shared" si="632"/>
        <v>Zone 2 - Mile 30</v>
      </c>
      <c r="D4046" s="84" t="s">
        <v>1705</v>
      </c>
      <c r="E4046" s="51" t="str">
        <f t="shared" si="633"/>
        <v>Wentzel</v>
      </c>
      <c r="F4046" s="51" t="str">
        <f t="shared" si="634"/>
        <v>Smal</v>
      </c>
      <c r="G4046" s="51" t="str">
        <f t="shared" si="635"/>
        <v>Men Senior</v>
      </c>
      <c r="H4046" s="51" t="str">
        <f t="shared" si="636"/>
        <v>Okahandja</v>
      </c>
      <c r="I4046" s="84"/>
      <c r="J4046" s="82" t="s">
        <v>1279</v>
      </c>
      <c r="K4046" s="84">
        <v>118</v>
      </c>
      <c r="L4046" s="83">
        <f t="shared" si="637"/>
        <v>7.6</v>
      </c>
      <c r="M4046" s="83">
        <f t="shared" si="638"/>
        <v>7.6</v>
      </c>
    </row>
    <row r="4047" spans="1:13" x14ac:dyDescent="0.3">
      <c r="A4047" s="210" t="str">
        <f t="shared" si="630"/>
        <v>2024-IC-L2</v>
      </c>
      <c r="B4047" s="199">
        <f t="shared" si="631"/>
        <v>45402</v>
      </c>
      <c r="C4047" s="210" t="str">
        <f t="shared" si="632"/>
        <v>Zone 2 - Mile 30</v>
      </c>
      <c r="D4047" s="84" t="s">
        <v>1705</v>
      </c>
      <c r="E4047" s="51" t="str">
        <f t="shared" si="633"/>
        <v>Wentzel</v>
      </c>
      <c r="F4047" s="51" t="str">
        <f t="shared" si="634"/>
        <v>Smal</v>
      </c>
      <c r="G4047" s="51" t="str">
        <f t="shared" si="635"/>
        <v>Men Senior</v>
      </c>
      <c r="H4047" s="51" t="str">
        <f t="shared" si="636"/>
        <v>Okahandja</v>
      </c>
      <c r="I4047" s="84"/>
      <c r="J4047" s="82" t="s">
        <v>1279</v>
      </c>
      <c r="K4047" s="84">
        <v>146</v>
      </c>
      <c r="L4047" s="83">
        <f t="shared" si="637"/>
        <v>15.9</v>
      </c>
      <c r="M4047" s="83">
        <f t="shared" si="638"/>
        <v>15.9</v>
      </c>
    </row>
    <row r="4048" spans="1:13" x14ac:dyDescent="0.3">
      <c r="A4048" s="210" t="str">
        <f t="shared" si="630"/>
        <v>2024-IC-L2</v>
      </c>
      <c r="B4048" s="199">
        <f t="shared" si="631"/>
        <v>45402</v>
      </c>
      <c r="C4048" s="210" t="str">
        <f t="shared" si="632"/>
        <v>Zone 2 - Mile 30</v>
      </c>
      <c r="D4048" s="84" t="s">
        <v>787</v>
      </c>
      <c r="E4048" s="51" t="str">
        <f t="shared" si="633"/>
        <v>Morne</v>
      </c>
      <c r="F4048" s="51" t="str">
        <f t="shared" si="634"/>
        <v>Hugo</v>
      </c>
      <c r="G4048" s="51" t="str">
        <f t="shared" si="635"/>
        <v>Men Veteran</v>
      </c>
      <c r="H4048" s="51" t="str">
        <f t="shared" si="636"/>
        <v>Walvis Bay</v>
      </c>
      <c r="I4048" s="84"/>
      <c r="J4048" s="82" t="s">
        <v>1279</v>
      </c>
      <c r="K4048" s="84">
        <v>79</v>
      </c>
      <c r="L4048" s="83">
        <f t="shared" si="637"/>
        <v>1.9</v>
      </c>
      <c r="M4048" s="83">
        <f t="shared" si="638"/>
        <v>1.9</v>
      </c>
    </row>
    <row r="4049" spans="1:13" x14ac:dyDescent="0.3">
      <c r="A4049" s="210" t="str">
        <f t="shared" si="630"/>
        <v>2024-IC-L2</v>
      </c>
      <c r="B4049" s="199">
        <f t="shared" si="631"/>
        <v>45402</v>
      </c>
      <c r="C4049" s="210" t="str">
        <f t="shared" si="632"/>
        <v>Zone 2 - Mile 30</v>
      </c>
      <c r="D4049" s="84" t="s">
        <v>1859</v>
      </c>
      <c r="E4049" s="51" t="str">
        <f t="shared" si="633"/>
        <v>Joe Imre</v>
      </c>
      <c r="F4049" s="51" t="str">
        <f t="shared" si="634"/>
        <v>Carstens</v>
      </c>
      <c r="G4049" s="51" t="str">
        <f t="shared" si="635"/>
        <v>Men Senior</v>
      </c>
      <c r="H4049" s="51" t="str">
        <f t="shared" si="636"/>
        <v>Walvis Bay</v>
      </c>
      <c r="I4049" s="84"/>
      <c r="J4049" s="82" t="s">
        <v>1279</v>
      </c>
      <c r="K4049" s="84">
        <v>159</v>
      </c>
      <c r="L4049" s="83">
        <f t="shared" si="637"/>
        <v>21.3</v>
      </c>
      <c r="M4049" s="83">
        <f t="shared" si="638"/>
        <v>21.3</v>
      </c>
    </row>
    <row r="4050" spans="1:13" x14ac:dyDescent="0.3">
      <c r="A4050" s="210" t="str">
        <f t="shared" si="630"/>
        <v>2024-IC-L2</v>
      </c>
      <c r="B4050" s="199">
        <f t="shared" si="631"/>
        <v>45402</v>
      </c>
      <c r="C4050" s="210" t="str">
        <f t="shared" si="632"/>
        <v>Zone 2 - Mile 30</v>
      </c>
      <c r="D4050" s="84" t="s">
        <v>1381</v>
      </c>
      <c r="E4050" s="51" t="str">
        <f t="shared" si="633"/>
        <v>Frank</v>
      </c>
      <c r="F4050" s="51" t="str">
        <f t="shared" si="634"/>
        <v>Borruso</v>
      </c>
      <c r="G4050" s="51" t="str">
        <f t="shared" si="635"/>
        <v>Men Master</v>
      </c>
      <c r="H4050" s="51" t="str">
        <f t="shared" si="636"/>
        <v>Walvis Bay</v>
      </c>
      <c r="I4050" s="84"/>
      <c r="J4050" s="84" t="s">
        <v>1306</v>
      </c>
      <c r="K4050" s="84">
        <v>60</v>
      </c>
      <c r="L4050" s="83">
        <f t="shared" si="637"/>
        <v>3.2</v>
      </c>
      <c r="M4050" s="83">
        <f t="shared" si="638"/>
        <v>3.2</v>
      </c>
    </row>
    <row r="4051" spans="1:13" x14ac:dyDescent="0.3">
      <c r="A4051" s="210" t="str">
        <f t="shared" si="630"/>
        <v>2024-IC-L2</v>
      </c>
      <c r="B4051" s="199">
        <f t="shared" si="631"/>
        <v>45402</v>
      </c>
      <c r="C4051" s="210" t="str">
        <f t="shared" si="632"/>
        <v>Zone 2 - Mile 30</v>
      </c>
      <c r="D4051" s="84" t="s">
        <v>533</v>
      </c>
      <c r="E4051" s="51" t="str">
        <f t="shared" si="633"/>
        <v>Sarah-Ann</v>
      </c>
      <c r="F4051" s="51" t="str">
        <f t="shared" si="634"/>
        <v>Mills</v>
      </c>
      <c r="G4051" s="51" t="str">
        <f t="shared" si="635"/>
        <v>Ladies Master</v>
      </c>
      <c r="H4051" s="51" t="str">
        <f t="shared" si="636"/>
        <v>Walvis Bay</v>
      </c>
      <c r="I4051" s="84"/>
      <c r="J4051" s="84" t="s">
        <v>20</v>
      </c>
      <c r="K4051" s="84">
        <v>67</v>
      </c>
      <c r="L4051" s="83">
        <f t="shared" si="637"/>
        <v>1.1000000000000001</v>
      </c>
      <c r="M4051" s="83">
        <f t="shared" si="638"/>
        <v>1.1000000000000001</v>
      </c>
    </row>
    <row r="4052" spans="1:13" x14ac:dyDescent="0.3">
      <c r="A4052" s="210" t="str">
        <f t="shared" si="630"/>
        <v>2024-IC-L2</v>
      </c>
      <c r="B4052" s="199">
        <f t="shared" si="631"/>
        <v>45402</v>
      </c>
      <c r="C4052" s="210" t="str">
        <f t="shared" si="632"/>
        <v>Zone 2 - Mile 30</v>
      </c>
      <c r="D4052" s="84" t="s">
        <v>779</v>
      </c>
      <c r="E4052" s="51" t="str">
        <f t="shared" si="633"/>
        <v>Jean Pierre</v>
      </c>
      <c r="F4052" s="51" t="str">
        <f t="shared" si="634"/>
        <v>Hugo</v>
      </c>
      <c r="G4052" s="51" t="str">
        <f t="shared" si="635"/>
        <v>Men Senior</v>
      </c>
      <c r="H4052" s="51" t="str">
        <f t="shared" si="636"/>
        <v>Walvis Bay</v>
      </c>
      <c r="I4052" s="84" t="s">
        <v>19</v>
      </c>
      <c r="J4052" s="84"/>
      <c r="K4052" s="84">
        <v>64</v>
      </c>
      <c r="L4052" s="83">
        <f t="shared" si="637"/>
        <v>2.7</v>
      </c>
      <c r="M4052" s="83">
        <f t="shared" si="638"/>
        <v>2.7</v>
      </c>
    </row>
    <row r="4053" spans="1:13" x14ac:dyDescent="0.3">
      <c r="A4053" s="210" t="str">
        <f t="shared" si="630"/>
        <v>2024-IC-L2</v>
      </c>
      <c r="B4053" s="199">
        <f t="shared" si="631"/>
        <v>45402</v>
      </c>
      <c r="C4053" s="210" t="str">
        <f t="shared" si="632"/>
        <v>Zone 2 - Mile 30</v>
      </c>
      <c r="D4053" s="84" t="s">
        <v>779</v>
      </c>
      <c r="E4053" s="51" t="str">
        <f t="shared" si="633"/>
        <v>Jean Pierre</v>
      </c>
      <c r="F4053" s="51" t="str">
        <f t="shared" si="634"/>
        <v>Hugo</v>
      </c>
      <c r="G4053" s="51" t="str">
        <f t="shared" si="635"/>
        <v>Men Senior</v>
      </c>
      <c r="H4053" s="51" t="str">
        <f t="shared" si="636"/>
        <v>Walvis Bay</v>
      </c>
      <c r="I4053" s="84"/>
      <c r="J4053" s="82" t="s">
        <v>1279</v>
      </c>
      <c r="K4053" s="84">
        <v>68</v>
      </c>
      <c r="L4053" s="83">
        <f t="shared" si="637"/>
        <v>1.2</v>
      </c>
      <c r="M4053" s="83">
        <f t="shared" si="638"/>
        <v>1.2</v>
      </c>
    </row>
    <row r="4054" spans="1:13" x14ac:dyDescent="0.3">
      <c r="A4054" s="210" t="str">
        <f t="shared" si="630"/>
        <v>2024-IC-L2</v>
      </c>
      <c r="B4054" s="199">
        <f t="shared" si="631"/>
        <v>45402</v>
      </c>
      <c r="C4054" s="210" t="str">
        <f t="shared" si="632"/>
        <v>Zone 2 - Mile 30</v>
      </c>
      <c r="D4054" s="84" t="s">
        <v>1555</v>
      </c>
      <c r="E4054" s="51" t="str">
        <f t="shared" si="633"/>
        <v>Hannelie</v>
      </c>
      <c r="F4054" s="51" t="str">
        <f t="shared" si="634"/>
        <v>Du Plessis</v>
      </c>
      <c r="G4054" s="51" t="str">
        <f t="shared" si="635"/>
        <v>Ladies Master</v>
      </c>
      <c r="H4054" s="51" t="str">
        <f t="shared" si="636"/>
        <v>Walvis Bay</v>
      </c>
      <c r="I4054" s="84" t="s">
        <v>19</v>
      </c>
      <c r="J4054" s="84"/>
      <c r="K4054" s="84">
        <v>44</v>
      </c>
      <c r="L4054" s="83">
        <f t="shared" si="637"/>
        <v>0.9</v>
      </c>
      <c r="M4054" s="83">
        <f t="shared" si="638"/>
        <v>0.9</v>
      </c>
    </row>
    <row r="4055" spans="1:13" x14ac:dyDescent="0.3">
      <c r="A4055" s="210" t="str">
        <f t="shared" si="630"/>
        <v>2024-IC-L2</v>
      </c>
      <c r="B4055" s="199">
        <f t="shared" si="631"/>
        <v>45402</v>
      </c>
      <c r="C4055" s="210" t="str">
        <f t="shared" si="632"/>
        <v>Zone 2 - Mile 30</v>
      </c>
      <c r="D4055" s="84" t="s">
        <v>1763</v>
      </c>
      <c r="E4055" s="51" t="str">
        <f t="shared" si="633"/>
        <v>Charlotte</v>
      </c>
      <c r="F4055" s="51" t="str">
        <f t="shared" si="634"/>
        <v>Vermaak</v>
      </c>
      <c r="G4055" s="51" t="str">
        <f t="shared" si="635"/>
        <v>Ladies Master</v>
      </c>
      <c r="H4055" s="51" t="str">
        <f t="shared" si="636"/>
        <v>Henties Bay</v>
      </c>
      <c r="I4055" s="84"/>
      <c r="J4055" s="84"/>
      <c r="K4055" s="84"/>
      <c r="L4055" s="83" t="str">
        <f t="shared" si="637"/>
        <v/>
      </c>
      <c r="M4055" s="83" t="str">
        <f t="shared" si="638"/>
        <v/>
      </c>
    </row>
    <row r="4056" spans="1:13" x14ac:dyDescent="0.3">
      <c r="A4056" s="210" t="str">
        <f t="shared" si="630"/>
        <v>2024-IC-L2</v>
      </c>
      <c r="B4056" s="199">
        <f t="shared" si="631"/>
        <v>45402</v>
      </c>
      <c r="C4056" s="210" t="str">
        <f t="shared" si="632"/>
        <v>Zone 2 - Mile 30</v>
      </c>
      <c r="D4056" s="84" t="s">
        <v>1357</v>
      </c>
      <c r="E4056" s="51" t="str">
        <f t="shared" si="633"/>
        <v>Donavin</v>
      </c>
      <c r="F4056" s="51" t="str">
        <f t="shared" si="634"/>
        <v>Bezuidehoudt</v>
      </c>
      <c r="G4056" s="51" t="str">
        <f t="shared" si="635"/>
        <v>Men Senior</v>
      </c>
      <c r="H4056" s="51" t="str">
        <f t="shared" si="636"/>
        <v>Walvis Bay</v>
      </c>
      <c r="I4056" s="84"/>
      <c r="J4056" s="84" t="s">
        <v>1256</v>
      </c>
      <c r="K4056" s="84">
        <v>66</v>
      </c>
      <c r="L4056" s="83">
        <f t="shared" si="637"/>
        <v>1</v>
      </c>
      <c r="M4056" s="83">
        <f t="shared" si="638"/>
        <v>1</v>
      </c>
    </row>
    <row r="4057" spans="1:13" x14ac:dyDescent="0.3">
      <c r="A4057" s="210" t="str">
        <f t="shared" si="630"/>
        <v>2024-IC-L2</v>
      </c>
      <c r="B4057" s="199">
        <f t="shared" si="631"/>
        <v>45402</v>
      </c>
      <c r="C4057" s="210" t="str">
        <f t="shared" si="632"/>
        <v>Zone 2 - Mile 30</v>
      </c>
      <c r="D4057" s="84" t="s">
        <v>966</v>
      </c>
      <c r="E4057" s="51" t="str">
        <f t="shared" si="633"/>
        <v>Eduard</v>
      </c>
      <c r="F4057" s="51" t="str">
        <f t="shared" si="634"/>
        <v>Janse v Rensburg</v>
      </c>
      <c r="G4057" s="51" t="str">
        <f t="shared" si="635"/>
        <v>Men U/21</v>
      </c>
      <c r="H4057" s="51" t="str">
        <f t="shared" si="636"/>
        <v>Walvis Bay</v>
      </c>
      <c r="I4057" s="84"/>
      <c r="J4057" s="84"/>
      <c r="K4057" s="84"/>
      <c r="L4057" s="83" t="str">
        <f t="shared" si="637"/>
        <v/>
      </c>
      <c r="M4057" s="83" t="str">
        <f t="shared" si="638"/>
        <v/>
      </c>
    </row>
    <row r="4058" spans="1:13" x14ac:dyDescent="0.3">
      <c r="A4058" s="210" t="str">
        <f t="shared" si="630"/>
        <v>2024-IC-L2</v>
      </c>
      <c r="B4058" s="199">
        <f t="shared" si="631"/>
        <v>45402</v>
      </c>
      <c r="C4058" s="210" t="str">
        <f t="shared" si="632"/>
        <v>Zone 2 - Mile 30</v>
      </c>
      <c r="D4058" s="84" t="s">
        <v>502</v>
      </c>
      <c r="E4058" s="51" t="str">
        <f t="shared" si="633"/>
        <v>Stefan</v>
      </c>
      <c r="F4058" s="51" t="str">
        <f t="shared" si="634"/>
        <v>Du Preez</v>
      </c>
      <c r="G4058" s="51" t="str">
        <f t="shared" si="635"/>
        <v>Men Master</v>
      </c>
      <c r="H4058" s="51" t="str">
        <f t="shared" si="636"/>
        <v>Walvis Bay</v>
      </c>
      <c r="I4058" s="84"/>
      <c r="J4058" s="84"/>
      <c r="K4058" s="84"/>
      <c r="L4058" s="83" t="str">
        <f t="shared" si="637"/>
        <v/>
      </c>
      <c r="M4058" s="83" t="str">
        <f t="shared" si="638"/>
        <v/>
      </c>
    </row>
    <row r="4059" spans="1:13" x14ac:dyDescent="0.3">
      <c r="A4059" s="210" t="str">
        <f t="shared" si="630"/>
        <v>2024-IC-L2</v>
      </c>
      <c r="B4059" s="199">
        <f t="shared" si="631"/>
        <v>45402</v>
      </c>
      <c r="C4059" s="210" t="str">
        <f t="shared" si="632"/>
        <v>Zone 2 - Mile 30</v>
      </c>
      <c r="D4059" s="84" t="s">
        <v>1617</v>
      </c>
      <c r="E4059" s="51" t="str">
        <f t="shared" si="633"/>
        <v>Gert</v>
      </c>
      <c r="F4059" s="51" t="str">
        <f t="shared" si="634"/>
        <v>Nelson</v>
      </c>
      <c r="G4059" s="51" t="str">
        <f t="shared" si="635"/>
        <v>Men Veteran</v>
      </c>
      <c r="H4059" s="51" t="str">
        <f t="shared" si="636"/>
        <v>Walvis Bay</v>
      </c>
      <c r="I4059" s="84"/>
      <c r="J4059" s="84"/>
      <c r="K4059" s="84"/>
      <c r="L4059" s="83" t="str">
        <f t="shared" si="637"/>
        <v/>
      </c>
      <c r="M4059" s="83" t="str">
        <f t="shared" si="638"/>
        <v/>
      </c>
    </row>
    <row r="4060" spans="1:13" x14ac:dyDescent="0.3">
      <c r="A4060" s="210" t="str">
        <f t="shared" si="630"/>
        <v>2024-IC-L2</v>
      </c>
      <c r="B4060" s="199">
        <f t="shared" si="631"/>
        <v>45402</v>
      </c>
      <c r="C4060" s="210" t="str">
        <f t="shared" si="632"/>
        <v>Zone 2 - Mile 30</v>
      </c>
      <c r="D4060" s="84" t="s">
        <v>597</v>
      </c>
      <c r="E4060" s="51" t="str">
        <f t="shared" si="633"/>
        <v>Gunther</v>
      </c>
      <c r="F4060" s="51" t="str">
        <f t="shared" si="634"/>
        <v>Krauer</v>
      </c>
      <c r="G4060" s="51" t="str">
        <f t="shared" si="635"/>
        <v>Men Master</v>
      </c>
      <c r="H4060" s="51" t="str">
        <f t="shared" si="636"/>
        <v>Walvis Bay</v>
      </c>
      <c r="I4060" s="84"/>
      <c r="J4060" s="84"/>
      <c r="K4060" s="84"/>
      <c r="L4060" s="83" t="str">
        <f t="shared" si="637"/>
        <v/>
      </c>
      <c r="M4060" s="83" t="str">
        <f t="shared" si="638"/>
        <v/>
      </c>
    </row>
    <row r="4061" spans="1:13" x14ac:dyDescent="0.3">
      <c r="A4061" s="210" t="str">
        <f t="shared" si="630"/>
        <v>2024-IC-L2</v>
      </c>
      <c r="B4061" s="199">
        <f t="shared" si="631"/>
        <v>45402</v>
      </c>
      <c r="C4061" s="210" t="str">
        <f t="shared" si="632"/>
        <v>Zone 2 - Mile 30</v>
      </c>
      <c r="D4061" s="84" t="s">
        <v>618</v>
      </c>
      <c r="E4061" s="51" t="str">
        <f t="shared" si="633"/>
        <v>Morne</v>
      </c>
      <c r="F4061" s="51" t="str">
        <f t="shared" si="634"/>
        <v>Janse v Rensburg</v>
      </c>
      <c r="G4061" s="51" t="str">
        <f t="shared" si="635"/>
        <v>Men Veteran</v>
      </c>
      <c r="H4061" s="51" t="str">
        <f t="shared" si="636"/>
        <v>Walvis Bay</v>
      </c>
      <c r="I4061" s="84"/>
      <c r="J4061" s="84"/>
      <c r="K4061" s="84"/>
      <c r="L4061" s="83" t="str">
        <f t="shared" si="637"/>
        <v/>
      </c>
      <c r="M4061" s="83" t="str">
        <f t="shared" si="638"/>
        <v/>
      </c>
    </row>
    <row r="4062" spans="1:13" x14ac:dyDescent="0.3">
      <c r="A4062" s="210" t="str">
        <f t="shared" si="630"/>
        <v>2024-IC-L2</v>
      </c>
      <c r="B4062" s="199">
        <f t="shared" si="631"/>
        <v>45402</v>
      </c>
      <c r="C4062" s="210" t="str">
        <f t="shared" si="632"/>
        <v>Zone 2 - Mile 30</v>
      </c>
      <c r="D4062" s="84" t="s">
        <v>1558</v>
      </c>
      <c r="E4062" s="51" t="str">
        <f t="shared" si="633"/>
        <v>Breggie</v>
      </c>
      <c r="F4062" s="51" t="str">
        <f t="shared" si="634"/>
        <v>Ferreira</v>
      </c>
      <c r="G4062" s="51" t="str">
        <f t="shared" si="635"/>
        <v>Ladies Master</v>
      </c>
      <c r="H4062" s="51" t="str">
        <f t="shared" si="636"/>
        <v>Walvis Bay</v>
      </c>
      <c r="I4062" s="84"/>
      <c r="J4062" s="84"/>
      <c r="K4062" s="84"/>
      <c r="L4062" s="83" t="str">
        <f t="shared" si="637"/>
        <v/>
      </c>
      <c r="M4062" s="83" t="str">
        <f t="shared" si="638"/>
        <v/>
      </c>
    </row>
    <row r="4063" spans="1:13" x14ac:dyDescent="0.3">
      <c r="A4063" s="210" t="str">
        <f t="shared" si="630"/>
        <v>2024-IC-L2</v>
      </c>
      <c r="B4063" s="199">
        <f t="shared" si="631"/>
        <v>45402</v>
      </c>
      <c r="C4063" s="210" t="str">
        <f t="shared" si="632"/>
        <v>Zone 2 - Mile 30</v>
      </c>
      <c r="D4063" s="84" t="s">
        <v>1702</v>
      </c>
      <c r="E4063" s="51" t="str">
        <f t="shared" si="633"/>
        <v>David</v>
      </c>
      <c r="F4063" s="51" t="str">
        <f t="shared" si="634"/>
        <v>Hyman</v>
      </c>
      <c r="G4063" s="51" t="str">
        <f t="shared" si="635"/>
        <v>Men Master</v>
      </c>
      <c r="H4063" s="51" t="str">
        <f t="shared" si="636"/>
        <v>Walvis Bay</v>
      </c>
      <c r="I4063" s="84"/>
      <c r="J4063" s="84"/>
      <c r="K4063" s="84"/>
      <c r="L4063" s="83" t="str">
        <f t="shared" si="637"/>
        <v/>
      </c>
      <c r="M4063" s="83" t="str">
        <f t="shared" si="638"/>
        <v/>
      </c>
    </row>
    <row r="4064" spans="1:13" x14ac:dyDescent="0.3">
      <c r="A4064" s="210" t="str">
        <f t="shared" si="630"/>
        <v>2024-IC-L2</v>
      </c>
      <c r="B4064" s="199">
        <f t="shared" si="631"/>
        <v>45402</v>
      </c>
      <c r="C4064" s="210" t="str">
        <f t="shared" si="632"/>
        <v>Zone 2 - Mile 30</v>
      </c>
      <c r="D4064" s="84" t="s">
        <v>1080</v>
      </c>
      <c r="E4064" s="51" t="str">
        <f t="shared" si="633"/>
        <v>Willem Johannes</v>
      </c>
      <c r="F4064" s="51" t="str">
        <f t="shared" si="634"/>
        <v>Hyman</v>
      </c>
      <c r="G4064" s="51" t="str">
        <f t="shared" si="635"/>
        <v>Men Master</v>
      </c>
      <c r="H4064" s="51" t="str">
        <f t="shared" si="636"/>
        <v>Walvis Bay</v>
      </c>
      <c r="I4064" s="84"/>
      <c r="J4064" s="84"/>
      <c r="K4064" s="84"/>
      <c r="L4064" s="83" t="str">
        <f t="shared" si="637"/>
        <v/>
      </c>
      <c r="M4064" s="83" t="str">
        <f t="shared" si="638"/>
        <v/>
      </c>
    </row>
    <row r="4065" spans="1:13" x14ac:dyDescent="0.3">
      <c r="A4065" s="210" t="str">
        <f t="shared" si="630"/>
        <v>2024-IC-L2</v>
      </c>
      <c r="B4065" s="199">
        <f t="shared" si="631"/>
        <v>45402</v>
      </c>
      <c r="C4065" s="210" t="str">
        <f t="shared" si="632"/>
        <v>Zone 2 - Mile 30</v>
      </c>
      <c r="D4065" s="84" t="s">
        <v>834</v>
      </c>
      <c r="E4065" s="51" t="str">
        <f t="shared" si="633"/>
        <v>Raymond</v>
      </c>
      <c r="F4065" s="51" t="str">
        <f t="shared" si="634"/>
        <v>Duvenhage</v>
      </c>
      <c r="G4065" s="51" t="str">
        <f t="shared" si="635"/>
        <v>Men Veteran</v>
      </c>
      <c r="H4065" s="51" t="str">
        <f t="shared" si="636"/>
        <v>Welwitschia</v>
      </c>
      <c r="I4065" s="84" t="s">
        <v>19</v>
      </c>
      <c r="J4065" s="84"/>
      <c r="K4065" s="84">
        <v>118</v>
      </c>
      <c r="L4065" s="83">
        <f t="shared" si="637"/>
        <v>17.399999999999999</v>
      </c>
      <c r="M4065" s="83">
        <f t="shared" si="638"/>
        <v>17.399999999999999</v>
      </c>
    </row>
    <row r="4066" spans="1:13" x14ac:dyDescent="0.3">
      <c r="A4066" s="210" t="str">
        <f t="shared" si="630"/>
        <v>2024-IC-L2</v>
      </c>
      <c r="B4066" s="199">
        <f t="shared" si="631"/>
        <v>45402</v>
      </c>
      <c r="C4066" s="210" t="str">
        <f t="shared" si="632"/>
        <v>Zone 2 - Mile 30</v>
      </c>
      <c r="D4066" s="84" t="s">
        <v>834</v>
      </c>
      <c r="E4066" s="51" t="str">
        <f t="shared" si="633"/>
        <v>Raymond</v>
      </c>
      <c r="F4066" s="51" t="str">
        <f t="shared" si="634"/>
        <v>Duvenhage</v>
      </c>
      <c r="G4066" s="51" t="str">
        <f t="shared" si="635"/>
        <v>Men Veteran</v>
      </c>
      <c r="H4066" s="51" t="str">
        <f t="shared" si="636"/>
        <v>Welwitschia</v>
      </c>
      <c r="I4066" s="84"/>
      <c r="J4066" s="82" t="s">
        <v>1279</v>
      </c>
      <c r="K4066" s="84">
        <v>87</v>
      </c>
      <c r="L4066" s="83">
        <f t="shared" si="637"/>
        <v>2.7</v>
      </c>
      <c r="M4066" s="83">
        <f t="shared" si="638"/>
        <v>2.7</v>
      </c>
    </row>
    <row r="4067" spans="1:13" x14ac:dyDescent="0.3">
      <c r="A4067" s="210" t="str">
        <f t="shared" si="630"/>
        <v>2024-IC-L2</v>
      </c>
      <c r="B4067" s="199">
        <f t="shared" si="631"/>
        <v>45402</v>
      </c>
      <c r="C4067" s="210" t="str">
        <f t="shared" si="632"/>
        <v>Zone 2 - Mile 30</v>
      </c>
      <c r="D4067" s="84" t="s">
        <v>727</v>
      </c>
      <c r="E4067" s="51" t="str">
        <f t="shared" si="633"/>
        <v>Ras</v>
      </c>
      <c r="F4067" s="51" t="str">
        <f t="shared" si="634"/>
        <v>Van Der Westhuizen</v>
      </c>
      <c r="G4067" s="51" t="str">
        <f t="shared" si="635"/>
        <v>Men Senior</v>
      </c>
      <c r="H4067" s="51" t="str">
        <f t="shared" si="636"/>
        <v>Welwitschia</v>
      </c>
      <c r="I4067" s="84" t="s">
        <v>19</v>
      </c>
      <c r="J4067" s="84"/>
      <c r="K4067" s="84">
        <v>107</v>
      </c>
      <c r="L4067" s="83">
        <f t="shared" si="637"/>
        <v>13</v>
      </c>
      <c r="M4067" s="83">
        <f t="shared" si="638"/>
        <v>13</v>
      </c>
    </row>
    <row r="4068" spans="1:13" x14ac:dyDescent="0.3">
      <c r="A4068" s="210" t="str">
        <f t="shared" si="630"/>
        <v>2024-IC-L2</v>
      </c>
      <c r="B4068" s="199">
        <f t="shared" si="631"/>
        <v>45402</v>
      </c>
      <c r="C4068" s="210" t="str">
        <f t="shared" si="632"/>
        <v>Zone 2 - Mile 30</v>
      </c>
      <c r="D4068" s="84" t="s">
        <v>727</v>
      </c>
      <c r="E4068" s="51" t="str">
        <f t="shared" si="633"/>
        <v>Ras</v>
      </c>
      <c r="F4068" s="51" t="str">
        <f t="shared" si="634"/>
        <v>Van Der Westhuizen</v>
      </c>
      <c r="G4068" s="51" t="str">
        <f t="shared" si="635"/>
        <v>Men Senior</v>
      </c>
      <c r="H4068" s="51" t="str">
        <f t="shared" si="636"/>
        <v>Welwitschia</v>
      </c>
      <c r="I4068" s="84"/>
      <c r="J4068" s="82" t="s">
        <v>1279</v>
      </c>
      <c r="K4068" s="84">
        <v>173</v>
      </c>
      <c r="L4068" s="83">
        <f t="shared" si="637"/>
        <v>28.4</v>
      </c>
      <c r="M4068" s="83">
        <f t="shared" si="638"/>
        <v>28.4</v>
      </c>
    </row>
    <row r="4069" spans="1:13" x14ac:dyDescent="0.3">
      <c r="A4069" s="210" t="str">
        <f t="shared" si="630"/>
        <v>2024-IC-L2</v>
      </c>
      <c r="B4069" s="199">
        <f t="shared" si="631"/>
        <v>45402</v>
      </c>
      <c r="C4069" s="210" t="str">
        <f t="shared" si="632"/>
        <v>Zone 2 - Mile 30</v>
      </c>
      <c r="D4069" s="84" t="s">
        <v>1629</v>
      </c>
      <c r="E4069" s="51" t="str">
        <f t="shared" si="633"/>
        <v>Krynauw</v>
      </c>
      <c r="F4069" s="51" t="str">
        <f t="shared" si="634"/>
        <v>Bauwer</v>
      </c>
      <c r="G4069" s="51" t="str">
        <f t="shared" si="635"/>
        <v>Men U/21</v>
      </c>
      <c r="H4069" s="51" t="str">
        <f t="shared" si="636"/>
        <v>Welwitschia</v>
      </c>
      <c r="I4069" s="84" t="s">
        <v>19</v>
      </c>
      <c r="J4069" s="84"/>
      <c r="K4069" s="84">
        <v>58</v>
      </c>
      <c r="L4069" s="83">
        <f t="shared" si="637"/>
        <v>2</v>
      </c>
      <c r="M4069" s="83">
        <f t="shared" si="638"/>
        <v>2</v>
      </c>
    </row>
    <row r="4070" spans="1:13" x14ac:dyDescent="0.3">
      <c r="A4070" s="210" t="str">
        <f t="shared" si="630"/>
        <v>2024-IC-L2</v>
      </c>
      <c r="B4070" s="199">
        <f t="shared" si="631"/>
        <v>45402</v>
      </c>
      <c r="C4070" s="210" t="str">
        <f t="shared" si="632"/>
        <v>Zone 2 - Mile 30</v>
      </c>
      <c r="D4070" s="84" t="s">
        <v>452</v>
      </c>
      <c r="E4070" s="51" t="str">
        <f t="shared" si="633"/>
        <v>Bertie</v>
      </c>
      <c r="F4070" s="51" t="str">
        <f t="shared" si="634"/>
        <v>Diedericks</v>
      </c>
      <c r="G4070" s="51" t="str">
        <f t="shared" si="635"/>
        <v>Men Grand Masters</v>
      </c>
      <c r="H4070" s="51" t="str">
        <f t="shared" si="636"/>
        <v>Welwitschia</v>
      </c>
      <c r="I4070" s="84"/>
      <c r="J4070" s="84" t="s">
        <v>1257</v>
      </c>
      <c r="K4070" s="84">
        <v>91</v>
      </c>
      <c r="L4070" s="83">
        <f t="shared" si="637"/>
        <v>13.9</v>
      </c>
      <c r="M4070" s="83">
        <f t="shared" si="638"/>
        <v>13.9</v>
      </c>
    </row>
    <row r="4071" spans="1:13" x14ac:dyDescent="0.3">
      <c r="A4071" s="210" t="str">
        <f t="shared" si="630"/>
        <v>2024-IC-L2</v>
      </c>
      <c r="B4071" s="199">
        <f t="shared" si="631"/>
        <v>45402</v>
      </c>
      <c r="C4071" s="210" t="str">
        <f t="shared" si="632"/>
        <v>Zone 2 - Mile 30</v>
      </c>
      <c r="D4071" s="84" t="s">
        <v>1615</v>
      </c>
      <c r="E4071" s="51" t="str">
        <f t="shared" si="633"/>
        <v>Luca</v>
      </c>
      <c r="F4071" s="51" t="str">
        <f t="shared" si="634"/>
        <v>Greeff</v>
      </c>
      <c r="G4071" s="51" t="str">
        <f t="shared" si="635"/>
        <v>Men U/21</v>
      </c>
      <c r="H4071" s="51" t="str">
        <f t="shared" si="636"/>
        <v>Welwitschia</v>
      </c>
      <c r="I4071" s="84"/>
      <c r="J4071" s="82" t="s">
        <v>1279</v>
      </c>
      <c r="K4071" s="84">
        <v>128</v>
      </c>
      <c r="L4071" s="83">
        <f t="shared" si="637"/>
        <v>10.1</v>
      </c>
      <c r="M4071" s="83">
        <f t="shared" si="638"/>
        <v>10.1</v>
      </c>
    </row>
    <row r="4072" spans="1:13" x14ac:dyDescent="0.3">
      <c r="A4072" s="210" t="str">
        <f t="shared" si="630"/>
        <v>2024-IC-L2</v>
      </c>
      <c r="B4072" s="199">
        <f t="shared" si="631"/>
        <v>45402</v>
      </c>
      <c r="C4072" s="210" t="str">
        <f t="shared" si="632"/>
        <v>Zone 2 - Mile 30</v>
      </c>
      <c r="D4072" s="84" t="s">
        <v>1615</v>
      </c>
      <c r="E4072" s="51" t="str">
        <f t="shared" si="633"/>
        <v>Luca</v>
      </c>
      <c r="F4072" s="51" t="str">
        <f t="shared" si="634"/>
        <v>Greeff</v>
      </c>
      <c r="G4072" s="51" t="str">
        <f t="shared" si="635"/>
        <v>Men U/21</v>
      </c>
      <c r="H4072" s="51" t="str">
        <f t="shared" si="636"/>
        <v>Welwitschia</v>
      </c>
      <c r="I4072" s="84"/>
      <c r="J4072" s="82" t="s">
        <v>1279</v>
      </c>
      <c r="K4072" s="84">
        <v>87</v>
      </c>
      <c r="L4072" s="83">
        <f t="shared" si="637"/>
        <v>2.7</v>
      </c>
      <c r="M4072" s="83">
        <f t="shared" si="638"/>
        <v>2.7</v>
      </c>
    </row>
    <row r="4073" spans="1:13" x14ac:dyDescent="0.3">
      <c r="A4073" s="210" t="str">
        <f t="shared" si="630"/>
        <v>2024-IC-L2</v>
      </c>
      <c r="B4073" s="199">
        <f t="shared" si="631"/>
        <v>45402</v>
      </c>
      <c r="C4073" s="210" t="str">
        <f t="shared" si="632"/>
        <v>Zone 2 - Mile 30</v>
      </c>
      <c r="D4073" s="84" t="s">
        <v>1615</v>
      </c>
      <c r="E4073" s="51" t="str">
        <f t="shared" si="633"/>
        <v>Luca</v>
      </c>
      <c r="F4073" s="51" t="str">
        <f t="shared" si="634"/>
        <v>Greeff</v>
      </c>
      <c r="G4073" s="51" t="str">
        <f t="shared" si="635"/>
        <v>Men U/21</v>
      </c>
      <c r="H4073" s="51" t="str">
        <f t="shared" si="636"/>
        <v>Welwitschia</v>
      </c>
      <c r="I4073" s="84"/>
      <c r="J4073" s="82" t="s">
        <v>1279</v>
      </c>
      <c r="K4073" s="84">
        <v>100</v>
      </c>
      <c r="L4073" s="83">
        <f t="shared" si="637"/>
        <v>4.3</v>
      </c>
      <c r="M4073" s="83">
        <f t="shared" si="638"/>
        <v>4.3</v>
      </c>
    </row>
    <row r="4074" spans="1:13" x14ac:dyDescent="0.3">
      <c r="A4074" s="210" t="str">
        <f t="shared" si="630"/>
        <v>2024-IC-L2</v>
      </c>
      <c r="B4074" s="199">
        <f t="shared" si="631"/>
        <v>45402</v>
      </c>
      <c r="C4074" s="210" t="str">
        <f t="shared" si="632"/>
        <v>Zone 2 - Mile 30</v>
      </c>
      <c r="D4074" s="84" t="s">
        <v>852</v>
      </c>
      <c r="E4074" s="51" t="str">
        <f t="shared" si="633"/>
        <v>Axel</v>
      </c>
      <c r="F4074" s="51" t="str">
        <f t="shared" si="634"/>
        <v>Parr</v>
      </c>
      <c r="G4074" s="51" t="str">
        <f t="shared" si="635"/>
        <v>Men Master</v>
      </c>
      <c r="H4074" s="51" t="str">
        <f t="shared" si="636"/>
        <v>Welwitschia</v>
      </c>
      <c r="I4074" s="84"/>
      <c r="J4074" s="82" t="s">
        <v>1279</v>
      </c>
      <c r="K4074" s="84">
        <v>117</v>
      </c>
      <c r="L4074" s="83">
        <f t="shared" si="637"/>
        <v>7.4</v>
      </c>
      <c r="M4074" s="83">
        <f t="shared" si="638"/>
        <v>7.4</v>
      </c>
    </row>
    <row r="4075" spans="1:13" x14ac:dyDescent="0.3">
      <c r="A4075" s="210" t="str">
        <f t="shared" si="630"/>
        <v>2024-IC-L2</v>
      </c>
      <c r="B4075" s="199">
        <f t="shared" si="631"/>
        <v>45402</v>
      </c>
      <c r="C4075" s="210" t="str">
        <f t="shared" si="632"/>
        <v>Zone 2 - Mile 30</v>
      </c>
      <c r="D4075" s="84" t="s">
        <v>880</v>
      </c>
      <c r="E4075" s="51" t="str">
        <f t="shared" si="633"/>
        <v>Marinda</v>
      </c>
      <c r="F4075" s="51" t="str">
        <f t="shared" si="634"/>
        <v>Parr</v>
      </c>
      <c r="G4075" s="51" t="str">
        <f t="shared" si="635"/>
        <v>Ladies Master</v>
      </c>
      <c r="H4075" s="51" t="str">
        <f t="shared" si="636"/>
        <v>Welwitschia</v>
      </c>
      <c r="I4075" s="84"/>
      <c r="J4075" s="82" t="s">
        <v>1279</v>
      </c>
      <c r="K4075" s="84">
        <v>91</v>
      </c>
      <c r="L4075" s="83">
        <f t="shared" si="637"/>
        <v>3.1</v>
      </c>
      <c r="M4075" s="83">
        <f t="shared" si="638"/>
        <v>3.1</v>
      </c>
    </row>
    <row r="4076" spans="1:13" x14ac:dyDescent="0.3">
      <c r="A4076" s="210" t="str">
        <f t="shared" si="630"/>
        <v>2024-IC-L2</v>
      </c>
      <c r="B4076" s="199">
        <f t="shared" si="631"/>
        <v>45402</v>
      </c>
      <c r="C4076" s="210" t="str">
        <f t="shared" si="632"/>
        <v>Zone 2 - Mile 30</v>
      </c>
      <c r="D4076" s="84" t="s">
        <v>880</v>
      </c>
      <c r="E4076" s="51" t="str">
        <f t="shared" si="633"/>
        <v>Marinda</v>
      </c>
      <c r="F4076" s="51" t="str">
        <f t="shared" si="634"/>
        <v>Parr</v>
      </c>
      <c r="G4076" s="51" t="str">
        <f t="shared" si="635"/>
        <v>Ladies Master</v>
      </c>
      <c r="H4076" s="51" t="str">
        <f t="shared" si="636"/>
        <v>Welwitschia</v>
      </c>
      <c r="I4076" s="84"/>
      <c r="J4076" s="82" t="s">
        <v>1279</v>
      </c>
      <c r="K4076" s="84">
        <v>82</v>
      </c>
      <c r="L4076" s="83">
        <f t="shared" si="637"/>
        <v>2.2000000000000002</v>
      </c>
      <c r="M4076" s="83">
        <f t="shared" si="638"/>
        <v>2.2000000000000002</v>
      </c>
    </row>
    <row r="4077" spans="1:13" x14ac:dyDescent="0.3">
      <c r="A4077" s="210" t="str">
        <f t="shared" si="630"/>
        <v>2024-IC-L2</v>
      </c>
      <c r="B4077" s="199">
        <f t="shared" si="631"/>
        <v>45402</v>
      </c>
      <c r="C4077" s="210" t="str">
        <f t="shared" si="632"/>
        <v>Zone 2 - Mile 30</v>
      </c>
      <c r="D4077" s="84" t="s">
        <v>538</v>
      </c>
      <c r="E4077" s="51" t="str">
        <f t="shared" si="633"/>
        <v xml:space="preserve">Michael </v>
      </c>
      <c r="F4077" s="51" t="str">
        <f t="shared" si="634"/>
        <v>Maree</v>
      </c>
      <c r="G4077" s="51" t="str">
        <f t="shared" si="635"/>
        <v>Men Veteran</v>
      </c>
      <c r="H4077" s="51" t="str">
        <f t="shared" si="636"/>
        <v>Welwitschia</v>
      </c>
      <c r="I4077" s="84" t="s">
        <v>9</v>
      </c>
      <c r="J4077" s="84"/>
      <c r="K4077" s="84">
        <v>31</v>
      </c>
      <c r="L4077" s="83">
        <f t="shared" si="637"/>
        <v>0.5</v>
      </c>
      <c r="M4077" s="83">
        <f t="shared" si="638"/>
        <v>0.5</v>
      </c>
    </row>
    <row r="4078" spans="1:13" x14ac:dyDescent="0.3">
      <c r="A4078" s="210" t="str">
        <f t="shared" si="630"/>
        <v>2024-IC-L2</v>
      </c>
      <c r="B4078" s="199">
        <f t="shared" si="631"/>
        <v>45402</v>
      </c>
      <c r="C4078" s="210" t="str">
        <f t="shared" si="632"/>
        <v>Zone 2 - Mile 30</v>
      </c>
      <c r="D4078" s="84" t="s">
        <v>538</v>
      </c>
      <c r="E4078" s="51" t="str">
        <f t="shared" si="633"/>
        <v xml:space="preserve">Michael </v>
      </c>
      <c r="F4078" s="51" t="str">
        <f t="shared" si="634"/>
        <v>Maree</v>
      </c>
      <c r="G4078" s="51" t="str">
        <f t="shared" si="635"/>
        <v>Men Veteran</v>
      </c>
      <c r="H4078" s="51" t="str">
        <f t="shared" si="636"/>
        <v>Welwitschia</v>
      </c>
      <c r="I4078" s="84" t="s">
        <v>9</v>
      </c>
      <c r="J4078" s="84"/>
      <c r="K4078" s="84">
        <v>32</v>
      </c>
      <c r="L4078" s="83">
        <f t="shared" si="637"/>
        <v>0.6</v>
      </c>
      <c r="M4078" s="83">
        <f t="shared" si="638"/>
        <v>0.6</v>
      </c>
    </row>
    <row r="4079" spans="1:13" x14ac:dyDescent="0.3">
      <c r="A4079" s="210" t="str">
        <f t="shared" si="630"/>
        <v>2024-IC-L2</v>
      </c>
      <c r="B4079" s="199">
        <f t="shared" si="631"/>
        <v>45402</v>
      </c>
      <c r="C4079" s="210" t="str">
        <f t="shared" si="632"/>
        <v>Zone 2 - Mile 30</v>
      </c>
      <c r="D4079" s="84" t="s">
        <v>1147</v>
      </c>
      <c r="E4079" s="51" t="str">
        <f t="shared" si="633"/>
        <v>Marthinus</v>
      </c>
      <c r="F4079" s="51" t="str">
        <f t="shared" si="634"/>
        <v>Cruywagen</v>
      </c>
      <c r="G4079" s="51" t="str">
        <f t="shared" si="635"/>
        <v>Men Grand Masters</v>
      </c>
      <c r="H4079" s="51" t="str">
        <f t="shared" si="636"/>
        <v>Welwitschia</v>
      </c>
      <c r="I4079" s="84" t="s">
        <v>24</v>
      </c>
      <c r="J4079" s="84"/>
      <c r="K4079" s="84">
        <v>54</v>
      </c>
      <c r="L4079" s="83">
        <f t="shared" si="637"/>
        <v>3.3</v>
      </c>
      <c r="M4079" s="83">
        <f t="shared" si="638"/>
        <v>3.3</v>
      </c>
    </row>
    <row r="4080" spans="1:13" x14ac:dyDescent="0.3">
      <c r="A4080" s="210" t="str">
        <f t="shared" si="630"/>
        <v>2024-IC-L2</v>
      </c>
      <c r="B4080" s="199">
        <f t="shared" si="631"/>
        <v>45402</v>
      </c>
      <c r="C4080" s="210" t="str">
        <f t="shared" si="632"/>
        <v>Zone 2 - Mile 30</v>
      </c>
      <c r="D4080" s="84" t="s">
        <v>463</v>
      </c>
      <c r="E4080" s="51" t="str">
        <f t="shared" si="633"/>
        <v>Willem</v>
      </c>
      <c r="F4080" s="51" t="str">
        <f t="shared" si="634"/>
        <v>Steyn</v>
      </c>
      <c r="G4080" s="51" t="str">
        <f t="shared" si="635"/>
        <v>Men Veteran</v>
      </c>
      <c r="H4080" s="51" t="str">
        <f t="shared" si="636"/>
        <v>Welwitschia</v>
      </c>
      <c r="I4080" s="84"/>
      <c r="J4080" s="84"/>
      <c r="K4080" s="84"/>
      <c r="L4080" s="83" t="str">
        <f t="shared" si="637"/>
        <v/>
      </c>
      <c r="M4080" s="83" t="str">
        <f t="shared" si="638"/>
        <v/>
      </c>
    </row>
    <row r="4081" spans="1:13" x14ac:dyDescent="0.3">
      <c r="A4081" s="210" t="str">
        <f t="shared" si="630"/>
        <v>2024-IC-L2</v>
      </c>
      <c r="B4081" s="199">
        <f t="shared" si="631"/>
        <v>45402</v>
      </c>
      <c r="C4081" s="210" t="str">
        <f t="shared" si="632"/>
        <v>Zone 2 - Mile 30</v>
      </c>
      <c r="D4081" s="84" t="s">
        <v>1374</v>
      </c>
      <c r="E4081" s="51" t="str">
        <f t="shared" si="633"/>
        <v>Michael</v>
      </c>
      <c r="F4081" s="51" t="str">
        <f t="shared" si="634"/>
        <v>Diedericks</v>
      </c>
      <c r="G4081" s="51" t="str">
        <f t="shared" si="635"/>
        <v>Men U/16</v>
      </c>
      <c r="H4081" s="51" t="str">
        <f t="shared" si="636"/>
        <v>Welwitschia</v>
      </c>
      <c r="I4081" s="84"/>
      <c r="J4081" s="84"/>
      <c r="K4081" s="84"/>
      <c r="L4081" s="83" t="str">
        <f t="shared" si="637"/>
        <v/>
      </c>
      <c r="M4081" s="83" t="str">
        <f t="shared" si="638"/>
        <v/>
      </c>
    </row>
    <row r="4082" spans="1:13" x14ac:dyDescent="0.3">
      <c r="A4082" s="210" t="str">
        <f t="shared" si="630"/>
        <v>2024-IC-L2</v>
      </c>
      <c r="B4082" s="199">
        <f t="shared" si="631"/>
        <v>45402</v>
      </c>
      <c r="C4082" s="210" t="str">
        <f t="shared" si="632"/>
        <v>Zone 2 - Mile 30</v>
      </c>
      <c r="D4082" s="84" t="s">
        <v>1193</v>
      </c>
      <c r="E4082" s="51" t="str">
        <f t="shared" si="633"/>
        <v xml:space="preserve">Daniel </v>
      </c>
      <c r="F4082" s="51" t="str">
        <f t="shared" si="634"/>
        <v>Burger</v>
      </c>
      <c r="G4082" s="51" t="str">
        <f t="shared" si="635"/>
        <v>Men Senior</v>
      </c>
      <c r="H4082" s="51" t="str">
        <f t="shared" si="636"/>
        <v>Welwitschia</v>
      </c>
      <c r="I4082" s="84"/>
      <c r="J4082" s="84"/>
      <c r="K4082" s="84"/>
      <c r="L4082" s="83" t="str">
        <f t="shared" si="637"/>
        <v/>
      </c>
      <c r="M4082" s="83" t="str">
        <f t="shared" si="638"/>
        <v/>
      </c>
    </row>
    <row r="4083" spans="1:13" x14ac:dyDescent="0.3">
      <c r="A4083" s="210" t="str">
        <f t="shared" si="630"/>
        <v>2024-IC-L2</v>
      </c>
      <c r="B4083" s="199">
        <f t="shared" si="631"/>
        <v>45402</v>
      </c>
      <c r="C4083" s="210" t="str">
        <f t="shared" si="632"/>
        <v>Zone 2 - Mile 30</v>
      </c>
      <c r="D4083" s="84" t="s">
        <v>1620</v>
      </c>
      <c r="E4083" s="51" t="str">
        <f t="shared" si="633"/>
        <v>Riaan</v>
      </c>
      <c r="F4083" s="51" t="str">
        <f t="shared" si="634"/>
        <v>Van Rhyn</v>
      </c>
      <c r="G4083" s="51" t="str">
        <f t="shared" si="635"/>
        <v>Men Senior</v>
      </c>
      <c r="H4083" s="51" t="str">
        <f t="shared" si="636"/>
        <v>Welwitschia</v>
      </c>
      <c r="I4083" s="84"/>
      <c r="J4083" s="84"/>
      <c r="K4083" s="84"/>
      <c r="L4083" s="83" t="str">
        <f t="shared" si="637"/>
        <v/>
      </c>
      <c r="M4083" s="83" t="str">
        <f t="shared" si="638"/>
        <v/>
      </c>
    </row>
    <row r="4084" spans="1:13" x14ac:dyDescent="0.3">
      <c r="A4084" s="210" t="str">
        <f t="shared" si="630"/>
        <v>2024-IC-L2</v>
      </c>
      <c r="B4084" s="199">
        <f t="shared" si="631"/>
        <v>45402</v>
      </c>
      <c r="C4084" s="210" t="str">
        <f t="shared" si="632"/>
        <v>Zone 2 - Mile 30</v>
      </c>
      <c r="D4084" s="84" t="s">
        <v>1517</v>
      </c>
      <c r="E4084" s="51" t="str">
        <f t="shared" si="633"/>
        <v>GJ</v>
      </c>
      <c r="F4084" s="51" t="str">
        <f t="shared" si="634"/>
        <v>Oosthuizen</v>
      </c>
      <c r="G4084" s="51" t="str">
        <f t="shared" si="635"/>
        <v>Men Senior</v>
      </c>
      <c r="H4084" s="51" t="str">
        <f t="shared" si="636"/>
        <v>Welwitschia</v>
      </c>
      <c r="I4084" s="84"/>
      <c r="J4084" s="84"/>
      <c r="K4084" s="84"/>
      <c r="L4084" s="83" t="str">
        <f t="shared" si="637"/>
        <v/>
      </c>
      <c r="M4084" s="83" t="str">
        <f t="shared" si="638"/>
        <v/>
      </c>
    </row>
    <row r="4085" spans="1:13" x14ac:dyDescent="0.3">
      <c r="A4085" s="210" t="str">
        <f t="shared" si="630"/>
        <v>2024-IC-L2</v>
      </c>
      <c r="B4085" s="199">
        <f t="shared" si="631"/>
        <v>45402</v>
      </c>
      <c r="C4085" s="210" t="str">
        <f t="shared" si="632"/>
        <v>Zone 2 - Mile 30</v>
      </c>
      <c r="D4085" s="84" t="s">
        <v>1198</v>
      </c>
      <c r="E4085" s="51" t="str">
        <f t="shared" si="633"/>
        <v>Miguel</v>
      </c>
      <c r="F4085" s="51" t="str">
        <f t="shared" si="634"/>
        <v>Strzelecki</v>
      </c>
      <c r="G4085" s="51" t="str">
        <f t="shared" si="635"/>
        <v>Men U/16</v>
      </c>
      <c r="H4085" s="51" t="str">
        <f t="shared" si="636"/>
        <v>Welwitschia</v>
      </c>
      <c r="I4085" s="84"/>
      <c r="J4085" s="84"/>
      <c r="K4085" s="84"/>
      <c r="L4085" s="83" t="str">
        <f t="shared" si="637"/>
        <v/>
      </c>
      <c r="M4085" s="83" t="str">
        <f t="shared" si="638"/>
        <v/>
      </c>
    </row>
    <row r="4086" spans="1:13" x14ac:dyDescent="0.3">
      <c r="A4086" s="210" t="str">
        <f t="shared" si="630"/>
        <v>2024-IC-L2</v>
      </c>
      <c r="B4086" s="199">
        <f t="shared" si="631"/>
        <v>45402</v>
      </c>
      <c r="C4086" s="210" t="str">
        <f t="shared" si="632"/>
        <v>Zone 2 - Mile 30</v>
      </c>
      <c r="D4086" s="84" t="s">
        <v>557</v>
      </c>
      <c r="E4086" s="51" t="str">
        <f t="shared" si="633"/>
        <v>Dian</v>
      </c>
      <c r="F4086" s="51" t="str">
        <f t="shared" si="634"/>
        <v>Neethling</v>
      </c>
      <c r="G4086" s="51" t="str">
        <f t="shared" si="635"/>
        <v>Men Senior</v>
      </c>
      <c r="H4086" s="51" t="str">
        <f t="shared" si="636"/>
        <v>Welwitschia</v>
      </c>
      <c r="I4086" s="84"/>
      <c r="J4086" s="84"/>
      <c r="K4086" s="84"/>
      <c r="L4086" s="83" t="str">
        <f t="shared" si="637"/>
        <v/>
      </c>
      <c r="M4086" s="83" t="str">
        <f t="shared" si="638"/>
        <v/>
      </c>
    </row>
    <row r="4087" spans="1:13" x14ac:dyDescent="0.3">
      <c r="A4087" s="210" t="str">
        <f t="shared" si="630"/>
        <v>2024-IC-L2</v>
      </c>
      <c r="B4087" s="199">
        <f t="shared" si="631"/>
        <v>45402</v>
      </c>
      <c r="C4087" s="210" t="str">
        <f t="shared" si="632"/>
        <v>Zone 2 - Mile 30</v>
      </c>
      <c r="D4087" s="84" t="s">
        <v>652</v>
      </c>
      <c r="E4087" s="51" t="str">
        <f t="shared" si="633"/>
        <v>Andre</v>
      </c>
      <c r="F4087" s="51" t="str">
        <f t="shared" si="634"/>
        <v>Muller</v>
      </c>
      <c r="G4087" s="51" t="str">
        <f t="shared" si="635"/>
        <v>Men Grand Masters</v>
      </c>
      <c r="H4087" s="51" t="str">
        <f t="shared" si="636"/>
        <v>Welwitschia</v>
      </c>
      <c r="I4087" s="84"/>
      <c r="J4087" s="84"/>
      <c r="K4087" s="84"/>
      <c r="L4087" s="83" t="str">
        <f t="shared" si="637"/>
        <v/>
      </c>
      <c r="M4087" s="83" t="str">
        <f t="shared" si="638"/>
        <v/>
      </c>
    </row>
    <row r="4088" spans="1:13" ht="13.8" thickBot="1" x14ac:dyDescent="0.35">
      <c r="A4088" s="212" t="str">
        <f t="shared" si="630"/>
        <v>2024-IC-L2</v>
      </c>
      <c r="B4088" s="211">
        <f t="shared" si="631"/>
        <v>45402</v>
      </c>
      <c r="C4088" s="212" t="str">
        <f t="shared" si="632"/>
        <v>Zone 2 - Mile 30</v>
      </c>
      <c r="D4088" s="201" t="s">
        <v>515</v>
      </c>
      <c r="E4088" s="213" t="str">
        <f t="shared" si="633"/>
        <v>Nols</v>
      </c>
      <c r="F4088" s="213" t="str">
        <f t="shared" si="634"/>
        <v>Diedericks</v>
      </c>
      <c r="G4088" s="213" t="str">
        <f t="shared" si="635"/>
        <v>Men Senior</v>
      </c>
      <c r="H4088" s="213" t="str">
        <f t="shared" si="636"/>
        <v>Welwitschia</v>
      </c>
      <c r="I4088" s="201"/>
      <c r="J4088" s="201"/>
      <c r="K4088" s="201"/>
      <c r="L4088" s="214" t="str">
        <f t="shared" si="637"/>
        <v/>
      </c>
      <c r="M4088" s="214" t="str">
        <f t="shared" si="638"/>
        <v/>
      </c>
    </row>
    <row r="4089" spans="1:13" x14ac:dyDescent="0.3">
      <c r="A4089" s="216" t="s">
        <v>2152</v>
      </c>
      <c r="B4089" s="284">
        <v>45542</v>
      </c>
      <c r="C4089" s="216" t="s">
        <v>1978</v>
      </c>
      <c r="D4089" s="82" t="s">
        <v>452</v>
      </c>
      <c r="E4089" s="51" t="str">
        <f t="shared" si="633"/>
        <v>Bertie</v>
      </c>
      <c r="F4089" s="51" t="str">
        <f t="shared" si="634"/>
        <v>Diedericks</v>
      </c>
      <c r="G4089" s="51" t="str">
        <f t="shared" si="635"/>
        <v>Men Grand Masters</v>
      </c>
      <c r="H4089" s="51" t="str">
        <f t="shared" si="636"/>
        <v>Welwitschia</v>
      </c>
      <c r="I4089" s="82"/>
      <c r="J4089" s="82" t="s">
        <v>1279</v>
      </c>
      <c r="K4089" s="82">
        <v>160</v>
      </c>
      <c r="L4089" s="83">
        <f t="shared" si="637"/>
        <v>21.7</v>
      </c>
      <c r="M4089" s="83">
        <f t="shared" si="638"/>
        <v>21.7</v>
      </c>
    </row>
    <row r="4090" spans="1:13" x14ac:dyDescent="0.3">
      <c r="A4090" s="210" t="str">
        <f t="shared" si="630"/>
        <v>2024-IC-L3</v>
      </c>
      <c r="B4090" s="199">
        <f t="shared" si="631"/>
        <v>45542</v>
      </c>
      <c r="C4090" s="210" t="str">
        <f t="shared" si="632"/>
        <v>Zone 1 - Mile 14</v>
      </c>
      <c r="D4090" s="84" t="s">
        <v>463</v>
      </c>
      <c r="E4090" s="51" t="str">
        <f t="shared" si="633"/>
        <v>Willem</v>
      </c>
      <c r="F4090" s="51" t="str">
        <f t="shared" si="634"/>
        <v>Steyn</v>
      </c>
      <c r="G4090" s="51" t="str">
        <f t="shared" si="635"/>
        <v>Men Veteran</v>
      </c>
      <c r="H4090" s="51" t="str">
        <f t="shared" si="636"/>
        <v>Welwitschia</v>
      </c>
      <c r="I4090" s="84"/>
      <c r="J4090" s="84" t="s">
        <v>1278</v>
      </c>
      <c r="K4090" s="84">
        <v>118</v>
      </c>
      <c r="L4090" s="83">
        <f t="shared" si="637"/>
        <v>20.6</v>
      </c>
      <c r="M4090" s="83">
        <f t="shared" si="638"/>
        <v>20.6</v>
      </c>
    </row>
    <row r="4091" spans="1:13" x14ac:dyDescent="0.3">
      <c r="A4091" s="210" t="str">
        <f t="shared" si="630"/>
        <v>2024-IC-L3</v>
      </c>
      <c r="B4091" s="199">
        <f t="shared" si="631"/>
        <v>45542</v>
      </c>
      <c r="C4091" s="210" t="str">
        <f t="shared" si="632"/>
        <v>Zone 1 - Mile 14</v>
      </c>
      <c r="D4091" s="84" t="s">
        <v>1514</v>
      </c>
      <c r="E4091" s="51" t="str">
        <f t="shared" si="633"/>
        <v>Donald</v>
      </c>
      <c r="F4091" s="51" t="str">
        <f t="shared" si="634"/>
        <v>Walker</v>
      </c>
      <c r="G4091" s="51" t="str">
        <f t="shared" si="635"/>
        <v>Men Senior</v>
      </c>
      <c r="H4091" s="51" t="str">
        <f t="shared" si="636"/>
        <v>Welwitschia</v>
      </c>
      <c r="I4091" s="84" t="s">
        <v>19</v>
      </c>
      <c r="J4091" s="84"/>
      <c r="K4091" s="84">
        <v>42</v>
      </c>
      <c r="L4091" s="83">
        <f t="shared" si="637"/>
        <v>0.8</v>
      </c>
      <c r="M4091" s="83">
        <f t="shared" si="638"/>
        <v>0.8</v>
      </c>
    </row>
    <row r="4092" spans="1:13" x14ac:dyDescent="0.3">
      <c r="A4092" s="210" t="str">
        <f t="shared" si="630"/>
        <v>2024-IC-L3</v>
      </c>
      <c r="B4092" s="199">
        <f t="shared" si="631"/>
        <v>45542</v>
      </c>
      <c r="C4092" s="210" t="str">
        <f t="shared" si="632"/>
        <v>Zone 1 - Mile 14</v>
      </c>
      <c r="D4092" s="84" t="s">
        <v>741</v>
      </c>
      <c r="E4092" s="51" t="str">
        <f t="shared" si="633"/>
        <v>Bradd</v>
      </c>
      <c r="F4092" s="51" t="str">
        <f t="shared" si="634"/>
        <v>Biller</v>
      </c>
      <c r="G4092" s="51" t="str">
        <f t="shared" si="635"/>
        <v>Men Senior</v>
      </c>
      <c r="H4092" s="51" t="str">
        <f t="shared" si="636"/>
        <v>Welwitschia</v>
      </c>
      <c r="I4092" s="84" t="s">
        <v>7</v>
      </c>
      <c r="J4092" s="84"/>
      <c r="K4092" s="84">
        <v>37</v>
      </c>
      <c r="L4092" s="83">
        <f t="shared" si="637"/>
        <v>1.6</v>
      </c>
      <c r="M4092" s="83">
        <f t="shared" si="638"/>
        <v>1.6</v>
      </c>
    </row>
    <row r="4093" spans="1:13" x14ac:dyDescent="0.3">
      <c r="A4093" s="210" t="str">
        <f t="shared" si="630"/>
        <v>2024-IC-L3</v>
      </c>
      <c r="B4093" s="199">
        <f t="shared" si="631"/>
        <v>45542</v>
      </c>
      <c r="C4093" s="210" t="str">
        <f t="shared" si="632"/>
        <v>Zone 1 - Mile 14</v>
      </c>
      <c r="D4093" s="84" t="s">
        <v>741</v>
      </c>
      <c r="E4093" s="51" t="str">
        <f t="shared" si="633"/>
        <v>Bradd</v>
      </c>
      <c r="F4093" s="51" t="str">
        <f t="shared" si="634"/>
        <v>Biller</v>
      </c>
      <c r="G4093" s="51" t="str">
        <f t="shared" si="635"/>
        <v>Men Senior</v>
      </c>
      <c r="H4093" s="51" t="str">
        <f t="shared" si="636"/>
        <v>Welwitschia</v>
      </c>
      <c r="I4093" s="84"/>
      <c r="J4093" s="84" t="s">
        <v>10</v>
      </c>
      <c r="K4093" s="84">
        <v>40</v>
      </c>
      <c r="L4093" s="83">
        <f t="shared" si="637"/>
        <v>1</v>
      </c>
      <c r="M4093" s="83">
        <f t="shared" si="638"/>
        <v>1</v>
      </c>
    </row>
    <row r="4094" spans="1:13" x14ac:dyDescent="0.3">
      <c r="A4094" s="210" t="str">
        <f t="shared" si="630"/>
        <v>2024-IC-L3</v>
      </c>
      <c r="B4094" s="199">
        <f t="shared" si="631"/>
        <v>45542</v>
      </c>
      <c r="C4094" s="210" t="str">
        <f t="shared" si="632"/>
        <v>Zone 1 - Mile 14</v>
      </c>
      <c r="D4094" s="84" t="s">
        <v>852</v>
      </c>
      <c r="E4094" s="51" t="str">
        <f t="shared" si="633"/>
        <v>Axel</v>
      </c>
      <c r="F4094" s="51" t="str">
        <f t="shared" si="634"/>
        <v>Parr</v>
      </c>
      <c r="G4094" s="51" t="str">
        <f t="shared" si="635"/>
        <v>Men Master</v>
      </c>
      <c r="H4094" s="51" t="str">
        <f t="shared" si="636"/>
        <v>Welwitschia</v>
      </c>
      <c r="I4094" s="84" t="s">
        <v>7</v>
      </c>
      <c r="J4094" s="84"/>
      <c r="K4094" s="84">
        <v>37</v>
      </c>
      <c r="L4094" s="83">
        <f t="shared" si="637"/>
        <v>1.6</v>
      </c>
      <c r="M4094" s="83">
        <f t="shared" si="638"/>
        <v>1.6</v>
      </c>
    </row>
    <row r="4095" spans="1:13" x14ac:dyDescent="0.3">
      <c r="A4095" s="210" t="str">
        <f t="shared" si="630"/>
        <v>2024-IC-L3</v>
      </c>
      <c r="B4095" s="199">
        <f t="shared" si="631"/>
        <v>45542</v>
      </c>
      <c r="C4095" s="210" t="str">
        <f t="shared" si="632"/>
        <v>Zone 1 - Mile 14</v>
      </c>
      <c r="D4095" s="84" t="s">
        <v>727</v>
      </c>
      <c r="E4095" s="51" t="str">
        <f t="shared" si="633"/>
        <v>Ras</v>
      </c>
      <c r="F4095" s="51" t="str">
        <f t="shared" si="634"/>
        <v>Van Der Westhuizen</v>
      </c>
      <c r="G4095" s="51" t="str">
        <f t="shared" si="635"/>
        <v>Men Senior</v>
      </c>
      <c r="H4095" s="51" t="str">
        <f t="shared" si="636"/>
        <v>Welwitschia</v>
      </c>
      <c r="I4095" s="84" t="s">
        <v>7</v>
      </c>
      <c r="J4095" s="84"/>
      <c r="K4095" s="84">
        <v>33</v>
      </c>
      <c r="L4095" s="83">
        <f t="shared" si="637"/>
        <v>1.1000000000000001</v>
      </c>
      <c r="M4095" s="83">
        <f t="shared" si="638"/>
        <v>1.1000000000000001</v>
      </c>
    </row>
    <row r="4096" spans="1:13" x14ac:dyDescent="0.3">
      <c r="A4096" s="210" t="str">
        <f t="shared" si="630"/>
        <v>2024-IC-L3</v>
      </c>
      <c r="B4096" s="199">
        <f t="shared" si="631"/>
        <v>45542</v>
      </c>
      <c r="C4096" s="210" t="str">
        <f t="shared" si="632"/>
        <v>Zone 1 - Mile 14</v>
      </c>
      <c r="D4096" s="84" t="s">
        <v>1629</v>
      </c>
      <c r="E4096" s="51" t="str">
        <f t="shared" si="633"/>
        <v>Krynauw</v>
      </c>
      <c r="F4096" s="51" t="str">
        <f t="shared" si="634"/>
        <v>Bauwer</v>
      </c>
      <c r="G4096" s="51" t="str">
        <f t="shared" si="635"/>
        <v>Men U/21</v>
      </c>
      <c r="H4096" s="51" t="str">
        <f t="shared" si="636"/>
        <v>Welwitschia</v>
      </c>
      <c r="I4096" s="84" t="s">
        <v>7</v>
      </c>
      <c r="J4096" s="84"/>
      <c r="K4096" s="84">
        <v>33</v>
      </c>
      <c r="L4096" s="83">
        <f t="shared" si="637"/>
        <v>1.1000000000000001</v>
      </c>
      <c r="M4096" s="83">
        <f t="shared" si="638"/>
        <v>1.1000000000000001</v>
      </c>
    </row>
    <row r="4097" spans="1:13" x14ac:dyDescent="0.3">
      <c r="A4097" s="210" t="str">
        <f t="shared" si="630"/>
        <v>2024-IC-L3</v>
      </c>
      <c r="B4097" s="199">
        <f t="shared" si="631"/>
        <v>45542</v>
      </c>
      <c r="C4097" s="210" t="str">
        <f t="shared" si="632"/>
        <v>Zone 1 - Mile 14</v>
      </c>
      <c r="D4097" s="84" t="s">
        <v>1499</v>
      </c>
      <c r="E4097" s="51" t="str">
        <f t="shared" si="633"/>
        <v>Rian</v>
      </c>
      <c r="F4097" s="51" t="str">
        <f t="shared" si="634"/>
        <v>Horn</v>
      </c>
      <c r="G4097" s="51" t="str">
        <f t="shared" si="635"/>
        <v>Men Master</v>
      </c>
      <c r="H4097" s="51" t="str">
        <f t="shared" si="636"/>
        <v>Welwitschia</v>
      </c>
      <c r="I4097" s="84" t="s">
        <v>7</v>
      </c>
      <c r="J4097" s="84"/>
      <c r="K4097" s="84">
        <v>32</v>
      </c>
      <c r="L4097" s="83">
        <f t="shared" si="637"/>
        <v>1</v>
      </c>
      <c r="M4097" s="83">
        <f t="shared" si="638"/>
        <v>1</v>
      </c>
    </row>
    <row r="4098" spans="1:13" x14ac:dyDescent="0.3">
      <c r="A4098" s="210" t="str">
        <f t="shared" si="630"/>
        <v>2024-IC-L3</v>
      </c>
      <c r="B4098" s="199">
        <f t="shared" si="631"/>
        <v>45542</v>
      </c>
      <c r="C4098" s="210" t="str">
        <f t="shared" si="632"/>
        <v>Zone 1 - Mile 14</v>
      </c>
      <c r="D4098" s="84" t="s">
        <v>1513</v>
      </c>
      <c r="E4098" s="51" t="str">
        <f t="shared" si="633"/>
        <v>Xanthea</v>
      </c>
      <c r="F4098" s="51" t="str">
        <f t="shared" si="634"/>
        <v>Thygesen</v>
      </c>
      <c r="G4098" s="51" t="str">
        <f t="shared" si="635"/>
        <v>Ladies Senior</v>
      </c>
      <c r="H4098" s="51" t="str">
        <f t="shared" si="636"/>
        <v>Welwitschia</v>
      </c>
      <c r="I4098" s="84" t="s">
        <v>7</v>
      </c>
      <c r="J4098" s="84"/>
      <c r="K4098" s="84">
        <v>31</v>
      </c>
      <c r="L4098" s="83">
        <f t="shared" si="637"/>
        <v>0.9</v>
      </c>
      <c r="M4098" s="83">
        <f t="shared" si="638"/>
        <v>0.9</v>
      </c>
    </row>
    <row r="4099" spans="1:13" x14ac:dyDescent="0.3">
      <c r="A4099" s="210" t="str">
        <f t="shared" ref="A4099:A4162" si="639">IF(D4099="","",A4098)</f>
        <v>2024-IC-L3</v>
      </c>
      <c r="B4099" s="199">
        <f t="shared" ref="B4099:B4162" si="640">IF(D4099="","",B4098)</f>
        <v>45542</v>
      </c>
      <c r="C4099" s="210" t="str">
        <f t="shared" ref="C4099:C4162" si="641">IF(D4099="","",C4098)</f>
        <v>Zone 1 - Mile 14</v>
      </c>
      <c r="D4099" s="84" t="s">
        <v>1544</v>
      </c>
      <c r="E4099" s="51" t="str">
        <f t="shared" ref="E4099:E4162" si="642">IF(D4099="","",VLOOKUP(D4099,Master,3,FALSE))</f>
        <v>Daniel</v>
      </c>
      <c r="F4099" s="51" t="str">
        <f t="shared" ref="F4099:F4162" si="643">IF(D4099="","",VLOOKUP(D4099,Master,4,FALSE))</f>
        <v>Pretorius</v>
      </c>
      <c r="G4099" s="51" t="str">
        <f t="shared" ref="G4099:G4162" si="644">IF(D4099="","",VLOOKUP(D4099,Master,5,FALSE))</f>
        <v>Men Senior</v>
      </c>
      <c r="H4099" s="51" t="str">
        <f t="shared" ref="H4099:H4162" si="645">IF(D4099="","",VLOOKUP(D4099,Master,2,FALSE))</f>
        <v>Welwitschia</v>
      </c>
      <c r="I4099" s="84"/>
      <c r="J4099" s="84"/>
      <c r="K4099" s="84"/>
      <c r="L4099" s="83" t="str">
        <f t="shared" ref="L4099:L4162" si="646">IF(K4099="","",IF(I4099="",ROUND(HLOOKUP(J4099,kgList,K4099,FALSE),1),ROUND(HLOOKUP(I4099,kgList,K4099,FALSE),1)))</f>
        <v/>
      </c>
      <c r="M4099" s="83" t="str">
        <f t="shared" ref="M4099:M4162" si="647">IF(L4099="","",IF(COUNTA(I4099:J4099)&gt;1,"Edible or Inedible",IF(COUNTA(I4099)=1,L4099*1,IF(COUNTA(J4099)=1,L4099*1,"ERROR"))))</f>
        <v/>
      </c>
    </row>
    <row r="4100" spans="1:13" x14ac:dyDescent="0.3">
      <c r="A4100" s="210" t="str">
        <f t="shared" si="639"/>
        <v>2024-IC-L3</v>
      </c>
      <c r="B4100" s="199">
        <f t="shared" si="640"/>
        <v>45542</v>
      </c>
      <c r="C4100" s="210" t="str">
        <f t="shared" si="641"/>
        <v>Zone 1 - Mile 14</v>
      </c>
      <c r="D4100" s="84" t="s">
        <v>1147</v>
      </c>
      <c r="E4100" s="51" t="str">
        <f t="shared" si="642"/>
        <v>Marthinus</v>
      </c>
      <c r="F4100" s="51" t="str">
        <f t="shared" si="643"/>
        <v>Cruywagen</v>
      </c>
      <c r="G4100" s="51" t="str">
        <f t="shared" si="644"/>
        <v>Men Grand Masters</v>
      </c>
      <c r="H4100" s="51" t="str">
        <f t="shared" si="645"/>
        <v>Welwitschia</v>
      </c>
      <c r="I4100" s="84"/>
      <c r="J4100" s="84"/>
      <c r="K4100" s="84"/>
      <c r="L4100" s="83" t="str">
        <f t="shared" si="646"/>
        <v/>
      </c>
      <c r="M4100" s="83" t="str">
        <f t="shared" si="647"/>
        <v/>
      </c>
    </row>
    <row r="4101" spans="1:13" x14ac:dyDescent="0.3">
      <c r="A4101" s="210" t="str">
        <f t="shared" si="639"/>
        <v>2024-IC-L3</v>
      </c>
      <c r="B4101" s="199">
        <f t="shared" si="640"/>
        <v>45542</v>
      </c>
      <c r="C4101" s="210" t="str">
        <f t="shared" si="641"/>
        <v>Zone 1 - Mile 14</v>
      </c>
      <c r="D4101" s="84" t="s">
        <v>1374</v>
      </c>
      <c r="E4101" s="51" t="str">
        <f t="shared" si="642"/>
        <v>Michael</v>
      </c>
      <c r="F4101" s="51" t="str">
        <f t="shared" si="643"/>
        <v>Diedericks</v>
      </c>
      <c r="G4101" s="51" t="str">
        <f t="shared" si="644"/>
        <v>Men U/16</v>
      </c>
      <c r="H4101" s="51" t="str">
        <f t="shared" si="645"/>
        <v>Welwitschia</v>
      </c>
      <c r="I4101" s="84"/>
      <c r="J4101" s="84"/>
      <c r="K4101" s="84"/>
      <c r="L4101" s="83" t="str">
        <f t="shared" si="646"/>
        <v/>
      </c>
      <c r="M4101" s="83" t="str">
        <f t="shared" si="647"/>
        <v/>
      </c>
    </row>
    <row r="4102" spans="1:13" x14ac:dyDescent="0.3">
      <c r="A4102" s="210" t="str">
        <f t="shared" si="639"/>
        <v>2024-IC-L3</v>
      </c>
      <c r="B4102" s="199">
        <f t="shared" si="640"/>
        <v>45542</v>
      </c>
      <c r="C4102" s="210" t="str">
        <f t="shared" si="641"/>
        <v>Zone 1 - Mile 14</v>
      </c>
      <c r="D4102" s="84" t="s">
        <v>515</v>
      </c>
      <c r="E4102" s="51" t="str">
        <f t="shared" si="642"/>
        <v>Nols</v>
      </c>
      <c r="F4102" s="51" t="str">
        <f t="shared" si="643"/>
        <v>Diedericks</v>
      </c>
      <c r="G4102" s="51" t="str">
        <f t="shared" si="644"/>
        <v>Men Senior</v>
      </c>
      <c r="H4102" s="51" t="str">
        <f t="shared" si="645"/>
        <v>Welwitschia</v>
      </c>
      <c r="I4102" s="84"/>
      <c r="J4102" s="84"/>
      <c r="K4102" s="84"/>
      <c r="L4102" s="83" t="str">
        <f t="shared" si="646"/>
        <v/>
      </c>
      <c r="M4102" s="83" t="str">
        <f t="shared" si="647"/>
        <v/>
      </c>
    </row>
    <row r="4103" spans="1:13" x14ac:dyDescent="0.3">
      <c r="A4103" s="210" t="str">
        <f t="shared" si="639"/>
        <v>2024-IC-L3</v>
      </c>
      <c r="B4103" s="199">
        <f t="shared" si="640"/>
        <v>45542</v>
      </c>
      <c r="C4103" s="210" t="str">
        <f t="shared" si="641"/>
        <v>Zone 1 - Mile 14</v>
      </c>
      <c r="D4103" s="84" t="s">
        <v>880</v>
      </c>
      <c r="E4103" s="51" t="str">
        <f t="shared" si="642"/>
        <v>Marinda</v>
      </c>
      <c r="F4103" s="51" t="str">
        <f t="shared" si="643"/>
        <v>Parr</v>
      </c>
      <c r="G4103" s="51" t="str">
        <f t="shared" si="644"/>
        <v>Ladies Master</v>
      </c>
      <c r="H4103" s="51" t="str">
        <f t="shared" si="645"/>
        <v>Welwitschia</v>
      </c>
      <c r="I4103" s="84"/>
      <c r="J4103" s="84"/>
      <c r="K4103" s="84"/>
      <c r="L4103" s="83" t="str">
        <f t="shared" si="646"/>
        <v/>
      </c>
      <c r="M4103" s="83" t="str">
        <f t="shared" si="647"/>
        <v/>
      </c>
    </row>
    <row r="4104" spans="1:13" x14ac:dyDescent="0.3">
      <c r="A4104" s="210" t="str">
        <f t="shared" si="639"/>
        <v>2024-IC-L3</v>
      </c>
      <c r="B4104" s="199">
        <f t="shared" si="640"/>
        <v>45542</v>
      </c>
      <c r="C4104" s="210" t="str">
        <f t="shared" si="641"/>
        <v>Zone 1 - Mile 14</v>
      </c>
      <c r="D4104" s="84" t="s">
        <v>1500</v>
      </c>
      <c r="E4104" s="51" t="str">
        <f t="shared" si="642"/>
        <v>Sylvia</v>
      </c>
      <c r="F4104" s="51" t="str">
        <f t="shared" si="643"/>
        <v>Horn</v>
      </c>
      <c r="G4104" s="51" t="str">
        <f t="shared" si="644"/>
        <v>Ladies Master</v>
      </c>
      <c r="H4104" s="51" t="str">
        <f t="shared" si="645"/>
        <v>Welwitschia</v>
      </c>
      <c r="I4104" s="84"/>
      <c r="J4104" s="84"/>
      <c r="K4104" s="84"/>
      <c r="L4104" s="83" t="str">
        <f t="shared" si="646"/>
        <v/>
      </c>
      <c r="M4104" s="83" t="str">
        <f t="shared" si="647"/>
        <v/>
      </c>
    </row>
    <row r="4105" spans="1:13" x14ac:dyDescent="0.3">
      <c r="A4105" s="210" t="str">
        <f t="shared" si="639"/>
        <v>2024-IC-L3</v>
      </c>
      <c r="B4105" s="199">
        <f t="shared" si="640"/>
        <v>45542</v>
      </c>
      <c r="C4105" s="210" t="str">
        <f t="shared" si="641"/>
        <v>Zone 1 - Mile 14</v>
      </c>
      <c r="D4105" s="84" t="s">
        <v>1388</v>
      </c>
      <c r="E4105" s="51" t="str">
        <f t="shared" si="642"/>
        <v>Armand</v>
      </c>
      <c r="F4105" s="51" t="str">
        <f t="shared" si="643"/>
        <v>Janse Van Rensburg</v>
      </c>
      <c r="G4105" s="51" t="str">
        <f t="shared" si="644"/>
        <v>Men Senior</v>
      </c>
      <c r="H4105" s="51" t="str">
        <f t="shared" si="645"/>
        <v>Welwitschia</v>
      </c>
      <c r="I4105" s="84"/>
      <c r="J4105" s="84"/>
      <c r="K4105" s="84"/>
      <c r="L4105" s="83" t="str">
        <f t="shared" si="646"/>
        <v/>
      </c>
      <c r="M4105" s="83" t="str">
        <f t="shared" si="647"/>
        <v/>
      </c>
    </row>
    <row r="4106" spans="1:13" x14ac:dyDescent="0.3">
      <c r="A4106" s="210" t="str">
        <f t="shared" si="639"/>
        <v>2024-IC-L3</v>
      </c>
      <c r="B4106" s="199">
        <f t="shared" si="640"/>
        <v>45542</v>
      </c>
      <c r="C4106" s="210" t="str">
        <f t="shared" si="641"/>
        <v>Zone 1 - Mile 14</v>
      </c>
      <c r="D4106" s="84" t="s">
        <v>834</v>
      </c>
      <c r="E4106" s="51" t="str">
        <f t="shared" si="642"/>
        <v>Raymond</v>
      </c>
      <c r="F4106" s="51" t="str">
        <f t="shared" si="643"/>
        <v>Duvenhage</v>
      </c>
      <c r="G4106" s="51" t="str">
        <f t="shared" si="644"/>
        <v>Men Veteran</v>
      </c>
      <c r="H4106" s="51" t="str">
        <f t="shared" si="645"/>
        <v>Welwitschia</v>
      </c>
      <c r="I4106" s="84"/>
      <c r="J4106" s="84"/>
      <c r="K4106" s="84"/>
      <c r="L4106" s="83" t="str">
        <f t="shared" si="646"/>
        <v/>
      </c>
      <c r="M4106" s="83" t="str">
        <f t="shared" si="647"/>
        <v/>
      </c>
    </row>
    <row r="4107" spans="1:13" x14ac:dyDescent="0.3">
      <c r="A4107" s="210" t="str">
        <f t="shared" si="639"/>
        <v>2024-IC-L3</v>
      </c>
      <c r="B4107" s="199">
        <f t="shared" si="640"/>
        <v>45542</v>
      </c>
      <c r="C4107" s="210" t="str">
        <f t="shared" si="641"/>
        <v>Zone 1 - Mile 14</v>
      </c>
      <c r="D4107" s="84" t="s">
        <v>557</v>
      </c>
      <c r="E4107" s="51" t="str">
        <f t="shared" si="642"/>
        <v>Dian</v>
      </c>
      <c r="F4107" s="51" t="str">
        <f t="shared" si="643"/>
        <v>Neethling</v>
      </c>
      <c r="G4107" s="51" t="str">
        <f t="shared" si="644"/>
        <v>Men Senior</v>
      </c>
      <c r="H4107" s="51" t="str">
        <f t="shared" si="645"/>
        <v>Welwitschia</v>
      </c>
      <c r="I4107" s="84"/>
      <c r="J4107" s="84"/>
      <c r="K4107" s="84"/>
      <c r="L4107" s="83" t="str">
        <f t="shared" si="646"/>
        <v/>
      </c>
      <c r="M4107" s="83" t="str">
        <f t="shared" si="647"/>
        <v/>
      </c>
    </row>
    <row r="4108" spans="1:13" x14ac:dyDescent="0.3">
      <c r="A4108" s="210" t="str">
        <f t="shared" si="639"/>
        <v>2024-IC-L3</v>
      </c>
      <c r="B4108" s="199">
        <f t="shared" si="640"/>
        <v>45542</v>
      </c>
      <c r="C4108" s="210" t="str">
        <f t="shared" si="641"/>
        <v>Zone 1 - Mile 14</v>
      </c>
      <c r="D4108" s="84" t="s">
        <v>1516</v>
      </c>
      <c r="E4108" s="51" t="str">
        <f t="shared" si="642"/>
        <v>Dirk</v>
      </c>
      <c r="F4108" s="51" t="str">
        <f t="shared" si="643"/>
        <v>Van Zyl</v>
      </c>
      <c r="G4108" s="51" t="str">
        <f t="shared" si="644"/>
        <v>Men Master</v>
      </c>
      <c r="H4108" s="51" t="str">
        <f t="shared" si="645"/>
        <v>Welwitschia</v>
      </c>
      <c r="I4108" s="84"/>
      <c r="J4108" s="84"/>
      <c r="K4108" s="84"/>
      <c r="L4108" s="83" t="str">
        <f t="shared" si="646"/>
        <v/>
      </c>
      <c r="M4108" s="83" t="str">
        <f t="shared" si="647"/>
        <v/>
      </c>
    </row>
    <row r="4109" spans="1:13" x14ac:dyDescent="0.3">
      <c r="A4109" s="210" t="str">
        <f t="shared" si="639"/>
        <v>2024-IC-L3</v>
      </c>
      <c r="B4109" s="199">
        <f t="shared" si="640"/>
        <v>45542</v>
      </c>
      <c r="C4109" s="210" t="str">
        <f t="shared" si="641"/>
        <v>Zone 1 - Mile 14</v>
      </c>
      <c r="D4109" s="84" t="s">
        <v>1193</v>
      </c>
      <c r="E4109" s="51" t="str">
        <f t="shared" si="642"/>
        <v xml:space="preserve">Daniel </v>
      </c>
      <c r="F4109" s="51" t="str">
        <f t="shared" si="643"/>
        <v>Burger</v>
      </c>
      <c r="G4109" s="51" t="str">
        <f t="shared" si="644"/>
        <v>Men Senior</v>
      </c>
      <c r="H4109" s="51" t="str">
        <f t="shared" si="645"/>
        <v>Welwitschia</v>
      </c>
      <c r="I4109" s="84"/>
      <c r="J4109" s="84"/>
      <c r="K4109" s="84"/>
      <c r="L4109" s="83" t="str">
        <f t="shared" si="646"/>
        <v/>
      </c>
      <c r="M4109" s="83" t="str">
        <f t="shared" si="647"/>
        <v/>
      </c>
    </row>
    <row r="4110" spans="1:13" x14ac:dyDescent="0.3">
      <c r="A4110" s="210" t="str">
        <f t="shared" si="639"/>
        <v>2024-IC-L3</v>
      </c>
      <c r="B4110" s="199">
        <f t="shared" si="640"/>
        <v>45542</v>
      </c>
      <c r="C4110" s="210" t="str">
        <f t="shared" si="641"/>
        <v>Zone 1 - Mile 14</v>
      </c>
      <c r="D4110" s="84" t="s">
        <v>1198</v>
      </c>
      <c r="E4110" s="51" t="str">
        <f t="shared" si="642"/>
        <v>Miguel</v>
      </c>
      <c r="F4110" s="51" t="str">
        <f t="shared" si="643"/>
        <v>Strzelecki</v>
      </c>
      <c r="G4110" s="51" t="str">
        <f t="shared" si="644"/>
        <v>Men U/16</v>
      </c>
      <c r="H4110" s="51" t="str">
        <f t="shared" si="645"/>
        <v>Welwitschia</v>
      </c>
      <c r="I4110" s="84"/>
      <c r="J4110" s="84"/>
      <c r="K4110" s="84"/>
      <c r="L4110" s="83" t="str">
        <f t="shared" si="646"/>
        <v/>
      </c>
      <c r="M4110" s="83" t="str">
        <f t="shared" si="647"/>
        <v/>
      </c>
    </row>
    <row r="4111" spans="1:13" x14ac:dyDescent="0.3">
      <c r="A4111" s="210" t="str">
        <f t="shared" si="639"/>
        <v>2024-IC-L3</v>
      </c>
      <c r="B4111" s="199">
        <f t="shared" si="640"/>
        <v>45542</v>
      </c>
      <c r="C4111" s="210" t="str">
        <f t="shared" si="641"/>
        <v>Zone 1 - Mile 14</v>
      </c>
      <c r="D4111" s="84" t="s">
        <v>1615</v>
      </c>
      <c r="E4111" s="51" t="str">
        <f t="shared" si="642"/>
        <v>Luca</v>
      </c>
      <c r="F4111" s="51" t="str">
        <f t="shared" si="643"/>
        <v>Greeff</v>
      </c>
      <c r="G4111" s="51" t="str">
        <f t="shared" si="644"/>
        <v>Men U/21</v>
      </c>
      <c r="H4111" s="51" t="str">
        <f t="shared" si="645"/>
        <v>Welwitschia</v>
      </c>
      <c r="I4111" s="84"/>
      <c r="J4111" s="84"/>
      <c r="K4111" s="84"/>
      <c r="L4111" s="83" t="str">
        <f t="shared" si="646"/>
        <v/>
      </c>
      <c r="M4111" s="83" t="str">
        <f t="shared" si="647"/>
        <v/>
      </c>
    </row>
    <row r="4112" spans="1:13" x14ac:dyDescent="0.3">
      <c r="A4112" s="210" t="str">
        <f t="shared" si="639"/>
        <v>2024-IC-L3</v>
      </c>
      <c r="B4112" s="199">
        <f t="shared" si="640"/>
        <v>45542</v>
      </c>
      <c r="C4112" s="210" t="str">
        <f t="shared" si="641"/>
        <v>Zone 1 - Mile 14</v>
      </c>
      <c r="D4112" s="84" t="s">
        <v>775</v>
      </c>
      <c r="E4112" s="51" t="str">
        <f t="shared" si="642"/>
        <v xml:space="preserve">Emile </v>
      </c>
      <c r="F4112" s="51" t="str">
        <f t="shared" si="643"/>
        <v>Van Heerden</v>
      </c>
      <c r="G4112" s="51" t="str">
        <f t="shared" si="644"/>
        <v>Men Senior</v>
      </c>
      <c r="H4112" s="51" t="str">
        <f t="shared" si="645"/>
        <v>Walvis Bay</v>
      </c>
      <c r="I4112" s="84"/>
      <c r="J4112" s="82" t="s">
        <v>1279</v>
      </c>
      <c r="K4112" s="84">
        <v>158</v>
      </c>
      <c r="L4112" s="83">
        <f t="shared" si="646"/>
        <v>20.8</v>
      </c>
      <c r="M4112" s="83">
        <f t="shared" si="647"/>
        <v>20.8</v>
      </c>
    </row>
    <row r="4113" spans="1:13" x14ac:dyDescent="0.3">
      <c r="A4113" s="210" t="str">
        <f t="shared" si="639"/>
        <v>2024-IC-L3</v>
      </c>
      <c r="B4113" s="199">
        <f t="shared" si="640"/>
        <v>45542</v>
      </c>
      <c r="C4113" s="210" t="str">
        <f t="shared" si="641"/>
        <v>Zone 1 - Mile 14</v>
      </c>
      <c r="D4113" s="84" t="s">
        <v>573</v>
      </c>
      <c r="E4113" s="51" t="str">
        <f t="shared" si="642"/>
        <v>Stefan Jnr</v>
      </c>
      <c r="F4113" s="51" t="str">
        <f t="shared" si="643"/>
        <v>Du Preez</v>
      </c>
      <c r="G4113" s="51" t="str">
        <f t="shared" si="644"/>
        <v>Men U/21</v>
      </c>
      <c r="H4113" s="51" t="str">
        <f t="shared" si="645"/>
        <v>Walvis Bay</v>
      </c>
      <c r="I4113" s="84"/>
      <c r="J4113" s="82" t="s">
        <v>1279</v>
      </c>
      <c r="K4113" s="84">
        <v>158</v>
      </c>
      <c r="L4113" s="83">
        <f t="shared" si="646"/>
        <v>20.8</v>
      </c>
      <c r="M4113" s="83">
        <f t="shared" si="647"/>
        <v>20.8</v>
      </c>
    </row>
    <row r="4114" spans="1:13" x14ac:dyDescent="0.3">
      <c r="A4114" s="210" t="str">
        <f t="shared" si="639"/>
        <v>2024-IC-L3</v>
      </c>
      <c r="B4114" s="199">
        <f t="shared" si="640"/>
        <v>45542</v>
      </c>
      <c r="C4114" s="210" t="str">
        <f t="shared" si="641"/>
        <v>Zone 1 - Mile 14</v>
      </c>
      <c r="D4114" s="84" t="s">
        <v>573</v>
      </c>
      <c r="E4114" s="51" t="str">
        <f t="shared" si="642"/>
        <v>Stefan Jnr</v>
      </c>
      <c r="F4114" s="51" t="str">
        <f t="shared" si="643"/>
        <v>Du Preez</v>
      </c>
      <c r="G4114" s="51" t="str">
        <f t="shared" si="644"/>
        <v>Men U/21</v>
      </c>
      <c r="H4114" s="51" t="str">
        <f t="shared" si="645"/>
        <v>Walvis Bay</v>
      </c>
      <c r="I4114" s="84" t="s">
        <v>19</v>
      </c>
      <c r="J4114" s="84"/>
      <c r="K4114" s="84">
        <v>52</v>
      </c>
      <c r="L4114" s="83">
        <f t="shared" si="646"/>
        <v>1.4</v>
      </c>
      <c r="M4114" s="83">
        <f t="shared" si="647"/>
        <v>1.4</v>
      </c>
    </row>
    <row r="4115" spans="1:13" x14ac:dyDescent="0.3">
      <c r="A4115" s="210" t="str">
        <f t="shared" si="639"/>
        <v>2024-IC-L3</v>
      </c>
      <c r="B4115" s="199">
        <f t="shared" si="640"/>
        <v>45542</v>
      </c>
      <c r="C4115" s="210" t="str">
        <f t="shared" si="641"/>
        <v>Zone 1 - Mile 14</v>
      </c>
      <c r="D4115" s="84" t="s">
        <v>1717</v>
      </c>
      <c r="E4115" s="51" t="str">
        <f t="shared" si="642"/>
        <v>Andre</v>
      </c>
      <c r="F4115" s="51" t="str">
        <f t="shared" si="643"/>
        <v>Bezuidehout</v>
      </c>
      <c r="G4115" s="51" t="str">
        <f t="shared" si="644"/>
        <v>Men Master</v>
      </c>
      <c r="H4115" s="51" t="str">
        <f t="shared" si="645"/>
        <v>Walvis Bay</v>
      </c>
      <c r="I4115" s="84"/>
      <c r="J4115" s="84" t="s">
        <v>10</v>
      </c>
      <c r="K4115" s="84">
        <v>42</v>
      </c>
      <c r="L4115" s="83">
        <f t="shared" si="646"/>
        <v>1.1000000000000001</v>
      </c>
      <c r="M4115" s="83">
        <f t="shared" si="647"/>
        <v>1.1000000000000001</v>
      </c>
    </row>
    <row r="4116" spans="1:13" x14ac:dyDescent="0.3">
      <c r="A4116" s="210" t="str">
        <f t="shared" si="639"/>
        <v>2024-IC-L3</v>
      </c>
      <c r="B4116" s="199">
        <f t="shared" si="640"/>
        <v>45542</v>
      </c>
      <c r="C4116" s="210" t="str">
        <f t="shared" si="641"/>
        <v>Zone 1 - Mile 14</v>
      </c>
      <c r="D4116" s="84" t="s">
        <v>1555</v>
      </c>
      <c r="E4116" s="51" t="str">
        <f t="shared" si="642"/>
        <v>Hannelie</v>
      </c>
      <c r="F4116" s="51" t="str">
        <f t="shared" si="643"/>
        <v>Du Plessis</v>
      </c>
      <c r="G4116" s="51" t="str">
        <f t="shared" si="644"/>
        <v>Ladies Master</v>
      </c>
      <c r="H4116" s="51" t="str">
        <f t="shared" si="645"/>
        <v>Walvis Bay</v>
      </c>
      <c r="I4116" s="84" t="s">
        <v>19</v>
      </c>
      <c r="J4116" s="84"/>
      <c r="K4116" s="84">
        <v>52</v>
      </c>
      <c r="L4116" s="83">
        <f t="shared" si="646"/>
        <v>1.4</v>
      </c>
      <c r="M4116" s="83">
        <f t="shared" si="647"/>
        <v>1.4</v>
      </c>
    </row>
    <row r="4117" spans="1:13" x14ac:dyDescent="0.3">
      <c r="A4117" s="210" t="str">
        <f t="shared" si="639"/>
        <v>2024-IC-L3</v>
      </c>
      <c r="B4117" s="199">
        <f t="shared" si="640"/>
        <v>45542</v>
      </c>
      <c r="C4117" s="210" t="str">
        <f t="shared" si="641"/>
        <v>Zone 1 - Mile 14</v>
      </c>
      <c r="D4117" s="84" t="s">
        <v>1381</v>
      </c>
      <c r="E4117" s="51" t="str">
        <f t="shared" si="642"/>
        <v>Frank</v>
      </c>
      <c r="F4117" s="51" t="str">
        <f t="shared" si="643"/>
        <v>Borruso</v>
      </c>
      <c r="G4117" s="51" t="str">
        <f t="shared" si="644"/>
        <v>Men Master</v>
      </c>
      <c r="H4117" s="51" t="str">
        <f t="shared" si="645"/>
        <v>Walvis Bay</v>
      </c>
      <c r="I4117" s="84" t="s">
        <v>19</v>
      </c>
      <c r="J4117" s="84"/>
      <c r="K4117" s="84">
        <v>57</v>
      </c>
      <c r="L4117" s="83">
        <f t="shared" si="646"/>
        <v>1.9</v>
      </c>
      <c r="M4117" s="83">
        <f t="shared" si="647"/>
        <v>1.9</v>
      </c>
    </row>
    <row r="4118" spans="1:13" x14ac:dyDescent="0.3">
      <c r="A4118" s="210" t="str">
        <f t="shared" si="639"/>
        <v>2024-IC-L3</v>
      </c>
      <c r="B4118" s="199">
        <f t="shared" si="640"/>
        <v>45542</v>
      </c>
      <c r="C4118" s="210" t="str">
        <f t="shared" si="641"/>
        <v>Zone 1 - Mile 14</v>
      </c>
      <c r="D4118" s="84" t="s">
        <v>1202</v>
      </c>
      <c r="E4118" s="51" t="str">
        <f t="shared" si="642"/>
        <v>Flippie</v>
      </c>
      <c r="F4118" s="51" t="str">
        <f t="shared" si="643"/>
        <v>Scheepers</v>
      </c>
      <c r="G4118" s="51" t="str">
        <f t="shared" si="644"/>
        <v>Men Veteran</v>
      </c>
      <c r="H4118" s="51" t="str">
        <f t="shared" si="645"/>
        <v>Walvis Bay</v>
      </c>
      <c r="I4118" s="84" t="s">
        <v>7</v>
      </c>
      <c r="J4118" s="84"/>
      <c r="K4118" s="84">
        <v>33</v>
      </c>
      <c r="L4118" s="83">
        <f t="shared" si="646"/>
        <v>1.1000000000000001</v>
      </c>
      <c r="M4118" s="83">
        <f t="shared" si="647"/>
        <v>1.1000000000000001</v>
      </c>
    </row>
    <row r="4119" spans="1:13" x14ac:dyDescent="0.3">
      <c r="A4119" s="210" t="str">
        <f t="shared" si="639"/>
        <v>2024-IC-L3</v>
      </c>
      <c r="B4119" s="199">
        <f t="shared" si="640"/>
        <v>45542</v>
      </c>
      <c r="C4119" s="210" t="str">
        <f t="shared" si="641"/>
        <v>Zone 1 - Mile 14</v>
      </c>
      <c r="D4119" s="84" t="s">
        <v>1202</v>
      </c>
      <c r="E4119" s="51" t="str">
        <f t="shared" si="642"/>
        <v>Flippie</v>
      </c>
      <c r="F4119" s="51" t="str">
        <f t="shared" si="643"/>
        <v>Scheepers</v>
      </c>
      <c r="G4119" s="51" t="str">
        <f t="shared" si="644"/>
        <v>Men Veteran</v>
      </c>
      <c r="H4119" s="51" t="str">
        <f t="shared" si="645"/>
        <v>Walvis Bay</v>
      </c>
      <c r="I4119" s="84" t="s">
        <v>9</v>
      </c>
      <c r="J4119" s="84"/>
      <c r="K4119" s="84">
        <v>34</v>
      </c>
      <c r="L4119" s="83">
        <f t="shared" si="646"/>
        <v>0.7</v>
      </c>
      <c r="M4119" s="83">
        <f t="shared" si="647"/>
        <v>0.7</v>
      </c>
    </row>
    <row r="4120" spans="1:13" x14ac:dyDescent="0.3">
      <c r="A4120" s="210" t="str">
        <f t="shared" si="639"/>
        <v>2024-IC-L3</v>
      </c>
      <c r="B4120" s="199">
        <f t="shared" si="640"/>
        <v>45542</v>
      </c>
      <c r="C4120" s="210" t="str">
        <f t="shared" si="641"/>
        <v>Zone 1 - Mile 14</v>
      </c>
      <c r="D4120" s="84" t="s">
        <v>490</v>
      </c>
      <c r="E4120" s="51" t="str">
        <f t="shared" si="642"/>
        <v>Terence</v>
      </c>
      <c r="F4120" s="51" t="str">
        <f t="shared" si="643"/>
        <v>Clark</v>
      </c>
      <c r="G4120" s="51" t="str">
        <f t="shared" si="644"/>
        <v>Men Grand Masters</v>
      </c>
      <c r="H4120" s="51" t="str">
        <f t="shared" si="645"/>
        <v>Walvis Bay</v>
      </c>
      <c r="I4120" s="84" t="s">
        <v>7</v>
      </c>
      <c r="J4120" s="84"/>
      <c r="K4120" s="84">
        <v>39</v>
      </c>
      <c r="L4120" s="83">
        <f t="shared" si="646"/>
        <v>1.8</v>
      </c>
      <c r="M4120" s="83">
        <f t="shared" si="647"/>
        <v>1.8</v>
      </c>
    </row>
    <row r="4121" spans="1:13" x14ac:dyDescent="0.3">
      <c r="A4121" s="210" t="str">
        <f t="shared" si="639"/>
        <v>2024-IC-L3</v>
      </c>
      <c r="B4121" s="199">
        <f t="shared" si="640"/>
        <v>45542</v>
      </c>
      <c r="C4121" s="210" t="str">
        <f t="shared" si="641"/>
        <v>Zone 1 - Mile 14</v>
      </c>
      <c r="D4121" s="84" t="s">
        <v>1558</v>
      </c>
      <c r="E4121" s="51" t="str">
        <f t="shared" si="642"/>
        <v>Breggie</v>
      </c>
      <c r="F4121" s="51" t="str">
        <f t="shared" si="643"/>
        <v>Ferreira</v>
      </c>
      <c r="G4121" s="51" t="str">
        <f t="shared" si="644"/>
        <v>Ladies Master</v>
      </c>
      <c r="H4121" s="51" t="str">
        <f t="shared" si="645"/>
        <v>Walvis Bay</v>
      </c>
      <c r="I4121" s="84" t="s">
        <v>7</v>
      </c>
      <c r="J4121" s="84"/>
      <c r="K4121" s="84">
        <v>31</v>
      </c>
      <c r="L4121" s="83">
        <f t="shared" si="646"/>
        <v>0.9</v>
      </c>
      <c r="M4121" s="83">
        <f t="shared" si="647"/>
        <v>0.9</v>
      </c>
    </row>
    <row r="4122" spans="1:13" x14ac:dyDescent="0.3">
      <c r="A4122" s="210" t="str">
        <f t="shared" si="639"/>
        <v>2024-IC-L3</v>
      </c>
      <c r="B4122" s="199">
        <f t="shared" si="640"/>
        <v>45542</v>
      </c>
      <c r="C4122" s="210" t="str">
        <f t="shared" si="641"/>
        <v>Zone 1 - Mile 14</v>
      </c>
      <c r="D4122" s="84" t="s">
        <v>1324</v>
      </c>
      <c r="E4122" s="51" t="str">
        <f t="shared" si="642"/>
        <v>Frikkie</v>
      </c>
      <c r="F4122" s="51" t="str">
        <f t="shared" si="643"/>
        <v>Ferreira</v>
      </c>
      <c r="G4122" s="51" t="str">
        <f t="shared" si="644"/>
        <v>Men Master</v>
      </c>
      <c r="H4122" s="51" t="str">
        <f t="shared" si="645"/>
        <v>Walvis Bay</v>
      </c>
      <c r="I4122" s="84" t="s">
        <v>7</v>
      </c>
      <c r="J4122" s="84"/>
      <c r="K4122" s="84">
        <v>36</v>
      </c>
      <c r="L4122" s="83">
        <f t="shared" si="646"/>
        <v>1.5</v>
      </c>
      <c r="M4122" s="83">
        <f t="shared" si="647"/>
        <v>1.5</v>
      </c>
    </row>
    <row r="4123" spans="1:13" x14ac:dyDescent="0.3">
      <c r="A4123" s="210" t="str">
        <f t="shared" si="639"/>
        <v>2024-IC-L3</v>
      </c>
      <c r="B4123" s="199">
        <f t="shared" si="640"/>
        <v>45542</v>
      </c>
      <c r="C4123" s="210" t="str">
        <f t="shared" si="641"/>
        <v>Zone 1 - Mile 14</v>
      </c>
      <c r="D4123" s="84" t="s">
        <v>597</v>
      </c>
      <c r="E4123" s="51" t="str">
        <f t="shared" si="642"/>
        <v>Gunther</v>
      </c>
      <c r="F4123" s="51" t="str">
        <f t="shared" si="643"/>
        <v>Krauer</v>
      </c>
      <c r="G4123" s="51" t="str">
        <f t="shared" si="644"/>
        <v>Men Master</v>
      </c>
      <c r="H4123" s="51" t="str">
        <f t="shared" si="645"/>
        <v>Walvis Bay</v>
      </c>
      <c r="I4123" s="84"/>
      <c r="J4123" s="84"/>
      <c r="K4123" s="84"/>
      <c r="L4123" s="83" t="str">
        <f t="shared" si="646"/>
        <v/>
      </c>
      <c r="M4123" s="83" t="str">
        <f t="shared" si="647"/>
        <v/>
      </c>
    </row>
    <row r="4124" spans="1:13" x14ac:dyDescent="0.3">
      <c r="A4124" s="210" t="str">
        <f t="shared" si="639"/>
        <v>2024-IC-L3</v>
      </c>
      <c r="B4124" s="199">
        <f t="shared" si="640"/>
        <v>45542</v>
      </c>
      <c r="C4124" s="210" t="str">
        <f t="shared" si="641"/>
        <v>Zone 1 - Mile 14</v>
      </c>
      <c r="D4124" s="84" t="s">
        <v>1010</v>
      </c>
      <c r="E4124" s="51" t="str">
        <f t="shared" si="642"/>
        <v>Liam</v>
      </c>
      <c r="F4124" s="51" t="str">
        <f t="shared" si="643"/>
        <v>Kruger</v>
      </c>
      <c r="G4124" s="51" t="str">
        <f t="shared" si="644"/>
        <v>Men U/16</v>
      </c>
      <c r="H4124" s="51" t="str">
        <f t="shared" si="645"/>
        <v>Walvis Bay</v>
      </c>
      <c r="I4124" s="84"/>
      <c r="J4124" s="84"/>
      <c r="K4124" s="84"/>
      <c r="L4124" s="83" t="str">
        <f t="shared" si="646"/>
        <v/>
      </c>
      <c r="M4124" s="83" t="str">
        <f t="shared" si="647"/>
        <v/>
      </c>
    </row>
    <row r="4125" spans="1:13" x14ac:dyDescent="0.3">
      <c r="A4125" s="210" t="str">
        <f t="shared" si="639"/>
        <v>2024-IC-L3</v>
      </c>
      <c r="B4125" s="199">
        <f t="shared" si="640"/>
        <v>45542</v>
      </c>
      <c r="C4125" s="210" t="str">
        <f t="shared" si="641"/>
        <v>Zone 1 - Mile 14</v>
      </c>
      <c r="D4125" s="84" t="s">
        <v>701</v>
      </c>
      <c r="E4125" s="51" t="str">
        <f t="shared" si="642"/>
        <v>Morne</v>
      </c>
      <c r="F4125" s="51" t="str">
        <f t="shared" si="643"/>
        <v>Kruger</v>
      </c>
      <c r="G4125" s="51" t="str">
        <f t="shared" si="644"/>
        <v>Men Veteran</v>
      </c>
      <c r="H4125" s="51" t="str">
        <f t="shared" si="645"/>
        <v>Walvis Bay</v>
      </c>
      <c r="I4125" s="84"/>
      <c r="J4125" s="84"/>
      <c r="K4125" s="84"/>
      <c r="L4125" s="83" t="str">
        <f t="shared" si="646"/>
        <v/>
      </c>
      <c r="M4125" s="83" t="str">
        <f t="shared" si="647"/>
        <v/>
      </c>
    </row>
    <row r="4126" spans="1:13" x14ac:dyDescent="0.3">
      <c r="A4126" s="210" t="str">
        <f t="shared" si="639"/>
        <v>2024-IC-L3</v>
      </c>
      <c r="B4126" s="199">
        <f t="shared" si="640"/>
        <v>45542</v>
      </c>
      <c r="C4126" s="210" t="str">
        <f t="shared" si="641"/>
        <v>Zone 1 - Mile 14</v>
      </c>
      <c r="D4126" s="84" t="s">
        <v>721</v>
      </c>
      <c r="E4126" s="51" t="str">
        <f t="shared" si="642"/>
        <v>Stehan</v>
      </c>
      <c r="F4126" s="51" t="str">
        <f t="shared" si="643"/>
        <v>Kruger</v>
      </c>
      <c r="G4126" s="51" t="str">
        <f t="shared" si="644"/>
        <v>Men U/16</v>
      </c>
      <c r="H4126" s="51" t="str">
        <f t="shared" si="645"/>
        <v>Walvis Bay</v>
      </c>
      <c r="I4126" s="84"/>
      <c r="J4126" s="84"/>
      <c r="K4126" s="84"/>
      <c r="L4126" s="83" t="str">
        <f t="shared" si="646"/>
        <v/>
      </c>
      <c r="M4126" s="83" t="str">
        <f t="shared" si="647"/>
        <v/>
      </c>
    </row>
    <row r="4127" spans="1:13" x14ac:dyDescent="0.3">
      <c r="A4127" s="210" t="str">
        <f t="shared" si="639"/>
        <v>2024-IC-L3</v>
      </c>
      <c r="B4127" s="199">
        <f t="shared" si="640"/>
        <v>45542</v>
      </c>
      <c r="C4127" s="210" t="str">
        <f t="shared" si="641"/>
        <v>Zone 1 - Mile 14</v>
      </c>
      <c r="D4127" s="84" t="s">
        <v>549</v>
      </c>
      <c r="E4127" s="51" t="str">
        <f t="shared" si="642"/>
        <v>Werner</v>
      </c>
      <c r="F4127" s="51" t="str">
        <f t="shared" si="643"/>
        <v>Van Riet</v>
      </c>
      <c r="G4127" s="51" t="str">
        <f t="shared" si="644"/>
        <v>Men Veteran</v>
      </c>
      <c r="H4127" s="51" t="str">
        <f t="shared" si="645"/>
        <v>Walvis Bay</v>
      </c>
      <c r="I4127" s="84"/>
      <c r="J4127" s="84"/>
      <c r="K4127" s="84"/>
      <c r="L4127" s="83" t="str">
        <f t="shared" si="646"/>
        <v/>
      </c>
      <c r="M4127" s="83" t="str">
        <f t="shared" si="647"/>
        <v/>
      </c>
    </row>
    <row r="4128" spans="1:13" x14ac:dyDescent="0.3">
      <c r="A4128" s="210" t="str">
        <f t="shared" si="639"/>
        <v>2024-IC-L3</v>
      </c>
      <c r="B4128" s="199">
        <f t="shared" si="640"/>
        <v>45542</v>
      </c>
      <c r="C4128" s="210" t="str">
        <f t="shared" si="641"/>
        <v>Zone 1 - Mile 14</v>
      </c>
      <c r="D4128" s="84" t="s">
        <v>502</v>
      </c>
      <c r="E4128" s="51" t="str">
        <f t="shared" si="642"/>
        <v>Stefan</v>
      </c>
      <c r="F4128" s="51" t="str">
        <f t="shared" si="643"/>
        <v>Du Preez</v>
      </c>
      <c r="G4128" s="51" t="str">
        <f t="shared" si="644"/>
        <v>Men Master</v>
      </c>
      <c r="H4128" s="51" t="str">
        <f t="shared" si="645"/>
        <v>Walvis Bay</v>
      </c>
      <c r="I4128" s="84"/>
      <c r="J4128" s="84"/>
      <c r="K4128" s="84"/>
      <c r="L4128" s="83" t="str">
        <f t="shared" si="646"/>
        <v/>
      </c>
      <c r="M4128" s="83" t="str">
        <f t="shared" si="647"/>
        <v/>
      </c>
    </row>
    <row r="4129" spans="1:13" x14ac:dyDescent="0.3">
      <c r="A4129" s="210" t="str">
        <f t="shared" si="639"/>
        <v>2024-IC-L3</v>
      </c>
      <c r="B4129" s="199">
        <f t="shared" si="640"/>
        <v>45542</v>
      </c>
      <c r="C4129" s="210" t="str">
        <f t="shared" si="641"/>
        <v>Zone 1 - Mile 14</v>
      </c>
      <c r="D4129" s="84" t="s">
        <v>1859</v>
      </c>
      <c r="E4129" s="51" t="str">
        <f t="shared" si="642"/>
        <v>Joe Imre</v>
      </c>
      <c r="F4129" s="51" t="str">
        <f t="shared" si="643"/>
        <v>Carstens</v>
      </c>
      <c r="G4129" s="51" t="str">
        <f t="shared" si="644"/>
        <v>Men Senior</v>
      </c>
      <c r="H4129" s="51" t="str">
        <f t="shared" si="645"/>
        <v>Walvis Bay</v>
      </c>
      <c r="I4129" s="84"/>
      <c r="J4129" s="84"/>
      <c r="K4129" s="84"/>
      <c r="L4129" s="83" t="str">
        <f t="shared" si="646"/>
        <v/>
      </c>
      <c r="M4129" s="83" t="str">
        <f t="shared" si="647"/>
        <v/>
      </c>
    </row>
    <row r="4130" spans="1:13" x14ac:dyDescent="0.3">
      <c r="A4130" s="210" t="str">
        <f t="shared" si="639"/>
        <v>2024-IC-L3</v>
      </c>
      <c r="B4130" s="199">
        <f t="shared" si="640"/>
        <v>45542</v>
      </c>
      <c r="C4130" s="210" t="str">
        <f t="shared" si="641"/>
        <v>Zone 1 - Mile 14</v>
      </c>
      <c r="D4130" s="84" t="s">
        <v>816</v>
      </c>
      <c r="E4130" s="51" t="str">
        <f t="shared" si="642"/>
        <v>John James</v>
      </c>
      <c r="F4130" s="51" t="str">
        <f t="shared" si="643"/>
        <v>Louw</v>
      </c>
      <c r="G4130" s="51" t="str">
        <f t="shared" si="644"/>
        <v>Men Senior</v>
      </c>
      <c r="H4130" s="51" t="str">
        <f t="shared" si="645"/>
        <v>Walvis Bay</v>
      </c>
      <c r="I4130" s="84"/>
      <c r="J4130" s="84"/>
      <c r="K4130" s="84"/>
      <c r="L4130" s="83" t="str">
        <f t="shared" si="646"/>
        <v/>
      </c>
      <c r="M4130" s="83" t="str">
        <f t="shared" si="647"/>
        <v/>
      </c>
    </row>
    <row r="4131" spans="1:13" x14ac:dyDescent="0.3">
      <c r="A4131" s="210" t="str">
        <f t="shared" si="639"/>
        <v>2024-IC-L3</v>
      </c>
      <c r="B4131" s="199">
        <f t="shared" si="640"/>
        <v>45542</v>
      </c>
      <c r="C4131" s="210" t="str">
        <f t="shared" si="641"/>
        <v>Zone 1 - Mile 14</v>
      </c>
      <c r="D4131" s="84" t="s">
        <v>1702</v>
      </c>
      <c r="E4131" s="51" t="str">
        <f t="shared" si="642"/>
        <v>David</v>
      </c>
      <c r="F4131" s="51" t="str">
        <f t="shared" si="643"/>
        <v>Hyman</v>
      </c>
      <c r="G4131" s="51" t="str">
        <f t="shared" si="644"/>
        <v>Men Master</v>
      </c>
      <c r="H4131" s="51" t="str">
        <f t="shared" si="645"/>
        <v>Walvis Bay</v>
      </c>
      <c r="I4131" s="84"/>
      <c r="J4131" s="84"/>
      <c r="K4131" s="84"/>
      <c r="L4131" s="83" t="str">
        <f t="shared" si="646"/>
        <v/>
      </c>
      <c r="M4131" s="83" t="str">
        <f t="shared" si="647"/>
        <v/>
      </c>
    </row>
    <row r="4132" spans="1:13" x14ac:dyDescent="0.3">
      <c r="A4132" s="210" t="str">
        <f t="shared" si="639"/>
        <v>2024-IC-L3</v>
      </c>
      <c r="B4132" s="199">
        <f t="shared" si="640"/>
        <v>45542</v>
      </c>
      <c r="C4132" s="210" t="str">
        <f t="shared" si="641"/>
        <v>Zone 1 - Mile 14</v>
      </c>
      <c r="D4132" s="84" t="s">
        <v>813</v>
      </c>
      <c r="E4132" s="51" t="str">
        <f t="shared" si="642"/>
        <v>Cristiano</v>
      </c>
      <c r="F4132" s="51" t="str">
        <f t="shared" si="643"/>
        <v>Bampton</v>
      </c>
      <c r="G4132" s="51" t="str">
        <f t="shared" si="644"/>
        <v>Men U/21</v>
      </c>
      <c r="H4132" s="51" t="str">
        <f t="shared" si="645"/>
        <v>Walvis Bay</v>
      </c>
      <c r="I4132" s="84"/>
      <c r="J4132" s="84"/>
      <c r="K4132" s="84"/>
      <c r="L4132" s="83" t="str">
        <f t="shared" si="646"/>
        <v/>
      </c>
      <c r="M4132" s="83" t="str">
        <f t="shared" si="647"/>
        <v/>
      </c>
    </row>
    <row r="4133" spans="1:13" x14ac:dyDescent="0.3">
      <c r="A4133" s="210" t="str">
        <f t="shared" si="639"/>
        <v>2024-IC-L3</v>
      </c>
      <c r="B4133" s="199">
        <f t="shared" si="640"/>
        <v>45542</v>
      </c>
      <c r="C4133" s="210" t="str">
        <f t="shared" si="641"/>
        <v>Zone 1 - Mile 14</v>
      </c>
      <c r="D4133" s="84" t="s">
        <v>533</v>
      </c>
      <c r="E4133" s="51" t="str">
        <f t="shared" si="642"/>
        <v>Sarah-Ann</v>
      </c>
      <c r="F4133" s="51" t="str">
        <f t="shared" si="643"/>
        <v>Mills</v>
      </c>
      <c r="G4133" s="51" t="str">
        <f t="shared" si="644"/>
        <v>Ladies Master</v>
      </c>
      <c r="H4133" s="51" t="str">
        <f t="shared" si="645"/>
        <v>Walvis Bay</v>
      </c>
      <c r="I4133" s="84"/>
      <c r="J4133" s="84"/>
      <c r="K4133" s="84"/>
      <c r="L4133" s="83" t="str">
        <f t="shared" si="646"/>
        <v/>
      </c>
      <c r="M4133" s="83" t="str">
        <f t="shared" si="647"/>
        <v/>
      </c>
    </row>
    <row r="4134" spans="1:13" x14ac:dyDescent="0.3">
      <c r="A4134" s="210" t="str">
        <f t="shared" si="639"/>
        <v>2024-IC-L3</v>
      </c>
      <c r="B4134" s="199">
        <f t="shared" si="640"/>
        <v>45542</v>
      </c>
      <c r="C4134" s="210" t="str">
        <f t="shared" si="641"/>
        <v>Zone 1 - Mile 14</v>
      </c>
      <c r="D4134" s="84" t="s">
        <v>987</v>
      </c>
      <c r="E4134" s="51" t="str">
        <f t="shared" si="642"/>
        <v>Gerrit Albertus</v>
      </c>
      <c r="F4134" s="51" t="str">
        <f t="shared" si="643"/>
        <v>Oberholzer</v>
      </c>
      <c r="G4134" s="51" t="str">
        <f t="shared" si="644"/>
        <v>Men Senior</v>
      </c>
      <c r="H4134" s="51" t="str">
        <f t="shared" si="645"/>
        <v>Walvis Bay</v>
      </c>
      <c r="I4134" s="84"/>
      <c r="J4134" s="84"/>
      <c r="K4134" s="84"/>
      <c r="L4134" s="83" t="str">
        <f t="shared" si="646"/>
        <v/>
      </c>
      <c r="M4134" s="83" t="str">
        <f t="shared" si="647"/>
        <v/>
      </c>
    </row>
    <row r="4135" spans="1:13" x14ac:dyDescent="0.3">
      <c r="A4135" s="210" t="str">
        <f t="shared" si="639"/>
        <v>2024-IC-L3</v>
      </c>
      <c r="B4135" s="199">
        <f t="shared" si="640"/>
        <v>45542</v>
      </c>
      <c r="C4135" s="210" t="str">
        <f t="shared" si="641"/>
        <v>Zone 1 - Mile 14</v>
      </c>
      <c r="D4135" s="84" t="s">
        <v>1557</v>
      </c>
      <c r="E4135" s="51" t="str">
        <f t="shared" si="642"/>
        <v>Zillan</v>
      </c>
      <c r="F4135" s="51" t="str">
        <f t="shared" si="643"/>
        <v>Du Pisani</v>
      </c>
      <c r="G4135" s="51" t="str">
        <f t="shared" si="644"/>
        <v>Men Senior</v>
      </c>
      <c r="H4135" s="51" t="str">
        <f t="shared" si="645"/>
        <v>Walvis Bay</v>
      </c>
      <c r="I4135" s="84"/>
      <c r="J4135" s="84"/>
      <c r="K4135" s="84"/>
      <c r="L4135" s="83" t="str">
        <f t="shared" si="646"/>
        <v/>
      </c>
      <c r="M4135" s="83" t="str">
        <f t="shared" si="647"/>
        <v/>
      </c>
    </row>
    <row r="4136" spans="1:13" x14ac:dyDescent="0.3">
      <c r="A4136" s="210" t="str">
        <f t="shared" si="639"/>
        <v>2024-IC-L3</v>
      </c>
      <c r="B4136" s="199">
        <f t="shared" si="640"/>
        <v>45542</v>
      </c>
      <c r="C4136" s="210" t="str">
        <f t="shared" si="641"/>
        <v>Zone 1 - Mile 14</v>
      </c>
      <c r="D4136" s="84" t="s">
        <v>1080</v>
      </c>
      <c r="E4136" s="51" t="str">
        <f t="shared" si="642"/>
        <v>Willem Johannes</v>
      </c>
      <c r="F4136" s="51" t="str">
        <f t="shared" si="643"/>
        <v>Hyman</v>
      </c>
      <c r="G4136" s="51" t="str">
        <f t="shared" si="644"/>
        <v>Men Master</v>
      </c>
      <c r="H4136" s="51" t="str">
        <f t="shared" si="645"/>
        <v>Walvis Bay</v>
      </c>
      <c r="I4136" s="84"/>
      <c r="J4136" s="84"/>
      <c r="K4136" s="84"/>
      <c r="L4136" s="83" t="str">
        <f t="shared" si="646"/>
        <v/>
      </c>
      <c r="M4136" s="83" t="str">
        <f t="shared" si="647"/>
        <v/>
      </c>
    </row>
    <row r="4137" spans="1:13" x14ac:dyDescent="0.3">
      <c r="A4137" s="210" t="str">
        <f t="shared" si="639"/>
        <v>2024-IC-L3</v>
      </c>
      <c r="B4137" s="199">
        <f t="shared" si="640"/>
        <v>45542</v>
      </c>
      <c r="C4137" s="210" t="str">
        <f t="shared" si="641"/>
        <v>Zone 1 - Mile 14</v>
      </c>
      <c r="D4137" s="84" t="s">
        <v>1764</v>
      </c>
      <c r="E4137" s="51" t="str">
        <f t="shared" si="642"/>
        <v>Nicolette</v>
      </c>
      <c r="F4137" s="51" t="str">
        <f t="shared" si="643"/>
        <v>Schreuder</v>
      </c>
      <c r="G4137" s="51" t="str">
        <f t="shared" si="644"/>
        <v>Ladies Veteran</v>
      </c>
      <c r="H4137" s="51" t="str">
        <f t="shared" si="645"/>
        <v>Walvis Bay</v>
      </c>
      <c r="I4137" s="84"/>
      <c r="J4137" s="84"/>
      <c r="K4137" s="84"/>
      <c r="L4137" s="83" t="str">
        <f t="shared" si="646"/>
        <v/>
      </c>
      <c r="M4137" s="83" t="str">
        <f t="shared" si="647"/>
        <v/>
      </c>
    </row>
    <row r="4138" spans="1:13" x14ac:dyDescent="0.3">
      <c r="A4138" s="210" t="str">
        <f t="shared" si="639"/>
        <v>2024-IC-L3</v>
      </c>
      <c r="B4138" s="199">
        <f t="shared" si="640"/>
        <v>45542</v>
      </c>
      <c r="C4138" s="210" t="str">
        <f t="shared" si="641"/>
        <v>Zone 1 - Mile 14</v>
      </c>
      <c r="D4138" s="84" t="s">
        <v>1227</v>
      </c>
      <c r="E4138" s="51" t="str">
        <f t="shared" si="642"/>
        <v>Ryan</v>
      </c>
      <c r="F4138" s="51" t="str">
        <f t="shared" si="643"/>
        <v>Wolmarans</v>
      </c>
      <c r="G4138" s="51" t="str">
        <f t="shared" si="644"/>
        <v>Men Senior</v>
      </c>
      <c r="H4138" s="51" t="str">
        <f t="shared" si="645"/>
        <v>Walvis Bay</v>
      </c>
      <c r="I4138" s="84"/>
      <c r="J4138" s="84"/>
      <c r="K4138" s="84"/>
      <c r="L4138" s="83" t="str">
        <f t="shared" si="646"/>
        <v/>
      </c>
      <c r="M4138" s="83" t="str">
        <f t="shared" si="647"/>
        <v/>
      </c>
    </row>
    <row r="4139" spans="1:13" x14ac:dyDescent="0.3">
      <c r="A4139" s="210" t="str">
        <f t="shared" si="639"/>
        <v>2024-IC-L3</v>
      </c>
      <c r="B4139" s="199">
        <f t="shared" si="640"/>
        <v>45542</v>
      </c>
      <c r="C4139" s="210" t="str">
        <f t="shared" si="641"/>
        <v>Zone 1 - Mile 14</v>
      </c>
      <c r="D4139" s="84" t="s">
        <v>743</v>
      </c>
      <c r="E4139" s="51" t="str">
        <f t="shared" si="642"/>
        <v>David</v>
      </c>
      <c r="F4139" s="51" t="str">
        <f t="shared" si="643"/>
        <v>Smith</v>
      </c>
      <c r="G4139" s="51" t="str">
        <f t="shared" si="644"/>
        <v>Men Veteran</v>
      </c>
      <c r="H4139" s="51" t="str">
        <f t="shared" si="645"/>
        <v>Steenbras</v>
      </c>
      <c r="I4139" s="84"/>
      <c r="J4139" s="84" t="s">
        <v>1278</v>
      </c>
      <c r="K4139" s="84">
        <v>115</v>
      </c>
      <c r="L4139" s="83">
        <f t="shared" si="646"/>
        <v>19</v>
      </c>
      <c r="M4139" s="83">
        <f t="shared" si="647"/>
        <v>19</v>
      </c>
    </row>
    <row r="4140" spans="1:13" x14ac:dyDescent="0.3">
      <c r="A4140" s="210" t="str">
        <f t="shared" si="639"/>
        <v>2024-IC-L3</v>
      </c>
      <c r="B4140" s="199">
        <f t="shared" si="640"/>
        <v>45542</v>
      </c>
      <c r="C4140" s="210" t="str">
        <f t="shared" si="641"/>
        <v>Zone 1 - Mile 14</v>
      </c>
      <c r="D4140" s="84" t="s">
        <v>1495</v>
      </c>
      <c r="E4140" s="51" t="str">
        <f t="shared" si="642"/>
        <v>Maryna</v>
      </c>
      <c r="F4140" s="51" t="str">
        <f t="shared" si="643"/>
        <v>Viljoen</v>
      </c>
      <c r="G4140" s="51" t="str">
        <f t="shared" si="644"/>
        <v>Ladies Senior</v>
      </c>
      <c r="H4140" s="51" t="str">
        <f t="shared" si="645"/>
        <v>Steenbras</v>
      </c>
      <c r="I4140" s="84"/>
      <c r="J4140" s="84"/>
      <c r="K4140" s="84"/>
      <c r="L4140" s="83" t="str">
        <f t="shared" si="646"/>
        <v/>
      </c>
      <c r="M4140" s="83" t="str">
        <f t="shared" si="647"/>
        <v/>
      </c>
    </row>
    <row r="4141" spans="1:13" x14ac:dyDescent="0.3">
      <c r="A4141" s="210" t="str">
        <f t="shared" si="639"/>
        <v>2024-IC-L3</v>
      </c>
      <c r="B4141" s="199">
        <f t="shared" si="640"/>
        <v>45542</v>
      </c>
      <c r="C4141" s="210" t="str">
        <f t="shared" si="641"/>
        <v>Zone 1 - Mile 14</v>
      </c>
      <c r="D4141" s="84" t="s">
        <v>1186</v>
      </c>
      <c r="E4141" s="51" t="str">
        <f t="shared" si="642"/>
        <v>Marna</v>
      </c>
      <c r="F4141" s="51" t="str">
        <f t="shared" si="643"/>
        <v>Viljoen</v>
      </c>
      <c r="G4141" s="51" t="str">
        <f t="shared" si="644"/>
        <v>Ladies U/16</v>
      </c>
      <c r="H4141" s="51" t="str">
        <f t="shared" si="645"/>
        <v>Steenbras</v>
      </c>
      <c r="I4141" s="84"/>
      <c r="J4141" s="84"/>
      <c r="K4141" s="84"/>
      <c r="L4141" s="83" t="str">
        <f t="shared" si="646"/>
        <v/>
      </c>
      <c r="M4141" s="83" t="str">
        <f t="shared" si="647"/>
        <v/>
      </c>
    </row>
    <row r="4142" spans="1:13" x14ac:dyDescent="0.3">
      <c r="A4142" s="210" t="str">
        <f t="shared" si="639"/>
        <v>2024-IC-L3</v>
      </c>
      <c r="B4142" s="199">
        <f t="shared" si="640"/>
        <v>45542</v>
      </c>
      <c r="C4142" s="210" t="str">
        <f t="shared" si="641"/>
        <v>Zone 1 - Mile 14</v>
      </c>
      <c r="D4142" s="84" t="s">
        <v>1659</v>
      </c>
      <c r="E4142" s="51" t="str">
        <f t="shared" si="642"/>
        <v>L'Wyk</v>
      </c>
      <c r="F4142" s="51" t="str">
        <f t="shared" si="643"/>
        <v>Viljoen</v>
      </c>
      <c r="G4142" s="51" t="str">
        <f t="shared" si="644"/>
        <v>Men U/16</v>
      </c>
      <c r="H4142" s="51" t="str">
        <f t="shared" si="645"/>
        <v>Steenbras</v>
      </c>
      <c r="I4142" s="84"/>
      <c r="J4142" s="84"/>
      <c r="K4142" s="84"/>
      <c r="L4142" s="83" t="str">
        <f t="shared" si="646"/>
        <v/>
      </c>
      <c r="M4142" s="83" t="str">
        <f t="shared" si="647"/>
        <v/>
      </c>
    </row>
    <row r="4143" spans="1:13" x14ac:dyDescent="0.3">
      <c r="A4143" s="210" t="str">
        <f t="shared" si="639"/>
        <v>2024-IC-L3</v>
      </c>
      <c r="B4143" s="199">
        <f t="shared" si="640"/>
        <v>45542</v>
      </c>
      <c r="C4143" s="210" t="str">
        <f t="shared" si="641"/>
        <v>Zone 1 - Mile 14</v>
      </c>
      <c r="D4143" s="84" t="s">
        <v>1494</v>
      </c>
      <c r="E4143" s="51" t="str">
        <f t="shared" si="642"/>
        <v>Wikus</v>
      </c>
      <c r="F4143" s="51" t="str">
        <f t="shared" si="643"/>
        <v>Viljoen</v>
      </c>
      <c r="G4143" s="51" t="str">
        <f t="shared" si="644"/>
        <v>Men Veteran</v>
      </c>
      <c r="H4143" s="51" t="str">
        <f t="shared" si="645"/>
        <v>Steenbras</v>
      </c>
      <c r="I4143" s="84"/>
      <c r="J4143" s="84"/>
      <c r="K4143" s="84"/>
      <c r="L4143" s="83" t="str">
        <f t="shared" si="646"/>
        <v/>
      </c>
      <c r="M4143" s="83" t="str">
        <f t="shared" si="647"/>
        <v/>
      </c>
    </row>
    <row r="4144" spans="1:13" x14ac:dyDescent="0.3">
      <c r="A4144" s="210" t="str">
        <f t="shared" si="639"/>
        <v>2024-IC-L3</v>
      </c>
      <c r="B4144" s="199">
        <f t="shared" si="640"/>
        <v>45542</v>
      </c>
      <c r="C4144" s="210" t="str">
        <f t="shared" si="641"/>
        <v>Zone 1 - Mile 14</v>
      </c>
      <c r="D4144" s="84" t="s">
        <v>503</v>
      </c>
      <c r="E4144" s="51" t="str">
        <f t="shared" si="642"/>
        <v>Danie</v>
      </c>
      <c r="F4144" s="51" t="str">
        <f t="shared" si="643"/>
        <v>Klopper</v>
      </c>
      <c r="G4144" s="51" t="str">
        <f t="shared" si="644"/>
        <v>Men Senior</v>
      </c>
      <c r="H4144" s="51" t="str">
        <f t="shared" si="645"/>
        <v>Steenbras</v>
      </c>
      <c r="I4144" s="84"/>
      <c r="J4144" s="84"/>
      <c r="K4144" s="84"/>
      <c r="L4144" s="83" t="str">
        <f t="shared" si="646"/>
        <v/>
      </c>
      <c r="M4144" s="83" t="str">
        <f t="shared" si="647"/>
        <v/>
      </c>
    </row>
    <row r="4145" spans="1:13" x14ac:dyDescent="0.3">
      <c r="A4145" s="210" t="str">
        <f t="shared" si="639"/>
        <v>2024-IC-L3</v>
      </c>
      <c r="B4145" s="199">
        <f t="shared" si="640"/>
        <v>45542</v>
      </c>
      <c r="C4145" s="210" t="str">
        <f t="shared" si="641"/>
        <v>Zone 1 - Mile 14</v>
      </c>
      <c r="D4145" s="84" t="s">
        <v>823</v>
      </c>
      <c r="E4145" s="51" t="str">
        <f t="shared" si="642"/>
        <v>Barend</v>
      </c>
      <c r="F4145" s="51" t="str">
        <f t="shared" si="643"/>
        <v>Steynberg</v>
      </c>
      <c r="G4145" s="51" t="str">
        <f t="shared" si="644"/>
        <v>Men U/16</v>
      </c>
      <c r="H4145" s="51" t="str">
        <f t="shared" si="645"/>
        <v>Steenbras</v>
      </c>
      <c r="I4145" s="84"/>
      <c r="J4145" s="84"/>
      <c r="K4145" s="84"/>
      <c r="L4145" s="83" t="str">
        <f t="shared" si="646"/>
        <v/>
      </c>
      <c r="M4145" s="83" t="str">
        <f t="shared" si="647"/>
        <v/>
      </c>
    </row>
    <row r="4146" spans="1:13" x14ac:dyDescent="0.3">
      <c r="A4146" s="210" t="str">
        <f t="shared" si="639"/>
        <v>2024-IC-L3</v>
      </c>
      <c r="B4146" s="199">
        <f t="shared" si="640"/>
        <v>45542</v>
      </c>
      <c r="C4146" s="210" t="str">
        <f t="shared" si="641"/>
        <v>Zone 1 - Mile 14</v>
      </c>
      <c r="D4146" s="84" t="s">
        <v>542</v>
      </c>
      <c r="E4146" s="51" t="str">
        <f t="shared" si="642"/>
        <v>Burger</v>
      </c>
      <c r="F4146" s="51" t="str">
        <f t="shared" si="643"/>
        <v>Van Taak</v>
      </c>
      <c r="G4146" s="51" t="str">
        <f t="shared" si="644"/>
        <v>Men Senior</v>
      </c>
      <c r="H4146" s="51" t="str">
        <f t="shared" si="645"/>
        <v>Steenbras</v>
      </c>
      <c r="I4146" s="84"/>
      <c r="J4146" s="84"/>
      <c r="K4146" s="84"/>
      <c r="L4146" s="83" t="str">
        <f t="shared" si="646"/>
        <v/>
      </c>
      <c r="M4146" s="83" t="str">
        <f t="shared" si="647"/>
        <v/>
      </c>
    </row>
    <row r="4147" spans="1:13" x14ac:dyDescent="0.3">
      <c r="A4147" s="210" t="str">
        <f t="shared" si="639"/>
        <v>2024-IC-L3</v>
      </c>
      <c r="B4147" s="199">
        <f t="shared" si="640"/>
        <v>45542</v>
      </c>
      <c r="C4147" s="210" t="str">
        <f t="shared" si="641"/>
        <v>Zone 1 - Mile 14</v>
      </c>
      <c r="D4147" s="84" t="s">
        <v>960</v>
      </c>
      <c r="E4147" s="51" t="str">
        <f t="shared" si="642"/>
        <v>Louw</v>
      </c>
      <c r="F4147" s="51" t="str">
        <f t="shared" si="643"/>
        <v>Van Zyl</v>
      </c>
      <c r="G4147" s="51" t="str">
        <f t="shared" si="644"/>
        <v>Men U/16</v>
      </c>
      <c r="H4147" s="51" t="str">
        <f t="shared" si="645"/>
        <v>Steenbras</v>
      </c>
      <c r="I4147" s="84"/>
      <c r="J4147" s="84"/>
      <c r="K4147" s="84"/>
      <c r="L4147" s="83" t="str">
        <f t="shared" si="646"/>
        <v/>
      </c>
      <c r="M4147" s="83" t="str">
        <f t="shared" si="647"/>
        <v/>
      </c>
    </row>
    <row r="4148" spans="1:13" x14ac:dyDescent="0.3">
      <c r="A4148" s="210" t="str">
        <f t="shared" si="639"/>
        <v>2024-IC-L3</v>
      </c>
      <c r="B4148" s="199">
        <f t="shared" si="640"/>
        <v>45542</v>
      </c>
      <c r="C4148" s="210" t="str">
        <f t="shared" si="641"/>
        <v>Zone 1 - Mile 14</v>
      </c>
      <c r="D4148" s="84" t="s">
        <v>1091</v>
      </c>
      <c r="E4148" s="51" t="str">
        <f t="shared" si="642"/>
        <v>Vincent</v>
      </c>
      <c r="F4148" s="51" t="str">
        <f t="shared" si="643"/>
        <v>Maresch</v>
      </c>
      <c r="G4148" s="51" t="str">
        <f t="shared" si="644"/>
        <v>Men U/16</v>
      </c>
      <c r="H4148" s="51" t="str">
        <f t="shared" si="645"/>
        <v>Steenbras</v>
      </c>
      <c r="I4148" s="84"/>
      <c r="J4148" s="84"/>
      <c r="K4148" s="84"/>
      <c r="L4148" s="83" t="str">
        <f t="shared" si="646"/>
        <v/>
      </c>
      <c r="M4148" s="83" t="str">
        <f t="shared" si="647"/>
        <v/>
      </c>
    </row>
    <row r="4149" spans="1:13" x14ac:dyDescent="0.3">
      <c r="A4149" s="210" t="str">
        <f t="shared" si="639"/>
        <v>2024-IC-L3</v>
      </c>
      <c r="B4149" s="199">
        <f t="shared" si="640"/>
        <v>45542</v>
      </c>
      <c r="C4149" s="210" t="str">
        <f t="shared" si="641"/>
        <v>Zone 1 - Mile 14</v>
      </c>
      <c r="D4149" s="84" t="s">
        <v>678</v>
      </c>
      <c r="E4149" s="51" t="str">
        <f t="shared" si="642"/>
        <v>Sharne</v>
      </c>
      <c r="F4149" s="51" t="str">
        <f t="shared" si="643"/>
        <v>Van Zyl</v>
      </c>
      <c r="G4149" s="51" t="str">
        <f t="shared" si="644"/>
        <v>Ladies Veteran</v>
      </c>
      <c r="H4149" s="51" t="str">
        <f t="shared" si="645"/>
        <v>Steenbras</v>
      </c>
      <c r="I4149" s="84"/>
      <c r="J4149" s="84"/>
      <c r="K4149" s="84"/>
      <c r="L4149" s="83" t="str">
        <f t="shared" si="646"/>
        <v/>
      </c>
      <c r="M4149" s="83" t="str">
        <f t="shared" si="647"/>
        <v/>
      </c>
    </row>
    <row r="4150" spans="1:13" x14ac:dyDescent="0.3">
      <c r="A4150" s="210" t="str">
        <f t="shared" si="639"/>
        <v>2024-IC-L3</v>
      </c>
      <c r="B4150" s="199">
        <f t="shared" si="640"/>
        <v>45542</v>
      </c>
      <c r="C4150" s="210" t="str">
        <f t="shared" si="641"/>
        <v>Zone 1 - Mile 14</v>
      </c>
      <c r="D4150" s="84" t="s">
        <v>684</v>
      </c>
      <c r="E4150" s="51" t="str">
        <f t="shared" si="642"/>
        <v>Gawie</v>
      </c>
      <c r="F4150" s="51" t="str">
        <f t="shared" si="643"/>
        <v>Van Zyl</v>
      </c>
      <c r="G4150" s="51" t="str">
        <f t="shared" si="644"/>
        <v>Men Veteran</v>
      </c>
      <c r="H4150" s="51" t="str">
        <f t="shared" si="645"/>
        <v>Steenbras</v>
      </c>
      <c r="I4150" s="84"/>
      <c r="J4150" s="84"/>
      <c r="K4150" s="84"/>
      <c r="L4150" s="83" t="str">
        <f t="shared" si="646"/>
        <v/>
      </c>
      <c r="M4150" s="83" t="str">
        <f t="shared" si="647"/>
        <v/>
      </c>
    </row>
    <row r="4151" spans="1:13" x14ac:dyDescent="0.3">
      <c r="A4151" s="210" t="str">
        <f t="shared" si="639"/>
        <v>2024-IC-L3</v>
      </c>
      <c r="B4151" s="199">
        <f t="shared" si="640"/>
        <v>45542</v>
      </c>
      <c r="C4151" s="210" t="str">
        <f t="shared" si="641"/>
        <v>Zone 1 - Mile 14</v>
      </c>
      <c r="D4151" s="84" t="s">
        <v>762</v>
      </c>
      <c r="E4151" s="51" t="str">
        <f t="shared" si="642"/>
        <v>Christopher</v>
      </c>
      <c r="F4151" s="51" t="str">
        <f t="shared" si="643"/>
        <v>Durant</v>
      </c>
      <c r="G4151" s="51" t="str">
        <f t="shared" si="644"/>
        <v>Men Senior</v>
      </c>
      <c r="H4151" s="51" t="str">
        <f t="shared" si="645"/>
        <v>Steenbras</v>
      </c>
      <c r="I4151" s="84"/>
      <c r="J4151" s="84"/>
      <c r="K4151" s="84"/>
      <c r="L4151" s="83" t="str">
        <f t="shared" si="646"/>
        <v/>
      </c>
      <c r="M4151" s="83" t="str">
        <f t="shared" si="647"/>
        <v/>
      </c>
    </row>
    <row r="4152" spans="1:13" x14ac:dyDescent="0.3">
      <c r="A4152" s="210" t="str">
        <f t="shared" si="639"/>
        <v>2024-IC-L3</v>
      </c>
      <c r="B4152" s="199">
        <f t="shared" si="640"/>
        <v>45542</v>
      </c>
      <c r="C4152" s="210" t="str">
        <f t="shared" si="641"/>
        <v>Zone 1 - Mile 14</v>
      </c>
      <c r="D4152" s="84" t="s">
        <v>994</v>
      </c>
      <c r="E4152" s="51" t="str">
        <f t="shared" si="642"/>
        <v>Laurence</v>
      </c>
      <c r="F4152" s="51" t="str">
        <f t="shared" si="643"/>
        <v>Durant</v>
      </c>
      <c r="G4152" s="51" t="str">
        <f t="shared" si="644"/>
        <v>Men Grand Masters</v>
      </c>
      <c r="H4152" s="51" t="str">
        <f t="shared" si="645"/>
        <v>Steenbras</v>
      </c>
      <c r="I4152" s="84"/>
      <c r="J4152" s="84"/>
      <c r="K4152" s="84"/>
      <c r="L4152" s="83" t="str">
        <f t="shared" si="646"/>
        <v/>
      </c>
      <c r="M4152" s="83" t="str">
        <f t="shared" si="647"/>
        <v/>
      </c>
    </row>
    <row r="4153" spans="1:13" x14ac:dyDescent="0.3">
      <c r="A4153" s="210" t="str">
        <f t="shared" si="639"/>
        <v>2024-IC-L3</v>
      </c>
      <c r="B4153" s="199">
        <f t="shared" si="640"/>
        <v>45542</v>
      </c>
      <c r="C4153" s="210" t="str">
        <f t="shared" si="641"/>
        <v>Zone 1 - Mile 14</v>
      </c>
      <c r="D4153" s="84" t="s">
        <v>642</v>
      </c>
      <c r="E4153" s="51" t="str">
        <f t="shared" si="642"/>
        <v>Michael</v>
      </c>
      <c r="F4153" s="51" t="str">
        <f t="shared" si="643"/>
        <v>Durant</v>
      </c>
      <c r="G4153" s="51" t="str">
        <f t="shared" si="644"/>
        <v>Men Veteran</v>
      </c>
      <c r="H4153" s="51" t="str">
        <f t="shared" si="645"/>
        <v>Steenbras</v>
      </c>
      <c r="I4153" s="84"/>
      <c r="J4153" s="84"/>
      <c r="K4153" s="84"/>
      <c r="L4153" s="83" t="str">
        <f t="shared" si="646"/>
        <v/>
      </c>
      <c r="M4153" s="83" t="str">
        <f t="shared" si="647"/>
        <v/>
      </c>
    </row>
    <row r="4154" spans="1:13" x14ac:dyDescent="0.3">
      <c r="A4154" s="210" t="str">
        <f t="shared" si="639"/>
        <v>2024-IC-L3</v>
      </c>
      <c r="B4154" s="199">
        <f t="shared" si="640"/>
        <v>45542</v>
      </c>
      <c r="C4154" s="210" t="str">
        <f t="shared" si="641"/>
        <v>Zone 1 - Mile 14</v>
      </c>
      <c r="D4154" s="84" t="s">
        <v>894</v>
      </c>
      <c r="E4154" s="51" t="str">
        <f t="shared" si="642"/>
        <v>Johan Sampie</v>
      </c>
      <c r="F4154" s="51" t="str">
        <f t="shared" si="643"/>
        <v>Malherbe</v>
      </c>
      <c r="G4154" s="51" t="str">
        <f t="shared" si="644"/>
        <v>Men Veteran</v>
      </c>
      <c r="H4154" s="51" t="str">
        <f t="shared" si="645"/>
        <v>Steenbras</v>
      </c>
      <c r="I4154" s="84"/>
      <c r="J4154" s="84"/>
      <c r="K4154" s="84"/>
      <c r="L4154" s="83" t="str">
        <f t="shared" si="646"/>
        <v/>
      </c>
      <c r="M4154" s="83" t="str">
        <f t="shared" si="647"/>
        <v/>
      </c>
    </row>
    <row r="4155" spans="1:13" x14ac:dyDescent="0.3">
      <c r="A4155" s="210" t="str">
        <f t="shared" si="639"/>
        <v>2024-IC-L3</v>
      </c>
      <c r="B4155" s="199">
        <f t="shared" si="640"/>
        <v>45542</v>
      </c>
      <c r="C4155" s="210" t="str">
        <f t="shared" si="641"/>
        <v>Zone 1 - Mile 14</v>
      </c>
      <c r="D4155" s="84" t="s">
        <v>1497</v>
      </c>
      <c r="E4155" s="51" t="str">
        <f t="shared" si="642"/>
        <v>Gideon Francois</v>
      </c>
      <c r="F4155" s="51" t="str">
        <f t="shared" si="643"/>
        <v>Snyman</v>
      </c>
      <c r="G4155" s="51" t="str">
        <f t="shared" si="644"/>
        <v>Men Master</v>
      </c>
      <c r="H4155" s="51" t="str">
        <f t="shared" si="645"/>
        <v>Steenbras</v>
      </c>
      <c r="I4155" s="84"/>
      <c r="J4155" s="84"/>
      <c r="K4155" s="84"/>
      <c r="L4155" s="83" t="str">
        <f t="shared" si="646"/>
        <v/>
      </c>
      <c r="M4155" s="83" t="str">
        <f t="shared" si="647"/>
        <v/>
      </c>
    </row>
    <row r="4156" spans="1:13" x14ac:dyDescent="0.3">
      <c r="A4156" s="210" t="str">
        <f t="shared" si="639"/>
        <v>2024-IC-L3</v>
      </c>
      <c r="B4156" s="199">
        <f t="shared" si="640"/>
        <v>45542</v>
      </c>
      <c r="C4156" s="210" t="str">
        <f t="shared" si="641"/>
        <v>Zone 1 - Mile 14</v>
      </c>
      <c r="D4156" s="84" t="s">
        <v>1626</v>
      </c>
      <c r="E4156" s="51" t="str">
        <f t="shared" si="642"/>
        <v>Herman</v>
      </c>
      <c r="F4156" s="51" t="str">
        <f t="shared" si="643"/>
        <v>Swanepoel</v>
      </c>
      <c r="G4156" s="51" t="str">
        <f t="shared" si="644"/>
        <v>Men Veteran</v>
      </c>
      <c r="H4156" s="51" t="str">
        <f t="shared" si="645"/>
        <v>Steenbras</v>
      </c>
      <c r="I4156" s="84"/>
      <c r="J4156" s="84"/>
      <c r="K4156" s="84"/>
      <c r="L4156" s="83" t="str">
        <f t="shared" si="646"/>
        <v/>
      </c>
      <c r="M4156" s="83" t="str">
        <f t="shared" si="647"/>
        <v/>
      </c>
    </row>
    <row r="4157" spans="1:13" x14ac:dyDescent="0.3">
      <c r="A4157" s="210" t="str">
        <f t="shared" si="639"/>
        <v>2024-IC-L3</v>
      </c>
      <c r="B4157" s="199">
        <f t="shared" si="640"/>
        <v>45542</v>
      </c>
      <c r="C4157" s="210" t="str">
        <f t="shared" si="641"/>
        <v>Zone 1 - Mile 14</v>
      </c>
      <c r="D4157" s="84" t="s">
        <v>686</v>
      </c>
      <c r="E4157" s="51" t="str">
        <f t="shared" si="642"/>
        <v>Jayden</v>
      </c>
      <c r="F4157" s="51" t="str">
        <f t="shared" si="643"/>
        <v>Hansen</v>
      </c>
      <c r="G4157" s="51" t="str">
        <f t="shared" si="644"/>
        <v>Men U/16</v>
      </c>
      <c r="H4157" s="51" t="str">
        <f t="shared" si="645"/>
        <v>Steenbras</v>
      </c>
      <c r="I4157" s="84"/>
      <c r="J4157" s="84"/>
      <c r="K4157" s="84"/>
      <c r="L4157" s="83" t="str">
        <f t="shared" si="646"/>
        <v/>
      </c>
      <c r="M4157" s="83" t="str">
        <f t="shared" si="647"/>
        <v/>
      </c>
    </row>
    <row r="4158" spans="1:13" x14ac:dyDescent="0.3">
      <c r="A4158" s="210" t="str">
        <f t="shared" si="639"/>
        <v>2024-IC-L3</v>
      </c>
      <c r="B4158" s="199">
        <f t="shared" si="640"/>
        <v>45542</v>
      </c>
      <c r="C4158" s="210" t="str">
        <f t="shared" si="641"/>
        <v>Zone 1 - Mile 14</v>
      </c>
      <c r="D4158" s="84" t="s">
        <v>1158</v>
      </c>
      <c r="E4158" s="51" t="str">
        <f t="shared" si="642"/>
        <v>Luan</v>
      </c>
      <c r="F4158" s="51" t="str">
        <f t="shared" si="643"/>
        <v>Hansen</v>
      </c>
      <c r="G4158" s="51" t="str">
        <f t="shared" si="644"/>
        <v>Men U/16</v>
      </c>
      <c r="H4158" s="51" t="str">
        <f t="shared" si="645"/>
        <v>Steenbras</v>
      </c>
      <c r="I4158" s="84"/>
      <c r="J4158" s="84"/>
      <c r="K4158" s="84"/>
      <c r="L4158" s="83" t="str">
        <f t="shared" si="646"/>
        <v/>
      </c>
      <c r="M4158" s="83" t="str">
        <f t="shared" si="647"/>
        <v/>
      </c>
    </row>
    <row r="4159" spans="1:13" x14ac:dyDescent="0.3">
      <c r="A4159" s="210" t="str">
        <f t="shared" si="639"/>
        <v>2024-IC-L3</v>
      </c>
      <c r="B4159" s="199">
        <f t="shared" si="640"/>
        <v>45542</v>
      </c>
      <c r="C4159" s="210" t="str">
        <f t="shared" si="641"/>
        <v>Zone 1 - Mile 14</v>
      </c>
      <c r="D4159" s="84" t="s">
        <v>1390</v>
      </c>
      <c r="E4159" s="51" t="str">
        <f t="shared" si="642"/>
        <v>Jacomine</v>
      </c>
      <c r="F4159" s="51" t="str">
        <f t="shared" si="643"/>
        <v>Heath</v>
      </c>
      <c r="G4159" s="51" t="str">
        <f t="shared" si="644"/>
        <v>Ladies Senior</v>
      </c>
      <c r="H4159" s="51" t="str">
        <f t="shared" si="645"/>
        <v>Steenbras</v>
      </c>
      <c r="I4159" s="84"/>
      <c r="J4159" s="84"/>
      <c r="K4159" s="84"/>
      <c r="L4159" s="83" t="str">
        <f t="shared" si="646"/>
        <v/>
      </c>
      <c r="M4159" s="83" t="str">
        <f t="shared" si="647"/>
        <v/>
      </c>
    </row>
    <row r="4160" spans="1:13" x14ac:dyDescent="0.3">
      <c r="A4160" s="210" t="str">
        <f t="shared" si="639"/>
        <v>2024-IC-L3</v>
      </c>
      <c r="B4160" s="199">
        <f t="shared" si="640"/>
        <v>45542</v>
      </c>
      <c r="C4160" s="210" t="str">
        <f t="shared" si="641"/>
        <v>Zone 1 - Mile 14</v>
      </c>
      <c r="D4160" s="84" t="s">
        <v>691</v>
      </c>
      <c r="E4160" s="51" t="str">
        <f t="shared" si="642"/>
        <v>Dirk</v>
      </c>
      <c r="F4160" s="51" t="str">
        <f t="shared" si="643"/>
        <v>Hansen</v>
      </c>
      <c r="G4160" s="51" t="str">
        <f t="shared" si="644"/>
        <v>Men Veteran</v>
      </c>
      <c r="H4160" s="51" t="str">
        <f t="shared" si="645"/>
        <v>Steenbras</v>
      </c>
      <c r="I4160" s="84"/>
      <c r="J4160" s="84"/>
      <c r="K4160" s="84"/>
      <c r="L4160" s="83" t="str">
        <f t="shared" si="646"/>
        <v/>
      </c>
      <c r="M4160" s="83" t="str">
        <f t="shared" si="647"/>
        <v/>
      </c>
    </row>
    <row r="4161" spans="1:13" x14ac:dyDescent="0.3">
      <c r="A4161" s="210" t="str">
        <f t="shared" si="639"/>
        <v>2024-IC-L3</v>
      </c>
      <c r="B4161" s="199">
        <f t="shared" si="640"/>
        <v>45542</v>
      </c>
      <c r="C4161" s="210" t="str">
        <f t="shared" si="641"/>
        <v>Zone 1 - Mile 14</v>
      </c>
      <c r="D4161" s="84" t="s">
        <v>651</v>
      </c>
      <c r="E4161" s="51" t="str">
        <f t="shared" si="642"/>
        <v>Adre</v>
      </c>
      <c r="F4161" s="51" t="str">
        <f t="shared" si="643"/>
        <v>Van Der Merwe</v>
      </c>
      <c r="G4161" s="51" t="str">
        <f t="shared" si="644"/>
        <v>Men Grand Masters</v>
      </c>
      <c r="H4161" s="51" t="str">
        <f t="shared" si="645"/>
        <v>Steenbras</v>
      </c>
      <c r="I4161" s="84"/>
      <c r="J4161" s="84"/>
      <c r="K4161" s="84"/>
      <c r="L4161" s="83" t="str">
        <f t="shared" si="646"/>
        <v/>
      </c>
      <c r="M4161" s="83" t="str">
        <f t="shared" si="647"/>
        <v/>
      </c>
    </row>
    <row r="4162" spans="1:13" x14ac:dyDescent="0.3">
      <c r="A4162" s="210" t="str">
        <f t="shared" si="639"/>
        <v>2024-IC-L3</v>
      </c>
      <c r="B4162" s="199">
        <f t="shared" si="640"/>
        <v>45542</v>
      </c>
      <c r="C4162" s="210" t="str">
        <f t="shared" si="641"/>
        <v>Zone 1 - Mile 14</v>
      </c>
      <c r="D4162" s="84" t="s">
        <v>955</v>
      </c>
      <c r="E4162" s="51" t="str">
        <f t="shared" si="642"/>
        <v>Dewald</v>
      </c>
      <c r="F4162" s="51" t="str">
        <f t="shared" si="643"/>
        <v>Van Der Merwe</v>
      </c>
      <c r="G4162" s="51" t="str">
        <f t="shared" si="644"/>
        <v>Men Grand Masters</v>
      </c>
      <c r="H4162" s="51" t="str">
        <f t="shared" si="645"/>
        <v>Steenbras</v>
      </c>
      <c r="I4162" s="84"/>
      <c r="J4162" s="84"/>
      <c r="K4162" s="84"/>
      <c r="L4162" s="83" t="str">
        <f t="shared" si="646"/>
        <v/>
      </c>
      <c r="M4162" s="83" t="str">
        <f t="shared" si="647"/>
        <v/>
      </c>
    </row>
    <row r="4163" spans="1:13" x14ac:dyDescent="0.3">
      <c r="A4163" s="210" t="str">
        <f t="shared" ref="A4163:A4226" si="648">IF(D4163="","",A4162)</f>
        <v>2024-IC-L3</v>
      </c>
      <c r="B4163" s="199">
        <f t="shared" ref="B4163:B4226" si="649">IF(D4163="","",B4162)</f>
        <v>45542</v>
      </c>
      <c r="C4163" s="210" t="str">
        <f t="shared" ref="C4163:C4226" si="650">IF(D4163="","",C4162)</f>
        <v>Zone 1 - Mile 14</v>
      </c>
      <c r="D4163" s="84" t="s">
        <v>631</v>
      </c>
      <c r="E4163" s="51" t="str">
        <f t="shared" ref="E4163:E4226" si="651">IF(D4163="","",VLOOKUP(D4163,Master,3,FALSE))</f>
        <v>Danie</v>
      </c>
      <c r="F4163" s="51" t="str">
        <f t="shared" ref="F4163:F4226" si="652">IF(D4163="","",VLOOKUP(D4163,Master,4,FALSE))</f>
        <v>Van Der Merwe</v>
      </c>
      <c r="G4163" s="51" t="str">
        <f t="shared" ref="G4163:G4226" si="653">IF(D4163="","",VLOOKUP(D4163,Master,5,FALSE))</f>
        <v>Men Grand Masters</v>
      </c>
      <c r="H4163" s="51" t="str">
        <f t="shared" ref="H4163:H4226" si="654">IF(D4163="","",VLOOKUP(D4163,Master,2,FALSE))</f>
        <v>Steenbras</v>
      </c>
      <c r="I4163" s="84"/>
      <c r="J4163" s="84"/>
      <c r="K4163" s="84"/>
      <c r="L4163" s="83" t="str">
        <f t="shared" ref="L4163:L4226" si="655">IF(K4163="","",IF(I4163="",ROUND(HLOOKUP(J4163,kgList,K4163,FALSE),1),ROUND(HLOOKUP(I4163,kgList,K4163,FALSE),1)))</f>
        <v/>
      </c>
      <c r="M4163" s="83" t="str">
        <f t="shared" ref="M4163:M4226" si="656">IF(L4163="","",IF(COUNTA(I4163:J4163)&gt;1,"Edible or Inedible",IF(COUNTA(I4163)=1,L4163*1,IF(COUNTA(J4163)=1,L4163*1,"ERROR"))))</f>
        <v/>
      </c>
    </row>
    <row r="4164" spans="1:13" x14ac:dyDescent="0.3">
      <c r="A4164" s="210" t="str">
        <f t="shared" si="648"/>
        <v>2024-IC-L3</v>
      </c>
      <c r="B4164" s="199">
        <f t="shared" si="649"/>
        <v>45542</v>
      </c>
      <c r="C4164" s="210" t="str">
        <f t="shared" si="650"/>
        <v>Zone 1 - Mile 14</v>
      </c>
      <c r="D4164" s="84" t="s">
        <v>1564</v>
      </c>
      <c r="E4164" s="51" t="str">
        <f t="shared" si="651"/>
        <v>Wallace</v>
      </c>
      <c r="F4164" s="51" t="str">
        <f t="shared" si="652"/>
        <v>Shepperson</v>
      </c>
      <c r="G4164" s="51" t="str">
        <f t="shared" si="653"/>
        <v>Men Senior</v>
      </c>
      <c r="H4164" s="51" t="str">
        <f t="shared" si="654"/>
        <v>Steenbras</v>
      </c>
      <c r="I4164" s="84"/>
      <c r="J4164" s="84"/>
      <c r="K4164" s="84"/>
      <c r="L4164" s="83" t="str">
        <f t="shared" si="655"/>
        <v/>
      </c>
      <c r="M4164" s="83" t="str">
        <f t="shared" si="656"/>
        <v/>
      </c>
    </row>
    <row r="4165" spans="1:13" x14ac:dyDescent="0.3">
      <c r="A4165" s="210" t="str">
        <f t="shared" si="648"/>
        <v>2024-IC-L3</v>
      </c>
      <c r="B4165" s="199">
        <f t="shared" si="649"/>
        <v>45542</v>
      </c>
      <c r="C4165" s="210" t="str">
        <f t="shared" si="650"/>
        <v>Zone 1 - Mile 14</v>
      </c>
      <c r="D4165" s="84" t="s">
        <v>1563</v>
      </c>
      <c r="E4165" s="51" t="str">
        <f t="shared" si="651"/>
        <v>Alberto</v>
      </c>
      <c r="F4165" s="51" t="str">
        <f t="shared" si="652"/>
        <v>Engelbrecht</v>
      </c>
      <c r="G4165" s="51" t="str">
        <f t="shared" si="653"/>
        <v>Men Senior</v>
      </c>
      <c r="H4165" s="51" t="str">
        <f t="shared" si="654"/>
        <v>Steenbras</v>
      </c>
      <c r="I4165" s="84"/>
      <c r="J4165" s="84"/>
      <c r="K4165" s="84"/>
      <c r="L4165" s="83" t="str">
        <f t="shared" si="655"/>
        <v/>
      </c>
      <c r="M4165" s="83" t="str">
        <f t="shared" si="656"/>
        <v/>
      </c>
    </row>
    <row r="4166" spans="1:13" x14ac:dyDescent="0.3">
      <c r="A4166" s="210" t="str">
        <f t="shared" si="648"/>
        <v>2024-IC-L3</v>
      </c>
      <c r="B4166" s="199">
        <f t="shared" si="649"/>
        <v>45542</v>
      </c>
      <c r="C4166" s="210" t="str">
        <f t="shared" si="650"/>
        <v>Zone 1 - Mile 14</v>
      </c>
      <c r="D4166" s="84" t="s">
        <v>469</v>
      </c>
      <c r="E4166" s="51" t="str">
        <f t="shared" si="651"/>
        <v>Morne</v>
      </c>
      <c r="F4166" s="51" t="str">
        <f t="shared" si="652"/>
        <v>Horn</v>
      </c>
      <c r="G4166" s="51" t="str">
        <f t="shared" si="653"/>
        <v>Men Master</v>
      </c>
      <c r="H4166" s="51" t="str">
        <f t="shared" si="654"/>
        <v>Mako</v>
      </c>
      <c r="I4166" s="84"/>
      <c r="J4166" s="84" t="s">
        <v>1257</v>
      </c>
      <c r="K4166" s="84">
        <v>45</v>
      </c>
      <c r="L4166" s="83">
        <f t="shared" si="655"/>
        <v>1.6</v>
      </c>
      <c r="M4166" s="83">
        <f t="shared" si="656"/>
        <v>1.6</v>
      </c>
    </row>
    <row r="4167" spans="1:13" x14ac:dyDescent="0.3">
      <c r="A4167" s="210" t="str">
        <f t="shared" si="648"/>
        <v>2024-IC-L3</v>
      </c>
      <c r="B4167" s="199">
        <f t="shared" si="649"/>
        <v>45542</v>
      </c>
      <c r="C4167" s="210" t="str">
        <f t="shared" si="650"/>
        <v>Zone 1 - Mile 14</v>
      </c>
      <c r="D4167" s="84" t="s">
        <v>469</v>
      </c>
      <c r="E4167" s="51" t="str">
        <f t="shared" si="651"/>
        <v>Morne</v>
      </c>
      <c r="F4167" s="51" t="str">
        <f t="shared" si="652"/>
        <v>Horn</v>
      </c>
      <c r="G4167" s="51" t="str">
        <f t="shared" si="653"/>
        <v>Men Master</v>
      </c>
      <c r="H4167" s="51" t="str">
        <f t="shared" si="654"/>
        <v>Mako</v>
      </c>
      <c r="I4167" s="84" t="s">
        <v>19</v>
      </c>
      <c r="J4167" s="84"/>
      <c r="K4167" s="84">
        <v>57</v>
      </c>
      <c r="L4167" s="83">
        <f t="shared" si="655"/>
        <v>1.9</v>
      </c>
      <c r="M4167" s="83">
        <f t="shared" si="656"/>
        <v>1.9</v>
      </c>
    </row>
    <row r="4168" spans="1:13" x14ac:dyDescent="0.3">
      <c r="A4168" s="210" t="str">
        <f t="shared" si="648"/>
        <v>2024-IC-L3</v>
      </c>
      <c r="B4168" s="199">
        <f t="shared" si="649"/>
        <v>45542</v>
      </c>
      <c r="C4168" s="210" t="str">
        <f t="shared" si="650"/>
        <v>Zone 1 - Mile 14</v>
      </c>
      <c r="D4168" s="84" t="s">
        <v>469</v>
      </c>
      <c r="E4168" s="51" t="str">
        <f t="shared" si="651"/>
        <v>Morne</v>
      </c>
      <c r="F4168" s="51" t="str">
        <f t="shared" si="652"/>
        <v>Horn</v>
      </c>
      <c r="G4168" s="51" t="str">
        <f t="shared" si="653"/>
        <v>Men Master</v>
      </c>
      <c r="H4168" s="51" t="str">
        <f t="shared" si="654"/>
        <v>Mako</v>
      </c>
      <c r="I4168" s="84" t="s">
        <v>19</v>
      </c>
      <c r="J4168" s="84"/>
      <c r="K4168" s="84">
        <v>52</v>
      </c>
      <c r="L4168" s="83">
        <f t="shared" si="655"/>
        <v>1.4</v>
      </c>
      <c r="M4168" s="83">
        <f t="shared" si="656"/>
        <v>1.4</v>
      </c>
    </row>
    <row r="4169" spans="1:13" x14ac:dyDescent="0.3">
      <c r="A4169" s="210" t="str">
        <f t="shared" si="648"/>
        <v>2024-IC-L3</v>
      </c>
      <c r="B4169" s="199">
        <f t="shared" si="649"/>
        <v>45542</v>
      </c>
      <c r="C4169" s="210" t="str">
        <f t="shared" si="650"/>
        <v>Zone 1 - Mile 14</v>
      </c>
      <c r="D4169" s="84" t="s">
        <v>725</v>
      </c>
      <c r="E4169" s="51" t="str">
        <f t="shared" si="651"/>
        <v>Jonandre</v>
      </c>
      <c r="F4169" s="51" t="str">
        <f t="shared" si="652"/>
        <v>Mertens</v>
      </c>
      <c r="G4169" s="51" t="str">
        <f t="shared" si="653"/>
        <v>Men U/16</v>
      </c>
      <c r="H4169" s="51" t="str">
        <f t="shared" si="654"/>
        <v>Seagull Angling Club</v>
      </c>
      <c r="I4169" s="84" t="s">
        <v>19</v>
      </c>
      <c r="J4169" s="84"/>
      <c r="K4169" s="84">
        <v>51</v>
      </c>
      <c r="L4169" s="83">
        <f t="shared" si="655"/>
        <v>1.4</v>
      </c>
      <c r="M4169" s="83">
        <f t="shared" si="656"/>
        <v>1.4</v>
      </c>
    </row>
    <row r="4170" spans="1:13" x14ac:dyDescent="0.3">
      <c r="A4170" s="210" t="str">
        <f t="shared" si="648"/>
        <v>2024-IC-L3</v>
      </c>
      <c r="B4170" s="199">
        <f t="shared" si="649"/>
        <v>45542</v>
      </c>
      <c r="C4170" s="210" t="str">
        <f t="shared" si="650"/>
        <v>Zone 1 - Mile 14</v>
      </c>
      <c r="D4170" s="84" t="s">
        <v>710</v>
      </c>
      <c r="E4170" s="51" t="str">
        <f t="shared" si="651"/>
        <v>Ewald J.</v>
      </c>
      <c r="F4170" s="51" t="str">
        <f t="shared" si="652"/>
        <v>Potgieter</v>
      </c>
      <c r="G4170" s="51" t="str">
        <f t="shared" si="653"/>
        <v>Men U/16</v>
      </c>
      <c r="H4170" s="51" t="str">
        <f t="shared" si="654"/>
        <v>Seagull Angling Club</v>
      </c>
      <c r="I4170" s="84" t="s">
        <v>7</v>
      </c>
      <c r="J4170" s="84"/>
      <c r="K4170" s="84">
        <v>35</v>
      </c>
      <c r="L4170" s="83">
        <f t="shared" si="655"/>
        <v>1.3</v>
      </c>
      <c r="M4170" s="83">
        <f t="shared" si="656"/>
        <v>1.3</v>
      </c>
    </row>
    <row r="4171" spans="1:13" x14ac:dyDescent="0.3">
      <c r="A4171" s="210" t="str">
        <f t="shared" si="648"/>
        <v>2024-IC-L3</v>
      </c>
      <c r="B4171" s="199">
        <f t="shared" si="649"/>
        <v>45542</v>
      </c>
      <c r="C4171" s="210" t="str">
        <f t="shared" si="650"/>
        <v>Zone 1 - Mile 14</v>
      </c>
      <c r="D4171" s="84" t="s">
        <v>710</v>
      </c>
      <c r="E4171" s="51" t="str">
        <f t="shared" si="651"/>
        <v>Ewald J.</v>
      </c>
      <c r="F4171" s="51" t="str">
        <f t="shared" si="652"/>
        <v>Potgieter</v>
      </c>
      <c r="G4171" s="51" t="str">
        <f t="shared" si="653"/>
        <v>Men U/16</v>
      </c>
      <c r="H4171" s="51" t="str">
        <f t="shared" si="654"/>
        <v>Seagull Angling Club</v>
      </c>
      <c r="I4171" s="84" t="s">
        <v>7</v>
      </c>
      <c r="J4171" s="84"/>
      <c r="K4171" s="84">
        <v>29</v>
      </c>
      <c r="L4171" s="83">
        <f t="shared" si="655"/>
        <v>0.7</v>
      </c>
      <c r="M4171" s="83">
        <f t="shared" si="656"/>
        <v>0.7</v>
      </c>
    </row>
    <row r="4172" spans="1:13" x14ac:dyDescent="0.3">
      <c r="A4172" s="210" t="str">
        <f t="shared" si="648"/>
        <v>2024-IC-L3</v>
      </c>
      <c r="B4172" s="199">
        <f t="shared" si="649"/>
        <v>45542</v>
      </c>
      <c r="C4172" s="210" t="str">
        <f t="shared" si="650"/>
        <v>Zone 1 - Mile 14</v>
      </c>
      <c r="D4172" s="84" t="s">
        <v>710</v>
      </c>
      <c r="E4172" s="51" t="str">
        <f t="shared" si="651"/>
        <v>Ewald J.</v>
      </c>
      <c r="F4172" s="51" t="str">
        <f t="shared" si="652"/>
        <v>Potgieter</v>
      </c>
      <c r="G4172" s="51" t="str">
        <f t="shared" si="653"/>
        <v>Men U/16</v>
      </c>
      <c r="H4172" s="51" t="str">
        <f t="shared" si="654"/>
        <v>Seagull Angling Club</v>
      </c>
      <c r="I4172" s="84" t="s">
        <v>19</v>
      </c>
      <c r="J4172" s="84"/>
      <c r="K4172" s="84">
        <v>47</v>
      </c>
      <c r="L4172" s="83">
        <f t="shared" si="655"/>
        <v>1.1000000000000001</v>
      </c>
      <c r="M4172" s="83">
        <f t="shared" si="656"/>
        <v>1.1000000000000001</v>
      </c>
    </row>
    <row r="4173" spans="1:13" x14ac:dyDescent="0.3">
      <c r="A4173" s="210" t="str">
        <f t="shared" si="648"/>
        <v>2024-IC-L3</v>
      </c>
      <c r="B4173" s="199">
        <f t="shared" si="649"/>
        <v>45542</v>
      </c>
      <c r="C4173" s="210" t="str">
        <f t="shared" si="650"/>
        <v>Zone 1 - Mile 14</v>
      </c>
      <c r="D4173" s="84" t="s">
        <v>710</v>
      </c>
      <c r="E4173" s="51" t="str">
        <f t="shared" si="651"/>
        <v>Ewald J.</v>
      </c>
      <c r="F4173" s="51" t="str">
        <f t="shared" si="652"/>
        <v>Potgieter</v>
      </c>
      <c r="G4173" s="51" t="str">
        <f t="shared" si="653"/>
        <v>Men U/16</v>
      </c>
      <c r="H4173" s="51" t="str">
        <f t="shared" si="654"/>
        <v>Seagull Angling Club</v>
      </c>
      <c r="I4173" s="84" t="s">
        <v>19</v>
      </c>
      <c r="J4173" s="84"/>
      <c r="K4173" s="84">
        <v>47</v>
      </c>
      <c r="L4173" s="83">
        <f t="shared" si="655"/>
        <v>1.1000000000000001</v>
      </c>
      <c r="M4173" s="83">
        <f t="shared" si="656"/>
        <v>1.1000000000000001</v>
      </c>
    </row>
    <row r="4174" spans="1:13" x14ac:dyDescent="0.3">
      <c r="A4174" s="210" t="str">
        <f t="shared" si="648"/>
        <v>2024-IC-L3</v>
      </c>
      <c r="B4174" s="199">
        <f t="shared" si="649"/>
        <v>45542</v>
      </c>
      <c r="C4174" s="210" t="str">
        <f t="shared" si="650"/>
        <v>Zone 1 - Mile 14</v>
      </c>
      <c r="D4174" s="84" t="s">
        <v>1112</v>
      </c>
      <c r="E4174" s="51" t="str">
        <f t="shared" si="651"/>
        <v>De Wet</v>
      </c>
      <c r="F4174" s="51" t="str">
        <f t="shared" si="652"/>
        <v>Vorster</v>
      </c>
      <c r="G4174" s="51" t="str">
        <f t="shared" si="653"/>
        <v>Men Veteran</v>
      </c>
      <c r="H4174" s="51" t="str">
        <f t="shared" si="654"/>
        <v>Seagull Angling Club</v>
      </c>
      <c r="I4174" s="84" t="s">
        <v>7</v>
      </c>
      <c r="J4174" s="84"/>
      <c r="K4174" s="84">
        <v>30</v>
      </c>
      <c r="L4174" s="83">
        <f t="shared" si="655"/>
        <v>0.8</v>
      </c>
      <c r="M4174" s="83">
        <f t="shared" si="656"/>
        <v>0.8</v>
      </c>
    </row>
    <row r="4175" spans="1:13" x14ac:dyDescent="0.3">
      <c r="A4175" s="210" t="str">
        <f t="shared" si="648"/>
        <v>2024-IC-L3</v>
      </c>
      <c r="B4175" s="199">
        <f t="shared" si="649"/>
        <v>45542</v>
      </c>
      <c r="C4175" s="210" t="str">
        <f t="shared" si="650"/>
        <v>Zone 1 - Mile 14</v>
      </c>
      <c r="D4175" s="84" t="s">
        <v>1112</v>
      </c>
      <c r="E4175" s="51" t="str">
        <f t="shared" si="651"/>
        <v>De Wet</v>
      </c>
      <c r="F4175" s="51" t="str">
        <f t="shared" si="652"/>
        <v>Vorster</v>
      </c>
      <c r="G4175" s="51" t="str">
        <f t="shared" si="653"/>
        <v>Men Veteran</v>
      </c>
      <c r="H4175" s="51" t="str">
        <f t="shared" si="654"/>
        <v>Seagull Angling Club</v>
      </c>
      <c r="I4175" s="84" t="s">
        <v>7</v>
      </c>
      <c r="J4175" s="84"/>
      <c r="K4175" s="84">
        <v>32</v>
      </c>
      <c r="L4175" s="83">
        <f t="shared" si="655"/>
        <v>1</v>
      </c>
      <c r="M4175" s="83">
        <f t="shared" si="656"/>
        <v>1</v>
      </c>
    </row>
    <row r="4176" spans="1:13" x14ac:dyDescent="0.3">
      <c r="A4176" s="210" t="str">
        <f t="shared" si="648"/>
        <v>2024-IC-L3</v>
      </c>
      <c r="B4176" s="199">
        <f t="shared" si="649"/>
        <v>45542</v>
      </c>
      <c r="C4176" s="210" t="str">
        <f t="shared" si="650"/>
        <v>Zone 1 - Mile 14</v>
      </c>
      <c r="D4176" s="84" t="s">
        <v>1112</v>
      </c>
      <c r="E4176" s="51" t="str">
        <f t="shared" si="651"/>
        <v>De Wet</v>
      </c>
      <c r="F4176" s="51" t="str">
        <f t="shared" si="652"/>
        <v>Vorster</v>
      </c>
      <c r="G4176" s="51" t="str">
        <f t="shared" si="653"/>
        <v>Men Veteran</v>
      </c>
      <c r="H4176" s="51" t="str">
        <f t="shared" si="654"/>
        <v>Seagull Angling Club</v>
      </c>
      <c r="I4176" s="84" t="s">
        <v>7</v>
      </c>
      <c r="J4176" s="84"/>
      <c r="K4176" s="84">
        <v>32</v>
      </c>
      <c r="L4176" s="83">
        <f t="shared" si="655"/>
        <v>1</v>
      </c>
      <c r="M4176" s="83">
        <f t="shared" si="656"/>
        <v>1</v>
      </c>
    </row>
    <row r="4177" spans="1:13" x14ac:dyDescent="0.3">
      <c r="A4177" s="210" t="str">
        <f t="shared" si="648"/>
        <v>2024-IC-L3</v>
      </c>
      <c r="B4177" s="199">
        <f t="shared" si="649"/>
        <v>45542</v>
      </c>
      <c r="C4177" s="210" t="str">
        <f t="shared" si="650"/>
        <v>Zone 1 - Mile 14</v>
      </c>
      <c r="D4177" s="84" t="s">
        <v>1112</v>
      </c>
      <c r="E4177" s="51" t="str">
        <f t="shared" si="651"/>
        <v>De Wet</v>
      </c>
      <c r="F4177" s="51" t="str">
        <f t="shared" si="652"/>
        <v>Vorster</v>
      </c>
      <c r="G4177" s="51" t="str">
        <f t="shared" si="653"/>
        <v>Men Veteran</v>
      </c>
      <c r="H4177" s="51" t="str">
        <f t="shared" si="654"/>
        <v>Seagull Angling Club</v>
      </c>
      <c r="I4177" s="84" t="s">
        <v>9</v>
      </c>
      <c r="J4177" s="84"/>
      <c r="K4177" s="84">
        <v>31</v>
      </c>
      <c r="L4177" s="83">
        <f t="shared" si="655"/>
        <v>0.5</v>
      </c>
      <c r="M4177" s="83">
        <f t="shared" si="656"/>
        <v>0.5</v>
      </c>
    </row>
    <row r="4178" spans="1:13" x14ac:dyDescent="0.3">
      <c r="A4178" s="210" t="str">
        <f t="shared" si="648"/>
        <v>2024-IC-L3</v>
      </c>
      <c r="B4178" s="199">
        <f t="shared" si="649"/>
        <v>45542</v>
      </c>
      <c r="C4178" s="210" t="str">
        <f t="shared" si="650"/>
        <v>Zone 1 - Mile 14</v>
      </c>
      <c r="D4178" s="84" t="s">
        <v>718</v>
      </c>
      <c r="E4178" s="51" t="str">
        <f t="shared" si="651"/>
        <v>Christiaan</v>
      </c>
      <c r="F4178" s="51" t="str">
        <f t="shared" si="652"/>
        <v>Potgieter</v>
      </c>
      <c r="G4178" s="51" t="str">
        <f t="shared" si="653"/>
        <v>Men U/16</v>
      </c>
      <c r="H4178" s="51" t="str">
        <f t="shared" si="654"/>
        <v>Seagull Angling Club</v>
      </c>
      <c r="I4178" s="84" t="s">
        <v>7</v>
      </c>
      <c r="J4178" s="84"/>
      <c r="K4178" s="84">
        <v>34</v>
      </c>
      <c r="L4178" s="83">
        <f t="shared" si="655"/>
        <v>1.2</v>
      </c>
      <c r="M4178" s="83">
        <f t="shared" si="656"/>
        <v>1.2</v>
      </c>
    </row>
    <row r="4179" spans="1:13" x14ac:dyDescent="0.3">
      <c r="A4179" s="210" t="str">
        <f t="shared" si="648"/>
        <v>2024-IC-L3</v>
      </c>
      <c r="B4179" s="199">
        <f t="shared" si="649"/>
        <v>45542</v>
      </c>
      <c r="C4179" s="210" t="str">
        <f t="shared" si="650"/>
        <v>Zone 1 - Mile 14</v>
      </c>
      <c r="D4179" s="84" t="s">
        <v>718</v>
      </c>
      <c r="E4179" s="51" t="str">
        <f t="shared" si="651"/>
        <v>Christiaan</v>
      </c>
      <c r="F4179" s="51" t="str">
        <f t="shared" si="652"/>
        <v>Potgieter</v>
      </c>
      <c r="G4179" s="51" t="str">
        <f t="shared" si="653"/>
        <v>Men U/16</v>
      </c>
      <c r="H4179" s="51" t="str">
        <f t="shared" si="654"/>
        <v>Seagull Angling Club</v>
      </c>
      <c r="I4179" s="84" t="s">
        <v>7</v>
      </c>
      <c r="J4179" s="84"/>
      <c r="K4179" s="84">
        <v>25</v>
      </c>
      <c r="L4179" s="83">
        <f t="shared" si="655"/>
        <v>0.4</v>
      </c>
      <c r="M4179" s="83">
        <f t="shared" si="656"/>
        <v>0.4</v>
      </c>
    </row>
    <row r="4180" spans="1:13" x14ac:dyDescent="0.3">
      <c r="A4180" s="210" t="str">
        <f t="shared" si="648"/>
        <v>2024-IC-L3</v>
      </c>
      <c r="B4180" s="199">
        <f t="shared" si="649"/>
        <v>45542</v>
      </c>
      <c r="C4180" s="210" t="str">
        <f t="shared" si="650"/>
        <v>Zone 1 - Mile 14</v>
      </c>
      <c r="D4180" s="84" t="s">
        <v>481</v>
      </c>
      <c r="E4180" s="51" t="str">
        <f t="shared" si="651"/>
        <v>Jaco</v>
      </c>
      <c r="F4180" s="51" t="str">
        <f t="shared" si="652"/>
        <v>Mertens</v>
      </c>
      <c r="G4180" s="51" t="str">
        <f t="shared" si="653"/>
        <v>Men Senior</v>
      </c>
      <c r="H4180" s="51" t="str">
        <f t="shared" si="654"/>
        <v>Seagull Angling Club</v>
      </c>
      <c r="I4180" s="84" t="s">
        <v>7</v>
      </c>
      <c r="J4180" s="84"/>
      <c r="K4180" s="84">
        <v>30</v>
      </c>
      <c r="L4180" s="83">
        <f t="shared" si="655"/>
        <v>0.8</v>
      </c>
      <c r="M4180" s="83">
        <f t="shared" si="656"/>
        <v>0.8</v>
      </c>
    </row>
    <row r="4181" spans="1:13" x14ac:dyDescent="0.3">
      <c r="A4181" s="210" t="str">
        <f t="shared" si="648"/>
        <v>2024-IC-L3</v>
      </c>
      <c r="B4181" s="199">
        <f t="shared" si="649"/>
        <v>45542</v>
      </c>
      <c r="C4181" s="210" t="str">
        <f t="shared" si="650"/>
        <v>Zone 1 - Mile 14</v>
      </c>
      <c r="D4181" s="84" t="s">
        <v>643</v>
      </c>
      <c r="E4181" s="51" t="str">
        <f t="shared" si="651"/>
        <v>Cecilia</v>
      </c>
      <c r="F4181" s="51" t="str">
        <f t="shared" si="652"/>
        <v>Brandt</v>
      </c>
      <c r="G4181" s="51" t="str">
        <f t="shared" si="653"/>
        <v>Ladies Senior</v>
      </c>
      <c r="H4181" s="51" t="str">
        <f t="shared" si="654"/>
        <v>Seagull Angling Club</v>
      </c>
      <c r="I4181" s="84" t="s">
        <v>9</v>
      </c>
      <c r="J4181" s="84"/>
      <c r="K4181" s="84">
        <v>31</v>
      </c>
      <c r="L4181" s="83">
        <f t="shared" si="655"/>
        <v>0.5</v>
      </c>
      <c r="M4181" s="83">
        <f t="shared" si="656"/>
        <v>0.5</v>
      </c>
    </row>
    <row r="4182" spans="1:13" x14ac:dyDescent="0.3">
      <c r="A4182" s="210" t="str">
        <f t="shared" si="648"/>
        <v>2024-IC-L3</v>
      </c>
      <c r="B4182" s="199">
        <f t="shared" si="649"/>
        <v>45542</v>
      </c>
      <c r="C4182" s="210" t="str">
        <f t="shared" si="650"/>
        <v>Zone 1 - Mile 14</v>
      </c>
      <c r="D4182" s="84" t="s">
        <v>578</v>
      </c>
      <c r="E4182" s="51" t="str">
        <f t="shared" si="651"/>
        <v>Pieter</v>
      </c>
      <c r="F4182" s="51" t="str">
        <f t="shared" si="652"/>
        <v>Van Aarde</v>
      </c>
      <c r="G4182" s="51" t="str">
        <f t="shared" si="653"/>
        <v>Men Senior</v>
      </c>
      <c r="H4182" s="51" t="str">
        <f t="shared" si="654"/>
        <v>Seagull Angling Club</v>
      </c>
      <c r="I4182" s="84" t="s">
        <v>9</v>
      </c>
      <c r="J4182" s="84"/>
      <c r="K4182" s="84">
        <v>35</v>
      </c>
      <c r="L4182" s="83">
        <f t="shared" si="655"/>
        <v>0.8</v>
      </c>
      <c r="M4182" s="83">
        <f t="shared" si="656"/>
        <v>0.8</v>
      </c>
    </row>
    <row r="4183" spans="1:13" x14ac:dyDescent="0.3">
      <c r="A4183" s="210" t="str">
        <f t="shared" si="648"/>
        <v>2024-IC-L3</v>
      </c>
      <c r="B4183" s="199">
        <f t="shared" si="649"/>
        <v>45542</v>
      </c>
      <c r="C4183" s="210" t="str">
        <f t="shared" si="650"/>
        <v>Zone 1 - Mile 14</v>
      </c>
      <c r="D4183" s="84" t="s">
        <v>705</v>
      </c>
      <c r="E4183" s="51" t="str">
        <f t="shared" si="651"/>
        <v>Lu-Andre</v>
      </c>
      <c r="F4183" s="51" t="str">
        <f t="shared" si="652"/>
        <v>Duvenhage</v>
      </c>
      <c r="G4183" s="51" t="str">
        <f t="shared" si="653"/>
        <v>Men Senior</v>
      </c>
      <c r="H4183" s="51" t="str">
        <f t="shared" si="654"/>
        <v>Seagull Angling Club</v>
      </c>
      <c r="I4183" s="84" t="s">
        <v>9</v>
      </c>
      <c r="J4183" s="84"/>
      <c r="K4183" s="84">
        <v>30</v>
      </c>
      <c r="L4183" s="83">
        <f t="shared" si="655"/>
        <v>0.5</v>
      </c>
      <c r="M4183" s="83">
        <f t="shared" si="656"/>
        <v>0.5</v>
      </c>
    </row>
    <row r="4184" spans="1:13" x14ac:dyDescent="0.3">
      <c r="A4184" s="210" t="str">
        <f t="shared" si="648"/>
        <v>2024-IC-L3</v>
      </c>
      <c r="B4184" s="199">
        <f t="shared" si="649"/>
        <v>45542</v>
      </c>
      <c r="C4184" s="210" t="str">
        <f t="shared" si="650"/>
        <v>Zone 1 - Mile 14</v>
      </c>
      <c r="D4184" s="84" t="s">
        <v>811</v>
      </c>
      <c r="E4184" s="51" t="str">
        <f t="shared" si="651"/>
        <v>Raul</v>
      </c>
      <c r="F4184" s="51" t="str">
        <f t="shared" si="652"/>
        <v>Batista</v>
      </c>
      <c r="G4184" s="51" t="str">
        <f t="shared" si="653"/>
        <v>Men Master</v>
      </c>
      <c r="H4184" s="51" t="str">
        <f t="shared" si="654"/>
        <v>Seagull Angling Club</v>
      </c>
      <c r="I4184" s="84"/>
      <c r="J4184" s="84"/>
      <c r="K4184" s="84"/>
      <c r="L4184" s="83" t="str">
        <f t="shared" si="655"/>
        <v/>
      </c>
      <c r="M4184" s="83" t="str">
        <f t="shared" si="656"/>
        <v/>
      </c>
    </row>
    <row r="4185" spans="1:13" x14ac:dyDescent="0.3">
      <c r="A4185" s="210" t="str">
        <f t="shared" si="648"/>
        <v>2024-IC-L3</v>
      </c>
      <c r="B4185" s="199">
        <f t="shared" si="649"/>
        <v>45542</v>
      </c>
      <c r="C4185" s="210" t="str">
        <f t="shared" si="650"/>
        <v>Zone 1 - Mile 14</v>
      </c>
      <c r="D4185" s="84" t="s">
        <v>596</v>
      </c>
      <c r="E4185" s="51" t="str">
        <f t="shared" si="651"/>
        <v>Alex</v>
      </c>
      <c r="F4185" s="51" t="str">
        <f t="shared" si="652"/>
        <v>Thompson</v>
      </c>
      <c r="G4185" s="51" t="str">
        <f t="shared" si="653"/>
        <v>Men Master</v>
      </c>
      <c r="H4185" s="51" t="str">
        <f t="shared" si="654"/>
        <v>Seagull Angling Club</v>
      </c>
      <c r="I4185" s="84"/>
      <c r="J4185" s="84"/>
      <c r="K4185" s="84"/>
      <c r="L4185" s="83" t="str">
        <f t="shared" si="655"/>
        <v/>
      </c>
      <c r="M4185" s="83" t="str">
        <f t="shared" si="656"/>
        <v/>
      </c>
    </row>
    <row r="4186" spans="1:13" x14ac:dyDescent="0.3">
      <c r="A4186" s="210" t="str">
        <f t="shared" si="648"/>
        <v>2024-IC-L3</v>
      </c>
      <c r="B4186" s="199">
        <f t="shared" si="649"/>
        <v>45542</v>
      </c>
      <c r="C4186" s="210" t="str">
        <f t="shared" si="650"/>
        <v>Zone 1 - Mile 14</v>
      </c>
      <c r="D4186" s="84" t="s">
        <v>871</v>
      </c>
      <c r="E4186" s="51" t="str">
        <f t="shared" si="651"/>
        <v>Luan</v>
      </c>
      <c r="F4186" s="51" t="str">
        <f t="shared" si="652"/>
        <v>Van Der Merwe</v>
      </c>
      <c r="G4186" s="51" t="str">
        <f t="shared" si="653"/>
        <v>Men Senior</v>
      </c>
      <c r="H4186" s="51" t="str">
        <f t="shared" si="654"/>
        <v>Seagull Angling Club</v>
      </c>
      <c r="I4186" s="84"/>
      <c r="J4186" s="84"/>
      <c r="K4186" s="84"/>
      <c r="L4186" s="83" t="str">
        <f t="shared" si="655"/>
        <v/>
      </c>
      <c r="M4186" s="83" t="str">
        <f t="shared" si="656"/>
        <v/>
      </c>
    </row>
    <row r="4187" spans="1:13" x14ac:dyDescent="0.3">
      <c r="A4187" s="210" t="str">
        <f t="shared" si="648"/>
        <v>2024-IC-L3</v>
      </c>
      <c r="B4187" s="199">
        <f t="shared" si="649"/>
        <v>45542</v>
      </c>
      <c r="C4187" s="210" t="str">
        <f t="shared" si="650"/>
        <v>Zone 1 - Mile 14</v>
      </c>
      <c r="D4187" s="84" t="s">
        <v>884</v>
      </c>
      <c r="E4187" s="51" t="str">
        <f t="shared" si="651"/>
        <v>Martin</v>
      </c>
      <c r="F4187" s="51" t="str">
        <f t="shared" si="652"/>
        <v>Gouws</v>
      </c>
      <c r="G4187" s="51" t="str">
        <f t="shared" si="653"/>
        <v>Men Senior</v>
      </c>
      <c r="H4187" s="51" t="str">
        <f t="shared" si="654"/>
        <v>Seagull Angling Club</v>
      </c>
      <c r="I4187" s="84"/>
      <c r="J4187" s="84"/>
      <c r="K4187" s="84"/>
      <c r="L4187" s="83" t="str">
        <f t="shared" si="655"/>
        <v/>
      </c>
      <c r="M4187" s="83" t="str">
        <f t="shared" si="656"/>
        <v/>
      </c>
    </row>
    <row r="4188" spans="1:13" x14ac:dyDescent="0.3">
      <c r="A4188" s="210" t="str">
        <f t="shared" si="648"/>
        <v>2024-IC-L3</v>
      </c>
      <c r="B4188" s="199">
        <f t="shared" si="649"/>
        <v>45542</v>
      </c>
      <c r="C4188" s="210" t="str">
        <f t="shared" si="650"/>
        <v>Zone 1 - Mile 14</v>
      </c>
      <c r="D4188" s="84" t="s">
        <v>527</v>
      </c>
      <c r="E4188" s="51" t="str">
        <f t="shared" si="651"/>
        <v>Richard</v>
      </c>
      <c r="F4188" s="51" t="str">
        <f t="shared" si="652"/>
        <v>Kotze</v>
      </c>
      <c r="G4188" s="51" t="str">
        <f t="shared" si="653"/>
        <v>Men Grand Masters</v>
      </c>
      <c r="H4188" s="51" t="str">
        <f t="shared" si="654"/>
        <v>Seagull Angling Club</v>
      </c>
      <c r="I4188" s="84"/>
      <c r="J4188" s="84"/>
      <c r="K4188" s="84"/>
      <c r="L4188" s="83" t="str">
        <f t="shared" si="655"/>
        <v/>
      </c>
      <c r="M4188" s="83" t="str">
        <f t="shared" si="656"/>
        <v/>
      </c>
    </row>
    <row r="4189" spans="1:13" x14ac:dyDescent="0.3">
      <c r="A4189" s="210" t="str">
        <f t="shared" si="648"/>
        <v>2024-IC-L3</v>
      </c>
      <c r="B4189" s="199">
        <f t="shared" si="649"/>
        <v>45542</v>
      </c>
      <c r="C4189" s="210" t="str">
        <f t="shared" si="650"/>
        <v>Zone 1 - Mile 14</v>
      </c>
      <c r="D4189" s="84" t="s">
        <v>1041</v>
      </c>
      <c r="E4189" s="51" t="str">
        <f t="shared" si="651"/>
        <v>Louw</v>
      </c>
      <c r="F4189" s="51" t="str">
        <f t="shared" si="652"/>
        <v>Durand</v>
      </c>
      <c r="G4189" s="51" t="str">
        <f t="shared" si="653"/>
        <v>Men Master</v>
      </c>
      <c r="H4189" s="51" t="str">
        <f t="shared" si="654"/>
        <v>Seagull Angling Club</v>
      </c>
      <c r="I4189" s="84"/>
      <c r="J4189" s="84"/>
      <c r="K4189" s="84"/>
      <c r="L4189" s="83" t="str">
        <f t="shared" si="655"/>
        <v/>
      </c>
      <c r="M4189" s="83" t="str">
        <f t="shared" si="656"/>
        <v/>
      </c>
    </row>
    <row r="4190" spans="1:13" x14ac:dyDescent="0.3">
      <c r="A4190" s="210" t="str">
        <f t="shared" si="648"/>
        <v>2024-IC-L3</v>
      </c>
      <c r="B4190" s="199">
        <f t="shared" si="649"/>
        <v>45542</v>
      </c>
      <c r="C4190" s="210" t="str">
        <f t="shared" si="650"/>
        <v>Zone 1 - Mile 14</v>
      </c>
      <c r="D4190" s="84" t="s">
        <v>1694</v>
      </c>
      <c r="E4190" s="51" t="str">
        <f t="shared" si="651"/>
        <v>Heiko Jnr</v>
      </c>
      <c r="F4190" s="51" t="str">
        <f t="shared" si="652"/>
        <v>Doll</v>
      </c>
      <c r="G4190" s="51" t="str">
        <f t="shared" si="653"/>
        <v>Men U/16</v>
      </c>
      <c r="H4190" s="51" t="str">
        <f t="shared" si="654"/>
        <v>Seagull Angling Club</v>
      </c>
      <c r="I4190" s="84"/>
      <c r="J4190" s="84"/>
      <c r="K4190" s="84"/>
      <c r="L4190" s="83" t="str">
        <f t="shared" si="655"/>
        <v/>
      </c>
      <c r="M4190" s="83" t="str">
        <f t="shared" si="656"/>
        <v/>
      </c>
    </row>
    <row r="4191" spans="1:13" x14ac:dyDescent="0.3">
      <c r="A4191" s="210" t="str">
        <f t="shared" si="648"/>
        <v>2024-IC-L3</v>
      </c>
      <c r="B4191" s="199">
        <f t="shared" si="649"/>
        <v>45542</v>
      </c>
      <c r="C4191" s="210" t="str">
        <f t="shared" si="650"/>
        <v>Zone 1 - Mile 14</v>
      </c>
      <c r="D4191" s="84" t="s">
        <v>703</v>
      </c>
      <c r="E4191" s="51" t="str">
        <f t="shared" si="651"/>
        <v>Heiko</v>
      </c>
      <c r="F4191" s="51" t="str">
        <f t="shared" si="652"/>
        <v>Doll</v>
      </c>
      <c r="G4191" s="51" t="str">
        <f t="shared" si="653"/>
        <v>Men Veteran</v>
      </c>
      <c r="H4191" s="51" t="str">
        <f t="shared" si="654"/>
        <v>Seagull Angling Club</v>
      </c>
      <c r="I4191" s="84"/>
      <c r="J4191" s="84"/>
      <c r="K4191" s="84"/>
      <c r="L4191" s="83" t="str">
        <f t="shared" si="655"/>
        <v/>
      </c>
      <c r="M4191" s="83" t="str">
        <f t="shared" si="656"/>
        <v/>
      </c>
    </row>
    <row r="4192" spans="1:13" x14ac:dyDescent="0.3">
      <c r="A4192" s="210" t="str">
        <f t="shared" si="648"/>
        <v>2024-IC-L3</v>
      </c>
      <c r="B4192" s="199">
        <f t="shared" si="649"/>
        <v>45542</v>
      </c>
      <c r="C4192" s="210" t="str">
        <f t="shared" si="650"/>
        <v>Zone 1 - Mile 14</v>
      </c>
      <c r="D4192" s="84" t="s">
        <v>782</v>
      </c>
      <c r="E4192" s="51" t="str">
        <f t="shared" si="651"/>
        <v>Pieter</v>
      </c>
      <c r="F4192" s="51" t="str">
        <f t="shared" si="652"/>
        <v>Du Preez</v>
      </c>
      <c r="G4192" s="51" t="str">
        <f t="shared" si="653"/>
        <v>Men Master</v>
      </c>
      <c r="H4192" s="51" t="str">
        <f t="shared" si="654"/>
        <v>Seagull Angling Club</v>
      </c>
      <c r="I4192" s="84"/>
      <c r="J4192" s="84"/>
      <c r="K4192" s="84"/>
      <c r="L4192" s="83" t="str">
        <f t="shared" si="655"/>
        <v/>
      </c>
      <c r="M4192" s="83" t="str">
        <f t="shared" si="656"/>
        <v/>
      </c>
    </row>
    <row r="4193" spans="1:13" x14ac:dyDescent="0.3">
      <c r="A4193" s="210" t="str">
        <f t="shared" si="648"/>
        <v>2024-IC-L3</v>
      </c>
      <c r="B4193" s="199">
        <f t="shared" si="649"/>
        <v>45542</v>
      </c>
      <c r="C4193" s="210" t="str">
        <f t="shared" si="650"/>
        <v>Zone 1 - Mile 14</v>
      </c>
      <c r="D4193" s="84" t="s">
        <v>992</v>
      </c>
      <c r="E4193" s="51" t="str">
        <f t="shared" si="651"/>
        <v>Christiaan</v>
      </c>
      <c r="F4193" s="51" t="str">
        <f t="shared" si="652"/>
        <v>Engels</v>
      </c>
      <c r="G4193" s="51" t="str">
        <f t="shared" si="653"/>
        <v>Men U/16</v>
      </c>
      <c r="H4193" s="51" t="str">
        <f t="shared" si="654"/>
        <v>Seagull Angling Club</v>
      </c>
      <c r="I4193" s="84"/>
      <c r="J4193" s="84"/>
      <c r="K4193" s="84"/>
      <c r="L4193" s="83" t="str">
        <f t="shared" si="655"/>
        <v/>
      </c>
      <c r="M4193" s="83" t="str">
        <f t="shared" si="656"/>
        <v/>
      </c>
    </row>
    <row r="4194" spans="1:13" x14ac:dyDescent="0.3">
      <c r="A4194" s="210" t="str">
        <f t="shared" si="648"/>
        <v>2024-IC-L3</v>
      </c>
      <c r="B4194" s="199">
        <f t="shared" si="649"/>
        <v>45542</v>
      </c>
      <c r="C4194" s="210" t="str">
        <f t="shared" si="650"/>
        <v>Zone 1 - Mile 14</v>
      </c>
      <c r="D4194" s="84" t="s">
        <v>494</v>
      </c>
      <c r="E4194" s="51" t="str">
        <f t="shared" si="651"/>
        <v>Chrisjan</v>
      </c>
      <c r="F4194" s="51" t="str">
        <f t="shared" si="652"/>
        <v>Potgieter</v>
      </c>
      <c r="G4194" s="51" t="str">
        <f t="shared" si="653"/>
        <v>Men Veteran</v>
      </c>
      <c r="H4194" s="51" t="str">
        <f t="shared" si="654"/>
        <v>Seagull Angling Club</v>
      </c>
      <c r="I4194" s="84"/>
      <c r="J4194" s="84"/>
      <c r="K4194" s="84"/>
      <c r="L4194" s="83" t="str">
        <f t="shared" si="655"/>
        <v/>
      </c>
      <c r="M4194" s="83" t="str">
        <f t="shared" si="656"/>
        <v/>
      </c>
    </row>
    <row r="4195" spans="1:13" x14ac:dyDescent="0.3">
      <c r="A4195" s="210" t="str">
        <f t="shared" si="648"/>
        <v>2024-IC-L3</v>
      </c>
      <c r="B4195" s="199">
        <f t="shared" si="649"/>
        <v>45542</v>
      </c>
      <c r="C4195" s="210" t="str">
        <f t="shared" si="650"/>
        <v>Zone 1 - Mile 14</v>
      </c>
      <c r="D4195" s="84" t="s">
        <v>1121</v>
      </c>
      <c r="E4195" s="51" t="str">
        <f t="shared" si="651"/>
        <v>Romano</v>
      </c>
      <c r="F4195" s="51" t="str">
        <f t="shared" si="652"/>
        <v>Gabrielsen</v>
      </c>
      <c r="G4195" s="51" t="str">
        <f t="shared" si="653"/>
        <v>Men Senior</v>
      </c>
      <c r="H4195" s="51" t="str">
        <f t="shared" si="654"/>
        <v>Seagull Angling Club</v>
      </c>
      <c r="I4195" s="84"/>
      <c r="J4195" s="84"/>
      <c r="K4195" s="84"/>
      <c r="L4195" s="83" t="str">
        <f t="shared" si="655"/>
        <v/>
      </c>
      <c r="M4195" s="83" t="str">
        <f t="shared" si="656"/>
        <v/>
      </c>
    </row>
    <row r="4196" spans="1:13" x14ac:dyDescent="0.3">
      <c r="A4196" s="210" t="str">
        <f t="shared" si="648"/>
        <v>2024-IC-L3</v>
      </c>
      <c r="B4196" s="199">
        <f t="shared" si="649"/>
        <v>45542</v>
      </c>
      <c r="C4196" s="210" t="str">
        <f t="shared" si="650"/>
        <v>Zone 1 - Mile 14</v>
      </c>
      <c r="D4196" s="84" t="s">
        <v>646</v>
      </c>
      <c r="E4196" s="51" t="str">
        <f t="shared" si="651"/>
        <v>Francois</v>
      </c>
      <c r="F4196" s="51" t="str">
        <f t="shared" si="652"/>
        <v>Botes</v>
      </c>
      <c r="G4196" s="51" t="str">
        <f t="shared" si="653"/>
        <v>Men Senior</v>
      </c>
      <c r="H4196" s="51" t="str">
        <f t="shared" si="654"/>
        <v>Seagull Angling Club</v>
      </c>
      <c r="I4196" s="84"/>
      <c r="J4196" s="84"/>
      <c r="K4196" s="84"/>
      <c r="L4196" s="83" t="str">
        <f t="shared" si="655"/>
        <v/>
      </c>
      <c r="M4196" s="83" t="str">
        <f t="shared" si="656"/>
        <v/>
      </c>
    </row>
    <row r="4197" spans="1:13" x14ac:dyDescent="0.3">
      <c r="A4197" s="210" t="str">
        <f t="shared" si="648"/>
        <v>2024-IC-L3</v>
      </c>
      <c r="B4197" s="199">
        <f t="shared" si="649"/>
        <v>45542</v>
      </c>
      <c r="C4197" s="210" t="str">
        <f t="shared" si="650"/>
        <v>Zone 1 - Mile 14</v>
      </c>
      <c r="D4197" s="84" t="s">
        <v>716</v>
      </c>
      <c r="E4197" s="51" t="str">
        <f t="shared" si="651"/>
        <v>Andre</v>
      </c>
      <c r="F4197" s="51" t="str">
        <f t="shared" si="652"/>
        <v>Nel</v>
      </c>
      <c r="G4197" s="51" t="str">
        <f t="shared" si="653"/>
        <v>Men Veteran</v>
      </c>
      <c r="H4197" s="51" t="str">
        <f t="shared" si="654"/>
        <v>Seagull Angling Club</v>
      </c>
      <c r="I4197" s="84"/>
      <c r="J4197" s="84"/>
      <c r="K4197" s="84"/>
      <c r="L4197" s="83" t="str">
        <f t="shared" si="655"/>
        <v/>
      </c>
      <c r="M4197" s="83" t="str">
        <f t="shared" si="656"/>
        <v/>
      </c>
    </row>
    <row r="4198" spans="1:13" x14ac:dyDescent="0.3">
      <c r="A4198" s="210" t="str">
        <f t="shared" si="648"/>
        <v>2024-IC-L3</v>
      </c>
      <c r="B4198" s="199">
        <f t="shared" si="649"/>
        <v>45542</v>
      </c>
      <c r="C4198" s="210" t="str">
        <f t="shared" si="650"/>
        <v>Zone 1 - Mile 14</v>
      </c>
      <c r="D4198" s="84" t="s">
        <v>760</v>
      </c>
      <c r="E4198" s="51" t="str">
        <f t="shared" si="651"/>
        <v>Manie</v>
      </c>
      <c r="F4198" s="51" t="str">
        <f t="shared" si="652"/>
        <v>Gradidge</v>
      </c>
      <c r="G4198" s="51" t="str">
        <f t="shared" si="653"/>
        <v>Men Grand Masters</v>
      </c>
      <c r="H4198" s="51" t="str">
        <f t="shared" si="654"/>
        <v>Seagull Angling Club</v>
      </c>
      <c r="I4198" s="84"/>
      <c r="J4198" s="84"/>
      <c r="K4198" s="84"/>
      <c r="L4198" s="83" t="str">
        <f t="shared" si="655"/>
        <v/>
      </c>
      <c r="M4198" s="83" t="str">
        <f t="shared" si="656"/>
        <v/>
      </c>
    </row>
    <row r="4199" spans="1:13" x14ac:dyDescent="0.3">
      <c r="A4199" s="210" t="str">
        <f t="shared" si="648"/>
        <v>2024-IC-L3</v>
      </c>
      <c r="B4199" s="199">
        <f t="shared" si="649"/>
        <v>45542</v>
      </c>
      <c r="C4199" s="210" t="str">
        <f t="shared" si="650"/>
        <v>Zone 1 - Mile 14</v>
      </c>
      <c r="D4199" s="84" t="s">
        <v>797</v>
      </c>
      <c r="E4199" s="51" t="str">
        <f t="shared" si="651"/>
        <v>Laurika</v>
      </c>
      <c r="F4199" s="51" t="str">
        <f t="shared" si="652"/>
        <v>Hattingh</v>
      </c>
      <c r="G4199" s="51" t="str">
        <f t="shared" si="653"/>
        <v>Ladies Veteran</v>
      </c>
      <c r="H4199" s="51" t="str">
        <f t="shared" si="654"/>
        <v>Seagull Angling Club</v>
      </c>
      <c r="I4199" s="84"/>
      <c r="J4199" s="84"/>
      <c r="K4199" s="84"/>
      <c r="L4199" s="83" t="str">
        <f t="shared" si="655"/>
        <v/>
      </c>
      <c r="M4199" s="83" t="str">
        <f t="shared" si="656"/>
        <v/>
      </c>
    </row>
    <row r="4200" spans="1:13" x14ac:dyDescent="0.3">
      <c r="A4200" s="210" t="str">
        <f t="shared" si="648"/>
        <v>2024-IC-L3</v>
      </c>
      <c r="B4200" s="199">
        <f t="shared" si="649"/>
        <v>45542</v>
      </c>
      <c r="C4200" s="210" t="str">
        <f t="shared" si="650"/>
        <v>Zone 1 - Mile 14</v>
      </c>
      <c r="D4200" s="84" t="s">
        <v>806</v>
      </c>
      <c r="E4200" s="51" t="str">
        <f t="shared" si="651"/>
        <v>Michiel</v>
      </c>
      <c r="F4200" s="51" t="str">
        <f t="shared" si="652"/>
        <v>Hattingh</v>
      </c>
      <c r="G4200" s="51" t="str">
        <f t="shared" si="653"/>
        <v>Men Veteran</v>
      </c>
      <c r="H4200" s="51" t="str">
        <f t="shared" si="654"/>
        <v>Seagull Angling Club</v>
      </c>
      <c r="I4200" s="84"/>
      <c r="J4200" s="84"/>
      <c r="K4200" s="84"/>
      <c r="L4200" s="83" t="str">
        <f t="shared" si="655"/>
        <v/>
      </c>
      <c r="M4200" s="83" t="str">
        <f t="shared" si="656"/>
        <v/>
      </c>
    </row>
    <row r="4201" spans="1:13" x14ac:dyDescent="0.3">
      <c r="A4201" s="210" t="str">
        <f t="shared" si="648"/>
        <v>2024-IC-L3</v>
      </c>
      <c r="B4201" s="199">
        <f t="shared" si="649"/>
        <v>45542</v>
      </c>
      <c r="C4201" s="210" t="str">
        <f t="shared" si="650"/>
        <v>Zone 1 - Mile 14</v>
      </c>
      <c r="D4201" s="84" t="s">
        <v>602</v>
      </c>
      <c r="E4201" s="51" t="str">
        <f t="shared" si="651"/>
        <v>Francois</v>
      </c>
      <c r="F4201" s="51" t="str">
        <f t="shared" si="652"/>
        <v>Lottering</v>
      </c>
      <c r="G4201" s="51" t="str">
        <f t="shared" si="653"/>
        <v>Men Senior</v>
      </c>
      <c r="H4201" s="51" t="str">
        <f t="shared" si="654"/>
        <v>Seagull Angling Club</v>
      </c>
      <c r="I4201" s="84"/>
      <c r="J4201" s="84"/>
      <c r="K4201" s="84"/>
      <c r="L4201" s="83" t="str">
        <f t="shared" si="655"/>
        <v/>
      </c>
      <c r="M4201" s="83" t="str">
        <f t="shared" si="656"/>
        <v/>
      </c>
    </row>
    <row r="4202" spans="1:13" x14ac:dyDescent="0.3">
      <c r="A4202" s="210" t="str">
        <f t="shared" si="648"/>
        <v>2024-IC-L3</v>
      </c>
      <c r="B4202" s="199">
        <f t="shared" si="649"/>
        <v>45542</v>
      </c>
      <c r="C4202" s="210" t="str">
        <f t="shared" si="650"/>
        <v>Zone 1 - Mile 14</v>
      </c>
      <c r="D4202" s="84" t="s">
        <v>628</v>
      </c>
      <c r="E4202" s="51" t="str">
        <f t="shared" si="651"/>
        <v>Andre</v>
      </c>
      <c r="F4202" s="51" t="str">
        <f t="shared" si="652"/>
        <v>Strydom</v>
      </c>
      <c r="G4202" s="51" t="str">
        <f t="shared" si="653"/>
        <v>Men Senior</v>
      </c>
      <c r="H4202" s="51" t="str">
        <f t="shared" si="654"/>
        <v>Seagull Angling Club</v>
      </c>
      <c r="I4202" s="84"/>
      <c r="J4202" s="84"/>
      <c r="K4202" s="84"/>
      <c r="L4202" s="83" t="str">
        <f t="shared" si="655"/>
        <v/>
      </c>
      <c r="M4202" s="83" t="str">
        <f t="shared" si="656"/>
        <v/>
      </c>
    </row>
    <row r="4203" spans="1:13" x14ac:dyDescent="0.3">
      <c r="A4203" s="210" t="str">
        <f t="shared" si="648"/>
        <v>2024-IC-L3</v>
      </c>
      <c r="B4203" s="199">
        <f t="shared" si="649"/>
        <v>45542</v>
      </c>
      <c r="C4203" s="210" t="str">
        <f t="shared" si="650"/>
        <v>Zone 1 - Mile 14</v>
      </c>
      <c r="D4203" s="84" t="s">
        <v>746</v>
      </c>
      <c r="E4203" s="51" t="str">
        <f t="shared" si="651"/>
        <v>Danie</v>
      </c>
      <c r="F4203" s="51" t="str">
        <f t="shared" si="652"/>
        <v>Smith</v>
      </c>
      <c r="G4203" s="51" t="str">
        <f t="shared" si="653"/>
        <v>Men Veteran</v>
      </c>
      <c r="H4203" s="51" t="str">
        <f t="shared" si="654"/>
        <v>Seagull Angling Club</v>
      </c>
      <c r="I4203" s="84"/>
      <c r="J4203" s="84"/>
      <c r="K4203" s="84"/>
      <c r="L4203" s="83" t="str">
        <f t="shared" si="655"/>
        <v/>
      </c>
      <c r="M4203" s="83" t="str">
        <f t="shared" si="656"/>
        <v/>
      </c>
    </row>
    <row r="4204" spans="1:13" x14ac:dyDescent="0.3">
      <c r="A4204" s="210" t="str">
        <f t="shared" si="648"/>
        <v>2024-IC-L3</v>
      </c>
      <c r="B4204" s="199">
        <f t="shared" si="649"/>
        <v>45542</v>
      </c>
      <c r="C4204" s="210" t="str">
        <f t="shared" si="650"/>
        <v>Zone 1 - Mile 14</v>
      </c>
      <c r="D4204" s="84" t="s">
        <v>1002</v>
      </c>
      <c r="E4204" s="51" t="str">
        <f t="shared" si="651"/>
        <v>Deecee</v>
      </c>
      <c r="F4204" s="51" t="str">
        <f t="shared" si="652"/>
        <v>Hatting</v>
      </c>
      <c r="G4204" s="51" t="str">
        <f t="shared" si="653"/>
        <v>Men Senior</v>
      </c>
      <c r="H4204" s="51" t="str">
        <f t="shared" si="654"/>
        <v>Seagull Angling Club</v>
      </c>
      <c r="I4204" s="84"/>
      <c r="J4204" s="84"/>
      <c r="K4204" s="84"/>
      <c r="L4204" s="83" t="str">
        <f t="shared" si="655"/>
        <v/>
      </c>
      <c r="M4204" s="83" t="str">
        <f t="shared" si="656"/>
        <v/>
      </c>
    </row>
    <row r="4205" spans="1:13" x14ac:dyDescent="0.3">
      <c r="A4205" s="210" t="str">
        <f t="shared" si="648"/>
        <v>2024-IC-L3</v>
      </c>
      <c r="B4205" s="199">
        <f t="shared" si="649"/>
        <v>45542</v>
      </c>
      <c r="C4205" s="210" t="str">
        <f t="shared" si="650"/>
        <v>Zone 1 - Mile 14</v>
      </c>
      <c r="D4205" s="84" t="s">
        <v>499</v>
      </c>
      <c r="E4205" s="51" t="str">
        <f t="shared" si="651"/>
        <v>Sean</v>
      </c>
      <c r="F4205" s="51" t="str">
        <f t="shared" si="652"/>
        <v>Van Den Heuvel</v>
      </c>
      <c r="G4205" s="51" t="str">
        <f t="shared" si="653"/>
        <v>Men Veteran</v>
      </c>
      <c r="H4205" s="51" t="str">
        <f t="shared" si="654"/>
        <v>Seagull Angling Club</v>
      </c>
      <c r="I4205" s="84"/>
      <c r="J4205" s="84"/>
      <c r="K4205" s="84"/>
      <c r="L4205" s="83" t="str">
        <f t="shared" si="655"/>
        <v/>
      </c>
      <c r="M4205" s="83" t="str">
        <f t="shared" si="656"/>
        <v/>
      </c>
    </row>
    <row r="4206" spans="1:13" x14ac:dyDescent="0.3">
      <c r="A4206" s="210" t="str">
        <f t="shared" si="648"/>
        <v>2024-IC-L3</v>
      </c>
      <c r="B4206" s="199">
        <f t="shared" si="649"/>
        <v>45542</v>
      </c>
      <c r="C4206" s="210" t="str">
        <f t="shared" si="650"/>
        <v>Zone 1 - Mile 14</v>
      </c>
      <c r="D4206" s="84" t="s">
        <v>1088</v>
      </c>
      <c r="E4206" s="51" t="str">
        <f t="shared" si="651"/>
        <v>Tian</v>
      </c>
      <c r="F4206" s="51" t="str">
        <f t="shared" si="652"/>
        <v>Mostert</v>
      </c>
      <c r="G4206" s="51" t="str">
        <f t="shared" si="653"/>
        <v>Men Senior</v>
      </c>
      <c r="H4206" s="51" t="str">
        <f t="shared" si="654"/>
        <v>Seagull Angling Club</v>
      </c>
      <c r="I4206" s="84"/>
      <c r="J4206" s="84"/>
      <c r="K4206" s="84"/>
      <c r="L4206" s="83" t="str">
        <f t="shared" si="655"/>
        <v/>
      </c>
      <c r="M4206" s="83" t="str">
        <f t="shared" si="656"/>
        <v/>
      </c>
    </row>
    <row r="4207" spans="1:13" x14ac:dyDescent="0.3">
      <c r="A4207" s="210" t="str">
        <f t="shared" si="648"/>
        <v>2024-IC-L3</v>
      </c>
      <c r="B4207" s="199">
        <f t="shared" si="649"/>
        <v>45542</v>
      </c>
      <c r="C4207" s="210" t="str">
        <f t="shared" si="650"/>
        <v>Zone 1 - Mile 14</v>
      </c>
      <c r="D4207" s="84" t="s">
        <v>809</v>
      </c>
      <c r="E4207" s="51" t="str">
        <f t="shared" si="651"/>
        <v>Henno</v>
      </c>
      <c r="F4207" s="51" t="str">
        <f t="shared" si="652"/>
        <v>Snyman</v>
      </c>
      <c r="G4207" s="51" t="str">
        <f t="shared" si="653"/>
        <v>Men Master</v>
      </c>
      <c r="H4207" s="51" t="str">
        <f t="shared" si="654"/>
        <v>Penguin</v>
      </c>
      <c r="I4207" s="84"/>
      <c r="J4207" s="84" t="s">
        <v>1279</v>
      </c>
      <c r="K4207" s="84">
        <v>165</v>
      </c>
      <c r="L4207" s="83">
        <f t="shared" si="655"/>
        <v>24.1</v>
      </c>
      <c r="M4207" s="83">
        <f t="shared" si="656"/>
        <v>24.1</v>
      </c>
    </row>
    <row r="4208" spans="1:13" x14ac:dyDescent="0.3">
      <c r="A4208" s="210" t="str">
        <f t="shared" si="648"/>
        <v>2024-IC-L3</v>
      </c>
      <c r="B4208" s="199">
        <f t="shared" si="649"/>
        <v>45542</v>
      </c>
      <c r="C4208" s="210" t="str">
        <f t="shared" si="650"/>
        <v>Zone 1 - Mile 14</v>
      </c>
      <c r="D4208" s="84" t="s">
        <v>458</v>
      </c>
      <c r="E4208" s="51" t="str">
        <f t="shared" si="651"/>
        <v>Henry</v>
      </c>
      <c r="F4208" s="51" t="str">
        <f t="shared" si="652"/>
        <v>Loubser</v>
      </c>
      <c r="G4208" s="51" t="str">
        <f t="shared" si="653"/>
        <v>Men Grand Masters</v>
      </c>
      <c r="H4208" s="51" t="str">
        <f t="shared" si="654"/>
        <v>Penguin</v>
      </c>
      <c r="I4208" s="84"/>
      <c r="J4208" s="84"/>
      <c r="K4208" s="84"/>
      <c r="L4208" s="83" t="str">
        <f t="shared" si="655"/>
        <v/>
      </c>
      <c r="M4208" s="83" t="str">
        <f t="shared" si="656"/>
        <v/>
      </c>
    </row>
    <row r="4209" spans="1:13" x14ac:dyDescent="0.3">
      <c r="A4209" s="210" t="str">
        <f t="shared" si="648"/>
        <v>2024-IC-L3</v>
      </c>
      <c r="B4209" s="199">
        <f t="shared" si="649"/>
        <v>45542</v>
      </c>
      <c r="C4209" s="210" t="str">
        <f t="shared" si="650"/>
        <v>Zone 1 - Mile 14</v>
      </c>
      <c r="D4209" s="84" t="s">
        <v>454</v>
      </c>
      <c r="E4209" s="51" t="str">
        <f t="shared" si="651"/>
        <v>Lesley</v>
      </c>
      <c r="F4209" s="51" t="str">
        <f t="shared" si="652"/>
        <v>Page</v>
      </c>
      <c r="G4209" s="51" t="str">
        <f t="shared" si="653"/>
        <v>Men Master</v>
      </c>
      <c r="H4209" s="51" t="str">
        <f t="shared" si="654"/>
        <v>Penguin</v>
      </c>
      <c r="I4209" s="84"/>
      <c r="J4209" s="84"/>
      <c r="K4209" s="84"/>
      <c r="L4209" s="83" t="str">
        <f t="shared" si="655"/>
        <v/>
      </c>
      <c r="M4209" s="83" t="str">
        <f t="shared" si="656"/>
        <v/>
      </c>
    </row>
    <row r="4210" spans="1:13" x14ac:dyDescent="0.3">
      <c r="A4210" s="210" t="str">
        <f t="shared" si="648"/>
        <v>2024-IC-L3</v>
      </c>
      <c r="B4210" s="199">
        <f t="shared" si="649"/>
        <v>45542</v>
      </c>
      <c r="C4210" s="210" t="str">
        <f t="shared" si="650"/>
        <v>Zone 1 - Mile 14</v>
      </c>
      <c r="D4210" s="84" t="s">
        <v>1435</v>
      </c>
      <c r="E4210" s="51" t="str">
        <f t="shared" si="651"/>
        <v>Tiaan</v>
      </c>
      <c r="F4210" s="51" t="str">
        <f t="shared" si="652"/>
        <v>Fourie</v>
      </c>
      <c r="G4210" s="51" t="str">
        <f t="shared" si="653"/>
        <v>Men Senior</v>
      </c>
      <c r="H4210" s="51" t="str">
        <f t="shared" si="654"/>
        <v>Penguin</v>
      </c>
      <c r="I4210" s="84"/>
      <c r="J4210" s="84"/>
      <c r="K4210" s="84"/>
      <c r="L4210" s="83" t="str">
        <f t="shared" si="655"/>
        <v/>
      </c>
      <c r="M4210" s="83" t="str">
        <f t="shared" si="656"/>
        <v/>
      </c>
    </row>
    <row r="4211" spans="1:13" x14ac:dyDescent="0.3">
      <c r="A4211" s="210" t="str">
        <f t="shared" si="648"/>
        <v>2024-IC-L3</v>
      </c>
      <c r="B4211" s="199">
        <f t="shared" si="649"/>
        <v>45542</v>
      </c>
      <c r="C4211" s="210" t="str">
        <f t="shared" si="650"/>
        <v>Zone 1 - Mile 14</v>
      </c>
      <c r="D4211" s="84" t="s">
        <v>1157</v>
      </c>
      <c r="E4211" s="51" t="str">
        <f t="shared" si="651"/>
        <v>Lourens</v>
      </c>
      <c r="F4211" s="51" t="str">
        <f t="shared" si="652"/>
        <v>Fourie</v>
      </c>
      <c r="G4211" s="51" t="str">
        <f t="shared" si="653"/>
        <v>Men Master</v>
      </c>
      <c r="H4211" s="51" t="str">
        <f t="shared" si="654"/>
        <v>Penguin</v>
      </c>
      <c r="I4211" s="84"/>
      <c r="J4211" s="84"/>
      <c r="K4211" s="84"/>
      <c r="L4211" s="83" t="str">
        <f t="shared" si="655"/>
        <v/>
      </c>
      <c r="M4211" s="83" t="str">
        <f t="shared" si="656"/>
        <v/>
      </c>
    </row>
    <row r="4212" spans="1:13" x14ac:dyDescent="0.3">
      <c r="A4212" s="210" t="str">
        <f t="shared" si="648"/>
        <v>2024-IC-L3</v>
      </c>
      <c r="B4212" s="199">
        <f t="shared" si="649"/>
        <v>45542</v>
      </c>
      <c r="C4212" s="210" t="str">
        <f t="shared" si="650"/>
        <v>Zone 1 - Mile 14</v>
      </c>
      <c r="D4212" s="84" t="s">
        <v>685</v>
      </c>
      <c r="E4212" s="51" t="str">
        <f t="shared" si="651"/>
        <v>Lisa</v>
      </c>
      <c r="F4212" s="51" t="str">
        <f t="shared" si="652"/>
        <v>Coetzee</v>
      </c>
      <c r="G4212" s="51" t="str">
        <f t="shared" si="653"/>
        <v>Ladies Master</v>
      </c>
      <c r="H4212" s="51" t="str">
        <f t="shared" si="654"/>
        <v>Penguin</v>
      </c>
      <c r="I4212" s="84"/>
      <c r="J4212" s="84"/>
      <c r="K4212" s="84"/>
      <c r="L4212" s="83" t="str">
        <f t="shared" si="655"/>
        <v/>
      </c>
      <c r="M4212" s="83" t="str">
        <f t="shared" si="656"/>
        <v/>
      </c>
    </row>
    <row r="4213" spans="1:13" x14ac:dyDescent="0.3">
      <c r="A4213" s="210" t="str">
        <f t="shared" si="648"/>
        <v>2024-IC-L3</v>
      </c>
      <c r="B4213" s="199">
        <f t="shared" si="649"/>
        <v>45542</v>
      </c>
      <c r="C4213" s="210" t="str">
        <f t="shared" si="650"/>
        <v>Zone 1 - Mile 14</v>
      </c>
      <c r="D4213" s="84" t="s">
        <v>1431</v>
      </c>
      <c r="E4213" s="51" t="str">
        <f t="shared" si="651"/>
        <v>Phillip</v>
      </c>
      <c r="F4213" s="51" t="str">
        <f t="shared" si="652"/>
        <v>Coetzee</v>
      </c>
      <c r="G4213" s="51" t="str">
        <f t="shared" si="653"/>
        <v>Men Senior</v>
      </c>
      <c r="H4213" s="51" t="str">
        <f t="shared" si="654"/>
        <v>Penguin</v>
      </c>
      <c r="I4213" s="84"/>
      <c r="J4213" s="84"/>
      <c r="K4213" s="84"/>
      <c r="L4213" s="83" t="str">
        <f t="shared" si="655"/>
        <v/>
      </c>
      <c r="M4213" s="83" t="str">
        <f t="shared" si="656"/>
        <v/>
      </c>
    </row>
    <row r="4214" spans="1:13" x14ac:dyDescent="0.3">
      <c r="A4214" s="210" t="str">
        <f t="shared" si="648"/>
        <v>2024-IC-L3</v>
      </c>
      <c r="B4214" s="199">
        <f t="shared" si="649"/>
        <v>45542</v>
      </c>
      <c r="C4214" s="210" t="str">
        <f t="shared" si="650"/>
        <v>Zone 1 - Mile 14</v>
      </c>
      <c r="D4214" s="84" t="s">
        <v>707</v>
      </c>
      <c r="E4214" s="51" t="str">
        <f t="shared" si="651"/>
        <v>Henri</v>
      </c>
      <c r="F4214" s="51" t="str">
        <f t="shared" si="652"/>
        <v>Snyman</v>
      </c>
      <c r="G4214" s="51" t="str">
        <f t="shared" si="653"/>
        <v>Men Master</v>
      </c>
      <c r="H4214" s="51" t="str">
        <f t="shared" si="654"/>
        <v>Penguin</v>
      </c>
      <c r="I4214" s="84"/>
      <c r="J4214" s="84"/>
      <c r="K4214" s="84"/>
      <c r="L4214" s="83" t="str">
        <f t="shared" si="655"/>
        <v/>
      </c>
      <c r="M4214" s="83" t="str">
        <f t="shared" si="656"/>
        <v/>
      </c>
    </row>
    <row r="4215" spans="1:13" x14ac:dyDescent="0.3">
      <c r="A4215" s="210" t="str">
        <f t="shared" si="648"/>
        <v>2024-IC-L3</v>
      </c>
      <c r="B4215" s="199">
        <f t="shared" si="649"/>
        <v>45542</v>
      </c>
      <c r="C4215" s="210" t="str">
        <f t="shared" si="650"/>
        <v>Zone 1 - Mile 14</v>
      </c>
      <c r="D4215" s="84" t="s">
        <v>1225</v>
      </c>
      <c r="E4215" s="51" t="str">
        <f t="shared" si="651"/>
        <v>Neil</v>
      </c>
      <c r="F4215" s="51" t="str">
        <f t="shared" si="652"/>
        <v>Pretorius</v>
      </c>
      <c r="G4215" s="51" t="str">
        <f t="shared" si="653"/>
        <v>Men U/16</v>
      </c>
      <c r="H4215" s="51" t="str">
        <f t="shared" si="654"/>
        <v>Penguin</v>
      </c>
      <c r="I4215" s="84"/>
      <c r="J4215" s="84"/>
      <c r="K4215" s="84"/>
      <c r="L4215" s="83" t="str">
        <f t="shared" si="655"/>
        <v/>
      </c>
      <c r="M4215" s="83" t="str">
        <f t="shared" si="656"/>
        <v/>
      </c>
    </row>
    <row r="4216" spans="1:13" x14ac:dyDescent="0.3">
      <c r="A4216" s="210" t="str">
        <f t="shared" si="648"/>
        <v>2024-IC-L3</v>
      </c>
      <c r="B4216" s="199">
        <f t="shared" si="649"/>
        <v>45542</v>
      </c>
      <c r="C4216" s="210" t="str">
        <f t="shared" si="650"/>
        <v>Zone 1 - Mile 14</v>
      </c>
      <c r="D4216" s="84" t="s">
        <v>1422</v>
      </c>
      <c r="E4216" s="51" t="str">
        <f t="shared" si="651"/>
        <v>Stefan</v>
      </c>
      <c r="F4216" s="51" t="str">
        <f t="shared" si="652"/>
        <v>Snyman</v>
      </c>
      <c r="G4216" s="51" t="str">
        <f t="shared" si="653"/>
        <v>Men U/21</v>
      </c>
      <c r="H4216" s="51" t="str">
        <f t="shared" si="654"/>
        <v>Penguin</v>
      </c>
      <c r="I4216" s="84"/>
      <c r="J4216" s="84"/>
      <c r="K4216" s="84"/>
      <c r="L4216" s="83" t="str">
        <f t="shared" si="655"/>
        <v/>
      </c>
      <c r="M4216" s="83" t="str">
        <f t="shared" si="656"/>
        <v/>
      </c>
    </row>
    <row r="4217" spans="1:13" x14ac:dyDescent="0.3">
      <c r="A4217" s="210" t="str">
        <f t="shared" si="648"/>
        <v>2024-IC-L3</v>
      </c>
      <c r="B4217" s="199">
        <f t="shared" si="649"/>
        <v>45542</v>
      </c>
      <c r="C4217" s="210" t="str">
        <f t="shared" si="650"/>
        <v>Zone 1 - Mile 14</v>
      </c>
      <c r="D4217" s="84" t="s">
        <v>1223</v>
      </c>
      <c r="E4217" s="51" t="str">
        <f t="shared" si="651"/>
        <v>Armand</v>
      </c>
      <c r="F4217" s="51" t="str">
        <f t="shared" si="652"/>
        <v>Pretorius</v>
      </c>
      <c r="G4217" s="51" t="str">
        <f t="shared" si="653"/>
        <v>Men Senior</v>
      </c>
      <c r="H4217" s="51" t="str">
        <f t="shared" si="654"/>
        <v>Penguin</v>
      </c>
      <c r="I4217" s="84"/>
      <c r="J4217" s="84"/>
      <c r="K4217" s="84"/>
      <c r="L4217" s="83" t="str">
        <f t="shared" si="655"/>
        <v/>
      </c>
      <c r="M4217" s="83" t="str">
        <f t="shared" si="656"/>
        <v/>
      </c>
    </row>
    <row r="4218" spans="1:13" x14ac:dyDescent="0.3">
      <c r="A4218" s="210" t="str">
        <f t="shared" si="648"/>
        <v>2024-IC-L3</v>
      </c>
      <c r="B4218" s="199">
        <f t="shared" si="649"/>
        <v>45542</v>
      </c>
      <c r="C4218" s="210" t="str">
        <f t="shared" si="650"/>
        <v>Zone 1 - Mile 14</v>
      </c>
      <c r="D4218" s="84" t="s">
        <v>453</v>
      </c>
      <c r="E4218" s="51" t="str">
        <f t="shared" si="651"/>
        <v>Charles</v>
      </c>
      <c r="F4218" s="51" t="str">
        <f t="shared" si="652"/>
        <v>Bothma</v>
      </c>
      <c r="G4218" s="51" t="str">
        <f t="shared" si="653"/>
        <v>Men Grand Masters</v>
      </c>
      <c r="H4218" s="51" t="str">
        <f t="shared" si="654"/>
        <v>Penguin</v>
      </c>
      <c r="I4218" s="84"/>
      <c r="J4218" s="84"/>
      <c r="K4218" s="84"/>
      <c r="L4218" s="83" t="str">
        <f t="shared" si="655"/>
        <v/>
      </c>
      <c r="M4218" s="83" t="str">
        <f t="shared" si="656"/>
        <v/>
      </c>
    </row>
    <row r="4219" spans="1:13" x14ac:dyDescent="0.3">
      <c r="A4219" s="210" t="str">
        <f t="shared" si="648"/>
        <v>2024-IC-L3</v>
      </c>
      <c r="B4219" s="199">
        <f t="shared" si="649"/>
        <v>45542</v>
      </c>
      <c r="C4219" s="210" t="str">
        <f t="shared" si="650"/>
        <v>Zone 1 - Mile 14</v>
      </c>
      <c r="D4219" s="84" t="s">
        <v>736</v>
      </c>
      <c r="E4219" s="51" t="str">
        <f t="shared" si="651"/>
        <v>Heinrich</v>
      </c>
      <c r="F4219" s="51" t="str">
        <f t="shared" si="652"/>
        <v>Redelinghuys</v>
      </c>
      <c r="G4219" s="51" t="str">
        <f t="shared" si="653"/>
        <v>Men U/21</v>
      </c>
      <c r="H4219" s="51" t="str">
        <f t="shared" si="654"/>
        <v>Penguin</v>
      </c>
      <c r="I4219" s="84"/>
      <c r="J4219" s="84"/>
      <c r="K4219" s="84"/>
      <c r="L4219" s="83" t="str">
        <f t="shared" si="655"/>
        <v/>
      </c>
      <c r="M4219" s="83" t="str">
        <f t="shared" si="656"/>
        <v/>
      </c>
    </row>
    <row r="4220" spans="1:13" x14ac:dyDescent="0.3">
      <c r="A4220" s="210" t="str">
        <f t="shared" si="648"/>
        <v>2024-IC-L3</v>
      </c>
      <c r="B4220" s="199">
        <f t="shared" si="649"/>
        <v>45542</v>
      </c>
      <c r="C4220" s="210" t="str">
        <f t="shared" si="650"/>
        <v>Zone 1 - Mile 14</v>
      </c>
      <c r="D4220" s="84" t="s">
        <v>730</v>
      </c>
      <c r="E4220" s="51" t="str">
        <f t="shared" si="651"/>
        <v>Kevin</v>
      </c>
      <c r="F4220" s="51" t="str">
        <f t="shared" si="652"/>
        <v>Page</v>
      </c>
      <c r="G4220" s="51" t="str">
        <f t="shared" si="653"/>
        <v>Men Senior</v>
      </c>
      <c r="H4220" s="51" t="str">
        <f t="shared" si="654"/>
        <v>Penguin</v>
      </c>
      <c r="I4220" s="84"/>
      <c r="J4220" s="84"/>
      <c r="K4220" s="84"/>
      <c r="L4220" s="83" t="str">
        <f t="shared" si="655"/>
        <v/>
      </c>
      <c r="M4220" s="83" t="str">
        <f t="shared" si="656"/>
        <v/>
      </c>
    </row>
    <row r="4221" spans="1:13" x14ac:dyDescent="0.3">
      <c r="A4221" s="210" t="str">
        <f t="shared" si="648"/>
        <v>2024-IC-L3</v>
      </c>
      <c r="B4221" s="199">
        <f t="shared" si="649"/>
        <v>45542</v>
      </c>
      <c r="C4221" s="210" t="str">
        <f t="shared" si="650"/>
        <v>Zone 1 - Mile 14</v>
      </c>
      <c r="D4221" s="84" t="s">
        <v>516</v>
      </c>
      <c r="E4221" s="51" t="str">
        <f t="shared" si="651"/>
        <v>Louis</v>
      </c>
      <c r="F4221" s="51" t="str">
        <f t="shared" si="652"/>
        <v>Potgieter</v>
      </c>
      <c r="G4221" s="51" t="str">
        <f t="shared" si="653"/>
        <v>Men Veteran</v>
      </c>
      <c r="H4221" s="51" t="str">
        <f t="shared" si="654"/>
        <v>Penguin</v>
      </c>
      <c r="I4221" s="84"/>
      <c r="J4221" s="84"/>
      <c r="K4221" s="84"/>
      <c r="L4221" s="83" t="str">
        <f t="shared" si="655"/>
        <v/>
      </c>
      <c r="M4221" s="83" t="str">
        <f t="shared" si="656"/>
        <v/>
      </c>
    </row>
    <row r="4222" spans="1:13" x14ac:dyDescent="0.3">
      <c r="A4222" s="210" t="str">
        <f t="shared" si="648"/>
        <v>2024-IC-L3</v>
      </c>
      <c r="B4222" s="199">
        <f t="shared" si="649"/>
        <v>45542</v>
      </c>
      <c r="C4222" s="210" t="str">
        <f t="shared" si="650"/>
        <v>Zone 1 - Mile 14</v>
      </c>
      <c r="D4222" s="84" t="s">
        <v>1515</v>
      </c>
      <c r="E4222" s="51" t="str">
        <f t="shared" si="651"/>
        <v>Niel</v>
      </c>
      <c r="F4222" s="51" t="str">
        <f t="shared" si="652"/>
        <v>Steyn</v>
      </c>
      <c r="G4222" s="51" t="str">
        <f t="shared" si="653"/>
        <v>Men Senior</v>
      </c>
      <c r="H4222" s="51" t="str">
        <f t="shared" si="654"/>
        <v>Penguin</v>
      </c>
      <c r="I4222" s="84"/>
      <c r="J4222" s="84"/>
      <c r="K4222" s="84"/>
      <c r="L4222" s="83" t="str">
        <f t="shared" si="655"/>
        <v/>
      </c>
      <c r="M4222" s="83" t="str">
        <f t="shared" si="656"/>
        <v/>
      </c>
    </row>
    <row r="4223" spans="1:13" x14ac:dyDescent="0.3">
      <c r="A4223" s="210" t="str">
        <f t="shared" si="648"/>
        <v>2024-IC-L3</v>
      </c>
      <c r="B4223" s="199">
        <f t="shared" si="649"/>
        <v>45542</v>
      </c>
      <c r="C4223" s="210" t="str">
        <f t="shared" si="650"/>
        <v>Zone 1 - Mile 14</v>
      </c>
      <c r="D4223" s="84" t="s">
        <v>637</v>
      </c>
      <c r="E4223" s="51" t="str">
        <f t="shared" si="651"/>
        <v>Clifford Alexander</v>
      </c>
      <c r="F4223" s="51" t="str">
        <f t="shared" si="652"/>
        <v>Steyn</v>
      </c>
      <c r="G4223" s="51" t="str">
        <f t="shared" si="653"/>
        <v>Men Senior</v>
      </c>
      <c r="H4223" s="51" t="str">
        <f t="shared" si="654"/>
        <v>Penguin</v>
      </c>
      <c r="I4223" s="84"/>
      <c r="J4223" s="84"/>
      <c r="K4223" s="84"/>
      <c r="L4223" s="83" t="str">
        <f t="shared" si="655"/>
        <v/>
      </c>
      <c r="M4223" s="83" t="str">
        <f t="shared" si="656"/>
        <v/>
      </c>
    </row>
    <row r="4224" spans="1:13" x14ac:dyDescent="0.3">
      <c r="A4224" s="210" t="str">
        <f t="shared" si="648"/>
        <v>2024-IC-L3</v>
      </c>
      <c r="B4224" s="199">
        <f t="shared" si="649"/>
        <v>45542</v>
      </c>
      <c r="C4224" s="210" t="str">
        <f t="shared" si="650"/>
        <v>Zone 1 - Mile 14</v>
      </c>
      <c r="D4224" s="84" t="s">
        <v>1360</v>
      </c>
      <c r="E4224" s="51" t="str">
        <f t="shared" si="651"/>
        <v>Allan</v>
      </c>
      <c r="F4224" s="51" t="str">
        <f t="shared" si="652"/>
        <v>Langenstrassen</v>
      </c>
      <c r="G4224" s="51" t="str">
        <f t="shared" si="653"/>
        <v>Men Veteran</v>
      </c>
      <c r="H4224" s="51" t="str">
        <f t="shared" si="654"/>
        <v>Penguin</v>
      </c>
      <c r="I4224" s="84"/>
      <c r="J4224" s="84"/>
      <c r="K4224" s="84"/>
      <c r="L4224" s="83" t="str">
        <f t="shared" si="655"/>
        <v/>
      </c>
      <c r="M4224" s="83" t="str">
        <f t="shared" si="656"/>
        <v/>
      </c>
    </row>
    <row r="4225" spans="1:13" x14ac:dyDescent="0.3">
      <c r="A4225" s="210" t="str">
        <f t="shared" si="648"/>
        <v>2024-IC-L3</v>
      </c>
      <c r="B4225" s="199">
        <f t="shared" si="649"/>
        <v>45542</v>
      </c>
      <c r="C4225" s="210" t="str">
        <f t="shared" si="650"/>
        <v>Zone 1 - Mile 14</v>
      </c>
      <c r="D4225" s="84" t="s">
        <v>1423</v>
      </c>
      <c r="E4225" s="51" t="str">
        <f t="shared" si="651"/>
        <v>Annelien</v>
      </c>
      <c r="F4225" s="51" t="str">
        <f t="shared" si="652"/>
        <v>Langenstrassen</v>
      </c>
      <c r="G4225" s="51" t="str">
        <f t="shared" si="653"/>
        <v>Ladies Veteran</v>
      </c>
      <c r="H4225" s="51" t="str">
        <f t="shared" si="654"/>
        <v>Penguin</v>
      </c>
      <c r="I4225" s="84"/>
      <c r="J4225" s="84"/>
      <c r="K4225" s="84"/>
      <c r="L4225" s="83" t="str">
        <f t="shared" si="655"/>
        <v/>
      </c>
      <c r="M4225" s="83" t="str">
        <f t="shared" si="656"/>
        <v/>
      </c>
    </row>
    <row r="4226" spans="1:13" x14ac:dyDescent="0.3">
      <c r="A4226" s="210" t="str">
        <f t="shared" si="648"/>
        <v>2024-IC-L3</v>
      </c>
      <c r="B4226" s="199">
        <f t="shared" si="649"/>
        <v>45542</v>
      </c>
      <c r="C4226" s="210" t="str">
        <f t="shared" si="650"/>
        <v>Zone 1 - Mile 14</v>
      </c>
      <c r="D4226" s="84" t="s">
        <v>972</v>
      </c>
      <c r="E4226" s="51" t="str">
        <f t="shared" si="651"/>
        <v>Otto</v>
      </c>
      <c r="F4226" s="51" t="str">
        <f t="shared" si="652"/>
        <v>Feyerabend</v>
      </c>
      <c r="G4226" s="51" t="str">
        <f t="shared" si="653"/>
        <v>Men U/21</v>
      </c>
      <c r="H4226" s="51" t="str">
        <f t="shared" si="654"/>
        <v>Otjiwarongo</v>
      </c>
      <c r="I4226" s="84"/>
      <c r="J4226" s="84" t="s">
        <v>20</v>
      </c>
      <c r="K4226" s="84">
        <v>84</v>
      </c>
      <c r="L4226" s="83">
        <f t="shared" si="655"/>
        <v>2.2000000000000002</v>
      </c>
      <c r="M4226" s="83">
        <f t="shared" si="656"/>
        <v>2.2000000000000002</v>
      </c>
    </row>
    <row r="4227" spans="1:13" x14ac:dyDescent="0.3">
      <c r="A4227" s="210" t="str">
        <f t="shared" ref="A4227:A4290" si="657">IF(D4227="","",A4226)</f>
        <v>2024-IC-L3</v>
      </c>
      <c r="B4227" s="199">
        <f t="shared" ref="B4227:B4290" si="658">IF(D4227="","",B4226)</f>
        <v>45542</v>
      </c>
      <c r="C4227" s="210" t="str">
        <f t="shared" ref="C4227:C4290" si="659">IF(D4227="","",C4226)</f>
        <v>Zone 1 - Mile 14</v>
      </c>
      <c r="D4227" s="84" t="s">
        <v>972</v>
      </c>
      <c r="E4227" s="51" t="str">
        <f t="shared" ref="E4227:E4290" si="660">IF(D4227="","",VLOOKUP(D4227,Master,3,FALSE))</f>
        <v>Otto</v>
      </c>
      <c r="F4227" s="51" t="str">
        <f t="shared" ref="F4227:F4290" si="661">IF(D4227="","",VLOOKUP(D4227,Master,4,FALSE))</f>
        <v>Feyerabend</v>
      </c>
      <c r="G4227" s="51" t="str">
        <f t="shared" ref="G4227:G4290" si="662">IF(D4227="","",VLOOKUP(D4227,Master,5,FALSE))</f>
        <v>Men U/21</v>
      </c>
      <c r="H4227" s="51" t="str">
        <f t="shared" ref="H4227:H4290" si="663">IF(D4227="","",VLOOKUP(D4227,Master,2,FALSE))</f>
        <v>Otjiwarongo</v>
      </c>
      <c r="I4227" s="84"/>
      <c r="J4227" s="84" t="s">
        <v>1280</v>
      </c>
      <c r="K4227" s="84">
        <v>102</v>
      </c>
      <c r="L4227" s="83">
        <f t="shared" ref="L4227:L4290" si="664">IF(K4227="","",IF(I4227="",ROUND(HLOOKUP(J4227,kgList,K4227,FALSE),1),ROUND(HLOOKUP(I4227,kgList,K4227,FALSE),1)))</f>
        <v>4</v>
      </c>
      <c r="M4227" s="83">
        <f t="shared" ref="M4227:M4290" si="665">IF(L4227="","",IF(COUNTA(I4227:J4227)&gt;1,"Edible or Inedible",IF(COUNTA(I4227)=1,L4227*1,IF(COUNTA(J4227)=1,L4227*1,"ERROR"))))</f>
        <v>4</v>
      </c>
    </row>
    <row r="4228" spans="1:13" x14ac:dyDescent="0.3">
      <c r="A4228" s="210" t="str">
        <f t="shared" si="657"/>
        <v>2024-IC-L3</v>
      </c>
      <c r="B4228" s="199">
        <f t="shared" si="658"/>
        <v>45542</v>
      </c>
      <c r="C4228" s="210" t="str">
        <f t="shared" si="659"/>
        <v>Zone 1 - Mile 14</v>
      </c>
      <c r="D4228" s="84" t="s">
        <v>759</v>
      </c>
      <c r="E4228" s="51" t="str">
        <f t="shared" si="660"/>
        <v>Stefni</v>
      </c>
      <c r="F4228" s="51" t="str">
        <f t="shared" si="661"/>
        <v>De Jager</v>
      </c>
      <c r="G4228" s="51" t="str">
        <f t="shared" si="662"/>
        <v>Ladies Veteran</v>
      </c>
      <c r="H4228" s="51" t="str">
        <f t="shared" si="663"/>
        <v>Otjiwarongo</v>
      </c>
      <c r="I4228" s="84" t="s">
        <v>7</v>
      </c>
      <c r="J4228" s="84"/>
      <c r="K4228" s="84">
        <v>39</v>
      </c>
      <c r="L4228" s="83">
        <f t="shared" si="664"/>
        <v>1.8</v>
      </c>
      <c r="M4228" s="83">
        <f t="shared" si="665"/>
        <v>1.8</v>
      </c>
    </row>
    <row r="4229" spans="1:13" x14ac:dyDescent="0.3">
      <c r="A4229" s="210" t="str">
        <f t="shared" si="657"/>
        <v>2024-IC-L3</v>
      </c>
      <c r="B4229" s="199">
        <f t="shared" si="658"/>
        <v>45542</v>
      </c>
      <c r="C4229" s="210" t="str">
        <f t="shared" si="659"/>
        <v>Zone 1 - Mile 14</v>
      </c>
      <c r="D4229" s="84" t="s">
        <v>870</v>
      </c>
      <c r="E4229" s="51" t="str">
        <f t="shared" si="660"/>
        <v>Detlef</v>
      </c>
      <c r="F4229" s="51" t="str">
        <f t="shared" si="661"/>
        <v>Heimstadt</v>
      </c>
      <c r="G4229" s="51" t="str">
        <f t="shared" si="662"/>
        <v>Men Master</v>
      </c>
      <c r="H4229" s="51" t="str">
        <f t="shared" si="663"/>
        <v>Otjiwarongo</v>
      </c>
      <c r="I4229" s="84" t="s">
        <v>7</v>
      </c>
      <c r="J4229" s="84"/>
      <c r="K4229" s="84">
        <v>36</v>
      </c>
      <c r="L4229" s="83">
        <f t="shared" si="664"/>
        <v>1.5</v>
      </c>
      <c r="M4229" s="83">
        <f t="shared" si="665"/>
        <v>1.5</v>
      </c>
    </row>
    <row r="4230" spans="1:13" x14ac:dyDescent="0.3">
      <c r="A4230" s="210" t="str">
        <f t="shared" si="657"/>
        <v>2024-IC-L3</v>
      </c>
      <c r="B4230" s="199">
        <f t="shared" si="658"/>
        <v>45542</v>
      </c>
      <c r="C4230" s="210" t="str">
        <f t="shared" si="659"/>
        <v>Zone 1 - Mile 14</v>
      </c>
      <c r="D4230" s="84" t="s">
        <v>732</v>
      </c>
      <c r="E4230" s="51" t="str">
        <f t="shared" si="660"/>
        <v>Scott</v>
      </c>
      <c r="F4230" s="51" t="str">
        <f t="shared" si="661"/>
        <v>Botha</v>
      </c>
      <c r="G4230" s="51" t="str">
        <f t="shared" si="662"/>
        <v>Men Senior</v>
      </c>
      <c r="H4230" s="51" t="str">
        <f t="shared" si="663"/>
        <v>Otjiwarongo</v>
      </c>
      <c r="I4230" s="84" t="s">
        <v>7</v>
      </c>
      <c r="J4230" s="84"/>
      <c r="K4230" s="84">
        <v>36</v>
      </c>
      <c r="L4230" s="83">
        <f t="shared" si="664"/>
        <v>1.5</v>
      </c>
      <c r="M4230" s="83">
        <f t="shared" si="665"/>
        <v>1.5</v>
      </c>
    </row>
    <row r="4231" spans="1:13" x14ac:dyDescent="0.3">
      <c r="A4231" s="210" t="str">
        <f t="shared" si="657"/>
        <v>2024-IC-L3</v>
      </c>
      <c r="B4231" s="199">
        <f t="shared" si="658"/>
        <v>45542</v>
      </c>
      <c r="C4231" s="210" t="str">
        <f t="shared" si="659"/>
        <v>Zone 1 - Mile 14</v>
      </c>
      <c r="D4231" s="84" t="s">
        <v>790</v>
      </c>
      <c r="E4231" s="51" t="str">
        <f t="shared" si="660"/>
        <v>Etienne</v>
      </c>
      <c r="F4231" s="51" t="str">
        <f t="shared" si="661"/>
        <v>Pieters</v>
      </c>
      <c r="G4231" s="51" t="str">
        <f t="shared" si="662"/>
        <v>Men Grand Masters</v>
      </c>
      <c r="H4231" s="51" t="str">
        <f t="shared" si="663"/>
        <v>Otjiwarongo</v>
      </c>
      <c r="I4231" s="84"/>
      <c r="J4231" s="84"/>
      <c r="K4231" s="84"/>
      <c r="L4231" s="83" t="str">
        <f t="shared" si="664"/>
        <v/>
      </c>
      <c r="M4231" s="83" t="str">
        <f t="shared" si="665"/>
        <v/>
      </c>
    </row>
    <row r="4232" spans="1:13" x14ac:dyDescent="0.3">
      <c r="A4232" s="210" t="str">
        <f t="shared" si="657"/>
        <v>2024-IC-L3</v>
      </c>
      <c r="B4232" s="199">
        <f t="shared" si="658"/>
        <v>45542</v>
      </c>
      <c r="C4232" s="210" t="str">
        <f t="shared" si="659"/>
        <v>Zone 1 - Mile 14</v>
      </c>
      <c r="D4232" s="84" t="s">
        <v>1351</v>
      </c>
      <c r="E4232" s="51" t="str">
        <f t="shared" si="660"/>
        <v>Franco</v>
      </c>
      <c r="F4232" s="51" t="str">
        <f t="shared" si="661"/>
        <v>Feyerabend</v>
      </c>
      <c r="G4232" s="51" t="str">
        <f t="shared" si="662"/>
        <v>Men U/16</v>
      </c>
      <c r="H4232" s="51" t="str">
        <f t="shared" si="663"/>
        <v>Otjiwarongo</v>
      </c>
      <c r="I4232" s="84"/>
      <c r="J4232" s="84"/>
      <c r="K4232" s="84"/>
      <c r="L4232" s="83" t="str">
        <f t="shared" si="664"/>
        <v/>
      </c>
      <c r="M4232" s="83" t="str">
        <f t="shared" si="665"/>
        <v/>
      </c>
    </row>
    <row r="4233" spans="1:13" x14ac:dyDescent="0.3">
      <c r="A4233" s="210" t="str">
        <f t="shared" si="657"/>
        <v>2024-IC-L3</v>
      </c>
      <c r="B4233" s="199">
        <f t="shared" si="658"/>
        <v>45542</v>
      </c>
      <c r="C4233" s="210" t="str">
        <f t="shared" si="659"/>
        <v>Zone 1 - Mile 14</v>
      </c>
      <c r="D4233" s="84" t="s">
        <v>517</v>
      </c>
      <c r="E4233" s="51" t="str">
        <f t="shared" si="660"/>
        <v>Chris</v>
      </c>
      <c r="F4233" s="51" t="str">
        <f t="shared" si="661"/>
        <v>Feyerabend</v>
      </c>
      <c r="G4233" s="51" t="str">
        <f t="shared" si="662"/>
        <v>Men Veteran</v>
      </c>
      <c r="H4233" s="51" t="str">
        <f t="shared" si="663"/>
        <v>Otjiwarongo</v>
      </c>
      <c r="I4233" s="84"/>
      <c r="J4233" s="84"/>
      <c r="K4233" s="84"/>
      <c r="L4233" s="83" t="str">
        <f t="shared" si="664"/>
        <v/>
      </c>
      <c r="M4233" s="83" t="str">
        <f t="shared" si="665"/>
        <v/>
      </c>
    </row>
    <row r="4234" spans="1:13" x14ac:dyDescent="0.3">
      <c r="A4234" s="210" t="str">
        <f t="shared" si="657"/>
        <v>2024-IC-L3</v>
      </c>
      <c r="B4234" s="199">
        <f t="shared" si="658"/>
        <v>45542</v>
      </c>
      <c r="C4234" s="210" t="str">
        <f t="shared" si="659"/>
        <v>Zone 1 - Mile 14</v>
      </c>
      <c r="D4234" s="84" t="s">
        <v>1189</v>
      </c>
      <c r="E4234" s="51" t="str">
        <f t="shared" si="660"/>
        <v>Martinus</v>
      </c>
      <c r="F4234" s="51" t="str">
        <f t="shared" si="661"/>
        <v>Venter</v>
      </c>
      <c r="G4234" s="51" t="str">
        <f t="shared" si="662"/>
        <v>Men Veteran</v>
      </c>
      <c r="H4234" s="51" t="str">
        <f t="shared" si="663"/>
        <v>Otjiwarongo</v>
      </c>
      <c r="I4234" s="84"/>
      <c r="J4234" s="84"/>
      <c r="K4234" s="84"/>
      <c r="L4234" s="83" t="str">
        <f t="shared" si="664"/>
        <v/>
      </c>
      <c r="M4234" s="83" t="str">
        <f t="shared" si="665"/>
        <v/>
      </c>
    </row>
    <row r="4235" spans="1:13" x14ac:dyDescent="0.3">
      <c r="A4235" s="210" t="str">
        <f t="shared" si="657"/>
        <v>2024-IC-L3</v>
      </c>
      <c r="B4235" s="199">
        <f t="shared" si="658"/>
        <v>45542</v>
      </c>
      <c r="C4235" s="210" t="str">
        <f t="shared" si="659"/>
        <v>Zone 1 - Mile 14</v>
      </c>
      <c r="D4235" s="84" t="s">
        <v>1133</v>
      </c>
      <c r="E4235" s="51" t="str">
        <f t="shared" si="660"/>
        <v>Rinus</v>
      </c>
      <c r="F4235" s="51" t="str">
        <f t="shared" si="661"/>
        <v>Van Der Westhuizen</v>
      </c>
      <c r="G4235" s="51" t="str">
        <f t="shared" si="662"/>
        <v>Men Veteran</v>
      </c>
      <c r="H4235" s="51" t="str">
        <f t="shared" si="663"/>
        <v>Otjiwarongo</v>
      </c>
      <c r="I4235" s="84"/>
      <c r="J4235" s="84"/>
      <c r="K4235" s="84"/>
      <c r="L4235" s="83" t="str">
        <f t="shared" si="664"/>
        <v/>
      </c>
      <c r="M4235" s="83" t="str">
        <f t="shared" si="665"/>
        <v/>
      </c>
    </row>
    <row r="4236" spans="1:13" x14ac:dyDescent="0.3">
      <c r="A4236" s="210" t="str">
        <f t="shared" si="657"/>
        <v>2024-IC-L3</v>
      </c>
      <c r="B4236" s="199">
        <f t="shared" si="658"/>
        <v>45542</v>
      </c>
      <c r="C4236" s="210" t="str">
        <f t="shared" si="659"/>
        <v>Zone 1 - Mile 14</v>
      </c>
      <c r="D4236" s="84" t="s">
        <v>599</v>
      </c>
      <c r="E4236" s="51" t="str">
        <f t="shared" si="660"/>
        <v>Lindie</v>
      </c>
      <c r="F4236" s="51" t="str">
        <f t="shared" si="661"/>
        <v>Krauze</v>
      </c>
      <c r="G4236" s="51" t="str">
        <f t="shared" si="662"/>
        <v>Ladies Veteran</v>
      </c>
      <c r="H4236" s="51" t="str">
        <f t="shared" si="663"/>
        <v>Orca Angling Club</v>
      </c>
      <c r="I4236" s="84"/>
      <c r="J4236" s="84" t="s">
        <v>1278</v>
      </c>
      <c r="K4236" s="84">
        <v>148</v>
      </c>
      <c r="L4236" s="83">
        <f t="shared" si="664"/>
        <v>43.4</v>
      </c>
      <c r="M4236" s="83">
        <f t="shared" si="665"/>
        <v>43.4</v>
      </c>
    </row>
    <row r="4237" spans="1:13" x14ac:dyDescent="0.3">
      <c r="A4237" s="210" t="str">
        <f t="shared" si="657"/>
        <v>2024-IC-L3</v>
      </c>
      <c r="B4237" s="199">
        <f t="shared" si="658"/>
        <v>45542</v>
      </c>
      <c r="C4237" s="210" t="str">
        <f t="shared" si="659"/>
        <v>Zone 1 - Mile 14</v>
      </c>
      <c r="D4237" s="84" t="s">
        <v>493</v>
      </c>
      <c r="E4237" s="51" t="str">
        <f t="shared" si="660"/>
        <v>Leon</v>
      </c>
      <c r="F4237" s="51" t="str">
        <f t="shared" si="661"/>
        <v>Krauze</v>
      </c>
      <c r="G4237" s="51" t="str">
        <f t="shared" si="662"/>
        <v>Men Veteran</v>
      </c>
      <c r="H4237" s="51" t="str">
        <f t="shared" si="663"/>
        <v>Orca Angling Club</v>
      </c>
      <c r="I4237" s="84"/>
      <c r="J4237" s="84" t="s">
        <v>10</v>
      </c>
      <c r="K4237" s="84">
        <v>42</v>
      </c>
      <c r="L4237" s="83">
        <f t="shared" si="664"/>
        <v>1.1000000000000001</v>
      </c>
      <c r="M4237" s="83">
        <f t="shared" si="665"/>
        <v>1.1000000000000001</v>
      </c>
    </row>
    <row r="4238" spans="1:13" x14ac:dyDescent="0.3">
      <c r="A4238" s="210" t="str">
        <f t="shared" si="657"/>
        <v>2024-IC-L3</v>
      </c>
      <c r="B4238" s="199">
        <f t="shared" si="658"/>
        <v>45542</v>
      </c>
      <c r="C4238" s="210" t="str">
        <f t="shared" si="659"/>
        <v>Zone 1 - Mile 14</v>
      </c>
      <c r="D4238" s="84" t="s">
        <v>1766</v>
      </c>
      <c r="E4238" s="51" t="str">
        <f t="shared" si="660"/>
        <v>Terence</v>
      </c>
      <c r="F4238" s="51" t="str">
        <f t="shared" si="661"/>
        <v>Knowles</v>
      </c>
      <c r="G4238" s="51" t="str">
        <f t="shared" si="662"/>
        <v>Men Senior</v>
      </c>
      <c r="H4238" s="51" t="str">
        <f t="shared" si="663"/>
        <v>Orca Angling Club</v>
      </c>
      <c r="I4238" s="84" t="s">
        <v>19</v>
      </c>
      <c r="J4238" s="84"/>
      <c r="K4238" s="84">
        <v>129</v>
      </c>
      <c r="L4238" s="83">
        <f t="shared" si="664"/>
        <v>22.9</v>
      </c>
      <c r="M4238" s="83">
        <f t="shared" si="665"/>
        <v>22.9</v>
      </c>
    </row>
    <row r="4239" spans="1:13" x14ac:dyDescent="0.3">
      <c r="A4239" s="210" t="str">
        <f t="shared" si="657"/>
        <v>2024-IC-L3</v>
      </c>
      <c r="B4239" s="199">
        <f t="shared" si="658"/>
        <v>45542</v>
      </c>
      <c r="C4239" s="210" t="str">
        <f t="shared" si="659"/>
        <v>Zone 1 - Mile 14</v>
      </c>
      <c r="D4239" s="84" t="s">
        <v>1433</v>
      </c>
      <c r="E4239" s="51" t="str">
        <f t="shared" si="660"/>
        <v>Pieter Schalk</v>
      </c>
      <c r="F4239" s="51" t="str">
        <f t="shared" si="661"/>
        <v>Grobbelaar</v>
      </c>
      <c r="G4239" s="51" t="str">
        <f t="shared" si="662"/>
        <v>Men Grand Masters</v>
      </c>
      <c r="H4239" s="51" t="str">
        <f t="shared" si="663"/>
        <v>Orca Angling Club</v>
      </c>
      <c r="I4239" s="84" t="s">
        <v>19</v>
      </c>
      <c r="J4239" s="84"/>
      <c r="K4239" s="84">
        <v>53</v>
      </c>
      <c r="L4239" s="83">
        <f t="shared" si="664"/>
        <v>1.5</v>
      </c>
      <c r="M4239" s="83">
        <f t="shared" si="665"/>
        <v>1.5</v>
      </c>
    </row>
    <row r="4240" spans="1:13" x14ac:dyDescent="0.3">
      <c r="A4240" s="210" t="str">
        <f t="shared" si="657"/>
        <v>2024-IC-L3</v>
      </c>
      <c r="B4240" s="199">
        <f t="shared" si="658"/>
        <v>45542</v>
      </c>
      <c r="C4240" s="210" t="str">
        <f t="shared" si="659"/>
        <v>Zone 1 - Mile 14</v>
      </c>
      <c r="D4240" s="84" t="s">
        <v>1432</v>
      </c>
      <c r="E4240" s="51" t="str">
        <f t="shared" si="660"/>
        <v>Willem</v>
      </c>
      <c r="F4240" s="51" t="str">
        <f t="shared" si="661"/>
        <v>Linde</v>
      </c>
      <c r="G4240" s="51" t="str">
        <f t="shared" si="662"/>
        <v>Men Senior</v>
      </c>
      <c r="H4240" s="51" t="str">
        <f t="shared" si="663"/>
        <v>Orca Angling Club</v>
      </c>
      <c r="I4240" s="84" t="s">
        <v>7</v>
      </c>
      <c r="J4240" s="84"/>
      <c r="K4240" s="84">
        <v>30</v>
      </c>
      <c r="L4240" s="83">
        <f t="shared" si="664"/>
        <v>0.8</v>
      </c>
      <c r="M4240" s="83">
        <f t="shared" si="665"/>
        <v>0.8</v>
      </c>
    </row>
    <row r="4241" spans="1:13" x14ac:dyDescent="0.3">
      <c r="A4241" s="210" t="str">
        <f t="shared" si="657"/>
        <v>2024-IC-L3</v>
      </c>
      <c r="B4241" s="199">
        <f t="shared" si="658"/>
        <v>45542</v>
      </c>
      <c r="C4241" s="210" t="str">
        <f t="shared" si="659"/>
        <v>Zone 1 - Mile 14</v>
      </c>
      <c r="D4241" s="84" t="s">
        <v>1432</v>
      </c>
      <c r="E4241" s="51" t="str">
        <f t="shared" si="660"/>
        <v>Willem</v>
      </c>
      <c r="F4241" s="51" t="str">
        <f t="shared" si="661"/>
        <v>Linde</v>
      </c>
      <c r="G4241" s="51" t="str">
        <f t="shared" si="662"/>
        <v>Men Senior</v>
      </c>
      <c r="H4241" s="51" t="str">
        <f t="shared" si="663"/>
        <v>Orca Angling Club</v>
      </c>
      <c r="I4241" s="84" t="s">
        <v>7</v>
      </c>
      <c r="J4241" s="84"/>
      <c r="K4241" s="84">
        <v>31</v>
      </c>
      <c r="L4241" s="83">
        <f t="shared" si="664"/>
        <v>0.9</v>
      </c>
      <c r="M4241" s="83">
        <f t="shared" si="665"/>
        <v>0.9</v>
      </c>
    </row>
    <row r="4242" spans="1:13" x14ac:dyDescent="0.3">
      <c r="A4242" s="210" t="str">
        <f t="shared" si="657"/>
        <v>2024-IC-L3</v>
      </c>
      <c r="B4242" s="199">
        <f t="shared" si="658"/>
        <v>45542</v>
      </c>
      <c r="C4242" s="210" t="str">
        <f t="shared" si="659"/>
        <v>Zone 1 - Mile 14</v>
      </c>
      <c r="D4242" s="84" t="s">
        <v>1718</v>
      </c>
      <c r="E4242" s="51" t="str">
        <f t="shared" si="660"/>
        <v>Louis</v>
      </c>
      <c r="F4242" s="51" t="str">
        <f t="shared" si="661"/>
        <v>Grobbelaar</v>
      </c>
      <c r="G4242" s="51" t="str">
        <f t="shared" si="662"/>
        <v>Men Senior</v>
      </c>
      <c r="H4242" s="51" t="str">
        <f t="shared" si="663"/>
        <v>Orca Angling Club</v>
      </c>
      <c r="I4242" s="84" t="s">
        <v>7</v>
      </c>
      <c r="J4242" s="84"/>
      <c r="K4242" s="84">
        <v>34</v>
      </c>
      <c r="L4242" s="83">
        <f t="shared" si="664"/>
        <v>1.2</v>
      </c>
      <c r="M4242" s="83">
        <f t="shared" si="665"/>
        <v>1.2</v>
      </c>
    </row>
    <row r="4243" spans="1:13" x14ac:dyDescent="0.3">
      <c r="A4243" s="210" t="str">
        <f t="shared" si="657"/>
        <v>2024-IC-L3</v>
      </c>
      <c r="B4243" s="199">
        <f t="shared" si="658"/>
        <v>45542</v>
      </c>
      <c r="C4243" s="210" t="str">
        <f t="shared" si="659"/>
        <v>Zone 1 - Mile 14</v>
      </c>
      <c r="D4243" s="84" t="s">
        <v>866</v>
      </c>
      <c r="E4243" s="51" t="str">
        <f t="shared" si="660"/>
        <v>Christo</v>
      </c>
      <c r="F4243" s="51" t="str">
        <f t="shared" si="661"/>
        <v>Van Zyl</v>
      </c>
      <c r="G4243" s="51" t="str">
        <f t="shared" si="662"/>
        <v>Men Senior</v>
      </c>
      <c r="H4243" s="51" t="str">
        <f t="shared" si="663"/>
        <v>Orca Angling Club</v>
      </c>
      <c r="I4243" s="84" t="s">
        <v>7</v>
      </c>
      <c r="J4243" s="84"/>
      <c r="K4243" s="84">
        <v>39</v>
      </c>
      <c r="L4243" s="83">
        <f t="shared" si="664"/>
        <v>1.8</v>
      </c>
      <c r="M4243" s="83">
        <f t="shared" si="665"/>
        <v>1.8</v>
      </c>
    </row>
    <row r="4244" spans="1:13" x14ac:dyDescent="0.3">
      <c r="A4244" s="210" t="str">
        <f t="shared" si="657"/>
        <v>2024-IC-L3</v>
      </c>
      <c r="B4244" s="199">
        <f t="shared" si="658"/>
        <v>45542</v>
      </c>
      <c r="C4244" s="210" t="str">
        <f t="shared" si="659"/>
        <v>Zone 1 - Mile 14</v>
      </c>
      <c r="D4244" s="84" t="s">
        <v>571</v>
      </c>
      <c r="E4244" s="51" t="str">
        <f t="shared" si="660"/>
        <v>Immo</v>
      </c>
      <c r="F4244" s="51" t="str">
        <f t="shared" si="661"/>
        <v>Dresselhaus</v>
      </c>
      <c r="G4244" s="51" t="str">
        <f t="shared" si="662"/>
        <v>Men Senior</v>
      </c>
      <c r="H4244" s="51" t="str">
        <f t="shared" si="663"/>
        <v>Orca Angling Club</v>
      </c>
      <c r="I4244" s="84"/>
      <c r="J4244" s="84"/>
      <c r="K4244" s="84"/>
      <c r="L4244" s="83" t="str">
        <f t="shared" si="664"/>
        <v/>
      </c>
      <c r="M4244" s="83" t="str">
        <f t="shared" si="665"/>
        <v/>
      </c>
    </row>
    <row r="4245" spans="1:13" x14ac:dyDescent="0.3">
      <c r="A4245" s="210" t="str">
        <f t="shared" si="657"/>
        <v>2024-IC-L3</v>
      </c>
      <c r="B4245" s="199">
        <f t="shared" si="658"/>
        <v>45542</v>
      </c>
      <c r="C4245" s="210" t="str">
        <f t="shared" si="659"/>
        <v>Zone 1 - Mile 14</v>
      </c>
      <c r="D4245" s="84" t="s">
        <v>629</v>
      </c>
      <c r="E4245" s="51" t="str">
        <f t="shared" si="660"/>
        <v>Elaine</v>
      </c>
      <c r="F4245" s="51" t="str">
        <f t="shared" si="661"/>
        <v>Vorster</v>
      </c>
      <c r="G4245" s="51" t="str">
        <f t="shared" si="662"/>
        <v>Ladies Veteran</v>
      </c>
      <c r="H4245" s="51" t="str">
        <f t="shared" si="663"/>
        <v>Orca Angling Club</v>
      </c>
      <c r="I4245" s="84"/>
      <c r="J4245" s="84"/>
      <c r="K4245" s="84"/>
      <c r="L4245" s="83" t="str">
        <f t="shared" si="664"/>
        <v/>
      </c>
      <c r="M4245" s="83" t="str">
        <f t="shared" si="665"/>
        <v/>
      </c>
    </row>
    <row r="4246" spans="1:13" x14ac:dyDescent="0.3">
      <c r="A4246" s="210" t="str">
        <f t="shared" si="657"/>
        <v>2024-IC-L3</v>
      </c>
      <c r="B4246" s="199">
        <f t="shared" si="658"/>
        <v>45542</v>
      </c>
      <c r="C4246" s="210" t="str">
        <f t="shared" si="659"/>
        <v>Zone 1 - Mile 14</v>
      </c>
      <c r="D4246" s="84" t="s">
        <v>1770</v>
      </c>
      <c r="E4246" s="51" t="str">
        <f t="shared" si="660"/>
        <v>Morne</v>
      </c>
      <c r="F4246" s="51" t="str">
        <f t="shared" si="661"/>
        <v>Riekert</v>
      </c>
      <c r="G4246" s="51" t="str">
        <f t="shared" si="662"/>
        <v>Men U/21</v>
      </c>
      <c r="H4246" s="51" t="str">
        <f t="shared" si="663"/>
        <v>Orca Angling Club</v>
      </c>
      <c r="I4246" s="84"/>
      <c r="J4246" s="84"/>
      <c r="K4246" s="84"/>
      <c r="L4246" s="83" t="str">
        <f t="shared" si="664"/>
        <v/>
      </c>
      <c r="M4246" s="83" t="str">
        <f t="shared" si="665"/>
        <v/>
      </c>
    </row>
    <row r="4247" spans="1:13" x14ac:dyDescent="0.3">
      <c r="A4247" s="210" t="str">
        <f t="shared" si="657"/>
        <v>2024-IC-L3</v>
      </c>
      <c r="B4247" s="199">
        <f t="shared" si="658"/>
        <v>45542</v>
      </c>
      <c r="C4247" s="210" t="str">
        <f t="shared" si="659"/>
        <v>Zone 1 - Mile 14</v>
      </c>
      <c r="D4247" s="84" t="s">
        <v>456</v>
      </c>
      <c r="E4247" s="51" t="str">
        <f t="shared" si="660"/>
        <v>Brian</v>
      </c>
      <c r="F4247" s="51" t="str">
        <f t="shared" si="661"/>
        <v>Curtis</v>
      </c>
      <c r="G4247" s="51" t="str">
        <f t="shared" si="662"/>
        <v>Men Senior</v>
      </c>
      <c r="H4247" s="51" t="str">
        <f t="shared" si="663"/>
        <v>Orca Angling Club</v>
      </c>
      <c r="I4247" s="84"/>
      <c r="J4247" s="84"/>
      <c r="K4247" s="84"/>
      <c r="L4247" s="83" t="str">
        <f t="shared" si="664"/>
        <v/>
      </c>
      <c r="M4247" s="83" t="str">
        <f t="shared" si="665"/>
        <v/>
      </c>
    </row>
    <row r="4248" spans="1:13" x14ac:dyDescent="0.3">
      <c r="A4248" s="210" t="str">
        <f t="shared" si="657"/>
        <v>2024-IC-L3</v>
      </c>
      <c r="B4248" s="199">
        <f t="shared" si="658"/>
        <v>45542</v>
      </c>
      <c r="C4248" s="210" t="str">
        <f t="shared" si="659"/>
        <v>Zone 1 - Mile 14</v>
      </c>
      <c r="D4248" s="84" t="s">
        <v>865</v>
      </c>
      <c r="E4248" s="51" t="str">
        <f t="shared" si="660"/>
        <v>Simone</v>
      </c>
      <c r="F4248" s="51" t="str">
        <f t="shared" si="661"/>
        <v>Willers</v>
      </c>
      <c r="G4248" s="51" t="str">
        <f t="shared" si="662"/>
        <v>Ladies Senior</v>
      </c>
      <c r="H4248" s="51" t="str">
        <f t="shared" si="663"/>
        <v>Orca Angling Club</v>
      </c>
      <c r="I4248" s="84"/>
      <c r="J4248" s="84"/>
      <c r="K4248" s="84"/>
      <c r="L4248" s="83" t="str">
        <f t="shared" si="664"/>
        <v/>
      </c>
      <c r="M4248" s="83" t="str">
        <f t="shared" si="665"/>
        <v/>
      </c>
    </row>
    <row r="4249" spans="1:13" x14ac:dyDescent="0.3">
      <c r="A4249" s="210" t="str">
        <f t="shared" si="657"/>
        <v>2024-IC-L3</v>
      </c>
      <c r="B4249" s="199">
        <f t="shared" si="658"/>
        <v>45542</v>
      </c>
      <c r="C4249" s="210" t="str">
        <f t="shared" si="659"/>
        <v>Zone 1 - Mile 14</v>
      </c>
      <c r="D4249" s="84" t="s">
        <v>568</v>
      </c>
      <c r="E4249" s="51" t="str">
        <f t="shared" si="660"/>
        <v xml:space="preserve">Joe </v>
      </c>
      <c r="F4249" s="51" t="str">
        <f t="shared" si="661"/>
        <v>Herman</v>
      </c>
      <c r="G4249" s="51" t="str">
        <f t="shared" si="662"/>
        <v>Men Senior</v>
      </c>
      <c r="H4249" s="51" t="str">
        <f t="shared" si="663"/>
        <v>Orca Angling Club</v>
      </c>
      <c r="I4249" s="84"/>
      <c r="J4249" s="84"/>
      <c r="K4249" s="84"/>
      <c r="L4249" s="83" t="str">
        <f t="shared" si="664"/>
        <v/>
      </c>
      <c r="M4249" s="83" t="str">
        <f t="shared" si="665"/>
        <v/>
      </c>
    </row>
    <row r="4250" spans="1:13" x14ac:dyDescent="0.3">
      <c r="A4250" s="210" t="str">
        <f t="shared" si="657"/>
        <v>2024-IC-L3</v>
      </c>
      <c r="B4250" s="199">
        <f t="shared" si="658"/>
        <v>45542</v>
      </c>
      <c r="C4250" s="210" t="str">
        <f t="shared" si="659"/>
        <v>Zone 1 - Mile 14</v>
      </c>
      <c r="D4250" s="84" t="s">
        <v>808</v>
      </c>
      <c r="E4250" s="51" t="str">
        <f t="shared" si="660"/>
        <v>Jaqi</v>
      </c>
      <c r="F4250" s="51" t="str">
        <f t="shared" si="661"/>
        <v>Oberholzer</v>
      </c>
      <c r="G4250" s="51" t="str">
        <f t="shared" si="662"/>
        <v>Ladies Master</v>
      </c>
      <c r="H4250" s="51" t="str">
        <f t="shared" si="663"/>
        <v>Orca Angling Club</v>
      </c>
      <c r="I4250" s="84"/>
      <c r="J4250" s="84"/>
      <c r="K4250" s="84"/>
      <c r="L4250" s="83" t="str">
        <f t="shared" si="664"/>
        <v/>
      </c>
      <c r="M4250" s="83" t="str">
        <f t="shared" si="665"/>
        <v/>
      </c>
    </row>
    <row r="4251" spans="1:13" x14ac:dyDescent="0.3">
      <c r="A4251" s="210" t="str">
        <f t="shared" si="657"/>
        <v>2024-IC-L3</v>
      </c>
      <c r="B4251" s="199">
        <f t="shared" si="658"/>
        <v>45542</v>
      </c>
      <c r="C4251" s="210" t="str">
        <f t="shared" si="659"/>
        <v>Zone 1 - Mile 14</v>
      </c>
      <c r="D4251" s="84" t="s">
        <v>474</v>
      </c>
      <c r="E4251" s="51" t="str">
        <f t="shared" si="660"/>
        <v>Heini</v>
      </c>
      <c r="F4251" s="51" t="str">
        <f t="shared" si="661"/>
        <v>Zahrt</v>
      </c>
      <c r="G4251" s="51" t="str">
        <f t="shared" si="662"/>
        <v>Men Senior</v>
      </c>
      <c r="H4251" s="51" t="str">
        <f t="shared" si="663"/>
        <v>Orca Angling Club</v>
      </c>
      <c r="I4251" s="84"/>
      <c r="J4251" s="84"/>
      <c r="K4251" s="84"/>
      <c r="L4251" s="83" t="str">
        <f t="shared" si="664"/>
        <v/>
      </c>
      <c r="M4251" s="83" t="str">
        <f t="shared" si="665"/>
        <v/>
      </c>
    </row>
    <row r="4252" spans="1:13" x14ac:dyDescent="0.3">
      <c r="A4252" s="210" t="str">
        <f t="shared" si="657"/>
        <v>2024-IC-L3</v>
      </c>
      <c r="B4252" s="199">
        <f t="shared" si="658"/>
        <v>45542</v>
      </c>
      <c r="C4252" s="210" t="str">
        <f t="shared" si="659"/>
        <v>Zone 1 - Mile 14</v>
      </c>
      <c r="D4252" s="84" t="s">
        <v>822</v>
      </c>
      <c r="E4252" s="51" t="str">
        <f t="shared" si="660"/>
        <v>Marvin</v>
      </c>
      <c r="F4252" s="51" t="str">
        <f t="shared" si="661"/>
        <v>Miller</v>
      </c>
      <c r="G4252" s="51" t="str">
        <f t="shared" si="662"/>
        <v>Men Senior</v>
      </c>
      <c r="H4252" s="51" t="str">
        <f t="shared" si="663"/>
        <v>Orca Angling Club</v>
      </c>
      <c r="I4252" s="84"/>
      <c r="J4252" s="84"/>
      <c r="K4252" s="84"/>
      <c r="L4252" s="83" t="str">
        <f t="shared" si="664"/>
        <v/>
      </c>
      <c r="M4252" s="83" t="str">
        <f t="shared" si="665"/>
        <v/>
      </c>
    </row>
    <row r="4253" spans="1:13" x14ac:dyDescent="0.3">
      <c r="A4253" s="210" t="str">
        <f t="shared" si="657"/>
        <v>2024-IC-L3</v>
      </c>
      <c r="B4253" s="199">
        <f t="shared" si="658"/>
        <v>45542</v>
      </c>
      <c r="C4253" s="210" t="str">
        <f t="shared" si="659"/>
        <v>Zone 1 - Mile 14</v>
      </c>
      <c r="D4253" s="84" t="s">
        <v>845</v>
      </c>
      <c r="E4253" s="51" t="str">
        <f t="shared" si="660"/>
        <v>Christopher</v>
      </c>
      <c r="F4253" s="51" t="str">
        <f t="shared" si="661"/>
        <v>Hill</v>
      </c>
      <c r="G4253" s="51" t="str">
        <f t="shared" si="662"/>
        <v>Men Senior</v>
      </c>
      <c r="H4253" s="51" t="str">
        <f t="shared" si="663"/>
        <v>Orca Angling Club</v>
      </c>
      <c r="I4253" s="84"/>
      <c r="J4253" s="84"/>
      <c r="K4253" s="84"/>
      <c r="L4253" s="83" t="str">
        <f t="shared" si="664"/>
        <v/>
      </c>
      <c r="M4253" s="83" t="str">
        <f t="shared" si="665"/>
        <v/>
      </c>
    </row>
    <row r="4254" spans="1:13" x14ac:dyDescent="0.3">
      <c r="A4254" s="210" t="str">
        <f t="shared" si="657"/>
        <v>2024-IC-L3</v>
      </c>
      <c r="B4254" s="199">
        <f t="shared" si="658"/>
        <v>45542</v>
      </c>
      <c r="C4254" s="210" t="str">
        <f t="shared" si="659"/>
        <v>Zone 1 - Mile 14</v>
      </c>
      <c r="D4254" s="84" t="s">
        <v>745</v>
      </c>
      <c r="E4254" s="51" t="str">
        <f t="shared" si="660"/>
        <v>Calvin</v>
      </c>
      <c r="F4254" s="51" t="str">
        <f t="shared" si="661"/>
        <v>Knouwds</v>
      </c>
      <c r="G4254" s="51" t="str">
        <f t="shared" si="662"/>
        <v>Men Senior</v>
      </c>
      <c r="H4254" s="51" t="str">
        <f t="shared" si="663"/>
        <v>Orca Angling Club</v>
      </c>
      <c r="I4254" s="84"/>
      <c r="J4254" s="84"/>
      <c r="K4254" s="84"/>
      <c r="L4254" s="83" t="str">
        <f t="shared" si="664"/>
        <v/>
      </c>
      <c r="M4254" s="83" t="str">
        <f t="shared" si="665"/>
        <v/>
      </c>
    </row>
    <row r="4255" spans="1:13" x14ac:dyDescent="0.3">
      <c r="A4255" s="210" t="str">
        <f t="shared" si="657"/>
        <v>2024-IC-L3</v>
      </c>
      <c r="B4255" s="199">
        <f t="shared" si="658"/>
        <v>45542</v>
      </c>
      <c r="C4255" s="210" t="str">
        <f t="shared" si="659"/>
        <v>Zone 1 - Mile 14</v>
      </c>
      <c r="D4255" s="84" t="s">
        <v>867</v>
      </c>
      <c r="E4255" s="51" t="str">
        <f t="shared" si="660"/>
        <v>Franco</v>
      </c>
      <c r="F4255" s="51" t="str">
        <f t="shared" si="661"/>
        <v>Pieterse</v>
      </c>
      <c r="G4255" s="51" t="str">
        <f t="shared" si="662"/>
        <v>Men Senior</v>
      </c>
      <c r="H4255" s="51" t="str">
        <f t="shared" si="663"/>
        <v>Orca Angling Club</v>
      </c>
      <c r="I4255" s="84"/>
      <c r="J4255" s="84"/>
      <c r="K4255" s="84"/>
      <c r="L4255" s="83" t="str">
        <f t="shared" si="664"/>
        <v/>
      </c>
      <c r="M4255" s="83" t="str">
        <f t="shared" si="665"/>
        <v/>
      </c>
    </row>
    <row r="4256" spans="1:13" x14ac:dyDescent="0.3">
      <c r="A4256" s="210" t="str">
        <f t="shared" si="657"/>
        <v>2024-IC-L3</v>
      </c>
      <c r="B4256" s="199">
        <f t="shared" si="658"/>
        <v>45542</v>
      </c>
      <c r="C4256" s="210" t="str">
        <f t="shared" si="659"/>
        <v>Zone 1 - Mile 14</v>
      </c>
      <c r="D4256" s="84" t="s">
        <v>776</v>
      </c>
      <c r="E4256" s="51" t="str">
        <f t="shared" si="660"/>
        <v>Gelhar</v>
      </c>
      <c r="F4256" s="51" t="str">
        <f t="shared" si="661"/>
        <v>Slabbert</v>
      </c>
      <c r="G4256" s="51" t="str">
        <f t="shared" si="662"/>
        <v>Men Senior</v>
      </c>
      <c r="H4256" s="51" t="str">
        <f t="shared" si="663"/>
        <v>Orca Angling Club</v>
      </c>
      <c r="I4256" s="84"/>
      <c r="J4256" s="84"/>
      <c r="K4256" s="84"/>
      <c r="L4256" s="83" t="str">
        <f t="shared" si="664"/>
        <v/>
      </c>
      <c r="M4256" s="83" t="str">
        <f t="shared" si="665"/>
        <v/>
      </c>
    </row>
    <row r="4257" spans="1:13" x14ac:dyDescent="0.3">
      <c r="A4257" s="210" t="str">
        <f t="shared" si="657"/>
        <v>2024-IC-L3</v>
      </c>
      <c r="B4257" s="199">
        <f t="shared" si="658"/>
        <v>45542</v>
      </c>
      <c r="C4257" s="210" t="str">
        <f t="shared" si="659"/>
        <v>Zone 1 - Mile 14</v>
      </c>
      <c r="D4257" s="84" t="s">
        <v>676</v>
      </c>
      <c r="E4257" s="51" t="str">
        <f t="shared" si="660"/>
        <v>Corne</v>
      </c>
      <c r="F4257" s="51" t="str">
        <f t="shared" si="661"/>
        <v>Kruger</v>
      </c>
      <c r="G4257" s="51" t="str">
        <f t="shared" si="662"/>
        <v>Men Senior</v>
      </c>
      <c r="H4257" s="51" t="str">
        <f t="shared" si="663"/>
        <v>Orca Angling Club</v>
      </c>
      <c r="I4257" s="84"/>
      <c r="J4257" s="84"/>
      <c r="K4257" s="84"/>
      <c r="L4257" s="83" t="str">
        <f t="shared" si="664"/>
        <v/>
      </c>
      <c r="M4257" s="83" t="str">
        <f t="shared" si="665"/>
        <v/>
      </c>
    </row>
    <row r="4258" spans="1:13" x14ac:dyDescent="0.3">
      <c r="A4258" s="210" t="str">
        <f t="shared" si="657"/>
        <v>2024-IC-L3</v>
      </c>
      <c r="B4258" s="199">
        <f t="shared" si="658"/>
        <v>45542</v>
      </c>
      <c r="C4258" s="210" t="str">
        <f t="shared" si="659"/>
        <v>Zone 1 - Mile 14</v>
      </c>
      <c r="D4258" s="84" t="s">
        <v>505</v>
      </c>
      <c r="E4258" s="51" t="str">
        <f t="shared" si="660"/>
        <v>Alec</v>
      </c>
      <c r="F4258" s="51" t="str">
        <f t="shared" si="661"/>
        <v>Landers</v>
      </c>
      <c r="G4258" s="51" t="str">
        <f t="shared" si="662"/>
        <v>Men Senior</v>
      </c>
      <c r="H4258" s="51" t="str">
        <f t="shared" si="663"/>
        <v>Orca Angling Club</v>
      </c>
      <c r="I4258" s="84"/>
      <c r="J4258" s="84"/>
      <c r="K4258" s="84"/>
      <c r="L4258" s="83" t="str">
        <f t="shared" si="664"/>
        <v/>
      </c>
      <c r="M4258" s="83" t="str">
        <f t="shared" si="665"/>
        <v/>
      </c>
    </row>
    <row r="4259" spans="1:13" x14ac:dyDescent="0.3">
      <c r="A4259" s="210" t="str">
        <f t="shared" si="657"/>
        <v>2024-IC-L3</v>
      </c>
      <c r="B4259" s="199">
        <f t="shared" si="658"/>
        <v>45542</v>
      </c>
      <c r="C4259" s="210" t="str">
        <f t="shared" si="659"/>
        <v>Zone 1 - Mile 14</v>
      </c>
      <c r="D4259" s="84" t="s">
        <v>874</v>
      </c>
      <c r="E4259" s="51" t="str">
        <f t="shared" si="660"/>
        <v>Gerhard</v>
      </c>
      <c r="F4259" s="51" t="str">
        <f t="shared" si="661"/>
        <v>De Jager</v>
      </c>
      <c r="G4259" s="51" t="str">
        <f t="shared" si="662"/>
        <v>Men Senior</v>
      </c>
      <c r="H4259" s="51" t="str">
        <f t="shared" si="663"/>
        <v>Orca Angling Club</v>
      </c>
      <c r="I4259" s="84"/>
      <c r="J4259" s="84"/>
      <c r="K4259" s="84"/>
      <c r="L4259" s="83" t="str">
        <f t="shared" si="664"/>
        <v/>
      </c>
      <c r="M4259" s="83" t="str">
        <f t="shared" si="665"/>
        <v/>
      </c>
    </row>
    <row r="4260" spans="1:13" x14ac:dyDescent="0.3">
      <c r="A4260" s="210" t="str">
        <f t="shared" si="657"/>
        <v>2024-IC-L3</v>
      </c>
      <c r="B4260" s="199">
        <f t="shared" si="658"/>
        <v>45542</v>
      </c>
      <c r="C4260" s="210" t="str">
        <f t="shared" si="659"/>
        <v>Zone 1 - Mile 14</v>
      </c>
      <c r="D4260" s="84" t="s">
        <v>1228</v>
      </c>
      <c r="E4260" s="51" t="str">
        <f t="shared" si="660"/>
        <v>Lian</v>
      </c>
      <c r="F4260" s="51" t="str">
        <f t="shared" si="661"/>
        <v>De Jager</v>
      </c>
      <c r="G4260" s="51" t="str">
        <f t="shared" si="662"/>
        <v>Men Senior</v>
      </c>
      <c r="H4260" s="51" t="str">
        <f t="shared" si="663"/>
        <v>Orca Angling Club</v>
      </c>
      <c r="I4260" s="84"/>
      <c r="J4260" s="84"/>
      <c r="K4260" s="84"/>
      <c r="L4260" s="83" t="str">
        <f t="shared" si="664"/>
        <v/>
      </c>
      <c r="M4260" s="83" t="str">
        <f t="shared" si="665"/>
        <v/>
      </c>
    </row>
    <row r="4261" spans="1:13" x14ac:dyDescent="0.3">
      <c r="A4261" s="210" t="str">
        <f t="shared" si="657"/>
        <v>2024-IC-L3</v>
      </c>
      <c r="B4261" s="199">
        <f t="shared" si="658"/>
        <v>45542</v>
      </c>
      <c r="C4261" s="210" t="str">
        <f t="shared" si="659"/>
        <v>Zone 1 - Mile 14</v>
      </c>
      <c r="D4261" s="84" t="s">
        <v>1603</v>
      </c>
      <c r="E4261" s="51" t="str">
        <f t="shared" si="660"/>
        <v>Juanne-Louis</v>
      </c>
      <c r="F4261" s="51" t="str">
        <f t="shared" si="661"/>
        <v>Grobler</v>
      </c>
      <c r="G4261" s="51" t="str">
        <f t="shared" si="662"/>
        <v>Men Senior</v>
      </c>
      <c r="H4261" s="51" t="str">
        <f t="shared" si="663"/>
        <v>Orca Angling Club</v>
      </c>
      <c r="I4261" s="84"/>
      <c r="J4261" s="84"/>
      <c r="K4261" s="84"/>
      <c r="L4261" s="83" t="str">
        <f t="shared" si="664"/>
        <v/>
      </c>
      <c r="M4261" s="83" t="str">
        <f t="shared" si="665"/>
        <v/>
      </c>
    </row>
    <row r="4262" spans="1:13" x14ac:dyDescent="0.3">
      <c r="A4262" s="210" t="str">
        <f t="shared" si="657"/>
        <v>2024-IC-L3</v>
      </c>
      <c r="B4262" s="199">
        <f t="shared" si="658"/>
        <v>45542</v>
      </c>
      <c r="C4262" s="210" t="str">
        <f t="shared" si="659"/>
        <v>Zone 1 - Mile 14</v>
      </c>
      <c r="D4262" s="84" t="s">
        <v>819</v>
      </c>
      <c r="E4262" s="51" t="str">
        <f t="shared" si="660"/>
        <v>Luke</v>
      </c>
      <c r="F4262" s="51" t="str">
        <f t="shared" si="661"/>
        <v>Jansen</v>
      </c>
      <c r="G4262" s="51" t="str">
        <f t="shared" si="662"/>
        <v>Men Senior</v>
      </c>
      <c r="H4262" s="51" t="str">
        <f t="shared" si="663"/>
        <v>Orca Angling Club</v>
      </c>
      <c r="I4262" s="84"/>
      <c r="J4262" s="84"/>
      <c r="K4262" s="84"/>
      <c r="L4262" s="83" t="str">
        <f t="shared" si="664"/>
        <v/>
      </c>
      <c r="M4262" s="83" t="str">
        <f t="shared" si="665"/>
        <v/>
      </c>
    </row>
    <row r="4263" spans="1:13" x14ac:dyDescent="0.3">
      <c r="A4263" s="210" t="str">
        <f t="shared" si="657"/>
        <v>2024-IC-L3</v>
      </c>
      <c r="B4263" s="199">
        <f t="shared" si="658"/>
        <v>45542</v>
      </c>
      <c r="C4263" s="210" t="str">
        <f t="shared" si="659"/>
        <v>Zone 1 - Mile 14</v>
      </c>
      <c r="D4263" s="84" t="s">
        <v>844</v>
      </c>
      <c r="E4263" s="51" t="str">
        <f t="shared" si="660"/>
        <v>Renier</v>
      </c>
      <c r="F4263" s="51" t="str">
        <f t="shared" si="661"/>
        <v>Van Zyl</v>
      </c>
      <c r="G4263" s="51" t="str">
        <f t="shared" si="662"/>
        <v>Men Veteran</v>
      </c>
      <c r="H4263" s="51" t="str">
        <f t="shared" si="663"/>
        <v>Okahandja</v>
      </c>
      <c r="I4263" s="84"/>
      <c r="J4263" s="84" t="s">
        <v>1279</v>
      </c>
      <c r="K4263" s="84">
        <v>81</v>
      </c>
      <c r="L4263" s="83">
        <f t="shared" si="664"/>
        <v>2.1</v>
      </c>
      <c r="M4263" s="83">
        <f t="shared" si="665"/>
        <v>2.1</v>
      </c>
    </row>
    <row r="4264" spans="1:13" x14ac:dyDescent="0.3">
      <c r="A4264" s="210" t="str">
        <f t="shared" si="657"/>
        <v>2024-IC-L3</v>
      </c>
      <c r="B4264" s="199">
        <f t="shared" si="658"/>
        <v>45542</v>
      </c>
      <c r="C4264" s="210" t="str">
        <f t="shared" si="659"/>
        <v>Zone 1 - Mile 14</v>
      </c>
      <c r="D4264" s="84" t="s">
        <v>844</v>
      </c>
      <c r="E4264" s="51" t="str">
        <f t="shared" si="660"/>
        <v>Renier</v>
      </c>
      <c r="F4264" s="51" t="str">
        <f t="shared" si="661"/>
        <v>Van Zyl</v>
      </c>
      <c r="G4264" s="51" t="str">
        <f t="shared" si="662"/>
        <v>Men Veteran</v>
      </c>
      <c r="H4264" s="51" t="str">
        <f t="shared" si="663"/>
        <v>Okahandja</v>
      </c>
      <c r="I4264" s="84" t="s">
        <v>7</v>
      </c>
      <c r="J4264" s="84"/>
      <c r="K4264" s="84">
        <v>32</v>
      </c>
      <c r="L4264" s="83">
        <f t="shared" si="664"/>
        <v>1</v>
      </c>
      <c r="M4264" s="83">
        <f t="shared" si="665"/>
        <v>1</v>
      </c>
    </row>
    <row r="4265" spans="1:13" x14ac:dyDescent="0.3">
      <c r="A4265" s="210" t="str">
        <f t="shared" si="657"/>
        <v>2024-IC-L3</v>
      </c>
      <c r="B4265" s="199">
        <f t="shared" si="658"/>
        <v>45542</v>
      </c>
      <c r="C4265" s="210" t="str">
        <f t="shared" si="659"/>
        <v>Zone 1 - Mile 14</v>
      </c>
      <c r="D4265" s="84" t="s">
        <v>464</v>
      </c>
      <c r="E4265" s="51" t="str">
        <f t="shared" si="660"/>
        <v>Herman</v>
      </c>
      <c r="F4265" s="51" t="str">
        <f t="shared" si="661"/>
        <v>Fourie</v>
      </c>
      <c r="G4265" s="51" t="str">
        <f t="shared" si="662"/>
        <v>Men Grand Masters</v>
      </c>
      <c r="H4265" s="51" t="str">
        <f t="shared" si="663"/>
        <v>Okahandja</v>
      </c>
      <c r="I4265" s="84"/>
      <c r="J4265" s="84" t="s">
        <v>10</v>
      </c>
      <c r="K4265" s="84">
        <v>40</v>
      </c>
      <c r="L4265" s="83">
        <f t="shared" si="664"/>
        <v>1</v>
      </c>
      <c r="M4265" s="83">
        <f t="shared" si="665"/>
        <v>1</v>
      </c>
    </row>
    <row r="4266" spans="1:13" x14ac:dyDescent="0.3">
      <c r="A4266" s="210" t="str">
        <f t="shared" si="657"/>
        <v>2024-IC-L3</v>
      </c>
      <c r="B4266" s="199">
        <f t="shared" si="658"/>
        <v>45542</v>
      </c>
      <c r="C4266" s="210" t="str">
        <f t="shared" si="659"/>
        <v>Zone 1 - Mile 14</v>
      </c>
      <c r="D4266" s="84" t="s">
        <v>1610</v>
      </c>
      <c r="E4266" s="51" t="str">
        <f t="shared" si="660"/>
        <v>Danie</v>
      </c>
      <c r="F4266" s="51" t="str">
        <f t="shared" si="661"/>
        <v>Van Wyk</v>
      </c>
      <c r="G4266" s="51" t="str">
        <f t="shared" si="662"/>
        <v>Men Senior</v>
      </c>
      <c r="H4266" s="51" t="str">
        <f t="shared" si="663"/>
        <v>Okahandja</v>
      </c>
      <c r="I4266" s="84" t="s">
        <v>7</v>
      </c>
      <c r="J4266" s="84"/>
      <c r="K4266" s="84">
        <v>39</v>
      </c>
      <c r="L4266" s="83">
        <f t="shared" si="664"/>
        <v>1.8</v>
      </c>
      <c r="M4266" s="83">
        <f t="shared" si="665"/>
        <v>1.8</v>
      </c>
    </row>
    <row r="4267" spans="1:13" x14ac:dyDescent="0.3">
      <c r="A4267" s="210" t="str">
        <f t="shared" si="657"/>
        <v>2024-IC-L3</v>
      </c>
      <c r="B4267" s="199">
        <f t="shared" si="658"/>
        <v>45542</v>
      </c>
      <c r="C4267" s="210" t="str">
        <f t="shared" si="659"/>
        <v>Zone 1 - Mile 14</v>
      </c>
      <c r="D4267" s="84" t="s">
        <v>1350</v>
      </c>
      <c r="E4267" s="51" t="str">
        <f t="shared" si="660"/>
        <v>Johan Spyker</v>
      </c>
      <c r="F4267" s="51" t="str">
        <f t="shared" si="661"/>
        <v>Kotze</v>
      </c>
      <c r="G4267" s="51" t="str">
        <f t="shared" si="662"/>
        <v>Men Veteran</v>
      </c>
      <c r="H4267" s="51" t="str">
        <f t="shared" si="663"/>
        <v>Okahandja</v>
      </c>
      <c r="I4267" s="84"/>
      <c r="J4267" s="84"/>
      <c r="K4267" s="84"/>
      <c r="L4267" s="83" t="str">
        <f t="shared" si="664"/>
        <v/>
      </c>
      <c r="M4267" s="83" t="str">
        <f t="shared" si="665"/>
        <v/>
      </c>
    </row>
    <row r="4268" spans="1:13" x14ac:dyDescent="0.3">
      <c r="A4268" s="210" t="str">
        <f t="shared" si="657"/>
        <v>2024-IC-L3</v>
      </c>
      <c r="B4268" s="199">
        <f t="shared" si="658"/>
        <v>45542</v>
      </c>
      <c r="C4268" s="210" t="str">
        <f t="shared" si="659"/>
        <v>Zone 1 - Mile 14</v>
      </c>
      <c r="D4268" s="84" t="s">
        <v>1077</v>
      </c>
      <c r="E4268" s="51" t="str">
        <f t="shared" si="660"/>
        <v>Christo</v>
      </c>
      <c r="F4268" s="51" t="str">
        <f t="shared" si="661"/>
        <v>Kuhn</v>
      </c>
      <c r="G4268" s="51" t="str">
        <f t="shared" si="662"/>
        <v>Men Senior</v>
      </c>
      <c r="H4268" s="51" t="str">
        <f t="shared" si="663"/>
        <v>Okahandja</v>
      </c>
      <c r="I4268" s="84"/>
      <c r="J4268" s="84"/>
      <c r="K4268" s="84"/>
      <c r="L4268" s="83" t="str">
        <f t="shared" si="664"/>
        <v/>
      </c>
      <c r="M4268" s="83" t="str">
        <f t="shared" si="665"/>
        <v/>
      </c>
    </row>
    <row r="4269" spans="1:13" x14ac:dyDescent="0.3">
      <c r="A4269" s="210" t="str">
        <f t="shared" si="657"/>
        <v>2024-IC-L3</v>
      </c>
      <c r="B4269" s="199">
        <f t="shared" si="658"/>
        <v>45542</v>
      </c>
      <c r="C4269" s="210" t="str">
        <f t="shared" si="659"/>
        <v>Zone 1 - Mile 14</v>
      </c>
      <c r="D4269" s="84" t="s">
        <v>1052</v>
      </c>
      <c r="E4269" s="51" t="str">
        <f t="shared" si="660"/>
        <v>Anthony</v>
      </c>
      <c r="F4269" s="51" t="str">
        <f t="shared" si="661"/>
        <v>Botha</v>
      </c>
      <c r="G4269" s="51" t="str">
        <f t="shared" si="662"/>
        <v>Men Senior</v>
      </c>
      <c r="H4269" s="51" t="str">
        <f t="shared" si="663"/>
        <v>Okahandja</v>
      </c>
      <c r="I4269" s="84"/>
      <c r="J4269" s="84"/>
      <c r="K4269" s="84"/>
      <c r="L4269" s="83" t="str">
        <f t="shared" si="664"/>
        <v/>
      </c>
      <c r="M4269" s="83" t="str">
        <f t="shared" si="665"/>
        <v/>
      </c>
    </row>
    <row r="4270" spans="1:13" x14ac:dyDescent="0.3">
      <c r="A4270" s="210" t="str">
        <f t="shared" si="657"/>
        <v>2024-IC-L3</v>
      </c>
      <c r="B4270" s="199">
        <f t="shared" si="658"/>
        <v>45542</v>
      </c>
      <c r="C4270" s="210" t="str">
        <f t="shared" si="659"/>
        <v>Zone 1 - Mile 14</v>
      </c>
      <c r="D4270" s="84" t="s">
        <v>1508</v>
      </c>
      <c r="E4270" s="51" t="str">
        <f t="shared" si="660"/>
        <v>Tinus</v>
      </c>
      <c r="F4270" s="51" t="str">
        <f t="shared" si="661"/>
        <v>Du Plessis</v>
      </c>
      <c r="G4270" s="51" t="str">
        <f t="shared" si="662"/>
        <v>Men Veteran</v>
      </c>
      <c r="H4270" s="51" t="str">
        <f t="shared" si="663"/>
        <v>Okahandja</v>
      </c>
      <c r="I4270" s="84"/>
      <c r="J4270" s="84"/>
      <c r="K4270" s="84"/>
      <c r="L4270" s="83" t="str">
        <f t="shared" si="664"/>
        <v/>
      </c>
      <c r="M4270" s="83" t="str">
        <f t="shared" si="665"/>
        <v/>
      </c>
    </row>
    <row r="4271" spans="1:13" x14ac:dyDescent="0.3">
      <c r="A4271" s="210" t="str">
        <f t="shared" si="657"/>
        <v>2024-IC-L3</v>
      </c>
      <c r="B4271" s="199">
        <f t="shared" si="658"/>
        <v>45542</v>
      </c>
      <c r="C4271" s="210" t="str">
        <f t="shared" si="659"/>
        <v>Zone 1 - Mile 14</v>
      </c>
      <c r="D4271" s="84" t="s">
        <v>561</v>
      </c>
      <c r="E4271" s="51" t="str">
        <f t="shared" si="660"/>
        <v>Danie</v>
      </c>
      <c r="F4271" s="51" t="str">
        <f t="shared" si="661"/>
        <v>Van Zyl</v>
      </c>
      <c r="G4271" s="51" t="str">
        <f t="shared" si="662"/>
        <v>Men Veteran</v>
      </c>
      <c r="H4271" s="51" t="str">
        <f t="shared" si="663"/>
        <v>Okahandja</v>
      </c>
      <c r="I4271" s="84"/>
      <c r="J4271" s="84"/>
      <c r="K4271" s="84"/>
      <c r="L4271" s="83" t="str">
        <f t="shared" si="664"/>
        <v/>
      </c>
      <c r="M4271" s="83" t="str">
        <f t="shared" si="665"/>
        <v/>
      </c>
    </row>
    <row r="4272" spans="1:13" x14ac:dyDescent="0.3">
      <c r="A4272" s="210" t="str">
        <f t="shared" si="657"/>
        <v>2024-IC-L3</v>
      </c>
      <c r="B4272" s="199">
        <f t="shared" si="658"/>
        <v>45542</v>
      </c>
      <c r="C4272" s="210" t="str">
        <f t="shared" si="659"/>
        <v>Zone 1 - Mile 14</v>
      </c>
      <c r="D4272" s="84" t="s">
        <v>941</v>
      </c>
      <c r="E4272" s="51" t="str">
        <f t="shared" si="660"/>
        <v>Kobus</v>
      </c>
      <c r="F4272" s="51" t="str">
        <f t="shared" si="661"/>
        <v>Zietsman</v>
      </c>
      <c r="G4272" s="51" t="str">
        <f t="shared" si="662"/>
        <v>Men Grand Masters</v>
      </c>
      <c r="H4272" s="51" t="str">
        <f t="shared" si="663"/>
        <v>Okahandja</v>
      </c>
      <c r="I4272" s="84"/>
      <c r="J4272" s="84"/>
      <c r="K4272" s="84"/>
      <c r="L4272" s="83" t="str">
        <f t="shared" si="664"/>
        <v/>
      </c>
      <c r="M4272" s="83" t="str">
        <f t="shared" si="665"/>
        <v/>
      </c>
    </row>
    <row r="4273" spans="1:13" x14ac:dyDescent="0.3">
      <c r="A4273" s="210" t="str">
        <f t="shared" si="657"/>
        <v>2024-IC-L3</v>
      </c>
      <c r="B4273" s="199">
        <f t="shared" si="658"/>
        <v>45542</v>
      </c>
      <c r="C4273" s="210" t="str">
        <f t="shared" si="659"/>
        <v>Zone 1 - Mile 14</v>
      </c>
      <c r="D4273" s="84" t="s">
        <v>1111</v>
      </c>
      <c r="E4273" s="51" t="str">
        <f t="shared" si="660"/>
        <v>Christo</v>
      </c>
      <c r="F4273" s="51" t="str">
        <f t="shared" si="661"/>
        <v>Senekal</v>
      </c>
      <c r="G4273" s="51" t="str">
        <f t="shared" si="662"/>
        <v>Men Veteran</v>
      </c>
      <c r="H4273" s="51" t="str">
        <f t="shared" si="663"/>
        <v>Okahandja</v>
      </c>
      <c r="I4273" s="84"/>
      <c r="J4273" s="84"/>
      <c r="K4273" s="84"/>
      <c r="L4273" s="83" t="str">
        <f t="shared" si="664"/>
        <v/>
      </c>
      <c r="M4273" s="83" t="str">
        <f t="shared" si="665"/>
        <v/>
      </c>
    </row>
    <row r="4274" spans="1:13" x14ac:dyDescent="0.3">
      <c r="A4274" s="210" t="str">
        <f t="shared" si="657"/>
        <v>2024-IC-L3</v>
      </c>
      <c r="B4274" s="199">
        <f t="shared" si="658"/>
        <v>45542</v>
      </c>
      <c r="C4274" s="210" t="str">
        <f t="shared" si="659"/>
        <v>Zone 1 - Mile 14</v>
      </c>
      <c r="D4274" s="84" t="s">
        <v>1322</v>
      </c>
      <c r="E4274" s="51" t="str">
        <f t="shared" si="660"/>
        <v>Kiaan</v>
      </c>
      <c r="F4274" s="51" t="str">
        <f t="shared" si="661"/>
        <v>Fourie</v>
      </c>
      <c r="G4274" s="51" t="str">
        <f t="shared" si="662"/>
        <v>Men Senior</v>
      </c>
      <c r="H4274" s="51" t="str">
        <f t="shared" si="663"/>
        <v>Okahandja</v>
      </c>
      <c r="I4274" s="84"/>
      <c r="J4274" s="84"/>
      <c r="K4274" s="84"/>
      <c r="L4274" s="83" t="str">
        <f t="shared" si="664"/>
        <v/>
      </c>
      <c r="M4274" s="83" t="str">
        <f t="shared" si="665"/>
        <v/>
      </c>
    </row>
    <row r="4275" spans="1:13" x14ac:dyDescent="0.3">
      <c r="A4275" s="210" t="str">
        <f t="shared" si="657"/>
        <v>2024-IC-L3</v>
      </c>
      <c r="B4275" s="199">
        <f t="shared" si="658"/>
        <v>45542</v>
      </c>
      <c r="C4275" s="210" t="str">
        <f t="shared" si="659"/>
        <v>Zone 1 - Mile 14</v>
      </c>
      <c r="D4275" s="84" t="s">
        <v>1053</v>
      </c>
      <c r="E4275" s="51" t="str">
        <f t="shared" si="660"/>
        <v>Fanie</v>
      </c>
      <c r="F4275" s="51" t="str">
        <f t="shared" si="661"/>
        <v>Van Vuuren</v>
      </c>
      <c r="G4275" s="51" t="str">
        <f t="shared" si="662"/>
        <v>Men Grand Masters</v>
      </c>
      <c r="H4275" s="51" t="str">
        <f t="shared" si="663"/>
        <v>Okahandja</v>
      </c>
      <c r="I4275" s="84"/>
      <c r="J4275" s="84"/>
      <c r="K4275" s="84"/>
      <c r="L4275" s="83" t="str">
        <f t="shared" si="664"/>
        <v/>
      </c>
      <c r="M4275" s="83" t="str">
        <f t="shared" si="665"/>
        <v/>
      </c>
    </row>
    <row r="4276" spans="1:13" x14ac:dyDescent="0.3">
      <c r="A4276" s="210" t="str">
        <f t="shared" si="657"/>
        <v>2024-IC-L3</v>
      </c>
      <c r="B4276" s="199">
        <f t="shared" si="658"/>
        <v>45542</v>
      </c>
      <c r="C4276" s="210" t="str">
        <f t="shared" si="659"/>
        <v>Zone 1 - Mile 14</v>
      </c>
      <c r="D4276" s="84" t="s">
        <v>1693</v>
      </c>
      <c r="E4276" s="51" t="str">
        <f t="shared" si="660"/>
        <v>Eugene</v>
      </c>
      <c r="F4276" s="51" t="str">
        <f t="shared" si="661"/>
        <v>Rautenbach</v>
      </c>
      <c r="G4276" s="51" t="str">
        <f t="shared" si="662"/>
        <v>Men Senior</v>
      </c>
      <c r="H4276" s="51" t="str">
        <f t="shared" si="663"/>
        <v>Okahandja</v>
      </c>
      <c r="I4276" s="84"/>
      <c r="J4276" s="84"/>
      <c r="K4276" s="84"/>
      <c r="L4276" s="83" t="str">
        <f t="shared" si="664"/>
        <v/>
      </c>
      <c r="M4276" s="83" t="str">
        <f t="shared" si="665"/>
        <v/>
      </c>
    </row>
    <row r="4277" spans="1:13" x14ac:dyDescent="0.3">
      <c r="A4277" s="210" t="str">
        <f t="shared" si="657"/>
        <v>2024-IC-L3</v>
      </c>
      <c r="B4277" s="199">
        <f t="shared" si="658"/>
        <v>45542</v>
      </c>
      <c r="C4277" s="210" t="str">
        <f t="shared" si="659"/>
        <v>Zone 1 - Mile 14</v>
      </c>
      <c r="D4277" s="84" t="s">
        <v>606</v>
      </c>
      <c r="E4277" s="51" t="str">
        <f t="shared" si="660"/>
        <v>Gerrit</v>
      </c>
      <c r="F4277" s="51" t="str">
        <f t="shared" si="661"/>
        <v>Viljoen</v>
      </c>
      <c r="G4277" s="51" t="str">
        <f t="shared" si="662"/>
        <v>Men Grand Masters</v>
      </c>
      <c r="H4277" s="51" t="str">
        <f t="shared" si="663"/>
        <v>Okahandja</v>
      </c>
      <c r="I4277" s="84"/>
      <c r="J4277" s="84"/>
      <c r="K4277" s="84"/>
      <c r="L4277" s="83" t="str">
        <f t="shared" si="664"/>
        <v/>
      </c>
      <c r="M4277" s="83" t="str">
        <f t="shared" si="665"/>
        <v/>
      </c>
    </row>
    <row r="4278" spans="1:13" x14ac:dyDescent="0.3">
      <c r="A4278" s="210" t="str">
        <f t="shared" si="657"/>
        <v>2024-IC-L3</v>
      </c>
      <c r="B4278" s="199">
        <f t="shared" si="658"/>
        <v>45542</v>
      </c>
      <c r="C4278" s="210" t="str">
        <f t="shared" si="659"/>
        <v>Zone 1 - Mile 14</v>
      </c>
      <c r="D4278" s="84" t="s">
        <v>1593</v>
      </c>
      <c r="E4278" s="51" t="str">
        <f t="shared" si="660"/>
        <v>Johan</v>
      </c>
      <c r="F4278" s="51" t="str">
        <f t="shared" si="661"/>
        <v>Van Niekerk</v>
      </c>
      <c r="G4278" s="51" t="str">
        <f t="shared" si="662"/>
        <v>Men Veteran</v>
      </c>
      <c r="H4278" s="51" t="str">
        <f t="shared" si="663"/>
        <v>Namib Park</v>
      </c>
      <c r="I4278" s="84"/>
      <c r="J4278" s="84" t="s">
        <v>1279</v>
      </c>
      <c r="K4278" s="84">
        <v>162</v>
      </c>
      <c r="L4278" s="83">
        <f t="shared" si="664"/>
        <v>22.7</v>
      </c>
      <c r="M4278" s="83">
        <f t="shared" si="665"/>
        <v>22.7</v>
      </c>
    </row>
    <row r="4279" spans="1:13" x14ac:dyDescent="0.3">
      <c r="A4279" s="210" t="str">
        <f t="shared" si="657"/>
        <v>2024-IC-L3</v>
      </c>
      <c r="B4279" s="199">
        <f t="shared" si="658"/>
        <v>45542</v>
      </c>
      <c r="C4279" s="210" t="str">
        <f t="shared" si="659"/>
        <v>Zone 1 - Mile 14</v>
      </c>
      <c r="D4279" s="84" t="s">
        <v>616</v>
      </c>
      <c r="E4279" s="51" t="str">
        <f t="shared" si="660"/>
        <v>Mekayla</v>
      </c>
      <c r="F4279" s="51" t="str">
        <f t="shared" si="661"/>
        <v>De Lange</v>
      </c>
      <c r="G4279" s="51" t="str">
        <f t="shared" si="662"/>
        <v>Ladies U/21</v>
      </c>
      <c r="H4279" s="51" t="str">
        <f t="shared" si="663"/>
        <v>Namib Park</v>
      </c>
      <c r="I4279" s="84"/>
      <c r="J4279" s="84" t="s">
        <v>1257</v>
      </c>
      <c r="K4279" s="84">
        <v>83</v>
      </c>
      <c r="L4279" s="83">
        <f t="shared" si="664"/>
        <v>10.5</v>
      </c>
      <c r="M4279" s="83">
        <f t="shared" si="665"/>
        <v>10.5</v>
      </c>
    </row>
    <row r="4280" spans="1:13" x14ac:dyDescent="0.3">
      <c r="A4280" s="210" t="str">
        <f t="shared" si="657"/>
        <v>2024-IC-L3</v>
      </c>
      <c r="B4280" s="199">
        <f t="shared" si="658"/>
        <v>45542</v>
      </c>
      <c r="C4280" s="210" t="str">
        <f t="shared" si="659"/>
        <v>Zone 1 - Mile 14</v>
      </c>
      <c r="D4280" s="84" t="s">
        <v>1327</v>
      </c>
      <c r="E4280" s="51" t="str">
        <f t="shared" si="660"/>
        <v>Mark</v>
      </c>
      <c r="F4280" s="51" t="str">
        <f t="shared" si="661"/>
        <v>Van Der Merwe</v>
      </c>
      <c r="G4280" s="51" t="str">
        <f t="shared" si="662"/>
        <v>Men U/21</v>
      </c>
      <c r="H4280" s="51" t="str">
        <f t="shared" si="663"/>
        <v>Namib Park</v>
      </c>
      <c r="I4280" s="84" t="s">
        <v>19</v>
      </c>
      <c r="J4280" s="84"/>
      <c r="K4280" s="84">
        <v>45</v>
      </c>
      <c r="L4280" s="83">
        <f t="shared" si="664"/>
        <v>0.9</v>
      </c>
      <c r="M4280" s="83">
        <f t="shared" si="665"/>
        <v>0.9</v>
      </c>
    </row>
    <row r="4281" spans="1:13" x14ac:dyDescent="0.3">
      <c r="A4281" s="210" t="str">
        <f t="shared" si="657"/>
        <v>2024-IC-L3</v>
      </c>
      <c r="B4281" s="199">
        <f t="shared" si="658"/>
        <v>45542</v>
      </c>
      <c r="C4281" s="210" t="str">
        <f t="shared" si="659"/>
        <v>Zone 1 - Mile 14</v>
      </c>
      <c r="D4281" s="84" t="s">
        <v>1767</v>
      </c>
      <c r="E4281" s="51" t="str">
        <f t="shared" si="660"/>
        <v>Andre</v>
      </c>
      <c r="F4281" s="51" t="str">
        <f t="shared" si="661"/>
        <v>Nell</v>
      </c>
      <c r="G4281" s="51" t="str">
        <f t="shared" si="662"/>
        <v>Men Grand Masters</v>
      </c>
      <c r="H4281" s="51" t="str">
        <f t="shared" si="663"/>
        <v>Namib Park</v>
      </c>
      <c r="I4281" s="84" t="s">
        <v>9</v>
      </c>
      <c r="J4281" s="84"/>
      <c r="K4281" s="84">
        <v>30</v>
      </c>
      <c r="L4281" s="83">
        <f t="shared" si="664"/>
        <v>0.5</v>
      </c>
      <c r="M4281" s="83">
        <f t="shared" si="665"/>
        <v>0.5</v>
      </c>
    </row>
    <row r="4282" spans="1:13" x14ac:dyDescent="0.3">
      <c r="A4282" s="210" t="str">
        <f t="shared" si="657"/>
        <v>2024-IC-L3</v>
      </c>
      <c r="B4282" s="199">
        <f t="shared" si="658"/>
        <v>45542</v>
      </c>
      <c r="C4282" s="210" t="str">
        <f t="shared" si="659"/>
        <v>Zone 1 - Mile 14</v>
      </c>
      <c r="D4282" s="84" t="s">
        <v>1387</v>
      </c>
      <c r="E4282" s="51" t="str">
        <f t="shared" si="660"/>
        <v>Alwyn</v>
      </c>
      <c r="F4282" s="51" t="str">
        <f t="shared" si="661"/>
        <v>Smith</v>
      </c>
      <c r="G4282" s="51" t="str">
        <f t="shared" si="662"/>
        <v>Men Senior</v>
      </c>
      <c r="H4282" s="51" t="str">
        <f t="shared" si="663"/>
        <v>Namib Park</v>
      </c>
      <c r="I4282" s="84" t="s">
        <v>9</v>
      </c>
      <c r="J4282" s="84"/>
      <c r="K4282" s="84">
        <v>30</v>
      </c>
      <c r="L4282" s="83">
        <f t="shared" si="664"/>
        <v>0.5</v>
      </c>
      <c r="M4282" s="83">
        <f t="shared" si="665"/>
        <v>0.5</v>
      </c>
    </row>
    <row r="4283" spans="1:13" x14ac:dyDescent="0.3">
      <c r="A4283" s="210" t="str">
        <f t="shared" si="657"/>
        <v>2024-IC-L3</v>
      </c>
      <c r="B4283" s="199">
        <f t="shared" si="658"/>
        <v>45542</v>
      </c>
      <c r="C4283" s="210" t="str">
        <f t="shared" si="659"/>
        <v>Zone 1 - Mile 14</v>
      </c>
      <c r="D4283" s="84" t="s">
        <v>457</v>
      </c>
      <c r="E4283" s="51" t="str">
        <f t="shared" si="660"/>
        <v>Andre</v>
      </c>
      <c r="F4283" s="51" t="str">
        <f t="shared" si="661"/>
        <v>Coetzee</v>
      </c>
      <c r="G4283" s="51" t="str">
        <f t="shared" si="662"/>
        <v>Men Grand Masters</v>
      </c>
      <c r="H4283" s="51" t="str">
        <f t="shared" si="663"/>
        <v>Namib Park</v>
      </c>
      <c r="I4283" s="84"/>
      <c r="J4283" s="84"/>
      <c r="K4283" s="84"/>
      <c r="L4283" s="83" t="str">
        <f t="shared" si="664"/>
        <v/>
      </c>
      <c r="M4283" s="83" t="str">
        <f t="shared" si="665"/>
        <v/>
      </c>
    </row>
    <row r="4284" spans="1:13" x14ac:dyDescent="0.3">
      <c r="A4284" s="210" t="str">
        <f t="shared" si="657"/>
        <v>2024-IC-L3</v>
      </c>
      <c r="B4284" s="199">
        <f t="shared" si="658"/>
        <v>45542</v>
      </c>
      <c r="C4284" s="210" t="str">
        <f t="shared" si="659"/>
        <v>Zone 1 - Mile 14</v>
      </c>
      <c r="D4284" s="84" t="s">
        <v>1556</v>
      </c>
      <c r="E4284" s="51" t="str">
        <f t="shared" si="660"/>
        <v>Hennie</v>
      </c>
      <c r="F4284" s="51" t="str">
        <f t="shared" si="661"/>
        <v>Nell</v>
      </c>
      <c r="G4284" s="51" t="str">
        <f t="shared" si="662"/>
        <v>Men Master</v>
      </c>
      <c r="H4284" s="51" t="str">
        <f t="shared" si="663"/>
        <v>Namib Park</v>
      </c>
      <c r="I4284" s="84"/>
      <c r="J4284" s="84"/>
      <c r="K4284" s="84"/>
      <c r="L4284" s="83" t="str">
        <f t="shared" si="664"/>
        <v/>
      </c>
      <c r="M4284" s="83" t="str">
        <f t="shared" si="665"/>
        <v/>
      </c>
    </row>
    <row r="4285" spans="1:13" x14ac:dyDescent="0.3">
      <c r="A4285" s="210" t="str">
        <f t="shared" si="657"/>
        <v>2024-IC-L3</v>
      </c>
      <c r="B4285" s="199">
        <f t="shared" si="658"/>
        <v>45542</v>
      </c>
      <c r="C4285" s="210" t="str">
        <f t="shared" si="659"/>
        <v>Zone 1 - Mile 14</v>
      </c>
      <c r="D4285" s="84" t="s">
        <v>1006</v>
      </c>
      <c r="E4285" s="51" t="str">
        <f t="shared" si="660"/>
        <v>Andre</v>
      </c>
      <c r="F4285" s="51" t="str">
        <f t="shared" si="661"/>
        <v>Vermaak</v>
      </c>
      <c r="G4285" s="51" t="str">
        <f t="shared" si="662"/>
        <v>Men Senior</v>
      </c>
      <c r="H4285" s="51" t="str">
        <f t="shared" si="663"/>
        <v>Namib Park</v>
      </c>
      <c r="I4285" s="84"/>
      <c r="J4285" s="84"/>
      <c r="K4285" s="84"/>
      <c r="L4285" s="83" t="str">
        <f t="shared" si="664"/>
        <v/>
      </c>
      <c r="M4285" s="83" t="str">
        <f t="shared" si="665"/>
        <v/>
      </c>
    </row>
    <row r="4286" spans="1:13" x14ac:dyDescent="0.3">
      <c r="A4286" s="210" t="str">
        <f t="shared" si="657"/>
        <v>2024-IC-L3</v>
      </c>
      <c r="B4286" s="199">
        <f t="shared" si="658"/>
        <v>45542</v>
      </c>
      <c r="C4286" s="210" t="str">
        <f t="shared" si="659"/>
        <v>Zone 1 - Mile 14</v>
      </c>
      <c r="D4286" s="84" t="s">
        <v>1175</v>
      </c>
      <c r="E4286" s="51" t="str">
        <f t="shared" si="660"/>
        <v>Daniel</v>
      </c>
      <c r="F4286" s="51" t="str">
        <f t="shared" si="661"/>
        <v>Janse Van Vuuren</v>
      </c>
      <c r="G4286" s="51" t="str">
        <f t="shared" si="662"/>
        <v>Men U/21</v>
      </c>
      <c r="H4286" s="51" t="str">
        <f t="shared" si="663"/>
        <v>Namib Park</v>
      </c>
      <c r="I4286" s="84"/>
      <c r="J4286" s="84"/>
      <c r="K4286" s="84"/>
      <c r="L4286" s="83" t="str">
        <f t="shared" si="664"/>
        <v/>
      </c>
      <c r="M4286" s="83" t="str">
        <f t="shared" si="665"/>
        <v/>
      </c>
    </row>
    <row r="4287" spans="1:13" x14ac:dyDescent="0.3">
      <c r="A4287" s="210" t="str">
        <f t="shared" si="657"/>
        <v>2024-IC-L3</v>
      </c>
      <c r="B4287" s="199">
        <f t="shared" si="658"/>
        <v>45542</v>
      </c>
      <c r="C4287" s="210" t="str">
        <f t="shared" si="659"/>
        <v>Zone 1 - Mile 14</v>
      </c>
      <c r="D4287" s="84" t="s">
        <v>607</v>
      </c>
      <c r="E4287" s="51" t="str">
        <f t="shared" si="660"/>
        <v>Stephan</v>
      </c>
      <c r="F4287" s="51" t="str">
        <f t="shared" si="661"/>
        <v>Swanepoel</v>
      </c>
      <c r="G4287" s="51" t="str">
        <f t="shared" si="662"/>
        <v>Men Veteran</v>
      </c>
      <c r="H4287" s="51" t="str">
        <f t="shared" si="663"/>
        <v>Namib Park</v>
      </c>
      <c r="I4287" s="84"/>
      <c r="J4287" s="84"/>
      <c r="K4287" s="84"/>
      <c r="L4287" s="83" t="str">
        <f t="shared" si="664"/>
        <v/>
      </c>
      <c r="M4287" s="83" t="str">
        <f t="shared" si="665"/>
        <v/>
      </c>
    </row>
    <row r="4288" spans="1:13" x14ac:dyDescent="0.3">
      <c r="A4288" s="210" t="str">
        <f t="shared" si="657"/>
        <v>2024-IC-L3</v>
      </c>
      <c r="B4288" s="199">
        <f t="shared" si="658"/>
        <v>45542</v>
      </c>
      <c r="C4288" s="210" t="str">
        <f t="shared" si="659"/>
        <v>Zone 1 - Mile 14</v>
      </c>
      <c r="D4288" s="84" t="s">
        <v>861</v>
      </c>
      <c r="E4288" s="51" t="str">
        <f t="shared" si="660"/>
        <v>Christiaan</v>
      </c>
      <c r="F4288" s="51" t="str">
        <f t="shared" si="661"/>
        <v>Fenwick</v>
      </c>
      <c r="G4288" s="51" t="str">
        <f t="shared" si="662"/>
        <v>Men Veteran</v>
      </c>
      <c r="H4288" s="51" t="str">
        <f t="shared" si="663"/>
        <v>Mako</v>
      </c>
      <c r="I4288" s="84" t="s">
        <v>19</v>
      </c>
      <c r="J4288" s="84"/>
      <c r="K4288" s="84">
        <v>68</v>
      </c>
      <c r="L4288" s="83">
        <f t="shared" si="664"/>
        <v>3.3</v>
      </c>
      <c r="M4288" s="83">
        <f t="shared" si="665"/>
        <v>3.3</v>
      </c>
    </row>
    <row r="4289" spans="1:13" x14ac:dyDescent="0.3">
      <c r="A4289" s="210" t="str">
        <f t="shared" si="657"/>
        <v>2024-IC-L3</v>
      </c>
      <c r="B4289" s="199">
        <f t="shared" si="658"/>
        <v>45542</v>
      </c>
      <c r="C4289" s="210" t="str">
        <f t="shared" si="659"/>
        <v>Zone 1 - Mile 14</v>
      </c>
      <c r="D4289" s="84" t="s">
        <v>450</v>
      </c>
      <c r="E4289" s="51" t="str">
        <f t="shared" si="660"/>
        <v>Philip</v>
      </c>
      <c r="F4289" s="51" t="str">
        <f t="shared" si="661"/>
        <v>Swartz</v>
      </c>
      <c r="G4289" s="51" t="str">
        <f t="shared" si="662"/>
        <v>Men U/16</v>
      </c>
      <c r="H4289" s="51" t="str">
        <f t="shared" si="663"/>
        <v>Mako</v>
      </c>
      <c r="I4289" s="84" t="s">
        <v>19</v>
      </c>
      <c r="J4289" s="84"/>
      <c r="K4289" s="84">
        <v>47</v>
      </c>
      <c r="L4289" s="83">
        <f t="shared" si="664"/>
        <v>1.1000000000000001</v>
      </c>
      <c r="M4289" s="83">
        <f t="shared" si="665"/>
        <v>1.1000000000000001</v>
      </c>
    </row>
    <row r="4290" spans="1:13" x14ac:dyDescent="0.3">
      <c r="A4290" s="210" t="str">
        <f t="shared" si="657"/>
        <v>2024-IC-L3</v>
      </c>
      <c r="B4290" s="199">
        <f t="shared" si="658"/>
        <v>45542</v>
      </c>
      <c r="C4290" s="210" t="str">
        <f t="shared" si="659"/>
        <v>Zone 1 - Mile 14</v>
      </c>
      <c r="D4290" s="84" t="s">
        <v>1072</v>
      </c>
      <c r="E4290" s="51" t="str">
        <f t="shared" si="660"/>
        <v>Ewan</v>
      </c>
      <c r="F4290" s="51" t="str">
        <f t="shared" si="661"/>
        <v>Snyman</v>
      </c>
      <c r="G4290" s="51" t="str">
        <f t="shared" si="662"/>
        <v>Men Senior</v>
      </c>
      <c r="H4290" s="51" t="str">
        <f t="shared" si="663"/>
        <v>Mako</v>
      </c>
      <c r="I4290" s="84" t="s">
        <v>19</v>
      </c>
      <c r="J4290" s="84"/>
      <c r="K4290" s="84">
        <v>60</v>
      </c>
      <c r="L4290" s="83">
        <f t="shared" si="664"/>
        <v>2.2000000000000002</v>
      </c>
      <c r="M4290" s="83">
        <f t="shared" si="665"/>
        <v>2.2000000000000002</v>
      </c>
    </row>
    <row r="4291" spans="1:13" x14ac:dyDescent="0.3">
      <c r="A4291" s="210" t="str">
        <f t="shared" ref="A4291:A4354" si="666">IF(D4291="","",A4290)</f>
        <v>2024-IC-L3</v>
      </c>
      <c r="B4291" s="199">
        <f t="shared" ref="B4291:B4354" si="667">IF(D4291="","",B4290)</f>
        <v>45542</v>
      </c>
      <c r="C4291" s="210" t="str">
        <f t="shared" ref="C4291:C4354" si="668">IF(D4291="","",C4290)</f>
        <v>Zone 1 - Mile 14</v>
      </c>
      <c r="D4291" s="84" t="s">
        <v>1072</v>
      </c>
      <c r="E4291" s="51" t="str">
        <f t="shared" ref="E4291:E4354" si="669">IF(D4291="","",VLOOKUP(D4291,Master,3,FALSE))</f>
        <v>Ewan</v>
      </c>
      <c r="F4291" s="51" t="str">
        <f t="shared" ref="F4291:F4354" si="670">IF(D4291="","",VLOOKUP(D4291,Master,4,FALSE))</f>
        <v>Snyman</v>
      </c>
      <c r="G4291" s="51" t="str">
        <f t="shared" ref="G4291:G4354" si="671">IF(D4291="","",VLOOKUP(D4291,Master,5,FALSE))</f>
        <v>Men Senior</v>
      </c>
      <c r="H4291" s="51" t="str">
        <f t="shared" ref="H4291:H4354" si="672">IF(D4291="","",VLOOKUP(D4291,Master,2,FALSE))</f>
        <v>Mako</v>
      </c>
      <c r="I4291" s="84" t="s">
        <v>19</v>
      </c>
      <c r="J4291" s="84"/>
      <c r="K4291" s="84">
        <v>46</v>
      </c>
      <c r="L4291" s="83">
        <f t="shared" ref="L4291:L4354" si="673">IF(K4291="","",IF(I4291="",ROUND(HLOOKUP(J4291,kgList,K4291,FALSE),1),ROUND(HLOOKUP(I4291,kgList,K4291,FALSE),1)))</f>
        <v>1</v>
      </c>
      <c r="M4291" s="83">
        <f t="shared" ref="M4291:M4354" si="674">IF(L4291="","",IF(COUNTA(I4291:J4291)&gt;1,"Edible or Inedible",IF(COUNTA(I4291)=1,L4291*1,IF(COUNTA(J4291)=1,L4291*1,"ERROR"))))</f>
        <v>1</v>
      </c>
    </row>
    <row r="4292" spans="1:13" x14ac:dyDescent="0.3">
      <c r="A4292" s="210" t="str">
        <f t="shared" si="666"/>
        <v>2024-IC-L3</v>
      </c>
      <c r="B4292" s="199">
        <f t="shared" si="667"/>
        <v>45542</v>
      </c>
      <c r="C4292" s="210" t="str">
        <f t="shared" si="668"/>
        <v>Zone 1 - Mile 14</v>
      </c>
      <c r="D4292" s="84" t="s">
        <v>566</v>
      </c>
      <c r="E4292" s="51" t="str">
        <f t="shared" si="669"/>
        <v>Andrew</v>
      </c>
      <c r="F4292" s="51" t="str">
        <f t="shared" si="670"/>
        <v>Van Schalkwyk</v>
      </c>
      <c r="G4292" s="51" t="str">
        <f t="shared" si="671"/>
        <v>Men Veteran</v>
      </c>
      <c r="H4292" s="51" t="str">
        <f t="shared" si="672"/>
        <v>Mako</v>
      </c>
      <c r="I4292" s="84" t="s">
        <v>19</v>
      </c>
      <c r="J4292" s="84"/>
      <c r="K4292" s="84">
        <v>48</v>
      </c>
      <c r="L4292" s="83">
        <f t="shared" si="673"/>
        <v>1.1000000000000001</v>
      </c>
      <c r="M4292" s="83">
        <f t="shared" si="674"/>
        <v>1.1000000000000001</v>
      </c>
    </row>
    <row r="4293" spans="1:13" x14ac:dyDescent="0.3">
      <c r="A4293" s="210" t="str">
        <f t="shared" si="666"/>
        <v>2024-IC-L3</v>
      </c>
      <c r="B4293" s="199">
        <f t="shared" si="667"/>
        <v>45542</v>
      </c>
      <c r="C4293" s="210" t="str">
        <f t="shared" si="668"/>
        <v>Zone 1 - Mile 14</v>
      </c>
      <c r="D4293" s="84" t="s">
        <v>451</v>
      </c>
      <c r="E4293" s="51" t="str">
        <f t="shared" si="669"/>
        <v>Marco</v>
      </c>
      <c r="F4293" s="51" t="str">
        <f t="shared" si="670"/>
        <v>Klein</v>
      </c>
      <c r="G4293" s="51" t="str">
        <f t="shared" si="671"/>
        <v>Men Veteran</v>
      </c>
      <c r="H4293" s="51" t="str">
        <f t="shared" si="672"/>
        <v>Mako</v>
      </c>
      <c r="I4293" s="84" t="s">
        <v>19</v>
      </c>
      <c r="J4293" s="84"/>
      <c r="K4293" s="84">
        <v>45</v>
      </c>
      <c r="L4293" s="83">
        <f t="shared" si="673"/>
        <v>0.9</v>
      </c>
      <c r="M4293" s="83">
        <f t="shared" si="674"/>
        <v>0.9</v>
      </c>
    </row>
    <row r="4294" spans="1:13" x14ac:dyDescent="0.3">
      <c r="A4294" s="210" t="str">
        <f t="shared" si="666"/>
        <v>2024-IC-L3</v>
      </c>
      <c r="B4294" s="199">
        <f t="shared" si="667"/>
        <v>45542</v>
      </c>
      <c r="C4294" s="210" t="str">
        <f t="shared" si="668"/>
        <v>Zone 1 - Mile 14</v>
      </c>
      <c r="D4294" s="84" t="s">
        <v>967</v>
      </c>
      <c r="E4294" s="51" t="str">
        <f t="shared" si="669"/>
        <v>Rudi</v>
      </c>
      <c r="F4294" s="51" t="str">
        <f t="shared" si="670"/>
        <v>Swartz</v>
      </c>
      <c r="G4294" s="51" t="str">
        <f t="shared" si="671"/>
        <v>Men Veteran</v>
      </c>
      <c r="H4294" s="51" t="str">
        <f t="shared" si="672"/>
        <v>Mako</v>
      </c>
      <c r="I4294" s="84" t="s">
        <v>7</v>
      </c>
      <c r="J4294" s="84"/>
      <c r="K4294" s="84">
        <v>35</v>
      </c>
      <c r="L4294" s="83">
        <f t="shared" si="673"/>
        <v>1.3</v>
      </c>
      <c r="M4294" s="83">
        <f t="shared" si="674"/>
        <v>1.3</v>
      </c>
    </row>
    <row r="4295" spans="1:13" x14ac:dyDescent="0.3">
      <c r="A4295" s="210" t="str">
        <f t="shared" si="666"/>
        <v>2024-IC-L3</v>
      </c>
      <c r="B4295" s="199">
        <f t="shared" si="667"/>
        <v>45542</v>
      </c>
      <c r="C4295" s="210" t="str">
        <f t="shared" si="668"/>
        <v>Zone 1 - Mile 14</v>
      </c>
      <c r="D4295" s="84" t="s">
        <v>967</v>
      </c>
      <c r="E4295" s="51" t="str">
        <f t="shared" si="669"/>
        <v>Rudi</v>
      </c>
      <c r="F4295" s="51" t="str">
        <f t="shared" si="670"/>
        <v>Swartz</v>
      </c>
      <c r="G4295" s="51" t="str">
        <f t="shared" si="671"/>
        <v>Men Veteran</v>
      </c>
      <c r="H4295" s="51" t="str">
        <f t="shared" si="672"/>
        <v>Mako</v>
      </c>
      <c r="I4295" s="84" t="s">
        <v>7</v>
      </c>
      <c r="J4295" s="84"/>
      <c r="K4295" s="84">
        <v>36</v>
      </c>
      <c r="L4295" s="83">
        <f t="shared" si="673"/>
        <v>1.5</v>
      </c>
      <c r="M4295" s="83">
        <f t="shared" si="674"/>
        <v>1.5</v>
      </c>
    </row>
    <row r="4296" spans="1:13" x14ac:dyDescent="0.3">
      <c r="A4296" s="210" t="str">
        <f t="shared" si="666"/>
        <v>2024-IC-L3</v>
      </c>
      <c r="B4296" s="199">
        <f t="shared" si="667"/>
        <v>45542</v>
      </c>
      <c r="C4296" s="210" t="str">
        <f t="shared" si="668"/>
        <v>Zone 1 - Mile 14</v>
      </c>
      <c r="D4296" s="84" t="s">
        <v>1003</v>
      </c>
      <c r="E4296" s="51" t="str">
        <f t="shared" si="669"/>
        <v>Jorg</v>
      </c>
      <c r="F4296" s="51" t="str">
        <f t="shared" si="670"/>
        <v>Walder</v>
      </c>
      <c r="G4296" s="51" t="str">
        <f t="shared" si="671"/>
        <v>Men Master</v>
      </c>
      <c r="H4296" s="51" t="str">
        <f t="shared" si="672"/>
        <v>Mako</v>
      </c>
      <c r="I4296" s="84" t="s">
        <v>7</v>
      </c>
      <c r="J4296" s="84"/>
      <c r="K4296" s="84">
        <v>38</v>
      </c>
      <c r="L4296" s="83">
        <f t="shared" si="673"/>
        <v>1.7</v>
      </c>
      <c r="M4296" s="83">
        <f t="shared" si="674"/>
        <v>1.7</v>
      </c>
    </row>
    <row r="4297" spans="1:13" x14ac:dyDescent="0.3">
      <c r="A4297" s="210" t="str">
        <f t="shared" si="666"/>
        <v>2024-IC-L3</v>
      </c>
      <c r="B4297" s="199">
        <f t="shared" si="667"/>
        <v>45542</v>
      </c>
      <c r="C4297" s="210" t="str">
        <f t="shared" si="668"/>
        <v>Zone 1 - Mile 14</v>
      </c>
      <c r="D4297" s="84" t="s">
        <v>1554</v>
      </c>
      <c r="E4297" s="51" t="str">
        <f t="shared" si="669"/>
        <v>Sven</v>
      </c>
      <c r="F4297" s="51" t="str">
        <f t="shared" si="670"/>
        <v>Welzig</v>
      </c>
      <c r="G4297" s="51" t="str">
        <f t="shared" si="671"/>
        <v>Men U/21</v>
      </c>
      <c r="H4297" s="51" t="str">
        <f t="shared" si="672"/>
        <v>Mako</v>
      </c>
      <c r="I4297" s="84"/>
      <c r="J4297" s="84"/>
      <c r="K4297" s="84"/>
      <c r="L4297" s="83" t="str">
        <f t="shared" si="673"/>
        <v/>
      </c>
      <c r="M4297" s="83" t="str">
        <f t="shared" si="674"/>
        <v/>
      </c>
    </row>
    <row r="4298" spans="1:13" x14ac:dyDescent="0.3">
      <c r="A4298" s="210" t="str">
        <f t="shared" si="666"/>
        <v>2024-IC-L3</v>
      </c>
      <c r="B4298" s="199">
        <f t="shared" si="667"/>
        <v>45542</v>
      </c>
      <c r="C4298" s="210" t="str">
        <f t="shared" si="668"/>
        <v>Zone 1 - Mile 14</v>
      </c>
      <c r="D4298" s="84" t="s">
        <v>1430</v>
      </c>
      <c r="E4298" s="51" t="str">
        <f t="shared" si="669"/>
        <v>Kay</v>
      </c>
      <c r="F4298" s="51" t="str">
        <f t="shared" si="670"/>
        <v>Bachran</v>
      </c>
      <c r="G4298" s="51" t="str">
        <f t="shared" si="671"/>
        <v>Men Senior</v>
      </c>
      <c r="H4298" s="51" t="str">
        <f t="shared" si="672"/>
        <v>Mako</v>
      </c>
      <c r="I4298" s="84"/>
      <c r="J4298" s="84"/>
      <c r="K4298" s="84"/>
      <c r="L4298" s="83" t="str">
        <f t="shared" si="673"/>
        <v/>
      </c>
      <c r="M4298" s="83" t="str">
        <f t="shared" si="674"/>
        <v/>
      </c>
    </row>
    <row r="4299" spans="1:13" x14ac:dyDescent="0.3">
      <c r="A4299" s="210" t="str">
        <f t="shared" si="666"/>
        <v>2024-IC-L3</v>
      </c>
      <c r="B4299" s="199">
        <f t="shared" si="667"/>
        <v>45542</v>
      </c>
      <c r="C4299" s="210" t="str">
        <f t="shared" si="668"/>
        <v>Zone 1 - Mile 14</v>
      </c>
      <c r="D4299" s="84" t="s">
        <v>634</v>
      </c>
      <c r="E4299" s="51" t="str">
        <f t="shared" si="669"/>
        <v>Sue</v>
      </c>
      <c r="F4299" s="51" t="str">
        <f t="shared" si="670"/>
        <v>Drake</v>
      </c>
      <c r="G4299" s="51" t="str">
        <f t="shared" si="671"/>
        <v>Ladies Grand Masters</v>
      </c>
      <c r="H4299" s="51" t="str">
        <f t="shared" si="672"/>
        <v>Mako</v>
      </c>
      <c r="I4299" s="84"/>
      <c r="J4299" s="84"/>
      <c r="K4299" s="84"/>
      <c r="L4299" s="83" t="str">
        <f t="shared" si="673"/>
        <v/>
      </c>
      <c r="M4299" s="83" t="str">
        <f t="shared" si="674"/>
        <v/>
      </c>
    </row>
    <row r="4300" spans="1:13" x14ac:dyDescent="0.3">
      <c r="A4300" s="210" t="str">
        <f t="shared" si="666"/>
        <v>2024-IC-L3</v>
      </c>
      <c r="B4300" s="199">
        <f t="shared" si="667"/>
        <v>45542</v>
      </c>
      <c r="C4300" s="210" t="str">
        <f t="shared" si="668"/>
        <v>Zone 1 - Mile 14</v>
      </c>
      <c r="D4300" s="84" t="s">
        <v>535</v>
      </c>
      <c r="E4300" s="51" t="str">
        <f t="shared" si="669"/>
        <v>Hendrik</v>
      </c>
      <c r="F4300" s="51" t="str">
        <f t="shared" si="670"/>
        <v>Dry</v>
      </c>
      <c r="G4300" s="51" t="str">
        <f t="shared" si="671"/>
        <v>Men Veteran</v>
      </c>
      <c r="H4300" s="51" t="str">
        <f t="shared" si="672"/>
        <v>Mako</v>
      </c>
      <c r="I4300" s="84"/>
      <c r="J4300" s="84"/>
      <c r="K4300" s="84"/>
      <c r="L4300" s="83" t="str">
        <f t="shared" si="673"/>
        <v/>
      </c>
      <c r="M4300" s="83" t="str">
        <f t="shared" si="674"/>
        <v/>
      </c>
    </row>
    <row r="4301" spans="1:13" x14ac:dyDescent="0.3">
      <c r="A4301" s="210" t="str">
        <f t="shared" si="666"/>
        <v>2024-IC-L3</v>
      </c>
      <c r="B4301" s="199">
        <f t="shared" si="667"/>
        <v>45542</v>
      </c>
      <c r="C4301" s="210" t="str">
        <f t="shared" si="668"/>
        <v>Zone 1 - Mile 14</v>
      </c>
      <c r="D4301" s="84" t="s">
        <v>468</v>
      </c>
      <c r="E4301" s="51" t="str">
        <f t="shared" si="669"/>
        <v>Johan</v>
      </c>
      <c r="F4301" s="51" t="str">
        <f t="shared" si="670"/>
        <v>Visser</v>
      </c>
      <c r="G4301" s="51" t="str">
        <f t="shared" si="671"/>
        <v>Men Veteran</v>
      </c>
      <c r="H4301" s="51" t="str">
        <f t="shared" si="672"/>
        <v>Mako</v>
      </c>
      <c r="I4301" s="84"/>
      <c r="J4301" s="84"/>
      <c r="K4301" s="84"/>
      <c r="L4301" s="83" t="str">
        <f t="shared" si="673"/>
        <v/>
      </c>
      <c r="M4301" s="83" t="str">
        <f t="shared" si="674"/>
        <v/>
      </c>
    </row>
    <row r="4302" spans="1:13" x14ac:dyDescent="0.3">
      <c r="A4302" s="210" t="str">
        <f t="shared" si="666"/>
        <v>2024-IC-L3</v>
      </c>
      <c r="B4302" s="199">
        <f t="shared" si="667"/>
        <v>45542</v>
      </c>
      <c r="C4302" s="210" t="str">
        <f t="shared" si="668"/>
        <v>Zone 1 - Mile 14</v>
      </c>
      <c r="D4302" s="84" t="s">
        <v>1005</v>
      </c>
      <c r="E4302" s="51" t="str">
        <f t="shared" si="669"/>
        <v>Theo</v>
      </c>
      <c r="F4302" s="51" t="str">
        <f t="shared" si="670"/>
        <v>Wormsbaecher</v>
      </c>
      <c r="G4302" s="51" t="str">
        <f t="shared" si="671"/>
        <v>Men Senior</v>
      </c>
      <c r="H4302" s="51" t="str">
        <f t="shared" si="672"/>
        <v>Mako</v>
      </c>
      <c r="I4302" s="84"/>
      <c r="J4302" s="84"/>
      <c r="K4302" s="84"/>
      <c r="L4302" s="83" t="str">
        <f t="shared" si="673"/>
        <v/>
      </c>
      <c r="M4302" s="83" t="str">
        <f t="shared" si="674"/>
        <v/>
      </c>
    </row>
    <row r="4303" spans="1:13" x14ac:dyDescent="0.3">
      <c r="A4303" s="210" t="str">
        <f t="shared" si="666"/>
        <v>2024-IC-L3</v>
      </c>
      <c r="B4303" s="199">
        <f t="shared" si="667"/>
        <v>45542</v>
      </c>
      <c r="C4303" s="210" t="str">
        <f t="shared" si="668"/>
        <v>Zone 1 - Mile 14</v>
      </c>
      <c r="D4303" s="84" t="s">
        <v>1054</v>
      </c>
      <c r="E4303" s="51" t="str">
        <f t="shared" si="669"/>
        <v>Rudi(Jnr.)</v>
      </c>
      <c r="F4303" s="51" t="str">
        <f t="shared" si="670"/>
        <v>Swartz</v>
      </c>
      <c r="G4303" s="51" t="str">
        <f t="shared" si="671"/>
        <v>Men U/21</v>
      </c>
      <c r="H4303" s="51" t="str">
        <f t="shared" si="672"/>
        <v>Mako</v>
      </c>
      <c r="I4303" s="84"/>
      <c r="J4303" s="84"/>
      <c r="K4303" s="84"/>
      <c r="L4303" s="83" t="str">
        <f t="shared" si="673"/>
        <v/>
      </c>
      <c r="M4303" s="83" t="str">
        <f t="shared" si="674"/>
        <v/>
      </c>
    </row>
    <row r="4304" spans="1:13" x14ac:dyDescent="0.3">
      <c r="A4304" s="210" t="str">
        <f t="shared" si="666"/>
        <v>2024-IC-L3</v>
      </c>
      <c r="B4304" s="199">
        <f t="shared" si="667"/>
        <v>45542</v>
      </c>
      <c r="C4304" s="210" t="str">
        <f t="shared" si="668"/>
        <v>Zone 1 - Mile 14</v>
      </c>
      <c r="D4304" s="84" t="s">
        <v>576</v>
      </c>
      <c r="E4304" s="51" t="str">
        <f t="shared" si="669"/>
        <v>Kiepie</v>
      </c>
      <c r="F4304" s="51" t="str">
        <f t="shared" si="670"/>
        <v>Burger</v>
      </c>
      <c r="G4304" s="51" t="str">
        <f t="shared" si="671"/>
        <v>Men Veteran</v>
      </c>
      <c r="H4304" s="51" t="str">
        <f t="shared" si="672"/>
        <v>Mako</v>
      </c>
      <c r="I4304" s="84"/>
      <c r="J4304" s="84"/>
      <c r="K4304" s="84"/>
      <c r="L4304" s="83" t="str">
        <f t="shared" si="673"/>
        <v/>
      </c>
      <c r="M4304" s="83" t="str">
        <f t="shared" si="674"/>
        <v/>
      </c>
    </row>
    <row r="4305" spans="1:13" x14ac:dyDescent="0.3">
      <c r="A4305" s="210" t="str">
        <f t="shared" si="666"/>
        <v>2024-IC-L3</v>
      </c>
      <c r="B4305" s="199">
        <f t="shared" si="667"/>
        <v>45542</v>
      </c>
      <c r="C4305" s="210" t="str">
        <f t="shared" si="668"/>
        <v>Zone 1 - Mile 14</v>
      </c>
      <c r="D4305" s="84" t="s">
        <v>841</v>
      </c>
      <c r="E4305" s="51" t="str">
        <f t="shared" si="669"/>
        <v>Renate</v>
      </c>
      <c r="F4305" s="51" t="str">
        <f t="shared" si="670"/>
        <v>Gruttemeyer</v>
      </c>
      <c r="G4305" s="51" t="str">
        <f t="shared" si="671"/>
        <v>Ladies Grand Masters</v>
      </c>
      <c r="H4305" s="51" t="str">
        <f t="shared" si="672"/>
        <v>Mako</v>
      </c>
      <c r="I4305" s="84"/>
      <c r="J4305" s="84"/>
      <c r="K4305" s="84"/>
      <c r="L4305" s="83" t="str">
        <f t="shared" si="673"/>
        <v/>
      </c>
      <c r="M4305" s="83" t="str">
        <f t="shared" si="674"/>
        <v/>
      </c>
    </row>
    <row r="4306" spans="1:13" x14ac:dyDescent="0.3">
      <c r="A4306" s="210" t="str">
        <f t="shared" si="666"/>
        <v>2024-IC-L3</v>
      </c>
      <c r="B4306" s="199">
        <f t="shared" si="667"/>
        <v>45542</v>
      </c>
      <c r="C4306" s="210" t="str">
        <f t="shared" si="668"/>
        <v>Zone 1 - Mile 14</v>
      </c>
      <c r="D4306" s="84" t="s">
        <v>683</v>
      </c>
      <c r="E4306" s="51" t="str">
        <f t="shared" si="669"/>
        <v>Herbert</v>
      </c>
      <c r="F4306" s="51" t="str">
        <f t="shared" si="670"/>
        <v>Schmidlin</v>
      </c>
      <c r="G4306" s="51" t="str">
        <f t="shared" si="671"/>
        <v>Men Master</v>
      </c>
      <c r="H4306" s="51" t="str">
        <f t="shared" si="672"/>
        <v>Mako</v>
      </c>
      <c r="I4306" s="84"/>
      <c r="J4306" s="84"/>
      <c r="K4306" s="84"/>
      <c r="L4306" s="83" t="str">
        <f t="shared" si="673"/>
        <v/>
      </c>
      <c r="M4306" s="83" t="str">
        <f t="shared" si="674"/>
        <v/>
      </c>
    </row>
    <row r="4307" spans="1:13" x14ac:dyDescent="0.3">
      <c r="A4307" s="210" t="str">
        <f t="shared" si="666"/>
        <v>2024-IC-L3</v>
      </c>
      <c r="B4307" s="199">
        <f t="shared" si="667"/>
        <v>45542</v>
      </c>
      <c r="C4307" s="210" t="str">
        <f t="shared" si="668"/>
        <v>Zone 1 - Mile 14</v>
      </c>
      <c r="D4307" s="84" t="s">
        <v>1146</v>
      </c>
      <c r="E4307" s="51" t="str">
        <f t="shared" si="669"/>
        <v>Martin</v>
      </c>
      <c r="F4307" s="51" t="str">
        <f t="shared" si="670"/>
        <v>Cordier</v>
      </c>
      <c r="G4307" s="51" t="str">
        <f t="shared" si="671"/>
        <v>Men Veteran</v>
      </c>
      <c r="H4307" s="51" t="str">
        <f t="shared" si="672"/>
        <v>Okahandja</v>
      </c>
      <c r="I4307" s="84"/>
      <c r="J4307" s="84" t="s">
        <v>1279</v>
      </c>
      <c r="K4307" s="84">
        <v>158</v>
      </c>
      <c r="L4307" s="83">
        <f t="shared" si="673"/>
        <v>20.8</v>
      </c>
      <c r="M4307" s="83">
        <f t="shared" si="674"/>
        <v>20.8</v>
      </c>
    </row>
    <row r="4308" spans="1:13" x14ac:dyDescent="0.3">
      <c r="A4308" s="210" t="str">
        <f t="shared" si="666"/>
        <v>2024-IC-L3</v>
      </c>
      <c r="B4308" s="199">
        <f t="shared" si="667"/>
        <v>45542</v>
      </c>
      <c r="C4308" s="210" t="str">
        <f t="shared" si="668"/>
        <v>Zone 1 - Mile 14</v>
      </c>
      <c r="D4308" s="84" t="s">
        <v>1705</v>
      </c>
      <c r="E4308" s="51" t="str">
        <f t="shared" si="669"/>
        <v>Wentzel</v>
      </c>
      <c r="F4308" s="51" t="str">
        <f t="shared" si="670"/>
        <v>Smal</v>
      </c>
      <c r="G4308" s="51" t="str">
        <f t="shared" si="671"/>
        <v>Men Senior</v>
      </c>
      <c r="H4308" s="51" t="str">
        <f t="shared" si="672"/>
        <v>Okahandja</v>
      </c>
      <c r="I4308" s="84" t="s">
        <v>19</v>
      </c>
      <c r="J4308" s="84"/>
      <c r="K4308" s="84">
        <v>61</v>
      </c>
      <c r="L4308" s="83">
        <f t="shared" si="673"/>
        <v>2.2999999999999998</v>
      </c>
      <c r="M4308" s="83">
        <f t="shared" si="674"/>
        <v>2.2999999999999998</v>
      </c>
    </row>
    <row r="4309" spans="1:13" x14ac:dyDescent="0.3">
      <c r="A4309" s="210" t="str">
        <f t="shared" si="666"/>
        <v>2024-IC-L3</v>
      </c>
      <c r="B4309" s="199">
        <f t="shared" si="667"/>
        <v>45542</v>
      </c>
      <c r="C4309" s="210" t="str">
        <f t="shared" si="668"/>
        <v>Zone 1 - Mile 14</v>
      </c>
      <c r="D4309" s="84" t="s">
        <v>556</v>
      </c>
      <c r="E4309" s="51" t="str">
        <f t="shared" si="669"/>
        <v>Lance</v>
      </c>
      <c r="F4309" s="51" t="str">
        <f t="shared" si="670"/>
        <v>Mills</v>
      </c>
      <c r="G4309" s="51" t="str">
        <f t="shared" si="671"/>
        <v>Men Master</v>
      </c>
      <c r="H4309" s="51" t="str">
        <f t="shared" si="672"/>
        <v>Henties Bay</v>
      </c>
      <c r="I4309" s="84"/>
      <c r="J4309" s="84"/>
      <c r="K4309" s="84"/>
      <c r="L4309" s="83" t="str">
        <f t="shared" si="673"/>
        <v/>
      </c>
      <c r="M4309" s="83" t="str">
        <f t="shared" si="674"/>
        <v/>
      </c>
    </row>
    <row r="4310" spans="1:13" x14ac:dyDescent="0.3">
      <c r="A4310" s="210" t="str">
        <f t="shared" si="666"/>
        <v>2024-IC-L3</v>
      </c>
      <c r="B4310" s="199">
        <f t="shared" si="667"/>
        <v>45542</v>
      </c>
      <c r="C4310" s="210" t="str">
        <f t="shared" si="668"/>
        <v>Zone 1 - Mile 14</v>
      </c>
      <c r="D4310" s="84" t="s">
        <v>946</v>
      </c>
      <c r="E4310" s="51" t="str">
        <f t="shared" si="669"/>
        <v>Johan</v>
      </c>
      <c r="F4310" s="51" t="str">
        <f t="shared" si="670"/>
        <v>Herbst</v>
      </c>
      <c r="G4310" s="51" t="str">
        <f t="shared" si="671"/>
        <v>Men Veteran</v>
      </c>
      <c r="H4310" s="51" t="str">
        <f t="shared" si="672"/>
        <v>Henties Bay</v>
      </c>
      <c r="I4310" s="84"/>
      <c r="J4310" s="84"/>
      <c r="K4310" s="84"/>
      <c r="L4310" s="83" t="str">
        <f t="shared" si="673"/>
        <v/>
      </c>
      <c r="M4310" s="83" t="str">
        <f t="shared" si="674"/>
        <v/>
      </c>
    </row>
    <row r="4311" spans="1:13" x14ac:dyDescent="0.3">
      <c r="A4311" s="210" t="str">
        <f t="shared" si="666"/>
        <v>2024-IC-L3</v>
      </c>
      <c r="B4311" s="199">
        <f t="shared" si="667"/>
        <v>45542</v>
      </c>
      <c r="C4311" s="210" t="str">
        <f t="shared" si="668"/>
        <v>Zone 1 - Mile 14</v>
      </c>
      <c r="D4311" s="84" t="s">
        <v>694</v>
      </c>
      <c r="E4311" s="51" t="str">
        <f t="shared" si="669"/>
        <v>Phillip Eric</v>
      </c>
      <c r="F4311" s="51" t="str">
        <f t="shared" si="670"/>
        <v>Mans</v>
      </c>
      <c r="G4311" s="51" t="str">
        <f t="shared" si="671"/>
        <v>Men Master</v>
      </c>
      <c r="H4311" s="51" t="str">
        <f t="shared" si="672"/>
        <v>Henties Bay</v>
      </c>
      <c r="I4311" s="84"/>
      <c r="J4311" s="84"/>
      <c r="K4311" s="84"/>
      <c r="L4311" s="83" t="str">
        <f t="shared" si="673"/>
        <v/>
      </c>
      <c r="M4311" s="83" t="str">
        <f t="shared" si="674"/>
        <v/>
      </c>
    </row>
    <row r="4312" spans="1:13" x14ac:dyDescent="0.3">
      <c r="A4312" s="210" t="str">
        <f t="shared" si="666"/>
        <v>2024-IC-L3</v>
      </c>
      <c r="B4312" s="199">
        <f t="shared" si="667"/>
        <v>45542</v>
      </c>
      <c r="C4312" s="210" t="str">
        <f t="shared" si="668"/>
        <v>Zone 1 - Mile 14</v>
      </c>
      <c r="D4312" s="84" t="s">
        <v>1701</v>
      </c>
      <c r="E4312" s="51" t="str">
        <f t="shared" si="669"/>
        <v>Ricku</v>
      </c>
      <c r="F4312" s="51" t="str">
        <f t="shared" si="670"/>
        <v>Mans</v>
      </c>
      <c r="G4312" s="51" t="str">
        <f t="shared" si="671"/>
        <v>Men Senior</v>
      </c>
      <c r="H4312" s="51" t="str">
        <f t="shared" si="672"/>
        <v>Henties Bay</v>
      </c>
      <c r="I4312" s="84"/>
      <c r="J4312" s="84"/>
      <c r="K4312" s="84"/>
      <c r="L4312" s="83" t="str">
        <f t="shared" si="673"/>
        <v/>
      </c>
      <c r="M4312" s="83" t="str">
        <f t="shared" si="674"/>
        <v/>
      </c>
    </row>
    <row r="4313" spans="1:13" x14ac:dyDescent="0.3">
      <c r="A4313" s="210" t="str">
        <f t="shared" si="666"/>
        <v>2024-IC-L3</v>
      </c>
      <c r="B4313" s="199">
        <f t="shared" si="667"/>
        <v>45542</v>
      </c>
      <c r="C4313" s="210" t="str">
        <f t="shared" si="668"/>
        <v>Zone 1 - Mile 14</v>
      </c>
      <c r="D4313" s="84" t="s">
        <v>482</v>
      </c>
      <c r="E4313" s="51" t="str">
        <f t="shared" si="669"/>
        <v>Kobus</v>
      </c>
      <c r="F4313" s="51" t="str">
        <f t="shared" si="670"/>
        <v>Nel</v>
      </c>
      <c r="G4313" s="51" t="str">
        <f t="shared" si="671"/>
        <v>Men Master</v>
      </c>
      <c r="H4313" s="51" t="str">
        <f t="shared" si="672"/>
        <v>Henties Bay</v>
      </c>
      <c r="I4313" s="84"/>
      <c r="J4313" s="84"/>
      <c r="K4313" s="84"/>
      <c r="L4313" s="83" t="str">
        <f t="shared" si="673"/>
        <v/>
      </c>
      <c r="M4313" s="83" t="str">
        <f t="shared" si="674"/>
        <v/>
      </c>
    </row>
    <row r="4314" spans="1:13" x14ac:dyDescent="0.3">
      <c r="A4314" s="210" t="str">
        <f t="shared" si="666"/>
        <v>2024-IC-L3</v>
      </c>
      <c r="B4314" s="199">
        <f t="shared" si="667"/>
        <v>45542</v>
      </c>
      <c r="C4314" s="210" t="str">
        <f t="shared" si="668"/>
        <v>Zone 1 - Mile 14</v>
      </c>
      <c r="D4314" s="84" t="s">
        <v>1418</v>
      </c>
      <c r="E4314" s="51" t="str">
        <f t="shared" si="669"/>
        <v>Jacob</v>
      </c>
      <c r="F4314" s="51" t="str">
        <f t="shared" si="670"/>
        <v>Wasserfall</v>
      </c>
      <c r="G4314" s="51" t="str">
        <f t="shared" si="671"/>
        <v>Men Senior</v>
      </c>
      <c r="H4314" s="51" t="str">
        <f t="shared" si="672"/>
        <v>Henties Bay</v>
      </c>
      <c r="I4314" s="84"/>
      <c r="J4314" s="84"/>
      <c r="K4314" s="84"/>
      <c r="L4314" s="83" t="str">
        <f t="shared" si="673"/>
        <v/>
      </c>
      <c r="M4314" s="83" t="str">
        <f t="shared" si="674"/>
        <v/>
      </c>
    </row>
    <row r="4315" spans="1:13" x14ac:dyDescent="0.3">
      <c r="A4315" s="210" t="str">
        <f t="shared" si="666"/>
        <v>2024-IC-L3</v>
      </c>
      <c r="B4315" s="199">
        <f t="shared" si="667"/>
        <v>45542</v>
      </c>
      <c r="C4315" s="210" t="str">
        <f t="shared" si="668"/>
        <v>Zone 1 - Mile 14</v>
      </c>
      <c r="D4315" s="84" t="s">
        <v>572</v>
      </c>
      <c r="E4315" s="51" t="str">
        <f t="shared" si="669"/>
        <v>Veronica</v>
      </c>
      <c r="F4315" s="51" t="str">
        <f t="shared" si="670"/>
        <v>Nel</v>
      </c>
      <c r="G4315" s="51" t="str">
        <f t="shared" si="671"/>
        <v>Ladies Master</v>
      </c>
      <c r="H4315" s="51" t="str">
        <f t="shared" si="672"/>
        <v>Henties Bay</v>
      </c>
      <c r="I4315" s="84"/>
      <c r="J4315" s="84"/>
      <c r="K4315" s="84"/>
      <c r="L4315" s="83" t="str">
        <f t="shared" si="673"/>
        <v/>
      </c>
      <c r="M4315" s="83" t="str">
        <f t="shared" si="674"/>
        <v/>
      </c>
    </row>
    <row r="4316" spans="1:13" x14ac:dyDescent="0.3">
      <c r="A4316" s="210" t="str">
        <f t="shared" si="666"/>
        <v>2024-IC-L3</v>
      </c>
      <c r="B4316" s="199">
        <f t="shared" si="667"/>
        <v>45542</v>
      </c>
      <c r="C4316" s="210" t="str">
        <f t="shared" si="668"/>
        <v>Zone 1 - Mile 14</v>
      </c>
      <c r="D4316" s="84" t="s">
        <v>1763</v>
      </c>
      <c r="E4316" s="51" t="str">
        <f t="shared" si="669"/>
        <v>Charlotte</v>
      </c>
      <c r="F4316" s="51" t="str">
        <f t="shared" si="670"/>
        <v>Vermaak</v>
      </c>
      <c r="G4316" s="51" t="str">
        <f t="shared" si="671"/>
        <v>Ladies Master</v>
      </c>
      <c r="H4316" s="51" t="str">
        <f t="shared" si="672"/>
        <v>Henties Bay</v>
      </c>
      <c r="I4316" s="84"/>
      <c r="J4316" s="84"/>
      <c r="K4316" s="84"/>
      <c r="L4316" s="83" t="str">
        <f t="shared" si="673"/>
        <v/>
      </c>
      <c r="M4316" s="83" t="str">
        <f t="shared" si="674"/>
        <v/>
      </c>
    </row>
    <row r="4317" spans="1:13" x14ac:dyDescent="0.3">
      <c r="A4317" s="210" t="str">
        <f t="shared" si="666"/>
        <v>2024-IC-L3</v>
      </c>
      <c r="B4317" s="199">
        <f t="shared" si="667"/>
        <v>45542</v>
      </c>
      <c r="C4317" s="210" t="str">
        <f t="shared" si="668"/>
        <v>Zone 1 - Mile 14</v>
      </c>
      <c r="D4317" s="84" t="s">
        <v>544</v>
      </c>
      <c r="E4317" s="51" t="str">
        <f t="shared" si="669"/>
        <v>Simen</v>
      </c>
      <c r="F4317" s="51" t="str">
        <f t="shared" si="670"/>
        <v>Andersen</v>
      </c>
      <c r="G4317" s="51" t="str">
        <f t="shared" si="671"/>
        <v>Men Grand Masters</v>
      </c>
      <c r="H4317" s="51" t="str">
        <f t="shared" si="672"/>
        <v>Henties Bay</v>
      </c>
      <c r="I4317" s="84"/>
      <c r="J4317" s="84"/>
      <c r="K4317" s="84"/>
      <c r="L4317" s="83" t="str">
        <f t="shared" si="673"/>
        <v/>
      </c>
      <c r="M4317" s="83" t="str">
        <f t="shared" si="674"/>
        <v/>
      </c>
    </row>
    <row r="4318" spans="1:13" x14ac:dyDescent="0.3">
      <c r="A4318" s="210" t="str">
        <f t="shared" si="666"/>
        <v>2024-IC-L3</v>
      </c>
      <c r="B4318" s="199">
        <f t="shared" si="667"/>
        <v>45542</v>
      </c>
      <c r="C4318" s="210" t="str">
        <f t="shared" si="668"/>
        <v>Zone 1 - Mile 14</v>
      </c>
      <c r="D4318" s="84" t="s">
        <v>585</v>
      </c>
      <c r="E4318" s="51" t="str">
        <f t="shared" si="669"/>
        <v>Stewert</v>
      </c>
      <c r="F4318" s="51" t="str">
        <f t="shared" si="670"/>
        <v>Reimann</v>
      </c>
      <c r="G4318" s="51" t="str">
        <f t="shared" si="671"/>
        <v>Men U/21</v>
      </c>
      <c r="H4318" s="51" t="str">
        <f t="shared" si="672"/>
        <v>Benguella</v>
      </c>
      <c r="I4318" s="84"/>
      <c r="J4318" s="84" t="s">
        <v>1278</v>
      </c>
      <c r="K4318" s="84">
        <v>140</v>
      </c>
      <c r="L4318" s="83">
        <f t="shared" si="673"/>
        <v>36.1</v>
      </c>
      <c r="M4318" s="83">
        <f t="shared" si="674"/>
        <v>36.1</v>
      </c>
    </row>
    <row r="4319" spans="1:13" x14ac:dyDescent="0.3">
      <c r="A4319" s="210" t="str">
        <f t="shared" si="666"/>
        <v>2024-IC-L3</v>
      </c>
      <c r="B4319" s="199">
        <f t="shared" si="667"/>
        <v>45542</v>
      </c>
      <c r="C4319" s="210" t="str">
        <f t="shared" si="668"/>
        <v>Zone 1 - Mile 14</v>
      </c>
      <c r="D4319" s="84" t="s">
        <v>830</v>
      </c>
      <c r="E4319" s="51" t="str">
        <f t="shared" si="669"/>
        <v>Estian</v>
      </c>
      <c r="F4319" s="51" t="str">
        <f t="shared" si="670"/>
        <v>Jacobs</v>
      </c>
      <c r="G4319" s="51" t="str">
        <f t="shared" si="671"/>
        <v>Men Senior</v>
      </c>
      <c r="H4319" s="51" t="str">
        <f t="shared" si="672"/>
        <v>Benguella</v>
      </c>
      <c r="I4319" s="84"/>
      <c r="J4319" s="84" t="s">
        <v>1278</v>
      </c>
      <c r="K4319" s="84">
        <v>149</v>
      </c>
      <c r="L4319" s="83">
        <f t="shared" si="673"/>
        <v>44.3</v>
      </c>
      <c r="M4319" s="83">
        <f t="shared" si="674"/>
        <v>44.3</v>
      </c>
    </row>
    <row r="4320" spans="1:13" x14ac:dyDescent="0.3">
      <c r="A4320" s="210" t="str">
        <f t="shared" si="666"/>
        <v>2024-IC-L3</v>
      </c>
      <c r="B4320" s="199">
        <f t="shared" si="667"/>
        <v>45542</v>
      </c>
      <c r="C4320" s="210" t="str">
        <f t="shared" si="668"/>
        <v>Zone 1 - Mile 14</v>
      </c>
      <c r="D4320" s="84" t="s">
        <v>1606</v>
      </c>
      <c r="E4320" s="51" t="str">
        <f t="shared" si="669"/>
        <v>Dries</v>
      </c>
      <c r="F4320" s="51" t="str">
        <f t="shared" si="670"/>
        <v>Van Zyl</v>
      </c>
      <c r="G4320" s="51" t="str">
        <f t="shared" si="671"/>
        <v>Men Veteran</v>
      </c>
      <c r="H4320" s="51" t="str">
        <f t="shared" si="672"/>
        <v>Benguella</v>
      </c>
      <c r="I4320" s="84"/>
      <c r="J4320" s="84"/>
      <c r="K4320" s="84"/>
      <c r="L4320" s="83" t="str">
        <f t="shared" si="673"/>
        <v/>
      </c>
      <c r="M4320" s="83" t="str">
        <f t="shared" si="674"/>
        <v/>
      </c>
    </row>
    <row r="4321" spans="1:13" x14ac:dyDescent="0.3">
      <c r="A4321" s="210" t="str">
        <f t="shared" si="666"/>
        <v>2024-IC-L3</v>
      </c>
      <c r="B4321" s="199">
        <f t="shared" si="667"/>
        <v>45542</v>
      </c>
      <c r="C4321" s="210" t="str">
        <f t="shared" si="668"/>
        <v>Zone 1 - Mile 14</v>
      </c>
      <c r="D4321" s="84" t="s">
        <v>632</v>
      </c>
      <c r="E4321" s="51" t="str">
        <f t="shared" si="669"/>
        <v>Ray</v>
      </c>
      <c r="F4321" s="51" t="str">
        <f t="shared" si="670"/>
        <v>Moody</v>
      </c>
      <c r="G4321" s="51" t="str">
        <f t="shared" si="671"/>
        <v>Men Senior</v>
      </c>
      <c r="H4321" s="51" t="str">
        <f t="shared" si="672"/>
        <v>Benguella</v>
      </c>
      <c r="I4321" s="84"/>
      <c r="J4321" s="84"/>
      <c r="K4321" s="84"/>
      <c r="L4321" s="83" t="str">
        <f t="shared" si="673"/>
        <v/>
      </c>
      <c r="M4321" s="83" t="str">
        <f t="shared" si="674"/>
        <v/>
      </c>
    </row>
    <row r="4322" spans="1:13" x14ac:dyDescent="0.3">
      <c r="A4322" s="210" t="str">
        <f t="shared" si="666"/>
        <v>2024-IC-L3</v>
      </c>
      <c r="B4322" s="199">
        <f t="shared" si="667"/>
        <v>45542</v>
      </c>
      <c r="C4322" s="210" t="str">
        <f t="shared" si="668"/>
        <v>Zone 1 - Mile 14</v>
      </c>
      <c r="D4322" s="84" t="s">
        <v>699</v>
      </c>
      <c r="E4322" s="51" t="str">
        <f t="shared" si="669"/>
        <v>Herman</v>
      </c>
      <c r="F4322" s="51" t="str">
        <f t="shared" si="670"/>
        <v>Van Staden</v>
      </c>
      <c r="G4322" s="51" t="str">
        <f t="shared" si="671"/>
        <v>Men Senior</v>
      </c>
      <c r="H4322" s="51" t="str">
        <f t="shared" si="672"/>
        <v>Benguella</v>
      </c>
      <c r="I4322" s="84"/>
      <c r="J4322" s="84"/>
      <c r="K4322" s="84"/>
      <c r="L4322" s="83" t="str">
        <f t="shared" si="673"/>
        <v/>
      </c>
      <c r="M4322" s="83" t="str">
        <f t="shared" si="674"/>
        <v/>
      </c>
    </row>
    <row r="4323" spans="1:13" x14ac:dyDescent="0.3">
      <c r="A4323" s="210" t="str">
        <f t="shared" si="666"/>
        <v>2024-IC-L3</v>
      </c>
      <c r="B4323" s="199">
        <f t="shared" si="667"/>
        <v>45542</v>
      </c>
      <c r="C4323" s="210" t="str">
        <f t="shared" si="668"/>
        <v>Zone 1 - Mile 14</v>
      </c>
      <c r="D4323" s="84" t="s">
        <v>664</v>
      </c>
      <c r="E4323" s="51" t="str">
        <f t="shared" si="669"/>
        <v>Loandro</v>
      </c>
      <c r="F4323" s="51" t="str">
        <f t="shared" si="670"/>
        <v>Steenkamp</v>
      </c>
      <c r="G4323" s="51" t="str">
        <f t="shared" si="671"/>
        <v>Men Master</v>
      </c>
      <c r="H4323" s="51" t="str">
        <f t="shared" si="672"/>
        <v>Benguella</v>
      </c>
      <c r="I4323" s="84"/>
      <c r="J4323" s="84"/>
      <c r="K4323" s="84"/>
      <c r="L4323" s="83" t="str">
        <f t="shared" si="673"/>
        <v/>
      </c>
      <c r="M4323" s="83" t="str">
        <f t="shared" si="674"/>
        <v/>
      </c>
    </row>
    <row r="4324" spans="1:13" x14ac:dyDescent="0.3">
      <c r="A4324" s="210" t="str">
        <f t="shared" si="666"/>
        <v>2024-IC-L3</v>
      </c>
      <c r="B4324" s="199">
        <f t="shared" si="667"/>
        <v>45542</v>
      </c>
      <c r="C4324" s="210" t="str">
        <f t="shared" si="668"/>
        <v>Zone 1 - Mile 14</v>
      </c>
      <c r="D4324" s="84" t="s">
        <v>668</v>
      </c>
      <c r="E4324" s="51" t="str">
        <f t="shared" si="669"/>
        <v>Nadia</v>
      </c>
      <c r="F4324" s="51" t="str">
        <f t="shared" si="670"/>
        <v>Steenkamp</v>
      </c>
      <c r="G4324" s="51" t="str">
        <f t="shared" si="671"/>
        <v>Ladies Master</v>
      </c>
      <c r="H4324" s="51" t="str">
        <f t="shared" si="672"/>
        <v>Benguella</v>
      </c>
      <c r="I4324" s="84"/>
      <c r="J4324" s="84"/>
      <c r="K4324" s="84"/>
      <c r="L4324" s="83" t="str">
        <f t="shared" si="673"/>
        <v/>
      </c>
      <c r="M4324" s="83" t="str">
        <f t="shared" si="674"/>
        <v/>
      </c>
    </row>
    <row r="4325" spans="1:13" x14ac:dyDescent="0.3">
      <c r="A4325" s="210" t="str">
        <f t="shared" si="666"/>
        <v>2024-IC-L3</v>
      </c>
      <c r="B4325" s="199">
        <f t="shared" si="667"/>
        <v>45542</v>
      </c>
      <c r="C4325" s="210" t="str">
        <f t="shared" si="668"/>
        <v>Zone 1 - Mile 14</v>
      </c>
      <c r="D4325" s="84" t="s">
        <v>766</v>
      </c>
      <c r="E4325" s="51" t="str">
        <f t="shared" si="669"/>
        <v>Louw</v>
      </c>
      <c r="F4325" s="51" t="str">
        <f t="shared" si="670"/>
        <v>Steenkamp</v>
      </c>
      <c r="G4325" s="51" t="str">
        <f t="shared" si="671"/>
        <v>Men Senior</v>
      </c>
      <c r="H4325" s="51" t="str">
        <f t="shared" si="672"/>
        <v>Benguella</v>
      </c>
      <c r="I4325" s="84"/>
      <c r="J4325" s="84"/>
      <c r="K4325" s="84"/>
      <c r="L4325" s="83" t="str">
        <f t="shared" si="673"/>
        <v/>
      </c>
      <c r="M4325" s="83" t="str">
        <f t="shared" si="674"/>
        <v/>
      </c>
    </row>
    <row r="4326" spans="1:13" x14ac:dyDescent="0.3">
      <c r="A4326" s="210" t="str">
        <f t="shared" si="666"/>
        <v>2024-IC-L3</v>
      </c>
      <c r="B4326" s="199">
        <f t="shared" si="667"/>
        <v>45542</v>
      </c>
      <c r="C4326" s="210" t="str">
        <f t="shared" si="668"/>
        <v>Zone 1 - Mile 14</v>
      </c>
      <c r="D4326" s="84" t="s">
        <v>1710</v>
      </c>
      <c r="E4326" s="51" t="str">
        <f t="shared" si="669"/>
        <v>Adrian</v>
      </c>
      <c r="F4326" s="51" t="str">
        <f t="shared" si="670"/>
        <v>Steenkamp</v>
      </c>
      <c r="G4326" s="51" t="str">
        <f t="shared" si="671"/>
        <v>Men U/21</v>
      </c>
      <c r="H4326" s="51" t="str">
        <f t="shared" si="672"/>
        <v>Benguella</v>
      </c>
      <c r="I4326" s="84"/>
      <c r="J4326" s="84"/>
      <c r="K4326" s="84"/>
      <c r="L4326" s="83" t="str">
        <f t="shared" si="673"/>
        <v/>
      </c>
      <c r="M4326" s="83" t="str">
        <f t="shared" si="674"/>
        <v/>
      </c>
    </row>
    <row r="4327" spans="1:13" x14ac:dyDescent="0.3">
      <c r="A4327" s="210" t="str">
        <f t="shared" si="666"/>
        <v>2024-IC-L3</v>
      </c>
      <c r="B4327" s="199">
        <f t="shared" si="667"/>
        <v>45542</v>
      </c>
      <c r="C4327" s="210" t="str">
        <f t="shared" si="668"/>
        <v>Zone 1 - Mile 14</v>
      </c>
      <c r="D4327" s="84" t="s">
        <v>540</v>
      </c>
      <c r="E4327" s="51" t="str">
        <f t="shared" si="669"/>
        <v>Deon</v>
      </c>
      <c r="F4327" s="51" t="str">
        <f t="shared" si="670"/>
        <v>Jacobs</v>
      </c>
      <c r="G4327" s="51" t="str">
        <f t="shared" si="671"/>
        <v>Men Grand Masters</v>
      </c>
      <c r="H4327" s="51" t="str">
        <f t="shared" si="672"/>
        <v>Benguella</v>
      </c>
      <c r="I4327" s="84"/>
      <c r="J4327" s="84"/>
      <c r="K4327" s="84"/>
      <c r="L4327" s="83" t="str">
        <f t="shared" si="673"/>
        <v/>
      </c>
      <c r="M4327" s="83" t="str">
        <f t="shared" si="674"/>
        <v/>
      </c>
    </row>
    <row r="4328" spans="1:13" x14ac:dyDescent="0.3">
      <c r="A4328" s="210" t="str">
        <f t="shared" si="666"/>
        <v>2024-IC-L3</v>
      </c>
      <c r="B4328" s="199">
        <f t="shared" si="667"/>
        <v>45542</v>
      </c>
      <c r="C4328" s="210" t="str">
        <f t="shared" si="668"/>
        <v>Zone 1 - Mile 14</v>
      </c>
      <c r="D4328" s="84" t="s">
        <v>984</v>
      </c>
      <c r="E4328" s="51" t="str">
        <f t="shared" si="669"/>
        <v>Louis</v>
      </c>
      <c r="F4328" s="51" t="str">
        <f t="shared" si="670"/>
        <v>Arangies</v>
      </c>
      <c r="G4328" s="51" t="str">
        <f t="shared" si="671"/>
        <v>Men Master</v>
      </c>
      <c r="H4328" s="51" t="str">
        <f t="shared" si="672"/>
        <v>Benguella</v>
      </c>
      <c r="I4328" s="84"/>
      <c r="J4328" s="84"/>
      <c r="K4328" s="84"/>
      <c r="L4328" s="83" t="str">
        <f t="shared" si="673"/>
        <v/>
      </c>
      <c r="M4328" s="83" t="str">
        <f t="shared" si="674"/>
        <v/>
      </c>
    </row>
    <row r="4329" spans="1:13" x14ac:dyDescent="0.3">
      <c r="A4329" s="210" t="str">
        <f t="shared" si="666"/>
        <v>2024-IC-L3</v>
      </c>
      <c r="B4329" s="199">
        <f t="shared" si="667"/>
        <v>45542</v>
      </c>
      <c r="C4329" s="210" t="str">
        <f t="shared" si="668"/>
        <v>Zone 1 - Mile 14</v>
      </c>
      <c r="D4329" s="84" t="s">
        <v>693</v>
      </c>
      <c r="E4329" s="51" t="str">
        <f t="shared" si="669"/>
        <v>Sonita</v>
      </c>
      <c r="F4329" s="51" t="str">
        <f t="shared" si="670"/>
        <v>Arangies</v>
      </c>
      <c r="G4329" s="51" t="str">
        <f t="shared" si="671"/>
        <v>Ladies Veteran</v>
      </c>
      <c r="H4329" s="51" t="str">
        <f t="shared" si="672"/>
        <v>Benguella</v>
      </c>
      <c r="I4329" s="84"/>
      <c r="J4329" s="84"/>
      <c r="K4329" s="84"/>
      <c r="L4329" s="83" t="str">
        <f t="shared" si="673"/>
        <v/>
      </c>
      <c r="M4329" s="83" t="str">
        <f t="shared" si="674"/>
        <v/>
      </c>
    </row>
    <row r="4330" spans="1:13" x14ac:dyDescent="0.3">
      <c r="A4330" s="210" t="str">
        <f t="shared" si="666"/>
        <v>2024-IC-L3</v>
      </c>
      <c r="B4330" s="199">
        <f t="shared" si="667"/>
        <v>45542</v>
      </c>
      <c r="C4330" s="210" t="str">
        <f t="shared" si="668"/>
        <v>Zone 1 - Mile 14</v>
      </c>
      <c r="D4330" s="84" t="s">
        <v>570</v>
      </c>
      <c r="E4330" s="51" t="str">
        <f t="shared" si="669"/>
        <v>Lezelle</v>
      </c>
      <c r="F4330" s="51" t="str">
        <f t="shared" si="670"/>
        <v xml:space="preserve">Smit </v>
      </c>
      <c r="G4330" s="51" t="str">
        <f t="shared" si="671"/>
        <v>Ladies Veteran</v>
      </c>
      <c r="H4330" s="51" t="str">
        <f t="shared" si="672"/>
        <v>Benguella</v>
      </c>
      <c r="I4330" s="84"/>
      <c r="J4330" s="84"/>
      <c r="K4330" s="84"/>
      <c r="L4330" s="83" t="str">
        <f t="shared" si="673"/>
        <v/>
      </c>
      <c r="M4330" s="83" t="str">
        <f t="shared" si="674"/>
        <v/>
      </c>
    </row>
    <row r="4331" spans="1:13" x14ac:dyDescent="0.3">
      <c r="A4331" s="210" t="str">
        <f t="shared" si="666"/>
        <v>2024-IC-L3</v>
      </c>
      <c r="B4331" s="199">
        <f t="shared" si="667"/>
        <v>45542</v>
      </c>
      <c r="C4331" s="210" t="str">
        <f t="shared" si="668"/>
        <v>Zone 1 - Mile 14</v>
      </c>
      <c r="D4331" s="84" t="s">
        <v>682</v>
      </c>
      <c r="E4331" s="51" t="str">
        <f t="shared" si="669"/>
        <v>Henning</v>
      </c>
      <c r="F4331" s="51" t="str">
        <f t="shared" si="670"/>
        <v>Du Plessis</v>
      </c>
      <c r="G4331" s="51" t="str">
        <f t="shared" si="671"/>
        <v>Men Master</v>
      </c>
      <c r="H4331" s="51" t="str">
        <f t="shared" si="672"/>
        <v>Atlantic Angling Club</v>
      </c>
      <c r="I4331" s="84" t="s">
        <v>19</v>
      </c>
      <c r="J4331" s="84"/>
      <c r="K4331" s="84">
        <v>53</v>
      </c>
      <c r="L4331" s="83">
        <f t="shared" si="673"/>
        <v>1.5</v>
      </c>
      <c r="M4331" s="83">
        <f t="shared" si="674"/>
        <v>1.5</v>
      </c>
    </row>
    <row r="4332" spans="1:13" x14ac:dyDescent="0.3">
      <c r="A4332" s="210" t="str">
        <f t="shared" si="666"/>
        <v>2024-IC-L3</v>
      </c>
      <c r="B4332" s="199">
        <f t="shared" si="667"/>
        <v>45542</v>
      </c>
      <c r="C4332" s="210" t="str">
        <f t="shared" si="668"/>
        <v>Zone 1 - Mile 14</v>
      </c>
      <c r="D4332" s="84" t="s">
        <v>1685</v>
      </c>
      <c r="E4332" s="51" t="str">
        <f t="shared" si="669"/>
        <v>Jacobus</v>
      </c>
      <c r="F4332" s="51" t="str">
        <f t="shared" si="670"/>
        <v>Steyl</v>
      </c>
      <c r="G4332" s="51" t="str">
        <f t="shared" si="671"/>
        <v>Men Grand Masters</v>
      </c>
      <c r="H4332" s="51" t="str">
        <f t="shared" si="672"/>
        <v>Atlantic Angling Club</v>
      </c>
      <c r="I4332" s="84" t="s">
        <v>19</v>
      </c>
      <c r="J4332" s="84"/>
      <c r="K4332" s="84">
        <v>52</v>
      </c>
      <c r="L4332" s="83">
        <f t="shared" si="673"/>
        <v>1.4</v>
      </c>
      <c r="M4332" s="83">
        <f t="shared" si="674"/>
        <v>1.4</v>
      </c>
    </row>
    <row r="4333" spans="1:13" x14ac:dyDescent="0.3">
      <c r="A4333" s="210" t="str">
        <f t="shared" si="666"/>
        <v>2024-IC-L3</v>
      </c>
      <c r="B4333" s="199">
        <f t="shared" si="667"/>
        <v>45542</v>
      </c>
      <c r="C4333" s="210" t="str">
        <f t="shared" si="668"/>
        <v>Zone 1 - Mile 14</v>
      </c>
      <c r="D4333" s="84" t="s">
        <v>1545</v>
      </c>
      <c r="E4333" s="51" t="str">
        <f t="shared" si="669"/>
        <v>Stefano</v>
      </c>
      <c r="F4333" s="51" t="str">
        <f t="shared" si="670"/>
        <v>Strappazzon</v>
      </c>
      <c r="G4333" s="51" t="str">
        <f t="shared" si="671"/>
        <v>Men Veteran</v>
      </c>
      <c r="H4333" s="51" t="str">
        <f t="shared" si="672"/>
        <v>Atlantic Angling Club</v>
      </c>
      <c r="I4333" s="84" t="s">
        <v>7</v>
      </c>
      <c r="J4333" s="84"/>
      <c r="K4333" s="84">
        <v>36</v>
      </c>
      <c r="L4333" s="83">
        <f t="shared" si="673"/>
        <v>1.5</v>
      </c>
      <c r="M4333" s="83">
        <f t="shared" si="674"/>
        <v>1.5</v>
      </c>
    </row>
    <row r="4334" spans="1:13" x14ac:dyDescent="0.3">
      <c r="A4334" s="210" t="str">
        <f t="shared" si="666"/>
        <v>2024-IC-L3</v>
      </c>
      <c r="B4334" s="199">
        <f t="shared" si="667"/>
        <v>45542</v>
      </c>
      <c r="C4334" s="210" t="str">
        <f t="shared" si="668"/>
        <v>Zone 1 - Mile 14</v>
      </c>
      <c r="D4334" s="84" t="s">
        <v>594</v>
      </c>
      <c r="E4334" s="51" t="str">
        <f t="shared" si="669"/>
        <v>Hennie</v>
      </c>
      <c r="F4334" s="51" t="str">
        <f t="shared" si="670"/>
        <v>Roets</v>
      </c>
      <c r="G4334" s="51" t="str">
        <f t="shared" si="671"/>
        <v>Men Veteran</v>
      </c>
      <c r="H4334" s="51" t="str">
        <f t="shared" si="672"/>
        <v>Atlantic Angling Club</v>
      </c>
      <c r="I4334" s="84" t="s">
        <v>7</v>
      </c>
      <c r="J4334" s="84"/>
      <c r="K4334" s="84">
        <v>25</v>
      </c>
      <c r="L4334" s="83">
        <f t="shared" si="673"/>
        <v>0.4</v>
      </c>
      <c r="M4334" s="83">
        <f t="shared" si="674"/>
        <v>0.4</v>
      </c>
    </row>
    <row r="4335" spans="1:13" x14ac:dyDescent="0.3">
      <c r="A4335" s="210" t="str">
        <f t="shared" si="666"/>
        <v>2024-IC-L3</v>
      </c>
      <c r="B4335" s="199">
        <f t="shared" si="667"/>
        <v>45542</v>
      </c>
      <c r="C4335" s="210" t="str">
        <f t="shared" si="668"/>
        <v>Zone 1 - Mile 14</v>
      </c>
      <c r="D4335" s="84" t="s">
        <v>907</v>
      </c>
      <c r="E4335" s="51" t="str">
        <f t="shared" si="669"/>
        <v>Hanno</v>
      </c>
      <c r="F4335" s="51" t="str">
        <f t="shared" si="670"/>
        <v>Burger</v>
      </c>
      <c r="G4335" s="51" t="str">
        <f t="shared" si="671"/>
        <v>Men U/16</v>
      </c>
      <c r="H4335" s="51" t="str">
        <f t="shared" si="672"/>
        <v>Atlantic Angling Club</v>
      </c>
      <c r="I4335" s="84"/>
      <c r="J4335" s="84"/>
      <c r="K4335" s="84"/>
      <c r="L4335" s="83" t="str">
        <f t="shared" si="673"/>
        <v/>
      </c>
      <c r="M4335" s="83" t="str">
        <f t="shared" si="674"/>
        <v/>
      </c>
    </row>
    <row r="4336" spans="1:13" x14ac:dyDescent="0.3">
      <c r="A4336" s="210" t="str">
        <f t="shared" si="666"/>
        <v>2024-IC-L3</v>
      </c>
      <c r="B4336" s="199">
        <f t="shared" si="667"/>
        <v>45542</v>
      </c>
      <c r="C4336" s="210" t="str">
        <f t="shared" si="668"/>
        <v>Zone 1 - Mile 14</v>
      </c>
      <c r="D4336" s="84" t="s">
        <v>909</v>
      </c>
      <c r="E4336" s="51" t="str">
        <f t="shared" si="669"/>
        <v>Sarel</v>
      </c>
      <c r="F4336" s="51" t="str">
        <f t="shared" si="670"/>
        <v>Mynhardt</v>
      </c>
      <c r="G4336" s="51" t="str">
        <f t="shared" si="671"/>
        <v>Men Master</v>
      </c>
      <c r="H4336" s="51" t="str">
        <f t="shared" si="672"/>
        <v>Atlantic Angling Club</v>
      </c>
      <c r="I4336" s="84"/>
      <c r="J4336" s="84"/>
      <c r="K4336" s="84"/>
      <c r="L4336" s="83" t="str">
        <f t="shared" si="673"/>
        <v/>
      </c>
      <c r="M4336" s="83" t="str">
        <f t="shared" si="674"/>
        <v/>
      </c>
    </row>
    <row r="4337" spans="1:13" x14ac:dyDescent="0.3">
      <c r="A4337" s="210" t="str">
        <f t="shared" si="666"/>
        <v>2024-IC-L3</v>
      </c>
      <c r="B4337" s="199">
        <f t="shared" si="667"/>
        <v>45542</v>
      </c>
      <c r="C4337" s="210" t="str">
        <f t="shared" si="668"/>
        <v>Zone 1 - Mile 14</v>
      </c>
      <c r="D4337" s="84" t="s">
        <v>1501</v>
      </c>
      <c r="E4337" s="51" t="str">
        <f t="shared" si="669"/>
        <v>Johan</v>
      </c>
      <c r="F4337" s="51" t="str">
        <f t="shared" si="670"/>
        <v>Walters</v>
      </c>
      <c r="G4337" s="51" t="str">
        <f t="shared" si="671"/>
        <v>Men Master</v>
      </c>
      <c r="H4337" s="51" t="str">
        <f t="shared" si="672"/>
        <v>Atlantic Angling Club</v>
      </c>
      <c r="I4337" s="84"/>
      <c r="J4337" s="84"/>
      <c r="K4337" s="84"/>
      <c r="L4337" s="83" t="str">
        <f t="shared" si="673"/>
        <v/>
      </c>
      <c r="M4337" s="83" t="str">
        <f t="shared" si="674"/>
        <v/>
      </c>
    </row>
    <row r="4338" spans="1:13" x14ac:dyDescent="0.3">
      <c r="A4338" s="210" t="str">
        <f t="shared" si="666"/>
        <v>2024-IC-L3</v>
      </c>
      <c r="B4338" s="199">
        <f t="shared" si="667"/>
        <v>45542</v>
      </c>
      <c r="C4338" s="210" t="str">
        <f t="shared" si="668"/>
        <v>Zone 1 - Mile 14</v>
      </c>
      <c r="D4338" s="84" t="s">
        <v>501</v>
      </c>
      <c r="E4338" s="51" t="str">
        <f t="shared" si="669"/>
        <v>Clemens</v>
      </c>
      <c r="F4338" s="51" t="str">
        <f t="shared" si="670"/>
        <v>Deetlefs</v>
      </c>
      <c r="G4338" s="51" t="str">
        <f t="shared" si="671"/>
        <v>Men Veteran</v>
      </c>
      <c r="H4338" s="51" t="str">
        <f t="shared" si="672"/>
        <v>Atlantic Angling Club</v>
      </c>
      <c r="I4338" s="84"/>
      <c r="J4338" s="84"/>
      <c r="K4338" s="84"/>
      <c r="L4338" s="83" t="str">
        <f t="shared" si="673"/>
        <v/>
      </c>
      <c r="M4338" s="83" t="str">
        <f t="shared" si="674"/>
        <v/>
      </c>
    </row>
    <row r="4339" spans="1:13" x14ac:dyDescent="0.3">
      <c r="A4339" s="210" t="str">
        <f t="shared" si="666"/>
        <v>2024-IC-L3</v>
      </c>
      <c r="B4339" s="199">
        <f t="shared" si="667"/>
        <v>45542</v>
      </c>
      <c r="C4339" s="210" t="str">
        <f t="shared" si="668"/>
        <v>Zone 1 - Mile 14</v>
      </c>
      <c r="D4339" s="84" t="s">
        <v>472</v>
      </c>
      <c r="E4339" s="51" t="str">
        <f t="shared" si="669"/>
        <v>Jörg</v>
      </c>
      <c r="F4339" s="51" t="str">
        <f t="shared" si="670"/>
        <v>Walter</v>
      </c>
      <c r="G4339" s="51" t="str">
        <f t="shared" si="671"/>
        <v>Men Grand Masters</v>
      </c>
      <c r="H4339" s="51" t="str">
        <f t="shared" si="672"/>
        <v>Atlantic Angling Club</v>
      </c>
      <c r="I4339" s="84"/>
      <c r="J4339" s="84"/>
      <c r="K4339" s="84"/>
      <c r="L4339" s="83" t="str">
        <f t="shared" si="673"/>
        <v/>
      </c>
      <c r="M4339" s="83" t="str">
        <f t="shared" si="674"/>
        <v/>
      </c>
    </row>
    <row r="4340" spans="1:13" x14ac:dyDescent="0.3">
      <c r="A4340" s="210" t="str">
        <f t="shared" si="666"/>
        <v>2024-IC-L3</v>
      </c>
      <c r="B4340" s="199">
        <f t="shared" si="667"/>
        <v>45542</v>
      </c>
      <c r="C4340" s="210" t="str">
        <f t="shared" si="668"/>
        <v>Zone 1 - Mile 14</v>
      </c>
      <c r="D4340" s="84" t="s">
        <v>657</v>
      </c>
      <c r="E4340" s="51" t="str">
        <f t="shared" si="669"/>
        <v>Adri</v>
      </c>
      <c r="F4340" s="51" t="str">
        <f t="shared" si="670"/>
        <v>Roets</v>
      </c>
      <c r="G4340" s="51" t="str">
        <f t="shared" si="671"/>
        <v>Men Master</v>
      </c>
      <c r="H4340" s="51" t="str">
        <f t="shared" si="672"/>
        <v>Atlantic Angling Club</v>
      </c>
      <c r="I4340" s="84"/>
      <c r="J4340" s="84"/>
      <c r="K4340" s="84"/>
      <c r="L4340" s="83" t="str">
        <f t="shared" si="673"/>
        <v/>
      </c>
      <c r="M4340" s="83" t="str">
        <f t="shared" si="674"/>
        <v/>
      </c>
    </row>
    <row r="4341" spans="1:13" x14ac:dyDescent="0.3">
      <c r="A4341" s="210" t="str">
        <f t="shared" si="666"/>
        <v>2024-IC-L3</v>
      </c>
      <c r="B4341" s="199">
        <f t="shared" si="667"/>
        <v>45542</v>
      </c>
      <c r="C4341" s="210" t="str">
        <f t="shared" si="668"/>
        <v>Zone 1 - Mile 14</v>
      </c>
      <c r="D4341" s="84" t="s">
        <v>1029</v>
      </c>
      <c r="E4341" s="51" t="str">
        <f t="shared" si="669"/>
        <v>Luigi</v>
      </c>
      <c r="F4341" s="51" t="str">
        <f t="shared" si="670"/>
        <v>Strappazzon</v>
      </c>
      <c r="G4341" s="51" t="str">
        <f t="shared" si="671"/>
        <v>Men U/16</v>
      </c>
      <c r="H4341" s="51" t="str">
        <f t="shared" si="672"/>
        <v>Atlantic Angling Club</v>
      </c>
      <c r="I4341" s="84"/>
      <c r="J4341" s="84"/>
      <c r="K4341" s="84"/>
      <c r="L4341" s="83" t="str">
        <f t="shared" si="673"/>
        <v/>
      </c>
      <c r="M4341" s="83" t="str">
        <f t="shared" si="674"/>
        <v/>
      </c>
    </row>
    <row r="4342" spans="1:13" x14ac:dyDescent="0.3">
      <c r="A4342" s="210" t="str">
        <f t="shared" si="666"/>
        <v>2024-IC-L3</v>
      </c>
      <c r="B4342" s="199">
        <f t="shared" si="667"/>
        <v>45542</v>
      </c>
      <c r="C4342" s="210" t="str">
        <f t="shared" si="668"/>
        <v>Zone 1 - Mile 14</v>
      </c>
      <c r="D4342" s="84" t="s">
        <v>1429</v>
      </c>
      <c r="E4342" s="51" t="str">
        <f t="shared" si="669"/>
        <v>Andi</v>
      </c>
      <c r="F4342" s="51" t="str">
        <f t="shared" si="670"/>
        <v>Bachran</v>
      </c>
      <c r="G4342" s="51" t="str">
        <f t="shared" si="671"/>
        <v>Men Master</v>
      </c>
      <c r="H4342" s="51" t="str">
        <f t="shared" si="672"/>
        <v>Atlantic Angling Club</v>
      </c>
      <c r="I4342" s="84"/>
      <c r="J4342" s="84"/>
      <c r="K4342" s="84"/>
      <c r="L4342" s="83" t="str">
        <f t="shared" si="673"/>
        <v/>
      </c>
      <c r="M4342" s="83" t="str">
        <f t="shared" si="674"/>
        <v/>
      </c>
    </row>
    <row r="4343" spans="1:13" x14ac:dyDescent="0.3">
      <c r="A4343" s="210" t="str">
        <f t="shared" si="666"/>
        <v>2024-IC-L3</v>
      </c>
      <c r="B4343" s="199">
        <f t="shared" si="667"/>
        <v>45542</v>
      </c>
      <c r="C4343" s="210" t="str">
        <f t="shared" si="668"/>
        <v>Zone 1 - Mile 14</v>
      </c>
      <c r="D4343" s="84" t="s">
        <v>906</v>
      </c>
      <c r="E4343" s="51" t="str">
        <f t="shared" si="669"/>
        <v>Andries</v>
      </c>
      <c r="F4343" s="51" t="str">
        <f t="shared" si="670"/>
        <v>Burger</v>
      </c>
      <c r="G4343" s="51" t="str">
        <f t="shared" si="671"/>
        <v>Men Master</v>
      </c>
      <c r="H4343" s="51" t="str">
        <f t="shared" si="672"/>
        <v>Atlantic Angling Club</v>
      </c>
      <c r="I4343" s="84"/>
      <c r="J4343" s="84"/>
      <c r="K4343" s="84"/>
      <c r="L4343" s="83" t="str">
        <f t="shared" si="673"/>
        <v/>
      </c>
      <c r="M4343" s="83" t="str">
        <f t="shared" si="674"/>
        <v/>
      </c>
    </row>
    <row r="4344" spans="1:13" ht="13.8" thickBot="1" x14ac:dyDescent="0.35">
      <c r="A4344" s="212" t="str">
        <f t="shared" si="666"/>
        <v>2024-IC-L3</v>
      </c>
      <c r="B4344" s="211">
        <f t="shared" si="667"/>
        <v>45542</v>
      </c>
      <c r="C4344" s="212" t="str">
        <f t="shared" si="668"/>
        <v>Zone 1 - Mile 14</v>
      </c>
      <c r="D4344" s="201" t="s">
        <v>1670</v>
      </c>
      <c r="E4344" s="213" t="str">
        <f t="shared" si="669"/>
        <v>Andy</v>
      </c>
      <c r="F4344" s="213" t="str">
        <f t="shared" si="670"/>
        <v>Welzig</v>
      </c>
      <c r="G4344" s="213" t="str">
        <f t="shared" si="671"/>
        <v>Men Grand Masters</v>
      </c>
      <c r="H4344" s="213" t="str">
        <f t="shared" si="672"/>
        <v>Atlantic Angling Club</v>
      </c>
      <c r="I4344" s="201"/>
      <c r="J4344" s="201"/>
      <c r="K4344" s="201"/>
      <c r="L4344" s="214" t="str">
        <f t="shared" si="673"/>
        <v/>
      </c>
      <c r="M4344" s="214" t="str">
        <f t="shared" si="674"/>
        <v/>
      </c>
    </row>
    <row r="4345" spans="1:13" x14ac:dyDescent="0.3">
      <c r="A4345" s="216" t="s">
        <v>2160</v>
      </c>
      <c r="B4345" s="284">
        <v>45605</v>
      </c>
      <c r="C4345" s="216" t="s">
        <v>1887</v>
      </c>
      <c r="D4345" s="82" t="s">
        <v>1615</v>
      </c>
      <c r="E4345" s="51" t="str">
        <f t="shared" si="669"/>
        <v>Luca</v>
      </c>
      <c r="F4345" s="51" t="str">
        <f t="shared" si="670"/>
        <v>Greeff</v>
      </c>
      <c r="G4345" s="51" t="str">
        <f t="shared" si="671"/>
        <v>Men U/21</v>
      </c>
      <c r="H4345" s="51" t="str">
        <f t="shared" si="672"/>
        <v>Welwitschia</v>
      </c>
      <c r="I4345" s="82"/>
      <c r="J4345" s="82"/>
      <c r="K4345" s="82"/>
      <c r="L4345" s="83" t="str">
        <f t="shared" si="673"/>
        <v/>
      </c>
      <c r="M4345" s="83" t="str">
        <f t="shared" si="674"/>
        <v/>
      </c>
    </row>
    <row r="4346" spans="1:13" x14ac:dyDescent="0.3">
      <c r="A4346" s="210" t="str">
        <f t="shared" si="666"/>
        <v>2024-IC-L4</v>
      </c>
      <c r="B4346" s="199">
        <f t="shared" si="667"/>
        <v>45605</v>
      </c>
      <c r="C4346" s="210" t="str">
        <f t="shared" si="668"/>
        <v>Zone 5 - Blare</v>
      </c>
      <c r="D4346" s="84" t="s">
        <v>741</v>
      </c>
      <c r="E4346" s="51" t="str">
        <f t="shared" si="669"/>
        <v>Bradd</v>
      </c>
      <c r="F4346" s="51" t="str">
        <f t="shared" si="670"/>
        <v>Biller</v>
      </c>
      <c r="G4346" s="51" t="str">
        <f t="shared" si="671"/>
        <v>Men Senior</v>
      </c>
      <c r="H4346" s="51" t="str">
        <f t="shared" si="672"/>
        <v>Welwitschia</v>
      </c>
      <c r="I4346" s="84"/>
      <c r="J4346" s="84" t="s">
        <v>1279</v>
      </c>
      <c r="K4346" s="84">
        <v>77</v>
      </c>
      <c r="L4346" s="83">
        <f t="shared" si="673"/>
        <v>1.8</v>
      </c>
      <c r="M4346" s="83">
        <f t="shared" si="674"/>
        <v>1.8</v>
      </c>
    </row>
    <row r="4347" spans="1:13" x14ac:dyDescent="0.3">
      <c r="A4347" s="210" t="str">
        <f t="shared" si="666"/>
        <v>2024-IC-L4</v>
      </c>
      <c r="B4347" s="199">
        <f t="shared" si="667"/>
        <v>45605</v>
      </c>
      <c r="C4347" s="210" t="str">
        <f t="shared" si="668"/>
        <v>Zone 5 - Blare</v>
      </c>
      <c r="D4347" s="84" t="s">
        <v>1499</v>
      </c>
      <c r="E4347" s="51" t="str">
        <f t="shared" si="669"/>
        <v>Rian</v>
      </c>
      <c r="F4347" s="51" t="str">
        <f t="shared" si="670"/>
        <v>Horn</v>
      </c>
      <c r="G4347" s="51" t="str">
        <f t="shared" si="671"/>
        <v>Men Master</v>
      </c>
      <c r="H4347" s="51" t="str">
        <f t="shared" si="672"/>
        <v>Welwitschia</v>
      </c>
      <c r="I4347" s="84"/>
      <c r="J4347" s="84" t="s">
        <v>1280</v>
      </c>
      <c r="K4347" s="84">
        <v>68</v>
      </c>
      <c r="L4347" s="83">
        <f t="shared" si="673"/>
        <v>1</v>
      </c>
      <c r="M4347" s="83">
        <f t="shared" si="674"/>
        <v>1</v>
      </c>
    </row>
    <row r="4348" spans="1:13" x14ac:dyDescent="0.3">
      <c r="A4348" s="210" t="str">
        <f t="shared" si="666"/>
        <v>2024-IC-L4</v>
      </c>
      <c r="B4348" s="199">
        <f t="shared" si="667"/>
        <v>45605</v>
      </c>
      <c r="C4348" s="210" t="str">
        <f t="shared" si="668"/>
        <v>Zone 5 - Blare</v>
      </c>
      <c r="D4348" s="84" t="s">
        <v>1499</v>
      </c>
      <c r="E4348" s="51" t="str">
        <f t="shared" si="669"/>
        <v>Rian</v>
      </c>
      <c r="F4348" s="51" t="str">
        <f t="shared" si="670"/>
        <v>Horn</v>
      </c>
      <c r="G4348" s="51" t="str">
        <f t="shared" si="671"/>
        <v>Men Master</v>
      </c>
      <c r="H4348" s="51" t="str">
        <f t="shared" si="672"/>
        <v>Welwitschia</v>
      </c>
      <c r="I4348" s="84"/>
      <c r="J4348" s="84" t="s">
        <v>1280</v>
      </c>
      <c r="K4348" s="84">
        <v>68</v>
      </c>
      <c r="L4348" s="83">
        <f t="shared" si="673"/>
        <v>1</v>
      </c>
      <c r="M4348" s="83">
        <f t="shared" si="674"/>
        <v>1</v>
      </c>
    </row>
    <row r="4349" spans="1:13" x14ac:dyDescent="0.3">
      <c r="A4349" s="210" t="str">
        <f t="shared" si="666"/>
        <v>2024-IC-L4</v>
      </c>
      <c r="B4349" s="199">
        <f t="shared" si="667"/>
        <v>45605</v>
      </c>
      <c r="C4349" s="210" t="str">
        <f t="shared" si="668"/>
        <v>Zone 5 - Blare</v>
      </c>
      <c r="D4349" s="84" t="s">
        <v>1011</v>
      </c>
      <c r="E4349" s="51" t="str">
        <f t="shared" si="669"/>
        <v>Dean</v>
      </c>
      <c r="F4349" s="51" t="str">
        <f t="shared" si="670"/>
        <v>Biller</v>
      </c>
      <c r="G4349" s="51" t="str">
        <f t="shared" si="671"/>
        <v>Men Senior</v>
      </c>
      <c r="H4349" s="51" t="str">
        <f t="shared" si="672"/>
        <v>Welwitschia</v>
      </c>
      <c r="I4349" s="84"/>
      <c r="J4349" s="84" t="s">
        <v>1280</v>
      </c>
      <c r="K4349" s="84">
        <v>72</v>
      </c>
      <c r="L4349" s="83">
        <f t="shared" si="673"/>
        <v>1.2</v>
      </c>
      <c r="M4349" s="83">
        <f t="shared" si="674"/>
        <v>1.2</v>
      </c>
    </row>
    <row r="4350" spans="1:13" x14ac:dyDescent="0.3">
      <c r="A4350" s="210" t="str">
        <f t="shared" si="666"/>
        <v>2024-IC-L4</v>
      </c>
      <c r="B4350" s="199">
        <f t="shared" si="667"/>
        <v>45605</v>
      </c>
      <c r="C4350" s="210" t="str">
        <f t="shared" si="668"/>
        <v>Zone 5 - Blare</v>
      </c>
      <c r="D4350" s="84" t="s">
        <v>852</v>
      </c>
      <c r="E4350" s="51" t="str">
        <f t="shared" si="669"/>
        <v>Axel</v>
      </c>
      <c r="F4350" s="51" t="str">
        <f t="shared" si="670"/>
        <v>Parr</v>
      </c>
      <c r="G4350" s="51" t="str">
        <f t="shared" si="671"/>
        <v>Men Master</v>
      </c>
      <c r="H4350" s="51" t="str">
        <f t="shared" si="672"/>
        <v>Welwitschia</v>
      </c>
      <c r="I4350" s="84"/>
      <c r="J4350" s="84" t="s">
        <v>1280</v>
      </c>
      <c r="K4350" s="84">
        <v>104</v>
      </c>
      <c r="L4350" s="83">
        <f t="shared" si="673"/>
        <v>4.2</v>
      </c>
      <c r="M4350" s="83">
        <f t="shared" si="674"/>
        <v>4.2</v>
      </c>
    </row>
    <row r="4351" spans="1:13" x14ac:dyDescent="0.3">
      <c r="A4351" s="210" t="str">
        <f t="shared" si="666"/>
        <v>2024-IC-L4</v>
      </c>
      <c r="B4351" s="199">
        <f t="shared" si="667"/>
        <v>45605</v>
      </c>
      <c r="C4351" s="210" t="str">
        <f t="shared" si="668"/>
        <v>Zone 5 - Blare</v>
      </c>
      <c r="D4351" s="84" t="s">
        <v>1629</v>
      </c>
      <c r="E4351" s="51" t="str">
        <f t="shared" si="669"/>
        <v>Krynauw</v>
      </c>
      <c r="F4351" s="51" t="str">
        <f t="shared" si="670"/>
        <v>Bauwer</v>
      </c>
      <c r="G4351" s="51" t="str">
        <f t="shared" si="671"/>
        <v>Men U/21</v>
      </c>
      <c r="H4351" s="51" t="str">
        <f t="shared" si="672"/>
        <v>Welwitschia</v>
      </c>
      <c r="I4351" s="84"/>
      <c r="J4351" s="84" t="s">
        <v>1279</v>
      </c>
      <c r="K4351" s="84">
        <v>67</v>
      </c>
      <c r="L4351" s="83">
        <f t="shared" si="673"/>
        <v>1.1000000000000001</v>
      </c>
      <c r="M4351" s="83">
        <f t="shared" si="674"/>
        <v>1.1000000000000001</v>
      </c>
    </row>
    <row r="4352" spans="1:13" x14ac:dyDescent="0.3">
      <c r="A4352" s="210" t="str">
        <f t="shared" si="666"/>
        <v>2024-IC-L4</v>
      </c>
      <c r="B4352" s="199">
        <f t="shared" si="667"/>
        <v>45605</v>
      </c>
      <c r="C4352" s="210" t="str">
        <f t="shared" si="668"/>
        <v>Zone 5 - Blare</v>
      </c>
      <c r="D4352" s="84" t="s">
        <v>1629</v>
      </c>
      <c r="E4352" s="51" t="str">
        <f t="shared" si="669"/>
        <v>Krynauw</v>
      </c>
      <c r="F4352" s="51" t="str">
        <f t="shared" si="670"/>
        <v>Bauwer</v>
      </c>
      <c r="G4352" s="51" t="str">
        <f t="shared" si="671"/>
        <v>Men U/21</v>
      </c>
      <c r="H4352" s="51" t="str">
        <f t="shared" si="672"/>
        <v>Welwitschia</v>
      </c>
      <c r="I4352" s="84" t="s">
        <v>19</v>
      </c>
      <c r="J4352" s="84"/>
      <c r="K4352" s="84">
        <v>51</v>
      </c>
      <c r="L4352" s="83">
        <f t="shared" si="673"/>
        <v>1.4</v>
      </c>
      <c r="M4352" s="83">
        <f t="shared" si="674"/>
        <v>1.4</v>
      </c>
    </row>
    <row r="4353" spans="1:13" x14ac:dyDescent="0.3">
      <c r="A4353" s="210" t="str">
        <f t="shared" si="666"/>
        <v>2024-IC-L4</v>
      </c>
      <c r="B4353" s="199">
        <f t="shared" si="667"/>
        <v>45605</v>
      </c>
      <c r="C4353" s="210" t="str">
        <f t="shared" si="668"/>
        <v>Zone 5 - Blare</v>
      </c>
      <c r="D4353" s="84" t="s">
        <v>1629</v>
      </c>
      <c r="E4353" s="51" t="str">
        <f t="shared" si="669"/>
        <v>Krynauw</v>
      </c>
      <c r="F4353" s="51" t="str">
        <f t="shared" si="670"/>
        <v>Bauwer</v>
      </c>
      <c r="G4353" s="51" t="str">
        <f t="shared" si="671"/>
        <v>Men U/21</v>
      </c>
      <c r="H4353" s="51" t="str">
        <f t="shared" si="672"/>
        <v>Welwitschia</v>
      </c>
      <c r="I4353" s="84" t="s">
        <v>19</v>
      </c>
      <c r="J4353" s="84"/>
      <c r="K4353" s="84">
        <v>51</v>
      </c>
      <c r="L4353" s="83">
        <f t="shared" si="673"/>
        <v>1.4</v>
      </c>
      <c r="M4353" s="83">
        <f t="shared" si="674"/>
        <v>1.4</v>
      </c>
    </row>
    <row r="4354" spans="1:13" x14ac:dyDescent="0.3">
      <c r="A4354" s="210" t="str">
        <f t="shared" si="666"/>
        <v>2024-IC-L4</v>
      </c>
      <c r="B4354" s="199">
        <f t="shared" si="667"/>
        <v>45605</v>
      </c>
      <c r="C4354" s="210" t="str">
        <f t="shared" si="668"/>
        <v>Zone 5 - Blare</v>
      </c>
      <c r="D4354" s="84" t="s">
        <v>1374</v>
      </c>
      <c r="E4354" s="51" t="str">
        <f t="shared" si="669"/>
        <v>Michael</v>
      </c>
      <c r="F4354" s="51" t="str">
        <f t="shared" si="670"/>
        <v>Diedericks</v>
      </c>
      <c r="G4354" s="51" t="str">
        <f t="shared" si="671"/>
        <v>Men U/16</v>
      </c>
      <c r="H4354" s="51" t="str">
        <f t="shared" si="672"/>
        <v>Welwitschia</v>
      </c>
      <c r="I4354" s="84" t="s">
        <v>19</v>
      </c>
      <c r="J4354" s="84"/>
      <c r="K4354" s="84">
        <v>44</v>
      </c>
      <c r="L4354" s="83">
        <f t="shared" si="673"/>
        <v>0.9</v>
      </c>
      <c r="M4354" s="83">
        <f t="shared" si="674"/>
        <v>0.9</v>
      </c>
    </row>
    <row r="4355" spans="1:13" x14ac:dyDescent="0.3">
      <c r="A4355" s="210" t="str">
        <f t="shared" ref="A4355:A4418" si="675">IF(D4355="","",A4354)</f>
        <v>2024-IC-L4</v>
      </c>
      <c r="B4355" s="199">
        <f t="shared" ref="B4355:B4418" si="676">IF(D4355="","",B4354)</f>
        <v>45605</v>
      </c>
      <c r="C4355" s="210" t="str">
        <f t="shared" ref="C4355:C4418" si="677">IF(D4355="","",C4354)</f>
        <v>Zone 5 - Blare</v>
      </c>
      <c r="D4355" s="84" t="s">
        <v>1374</v>
      </c>
      <c r="E4355" s="51" t="str">
        <f t="shared" ref="E4355:E4418" si="678">IF(D4355="","",VLOOKUP(D4355,Master,3,FALSE))</f>
        <v>Michael</v>
      </c>
      <c r="F4355" s="51" t="str">
        <f t="shared" ref="F4355:F4418" si="679">IF(D4355="","",VLOOKUP(D4355,Master,4,FALSE))</f>
        <v>Diedericks</v>
      </c>
      <c r="G4355" s="51" t="str">
        <f t="shared" ref="G4355:G4418" si="680">IF(D4355="","",VLOOKUP(D4355,Master,5,FALSE))</f>
        <v>Men U/16</v>
      </c>
      <c r="H4355" s="51" t="str">
        <f t="shared" ref="H4355:H4418" si="681">IF(D4355="","",VLOOKUP(D4355,Master,2,FALSE))</f>
        <v>Welwitschia</v>
      </c>
      <c r="I4355" s="84"/>
      <c r="J4355" s="84" t="s">
        <v>1279</v>
      </c>
      <c r="K4355" s="84">
        <v>147</v>
      </c>
      <c r="L4355" s="83">
        <f t="shared" ref="L4355:L4418" si="682">IF(K4355="","",IF(I4355="",ROUND(HLOOKUP(J4355,kgList,K4355,FALSE),1),ROUND(HLOOKUP(I4355,kgList,K4355,FALSE),1)))</f>
        <v>16.2</v>
      </c>
      <c r="M4355" s="83">
        <f t="shared" ref="M4355:M4418" si="683">IF(L4355="","",IF(COUNTA(I4355:J4355)&gt;1,"Edible or Inedible",IF(COUNTA(I4355)=1,L4355*1,IF(COUNTA(J4355)=1,L4355*1,"ERROR"))))</f>
        <v>16.2</v>
      </c>
    </row>
    <row r="4356" spans="1:13" x14ac:dyDescent="0.3">
      <c r="A4356" s="210" t="str">
        <f t="shared" si="675"/>
        <v>2024-IC-L4</v>
      </c>
      <c r="B4356" s="199">
        <f t="shared" si="676"/>
        <v>45605</v>
      </c>
      <c r="C4356" s="210" t="str">
        <f t="shared" si="677"/>
        <v>Zone 5 - Blare</v>
      </c>
      <c r="D4356" s="84" t="s">
        <v>557</v>
      </c>
      <c r="E4356" s="51" t="str">
        <f t="shared" si="678"/>
        <v>Dian</v>
      </c>
      <c r="F4356" s="51" t="str">
        <f t="shared" si="679"/>
        <v>Neethling</v>
      </c>
      <c r="G4356" s="51" t="str">
        <f t="shared" si="680"/>
        <v>Men Senior</v>
      </c>
      <c r="H4356" s="51" t="str">
        <f t="shared" si="681"/>
        <v>Welwitschia</v>
      </c>
      <c r="I4356" s="84"/>
      <c r="J4356" s="84" t="s">
        <v>1280</v>
      </c>
      <c r="K4356" s="84">
        <v>141</v>
      </c>
      <c r="L4356" s="83">
        <f t="shared" si="682"/>
        <v>12.3</v>
      </c>
      <c r="M4356" s="83">
        <f t="shared" si="683"/>
        <v>12.3</v>
      </c>
    </row>
    <row r="4357" spans="1:13" x14ac:dyDescent="0.3">
      <c r="A4357" s="210" t="str">
        <f t="shared" si="675"/>
        <v>2024-IC-L4</v>
      </c>
      <c r="B4357" s="199">
        <f t="shared" si="676"/>
        <v>45605</v>
      </c>
      <c r="C4357" s="210" t="str">
        <f t="shared" si="677"/>
        <v>Zone 5 - Blare</v>
      </c>
      <c r="D4357" s="84" t="s">
        <v>557</v>
      </c>
      <c r="E4357" s="51" t="str">
        <f t="shared" si="678"/>
        <v>Dian</v>
      </c>
      <c r="F4357" s="51" t="str">
        <f t="shared" si="679"/>
        <v>Neethling</v>
      </c>
      <c r="G4357" s="51" t="str">
        <f t="shared" si="680"/>
        <v>Men Senior</v>
      </c>
      <c r="H4357" s="51" t="str">
        <f t="shared" si="681"/>
        <v>Welwitschia</v>
      </c>
      <c r="I4357" s="84"/>
      <c r="J4357" s="84" t="s">
        <v>1279</v>
      </c>
      <c r="K4357" s="84">
        <v>103</v>
      </c>
      <c r="L4357" s="83">
        <f t="shared" si="682"/>
        <v>4.8</v>
      </c>
      <c r="M4357" s="83">
        <f t="shared" si="683"/>
        <v>4.8</v>
      </c>
    </row>
    <row r="4358" spans="1:13" x14ac:dyDescent="0.3">
      <c r="A4358" s="210" t="str">
        <f t="shared" si="675"/>
        <v>2024-IC-L4</v>
      </c>
      <c r="B4358" s="199">
        <f t="shared" si="676"/>
        <v>45605</v>
      </c>
      <c r="C4358" s="210" t="str">
        <f t="shared" si="677"/>
        <v>Zone 5 - Blare</v>
      </c>
      <c r="D4358" s="84" t="s">
        <v>834</v>
      </c>
      <c r="E4358" s="51" t="str">
        <f t="shared" si="678"/>
        <v>Raymond</v>
      </c>
      <c r="F4358" s="51" t="str">
        <f t="shared" si="679"/>
        <v>Duvenhage</v>
      </c>
      <c r="G4358" s="51" t="str">
        <f t="shared" si="680"/>
        <v>Men Veteran</v>
      </c>
      <c r="H4358" s="51" t="str">
        <f t="shared" si="681"/>
        <v>Welwitschia</v>
      </c>
      <c r="I4358" s="84"/>
      <c r="J4358" s="84" t="s">
        <v>1279</v>
      </c>
      <c r="K4358" s="84">
        <v>84</v>
      </c>
      <c r="L4358" s="83">
        <f t="shared" si="682"/>
        <v>2.4</v>
      </c>
      <c r="M4358" s="83">
        <f t="shared" si="683"/>
        <v>2.4</v>
      </c>
    </row>
    <row r="4359" spans="1:13" x14ac:dyDescent="0.3">
      <c r="A4359" s="210" t="str">
        <f t="shared" si="675"/>
        <v>2024-IC-L4</v>
      </c>
      <c r="B4359" s="199">
        <f t="shared" si="676"/>
        <v>45605</v>
      </c>
      <c r="C4359" s="210" t="str">
        <f t="shared" si="677"/>
        <v>Zone 5 - Blare</v>
      </c>
      <c r="D4359" s="84" t="s">
        <v>834</v>
      </c>
      <c r="E4359" s="51" t="str">
        <f t="shared" si="678"/>
        <v>Raymond</v>
      </c>
      <c r="F4359" s="51" t="str">
        <f t="shared" si="679"/>
        <v>Duvenhage</v>
      </c>
      <c r="G4359" s="51" t="str">
        <f t="shared" si="680"/>
        <v>Men Veteran</v>
      </c>
      <c r="H4359" s="51" t="str">
        <f t="shared" si="681"/>
        <v>Welwitschia</v>
      </c>
      <c r="I4359" s="84"/>
      <c r="J4359" s="84" t="s">
        <v>1279</v>
      </c>
      <c r="K4359" s="84">
        <v>81</v>
      </c>
      <c r="L4359" s="83">
        <f t="shared" si="682"/>
        <v>2.1</v>
      </c>
      <c r="M4359" s="83">
        <f t="shared" si="683"/>
        <v>2.1</v>
      </c>
    </row>
    <row r="4360" spans="1:13" x14ac:dyDescent="0.3">
      <c r="A4360" s="210" t="str">
        <f t="shared" si="675"/>
        <v>2024-IC-L4</v>
      </c>
      <c r="B4360" s="199">
        <f t="shared" si="676"/>
        <v>45605</v>
      </c>
      <c r="C4360" s="210" t="str">
        <f t="shared" si="677"/>
        <v>Zone 5 - Blare</v>
      </c>
      <c r="D4360" s="84" t="s">
        <v>834</v>
      </c>
      <c r="E4360" s="51" t="str">
        <f t="shared" si="678"/>
        <v>Raymond</v>
      </c>
      <c r="F4360" s="51" t="str">
        <f t="shared" si="679"/>
        <v>Duvenhage</v>
      </c>
      <c r="G4360" s="51" t="str">
        <f t="shared" si="680"/>
        <v>Men Veteran</v>
      </c>
      <c r="H4360" s="51" t="str">
        <f t="shared" si="681"/>
        <v>Welwitschia</v>
      </c>
      <c r="I4360" s="84"/>
      <c r="J4360" s="84" t="s">
        <v>1279</v>
      </c>
      <c r="K4360" s="84">
        <v>67</v>
      </c>
      <c r="L4360" s="83">
        <f t="shared" si="682"/>
        <v>1.1000000000000001</v>
      </c>
      <c r="M4360" s="83">
        <f t="shared" si="683"/>
        <v>1.1000000000000001</v>
      </c>
    </row>
    <row r="4361" spans="1:13" x14ac:dyDescent="0.3">
      <c r="A4361" s="210" t="str">
        <f t="shared" si="675"/>
        <v>2024-IC-L4</v>
      </c>
      <c r="B4361" s="199">
        <f t="shared" si="676"/>
        <v>45605</v>
      </c>
      <c r="C4361" s="210" t="str">
        <f t="shared" si="677"/>
        <v>Zone 5 - Blare</v>
      </c>
      <c r="D4361" s="84" t="s">
        <v>465</v>
      </c>
      <c r="E4361" s="51" t="str">
        <f t="shared" si="678"/>
        <v>Johan</v>
      </c>
      <c r="F4361" s="51" t="str">
        <f t="shared" si="679"/>
        <v>Diedericks</v>
      </c>
      <c r="G4361" s="51" t="str">
        <f t="shared" si="680"/>
        <v>Men Veteran</v>
      </c>
      <c r="H4361" s="51" t="str">
        <f t="shared" si="681"/>
        <v>Welwitschia</v>
      </c>
      <c r="I4361" s="84"/>
      <c r="J4361" s="84" t="s">
        <v>1279</v>
      </c>
      <c r="K4361" s="84">
        <v>160</v>
      </c>
      <c r="L4361" s="83">
        <f t="shared" si="682"/>
        <v>21.7</v>
      </c>
      <c r="M4361" s="83">
        <f t="shared" si="683"/>
        <v>21.7</v>
      </c>
    </row>
    <row r="4362" spans="1:13" x14ac:dyDescent="0.3">
      <c r="A4362" s="210" t="str">
        <f t="shared" si="675"/>
        <v>2024-IC-L4</v>
      </c>
      <c r="B4362" s="199">
        <f t="shared" si="676"/>
        <v>45605</v>
      </c>
      <c r="C4362" s="210" t="str">
        <f t="shared" si="677"/>
        <v>Zone 5 - Blare</v>
      </c>
      <c r="D4362" s="84" t="s">
        <v>465</v>
      </c>
      <c r="E4362" s="51" t="str">
        <f t="shared" si="678"/>
        <v>Johan</v>
      </c>
      <c r="F4362" s="51" t="str">
        <f t="shared" si="679"/>
        <v>Diedericks</v>
      </c>
      <c r="G4362" s="51" t="str">
        <f t="shared" si="680"/>
        <v>Men Veteran</v>
      </c>
      <c r="H4362" s="51" t="str">
        <f t="shared" si="681"/>
        <v>Welwitschia</v>
      </c>
      <c r="I4362" s="84" t="s">
        <v>19</v>
      </c>
      <c r="J4362" s="84"/>
      <c r="K4362" s="84">
        <v>48</v>
      </c>
      <c r="L4362" s="83">
        <f t="shared" si="682"/>
        <v>1.1000000000000001</v>
      </c>
      <c r="M4362" s="83">
        <f t="shared" si="683"/>
        <v>1.1000000000000001</v>
      </c>
    </row>
    <row r="4363" spans="1:13" x14ac:dyDescent="0.3">
      <c r="A4363" s="210" t="str">
        <f t="shared" si="675"/>
        <v>2024-IC-L4</v>
      </c>
      <c r="B4363" s="199">
        <f t="shared" si="676"/>
        <v>45605</v>
      </c>
      <c r="C4363" s="210" t="str">
        <f t="shared" si="677"/>
        <v>Zone 5 - Blare</v>
      </c>
      <c r="D4363" s="84" t="s">
        <v>465</v>
      </c>
      <c r="E4363" s="51" t="str">
        <f t="shared" si="678"/>
        <v>Johan</v>
      </c>
      <c r="F4363" s="51" t="str">
        <f t="shared" si="679"/>
        <v>Diedericks</v>
      </c>
      <c r="G4363" s="51" t="str">
        <f t="shared" si="680"/>
        <v>Men Veteran</v>
      </c>
      <c r="H4363" s="51" t="str">
        <f t="shared" si="681"/>
        <v>Welwitschia</v>
      </c>
      <c r="I4363" s="84" t="s">
        <v>19</v>
      </c>
      <c r="J4363" s="84"/>
      <c r="K4363" s="84">
        <v>51</v>
      </c>
      <c r="L4363" s="83">
        <f t="shared" si="682"/>
        <v>1.4</v>
      </c>
      <c r="M4363" s="83">
        <f t="shared" si="683"/>
        <v>1.4</v>
      </c>
    </row>
    <row r="4364" spans="1:13" x14ac:dyDescent="0.3">
      <c r="A4364" s="210" t="str">
        <f t="shared" si="675"/>
        <v>2024-IC-L4</v>
      </c>
      <c r="B4364" s="199">
        <f t="shared" si="676"/>
        <v>45605</v>
      </c>
      <c r="C4364" s="210" t="str">
        <f t="shared" si="677"/>
        <v>Zone 5 - Blare</v>
      </c>
      <c r="D4364" s="84" t="s">
        <v>465</v>
      </c>
      <c r="E4364" s="51" t="str">
        <f t="shared" si="678"/>
        <v>Johan</v>
      </c>
      <c r="F4364" s="51" t="str">
        <f t="shared" si="679"/>
        <v>Diedericks</v>
      </c>
      <c r="G4364" s="51" t="str">
        <f t="shared" si="680"/>
        <v>Men Veteran</v>
      </c>
      <c r="H4364" s="51" t="str">
        <f t="shared" si="681"/>
        <v>Welwitschia</v>
      </c>
      <c r="I4364" s="84" t="s">
        <v>19</v>
      </c>
      <c r="J4364" s="84"/>
      <c r="K4364" s="84">
        <v>40</v>
      </c>
      <c r="L4364" s="83">
        <f t="shared" si="682"/>
        <v>0.7</v>
      </c>
      <c r="M4364" s="83">
        <f t="shared" si="683"/>
        <v>0.7</v>
      </c>
    </row>
    <row r="4365" spans="1:13" x14ac:dyDescent="0.3">
      <c r="A4365" s="210" t="str">
        <f t="shared" si="675"/>
        <v>2024-IC-L4</v>
      </c>
      <c r="B4365" s="199">
        <f t="shared" si="676"/>
        <v>45605</v>
      </c>
      <c r="C4365" s="210" t="str">
        <f t="shared" si="677"/>
        <v>Zone 5 - Blare</v>
      </c>
      <c r="D4365" s="84" t="s">
        <v>465</v>
      </c>
      <c r="E4365" s="51" t="str">
        <f t="shared" si="678"/>
        <v>Johan</v>
      </c>
      <c r="F4365" s="51" t="str">
        <f t="shared" si="679"/>
        <v>Diedericks</v>
      </c>
      <c r="G4365" s="51" t="str">
        <f t="shared" si="680"/>
        <v>Men Veteran</v>
      </c>
      <c r="H4365" s="51" t="str">
        <f t="shared" si="681"/>
        <v>Welwitschia</v>
      </c>
      <c r="I4365" s="84" t="s">
        <v>19</v>
      </c>
      <c r="J4365" s="84"/>
      <c r="K4365" s="84">
        <v>45</v>
      </c>
      <c r="L4365" s="83">
        <f t="shared" si="682"/>
        <v>0.9</v>
      </c>
      <c r="M4365" s="83">
        <f t="shared" si="683"/>
        <v>0.9</v>
      </c>
    </row>
    <row r="4366" spans="1:13" x14ac:dyDescent="0.3">
      <c r="A4366" s="210" t="str">
        <f t="shared" si="675"/>
        <v>2024-IC-L4</v>
      </c>
      <c r="B4366" s="199">
        <f t="shared" si="676"/>
        <v>45605</v>
      </c>
      <c r="C4366" s="210" t="str">
        <f t="shared" si="677"/>
        <v>Zone 5 - Blare</v>
      </c>
      <c r="D4366" s="84" t="s">
        <v>1500</v>
      </c>
      <c r="E4366" s="51" t="str">
        <f t="shared" si="678"/>
        <v>Sylvia</v>
      </c>
      <c r="F4366" s="51" t="str">
        <f t="shared" si="679"/>
        <v>Horn</v>
      </c>
      <c r="G4366" s="51" t="str">
        <f t="shared" si="680"/>
        <v>Ladies Master</v>
      </c>
      <c r="H4366" s="51" t="str">
        <f t="shared" si="681"/>
        <v>Welwitschia</v>
      </c>
      <c r="I4366" s="84" t="s">
        <v>19</v>
      </c>
      <c r="J4366" s="84"/>
      <c r="K4366" s="84">
        <v>65</v>
      </c>
      <c r="L4366" s="83">
        <f t="shared" si="682"/>
        <v>2.8</v>
      </c>
      <c r="M4366" s="83">
        <f t="shared" si="683"/>
        <v>2.8</v>
      </c>
    </row>
    <row r="4367" spans="1:13" x14ac:dyDescent="0.3">
      <c r="A4367" s="210" t="str">
        <f t="shared" si="675"/>
        <v>2024-IC-L4</v>
      </c>
      <c r="B4367" s="199">
        <f t="shared" si="676"/>
        <v>45605</v>
      </c>
      <c r="C4367" s="210" t="str">
        <f t="shared" si="677"/>
        <v>Zone 5 - Blare</v>
      </c>
      <c r="D4367" s="84" t="s">
        <v>1500</v>
      </c>
      <c r="E4367" s="51" t="str">
        <f t="shared" si="678"/>
        <v>Sylvia</v>
      </c>
      <c r="F4367" s="51" t="str">
        <f t="shared" si="679"/>
        <v>Horn</v>
      </c>
      <c r="G4367" s="51" t="str">
        <f t="shared" si="680"/>
        <v>Ladies Master</v>
      </c>
      <c r="H4367" s="51" t="str">
        <f t="shared" si="681"/>
        <v>Welwitschia</v>
      </c>
      <c r="I4367" s="84" t="s">
        <v>19</v>
      </c>
      <c r="J4367" s="84"/>
      <c r="K4367" s="84">
        <v>41</v>
      </c>
      <c r="L4367" s="83">
        <f t="shared" si="682"/>
        <v>0.7</v>
      </c>
      <c r="M4367" s="83">
        <f t="shared" si="683"/>
        <v>0.7</v>
      </c>
    </row>
    <row r="4368" spans="1:13" x14ac:dyDescent="0.3">
      <c r="A4368" s="210" t="str">
        <f t="shared" si="675"/>
        <v>2024-IC-L4</v>
      </c>
      <c r="B4368" s="199">
        <f t="shared" si="676"/>
        <v>45605</v>
      </c>
      <c r="C4368" s="210" t="str">
        <f t="shared" si="677"/>
        <v>Zone 5 - Blare</v>
      </c>
      <c r="D4368" s="84" t="s">
        <v>1193</v>
      </c>
      <c r="E4368" s="51" t="str">
        <f t="shared" si="678"/>
        <v xml:space="preserve">Daniel </v>
      </c>
      <c r="F4368" s="51" t="str">
        <f t="shared" si="679"/>
        <v>Burger</v>
      </c>
      <c r="G4368" s="51" t="str">
        <f t="shared" si="680"/>
        <v>Men Senior</v>
      </c>
      <c r="H4368" s="51" t="str">
        <f t="shared" si="681"/>
        <v>Welwitschia</v>
      </c>
      <c r="I4368" s="84" t="s">
        <v>19</v>
      </c>
      <c r="J4368" s="84"/>
      <c r="K4368" s="84">
        <v>56</v>
      </c>
      <c r="L4368" s="83">
        <f t="shared" si="682"/>
        <v>1.8</v>
      </c>
      <c r="M4368" s="83">
        <f t="shared" si="683"/>
        <v>1.8</v>
      </c>
    </row>
    <row r="4369" spans="1:13" x14ac:dyDescent="0.3">
      <c r="A4369" s="210" t="str">
        <f t="shared" si="675"/>
        <v>2024-IC-L4</v>
      </c>
      <c r="B4369" s="199">
        <f t="shared" si="676"/>
        <v>45605</v>
      </c>
      <c r="C4369" s="210" t="str">
        <f t="shared" si="677"/>
        <v>Zone 5 - Blare</v>
      </c>
      <c r="D4369" s="84" t="s">
        <v>515</v>
      </c>
      <c r="E4369" s="51" t="str">
        <f t="shared" si="678"/>
        <v>Nols</v>
      </c>
      <c r="F4369" s="51" t="str">
        <f t="shared" si="679"/>
        <v>Diedericks</v>
      </c>
      <c r="G4369" s="51" t="str">
        <f t="shared" si="680"/>
        <v>Men Senior</v>
      </c>
      <c r="H4369" s="51" t="str">
        <f t="shared" si="681"/>
        <v>Welwitschia</v>
      </c>
      <c r="I4369" s="84" t="s">
        <v>19</v>
      </c>
      <c r="J4369" s="84"/>
      <c r="K4369" s="84">
        <v>54</v>
      </c>
      <c r="L4369" s="83">
        <f t="shared" si="682"/>
        <v>1.6</v>
      </c>
      <c r="M4369" s="83">
        <f t="shared" si="683"/>
        <v>1.6</v>
      </c>
    </row>
    <row r="4370" spans="1:13" x14ac:dyDescent="0.3">
      <c r="A4370" s="210" t="str">
        <f t="shared" si="675"/>
        <v>2024-IC-L4</v>
      </c>
      <c r="B4370" s="199">
        <f t="shared" si="676"/>
        <v>45605</v>
      </c>
      <c r="C4370" s="210" t="str">
        <f t="shared" si="677"/>
        <v>Zone 5 - Blare</v>
      </c>
      <c r="D4370" s="84" t="s">
        <v>515</v>
      </c>
      <c r="E4370" s="51" t="str">
        <f t="shared" si="678"/>
        <v>Nols</v>
      </c>
      <c r="F4370" s="51" t="str">
        <f t="shared" si="679"/>
        <v>Diedericks</v>
      </c>
      <c r="G4370" s="51" t="str">
        <f t="shared" si="680"/>
        <v>Men Senior</v>
      </c>
      <c r="H4370" s="51" t="str">
        <f t="shared" si="681"/>
        <v>Welwitschia</v>
      </c>
      <c r="I4370" s="84" t="s">
        <v>19</v>
      </c>
      <c r="J4370" s="84"/>
      <c r="K4370" s="84">
        <v>48</v>
      </c>
      <c r="L4370" s="83">
        <f t="shared" si="682"/>
        <v>1.1000000000000001</v>
      </c>
      <c r="M4370" s="83">
        <f t="shared" si="683"/>
        <v>1.1000000000000001</v>
      </c>
    </row>
    <row r="4371" spans="1:13" x14ac:dyDescent="0.3">
      <c r="A4371" s="210" t="str">
        <f t="shared" si="675"/>
        <v>2024-IC-L4</v>
      </c>
      <c r="B4371" s="199">
        <f t="shared" si="676"/>
        <v>45605</v>
      </c>
      <c r="C4371" s="210" t="str">
        <f t="shared" si="677"/>
        <v>Zone 5 - Blare</v>
      </c>
      <c r="D4371" s="84" t="s">
        <v>515</v>
      </c>
      <c r="E4371" s="51" t="str">
        <f t="shared" si="678"/>
        <v>Nols</v>
      </c>
      <c r="F4371" s="51" t="str">
        <f t="shared" si="679"/>
        <v>Diedericks</v>
      </c>
      <c r="G4371" s="51" t="str">
        <f t="shared" si="680"/>
        <v>Men Senior</v>
      </c>
      <c r="H4371" s="51" t="str">
        <f t="shared" si="681"/>
        <v>Welwitschia</v>
      </c>
      <c r="I4371" s="84" t="s">
        <v>19</v>
      </c>
      <c r="J4371" s="84"/>
      <c r="K4371" s="84">
        <v>51</v>
      </c>
      <c r="L4371" s="83">
        <f t="shared" si="682"/>
        <v>1.4</v>
      </c>
      <c r="M4371" s="83">
        <f t="shared" si="683"/>
        <v>1.4</v>
      </c>
    </row>
    <row r="4372" spans="1:13" x14ac:dyDescent="0.3">
      <c r="A4372" s="210" t="str">
        <f t="shared" si="675"/>
        <v>2024-IC-L4</v>
      </c>
      <c r="B4372" s="199">
        <f t="shared" si="676"/>
        <v>45605</v>
      </c>
      <c r="C4372" s="210" t="str">
        <f t="shared" si="677"/>
        <v>Zone 5 - Blare</v>
      </c>
      <c r="D4372" s="84" t="s">
        <v>452</v>
      </c>
      <c r="E4372" s="51" t="str">
        <f t="shared" si="678"/>
        <v>Bertie</v>
      </c>
      <c r="F4372" s="51" t="str">
        <f t="shared" si="679"/>
        <v>Diedericks</v>
      </c>
      <c r="G4372" s="51" t="str">
        <f t="shared" si="680"/>
        <v>Men Grand Masters</v>
      </c>
      <c r="H4372" s="51" t="str">
        <f t="shared" si="681"/>
        <v>Welwitschia</v>
      </c>
      <c r="I4372" s="84"/>
      <c r="J4372" s="84" t="s">
        <v>20</v>
      </c>
      <c r="K4372" s="84">
        <v>68</v>
      </c>
      <c r="L4372" s="83">
        <f t="shared" si="682"/>
        <v>1.1000000000000001</v>
      </c>
      <c r="M4372" s="83">
        <f t="shared" si="683"/>
        <v>1.1000000000000001</v>
      </c>
    </row>
    <row r="4373" spans="1:13" x14ac:dyDescent="0.3">
      <c r="A4373" s="210" t="str">
        <f t="shared" si="675"/>
        <v>2024-IC-L4</v>
      </c>
      <c r="B4373" s="199">
        <f t="shared" si="676"/>
        <v>45605</v>
      </c>
      <c r="C4373" s="210" t="str">
        <f t="shared" si="677"/>
        <v>Zone 5 - Blare</v>
      </c>
      <c r="D4373" s="84" t="s">
        <v>452</v>
      </c>
      <c r="E4373" s="51" t="str">
        <f t="shared" si="678"/>
        <v>Bertie</v>
      </c>
      <c r="F4373" s="51" t="str">
        <f t="shared" si="679"/>
        <v>Diedericks</v>
      </c>
      <c r="G4373" s="51" t="str">
        <f t="shared" si="680"/>
        <v>Men Grand Masters</v>
      </c>
      <c r="H4373" s="51" t="str">
        <f t="shared" si="681"/>
        <v>Welwitschia</v>
      </c>
      <c r="I4373" s="84" t="s">
        <v>19</v>
      </c>
      <c r="J4373" s="84"/>
      <c r="K4373" s="84">
        <v>46</v>
      </c>
      <c r="L4373" s="83">
        <f t="shared" si="682"/>
        <v>1</v>
      </c>
      <c r="M4373" s="83">
        <f t="shared" si="683"/>
        <v>1</v>
      </c>
    </row>
    <row r="4374" spans="1:13" x14ac:dyDescent="0.3">
      <c r="A4374" s="210" t="str">
        <f t="shared" si="675"/>
        <v>2024-IC-L4</v>
      </c>
      <c r="B4374" s="199">
        <f t="shared" si="676"/>
        <v>45605</v>
      </c>
      <c r="C4374" s="210" t="str">
        <f t="shared" si="677"/>
        <v>Zone 5 - Blare</v>
      </c>
      <c r="D4374" s="84" t="s">
        <v>452</v>
      </c>
      <c r="E4374" s="51" t="str">
        <f t="shared" si="678"/>
        <v>Bertie</v>
      </c>
      <c r="F4374" s="51" t="str">
        <f t="shared" si="679"/>
        <v>Diedericks</v>
      </c>
      <c r="G4374" s="51" t="str">
        <f t="shared" si="680"/>
        <v>Men Grand Masters</v>
      </c>
      <c r="H4374" s="51" t="str">
        <f t="shared" si="681"/>
        <v>Welwitschia</v>
      </c>
      <c r="I4374" s="84" t="s">
        <v>19</v>
      </c>
      <c r="J4374" s="84"/>
      <c r="K4374" s="84">
        <v>48</v>
      </c>
      <c r="L4374" s="83">
        <f t="shared" si="682"/>
        <v>1.1000000000000001</v>
      </c>
      <c r="M4374" s="83">
        <f t="shared" si="683"/>
        <v>1.1000000000000001</v>
      </c>
    </row>
    <row r="4375" spans="1:13" x14ac:dyDescent="0.3">
      <c r="A4375" s="210" t="str">
        <f t="shared" si="675"/>
        <v>2024-IC-L4</v>
      </c>
      <c r="B4375" s="199">
        <f t="shared" si="676"/>
        <v>45605</v>
      </c>
      <c r="C4375" s="210" t="str">
        <f t="shared" si="677"/>
        <v>Zone 5 - Blare</v>
      </c>
      <c r="D4375" s="84" t="s">
        <v>452</v>
      </c>
      <c r="E4375" s="51" t="str">
        <f t="shared" si="678"/>
        <v>Bertie</v>
      </c>
      <c r="F4375" s="51" t="str">
        <f t="shared" si="679"/>
        <v>Diedericks</v>
      </c>
      <c r="G4375" s="51" t="str">
        <f t="shared" si="680"/>
        <v>Men Grand Masters</v>
      </c>
      <c r="H4375" s="51" t="str">
        <f t="shared" si="681"/>
        <v>Welwitschia</v>
      </c>
      <c r="I4375" s="84" t="s">
        <v>19</v>
      </c>
      <c r="J4375" s="84"/>
      <c r="K4375" s="84">
        <v>54</v>
      </c>
      <c r="L4375" s="83">
        <f t="shared" si="682"/>
        <v>1.6</v>
      </c>
      <c r="M4375" s="83">
        <f t="shared" si="683"/>
        <v>1.6</v>
      </c>
    </row>
    <row r="4376" spans="1:13" x14ac:dyDescent="0.3">
      <c r="A4376" s="210" t="str">
        <f t="shared" si="675"/>
        <v>2024-IC-L4</v>
      </c>
      <c r="B4376" s="199">
        <f t="shared" si="676"/>
        <v>45605</v>
      </c>
      <c r="C4376" s="210" t="str">
        <f t="shared" si="677"/>
        <v>Zone 5 - Blare</v>
      </c>
      <c r="D4376" s="84" t="s">
        <v>1514</v>
      </c>
      <c r="E4376" s="51" t="str">
        <f t="shared" si="678"/>
        <v>Donald</v>
      </c>
      <c r="F4376" s="51" t="str">
        <f t="shared" si="679"/>
        <v>Walker</v>
      </c>
      <c r="G4376" s="51" t="str">
        <f t="shared" si="680"/>
        <v>Men Senior</v>
      </c>
      <c r="H4376" s="51" t="str">
        <f t="shared" si="681"/>
        <v>Welwitschia</v>
      </c>
      <c r="I4376" s="84" t="s">
        <v>19</v>
      </c>
      <c r="J4376" s="84"/>
      <c r="K4376" s="84">
        <v>50</v>
      </c>
      <c r="L4376" s="83">
        <f t="shared" si="682"/>
        <v>1.3</v>
      </c>
      <c r="M4376" s="83">
        <f t="shared" si="683"/>
        <v>1.3</v>
      </c>
    </row>
    <row r="4377" spans="1:13" x14ac:dyDescent="0.3">
      <c r="A4377" s="210" t="str">
        <f t="shared" si="675"/>
        <v>2024-IC-L4</v>
      </c>
      <c r="B4377" s="199">
        <f t="shared" si="676"/>
        <v>45605</v>
      </c>
      <c r="C4377" s="210" t="str">
        <f t="shared" si="677"/>
        <v>Zone 5 - Blare</v>
      </c>
      <c r="D4377" s="84" t="s">
        <v>1514</v>
      </c>
      <c r="E4377" s="51" t="str">
        <f t="shared" si="678"/>
        <v>Donald</v>
      </c>
      <c r="F4377" s="51" t="str">
        <f t="shared" si="679"/>
        <v>Walker</v>
      </c>
      <c r="G4377" s="51" t="str">
        <f t="shared" si="680"/>
        <v>Men Senior</v>
      </c>
      <c r="H4377" s="51" t="str">
        <f t="shared" si="681"/>
        <v>Welwitschia</v>
      </c>
      <c r="I4377" s="84" t="s">
        <v>19</v>
      </c>
      <c r="J4377" s="84"/>
      <c r="K4377" s="84">
        <v>52</v>
      </c>
      <c r="L4377" s="83">
        <f t="shared" si="682"/>
        <v>1.4</v>
      </c>
      <c r="M4377" s="83">
        <f t="shared" si="683"/>
        <v>1.4</v>
      </c>
    </row>
    <row r="4378" spans="1:13" x14ac:dyDescent="0.3">
      <c r="A4378" s="210" t="str">
        <f t="shared" si="675"/>
        <v>2024-IC-L4</v>
      </c>
      <c r="B4378" s="199">
        <f t="shared" si="676"/>
        <v>45605</v>
      </c>
      <c r="C4378" s="210" t="str">
        <f t="shared" si="677"/>
        <v>Zone 5 - Blare</v>
      </c>
      <c r="D4378" s="84" t="s">
        <v>1516</v>
      </c>
      <c r="E4378" s="51" t="str">
        <f t="shared" si="678"/>
        <v>Dirk</v>
      </c>
      <c r="F4378" s="51" t="str">
        <f t="shared" si="679"/>
        <v>Van Zyl</v>
      </c>
      <c r="G4378" s="51" t="str">
        <f t="shared" si="680"/>
        <v>Men Master</v>
      </c>
      <c r="H4378" s="51" t="str">
        <f t="shared" si="681"/>
        <v>Welwitschia</v>
      </c>
      <c r="I4378" s="84" t="s">
        <v>9</v>
      </c>
      <c r="J4378" s="84"/>
      <c r="K4378" s="84">
        <v>32</v>
      </c>
      <c r="L4378" s="83">
        <f t="shared" si="682"/>
        <v>0.6</v>
      </c>
      <c r="M4378" s="83">
        <f t="shared" si="683"/>
        <v>0.6</v>
      </c>
    </row>
    <row r="4379" spans="1:13" x14ac:dyDescent="0.3">
      <c r="A4379" s="210" t="str">
        <f t="shared" si="675"/>
        <v>2024-IC-L4</v>
      </c>
      <c r="B4379" s="199">
        <f t="shared" si="676"/>
        <v>45605</v>
      </c>
      <c r="C4379" s="210" t="str">
        <f t="shared" si="677"/>
        <v>Zone 5 - Blare</v>
      </c>
      <c r="D4379" s="84" t="s">
        <v>1513</v>
      </c>
      <c r="E4379" s="51" t="str">
        <f t="shared" si="678"/>
        <v>Xanthea</v>
      </c>
      <c r="F4379" s="51" t="str">
        <f t="shared" si="679"/>
        <v>Thygesen</v>
      </c>
      <c r="G4379" s="51" t="str">
        <f t="shared" si="680"/>
        <v>Ladies Senior</v>
      </c>
      <c r="H4379" s="51" t="str">
        <f t="shared" si="681"/>
        <v>Welwitschia</v>
      </c>
      <c r="I4379" s="84" t="s">
        <v>9</v>
      </c>
      <c r="J4379" s="84"/>
      <c r="K4379" s="84">
        <v>32</v>
      </c>
      <c r="L4379" s="83">
        <f t="shared" si="682"/>
        <v>0.6</v>
      </c>
      <c r="M4379" s="83">
        <f t="shared" si="683"/>
        <v>0.6</v>
      </c>
    </row>
    <row r="4380" spans="1:13" x14ac:dyDescent="0.3">
      <c r="A4380" s="210" t="str">
        <f t="shared" si="675"/>
        <v>2024-IC-L4</v>
      </c>
      <c r="B4380" s="199">
        <f t="shared" si="676"/>
        <v>45605</v>
      </c>
      <c r="C4380" s="210" t="str">
        <f t="shared" si="677"/>
        <v>Zone 5 - Blare</v>
      </c>
      <c r="D4380" s="84" t="s">
        <v>1513</v>
      </c>
      <c r="E4380" s="51" t="str">
        <f t="shared" si="678"/>
        <v>Xanthea</v>
      </c>
      <c r="F4380" s="51" t="str">
        <f t="shared" si="679"/>
        <v>Thygesen</v>
      </c>
      <c r="G4380" s="51" t="str">
        <f t="shared" si="680"/>
        <v>Ladies Senior</v>
      </c>
      <c r="H4380" s="51" t="str">
        <f t="shared" si="681"/>
        <v>Welwitschia</v>
      </c>
      <c r="I4380" s="84" t="s">
        <v>9</v>
      </c>
      <c r="J4380" s="84"/>
      <c r="K4380" s="84">
        <v>33</v>
      </c>
      <c r="L4380" s="83">
        <f t="shared" si="682"/>
        <v>0.7</v>
      </c>
      <c r="M4380" s="83">
        <f t="shared" si="683"/>
        <v>0.7</v>
      </c>
    </row>
    <row r="4381" spans="1:13" x14ac:dyDescent="0.3">
      <c r="A4381" s="210" t="str">
        <f t="shared" si="675"/>
        <v>2024-IC-L4</v>
      </c>
      <c r="B4381" s="199">
        <f t="shared" si="676"/>
        <v>45605</v>
      </c>
      <c r="C4381" s="210" t="str">
        <f t="shared" si="677"/>
        <v>Zone 5 - Blare</v>
      </c>
      <c r="D4381" s="84" t="s">
        <v>880</v>
      </c>
      <c r="E4381" s="51" t="str">
        <f t="shared" si="678"/>
        <v>Marinda</v>
      </c>
      <c r="F4381" s="51" t="str">
        <f t="shared" si="679"/>
        <v>Parr</v>
      </c>
      <c r="G4381" s="51" t="str">
        <f t="shared" si="680"/>
        <v>Ladies Master</v>
      </c>
      <c r="H4381" s="51" t="str">
        <f t="shared" si="681"/>
        <v>Welwitschia</v>
      </c>
      <c r="I4381" s="84"/>
      <c r="J4381" s="84"/>
      <c r="K4381" s="84"/>
      <c r="L4381" s="83" t="str">
        <f t="shared" si="682"/>
        <v/>
      </c>
      <c r="M4381" s="83" t="str">
        <f t="shared" si="683"/>
        <v/>
      </c>
    </row>
    <row r="4382" spans="1:13" x14ac:dyDescent="0.3">
      <c r="A4382" s="210" t="str">
        <f t="shared" si="675"/>
        <v>2024-IC-L4</v>
      </c>
      <c r="B4382" s="199">
        <f t="shared" si="676"/>
        <v>45605</v>
      </c>
      <c r="C4382" s="210" t="str">
        <f t="shared" si="677"/>
        <v>Zone 5 - Blare</v>
      </c>
      <c r="D4382" s="84" t="s">
        <v>1198</v>
      </c>
      <c r="E4382" s="51" t="str">
        <f t="shared" si="678"/>
        <v>Miguel</v>
      </c>
      <c r="F4382" s="51" t="str">
        <f t="shared" si="679"/>
        <v>Strzelecki</v>
      </c>
      <c r="G4382" s="51" t="str">
        <f t="shared" si="680"/>
        <v>Men U/16</v>
      </c>
      <c r="H4382" s="51" t="str">
        <f t="shared" si="681"/>
        <v>Welwitschia</v>
      </c>
      <c r="I4382" s="84"/>
      <c r="J4382" s="84"/>
      <c r="K4382" s="84"/>
      <c r="L4382" s="83" t="str">
        <f t="shared" si="682"/>
        <v/>
      </c>
      <c r="M4382" s="83" t="str">
        <f t="shared" si="683"/>
        <v/>
      </c>
    </row>
    <row r="4383" spans="1:13" x14ac:dyDescent="0.3">
      <c r="A4383" s="210" t="str">
        <f t="shared" si="675"/>
        <v>2024-IC-L4</v>
      </c>
      <c r="B4383" s="199">
        <f t="shared" si="676"/>
        <v>45605</v>
      </c>
      <c r="C4383" s="210" t="str">
        <f t="shared" si="677"/>
        <v>Zone 5 - Blare</v>
      </c>
      <c r="D4383" s="84" t="s">
        <v>463</v>
      </c>
      <c r="E4383" s="51" t="str">
        <f t="shared" si="678"/>
        <v>Willem</v>
      </c>
      <c r="F4383" s="51" t="str">
        <f t="shared" si="679"/>
        <v>Steyn</v>
      </c>
      <c r="G4383" s="51" t="str">
        <f t="shared" si="680"/>
        <v>Men Veteran</v>
      </c>
      <c r="H4383" s="51" t="str">
        <f t="shared" si="681"/>
        <v>Welwitschia</v>
      </c>
      <c r="I4383" s="84"/>
      <c r="J4383" s="84"/>
      <c r="K4383" s="84"/>
      <c r="L4383" s="83" t="str">
        <f t="shared" si="682"/>
        <v/>
      </c>
      <c r="M4383" s="83" t="str">
        <f t="shared" si="683"/>
        <v/>
      </c>
    </row>
    <row r="4384" spans="1:13" x14ac:dyDescent="0.3">
      <c r="A4384" s="210" t="str">
        <f t="shared" si="675"/>
        <v>2024-IC-L4</v>
      </c>
      <c r="B4384" s="199">
        <f t="shared" si="676"/>
        <v>45605</v>
      </c>
      <c r="C4384" s="210" t="str">
        <f t="shared" si="677"/>
        <v>Zone 5 - Blare</v>
      </c>
      <c r="D4384" s="84" t="s">
        <v>1173</v>
      </c>
      <c r="E4384" s="51" t="str">
        <f t="shared" si="678"/>
        <v>Ernesto Jeff</v>
      </c>
      <c r="F4384" s="51" t="str">
        <f t="shared" si="679"/>
        <v>Bampton</v>
      </c>
      <c r="G4384" s="51" t="str">
        <f t="shared" si="680"/>
        <v>Men Senior</v>
      </c>
      <c r="H4384" s="51" t="str">
        <f t="shared" si="681"/>
        <v>Walvis Bay</v>
      </c>
      <c r="I4384" s="84"/>
      <c r="J4384" s="84" t="s">
        <v>1279</v>
      </c>
      <c r="K4384" s="84">
        <v>146</v>
      </c>
      <c r="L4384" s="83">
        <f t="shared" si="682"/>
        <v>15.9</v>
      </c>
      <c r="M4384" s="83">
        <f t="shared" si="683"/>
        <v>15.9</v>
      </c>
    </row>
    <row r="4385" spans="1:13" x14ac:dyDescent="0.3">
      <c r="A4385" s="210" t="str">
        <f t="shared" si="675"/>
        <v>2024-IC-L4</v>
      </c>
      <c r="B4385" s="199">
        <f t="shared" si="676"/>
        <v>45605</v>
      </c>
      <c r="C4385" s="210" t="str">
        <f t="shared" si="677"/>
        <v>Zone 5 - Blare</v>
      </c>
      <c r="D4385" s="84" t="s">
        <v>1173</v>
      </c>
      <c r="E4385" s="51" t="str">
        <f t="shared" si="678"/>
        <v>Ernesto Jeff</v>
      </c>
      <c r="F4385" s="51" t="str">
        <f t="shared" si="679"/>
        <v>Bampton</v>
      </c>
      <c r="G4385" s="51" t="str">
        <f t="shared" si="680"/>
        <v>Men Senior</v>
      </c>
      <c r="H4385" s="51" t="str">
        <f t="shared" si="681"/>
        <v>Walvis Bay</v>
      </c>
      <c r="I4385" s="84"/>
      <c r="J4385" s="84" t="s">
        <v>1279</v>
      </c>
      <c r="K4385" s="84">
        <v>131</v>
      </c>
      <c r="L4385" s="83">
        <f t="shared" si="682"/>
        <v>10.9</v>
      </c>
      <c r="M4385" s="83">
        <f t="shared" si="683"/>
        <v>10.9</v>
      </c>
    </row>
    <row r="4386" spans="1:13" x14ac:dyDescent="0.3">
      <c r="A4386" s="210" t="str">
        <f t="shared" si="675"/>
        <v>2024-IC-L4</v>
      </c>
      <c r="B4386" s="199">
        <f t="shared" si="676"/>
        <v>45605</v>
      </c>
      <c r="C4386" s="210" t="str">
        <f t="shared" si="677"/>
        <v>Zone 5 - Blare</v>
      </c>
      <c r="D4386" s="84" t="s">
        <v>1173</v>
      </c>
      <c r="E4386" s="51" t="str">
        <f t="shared" si="678"/>
        <v>Ernesto Jeff</v>
      </c>
      <c r="F4386" s="51" t="str">
        <f t="shared" si="679"/>
        <v>Bampton</v>
      </c>
      <c r="G4386" s="51" t="str">
        <f t="shared" si="680"/>
        <v>Men Senior</v>
      </c>
      <c r="H4386" s="51" t="str">
        <f t="shared" si="681"/>
        <v>Walvis Bay</v>
      </c>
      <c r="I4386" s="84"/>
      <c r="J4386" s="84" t="s">
        <v>1279</v>
      </c>
      <c r="K4386" s="84">
        <v>91</v>
      </c>
      <c r="L4386" s="83">
        <f t="shared" si="682"/>
        <v>3.1</v>
      </c>
      <c r="M4386" s="83">
        <f t="shared" si="683"/>
        <v>3.1</v>
      </c>
    </row>
    <row r="4387" spans="1:13" x14ac:dyDescent="0.3">
      <c r="A4387" s="210" t="str">
        <f t="shared" si="675"/>
        <v>2024-IC-L4</v>
      </c>
      <c r="B4387" s="199">
        <f t="shared" si="676"/>
        <v>45605</v>
      </c>
      <c r="C4387" s="210" t="str">
        <f t="shared" si="677"/>
        <v>Zone 5 - Blare</v>
      </c>
      <c r="D4387" s="84" t="s">
        <v>1173</v>
      </c>
      <c r="E4387" s="51" t="str">
        <f t="shared" si="678"/>
        <v>Ernesto Jeff</v>
      </c>
      <c r="F4387" s="51" t="str">
        <f t="shared" si="679"/>
        <v>Bampton</v>
      </c>
      <c r="G4387" s="51" t="str">
        <f t="shared" si="680"/>
        <v>Men Senior</v>
      </c>
      <c r="H4387" s="51" t="str">
        <f t="shared" si="681"/>
        <v>Walvis Bay</v>
      </c>
      <c r="I4387" s="84"/>
      <c r="J4387" s="84" t="s">
        <v>1279</v>
      </c>
      <c r="K4387" s="84">
        <v>114</v>
      </c>
      <c r="L4387" s="83">
        <f t="shared" si="682"/>
        <v>6.8</v>
      </c>
      <c r="M4387" s="83">
        <f t="shared" si="683"/>
        <v>6.8</v>
      </c>
    </row>
    <row r="4388" spans="1:13" x14ac:dyDescent="0.3">
      <c r="A4388" s="210" t="str">
        <f t="shared" si="675"/>
        <v>2024-IC-L4</v>
      </c>
      <c r="B4388" s="199">
        <f t="shared" si="676"/>
        <v>45605</v>
      </c>
      <c r="C4388" s="210" t="str">
        <f t="shared" si="677"/>
        <v>Zone 5 - Blare</v>
      </c>
      <c r="D4388" s="84" t="s">
        <v>1227</v>
      </c>
      <c r="E4388" s="51" t="str">
        <f t="shared" si="678"/>
        <v>Ryan</v>
      </c>
      <c r="F4388" s="51" t="str">
        <f t="shared" si="679"/>
        <v>Wolmarans</v>
      </c>
      <c r="G4388" s="51" t="str">
        <f t="shared" si="680"/>
        <v>Men Senior</v>
      </c>
      <c r="H4388" s="51" t="str">
        <f t="shared" si="681"/>
        <v>Walvis Bay</v>
      </c>
      <c r="I4388" s="84"/>
      <c r="J4388" s="84" t="s">
        <v>1279</v>
      </c>
      <c r="K4388" s="84">
        <v>146</v>
      </c>
      <c r="L4388" s="83">
        <f t="shared" si="682"/>
        <v>15.9</v>
      </c>
      <c r="M4388" s="83">
        <f t="shared" si="683"/>
        <v>15.9</v>
      </c>
    </row>
    <row r="4389" spans="1:13" x14ac:dyDescent="0.3">
      <c r="A4389" s="210" t="str">
        <f t="shared" si="675"/>
        <v>2024-IC-L4</v>
      </c>
      <c r="B4389" s="199">
        <f t="shared" si="676"/>
        <v>45605</v>
      </c>
      <c r="C4389" s="210" t="str">
        <f t="shared" si="677"/>
        <v>Zone 5 - Blare</v>
      </c>
      <c r="D4389" s="84" t="s">
        <v>1202</v>
      </c>
      <c r="E4389" s="51" t="str">
        <f t="shared" si="678"/>
        <v>Flippie</v>
      </c>
      <c r="F4389" s="51" t="str">
        <f t="shared" si="679"/>
        <v>Scheepers</v>
      </c>
      <c r="G4389" s="51" t="str">
        <f t="shared" si="680"/>
        <v>Men Veteran</v>
      </c>
      <c r="H4389" s="51" t="str">
        <f t="shared" si="681"/>
        <v>Walvis Bay</v>
      </c>
      <c r="I4389" s="84"/>
      <c r="J4389" s="84" t="s">
        <v>1279</v>
      </c>
      <c r="K4389" s="84">
        <v>125</v>
      </c>
      <c r="L4389" s="83">
        <f t="shared" si="682"/>
        <v>9.3000000000000007</v>
      </c>
      <c r="M4389" s="83">
        <f t="shared" si="683"/>
        <v>9.3000000000000007</v>
      </c>
    </row>
    <row r="4390" spans="1:13" x14ac:dyDescent="0.3">
      <c r="A4390" s="210" t="str">
        <f t="shared" si="675"/>
        <v>2024-IC-L4</v>
      </c>
      <c r="B4390" s="199">
        <f t="shared" si="676"/>
        <v>45605</v>
      </c>
      <c r="C4390" s="210" t="str">
        <f t="shared" si="677"/>
        <v>Zone 5 - Blare</v>
      </c>
      <c r="D4390" s="84" t="s">
        <v>1202</v>
      </c>
      <c r="E4390" s="51" t="str">
        <f t="shared" si="678"/>
        <v>Flippie</v>
      </c>
      <c r="F4390" s="51" t="str">
        <f t="shared" si="679"/>
        <v>Scheepers</v>
      </c>
      <c r="G4390" s="51" t="str">
        <f t="shared" si="680"/>
        <v>Men Veteran</v>
      </c>
      <c r="H4390" s="51" t="str">
        <f t="shared" si="681"/>
        <v>Walvis Bay</v>
      </c>
      <c r="I4390" s="84"/>
      <c r="J4390" s="84" t="s">
        <v>1279</v>
      </c>
      <c r="K4390" s="84">
        <v>138</v>
      </c>
      <c r="L4390" s="83">
        <f t="shared" si="682"/>
        <v>13.1</v>
      </c>
      <c r="M4390" s="83">
        <f t="shared" si="683"/>
        <v>13.1</v>
      </c>
    </row>
    <row r="4391" spans="1:13" x14ac:dyDescent="0.3">
      <c r="A4391" s="210" t="str">
        <f t="shared" si="675"/>
        <v>2024-IC-L4</v>
      </c>
      <c r="B4391" s="199">
        <f t="shared" si="676"/>
        <v>45605</v>
      </c>
      <c r="C4391" s="210" t="str">
        <f t="shared" si="677"/>
        <v>Zone 5 - Blare</v>
      </c>
      <c r="D4391" s="84" t="s">
        <v>549</v>
      </c>
      <c r="E4391" s="51" t="str">
        <f t="shared" si="678"/>
        <v>Werner</v>
      </c>
      <c r="F4391" s="51" t="str">
        <f t="shared" si="679"/>
        <v>Van Riet</v>
      </c>
      <c r="G4391" s="51" t="str">
        <f t="shared" si="680"/>
        <v>Men Veteran</v>
      </c>
      <c r="H4391" s="51" t="str">
        <f t="shared" si="681"/>
        <v>Walvis Bay</v>
      </c>
      <c r="I4391" s="84"/>
      <c r="J4391" s="84" t="s">
        <v>1279</v>
      </c>
      <c r="K4391" s="84">
        <v>141</v>
      </c>
      <c r="L4391" s="83">
        <f t="shared" si="682"/>
        <v>14.1</v>
      </c>
      <c r="M4391" s="83">
        <f t="shared" si="683"/>
        <v>14.1</v>
      </c>
    </row>
    <row r="4392" spans="1:13" x14ac:dyDescent="0.3">
      <c r="A4392" s="210" t="str">
        <f t="shared" si="675"/>
        <v>2024-IC-L4</v>
      </c>
      <c r="B4392" s="199">
        <f t="shared" si="676"/>
        <v>45605</v>
      </c>
      <c r="C4392" s="210" t="str">
        <f t="shared" si="677"/>
        <v>Zone 5 - Blare</v>
      </c>
      <c r="D4392" s="84" t="s">
        <v>549</v>
      </c>
      <c r="E4392" s="51" t="str">
        <f t="shared" si="678"/>
        <v>Werner</v>
      </c>
      <c r="F4392" s="51" t="str">
        <f t="shared" si="679"/>
        <v>Van Riet</v>
      </c>
      <c r="G4392" s="51" t="str">
        <f t="shared" si="680"/>
        <v>Men Veteran</v>
      </c>
      <c r="H4392" s="51" t="str">
        <f t="shared" si="681"/>
        <v>Walvis Bay</v>
      </c>
      <c r="I4392" s="84"/>
      <c r="J4392" s="84" t="s">
        <v>1279</v>
      </c>
      <c r="K4392" s="84">
        <v>104</v>
      </c>
      <c r="L4392" s="83">
        <f t="shared" si="682"/>
        <v>5</v>
      </c>
      <c r="M4392" s="83">
        <f t="shared" si="683"/>
        <v>5</v>
      </c>
    </row>
    <row r="4393" spans="1:13" x14ac:dyDescent="0.3">
      <c r="A4393" s="210" t="str">
        <f t="shared" si="675"/>
        <v>2024-IC-L4</v>
      </c>
      <c r="B4393" s="199">
        <f t="shared" si="676"/>
        <v>45605</v>
      </c>
      <c r="C4393" s="210" t="str">
        <f t="shared" si="677"/>
        <v>Zone 5 - Blare</v>
      </c>
      <c r="D4393" s="84" t="s">
        <v>549</v>
      </c>
      <c r="E4393" s="51" t="str">
        <f t="shared" si="678"/>
        <v>Werner</v>
      </c>
      <c r="F4393" s="51" t="str">
        <f t="shared" si="679"/>
        <v>Van Riet</v>
      </c>
      <c r="G4393" s="51" t="str">
        <f t="shared" si="680"/>
        <v>Men Veteran</v>
      </c>
      <c r="H4393" s="51" t="str">
        <f t="shared" si="681"/>
        <v>Walvis Bay</v>
      </c>
      <c r="I4393" s="84"/>
      <c r="J4393" s="84" t="s">
        <v>1279</v>
      </c>
      <c r="K4393" s="84">
        <v>75</v>
      </c>
      <c r="L4393" s="83">
        <f t="shared" si="682"/>
        <v>1.6</v>
      </c>
      <c r="M4393" s="83">
        <f t="shared" si="683"/>
        <v>1.6</v>
      </c>
    </row>
    <row r="4394" spans="1:13" x14ac:dyDescent="0.3">
      <c r="A4394" s="210" t="str">
        <f t="shared" si="675"/>
        <v>2024-IC-L4</v>
      </c>
      <c r="B4394" s="199">
        <f t="shared" si="676"/>
        <v>45605</v>
      </c>
      <c r="C4394" s="210" t="str">
        <f t="shared" si="677"/>
        <v>Zone 5 - Blare</v>
      </c>
      <c r="D4394" s="84" t="s">
        <v>1717</v>
      </c>
      <c r="E4394" s="51" t="str">
        <f t="shared" si="678"/>
        <v>Andre</v>
      </c>
      <c r="F4394" s="51" t="str">
        <f t="shared" si="679"/>
        <v>Bezuidehout</v>
      </c>
      <c r="G4394" s="51" t="str">
        <f t="shared" si="680"/>
        <v>Men Master</v>
      </c>
      <c r="H4394" s="51" t="str">
        <f t="shared" si="681"/>
        <v>Walvis Bay</v>
      </c>
      <c r="I4394" s="84"/>
      <c r="J4394" s="84" t="s">
        <v>1279</v>
      </c>
      <c r="K4394" s="84">
        <v>116</v>
      </c>
      <c r="L4394" s="83">
        <f t="shared" si="682"/>
        <v>7.2</v>
      </c>
      <c r="M4394" s="83">
        <f t="shared" si="683"/>
        <v>7.2</v>
      </c>
    </row>
    <row r="4395" spans="1:13" x14ac:dyDescent="0.3">
      <c r="A4395" s="210" t="str">
        <f t="shared" si="675"/>
        <v>2024-IC-L4</v>
      </c>
      <c r="B4395" s="199">
        <f t="shared" si="676"/>
        <v>45605</v>
      </c>
      <c r="C4395" s="210" t="str">
        <f t="shared" si="677"/>
        <v>Zone 5 - Blare</v>
      </c>
      <c r="D4395" s="84" t="s">
        <v>1717</v>
      </c>
      <c r="E4395" s="51" t="str">
        <f t="shared" si="678"/>
        <v>Andre</v>
      </c>
      <c r="F4395" s="51" t="str">
        <f t="shared" si="679"/>
        <v>Bezuidehout</v>
      </c>
      <c r="G4395" s="51" t="str">
        <f t="shared" si="680"/>
        <v>Men Master</v>
      </c>
      <c r="H4395" s="51" t="str">
        <f t="shared" si="681"/>
        <v>Walvis Bay</v>
      </c>
      <c r="I4395" s="84"/>
      <c r="J4395" s="84" t="s">
        <v>1279</v>
      </c>
      <c r="K4395" s="84">
        <v>158</v>
      </c>
      <c r="L4395" s="83">
        <f t="shared" si="682"/>
        <v>20.8</v>
      </c>
      <c r="M4395" s="83">
        <f t="shared" si="683"/>
        <v>20.8</v>
      </c>
    </row>
    <row r="4396" spans="1:13" x14ac:dyDescent="0.3">
      <c r="A4396" s="210" t="str">
        <f t="shared" si="675"/>
        <v>2024-IC-L4</v>
      </c>
      <c r="B4396" s="199">
        <f t="shared" si="676"/>
        <v>45605</v>
      </c>
      <c r="C4396" s="210" t="str">
        <f t="shared" si="677"/>
        <v>Zone 5 - Blare</v>
      </c>
      <c r="D4396" s="84" t="s">
        <v>573</v>
      </c>
      <c r="E4396" s="51" t="str">
        <f t="shared" si="678"/>
        <v>Stefan Jnr</v>
      </c>
      <c r="F4396" s="51" t="str">
        <f t="shared" si="679"/>
        <v>Du Preez</v>
      </c>
      <c r="G4396" s="51" t="str">
        <f t="shared" si="680"/>
        <v>Men U/21</v>
      </c>
      <c r="H4396" s="51" t="str">
        <f t="shared" si="681"/>
        <v>Walvis Bay</v>
      </c>
      <c r="I4396" s="84"/>
      <c r="J4396" s="84"/>
      <c r="K4396" s="84"/>
      <c r="L4396" s="83" t="str">
        <f t="shared" si="682"/>
        <v/>
      </c>
      <c r="M4396" s="83" t="str">
        <f t="shared" si="683"/>
        <v/>
      </c>
    </row>
    <row r="4397" spans="1:13" x14ac:dyDescent="0.3">
      <c r="A4397" s="210" t="str">
        <f t="shared" si="675"/>
        <v>2024-IC-L4</v>
      </c>
      <c r="B4397" s="199">
        <f t="shared" si="676"/>
        <v>45605</v>
      </c>
      <c r="C4397" s="210" t="str">
        <f t="shared" si="677"/>
        <v>Zone 5 - Blare</v>
      </c>
      <c r="D4397" s="84" t="s">
        <v>502</v>
      </c>
      <c r="E4397" s="51" t="str">
        <f t="shared" si="678"/>
        <v>Stefan</v>
      </c>
      <c r="F4397" s="51" t="str">
        <f t="shared" si="679"/>
        <v>Du Preez</v>
      </c>
      <c r="G4397" s="51" t="str">
        <f t="shared" si="680"/>
        <v>Men Master</v>
      </c>
      <c r="H4397" s="51" t="str">
        <f t="shared" si="681"/>
        <v>Walvis Bay</v>
      </c>
      <c r="I4397" s="84"/>
      <c r="J4397" s="84" t="s">
        <v>1279</v>
      </c>
      <c r="K4397" s="84">
        <v>74</v>
      </c>
      <c r="L4397" s="83">
        <f t="shared" si="682"/>
        <v>1.5</v>
      </c>
      <c r="M4397" s="83">
        <f t="shared" si="683"/>
        <v>1.5</v>
      </c>
    </row>
    <row r="4398" spans="1:13" x14ac:dyDescent="0.3">
      <c r="A4398" s="210" t="str">
        <f t="shared" si="675"/>
        <v>2024-IC-L4</v>
      </c>
      <c r="B4398" s="199">
        <f t="shared" si="676"/>
        <v>45605</v>
      </c>
      <c r="C4398" s="210" t="str">
        <f t="shared" si="677"/>
        <v>Zone 5 - Blare</v>
      </c>
      <c r="D4398" s="84" t="s">
        <v>502</v>
      </c>
      <c r="E4398" s="51" t="str">
        <f t="shared" si="678"/>
        <v>Stefan</v>
      </c>
      <c r="F4398" s="51" t="str">
        <f t="shared" si="679"/>
        <v>Du Preez</v>
      </c>
      <c r="G4398" s="51" t="str">
        <f t="shared" si="680"/>
        <v>Men Master</v>
      </c>
      <c r="H4398" s="51" t="str">
        <f t="shared" si="681"/>
        <v>Walvis Bay</v>
      </c>
      <c r="I4398" s="84" t="s">
        <v>19</v>
      </c>
      <c r="J4398" s="84"/>
      <c r="K4398" s="84">
        <v>42</v>
      </c>
      <c r="L4398" s="83">
        <f t="shared" si="682"/>
        <v>0.8</v>
      </c>
      <c r="M4398" s="83">
        <f t="shared" si="683"/>
        <v>0.8</v>
      </c>
    </row>
    <row r="4399" spans="1:13" x14ac:dyDescent="0.3">
      <c r="A4399" s="210" t="str">
        <f t="shared" si="675"/>
        <v>2024-IC-L4</v>
      </c>
      <c r="B4399" s="199">
        <f t="shared" si="676"/>
        <v>45605</v>
      </c>
      <c r="C4399" s="210" t="str">
        <f t="shared" si="677"/>
        <v>Zone 5 - Blare</v>
      </c>
      <c r="D4399" s="84" t="s">
        <v>502</v>
      </c>
      <c r="E4399" s="51" t="str">
        <f t="shared" si="678"/>
        <v>Stefan</v>
      </c>
      <c r="F4399" s="51" t="str">
        <f t="shared" si="679"/>
        <v>Du Preez</v>
      </c>
      <c r="G4399" s="51" t="str">
        <f t="shared" si="680"/>
        <v>Men Master</v>
      </c>
      <c r="H4399" s="51" t="str">
        <f t="shared" si="681"/>
        <v>Walvis Bay</v>
      </c>
      <c r="I4399" s="84" t="s">
        <v>19</v>
      </c>
      <c r="J4399" s="84"/>
      <c r="K4399" s="84">
        <v>47</v>
      </c>
      <c r="L4399" s="83">
        <f t="shared" si="682"/>
        <v>1.1000000000000001</v>
      </c>
      <c r="M4399" s="83">
        <f t="shared" si="683"/>
        <v>1.1000000000000001</v>
      </c>
    </row>
    <row r="4400" spans="1:13" x14ac:dyDescent="0.3">
      <c r="A4400" s="210" t="str">
        <f t="shared" si="675"/>
        <v>2024-IC-L4</v>
      </c>
      <c r="B4400" s="199">
        <f t="shared" si="676"/>
        <v>45605</v>
      </c>
      <c r="C4400" s="210" t="str">
        <f t="shared" si="677"/>
        <v>Zone 5 - Blare</v>
      </c>
      <c r="D4400" s="84" t="s">
        <v>597</v>
      </c>
      <c r="E4400" s="51" t="str">
        <f t="shared" si="678"/>
        <v>Gunther</v>
      </c>
      <c r="F4400" s="51" t="str">
        <f t="shared" si="679"/>
        <v>Krauer</v>
      </c>
      <c r="G4400" s="51" t="str">
        <f t="shared" si="680"/>
        <v>Men Master</v>
      </c>
      <c r="H4400" s="51" t="str">
        <f t="shared" si="681"/>
        <v>Walvis Bay</v>
      </c>
      <c r="I4400" s="84" t="s">
        <v>19</v>
      </c>
      <c r="J4400" s="84"/>
      <c r="K4400" s="84">
        <v>61</v>
      </c>
      <c r="L4400" s="83">
        <f t="shared" si="682"/>
        <v>2.2999999999999998</v>
      </c>
      <c r="M4400" s="83">
        <f t="shared" si="683"/>
        <v>2.2999999999999998</v>
      </c>
    </row>
    <row r="4401" spans="1:13" x14ac:dyDescent="0.3">
      <c r="A4401" s="210" t="str">
        <f t="shared" si="675"/>
        <v>2024-IC-L4</v>
      </c>
      <c r="B4401" s="199">
        <f t="shared" si="676"/>
        <v>45605</v>
      </c>
      <c r="C4401" s="210" t="str">
        <f t="shared" si="677"/>
        <v>Zone 5 - Blare</v>
      </c>
      <c r="D4401" s="84" t="s">
        <v>597</v>
      </c>
      <c r="E4401" s="51" t="str">
        <f t="shared" si="678"/>
        <v>Gunther</v>
      </c>
      <c r="F4401" s="51" t="str">
        <f t="shared" si="679"/>
        <v>Krauer</v>
      </c>
      <c r="G4401" s="51" t="str">
        <f t="shared" si="680"/>
        <v>Men Master</v>
      </c>
      <c r="H4401" s="51" t="str">
        <f t="shared" si="681"/>
        <v>Walvis Bay</v>
      </c>
      <c r="I4401" s="84"/>
      <c r="J4401" s="84" t="s">
        <v>1279</v>
      </c>
      <c r="K4401" s="84">
        <v>116</v>
      </c>
      <c r="L4401" s="83">
        <f t="shared" si="682"/>
        <v>7.2</v>
      </c>
      <c r="M4401" s="83">
        <f t="shared" si="683"/>
        <v>7.2</v>
      </c>
    </row>
    <row r="4402" spans="1:13" x14ac:dyDescent="0.3">
      <c r="A4402" s="210" t="str">
        <f t="shared" si="675"/>
        <v>2024-IC-L4</v>
      </c>
      <c r="B4402" s="199">
        <f t="shared" si="676"/>
        <v>45605</v>
      </c>
      <c r="C4402" s="210" t="str">
        <f t="shared" si="677"/>
        <v>Zone 5 - Blare</v>
      </c>
      <c r="D4402" s="84" t="s">
        <v>597</v>
      </c>
      <c r="E4402" s="51" t="str">
        <f t="shared" si="678"/>
        <v>Gunther</v>
      </c>
      <c r="F4402" s="51" t="str">
        <f t="shared" si="679"/>
        <v>Krauer</v>
      </c>
      <c r="G4402" s="51" t="str">
        <f t="shared" si="680"/>
        <v>Men Master</v>
      </c>
      <c r="H4402" s="51" t="str">
        <f t="shared" si="681"/>
        <v>Walvis Bay</v>
      </c>
      <c r="I4402" s="84"/>
      <c r="J4402" s="84" t="s">
        <v>1279</v>
      </c>
      <c r="K4402" s="84">
        <v>71</v>
      </c>
      <c r="L4402" s="83">
        <f t="shared" si="682"/>
        <v>1.3</v>
      </c>
      <c r="M4402" s="83">
        <f t="shared" si="683"/>
        <v>1.3</v>
      </c>
    </row>
    <row r="4403" spans="1:13" x14ac:dyDescent="0.3">
      <c r="A4403" s="210" t="str">
        <f t="shared" si="675"/>
        <v>2024-IC-L4</v>
      </c>
      <c r="B4403" s="199">
        <f t="shared" si="676"/>
        <v>45605</v>
      </c>
      <c r="C4403" s="210" t="str">
        <f t="shared" si="677"/>
        <v>Zone 5 - Blare</v>
      </c>
      <c r="D4403" s="84" t="s">
        <v>597</v>
      </c>
      <c r="E4403" s="51" t="str">
        <f t="shared" si="678"/>
        <v>Gunther</v>
      </c>
      <c r="F4403" s="51" t="str">
        <f t="shared" si="679"/>
        <v>Krauer</v>
      </c>
      <c r="G4403" s="51" t="str">
        <f t="shared" si="680"/>
        <v>Men Master</v>
      </c>
      <c r="H4403" s="51" t="str">
        <f t="shared" si="681"/>
        <v>Walvis Bay</v>
      </c>
      <c r="I4403" s="84"/>
      <c r="J4403" s="84" t="s">
        <v>1279</v>
      </c>
      <c r="K4403" s="84">
        <v>86</v>
      </c>
      <c r="L4403" s="83">
        <f t="shared" si="682"/>
        <v>2.6</v>
      </c>
      <c r="M4403" s="83">
        <f t="shared" si="683"/>
        <v>2.6</v>
      </c>
    </row>
    <row r="4404" spans="1:13" x14ac:dyDescent="0.3">
      <c r="A4404" s="210" t="str">
        <f t="shared" si="675"/>
        <v>2024-IC-L4</v>
      </c>
      <c r="B4404" s="199">
        <f t="shared" si="676"/>
        <v>45605</v>
      </c>
      <c r="C4404" s="210" t="str">
        <f t="shared" si="677"/>
        <v>Zone 5 - Blare</v>
      </c>
      <c r="D4404" s="84" t="s">
        <v>597</v>
      </c>
      <c r="E4404" s="51" t="str">
        <f t="shared" si="678"/>
        <v>Gunther</v>
      </c>
      <c r="F4404" s="51" t="str">
        <f t="shared" si="679"/>
        <v>Krauer</v>
      </c>
      <c r="G4404" s="51" t="str">
        <f t="shared" si="680"/>
        <v>Men Master</v>
      </c>
      <c r="H4404" s="51" t="str">
        <f t="shared" si="681"/>
        <v>Walvis Bay</v>
      </c>
      <c r="I4404" s="84"/>
      <c r="J4404" s="84" t="s">
        <v>1279</v>
      </c>
      <c r="K4404" s="84">
        <v>67</v>
      </c>
      <c r="L4404" s="83">
        <f t="shared" si="682"/>
        <v>1.1000000000000001</v>
      </c>
      <c r="M4404" s="83">
        <f t="shared" si="683"/>
        <v>1.1000000000000001</v>
      </c>
    </row>
    <row r="4405" spans="1:13" x14ac:dyDescent="0.3">
      <c r="A4405" s="210" t="str">
        <f t="shared" si="675"/>
        <v>2024-IC-L4</v>
      </c>
      <c r="B4405" s="199">
        <f t="shared" si="676"/>
        <v>45605</v>
      </c>
      <c r="C4405" s="210" t="str">
        <f t="shared" si="677"/>
        <v>Zone 5 - Blare</v>
      </c>
      <c r="D4405" s="84" t="s">
        <v>787</v>
      </c>
      <c r="E4405" s="51" t="str">
        <f t="shared" si="678"/>
        <v>Morne</v>
      </c>
      <c r="F4405" s="51" t="str">
        <f t="shared" si="679"/>
        <v>Hugo</v>
      </c>
      <c r="G4405" s="51" t="str">
        <f t="shared" si="680"/>
        <v>Men Veteran</v>
      </c>
      <c r="H4405" s="51" t="str">
        <f t="shared" si="681"/>
        <v>Walvis Bay</v>
      </c>
      <c r="I4405" s="84"/>
      <c r="J4405" s="84" t="s">
        <v>1279</v>
      </c>
      <c r="K4405" s="84">
        <v>150</v>
      </c>
      <c r="L4405" s="83">
        <f t="shared" si="682"/>
        <v>17.399999999999999</v>
      </c>
      <c r="M4405" s="83">
        <f t="shared" si="683"/>
        <v>17.399999999999999</v>
      </c>
    </row>
    <row r="4406" spans="1:13" x14ac:dyDescent="0.3">
      <c r="A4406" s="210" t="str">
        <f t="shared" si="675"/>
        <v>2024-IC-L4</v>
      </c>
      <c r="B4406" s="199">
        <f t="shared" si="676"/>
        <v>45605</v>
      </c>
      <c r="C4406" s="210" t="str">
        <f t="shared" si="677"/>
        <v>Zone 5 - Blare</v>
      </c>
      <c r="D4406" s="84" t="s">
        <v>1071</v>
      </c>
      <c r="E4406" s="51" t="str">
        <f t="shared" si="678"/>
        <v>Roberto</v>
      </c>
      <c r="F4406" s="51" t="str">
        <f t="shared" si="679"/>
        <v>Celotto</v>
      </c>
      <c r="G4406" s="51" t="str">
        <f t="shared" si="680"/>
        <v>Men Veteran</v>
      </c>
      <c r="H4406" s="51" t="str">
        <f t="shared" si="681"/>
        <v>Walvis Bay</v>
      </c>
      <c r="I4406" s="84"/>
      <c r="J4406" s="84" t="s">
        <v>1279</v>
      </c>
      <c r="K4406" s="84">
        <v>70</v>
      </c>
      <c r="L4406" s="83">
        <f t="shared" si="682"/>
        <v>1.3</v>
      </c>
      <c r="M4406" s="83">
        <f t="shared" si="683"/>
        <v>1.3</v>
      </c>
    </row>
    <row r="4407" spans="1:13" x14ac:dyDescent="0.3">
      <c r="A4407" s="210" t="str">
        <f t="shared" si="675"/>
        <v>2024-IC-L4</v>
      </c>
      <c r="B4407" s="199">
        <f t="shared" si="676"/>
        <v>45605</v>
      </c>
      <c r="C4407" s="210" t="str">
        <f t="shared" si="677"/>
        <v>Zone 5 - Blare</v>
      </c>
      <c r="D4407" s="84" t="s">
        <v>775</v>
      </c>
      <c r="E4407" s="51" t="str">
        <f t="shared" si="678"/>
        <v xml:space="preserve">Emile </v>
      </c>
      <c r="F4407" s="51" t="str">
        <f t="shared" si="679"/>
        <v>Van Heerden</v>
      </c>
      <c r="G4407" s="51" t="str">
        <f t="shared" si="680"/>
        <v>Men Senior</v>
      </c>
      <c r="H4407" s="51" t="str">
        <f t="shared" si="681"/>
        <v>Walvis Bay</v>
      </c>
      <c r="I4407" s="84"/>
      <c r="J4407" s="84" t="s">
        <v>1279</v>
      </c>
      <c r="K4407" s="84">
        <v>107</v>
      </c>
      <c r="L4407" s="83">
        <f t="shared" si="682"/>
        <v>5.5</v>
      </c>
      <c r="M4407" s="83">
        <f t="shared" si="683"/>
        <v>5.5</v>
      </c>
    </row>
    <row r="4408" spans="1:13" x14ac:dyDescent="0.3">
      <c r="A4408" s="210" t="str">
        <f t="shared" si="675"/>
        <v>2024-IC-L4</v>
      </c>
      <c r="B4408" s="199">
        <f t="shared" si="676"/>
        <v>45605</v>
      </c>
      <c r="C4408" s="210" t="str">
        <f t="shared" si="677"/>
        <v>Zone 5 - Blare</v>
      </c>
      <c r="D4408" s="84" t="s">
        <v>618</v>
      </c>
      <c r="E4408" s="51" t="str">
        <f t="shared" si="678"/>
        <v>Morne</v>
      </c>
      <c r="F4408" s="51" t="str">
        <f t="shared" si="679"/>
        <v>Janse v Rensburg</v>
      </c>
      <c r="G4408" s="51" t="str">
        <f t="shared" si="680"/>
        <v>Men Veteran</v>
      </c>
      <c r="H4408" s="51" t="str">
        <f t="shared" si="681"/>
        <v>Walvis Bay</v>
      </c>
      <c r="I4408" s="84" t="s">
        <v>19</v>
      </c>
      <c r="J4408" s="84"/>
      <c r="K4408" s="84">
        <v>42</v>
      </c>
      <c r="L4408" s="83">
        <f t="shared" si="682"/>
        <v>0.8</v>
      </c>
      <c r="M4408" s="83">
        <f t="shared" si="683"/>
        <v>0.8</v>
      </c>
    </row>
    <row r="4409" spans="1:13" x14ac:dyDescent="0.3">
      <c r="A4409" s="210" t="str">
        <f t="shared" si="675"/>
        <v>2024-IC-L4</v>
      </c>
      <c r="B4409" s="199">
        <f t="shared" si="676"/>
        <v>45605</v>
      </c>
      <c r="C4409" s="210" t="str">
        <f t="shared" si="677"/>
        <v>Zone 5 - Blare</v>
      </c>
      <c r="D4409" s="84" t="s">
        <v>1555</v>
      </c>
      <c r="E4409" s="51" t="str">
        <f t="shared" si="678"/>
        <v>Hannelie</v>
      </c>
      <c r="F4409" s="51" t="str">
        <f t="shared" si="679"/>
        <v>Du Plessis</v>
      </c>
      <c r="G4409" s="51" t="str">
        <f t="shared" si="680"/>
        <v>Ladies Master</v>
      </c>
      <c r="H4409" s="51" t="str">
        <f t="shared" si="681"/>
        <v>Walvis Bay</v>
      </c>
      <c r="I4409" s="84" t="s">
        <v>19</v>
      </c>
      <c r="J4409" s="84"/>
      <c r="K4409" s="84">
        <v>54</v>
      </c>
      <c r="L4409" s="83">
        <f t="shared" si="682"/>
        <v>1.6</v>
      </c>
      <c r="M4409" s="83">
        <f t="shared" si="683"/>
        <v>1.6</v>
      </c>
    </row>
    <row r="4410" spans="1:13" x14ac:dyDescent="0.3">
      <c r="A4410" s="210" t="str">
        <f t="shared" si="675"/>
        <v>2024-IC-L4</v>
      </c>
      <c r="B4410" s="199">
        <f t="shared" si="676"/>
        <v>45605</v>
      </c>
      <c r="C4410" s="210" t="str">
        <f t="shared" si="677"/>
        <v>Zone 5 - Blare</v>
      </c>
      <c r="D4410" s="84" t="s">
        <v>813</v>
      </c>
      <c r="E4410" s="51" t="str">
        <f t="shared" si="678"/>
        <v>Cristiano</v>
      </c>
      <c r="F4410" s="51" t="str">
        <f t="shared" si="679"/>
        <v>Bampton</v>
      </c>
      <c r="G4410" s="51" t="str">
        <f t="shared" si="680"/>
        <v>Men U/21</v>
      </c>
      <c r="H4410" s="51" t="str">
        <f t="shared" si="681"/>
        <v>Walvis Bay</v>
      </c>
      <c r="I4410" s="84" t="s">
        <v>9</v>
      </c>
      <c r="J4410" s="84"/>
      <c r="K4410" s="84">
        <v>37</v>
      </c>
      <c r="L4410" s="83">
        <f t="shared" si="682"/>
        <v>0.9</v>
      </c>
      <c r="M4410" s="83">
        <f t="shared" si="683"/>
        <v>0.9</v>
      </c>
    </row>
    <row r="4411" spans="1:13" x14ac:dyDescent="0.3">
      <c r="A4411" s="210" t="str">
        <f t="shared" si="675"/>
        <v>2024-IC-L4</v>
      </c>
      <c r="B4411" s="199">
        <f t="shared" si="676"/>
        <v>45605</v>
      </c>
      <c r="C4411" s="210" t="str">
        <f t="shared" si="677"/>
        <v>Zone 5 - Blare</v>
      </c>
      <c r="D4411" s="84" t="s">
        <v>813</v>
      </c>
      <c r="E4411" s="51" t="str">
        <f t="shared" si="678"/>
        <v>Cristiano</v>
      </c>
      <c r="F4411" s="51" t="str">
        <f t="shared" si="679"/>
        <v>Bampton</v>
      </c>
      <c r="G4411" s="51" t="str">
        <f t="shared" si="680"/>
        <v>Men U/21</v>
      </c>
      <c r="H4411" s="51" t="str">
        <f t="shared" si="681"/>
        <v>Walvis Bay</v>
      </c>
      <c r="I4411" s="84" t="s">
        <v>9</v>
      </c>
      <c r="J4411" s="84"/>
      <c r="K4411" s="84">
        <v>30</v>
      </c>
      <c r="L4411" s="83">
        <f t="shared" si="682"/>
        <v>0.5</v>
      </c>
      <c r="M4411" s="83">
        <f t="shared" si="683"/>
        <v>0.5</v>
      </c>
    </row>
    <row r="4412" spans="1:13" x14ac:dyDescent="0.3">
      <c r="A4412" s="210" t="str">
        <f t="shared" si="675"/>
        <v>2024-IC-L4</v>
      </c>
      <c r="B4412" s="199">
        <f t="shared" si="676"/>
        <v>45605</v>
      </c>
      <c r="C4412" s="210" t="str">
        <f t="shared" si="677"/>
        <v>Zone 5 - Blare</v>
      </c>
      <c r="D4412" s="84" t="s">
        <v>813</v>
      </c>
      <c r="E4412" s="51" t="str">
        <f t="shared" si="678"/>
        <v>Cristiano</v>
      </c>
      <c r="F4412" s="51" t="str">
        <f t="shared" si="679"/>
        <v>Bampton</v>
      </c>
      <c r="G4412" s="51" t="str">
        <f t="shared" si="680"/>
        <v>Men U/21</v>
      </c>
      <c r="H4412" s="51" t="str">
        <f t="shared" si="681"/>
        <v>Walvis Bay</v>
      </c>
      <c r="I4412" s="84" t="s">
        <v>9</v>
      </c>
      <c r="J4412" s="84"/>
      <c r="K4412" s="84">
        <v>31</v>
      </c>
      <c r="L4412" s="83">
        <f t="shared" si="682"/>
        <v>0.5</v>
      </c>
      <c r="M4412" s="83">
        <f t="shared" si="683"/>
        <v>0.5</v>
      </c>
    </row>
    <row r="4413" spans="1:13" x14ac:dyDescent="0.3">
      <c r="A4413" s="210" t="str">
        <f t="shared" si="675"/>
        <v>2024-IC-L4</v>
      </c>
      <c r="B4413" s="199">
        <f t="shared" si="676"/>
        <v>45605</v>
      </c>
      <c r="C4413" s="210" t="str">
        <f t="shared" si="677"/>
        <v>Zone 5 - Blare</v>
      </c>
      <c r="D4413" s="84" t="s">
        <v>813</v>
      </c>
      <c r="E4413" s="51" t="str">
        <f t="shared" si="678"/>
        <v>Cristiano</v>
      </c>
      <c r="F4413" s="51" t="str">
        <f t="shared" si="679"/>
        <v>Bampton</v>
      </c>
      <c r="G4413" s="51" t="str">
        <f t="shared" si="680"/>
        <v>Men U/21</v>
      </c>
      <c r="H4413" s="51" t="str">
        <f t="shared" si="681"/>
        <v>Walvis Bay</v>
      </c>
      <c r="I4413" s="84" t="s">
        <v>9</v>
      </c>
      <c r="J4413" s="84"/>
      <c r="K4413" s="84">
        <v>33</v>
      </c>
      <c r="L4413" s="83">
        <f t="shared" si="682"/>
        <v>0.7</v>
      </c>
      <c r="M4413" s="83">
        <f t="shared" si="683"/>
        <v>0.7</v>
      </c>
    </row>
    <row r="4414" spans="1:13" x14ac:dyDescent="0.3">
      <c r="A4414" s="210" t="str">
        <f t="shared" si="675"/>
        <v>2024-IC-L4</v>
      </c>
      <c r="B4414" s="199">
        <f t="shared" si="676"/>
        <v>45605</v>
      </c>
      <c r="C4414" s="210" t="str">
        <f t="shared" si="677"/>
        <v>Zone 5 - Blare</v>
      </c>
      <c r="D4414" s="84" t="s">
        <v>816</v>
      </c>
      <c r="E4414" s="51" t="str">
        <f t="shared" si="678"/>
        <v>John James</v>
      </c>
      <c r="F4414" s="51" t="str">
        <f t="shared" si="679"/>
        <v>Louw</v>
      </c>
      <c r="G4414" s="51" t="str">
        <f t="shared" si="680"/>
        <v>Men Senior</v>
      </c>
      <c r="H4414" s="51" t="str">
        <f t="shared" si="681"/>
        <v>Walvis Bay</v>
      </c>
      <c r="I4414" s="84"/>
      <c r="J4414" s="84"/>
      <c r="K4414" s="84"/>
      <c r="L4414" s="83" t="str">
        <f t="shared" si="682"/>
        <v/>
      </c>
      <c r="M4414" s="83" t="str">
        <f t="shared" si="683"/>
        <v/>
      </c>
    </row>
    <row r="4415" spans="1:13" x14ac:dyDescent="0.3">
      <c r="A4415" s="210" t="str">
        <f t="shared" si="675"/>
        <v>2024-IC-L4</v>
      </c>
      <c r="B4415" s="199">
        <f t="shared" si="676"/>
        <v>45605</v>
      </c>
      <c r="C4415" s="210" t="str">
        <f t="shared" si="677"/>
        <v>Zone 5 - Blare</v>
      </c>
      <c r="D4415" s="84" t="s">
        <v>533</v>
      </c>
      <c r="E4415" s="51" t="str">
        <f t="shared" si="678"/>
        <v>Sarah-Ann</v>
      </c>
      <c r="F4415" s="51" t="str">
        <f t="shared" si="679"/>
        <v>Mills</v>
      </c>
      <c r="G4415" s="51" t="str">
        <f t="shared" si="680"/>
        <v>Ladies Master</v>
      </c>
      <c r="H4415" s="51" t="str">
        <f t="shared" si="681"/>
        <v>Walvis Bay</v>
      </c>
      <c r="I4415" s="84"/>
      <c r="J4415" s="84"/>
      <c r="K4415" s="84"/>
      <c r="L4415" s="83" t="str">
        <f t="shared" si="682"/>
        <v/>
      </c>
      <c r="M4415" s="83" t="str">
        <f t="shared" si="683"/>
        <v/>
      </c>
    </row>
    <row r="4416" spans="1:13" x14ac:dyDescent="0.3">
      <c r="A4416" s="210" t="str">
        <f t="shared" si="675"/>
        <v>2024-IC-L4</v>
      </c>
      <c r="B4416" s="199">
        <f t="shared" si="676"/>
        <v>45605</v>
      </c>
      <c r="C4416" s="210" t="str">
        <f t="shared" si="677"/>
        <v>Zone 5 - Blare</v>
      </c>
      <c r="D4416" s="84" t="s">
        <v>1702</v>
      </c>
      <c r="E4416" s="51" t="str">
        <f t="shared" si="678"/>
        <v>David</v>
      </c>
      <c r="F4416" s="51" t="str">
        <f t="shared" si="679"/>
        <v>Hyman</v>
      </c>
      <c r="G4416" s="51" t="str">
        <f t="shared" si="680"/>
        <v>Men Master</v>
      </c>
      <c r="H4416" s="51" t="str">
        <f t="shared" si="681"/>
        <v>Walvis Bay</v>
      </c>
      <c r="I4416" s="84"/>
      <c r="J4416" s="84"/>
      <c r="K4416" s="84"/>
      <c r="L4416" s="83" t="str">
        <f t="shared" si="682"/>
        <v/>
      </c>
      <c r="M4416" s="83" t="str">
        <f t="shared" si="683"/>
        <v/>
      </c>
    </row>
    <row r="4417" spans="1:13" x14ac:dyDescent="0.3">
      <c r="A4417" s="210" t="str">
        <f t="shared" si="675"/>
        <v>2024-IC-L4</v>
      </c>
      <c r="B4417" s="199">
        <f t="shared" si="676"/>
        <v>45605</v>
      </c>
      <c r="C4417" s="210" t="str">
        <f t="shared" si="677"/>
        <v>Zone 5 - Blare</v>
      </c>
      <c r="D4417" s="84" t="s">
        <v>1324</v>
      </c>
      <c r="E4417" s="51" t="str">
        <f t="shared" si="678"/>
        <v>Frikkie</v>
      </c>
      <c r="F4417" s="51" t="str">
        <f t="shared" si="679"/>
        <v>Ferreira</v>
      </c>
      <c r="G4417" s="51" t="str">
        <f t="shared" si="680"/>
        <v>Men Master</v>
      </c>
      <c r="H4417" s="51" t="str">
        <f t="shared" si="681"/>
        <v>Walvis Bay</v>
      </c>
      <c r="I4417" s="84"/>
      <c r="J4417" s="84"/>
      <c r="K4417" s="84"/>
      <c r="L4417" s="83" t="str">
        <f t="shared" si="682"/>
        <v/>
      </c>
      <c r="M4417" s="83" t="str">
        <f t="shared" si="683"/>
        <v/>
      </c>
    </row>
    <row r="4418" spans="1:13" x14ac:dyDescent="0.3">
      <c r="A4418" s="210" t="str">
        <f t="shared" si="675"/>
        <v>2024-IC-L4</v>
      </c>
      <c r="B4418" s="199">
        <f t="shared" si="676"/>
        <v>45605</v>
      </c>
      <c r="C4418" s="210" t="str">
        <f t="shared" si="677"/>
        <v>Zone 5 - Blare</v>
      </c>
      <c r="D4418" s="84" t="s">
        <v>490</v>
      </c>
      <c r="E4418" s="51" t="str">
        <f t="shared" si="678"/>
        <v>Terence</v>
      </c>
      <c r="F4418" s="51" t="str">
        <f t="shared" si="679"/>
        <v>Clark</v>
      </c>
      <c r="G4418" s="51" t="str">
        <f t="shared" si="680"/>
        <v>Men Grand Masters</v>
      </c>
      <c r="H4418" s="51" t="str">
        <f t="shared" si="681"/>
        <v>Walvis Bay</v>
      </c>
      <c r="I4418" s="84"/>
      <c r="J4418" s="84"/>
      <c r="K4418" s="84"/>
      <c r="L4418" s="83" t="str">
        <f t="shared" si="682"/>
        <v/>
      </c>
      <c r="M4418" s="83" t="str">
        <f t="shared" si="683"/>
        <v/>
      </c>
    </row>
    <row r="4419" spans="1:13" x14ac:dyDescent="0.3">
      <c r="A4419" s="210" t="str">
        <f t="shared" ref="A4419:A4482" si="684">IF(D4419="","",A4418)</f>
        <v>2024-IC-L4</v>
      </c>
      <c r="B4419" s="199">
        <f t="shared" ref="B4419:B4482" si="685">IF(D4419="","",B4418)</f>
        <v>45605</v>
      </c>
      <c r="C4419" s="210" t="str">
        <f t="shared" ref="C4419:C4482" si="686">IF(D4419="","",C4418)</f>
        <v>Zone 5 - Blare</v>
      </c>
      <c r="D4419" s="84" t="s">
        <v>1080</v>
      </c>
      <c r="E4419" s="51" t="str">
        <f t="shared" ref="E4419:E4482" si="687">IF(D4419="","",VLOOKUP(D4419,Master,3,FALSE))</f>
        <v>Willem Johannes</v>
      </c>
      <c r="F4419" s="51" t="str">
        <f t="shared" ref="F4419:F4482" si="688">IF(D4419="","",VLOOKUP(D4419,Master,4,FALSE))</f>
        <v>Hyman</v>
      </c>
      <c r="G4419" s="51" t="str">
        <f t="shared" ref="G4419:G4482" si="689">IF(D4419="","",VLOOKUP(D4419,Master,5,FALSE))</f>
        <v>Men Master</v>
      </c>
      <c r="H4419" s="51" t="str">
        <f t="shared" ref="H4419:H4482" si="690">IF(D4419="","",VLOOKUP(D4419,Master,2,FALSE))</f>
        <v>Walvis Bay</v>
      </c>
      <c r="I4419" s="84"/>
      <c r="J4419" s="84"/>
      <c r="K4419" s="84"/>
      <c r="L4419" s="83" t="str">
        <f t="shared" ref="L4419:L4482" si="691">IF(K4419="","",IF(I4419="",ROUND(HLOOKUP(J4419,kgList,K4419,FALSE),1),ROUND(HLOOKUP(I4419,kgList,K4419,FALSE),1)))</f>
        <v/>
      </c>
      <c r="M4419" s="83" t="str">
        <f t="shared" ref="M4419:M4482" si="692">IF(L4419="","",IF(COUNTA(I4419:J4419)&gt;1,"Edible or Inedible",IF(COUNTA(I4419)=1,L4419*1,IF(COUNTA(J4419)=1,L4419*1,"ERROR"))))</f>
        <v/>
      </c>
    </row>
    <row r="4420" spans="1:13" x14ac:dyDescent="0.3">
      <c r="A4420" s="210" t="str">
        <f t="shared" si="684"/>
        <v>2024-IC-L4</v>
      </c>
      <c r="B4420" s="199">
        <f t="shared" si="685"/>
        <v>45605</v>
      </c>
      <c r="C4420" s="210" t="str">
        <f t="shared" si="686"/>
        <v>Zone 5 - Blare</v>
      </c>
      <c r="D4420" s="84" t="s">
        <v>1558</v>
      </c>
      <c r="E4420" s="51" t="str">
        <f t="shared" si="687"/>
        <v>Breggie</v>
      </c>
      <c r="F4420" s="51" t="str">
        <f t="shared" si="688"/>
        <v>Ferreira</v>
      </c>
      <c r="G4420" s="51" t="str">
        <f t="shared" si="689"/>
        <v>Ladies Master</v>
      </c>
      <c r="H4420" s="51" t="str">
        <f t="shared" si="690"/>
        <v>Walvis Bay</v>
      </c>
      <c r="I4420" s="84"/>
      <c r="J4420" s="84"/>
      <c r="K4420" s="84"/>
      <c r="L4420" s="83" t="str">
        <f t="shared" si="691"/>
        <v/>
      </c>
      <c r="M4420" s="83" t="str">
        <f t="shared" si="692"/>
        <v/>
      </c>
    </row>
    <row r="4421" spans="1:13" x14ac:dyDescent="0.3">
      <c r="A4421" s="210" t="str">
        <f t="shared" si="684"/>
        <v>2024-IC-L4</v>
      </c>
      <c r="B4421" s="199">
        <f t="shared" si="685"/>
        <v>45605</v>
      </c>
      <c r="C4421" s="210" t="str">
        <f t="shared" si="686"/>
        <v>Zone 5 - Blare</v>
      </c>
      <c r="D4421" s="84" t="s">
        <v>1381</v>
      </c>
      <c r="E4421" s="51" t="str">
        <f t="shared" si="687"/>
        <v>Frank</v>
      </c>
      <c r="F4421" s="51" t="str">
        <f t="shared" si="688"/>
        <v>Borruso</v>
      </c>
      <c r="G4421" s="51" t="str">
        <f t="shared" si="689"/>
        <v>Men Master</v>
      </c>
      <c r="H4421" s="51" t="str">
        <f t="shared" si="690"/>
        <v>Walvis Bay</v>
      </c>
      <c r="I4421" s="84"/>
      <c r="J4421" s="84"/>
      <c r="K4421" s="84"/>
      <c r="L4421" s="83" t="str">
        <f t="shared" si="691"/>
        <v/>
      </c>
      <c r="M4421" s="83" t="str">
        <f t="shared" si="692"/>
        <v/>
      </c>
    </row>
    <row r="4422" spans="1:13" x14ac:dyDescent="0.3">
      <c r="A4422" s="210" t="str">
        <f t="shared" si="684"/>
        <v>2024-IC-L4</v>
      </c>
      <c r="B4422" s="199">
        <f t="shared" si="685"/>
        <v>45605</v>
      </c>
      <c r="C4422" s="210" t="str">
        <f t="shared" si="686"/>
        <v>Zone 5 - Blare</v>
      </c>
      <c r="D4422" s="84" t="s">
        <v>743</v>
      </c>
      <c r="E4422" s="51" t="str">
        <f t="shared" si="687"/>
        <v>David</v>
      </c>
      <c r="F4422" s="51" t="str">
        <f t="shared" si="688"/>
        <v>Smith</v>
      </c>
      <c r="G4422" s="51" t="str">
        <f t="shared" si="689"/>
        <v>Men Veteran</v>
      </c>
      <c r="H4422" s="51" t="str">
        <f t="shared" si="690"/>
        <v>Steenbras</v>
      </c>
      <c r="I4422" s="84"/>
      <c r="J4422" s="84" t="s">
        <v>1279</v>
      </c>
      <c r="K4422" s="84">
        <v>73</v>
      </c>
      <c r="L4422" s="83">
        <f t="shared" si="691"/>
        <v>1.4</v>
      </c>
      <c r="M4422" s="83">
        <f t="shared" si="692"/>
        <v>1.4</v>
      </c>
    </row>
    <row r="4423" spans="1:13" x14ac:dyDescent="0.3">
      <c r="A4423" s="210" t="str">
        <f t="shared" si="684"/>
        <v>2024-IC-L4</v>
      </c>
      <c r="B4423" s="199">
        <f t="shared" si="685"/>
        <v>45605</v>
      </c>
      <c r="C4423" s="210" t="str">
        <f t="shared" si="686"/>
        <v>Zone 5 - Blare</v>
      </c>
      <c r="D4423" s="84" t="s">
        <v>823</v>
      </c>
      <c r="E4423" s="51" t="str">
        <f t="shared" si="687"/>
        <v>Barend</v>
      </c>
      <c r="F4423" s="51" t="str">
        <f t="shared" si="688"/>
        <v>Steynberg</v>
      </c>
      <c r="G4423" s="51" t="str">
        <f t="shared" si="689"/>
        <v>Men U/16</v>
      </c>
      <c r="H4423" s="51" t="str">
        <f t="shared" si="690"/>
        <v>Steenbras</v>
      </c>
      <c r="I4423" s="84"/>
      <c r="J4423" s="84" t="s">
        <v>1279</v>
      </c>
      <c r="K4423" s="84">
        <v>69</v>
      </c>
      <c r="L4423" s="83">
        <f t="shared" si="691"/>
        <v>1.2</v>
      </c>
      <c r="M4423" s="83">
        <f t="shared" si="692"/>
        <v>1.2</v>
      </c>
    </row>
    <row r="4424" spans="1:13" x14ac:dyDescent="0.3">
      <c r="A4424" s="210" t="str">
        <f t="shared" si="684"/>
        <v>2024-IC-L4</v>
      </c>
      <c r="B4424" s="199">
        <f t="shared" si="685"/>
        <v>45605</v>
      </c>
      <c r="C4424" s="210" t="str">
        <f t="shared" si="686"/>
        <v>Zone 5 - Blare</v>
      </c>
      <c r="D4424" s="84" t="s">
        <v>823</v>
      </c>
      <c r="E4424" s="51" t="str">
        <f t="shared" si="687"/>
        <v>Barend</v>
      </c>
      <c r="F4424" s="51" t="str">
        <f t="shared" si="688"/>
        <v>Steynberg</v>
      </c>
      <c r="G4424" s="51" t="str">
        <f t="shared" si="689"/>
        <v>Men U/16</v>
      </c>
      <c r="H4424" s="51" t="str">
        <f t="shared" si="690"/>
        <v>Steenbras</v>
      </c>
      <c r="I4424" s="84" t="s">
        <v>19</v>
      </c>
      <c r="J4424" s="84"/>
      <c r="K4424" s="84">
        <v>47</v>
      </c>
      <c r="L4424" s="83">
        <f t="shared" si="691"/>
        <v>1.1000000000000001</v>
      </c>
      <c r="M4424" s="83">
        <f t="shared" si="692"/>
        <v>1.1000000000000001</v>
      </c>
    </row>
    <row r="4425" spans="1:13" x14ac:dyDescent="0.3">
      <c r="A4425" s="210" t="str">
        <f t="shared" si="684"/>
        <v>2024-IC-L4</v>
      </c>
      <c r="B4425" s="199">
        <f t="shared" si="685"/>
        <v>45605</v>
      </c>
      <c r="C4425" s="210" t="str">
        <f t="shared" si="686"/>
        <v>Zone 5 - Blare</v>
      </c>
      <c r="D4425" s="84" t="s">
        <v>1659</v>
      </c>
      <c r="E4425" s="51" t="str">
        <f t="shared" si="687"/>
        <v>L'Wyk</v>
      </c>
      <c r="F4425" s="51" t="str">
        <f t="shared" si="688"/>
        <v>Viljoen</v>
      </c>
      <c r="G4425" s="51" t="str">
        <f t="shared" si="689"/>
        <v>Men U/16</v>
      </c>
      <c r="H4425" s="51" t="str">
        <f t="shared" si="690"/>
        <v>Steenbras</v>
      </c>
      <c r="I4425" s="84"/>
      <c r="J4425" s="84" t="s">
        <v>1279</v>
      </c>
      <c r="K4425" s="84">
        <v>154</v>
      </c>
      <c r="L4425" s="83">
        <f t="shared" si="691"/>
        <v>19.100000000000001</v>
      </c>
      <c r="M4425" s="83">
        <f t="shared" si="692"/>
        <v>19.100000000000001</v>
      </c>
    </row>
    <row r="4426" spans="1:13" x14ac:dyDescent="0.3">
      <c r="A4426" s="210" t="str">
        <f t="shared" si="684"/>
        <v>2024-IC-L4</v>
      </c>
      <c r="B4426" s="199">
        <f t="shared" si="685"/>
        <v>45605</v>
      </c>
      <c r="C4426" s="210" t="str">
        <f t="shared" si="686"/>
        <v>Zone 5 - Blare</v>
      </c>
      <c r="D4426" s="84" t="s">
        <v>1494</v>
      </c>
      <c r="E4426" s="51" t="str">
        <f t="shared" si="687"/>
        <v>Wikus</v>
      </c>
      <c r="F4426" s="51" t="str">
        <f t="shared" si="688"/>
        <v>Viljoen</v>
      </c>
      <c r="G4426" s="51" t="str">
        <f t="shared" si="689"/>
        <v>Men Veteran</v>
      </c>
      <c r="H4426" s="51" t="str">
        <f t="shared" si="690"/>
        <v>Steenbras</v>
      </c>
      <c r="I4426" s="84"/>
      <c r="J4426" s="84" t="s">
        <v>1279</v>
      </c>
      <c r="K4426" s="84">
        <v>153</v>
      </c>
      <c r="L4426" s="83">
        <f t="shared" si="691"/>
        <v>18.600000000000001</v>
      </c>
      <c r="M4426" s="83">
        <f t="shared" si="692"/>
        <v>18.600000000000001</v>
      </c>
    </row>
    <row r="4427" spans="1:13" x14ac:dyDescent="0.3">
      <c r="A4427" s="210" t="str">
        <f t="shared" si="684"/>
        <v>2024-IC-L4</v>
      </c>
      <c r="B4427" s="199">
        <f t="shared" si="685"/>
        <v>45605</v>
      </c>
      <c r="C4427" s="210" t="str">
        <f t="shared" si="686"/>
        <v>Zone 5 - Blare</v>
      </c>
      <c r="D4427" s="84" t="s">
        <v>503</v>
      </c>
      <c r="E4427" s="51" t="str">
        <f t="shared" si="687"/>
        <v>Danie</v>
      </c>
      <c r="F4427" s="51" t="str">
        <f t="shared" si="688"/>
        <v>Klopper</v>
      </c>
      <c r="G4427" s="51" t="str">
        <f t="shared" si="689"/>
        <v>Men Senior</v>
      </c>
      <c r="H4427" s="51" t="str">
        <f t="shared" si="690"/>
        <v>Steenbras</v>
      </c>
      <c r="I4427" s="84"/>
      <c r="J4427" s="84" t="s">
        <v>1279</v>
      </c>
      <c r="K4427" s="84">
        <v>77</v>
      </c>
      <c r="L4427" s="83">
        <f t="shared" si="691"/>
        <v>1.8</v>
      </c>
      <c r="M4427" s="83">
        <f t="shared" si="692"/>
        <v>1.8</v>
      </c>
    </row>
    <row r="4428" spans="1:13" x14ac:dyDescent="0.3">
      <c r="A4428" s="210" t="str">
        <f t="shared" si="684"/>
        <v>2024-IC-L4</v>
      </c>
      <c r="B4428" s="199">
        <f t="shared" si="685"/>
        <v>45605</v>
      </c>
      <c r="C4428" s="210" t="str">
        <f t="shared" si="686"/>
        <v>Zone 5 - Blare</v>
      </c>
      <c r="D4428" s="84" t="s">
        <v>894</v>
      </c>
      <c r="E4428" s="51" t="str">
        <f t="shared" si="687"/>
        <v>Johan Sampie</v>
      </c>
      <c r="F4428" s="51" t="str">
        <f t="shared" si="688"/>
        <v>Malherbe</v>
      </c>
      <c r="G4428" s="51" t="str">
        <f t="shared" si="689"/>
        <v>Men Veteran</v>
      </c>
      <c r="H4428" s="51" t="str">
        <f t="shared" si="690"/>
        <v>Steenbras</v>
      </c>
      <c r="I4428" s="84"/>
      <c r="J4428" s="84" t="s">
        <v>1279</v>
      </c>
      <c r="K4428" s="84">
        <v>78</v>
      </c>
      <c r="L4428" s="83">
        <f t="shared" si="691"/>
        <v>1.9</v>
      </c>
      <c r="M4428" s="83">
        <f t="shared" si="692"/>
        <v>1.9</v>
      </c>
    </row>
    <row r="4429" spans="1:13" x14ac:dyDescent="0.3">
      <c r="A4429" s="210" t="str">
        <f t="shared" si="684"/>
        <v>2024-IC-L4</v>
      </c>
      <c r="B4429" s="199">
        <f t="shared" si="685"/>
        <v>45605</v>
      </c>
      <c r="C4429" s="210" t="str">
        <f t="shared" si="686"/>
        <v>Zone 5 - Blare</v>
      </c>
      <c r="D4429" s="84" t="s">
        <v>894</v>
      </c>
      <c r="E4429" s="51" t="str">
        <f t="shared" si="687"/>
        <v>Johan Sampie</v>
      </c>
      <c r="F4429" s="51" t="str">
        <f t="shared" si="688"/>
        <v>Malherbe</v>
      </c>
      <c r="G4429" s="51" t="str">
        <f t="shared" si="689"/>
        <v>Men Veteran</v>
      </c>
      <c r="H4429" s="51" t="str">
        <f t="shared" si="690"/>
        <v>Steenbras</v>
      </c>
      <c r="I4429" s="84"/>
      <c r="J4429" s="84" t="s">
        <v>1280</v>
      </c>
      <c r="K4429" s="84">
        <v>88</v>
      </c>
      <c r="L4429" s="83">
        <f t="shared" si="691"/>
        <v>2.4</v>
      </c>
      <c r="M4429" s="83">
        <f t="shared" si="692"/>
        <v>2.4</v>
      </c>
    </row>
    <row r="4430" spans="1:13" x14ac:dyDescent="0.3">
      <c r="A4430" s="210" t="str">
        <f t="shared" si="684"/>
        <v>2024-IC-L4</v>
      </c>
      <c r="B4430" s="199">
        <f t="shared" si="685"/>
        <v>45605</v>
      </c>
      <c r="C4430" s="210" t="str">
        <f t="shared" si="686"/>
        <v>Zone 5 - Blare</v>
      </c>
      <c r="D4430" s="84" t="s">
        <v>894</v>
      </c>
      <c r="E4430" s="51" t="str">
        <f t="shared" si="687"/>
        <v>Johan Sampie</v>
      </c>
      <c r="F4430" s="51" t="str">
        <f t="shared" si="688"/>
        <v>Malherbe</v>
      </c>
      <c r="G4430" s="51" t="str">
        <f t="shared" si="689"/>
        <v>Men Veteran</v>
      </c>
      <c r="H4430" s="51" t="str">
        <f t="shared" si="690"/>
        <v>Steenbras</v>
      </c>
      <c r="I4430" s="84" t="s">
        <v>19</v>
      </c>
      <c r="J4430" s="84"/>
      <c r="K4430" s="84">
        <v>50</v>
      </c>
      <c r="L4430" s="83">
        <f t="shared" si="691"/>
        <v>1.3</v>
      </c>
      <c r="M4430" s="83">
        <f t="shared" si="692"/>
        <v>1.3</v>
      </c>
    </row>
    <row r="4431" spans="1:13" x14ac:dyDescent="0.3">
      <c r="A4431" s="210" t="str">
        <f t="shared" si="684"/>
        <v>2024-IC-L4</v>
      </c>
      <c r="B4431" s="199">
        <f t="shared" si="685"/>
        <v>45605</v>
      </c>
      <c r="C4431" s="210" t="str">
        <f t="shared" si="686"/>
        <v>Zone 5 - Blare</v>
      </c>
      <c r="D4431" s="84" t="s">
        <v>1158</v>
      </c>
      <c r="E4431" s="51" t="str">
        <f t="shared" si="687"/>
        <v>Luan</v>
      </c>
      <c r="F4431" s="51" t="str">
        <f t="shared" si="688"/>
        <v>Hansen</v>
      </c>
      <c r="G4431" s="51" t="str">
        <f t="shared" si="689"/>
        <v>Men U/16</v>
      </c>
      <c r="H4431" s="51" t="str">
        <f t="shared" si="690"/>
        <v>Steenbras</v>
      </c>
      <c r="I4431" s="84" t="s">
        <v>19</v>
      </c>
      <c r="J4431" s="84"/>
      <c r="K4431" s="84">
        <v>41</v>
      </c>
      <c r="L4431" s="83">
        <f t="shared" si="691"/>
        <v>0.7</v>
      </c>
      <c r="M4431" s="83">
        <f t="shared" si="692"/>
        <v>0.7</v>
      </c>
    </row>
    <row r="4432" spans="1:13" x14ac:dyDescent="0.3">
      <c r="A4432" s="210" t="str">
        <f t="shared" si="684"/>
        <v>2024-IC-L4</v>
      </c>
      <c r="B4432" s="199">
        <f t="shared" si="685"/>
        <v>45605</v>
      </c>
      <c r="C4432" s="210" t="str">
        <f t="shared" si="686"/>
        <v>Zone 5 - Blare</v>
      </c>
      <c r="D4432" s="84" t="s">
        <v>651</v>
      </c>
      <c r="E4432" s="51" t="str">
        <f t="shared" si="687"/>
        <v>Adre</v>
      </c>
      <c r="F4432" s="51" t="str">
        <f t="shared" si="688"/>
        <v>Van Der Merwe</v>
      </c>
      <c r="G4432" s="51" t="str">
        <f t="shared" si="689"/>
        <v>Men Grand Masters</v>
      </c>
      <c r="H4432" s="51" t="str">
        <f t="shared" si="690"/>
        <v>Steenbras</v>
      </c>
      <c r="I4432" s="84" t="s">
        <v>7</v>
      </c>
      <c r="J4432" s="84"/>
      <c r="K4432" s="84">
        <v>42</v>
      </c>
      <c r="L4432" s="83">
        <f t="shared" si="691"/>
        <v>2.2999999999999998</v>
      </c>
      <c r="M4432" s="83">
        <f t="shared" si="692"/>
        <v>2.2999999999999998</v>
      </c>
    </row>
    <row r="4433" spans="1:13" x14ac:dyDescent="0.3">
      <c r="A4433" s="210" t="str">
        <f t="shared" si="684"/>
        <v>2024-IC-L4</v>
      </c>
      <c r="B4433" s="199">
        <f t="shared" si="685"/>
        <v>45605</v>
      </c>
      <c r="C4433" s="210" t="str">
        <f t="shared" si="686"/>
        <v>Zone 5 - Blare</v>
      </c>
      <c r="D4433" s="84" t="s">
        <v>651</v>
      </c>
      <c r="E4433" s="51" t="str">
        <f t="shared" si="687"/>
        <v>Adre</v>
      </c>
      <c r="F4433" s="51" t="str">
        <f t="shared" si="688"/>
        <v>Van Der Merwe</v>
      </c>
      <c r="G4433" s="51" t="str">
        <f t="shared" si="689"/>
        <v>Men Grand Masters</v>
      </c>
      <c r="H4433" s="51" t="str">
        <f t="shared" si="690"/>
        <v>Steenbras</v>
      </c>
      <c r="I4433" s="84" t="s">
        <v>9</v>
      </c>
      <c r="J4433" s="84"/>
      <c r="K4433" s="84">
        <v>41</v>
      </c>
      <c r="L4433" s="83">
        <f t="shared" si="691"/>
        <v>1.3</v>
      </c>
      <c r="M4433" s="83">
        <f t="shared" si="692"/>
        <v>1.3</v>
      </c>
    </row>
    <row r="4434" spans="1:13" x14ac:dyDescent="0.3">
      <c r="A4434" s="210" t="str">
        <f t="shared" si="684"/>
        <v>2024-IC-L4</v>
      </c>
      <c r="B4434" s="199">
        <f t="shared" si="685"/>
        <v>45605</v>
      </c>
      <c r="C4434" s="210" t="str">
        <f t="shared" si="686"/>
        <v>Zone 5 - Blare</v>
      </c>
      <c r="D4434" s="84" t="s">
        <v>651</v>
      </c>
      <c r="E4434" s="51" t="str">
        <f t="shared" si="687"/>
        <v>Adre</v>
      </c>
      <c r="F4434" s="51" t="str">
        <f t="shared" si="688"/>
        <v>Van Der Merwe</v>
      </c>
      <c r="G4434" s="51" t="str">
        <f t="shared" si="689"/>
        <v>Men Grand Masters</v>
      </c>
      <c r="H4434" s="51" t="str">
        <f t="shared" si="690"/>
        <v>Steenbras</v>
      </c>
      <c r="I4434" s="84" t="s">
        <v>9</v>
      </c>
      <c r="J4434" s="84"/>
      <c r="K4434" s="84">
        <v>41</v>
      </c>
      <c r="L4434" s="83">
        <f t="shared" si="691"/>
        <v>1.3</v>
      </c>
      <c r="M4434" s="83">
        <f t="shared" si="692"/>
        <v>1.3</v>
      </c>
    </row>
    <row r="4435" spans="1:13" x14ac:dyDescent="0.3">
      <c r="A4435" s="210" t="str">
        <f t="shared" si="684"/>
        <v>2024-IC-L4</v>
      </c>
      <c r="B4435" s="199">
        <f t="shared" si="685"/>
        <v>45605</v>
      </c>
      <c r="C4435" s="210" t="str">
        <f t="shared" si="686"/>
        <v>Zone 5 - Blare</v>
      </c>
      <c r="D4435" s="84" t="s">
        <v>651</v>
      </c>
      <c r="E4435" s="51" t="str">
        <f t="shared" si="687"/>
        <v>Adre</v>
      </c>
      <c r="F4435" s="51" t="str">
        <f t="shared" si="688"/>
        <v>Van Der Merwe</v>
      </c>
      <c r="G4435" s="51" t="str">
        <f t="shared" si="689"/>
        <v>Men Grand Masters</v>
      </c>
      <c r="H4435" s="51" t="str">
        <f t="shared" si="690"/>
        <v>Steenbras</v>
      </c>
      <c r="I4435" s="84" t="s">
        <v>9</v>
      </c>
      <c r="J4435" s="84"/>
      <c r="K4435" s="84">
        <v>33</v>
      </c>
      <c r="L4435" s="83">
        <f t="shared" si="691"/>
        <v>0.7</v>
      </c>
      <c r="M4435" s="83">
        <f t="shared" si="692"/>
        <v>0.7</v>
      </c>
    </row>
    <row r="4436" spans="1:13" x14ac:dyDescent="0.3">
      <c r="A4436" s="210" t="str">
        <f t="shared" si="684"/>
        <v>2024-IC-L4</v>
      </c>
      <c r="B4436" s="199">
        <f t="shared" si="685"/>
        <v>45605</v>
      </c>
      <c r="C4436" s="210" t="str">
        <f t="shared" si="686"/>
        <v>Zone 5 - Blare</v>
      </c>
      <c r="D4436" s="84" t="s">
        <v>684</v>
      </c>
      <c r="E4436" s="51" t="str">
        <f t="shared" si="687"/>
        <v>Gawie</v>
      </c>
      <c r="F4436" s="51" t="str">
        <f t="shared" si="688"/>
        <v>Van Zyl</v>
      </c>
      <c r="G4436" s="51" t="str">
        <f t="shared" si="689"/>
        <v>Men Veteran</v>
      </c>
      <c r="H4436" s="51" t="str">
        <f t="shared" si="690"/>
        <v>Steenbras</v>
      </c>
      <c r="I4436" s="84" t="s">
        <v>9</v>
      </c>
      <c r="J4436" s="84"/>
      <c r="K4436" s="84">
        <v>31</v>
      </c>
      <c r="L4436" s="83">
        <f t="shared" si="691"/>
        <v>0.5</v>
      </c>
      <c r="M4436" s="83">
        <f t="shared" si="692"/>
        <v>0.5</v>
      </c>
    </row>
    <row r="4437" spans="1:13" x14ac:dyDescent="0.3">
      <c r="A4437" s="210" t="str">
        <f t="shared" si="684"/>
        <v>2024-IC-L4</v>
      </c>
      <c r="B4437" s="199">
        <f t="shared" si="685"/>
        <v>45605</v>
      </c>
      <c r="C4437" s="210" t="str">
        <f t="shared" si="686"/>
        <v>Zone 5 - Blare</v>
      </c>
      <c r="D4437" s="84" t="s">
        <v>684</v>
      </c>
      <c r="E4437" s="51" t="str">
        <f t="shared" si="687"/>
        <v>Gawie</v>
      </c>
      <c r="F4437" s="51" t="str">
        <f t="shared" si="688"/>
        <v>Van Zyl</v>
      </c>
      <c r="G4437" s="51" t="str">
        <f t="shared" si="689"/>
        <v>Men Veteran</v>
      </c>
      <c r="H4437" s="51" t="str">
        <f t="shared" si="690"/>
        <v>Steenbras</v>
      </c>
      <c r="I4437" s="84" t="s">
        <v>9</v>
      </c>
      <c r="J4437" s="84"/>
      <c r="K4437" s="84">
        <v>34</v>
      </c>
      <c r="L4437" s="83">
        <f t="shared" si="691"/>
        <v>0.7</v>
      </c>
      <c r="M4437" s="83">
        <f t="shared" si="692"/>
        <v>0.7</v>
      </c>
    </row>
    <row r="4438" spans="1:13" x14ac:dyDescent="0.3">
      <c r="A4438" s="210" t="str">
        <f t="shared" si="684"/>
        <v>2024-IC-L4</v>
      </c>
      <c r="B4438" s="199">
        <f t="shared" si="685"/>
        <v>45605</v>
      </c>
      <c r="C4438" s="210" t="str">
        <f t="shared" si="686"/>
        <v>Zone 5 - Blare</v>
      </c>
      <c r="D4438" s="84" t="s">
        <v>684</v>
      </c>
      <c r="E4438" s="51" t="str">
        <f t="shared" si="687"/>
        <v>Gawie</v>
      </c>
      <c r="F4438" s="51" t="str">
        <f t="shared" si="688"/>
        <v>Van Zyl</v>
      </c>
      <c r="G4438" s="51" t="str">
        <f t="shared" si="689"/>
        <v>Men Veteran</v>
      </c>
      <c r="H4438" s="51" t="str">
        <f t="shared" si="690"/>
        <v>Steenbras</v>
      </c>
      <c r="I4438" s="84" t="s">
        <v>9</v>
      </c>
      <c r="J4438" s="84"/>
      <c r="K4438" s="84">
        <v>30</v>
      </c>
      <c r="L4438" s="83">
        <f t="shared" si="691"/>
        <v>0.5</v>
      </c>
      <c r="M4438" s="83">
        <f t="shared" si="692"/>
        <v>0.5</v>
      </c>
    </row>
    <row r="4439" spans="1:13" x14ac:dyDescent="0.3">
      <c r="A4439" s="210" t="str">
        <f t="shared" si="684"/>
        <v>2024-IC-L4</v>
      </c>
      <c r="B4439" s="199">
        <f t="shared" si="685"/>
        <v>45605</v>
      </c>
      <c r="C4439" s="210" t="str">
        <f t="shared" si="686"/>
        <v>Zone 5 - Blare</v>
      </c>
      <c r="D4439" s="84" t="s">
        <v>960</v>
      </c>
      <c r="E4439" s="51" t="str">
        <f t="shared" si="687"/>
        <v>Louw</v>
      </c>
      <c r="F4439" s="51" t="str">
        <f t="shared" si="688"/>
        <v>Van Zyl</v>
      </c>
      <c r="G4439" s="51" t="str">
        <f t="shared" si="689"/>
        <v>Men U/16</v>
      </c>
      <c r="H4439" s="51" t="str">
        <f t="shared" si="690"/>
        <v>Steenbras</v>
      </c>
      <c r="I4439" s="84" t="s">
        <v>9</v>
      </c>
      <c r="J4439" s="84"/>
      <c r="K4439" s="84">
        <v>31</v>
      </c>
      <c r="L4439" s="83">
        <f t="shared" si="691"/>
        <v>0.5</v>
      </c>
      <c r="M4439" s="83">
        <f t="shared" si="692"/>
        <v>0.5</v>
      </c>
    </row>
    <row r="4440" spans="1:13" x14ac:dyDescent="0.3">
      <c r="A4440" s="210" t="str">
        <f t="shared" si="684"/>
        <v>2024-IC-L4</v>
      </c>
      <c r="B4440" s="199">
        <f t="shared" si="685"/>
        <v>45605</v>
      </c>
      <c r="C4440" s="210" t="str">
        <f t="shared" si="686"/>
        <v>Zone 5 - Blare</v>
      </c>
      <c r="D4440" s="84" t="s">
        <v>960</v>
      </c>
      <c r="E4440" s="51" t="str">
        <f t="shared" si="687"/>
        <v>Louw</v>
      </c>
      <c r="F4440" s="51" t="str">
        <f t="shared" si="688"/>
        <v>Van Zyl</v>
      </c>
      <c r="G4440" s="51" t="str">
        <f t="shared" si="689"/>
        <v>Men U/16</v>
      </c>
      <c r="H4440" s="51" t="str">
        <f t="shared" si="690"/>
        <v>Steenbras</v>
      </c>
      <c r="I4440" s="84" t="s">
        <v>9</v>
      </c>
      <c r="J4440" s="84"/>
      <c r="K4440" s="84">
        <v>30</v>
      </c>
      <c r="L4440" s="83">
        <f t="shared" si="691"/>
        <v>0.5</v>
      </c>
      <c r="M4440" s="83">
        <f t="shared" si="692"/>
        <v>0.5</v>
      </c>
    </row>
    <row r="4441" spans="1:13" x14ac:dyDescent="0.3">
      <c r="A4441" s="210" t="str">
        <f t="shared" si="684"/>
        <v>2024-IC-L4</v>
      </c>
      <c r="B4441" s="199">
        <f t="shared" si="685"/>
        <v>45605</v>
      </c>
      <c r="C4441" s="210" t="str">
        <f t="shared" si="686"/>
        <v>Zone 5 - Blare</v>
      </c>
      <c r="D4441" s="84" t="s">
        <v>960</v>
      </c>
      <c r="E4441" s="51" t="str">
        <f t="shared" si="687"/>
        <v>Louw</v>
      </c>
      <c r="F4441" s="51" t="str">
        <f t="shared" si="688"/>
        <v>Van Zyl</v>
      </c>
      <c r="G4441" s="51" t="str">
        <f t="shared" si="689"/>
        <v>Men U/16</v>
      </c>
      <c r="H4441" s="51" t="str">
        <f t="shared" si="690"/>
        <v>Steenbras</v>
      </c>
      <c r="I4441" s="84" t="s">
        <v>9</v>
      </c>
      <c r="J4441" s="84"/>
      <c r="K4441" s="84">
        <v>39</v>
      </c>
      <c r="L4441" s="83">
        <f t="shared" si="691"/>
        <v>1.1000000000000001</v>
      </c>
      <c r="M4441" s="83">
        <f t="shared" si="692"/>
        <v>1.1000000000000001</v>
      </c>
    </row>
    <row r="4442" spans="1:13" x14ac:dyDescent="0.3">
      <c r="A4442" s="210" t="str">
        <f t="shared" si="684"/>
        <v>2024-IC-L4</v>
      </c>
      <c r="B4442" s="199">
        <f t="shared" si="685"/>
        <v>45605</v>
      </c>
      <c r="C4442" s="210" t="str">
        <f t="shared" si="686"/>
        <v>Zone 5 - Blare</v>
      </c>
      <c r="D4442" s="84" t="s">
        <v>686</v>
      </c>
      <c r="E4442" s="51" t="str">
        <f t="shared" si="687"/>
        <v>Jayden</v>
      </c>
      <c r="F4442" s="51" t="str">
        <f t="shared" si="688"/>
        <v>Hansen</v>
      </c>
      <c r="G4442" s="51" t="str">
        <f t="shared" si="689"/>
        <v>Men U/16</v>
      </c>
      <c r="H4442" s="51" t="str">
        <f t="shared" si="690"/>
        <v>Steenbras</v>
      </c>
      <c r="I4442" s="84" t="s">
        <v>19</v>
      </c>
      <c r="J4442" s="84"/>
      <c r="K4442" s="84">
        <v>41</v>
      </c>
      <c r="L4442" s="83">
        <f t="shared" si="691"/>
        <v>0.7</v>
      </c>
      <c r="M4442" s="83">
        <f t="shared" si="692"/>
        <v>0.7</v>
      </c>
    </row>
    <row r="4443" spans="1:13" x14ac:dyDescent="0.3">
      <c r="A4443" s="210" t="str">
        <f t="shared" si="684"/>
        <v>2024-IC-L4</v>
      </c>
      <c r="B4443" s="199">
        <f t="shared" si="685"/>
        <v>45605</v>
      </c>
      <c r="C4443" s="210" t="str">
        <f t="shared" si="686"/>
        <v>Zone 5 - Blare</v>
      </c>
      <c r="D4443" s="84" t="s">
        <v>691</v>
      </c>
      <c r="E4443" s="51" t="str">
        <f t="shared" si="687"/>
        <v>Dirk</v>
      </c>
      <c r="F4443" s="51" t="str">
        <f t="shared" si="688"/>
        <v>Hansen</v>
      </c>
      <c r="G4443" s="51" t="str">
        <f t="shared" si="689"/>
        <v>Men Veteran</v>
      </c>
      <c r="H4443" s="51" t="str">
        <f t="shared" si="690"/>
        <v>Steenbras</v>
      </c>
      <c r="I4443" s="84" t="s">
        <v>19</v>
      </c>
      <c r="J4443" s="84"/>
      <c r="K4443" s="84">
        <v>44</v>
      </c>
      <c r="L4443" s="83">
        <f t="shared" si="691"/>
        <v>0.9</v>
      </c>
      <c r="M4443" s="83">
        <f t="shared" si="692"/>
        <v>0.9</v>
      </c>
    </row>
    <row r="4444" spans="1:13" x14ac:dyDescent="0.3">
      <c r="A4444" s="210" t="str">
        <f t="shared" si="684"/>
        <v>2024-IC-L4</v>
      </c>
      <c r="B4444" s="199">
        <f t="shared" si="685"/>
        <v>45605</v>
      </c>
      <c r="C4444" s="210" t="str">
        <f t="shared" si="686"/>
        <v>Zone 5 - Blare</v>
      </c>
      <c r="D4444" s="84" t="s">
        <v>994</v>
      </c>
      <c r="E4444" s="51" t="str">
        <f t="shared" si="687"/>
        <v>Laurence</v>
      </c>
      <c r="F4444" s="51" t="str">
        <f t="shared" si="688"/>
        <v>Durant</v>
      </c>
      <c r="G4444" s="51" t="str">
        <f t="shared" si="689"/>
        <v>Men Grand Masters</v>
      </c>
      <c r="H4444" s="51" t="str">
        <f t="shared" si="690"/>
        <v>Steenbras</v>
      </c>
      <c r="I4444" s="84" t="s">
        <v>19</v>
      </c>
      <c r="J4444" s="84"/>
      <c r="K4444" s="84">
        <v>43</v>
      </c>
      <c r="L4444" s="83">
        <f t="shared" si="691"/>
        <v>0.8</v>
      </c>
      <c r="M4444" s="83">
        <f t="shared" si="692"/>
        <v>0.8</v>
      </c>
    </row>
    <row r="4445" spans="1:13" x14ac:dyDescent="0.3">
      <c r="A4445" s="210" t="str">
        <f t="shared" si="684"/>
        <v>2024-IC-L4</v>
      </c>
      <c r="B4445" s="199">
        <f t="shared" si="685"/>
        <v>45605</v>
      </c>
      <c r="C4445" s="210" t="str">
        <f t="shared" si="686"/>
        <v>Zone 5 - Blare</v>
      </c>
      <c r="D4445" s="84" t="s">
        <v>1563</v>
      </c>
      <c r="E4445" s="51" t="str">
        <f t="shared" si="687"/>
        <v>Alberto</v>
      </c>
      <c r="F4445" s="51" t="str">
        <f t="shared" si="688"/>
        <v>Engelbrecht</v>
      </c>
      <c r="G4445" s="51" t="str">
        <f t="shared" si="689"/>
        <v>Men Senior</v>
      </c>
      <c r="H4445" s="51" t="str">
        <f t="shared" si="690"/>
        <v>Steenbras</v>
      </c>
      <c r="I4445" s="84"/>
      <c r="J4445" s="84"/>
      <c r="K4445" s="84"/>
      <c r="L4445" s="83" t="str">
        <f t="shared" si="691"/>
        <v/>
      </c>
      <c r="M4445" s="83" t="str">
        <f t="shared" si="692"/>
        <v/>
      </c>
    </row>
    <row r="4446" spans="1:13" x14ac:dyDescent="0.3">
      <c r="A4446" s="210" t="str">
        <f t="shared" si="684"/>
        <v>2024-IC-L4</v>
      </c>
      <c r="B4446" s="199">
        <f t="shared" si="685"/>
        <v>45605</v>
      </c>
      <c r="C4446" s="210" t="str">
        <f t="shared" si="686"/>
        <v>Zone 5 - Blare</v>
      </c>
      <c r="D4446" s="84" t="s">
        <v>1626</v>
      </c>
      <c r="E4446" s="51" t="str">
        <f t="shared" si="687"/>
        <v>Herman</v>
      </c>
      <c r="F4446" s="51" t="str">
        <f t="shared" si="688"/>
        <v>Swanepoel</v>
      </c>
      <c r="G4446" s="51" t="str">
        <f t="shared" si="689"/>
        <v>Men Veteran</v>
      </c>
      <c r="H4446" s="51" t="str">
        <f t="shared" si="690"/>
        <v>Steenbras</v>
      </c>
      <c r="I4446" s="84"/>
      <c r="J4446" s="84"/>
      <c r="K4446" s="84"/>
      <c r="L4446" s="83" t="str">
        <f t="shared" si="691"/>
        <v/>
      </c>
      <c r="M4446" s="83" t="str">
        <f t="shared" si="692"/>
        <v/>
      </c>
    </row>
    <row r="4447" spans="1:13" x14ac:dyDescent="0.3">
      <c r="A4447" s="210" t="str">
        <f t="shared" si="684"/>
        <v>2024-IC-L4</v>
      </c>
      <c r="B4447" s="199">
        <f t="shared" si="685"/>
        <v>45605</v>
      </c>
      <c r="C4447" s="210" t="str">
        <f t="shared" si="686"/>
        <v>Zone 5 - Blare</v>
      </c>
      <c r="D4447" s="84" t="s">
        <v>1562</v>
      </c>
      <c r="E4447" s="51" t="str">
        <f t="shared" si="687"/>
        <v>Frank</v>
      </c>
      <c r="F4447" s="51" t="str">
        <f t="shared" si="688"/>
        <v>Oberholster</v>
      </c>
      <c r="G4447" s="51" t="str">
        <f t="shared" si="689"/>
        <v>Men Senior</v>
      </c>
      <c r="H4447" s="51" t="str">
        <f t="shared" si="690"/>
        <v>Steenbras</v>
      </c>
      <c r="I4447" s="84"/>
      <c r="J4447" s="84"/>
      <c r="K4447" s="84"/>
      <c r="L4447" s="83" t="str">
        <f t="shared" si="691"/>
        <v/>
      </c>
      <c r="M4447" s="83" t="str">
        <f t="shared" si="692"/>
        <v/>
      </c>
    </row>
    <row r="4448" spans="1:13" x14ac:dyDescent="0.3">
      <c r="A4448" s="210" t="str">
        <f t="shared" si="684"/>
        <v>2024-IC-L4</v>
      </c>
      <c r="B4448" s="199">
        <f t="shared" si="685"/>
        <v>45605</v>
      </c>
      <c r="C4448" s="210" t="str">
        <f t="shared" si="686"/>
        <v>Zone 5 - Blare</v>
      </c>
      <c r="D4448" s="84" t="s">
        <v>542</v>
      </c>
      <c r="E4448" s="51" t="str">
        <f t="shared" si="687"/>
        <v>Burger</v>
      </c>
      <c r="F4448" s="51" t="str">
        <f t="shared" si="688"/>
        <v>Van Taak</v>
      </c>
      <c r="G4448" s="51" t="str">
        <f t="shared" si="689"/>
        <v>Men Senior</v>
      </c>
      <c r="H4448" s="51" t="str">
        <f t="shared" si="690"/>
        <v>Steenbras</v>
      </c>
      <c r="I4448" s="84"/>
      <c r="J4448" s="84"/>
      <c r="K4448" s="84"/>
      <c r="L4448" s="83" t="str">
        <f t="shared" si="691"/>
        <v/>
      </c>
      <c r="M4448" s="83" t="str">
        <f t="shared" si="692"/>
        <v/>
      </c>
    </row>
    <row r="4449" spans="1:13" x14ac:dyDescent="0.3">
      <c r="A4449" s="210" t="str">
        <f t="shared" si="684"/>
        <v>2024-IC-L4</v>
      </c>
      <c r="B4449" s="199">
        <f t="shared" si="685"/>
        <v>45605</v>
      </c>
      <c r="C4449" s="210" t="str">
        <f t="shared" si="686"/>
        <v>Zone 5 - Blare</v>
      </c>
      <c r="D4449" s="84" t="s">
        <v>1495</v>
      </c>
      <c r="E4449" s="51" t="str">
        <f t="shared" si="687"/>
        <v>Maryna</v>
      </c>
      <c r="F4449" s="51" t="str">
        <f t="shared" si="688"/>
        <v>Viljoen</v>
      </c>
      <c r="G4449" s="51" t="str">
        <f t="shared" si="689"/>
        <v>Ladies Senior</v>
      </c>
      <c r="H4449" s="51" t="str">
        <f t="shared" si="690"/>
        <v>Steenbras</v>
      </c>
      <c r="I4449" s="84"/>
      <c r="J4449" s="84"/>
      <c r="K4449" s="84"/>
      <c r="L4449" s="83" t="str">
        <f t="shared" si="691"/>
        <v/>
      </c>
      <c r="M4449" s="83" t="str">
        <f t="shared" si="692"/>
        <v/>
      </c>
    </row>
    <row r="4450" spans="1:13" x14ac:dyDescent="0.3">
      <c r="A4450" s="210" t="str">
        <f t="shared" si="684"/>
        <v>2024-IC-L4</v>
      </c>
      <c r="B4450" s="199">
        <f t="shared" si="685"/>
        <v>45605</v>
      </c>
      <c r="C4450" s="210" t="str">
        <f t="shared" si="686"/>
        <v>Zone 5 - Blare</v>
      </c>
      <c r="D4450" s="84" t="s">
        <v>642</v>
      </c>
      <c r="E4450" s="51" t="str">
        <f t="shared" si="687"/>
        <v>Michael</v>
      </c>
      <c r="F4450" s="51" t="str">
        <f t="shared" si="688"/>
        <v>Durant</v>
      </c>
      <c r="G4450" s="51" t="str">
        <f t="shared" si="689"/>
        <v>Men Veteran</v>
      </c>
      <c r="H4450" s="51" t="str">
        <f t="shared" si="690"/>
        <v>Steenbras</v>
      </c>
      <c r="I4450" s="84"/>
      <c r="J4450" s="84"/>
      <c r="K4450" s="84"/>
      <c r="L4450" s="83" t="str">
        <f t="shared" si="691"/>
        <v/>
      </c>
      <c r="M4450" s="83" t="str">
        <f t="shared" si="692"/>
        <v/>
      </c>
    </row>
    <row r="4451" spans="1:13" x14ac:dyDescent="0.3">
      <c r="A4451" s="210" t="str">
        <f t="shared" si="684"/>
        <v>2024-IC-L4</v>
      </c>
      <c r="B4451" s="199">
        <f t="shared" si="685"/>
        <v>45605</v>
      </c>
      <c r="C4451" s="210" t="str">
        <f t="shared" si="686"/>
        <v>Zone 5 - Blare</v>
      </c>
      <c r="D4451" s="84" t="s">
        <v>1425</v>
      </c>
      <c r="E4451" s="51" t="str">
        <f t="shared" si="687"/>
        <v>Megan</v>
      </c>
      <c r="F4451" s="51" t="str">
        <f t="shared" si="688"/>
        <v>Durant</v>
      </c>
      <c r="G4451" s="51" t="str">
        <f t="shared" si="689"/>
        <v>Ladies U/16</v>
      </c>
      <c r="H4451" s="51" t="str">
        <f t="shared" si="690"/>
        <v>Steenbras</v>
      </c>
      <c r="I4451" s="84"/>
      <c r="J4451" s="84"/>
      <c r="K4451" s="84"/>
      <c r="L4451" s="83" t="str">
        <f t="shared" si="691"/>
        <v/>
      </c>
      <c r="M4451" s="83" t="str">
        <f t="shared" si="692"/>
        <v/>
      </c>
    </row>
    <row r="4452" spans="1:13" x14ac:dyDescent="0.3">
      <c r="A4452" s="210" t="str">
        <f t="shared" si="684"/>
        <v>2024-IC-L4</v>
      </c>
      <c r="B4452" s="199">
        <f t="shared" si="685"/>
        <v>45605</v>
      </c>
      <c r="C4452" s="210" t="str">
        <f t="shared" si="686"/>
        <v>Zone 5 - Blare</v>
      </c>
      <c r="D4452" s="84" t="s">
        <v>1497</v>
      </c>
      <c r="E4452" s="51" t="str">
        <f t="shared" si="687"/>
        <v>Gideon Francois</v>
      </c>
      <c r="F4452" s="51" t="str">
        <f t="shared" si="688"/>
        <v>Snyman</v>
      </c>
      <c r="G4452" s="51" t="str">
        <f t="shared" si="689"/>
        <v>Men Master</v>
      </c>
      <c r="H4452" s="51" t="str">
        <f t="shared" si="690"/>
        <v>Steenbras</v>
      </c>
      <c r="I4452" s="84"/>
      <c r="J4452" s="84"/>
      <c r="K4452" s="84"/>
      <c r="L4452" s="83" t="str">
        <f t="shared" si="691"/>
        <v/>
      </c>
      <c r="M4452" s="83" t="str">
        <f t="shared" si="692"/>
        <v/>
      </c>
    </row>
    <row r="4453" spans="1:13" x14ac:dyDescent="0.3">
      <c r="A4453" s="210" t="str">
        <f t="shared" si="684"/>
        <v>2024-IC-L4</v>
      </c>
      <c r="B4453" s="199">
        <f t="shared" si="685"/>
        <v>45605</v>
      </c>
      <c r="C4453" s="210" t="str">
        <f t="shared" si="686"/>
        <v>Zone 5 - Blare</v>
      </c>
      <c r="D4453" s="84" t="s">
        <v>1186</v>
      </c>
      <c r="E4453" s="51" t="str">
        <f t="shared" si="687"/>
        <v>Marna</v>
      </c>
      <c r="F4453" s="51" t="str">
        <f t="shared" si="688"/>
        <v>Viljoen</v>
      </c>
      <c r="G4453" s="51" t="str">
        <f t="shared" si="689"/>
        <v>Ladies U/16</v>
      </c>
      <c r="H4453" s="51" t="str">
        <f t="shared" si="690"/>
        <v>Steenbras</v>
      </c>
      <c r="I4453" s="84"/>
      <c r="J4453" s="84"/>
      <c r="K4453" s="84"/>
      <c r="L4453" s="83" t="str">
        <f t="shared" si="691"/>
        <v/>
      </c>
      <c r="M4453" s="83" t="str">
        <f t="shared" si="692"/>
        <v/>
      </c>
    </row>
    <row r="4454" spans="1:13" x14ac:dyDescent="0.3">
      <c r="A4454" s="210" t="str">
        <f t="shared" si="684"/>
        <v>2024-IC-L4</v>
      </c>
      <c r="B4454" s="199">
        <f t="shared" si="685"/>
        <v>45605</v>
      </c>
      <c r="C4454" s="210" t="str">
        <f t="shared" si="686"/>
        <v>Zone 5 - Blare</v>
      </c>
      <c r="D4454" s="84" t="s">
        <v>955</v>
      </c>
      <c r="E4454" s="51" t="str">
        <f t="shared" si="687"/>
        <v>Dewald</v>
      </c>
      <c r="F4454" s="51" t="str">
        <f t="shared" si="688"/>
        <v>Van Der Merwe</v>
      </c>
      <c r="G4454" s="51" t="str">
        <f t="shared" si="689"/>
        <v>Men Grand Masters</v>
      </c>
      <c r="H4454" s="51" t="str">
        <f t="shared" si="690"/>
        <v>Steenbras</v>
      </c>
      <c r="I4454" s="84"/>
      <c r="J4454" s="84"/>
      <c r="K4454" s="84"/>
      <c r="L4454" s="83" t="str">
        <f t="shared" si="691"/>
        <v/>
      </c>
      <c r="M4454" s="83" t="str">
        <f t="shared" si="692"/>
        <v/>
      </c>
    </row>
    <row r="4455" spans="1:13" x14ac:dyDescent="0.3">
      <c r="A4455" s="210" t="str">
        <f t="shared" si="684"/>
        <v>2024-IC-L4</v>
      </c>
      <c r="B4455" s="199">
        <f t="shared" si="685"/>
        <v>45605</v>
      </c>
      <c r="C4455" s="210" t="str">
        <f t="shared" si="686"/>
        <v>Zone 5 - Blare</v>
      </c>
      <c r="D4455" s="84" t="s">
        <v>1026</v>
      </c>
      <c r="E4455" s="51" t="str">
        <f t="shared" si="687"/>
        <v>Alberto</v>
      </c>
      <c r="F4455" s="51" t="str">
        <f t="shared" si="688"/>
        <v>Engelbrecht</v>
      </c>
      <c r="G4455" s="51" t="str">
        <f t="shared" si="689"/>
        <v>Men U/16</v>
      </c>
      <c r="H4455" s="51" t="str">
        <f t="shared" si="690"/>
        <v>Steenbras</v>
      </c>
      <c r="I4455" s="84"/>
      <c r="J4455" s="84"/>
      <c r="K4455" s="84"/>
      <c r="L4455" s="83" t="str">
        <f t="shared" si="691"/>
        <v/>
      </c>
      <c r="M4455" s="83" t="str">
        <f t="shared" si="692"/>
        <v/>
      </c>
    </row>
    <row r="4456" spans="1:13" x14ac:dyDescent="0.3">
      <c r="A4456" s="210" t="str">
        <f t="shared" si="684"/>
        <v>2024-IC-L4</v>
      </c>
      <c r="B4456" s="199">
        <f t="shared" si="685"/>
        <v>45605</v>
      </c>
      <c r="C4456" s="210" t="str">
        <f t="shared" si="686"/>
        <v>Zone 5 - Blare</v>
      </c>
      <c r="D4456" s="84" t="s">
        <v>469</v>
      </c>
      <c r="E4456" s="51" t="str">
        <f t="shared" si="687"/>
        <v>Morne</v>
      </c>
      <c r="F4456" s="51" t="str">
        <f t="shared" si="688"/>
        <v>Horn</v>
      </c>
      <c r="G4456" s="51" t="str">
        <f t="shared" si="689"/>
        <v>Men Master</v>
      </c>
      <c r="H4456" s="51" t="str">
        <f t="shared" si="690"/>
        <v>Mako</v>
      </c>
      <c r="I4456" s="84"/>
      <c r="J4456" s="84" t="s">
        <v>1279</v>
      </c>
      <c r="K4456" s="84">
        <v>138</v>
      </c>
      <c r="L4456" s="83">
        <f t="shared" si="691"/>
        <v>13.1</v>
      </c>
      <c r="M4456" s="83">
        <f t="shared" si="692"/>
        <v>13.1</v>
      </c>
    </row>
    <row r="4457" spans="1:13" x14ac:dyDescent="0.3">
      <c r="A4457" s="210" t="str">
        <f t="shared" si="684"/>
        <v>2024-IC-L4</v>
      </c>
      <c r="B4457" s="199">
        <f t="shared" si="685"/>
        <v>45605</v>
      </c>
      <c r="C4457" s="210" t="str">
        <f t="shared" si="686"/>
        <v>Zone 5 - Blare</v>
      </c>
      <c r="D4457" s="84" t="s">
        <v>746</v>
      </c>
      <c r="E4457" s="51" t="str">
        <f t="shared" si="687"/>
        <v>Danie</v>
      </c>
      <c r="F4457" s="51" t="str">
        <f t="shared" si="688"/>
        <v>Smith</v>
      </c>
      <c r="G4457" s="51" t="str">
        <f t="shared" si="689"/>
        <v>Men Veteran</v>
      </c>
      <c r="H4457" s="51" t="str">
        <f t="shared" si="690"/>
        <v>Seagull Angling Club</v>
      </c>
      <c r="I4457" s="84"/>
      <c r="J4457" s="84" t="s">
        <v>1279</v>
      </c>
      <c r="K4457" s="84">
        <v>138</v>
      </c>
      <c r="L4457" s="83">
        <f t="shared" si="691"/>
        <v>13.1</v>
      </c>
      <c r="M4457" s="83">
        <f t="shared" si="692"/>
        <v>13.1</v>
      </c>
    </row>
    <row r="4458" spans="1:13" x14ac:dyDescent="0.3">
      <c r="A4458" s="210" t="str">
        <f t="shared" si="684"/>
        <v>2024-IC-L4</v>
      </c>
      <c r="B4458" s="199">
        <f t="shared" si="685"/>
        <v>45605</v>
      </c>
      <c r="C4458" s="210" t="str">
        <f t="shared" si="686"/>
        <v>Zone 5 - Blare</v>
      </c>
      <c r="D4458" s="84" t="s">
        <v>1088</v>
      </c>
      <c r="E4458" s="51" t="str">
        <f t="shared" si="687"/>
        <v>Tian</v>
      </c>
      <c r="F4458" s="51" t="str">
        <f t="shared" si="688"/>
        <v>Mostert</v>
      </c>
      <c r="G4458" s="51" t="str">
        <f t="shared" si="689"/>
        <v>Men Senior</v>
      </c>
      <c r="H4458" s="51" t="str">
        <f t="shared" si="690"/>
        <v>Seagull Angling Club</v>
      </c>
      <c r="I4458" s="84"/>
      <c r="J4458" s="84" t="s">
        <v>1279</v>
      </c>
      <c r="K4458" s="84">
        <v>154</v>
      </c>
      <c r="L4458" s="83">
        <f t="shared" si="691"/>
        <v>19.100000000000001</v>
      </c>
      <c r="M4458" s="83">
        <f t="shared" si="692"/>
        <v>19.100000000000001</v>
      </c>
    </row>
    <row r="4459" spans="1:13" x14ac:dyDescent="0.3">
      <c r="A4459" s="210" t="str">
        <f t="shared" si="684"/>
        <v>2024-IC-L4</v>
      </c>
      <c r="B4459" s="199">
        <f t="shared" si="685"/>
        <v>45605</v>
      </c>
      <c r="C4459" s="210" t="str">
        <f t="shared" si="686"/>
        <v>Zone 5 - Blare</v>
      </c>
      <c r="D4459" s="84" t="s">
        <v>1088</v>
      </c>
      <c r="E4459" s="51" t="str">
        <f t="shared" si="687"/>
        <v>Tian</v>
      </c>
      <c r="F4459" s="51" t="str">
        <f t="shared" si="688"/>
        <v>Mostert</v>
      </c>
      <c r="G4459" s="51" t="str">
        <f t="shared" si="689"/>
        <v>Men Senior</v>
      </c>
      <c r="H4459" s="51" t="str">
        <f t="shared" si="690"/>
        <v>Seagull Angling Club</v>
      </c>
      <c r="I4459" s="84"/>
      <c r="J4459" s="84" t="s">
        <v>1279</v>
      </c>
      <c r="K4459" s="84">
        <v>76</v>
      </c>
      <c r="L4459" s="83">
        <f t="shared" si="691"/>
        <v>1.7</v>
      </c>
      <c r="M4459" s="83">
        <f t="shared" si="692"/>
        <v>1.7</v>
      </c>
    </row>
    <row r="4460" spans="1:13" x14ac:dyDescent="0.3">
      <c r="A4460" s="210" t="str">
        <f t="shared" si="684"/>
        <v>2024-IC-L4</v>
      </c>
      <c r="B4460" s="199">
        <f t="shared" si="685"/>
        <v>45605</v>
      </c>
      <c r="C4460" s="210" t="str">
        <f t="shared" si="686"/>
        <v>Zone 5 - Blare</v>
      </c>
      <c r="D4460" s="84" t="s">
        <v>494</v>
      </c>
      <c r="E4460" s="51" t="str">
        <f t="shared" si="687"/>
        <v>Chrisjan</v>
      </c>
      <c r="F4460" s="51" t="str">
        <f t="shared" si="688"/>
        <v>Potgieter</v>
      </c>
      <c r="G4460" s="51" t="str">
        <f t="shared" si="689"/>
        <v>Men Veteran</v>
      </c>
      <c r="H4460" s="51" t="str">
        <f t="shared" si="690"/>
        <v>Seagull Angling Club</v>
      </c>
      <c r="I4460" s="84"/>
      <c r="J4460" s="84" t="s">
        <v>1279</v>
      </c>
      <c r="K4460" s="84">
        <v>164</v>
      </c>
      <c r="L4460" s="83">
        <f t="shared" si="691"/>
        <v>23.6</v>
      </c>
      <c r="M4460" s="83">
        <f t="shared" si="692"/>
        <v>23.6</v>
      </c>
    </row>
    <row r="4461" spans="1:13" x14ac:dyDescent="0.3">
      <c r="A4461" s="210" t="str">
        <f t="shared" si="684"/>
        <v>2024-IC-L4</v>
      </c>
      <c r="B4461" s="199">
        <f t="shared" si="685"/>
        <v>45605</v>
      </c>
      <c r="C4461" s="210" t="str">
        <f t="shared" si="686"/>
        <v>Zone 5 - Blare</v>
      </c>
      <c r="D4461" s="84" t="s">
        <v>578</v>
      </c>
      <c r="E4461" s="51" t="str">
        <f t="shared" si="687"/>
        <v>Pieter</v>
      </c>
      <c r="F4461" s="51" t="str">
        <f t="shared" si="688"/>
        <v>Van Aarde</v>
      </c>
      <c r="G4461" s="51" t="str">
        <f t="shared" si="689"/>
        <v>Men Senior</v>
      </c>
      <c r="H4461" s="51" t="str">
        <f t="shared" si="690"/>
        <v>Seagull Angling Club</v>
      </c>
      <c r="I4461" s="84"/>
      <c r="J4461" s="84" t="s">
        <v>1279</v>
      </c>
      <c r="K4461" s="84">
        <v>142</v>
      </c>
      <c r="L4461" s="83">
        <f t="shared" si="691"/>
        <v>14.4</v>
      </c>
      <c r="M4461" s="83">
        <f t="shared" si="692"/>
        <v>14.4</v>
      </c>
    </row>
    <row r="4462" spans="1:13" x14ac:dyDescent="0.3">
      <c r="A4462" s="210" t="str">
        <f t="shared" si="684"/>
        <v>2024-IC-L4</v>
      </c>
      <c r="B4462" s="199">
        <f t="shared" si="685"/>
        <v>45605</v>
      </c>
      <c r="C4462" s="210" t="str">
        <f t="shared" si="686"/>
        <v>Zone 5 - Blare</v>
      </c>
      <c r="D4462" s="84" t="s">
        <v>718</v>
      </c>
      <c r="E4462" s="51" t="str">
        <f t="shared" si="687"/>
        <v>Christiaan</v>
      </c>
      <c r="F4462" s="51" t="str">
        <f t="shared" si="688"/>
        <v>Potgieter</v>
      </c>
      <c r="G4462" s="51" t="str">
        <f t="shared" si="689"/>
        <v>Men U/16</v>
      </c>
      <c r="H4462" s="51" t="str">
        <f t="shared" si="690"/>
        <v>Seagull Angling Club</v>
      </c>
      <c r="I4462" s="84" t="s">
        <v>19</v>
      </c>
      <c r="J4462" s="84"/>
      <c r="K4462" s="84">
        <v>47</v>
      </c>
      <c r="L4462" s="83">
        <f t="shared" si="691"/>
        <v>1.1000000000000001</v>
      </c>
      <c r="M4462" s="83">
        <f t="shared" si="692"/>
        <v>1.1000000000000001</v>
      </c>
    </row>
    <row r="4463" spans="1:13" x14ac:dyDescent="0.3">
      <c r="A4463" s="210" t="str">
        <f t="shared" si="684"/>
        <v>2024-IC-L4</v>
      </c>
      <c r="B4463" s="199">
        <f t="shared" si="685"/>
        <v>45605</v>
      </c>
      <c r="C4463" s="210" t="str">
        <f t="shared" si="686"/>
        <v>Zone 5 - Blare</v>
      </c>
      <c r="D4463" s="84" t="s">
        <v>718</v>
      </c>
      <c r="E4463" s="51" t="str">
        <f t="shared" si="687"/>
        <v>Christiaan</v>
      </c>
      <c r="F4463" s="51" t="str">
        <f t="shared" si="688"/>
        <v>Potgieter</v>
      </c>
      <c r="G4463" s="51" t="str">
        <f t="shared" si="689"/>
        <v>Men U/16</v>
      </c>
      <c r="H4463" s="51" t="str">
        <f t="shared" si="690"/>
        <v>Seagull Angling Club</v>
      </c>
      <c r="I4463" s="84" t="s">
        <v>19</v>
      </c>
      <c r="J4463" s="84"/>
      <c r="K4463" s="84">
        <v>42</v>
      </c>
      <c r="L4463" s="83">
        <f t="shared" si="691"/>
        <v>0.8</v>
      </c>
      <c r="M4463" s="83">
        <f t="shared" si="692"/>
        <v>0.8</v>
      </c>
    </row>
    <row r="4464" spans="1:13" x14ac:dyDescent="0.3">
      <c r="A4464" s="210" t="str">
        <f t="shared" si="684"/>
        <v>2024-IC-L4</v>
      </c>
      <c r="B4464" s="199">
        <f t="shared" si="685"/>
        <v>45605</v>
      </c>
      <c r="C4464" s="210" t="str">
        <f t="shared" si="686"/>
        <v>Zone 5 - Blare</v>
      </c>
      <c r="D4464" s="84" t="s">
        <v>718</v>
      </c>
      <c r="E4464" s="51" t="str">
        <f t="shared" si="687"/>
        <v>Christiaan</v>
      </c>
      <c r="F4464" s="51" t="str">
        <f t="shared" si="688"/>
        <v>Potgieter</v>
      </c>
      <c r="G4464" s="51" t="str">
        <f t="shared" si="689"/>
        <v>Men U/16</v>
      </c>
      <c r="H4464" s="51" t="str">
        <f t="shared" si="690"/>
        <v>Seagull Angling Club</v>
      </c>
      <c r="I4464" s="84"/>
      <c r="J4464" s="84" t="s">
        <v>20</v>
      </c>
      <c r="K4464" s="84">
        <v>79</v>
      </c>
      <c r="L4464" s="83">
        <f t="shared" si="691"/>
        <v>1.8</v>
      </c>
      <c r="M4464" s="83">
        <f t="shared" si="692"/>
        <v>1.8</v>
      </c>
    </row>
    <row r="4465" spans="1:13" x14ac:dyDescent="0.3">
      <c r="A4465" s="210" t="str">
        <f t="shared" si="684"/>
        <v>2024-IC-L4</v>
      </c>
      <c r="B4465" s="199">
        <f t="shared" si="685"/>
        <v>45605</v>
      </c>
      <c r="C4465" s="210" t="str">
        <f t="shared" si="686"/>
        <v>Zone 5 - Blare</v>
      </c>
      <c r="D4465" s="84" t="s">
        <v>884</v>
      </c>
      <c r="E4465" s="51" t="str">
        <f t="shared" si="687"/>
        <v>Martin</v>
      </c>
      <c r="F4465" s="51" t="str">
        <f t="shared" si="688"/>
        <v>Gouws</v>
      </c>
      <c r="G4465" s="51" t="str">
        <f t="shared" si="689"/>
        <v>Men Senior</v>
      </c>
      <c r="H4465" s="51" t="str">
        <f t="shared" si="690"/>
        <v>Seagull Angling Club</v>
      </c>
      <c r="I4465" s="84"/>
      <c r="J4465" s="84" t="s">
        <v>1279</v>
      </c>
      <c r="K4465" s="84">
        <v>74</v>
      </c>
      <c r="L4465" s="83">
        <f t="shared" si="691"/>
        <v>1.5</v>
      </c>
      <c r="M4465" s="83">
        <f t="shared" si="692"/>
        <v>1.5</v>
      </c>
    </row>
    <row r="4466" spans="1:13" x14ac:dyDescent="0.3">
      <c r="A4466" s="210" t="str">
        <f t="shared" si="684"/>
        <v>2024-IC-L4</v>
      </c>
      <c r="B4466" s="199">
        <f t="shared" si="685"/>
        <v>45605</v>
      </c>
      <c r="C4466" s="210" t="str">
        <f t="shared" si="686"/>
        <v>Zone 5 - Blare</v>
      </c>
      <c r="D4466" s="84" t="s">
        <v>884</v>
      </c>
      <c r="E4466" s="51" t="str">
        <f t="shared" si="687"/>
        <v>Martin</v>
      </c>
      <c r="F4466" s="51" t="str">
        <f t="shared" si="688"/>
        <v>Gouws</v>
      </c>
      <c r="G4466" s="51" t="str">
        <f t="shared" si="689"/>
        <v>Men Senior</v>
      </c>
      <c r="H4466" s="51" t="str">
        <f t="shared" si="690"/>
        <v>Seagull Angling Club</v>
      </c>
      <c r="I4466" s="84" t="s">
        <v>19</v>
      </c>
      <c r="J4466" s="84"/>
      <c r="K4466" s="84">
        <v>47</v>
      </c>
      <c r="L4466" s="83">
        <f t="shared" si="691"/>
        <v>1.1000000000000001</v>
      </c>
      <c r="M4466" s="83">
        <f t="shared" si="692"/>
        <v>1.1000000000000001</v>
      </c>
    </row>
    <row r="4467" spans="1:13" x14ac:dyDescent="0.3">
      <c r="A4467" s="210" t="str">
        <f t="shared" si="684"/>
        <v>2024-IC-L4</v>
      </c>
      <c r="B4467" s="199">
        <f t="shared" si="685"/>
        <v>45605</v>
      </c>
      <c r="C4467" s="210" t="str">
        <f t="shared" si="686"/>
        <v>Zone 5 - Blare</v>
      </c>
      <c r="D4467" s="84" t="s">
        <v>884</v>
      </c>
      <c r="E4467" s="51" t="str">
        <f t="shared" si="687"/>
        <v>Martin</v>
      </c>
      <c r="F4467" s="51" t="str">
        <f t="shared" si="688"/>
        <v>Gouws</v>
      </c>
      <c r="G4467" s="51" t="str">
        <f t="shared" si="689"/>
        <v>Men Senior</v>
      </c>
      <c r="H4467" s="51" t="str">
        <f t="shared" si="690"/>
        <v>Seagull Angling Club</v>
      </c>
      <c r="I4467" s="84" t="s">
        <v>19</v>
      </c>
      <c r="J4467" s="84"/>
      <c r="K4467" s="84">
        <v>51</v>
      </c>
      <c r="L4467" s="83">
        <f t="shared" si="691"/>
        <v>1.4</v>
      </c>
      <c r="M4467" s="83">
        <f t="shared" si="692"/>
        <v>1.4</v>
      </c>
    </row>
    <row r="4468" spans="1:13" x14ac:dyDescent="0.3">
      <c r="A4468" s="210" t="str">
        <f t="shared" si="684"/>
        <v>2024-IC-L4</v>
      </c>
      <c r="B4468" s="199">
        <f t="shared" si="685"/>
        <v>45605</v>
      </c>
      <c r="C4468" s="210" t="str">
        <f t="shared" si="686"/>
        <v>Zone 5 - Blare</v>
      </c>
      <c r="D4468" s="84" t="s">
        <v>884</v>
      </c>
      <c r="E4468" s="51" t="str">
        <f t="shared" si="687"/>
        <v>Martin</v>
      </c>
      <c r="F4468" s="51" t="str">
        <f t="shared" si="688"/>
        <v>Gouws</v>
      </c>
      <c r="G4468" s="51" t="str">
        <f t="shared" si="689"/>
        <v>Men Senior</v>
      </c>
      <c r="H4468" s="51" t="str">
        <f t="shared" si="690"/>
        <v>Seagull Angling Club</v>
      </c>
      <c r="I4468" s="84" t="s">
        <v>19</v>
      </c>
      <c r="J4468" s="84"/>
      <c r="K4468" s="84">
        <v>63</v>
      </c>
      <c r="L4468" s="83">
        <f t="shared" si="691"/>
        <v>2.6</v>
      </c>
      <c r="M4468" s="83">
        <f t="shared" si="692"/>
        <v>2.6</v>
      </c>
    </row>
    <row r="4469" spans="1:13" x14ac:dyDescent="0.3">
      <c r="A4469" s="210" t="str">
        <f t="shared" si="684"/>
        <v>2024-IC-L4</v>
      </c>
      <c r="B4469" s="199">
        <f t="shared" si="685"/>
        <v>45605</v>
      </c>
      <c r="C4469" s="210" t="str">
        <f t="shared" si="686"/>
        <v>Zone 5 - Blare</v>
      </c>
      <c r="D4469" s="84" t="s">
        <v>763</v>
      </c>
      <c r="E4469" s="51" t="str">
        <f t="shared" si="687"/>
        <v>Tristan</v>
      </c>
      <c r="F4469" s="51" t="str">
        <f t="shared" si="688"/>
        <v>Van Den Heuvel</v>
      </c>
      <c r="G4469" s="51" t="str">
        <f t="shared" si="689"/>
        <v>Men U/16</v>
      </c>
      <c r="H4469" s="51" t="str">
        <f t="shared" si="690"/>
        <v>Seagull Angling Club</v>
      </c>
      <c r="I4469" s="84" t="s">
        <v>19</v>
      </c>
      <c r="J4469" s="84"/>
      <c r="K4469" s="84">
        <v>76</v>
      </c>
      <c r="L4469" s="83">
        <f t="shared" si="691"/>
        <v>4.5999999999999996</v>
      </c>
      <c r="M4469" s="83">
        <f t="shared" si="692"/>
        <v>4.5999999999999996</v>
      </c>
    </row>
    <row r="4470" spans="1:13" x14ac:dyDescent="0.3">
      <c r="A4470" s="210" t="str">
        <f t="shared" si="684"/>
        <v>2024-IC-L4</v>
      </c>
      <c r="B4470" s="199">
        <f t="shared" si="685"/>
        <v>45605</v>
      </c>
      <c r="C4470" s="210" t="str">
        <f t="shared" si="686"/>
        <v>Zone 5 - Blare</v>
      </c>
      <c r="D4470" s="84" t="s">
        <v>705</v>
      </c>
      <c r="E4470" s="51" t="str">
        <f t="shared" si="687"/>
        <v>Lu-Andre</v>
      </c>
      <c r="F4470" s="51" t="str">
        <f t="shared" si="688"/>
        <v>Duvenhage</v>
      </c>
      <c r="G4470" s="51" t="str">
        <f t="shared" si="689"/>
        <v>Men Senior</v>
      </c>
      <c r="H4470" s="51" t="str">
        <f t="shared" si="690"/>
        <v>Seagull Angling Club</v>
      </c>
      <c r="I4470" s="84" t="s">
        <v>19</v>
      </c>
      <c r="J4470" s="84"/>
      <c r="K4470" s="84">
        <v>41</v>
      </c>
      <c r="L4470" s="83">
        <f t="shared" si="691"/>
        <v>0.7</v>
      </c>
      <c r="M4470" s="83">
        <f t="shared" si="692"/>
        <v>0.7</v>
      </c>
    </row>
    <row r="4471" spans="1:13" x14ac:dyDescent="0.3">
      <c r="A4471" s="210" t="str">
        <f t="shared" si="684"/>
        <v>2024-IC-L4</v>
      </c>
      <c r="B4471" s="199">
        <f t="shared" si="685"/>
        <v>45605</v>
      </c>
      <c r="C4471" s="210" t="str">
        <f t="shared" si="686"/>
        <v>Zone 5 - Blare</v>
      </c>
      <c r="D4471" s="84" t="s">
        <v>806</v>
      </c>
      <c r="E4471" s="51" t="str">
        <f t="shared" si="687"/>
        <v>Michiel</v>
      </c>
      <c r="F4471" s="51" t="str">
        <f t="shared" si="688"/>
        <v>Hattingh</v>
      </c>
      <c r="G4471" s="51" t="str">
        <f t="shared" si="689"/>
        <v>Men Veteran</v>
      </c>
      <c r="H4471" s="51" t="str">
        <f t="shared" si="690"/>
        <v>Seagull Angling Club</v>
      </c>
      <c r="I4471" s="84" t="s">
        <v>19</v>
      </c>
      <c r="J4471" s="84"/>
      <c r="K4471" s="84">
        <v>55</v>
      </c>
      <c r="L4471" s="83">
        <f t="shared" si="691"/>
        <v>1.7</v>
      </c>
      <c r="M4471" s="83">
        <f t="shared" si="692"/>
        <v>1.7</v>
      </c>
    </row>
    <row r="4472" spans="1:13" x14ac:dyDescent="0.3">
      <c r="A4472" s="210" t="str">
        <f t="shared" si="684"/>
        <v>2024-IC-L4</v>
      </c>
      <c r="B4472" s="199">
        <f t="shared" si="685"/>
        <v>45605</v>
      </c>
      <c r="C4472" s="210" t="str">
        <f t="shared" si="686"/>
        <v>Zone 5 - Blare</v>
      </c>
      <c r="D4472" s="84" t="s">
        <v>716</v>
      </c>
      <c r="E4472" s="51" t="str">
        <f t="shared" si="687"/>
        <v>Andre</v>
      </c>
      <c r="F4472" s="51" t="str">
        <f t="shared" si="688"/>
        <v>Nel</v>
      </c>
      <c r="G4472" s="51" t="str">
        <f t="shared" si="689"/>
        <v>Men Veteran</v>
      </c>
      <c r="H4472" s="51" t="str">
        <f t="shared" si="690"/>
        <v>Seagull Angling Club</v>
      </c>
      <c r="I4472" s="84" t="s">
        <v>19</v>
      </c>
      <c r="J4472" s="84"/>
      <c r="K4472" s="84">
        <v>42</v>
      </c>
      <c r="L4472" s="83">
        <f t="shared" si="691"/>
        <v>0.8</v>
      </c>
      <c r="M4472" s="83">
        <f t="shared" si="692"/>
        <v>0.8</v>
      </c>
    </row>
    <row r="4473" spans="1:13" x14ac:dyDescent="0.3">
      <c r="A4473" s="210" t="str">
        <f t="shared" si="684"/>
        <v>2024-IC-L4</v>
      </c>
      <c r="B4473" s="199">
        <f t="shared" si="685"/>
        <v>45605</v>
      </c>
      <c r="C4473" s="210" t="str">
        <f t="shared" si="686"/>
        <v>Zone 5 - Blare</v>
      </c>
      <c r="D4473" s="84" t="s">
        <v>1112</v>
      </c>
      <c r="E4473" s="51" t="str">
        <f t="shared" si="687"/>
        <v>De Wet</v>
      </c>
      <c r="F4473" s="51" t="str">
        <f t="shared" si="688"/>
        <v>Vorster</v>
      </c>
      <c r="G4473" s="51" t="str">
        <f t="shared" si="689"/>
        <v>Men Veteran</v>
      </c>
      <c r="H4473" s="51" t="str">
        <f t="shared" si="690"/>
        <v>Seagull Angling Club</v>
      </c>
      <c r="I4473" s="84" t="s">
        <v>19</v>
      </c>
      <c r="J4473" s="84"/>
      <c r="K4473" s="84">
        <v>52</v>
      </c>
      <c r="L4473" s="83">
        <f t="shared" si="691"/>
        <v>1.4</v>
      </c>
      <c r="M4473" s="83">
        <f t="shared" si="692"/>
        <v>1.4</v>
      </c>
    </row>
    <row r="4474" spans="1:13" x14ac:dyDescent="0.3">
      <c r="A4474" s="210" t="str">
        <f t="shared" si="684"/>
        <v>2024-IC-L4</v>
      </c>
      <c r="B4474" s="199">
        <f t="shared" si="685"/>
        <v>45605</v>
      </c>
      <c r="C4474" s="210" t="str">
        <f t="shared" si="686"/>
        <v>Zone 5 - Blare</v>
      </c>
      <c r="D4474" s="84" t="s">
        <v>1112</v>
      </c>
      <c r="E4474" s="51" t="str">
        <f t="shared" si="687"/>
        <v>De Wet</v>
      </c>
      <c r="F4474" s="51" t="str">
        <f t="shared" si="688"/>
        <v>Vorster</v>
      </c>
      <c r="G4474" s="51" t="str">
        <f t="shared" si="689"/>
        <v>Men Veteran</v>
      </c>
      <c r="H4474" s="51" t="str">
        <f t="shared" si="690"/>
        <v>Seagull Angling Club</v>
      </c>
      <c r="I4474" s="84" t="s">
        <v>9</v>
      </c>
      <c r="J4474" s="84"/>
      <c r="K4474" s="84">
        <v>31</v>
      </c>
      <c r="L4474" s="83">
        <f t="shared" si="691"/>
        <v>0.5</v>
      </c>
      <c r="M4474" s="83">
        <f t="shared" si="692"/>
        <v>0.5</v>
      </c>
    </row>
    <row r="4475" spans="1:13" x14ac:dyDescent="0.3">
      <c r="A4475" s="210" t="str">
        <f t="shared" si="684"/>
        <v>2024-IC-L4</v>
      </c>
      <c r="B4475" s="199">
        <f t="shared" si="685"/>
        <v>45605</v>
      </c>
      <c r="C4475" s="210" t="str">
        <f t="shared" si="686"/>
        <v>Zone 5 - Blare</v>
      </c>
      <c r="D4475" s="84" t="s">
        <v>1112</v>
      </c>
      <c r="E4475" s="51" t="str">
        <f t="shared" si="687"/>
        <v>De Wet</v>
      </c>
      <c r="F4475" s="51" t="str">
        <f t="shared" si="688"/>
        <v>Vorster</v>
      </c>
      <c r="G4475" s="51" t="str">
        <f t="shared" si="689"/>
        <v>Men Veteran</v>
      </c>
      <c r="H4475" s="51" t="str">
        <f t="shared" si="690"/>
        <v>Seagull Angling Club</v>
      </c>
      <c r="I4475" s="84" t="s">
        <v>9</v>
      </c>
      <c r="J4475" s="84"/>
      <c r="K4475" s="84">
        <v>32</v>
      </c>
      <c r="L4475" s="83">
        <f t="shared" si="691"/>
        <v>0.6</v>
      </c>
      <c r="M4475" s="83">
        <f t="shared" si="692"/>
        <v>0.6</v>
      </c>
    </row>
    <row r="4476" spans="1:13" x14ac:dyDescent="0.3">
      <c r="A4476" s="210" t="str">
        <f t="shared" si="684"/>
        <v>2024-IC-L4</v>
      </c>
      <c r="B4476" s="199">
        <f t="shared" si="685"/>
        <v>45605</v>
      </c>
      <c r="C4476" s="210" t="str">
        <f t="shared" si="686"/>
        <v>Zone 5 - Blare</v>
      </c>
      <c r="D4476" s="84" t="s">
        <v>1112</v>
      </c>
      <c r="E4476" s="51" t="str">
        <f t="shared" si="687"/>
        <v>De Wet</v>
      </c>
      <c r="F4476" s="51" t="str">
        <f t="shared" si="688"/>
        <v>Vorster</v>
      </c>
      <c r="G4476" s="51" t="str">
        <f t="shared" si="689"/>
        <v>Men Veteran</v>
      </c>
      <c r="H4476" s="51" t="str">
        <f t="shared" si="690"/>
        <v>Seagull Angling Club</v>
      </c>
      <c r="I4476" s="84" t="s">
        <v>9</v>
      </c>
      <c r="J4476" s="84"/>
      <c r="K4476" s="84">
        <v>34</v>
      </c>
      <c r="L4476" s="83">
        <f t="shared" si="691"/>
        <v>0.7</v>
      </c>
      <c r="M4476" s="83">
        <f t="shared" si="692"/>
        <v>0.7</v>
      </c>
    </row>
    <row r="4477" spans="1:13" x14ac:dyDescent="0.3">
      <c r="A4477" s="210" t="str">
        <f t="shared" si="684"/>
        <v>2024-IC-L4</v>
      </c>
      <c r="B4477" s="199">
        <f t="shared" si="685"/>
        <v>45605</v>
      </c>
      <c r="C4477" s="210" t="str">
        <f t="shared" si="686"/>
        <v>Zone 5 - Blare</v>
      </c>
      <c r="D4477" s="84" t="s">
        <v>1112</v>
      </c>
      <c r="E4477" s="51" t="str">
        <f t="shared" si="687"/>
        <v>De Wet</v>
      </c>
      <c r="F4477" s="51" t="str">
        <f t="shared" si="688"/>
        <v>Vorster</v>
      </c>
      <c r="G4477" s="51" t="str">
        <f t="shared" si="689"/>
        <v>Men Veteran</v>
      </c>
      <c r="H4477" s="51" t="str">
        <f t="shared" si="690"/>
        <v>Seagull Angling Club</v>
      </c>
      <c r="I4477" s="84" t="s">
        <v>9</v>
      </c>
      <c r="J4477" s="84"/>
      <c r="K4477" s="84">
        <v>31</v>
      </c>
      <c r="L4477" s="83">
        <f t="shared" si="691"/>
        <v>0.5</v>
      </c>
      <c r="M4477" s="83">
        <f t="shared" si="692"/>
        <v>0.5</v>
      </c>
    </row>
    <row r="4478" spans="1:13" x14ac:dyDescent="0.3">
      <c r="A4478" s="210" t="str">
        <f t="shared" si="684"/>
        <v>2024-IC-L4</v>
      </c>
      <c r="B4478" s="199">
        <f t="shared" si="685"/>
        <v>45605</v>
      </c>
      <c r="C4478" s="210" t="str">
        <f t="shared" si="686"/>
        <v>Zone 5 - Blare</v>
      </c>
      <c r="D4478" s="84" t="s">
        <v>596</v>
      </c>
      <c r="E4478" s="51" t="str">
        <f t="shared" si="687"/>
        <v>Alex</v>
      </c>
      <c r="F4478" s="51" t="str">
        <f t="shared" si="688"/>
        <v>Thompson</v>
      </c>
      <c r="G4478" s="51" t="str">
        <f t="shared" si="689"/>
        <v>Men Master</v>
      </c>
      <c r="H4478" s="51" t="str">
        <f t="shared" si="690"/>
        <v>Seagull Angling Club</v>
      </c>
      <c r="I4478" s="84" t="s">
        <v>9</v>
      </c>
      <c r="J4478" s="84"/>
      <c r="K4478" s="84">
        <v>30</v>
      </c>
      <c r="L4478" s="83">
        <f t="shared" si="691"/>
        <v>0.5</v>
      </c>
      <c r="M4478" s="83">
        <f t="shared" si="692"/>
        <v>0.5</v>
      </c>
    </row>
    <row r="4479" spans="1:13" x14ac:dyDescent="0.3">
      <c r="A4479" s="210" t="str">
        <f t="shared" si="684"/>
        <v>2024-IC-L4</v>
      </c>
      <c r="B4479" s="199">
        <f t="shared" si="685"/>
        <v>45605</v>
      </c>
      <c r="C4479" s="210" t="str">
        <f t="shared" si="686"/>
        <v>Zone 5 - Blare</v>
      </c>
      <c r="D4479" s="84" t="s">
        <v>596</v>
      </c>
      <c r="E4479" s="51" t="str">
        <f t="shared" si="687"/>
        <v>Alex</v>
      </c>
      <c r="F4479" s="51" t="str">
        <f t="shared" si="688"/>
        <v>Thompson</v>
      </c>
      <c r="G4479" s="51" t="str">
        <f t="shared" si="689"/>
        <v>Men Master</v>
      </c>
      <c r="H4479" s="51" t="str">
        <f t="shared" si="690"/>
        <v>Seagull Angling Club</v>
      </c>
      <c r="I4479" s="84" t="s">
        <v>19</v>
      </c>
      <c r="J4479" s="84"/>
      <c r="K4479" s="84">
        <v>58</v>
      </c>
      <c r="L4479" s="83">
        <f t="shared" si="691"/>
        <v>2</v>
      </c>
      <c r="M4479" s="83">
        <f t="shared" si="692"/>
        <v>2</v>
      </c>
    </row>
    <row r="4480" spans="1:13" x14ac:dyDescent="0.3">
      <c r="A4480" s="210" t="str">
        <f t="shared" si="684"/>
        <v>2024-IC-L4</v>
      </c>
      <c r="B4480" s="199">
        <f t="shared" si="685"/>
        <v>45605</v>
      </c>
      <c r="C4480" s="210" t="str">
        <f t="shared" si="686"/>
        <v>Zone 5 - Blare</v>
      </c>
      <c r="D4480" s="84" t="s">
        <v>710</v>
      </c>
      <c r="E4480" s="51" t="str">
        <f t="shared" si="687"/>
        <v>Ewald J.</v>
      </c>
      <c r="F4480" s="51" t="str">
        <f t="shared" si="688"/>
        <v>Potgieter</v>
      </c>
      <c r="G4480" s="51" t="str">
        <f t="shared" si="689"/>
        <v>Men U/16</v>
      </c>
      <c r="H4480" s="51" t="str">
        <f t="shared" si="690"/>
        <v>Seagull Angling Club</v>
      </c>
      <c r="I4480" s="84" t="s">
        <v>19</v>
      </c>
      <c r="J4480" s="84"/>
      <c r="K4480" s="84">
        <v>47</v>
      </c>
      <c r="L4480" s="83">
        <f t="shared" si="691"/>
        <v>1.1000000000000001</v>
      </c>
      <c r="M4480" s="83">
        <f t="shared" si="692"/>
        <v>1.1000000000000001</v>
      </c>
    </row>
    <row r="4481" spans="1:13" x14ac:dyDescent="0.3">
      <c r="A4481" s="210" t="str">
        <f t="shared" si="684"/>
        <v>2024-IC-L4</v>
      </c>
      <c r="B4481" s="199">
        <f t="shared" si="685"/>
        <v>45605</v>
      </c>
      <c r="C4481" s="210" t="str">
        <f t="shared" si="686"/>
        <v>Zone 5 - Blare</v>
      </c>
      <c r="D4481" s="84" t="s">
        <v>725</v>
      </c>
      <c r="E4481" s="51" t="str">
        <f t="shared" si="687"/>
        <v>Jonandre</v>
      </c>
      <c r="F4481" s="51" t="str">
        <f t="shared" si="688"/>
        <v>Mertens</v>
      </c>
      <c r="G4481" s="51" t="str">
        <f t="shared" si="689"/>
        <v>Men U/16</v>
      </c>
      <c r="H4481" s="51" t="str">
        <f t="shared" si="690"/>
        <v>Seagull Angling Club</v>
      </c>
      <c r="I4481" s="84" t="s">
        <v>19</v>
      </c>
      <c r="J4481" s="84"/>
      <c r="K4481" s="84">
        <v>41</v>
      </c>
      <c r="L4481" s="83">
        <f t="shared" si="691"/>
        <v>0.7</v>
      </c>
      <c r="M4481" s="83">
        <f t="shared" si="692"/>
        <v>0.7</v>
      </c>
    </row>
    <row r="4482" spans="1:13" x14ac:dyDescent="0.3">
      <c r="A4482" s="210" t="str">
        <f t="shared" si="684"/>
        <v>2024-IC-L4</v>
      </c>
      <c r="B4482" s="199">
        <f t="shared" si="685"/>
        <v>45605</v>
      </c>
      <c r="C4482" s="210" t="str">
        <f t="shared" si="686"/>
        <v>Zone 5 - Blare</v>
      </c>
      <c r="D4482" s="84" t="s">
        <v>481</v>
      </c>
      <c r="E4482" s="51" t="str">
        <f t="shared" si="687"/>
        <v>Jaco</v>
      </c>
      <c r="F4482" s="51" t="str">
        <f t="shared" si="688"/>
        <v>Mertens</v>
      </c>
      <c r="G4482" s="51" t="str">
        <f t="shared" si="689"/>
        <v>Men Senior</v>
      </c>
      <c r="H4482" s="51" t="str">
        <f t="shared" si="690"/>
        <v>Seagull Angling Club</v>
      </c>
      <c r="I4482" s="84" t="s">
        <v>19</v>
      </c>
      <c r="J4482" s="84"/>
      <c r="K4482" s="84">
        <v>42</v>
      </c>
      <c r="L4482" s="83">
        <f t="shared" si="691"/>
        <v>0.8</v>
      </c>
      <c r="M4482" s="83">
        <f t="shared" si="692"/>
        <v>0.8</v>
      </c>
    </row>
    <row r="4483" spans="1:13" x14ac:dyDescent="0.3">
      <c r="A4483" s="210" t="str">
        <f t="shared" ref="A4483:A4546" si="693">IF(D4483="","",A4482)</f>
        <v>2024-IC-L4</v>
      </c>
      <c r="B4483" s="199">
        <f t="shared" ref="B4483:B4546" si="694">IF(D4483="","",B4482)</f>
        <v>45605</v>
      </c>
      <c r="C4483" s="210" t="str">
        <f t="shared" ref="C4483:C4546" si="695">IF(D4483="","",C4482)</f>
        <v>Zone 5 - Blare</v>
      </c>
      <c r="D4483" s="84" t="s">
        <v>481</v>
      </c>
      <c r="E4483" s="51" t="str">
        <f t="shared" ref="E4483:E4546" si="696">IF(D4483="","",VLOOKUP(D4483,Master,3,FALSE))</f>
        <v>Jaco</v>
      </c>
      <c r="F4483" s="51" t="str">
        <f t="shared" ref="F4483:F4546" si="697">IF(D4483="","",VLOOKUP(D4483,Master,4,FALSE))</f>
        <v>Mertens</v>
      </c>
      <c r="G4483" s="51" t="str">
        <f t="shared" ref="G4483:G4546" si="698">IF(D4483="","",VLOOKUP(D4483,Master,5,FALSE))</f>
        <v>Men Senior</v>
      </c>
      <c r="H4483" s="51" t="str">
        <f t="shared" ref="H4483:H4546" si="699">IF(D4483="","",VLOOKUP(D4483,Master,2,FALSE))</f>
        <v>Seagull Angling Club</v>
      </c>
      <c r="I4483" s="84" t="s">
        <v>19</v>
      </c>
      <c r="J4483" s="84"/>
      <c r="K4483" s="84">
        <v>43</v>
      </c>
      <c r="L4483" s="83">
        <f t="shared" ref="L4483:L4546" si="700">IF(K4483="","",IF(I4483="",ROUND(HLOOKUP(J4483,kgList,K4483,FALSE),1),ROUND(HLOOKUP(I4483,kgList,K4483,FALSE),1)))</f>
        <v>0.8</v>
      </c>
      <c r="M4483" s="83">
        <f t="shared" ref="M4483:M4546" si="701">IF(L4483="","",IF(COUNTA(I4483:J4483)&gt;1,"Edible or Inedible",IF(COUNTA(I4483)=1,L4483*1,IF(COUNTA(J4483)=1,L4483*1,"ERROR"))))</f>
        <v>0.8</v>
      </c>
    </row>
    <row r="4484" spans="1:13" x14ac:dyDescent="0.3">
      <c r="A4484" s="210" t="str">
        <f t="shared" si="693"/>
        <v>2024-IC-L4</v>
      </c>
      <c r="B4484" s="199">
        <f t="shared" si="694"/>
        <v>45605</v>
      </c>
      <c r="C4484" s="210" t="str">
        <f t="shared" si="695"/>
        <v>Zone 5 - Blare</v>
      </c>
      <c r="D4484" s="84" t="s">
        <v>782</v>
      </c>
      <c r="E4484" s="51" t="str">
        <f t="shared" si="696"/>
        <v>Pieter</v>
      </c>
      <c r="F4484" s="51" t="str">
        <f t="shared" si="697"/>
        <v>Du Preez</v>
      </c>
      <c r="G4484" s="51" t="str">
        <f t="shared" si="698"/>
        <v>Men Master</v>
      </c>
      <c r="H4484" s="51" t="str">
        <f t="shared" si="699"/>
        <v>Seagull Angling Club</v>
      </c>
      <c r="I4484" s="84" t="s">
        <v>19</v>
      </c>
      <c r="J4484" s="84"/>
      <c r="K4484" s="84">
        <v>46</v>
      </c>
      <c r="L4484" s="83">
        <f t="shared" si="700"/>
        <v>1</v>
      </c>
      <c r="M4484" s="83">
        <f t="shared" si="701"/>
        <v>1</v>
      </c>
    </row>
    <row r="4485" spans="1:13" x14ac:dyDescent="0.3">
      <c r="A4485" s="210" t="str">
        <f t="shared" si="693"/>
        <v>2024-IC-L4</v>
      </c>
      <c r="B4485" s="199">
        <f t="shared" si="694"/>
        <v>45605</v>
      </c>
      <c r="C4485" s="210" t="str">
        <f t="shared" si="695"/>
        <v>Zone 5 - Blare</v>
      </c>
      <c r="D4485" s="84" t="s">
        <v>628</v>
      </c>
      <c r="E4485" s="51" t="str">
        <f t="shared" si="696"/>
        <v>Andre</v>
      </c>
      <c r="F4485" s="51" t="str">
        <f t="shared" si="697"/>
        <v>Strydom</v>
      </c>
      <c r="G4485" s="51" t="str">
        <f t="shared" si="698"/>
        <v>Men Senior</v>
      </c>
      <c r="H4485" s="51" t="str">
        <f t="shared" si="699"/>
        <v>Seagull Angling Club</v>
      </c>
      <c r="I4485" s="84"/>
      <c r="J4485" s="84"/>
      <c r="K4485" s="84"/>
      <c r="L4485" s="83" t="str">
        <f t="shared" si="700"/>
        <v/>
      </c>
      <c r="M4485" s="83" t="str">
        <f t="shared" si="701"/>
        <v/>
      </c>
    </row>
    <row r="4486" spans="1:13" x14ac:dyDescent="0.3">
      <c r="A4486" s="210" t="str">
        <f t="shared" si="693"/>
        <v>2024-IC-L4</v>
      </c>
      <c r="B4486" s="199">
        <f t="shared" si="694"/>
        <v>45605</v>
      </c>
      <c r="C4486" s="210" t="str">
        <f t="shared" si="695"/>
        <v>Zone 5 - Blare</v>
      </c>
      <c r="D4486" s="84" t="s">
        <v>613</v>
      </c>
      <c r="E4486" s="51" t="str">
        <f t="shared" si="696"/>
        <v>Jakes</v>
      </c>
      <c r="F4486" s="51" t="str">
        <f t="shared" si="697"/>
        <v>Van Der Merwe</v>
      </c>
      <c r="G4486" s="51" t="str">
        <f t="shared" si="698"/>
        <v>Men Senior</v>
      </c>
      <c r="H4486" s="51" t="str">
        <f t="shared" si="699"/>
        <v>Seagull Angling Club</v>
      </c>
      <c r="I4486" s="84"/>
      <c r="J4486" s="84"/>
      <c r="K4486" s="84"/>
      <c r="L4486" s="83" t="str">
        <f t="shared" si="700"/>
        <v/>
      </c>
      <c r="M4486" s="83" t="str">
        <f t="shared" si="701"/>
        <v/>
      </c>
    </row>
    <row r="4487" spans="1:13" x14ac:dyDescent="0.3">
      <c r="A4487" s="210" t="str">
        <f t="shared" si="693"/>
        <v>2024-IC-L4</v>
      </c>
      <c r="B4487" s="199">
        <f t="shared" si="694"/>
        <v>45605</v>
      </c>
      <c r="C4487" s="210" t="str">
        <f t="shared" si="695"/>
        <v>Zone 5 - Blare</v>
      </c>
      <c r="D4487" s="84" t="s">
        <v>499</v>
      </c>
      <c r="E4487" s="51" t="str">
        <f t="shared" si="696"/>
        <v>Sean</v>
      </c>
      <c r="F4487" s="51" t="str">
        <f t="shared" si="697"/>
        <v>Van Den Heuvel</v>
      </c>
      <c r="G4487" s="51" t="str">
        <f t="shared" si="698"/>
        <v>Men Veteran</v>
      </c>
      <c r="H4487" s="51" t="str">
        <f t="shared" si="699"/>
        <v>Seagull Angling Club</v>
      </c>
      <c r="I4487" s="84"/>
      <c r="J4487" s="84"/>
      <c r="K4487" s="84"/>
      <c r="L4487" s="83" t="str">
        <f t="shared" si="700"/>
        <v/>
      </c>
      <c r="M4487" s="83" t="str">
        <f t="shared" si="701"/>
        <v/>
      </c>
    </row>
    <row r="4488" spans="1:13" x14ac:dyDescent="0.3">
      <c r="A4488" s="210" t="str">
        <f t="shared" si="693"/>
        <v>2024-IC-L4</v>
      </c>
      <c r="B4488" s="199">
        <f t="shared" si="694"/>
        <v>45605</v>
      </c>
      <c r="C4488" s="210" t="str">
        <f t="shared" si="695"/>
        <v>Zone 5 - Blare</v>
      </c>
      <c r="D4488" s="84" t="s">
        <v>760</v>
      </c>
      <c r="E4488" s="51" t="str">
        <f t="shared" si="696"/>
        <v>Manie</v>
      </c>
      <c r="F4488" s="51" t="str">
        <f t="shared" si="697"/>
        <v>Gradidge</v>
      </c>
      <c r="G4488" s="51" t="str">
        <f t="shared" si="698"/>
        <v>Men Grand Masters</v>
      </c>
      <c r="H4488" s="51" t="str">
        <f t="shared" si="699"/>
        <v>Seagull Angling Club</v>
      </c>
      <c r="I4488" s="84"/>
      <c r="J4488" s="84"/>
      <c r="K4488" s="84"/>
      <c r="L4488" s="83" t="str">
        <f t="shared" si="700"/>
        <v/>
      </c>
      <c r="M4488" s="83" t="str">
        <f t="shared" si="701"/>
        <v/>
      </c>
    </row>
    <row r="4489" spans="1:13" x14ac:dyDescent="0.3">
      <c r="A4489" s="210" t="str">
        <f t="shared" si="693"/>
        <v>2024-IC-L4</v>
      </c>
      <c r="B4489" s="199">
        <f t="shared" si="694"/>
        <v>45605</v>
      </c>
      <c r="C4489" s="210" t="str">
        <f t="shared" si="695"/>
        <v>Zone 5 - Blare</v>
      </c>
      <c r="D4489" s="84" t="s">
        <v>797</v>
      </c>
      <c r="E4489" s="51" t="str">
        <f t="shared" si="696"/>
        <v>Laurika</v>
      </c>
      <c r="F4489" s="51" t="str">
        <f t="shared" si="697"/>
        <v>Hattingh</v>
      </c>
      <c r="G4489" s="51" t="str">
        <f t="shared" si="698"/>
        <v>Ladies Veteran</v>
      </c>
      <c r="H4489" s="51" t="str">
        <f t="shared" si="699"/>
        <v>Seagull Angling Club</v>
      </c>
      <c r="I4489" s="84"/>
      <c r="J4489" s="84"/>
      <c r="K4489" s="84"/>
      <c r="L4489" s="83" t="str">
        <f t="shared" si="700"/>
        <v/>
      </c>
      <c r="M4489" s="83" t="str">
        <f t="shared" si="701"/>
        <v/>
      </c>
    </row>
    <row r="4490" spans="1:13" x14ac:dyDescent="0.3">
      <c r="A4490" s="210" t="str">
        <f t="shared" si="693"/>
        <v>2024-IC-L4</v>
      </c>
      <c r="B4490" s="199">
        <f t="shared" si="694"/>
        <v>45605</v>
      </c>
      <c r="C4490" s="210" t="str">
        <f t="shared" si="695"/>
        <v>Zone 5 - Blare</v>
      </c>
      <c r="D4490" s="84" t="s">
        <v>871</v>
      </c>
      <c r="E4490" s="51" t="str">
        <f t="shared" si="696"/>
        <v>Luan</v>
      </c>
      <c r="F4490" s="51" t="str">
        <f t="shared" si="697"/>
        <v>Van Der Merwe</v>
      </c>
      <c r="G4490" s="51" t="str">
        <f t="shared" si="698"/>
        <v>Men Senior</v>
      </c>
      <c r="H4490" s="51" t="str">
        <f t="shared" si="699"/>
        <v>Seagull Angling Club</v>
      </c>
      <c r="I4490" s="84"/>
      <c r="J4490" s="84"/>
      <c r="K4490" s="84"/>
      <c r="L4490" s="83" t="str">
        <f t="shared" si="700"/>
        <v/>
      </c>
      <c r="M4490" s="83" t="str">
        <f t="shared" si="701"/>
        <v/>
      </c>
    </row>
    <row r="4491" spans="1:13" x14ac:dyDescent="0.3">
      <c r="A4491" s="210" t="str">
        <f t="shared" si="693"/>
        <v>2024-IC-L4</v>
      </c>
      <c r="B4491" s="199">
        <f t="shared" si="694"/>
        <v>45605</v>
      </c>
      <c r="C4491" s="210" t="str">
        <f t="shared" si="695"/>
        <v>Zone 5 - Blare</v>
      </c>
      <c r="D4491" s="84" t="s">
        <v>715</v>
      </c>
      <c r="E4491" s="51" t="str">
        <f t="shared" si="696"/>
        <v>Jacky</v>
      </c>
      <c r="F4491" s="51" t="str">
        <f t="shared" si="697"/>
        <v>Du Toit</v>
      </c>
      <c r="G4491" s="51" t="str">
        <f t="shared" si="698"/>
        <v>Men Senior</v>
      </c>
      <c r="H4491" s="51" t="str">
        <f t="shared" si="699"/>
        <v>Seagull Angling Club</v>
      </c>
      <c r="I4491" s="84"/>
      <c r="J4491" s="84"/>
      <c r="K4491" s="84"/>
      <c r="L4491" s="83" t="str">
        <f t="shared" si="700"/>
        <v/>
      </c>
      <c r="M4491" s="83" t="str">
        <f t="shared" si="701"/>
        <v/>
      </c>
    </row>
    <row r="4492" spans="1:13" x14ac:dyDescent="0.3">
      <c r="A4492" s="210" t="str">
        <f t="shared" si="693"/>
        <v>2024-IC-L4</v>
      </c>
      <c r="B4492" s="199">
        <f t="shared" si="694"/>
        <v>45605</v>
      </c>
      <c r="C4492" s="210" t="str">
        <f t="shared" si="695"/>
        <v>Zone 5 - Blare</v>
      </c>
      <c r="D4492" s="84" t="s">
        <v>811</v>
      </c>
      <c r="E4492" s="51" t="str">
        <f t="shared" si="696"/>
        <v>Raul</v>
      </c>
      <c r="F4492" s="51" t="str">
        <f t="shared" si="697"/>
        <v>Batista</v>
      </c>
      <c r="G4492" s="51" t="str">
        <f t="shared" si="698"/>
        <v>Men Master</v>
      </c>
      <c r="H4492" s="51" t="str">
        <f t="shared" si="699"/>
        <v>Seagull Angling Club</v>
      </c>
      <c r="I4492" s="84"/>
      <c r="J4492" s="84"/>
      <c r="K4492" s="84"/>
      <c r="L4492" s="83" t="str">
        <f t="shared" si="700"/>
        <v/>
      </c>
      <c r="M4492" s="83" t="str">
        <f t="shared" si="701"/>
        <v/>
      </c>
    </row>
    <row r="4493" spans="1:13" x14ac:dyDescent="0.3">
      <c r="A4493" s="210" t="str">
        <f t="shared" si="693"/>
        <v>2024-IC-L4</v>
      </c>
      <c r="B4493" s="199">
        <f t="shared" si="694"/>
        <v>45605</v>
      </c>
      <c r="C4493" s="210" t="str">
        <f t="shared" si="695"/>
        <v>Zone 5 - Blare</v>
      </c>
      <c r="D4493" s="84" t="s">
        <v>527</v>
      </c>
      <c r="E4493" s="51" t="str">
        <f t="shared" si="696"/>
        <v>Richard</v>
      </c>
      <c r="F4493" s="51" t="str">
        <f t="shared" si="697"/>
        <v>Kotze</v>
      </c>
      <c r="G4493" s="51" t="str">
        <f t="shared" si="698"/>
        <v>Men Grand Masters</v>
      </c>
      <c r="H4493" s="51" t="str">
        <f t="shared" si="699"/>
        <v>Seagull Angling Club</v>
      </c>
      <c r="I4493" s="84"/>
      <c r="J4493" s="84"/>
      <c r="K4493" s="84"/>
      <c r="L4493" s="83" t="str">
        <f t="shared" si="700"/>
        <v/>
      </c>
      <c r="M4493" s="83" t="str">
        <f t="shared" si="701"/>
        <v/>
      </c>
    </row>
    <row r="4494" spans="1:13" x14ac:dyDescent="0.3">
      <c r="A4494" s="210" t="str">
        <f t="shared" si="693"/>
        <v>2024-IC-L4</v>
      </c>
      <c r="B4494" s="199">
        <f t="shared" si="694"/>
        <v>45605</v>
      </c>
      <c r="C4494" s="210" t="str">
        <f t="shared" si="695"/>
        <v>Zone 5 - Blare</v>
      </c>
      <c r="D4494" s="84" t="s">
        <v>1041</v>
      </c>
      <c r="E4494" s="51" t="str">
        <f t="shared" si="696"/>
        <v>Louw</v>
      </c>
      <c r="F4494" s="51" t="str">
        <f t="shared" si="697"/>
        <v>Durand</v>
      </c>
      <c r="G4494" s="51" t="str">
        <f t="shared" si="698"/>
        <v>Men Master</v>
      </c>
      <c r="H4494" s="51" t="str">
        <f t="shared" si="699"/>
        <v>Seagull Angling Club</v>
      </c>
      <c r="I4494" s="84"/>
      <c r="J4494" s="84"/>
      <c r="K4494" s="84"/>
      <c r="L4494" s="83" t="str">
        <f t="shared" si="700"/>
        <v/>
      </c>
      <c r="M4494" s="83" t="str">
        <f t="shared" si="701"/>
        <v/>
      </c>
    </row>
    <row r="4495" spans="1:13" x14ac:dyDescent="0.3">
      <c r="A4495" s="210" t="str">
        <f t="shared" si="693"/>
        <v>2024-IC-L4</v>
      </c>
      <c r="B4495" s="199">
        <f t="shared" si="694"/>
        <v>45605</v>
      </c>
      <c r="C4495" s="210" t="str">
        <f t="shared" si="695"/>
        <v>Zone 5 - Blare</v>
      </c>
      <c r="D4495" s="84" t="s">
        <v>972</v>
      </c>
      <c r="E4495" s="51" t="str">
        <f t="shared" si="696"/>
        <v>Otto</v>
      </c>
      <c r="F4495" s="51" t="str">
        <f t="shared" si="697"/>
        <v>Feyerabend</v>
      </c>
      <c r="G4495" s="51" t="str">
        <f t="shared" si="698"/>
        <v>Men U/21</v>
      </c>
      <c r="H4495" s="51" t="str">
        <f t="shared" si="699"/>
        <v>Otjiwarongo</v>
      </c>
      <c r="I4495" s="84"/>
      <c r="J4495" s="84" t="s">
        <v>1279</v>
      </c>
      <c r="K4495" s="84">
        <v>127</v>
      </c>
      <c r="L4495" s="83">
        <f t="shared" si="700"/>
        <v>9.8000000000000007</v>
      </c>
      <c r="M4495" s="83">
        <f t="shared" si="701"/>
        <v>9.8000000000000007</v>
      </c>
    </row>
    <row r="4496" spans="1:13" x14ac:dyDescent="0.3">
      <c r="A4496" s="210" t="str">
        <f t="shared" si="693"/>
        <v>2024-IC-L4</v>
      </c>
      <c r="B4496" s="199">
        <f t="shared" si="694"/>
        <v>45605</v>
      </c>
      <c r="C4496" s="210" t="str">
        <f t="shared" si="695"/>
        <v>Zone 5 - Blare</v>
      </c>
      <c r="D4496" s="84" t="s">
        <v>972</v>
      </c>
      <c r="E4496" s="51" t="str">
        <f t="shared" si="696"/>
        <v>Otto</v>
      </c>
      <c r="F4496" s="51" t="str">
        <f t="shared" si="697"/>
        <v>Feyerabend</v>
      </c>
      <c r="G4496" s="51" t="str">
        <f t="shared" si="698"/>
        <v>Men U/21</v>
      </c>
      <c r="H4496" s="51" t="str">
        <f t="shared" si="699"/>
        <v>Otjiwarongo</v>
      </c>
      <c r="I4496" s="84"/>
      <c r="J4496" s="84" t="s">
        <v>1279</v>
      </c>
      <c r="K4496" s="84">
        <v>134</v>
      </c>
      <c r="L4496" s="83">
        <f t="shared" si="700"/>
        <v>11.8</v>
      </c>
      <c r="M4496" s="83">
        <f t="shared" si="701"/>
        <v>11.8</v>
      </c>
    </row>
    <row r="4497" spans="1:13" x14ac:dyDescent="0.3">
      <c r="A4497" s="210" t="str">
        <f t="shared" si="693"/>
        <v>2024-IC-L4</v>
      </c>
      <c r="B4497" s="199">
        <f t="shared" si="694"/>
        <v>45605</v>
      </c>
      <c r="C4497" s="210" t="str">
        <f t="shared" si="695"/>
        <v>Zone 5 - Blare</v>
      </c>
      <c r="D4497" s="84" t="s">
        <v>1133</v>
      </c>
      <c r="E4497" s="51" t="str">
        <f t="shared" si="696"/>
        <v>Rinus</v>
      </c>
      <c r="F4497" s="51" t="str">
        <f t="shared" si="697"/>
        <v>Van Der Westhuizen</v>
      </c>
      <c r="G4497" s="51" t="str">
        <f t="shared" si="698"/>
        <v>Men Veteran</v>
      </c>
      <c r="H4497" s="51" t="str">
        <f t="shared" si="699"/>
        <v>Otjiwarongo</v>
      </c>
      <c r="I4497" s="84"/>
      <c r="J4497" s="84" t="s">
        <v>1279</v>
      </c>
      <c r="K4497" s="84">
        <v>108</v>
      </c>
      <c r="L4497" s="83">
        <f t="shared" si="700"/>
        <v>5.6</v>
      </c>
      <c r="M4497" s="83">
        <f t="shared" si="701"/>
        <v>5.6</v>
      </c>
    </row>
    <row r="4498" spans="1:13" x14ac:dyDescent="0.3">
      <c r="A4498" s="210" t="str">
        <f t="shared" si="693"/>
        <v>2024-IC-L4</v>
      </c>
      <c r="B4498" s="199">
        <f t="shared" si="694"/>
        <v>45605</v>
      </c>
      <c r="C4498" s="210" t="str">
        <f t="shared" si="695"/>
        <v>Zone 5 - Blare</v>
      </c>
      <c r="D4498" s="84" t="s">
        <v>1133</v>
      </c>
      <c r="E4498" s="51" t="str">
        <f t="shared" si="696"/>
        <v>Rinus</v>
      </c>
      <c r="F4498" s="51" t="str">
        <f t="shared" si="697"/>
        <v>Van Der Westhuizen</v>
      </c>
      <c r="G4498" s="51" t="str">
        <f t="shared" si="698"/>
        <v>Men Veteran</v>
      </c>
      <c r="H4498" s="51" t="str">
        <f t="shared" si="699"/>
        <v>Otjiwarongo</v>
      </c>
      <c r="I4498" s="84"/>
      <c r="J4498" s="84" t="s">
        <v>1280</v>
      </c>
      <c r="K4498" s="84">
        <v>96</v>
      </c>
      <c r="L4498" s="83">
        <f t="shared" si="700"/>
        <v>3.2</v>
      </c>
      <c r="M4498" s="83">
        <f t="shared" si="701"/>
        <v>3.2</v>
      </c>
    </row>
    <row r="4499" spans="1:13" x14ac:dyDescent="0.3">
      <c r="A4499" s="210" t="str">
        <f t="shared" si="693"/>
        <v>2024-IC-L4</v>
      </c>
      <c r="B4499" s="199">
        <f t="shared" si="694"/>
        <v>45605</v>
      </c>
      <c r="C4499" s="210" t="str">
        <f t="shared" si="695"/>
        <v>Zone 5 - Blare</v>
      </c>
      <c r="D4499" s="84" t="s">
        <v>1133</v>
      </c>
      <c r="E4499" s="51" t="str">
        <f t="shared" si="696"/>
        <v>Rinus</v>
      </c>
      <c r="F4499" s="51" t="str">
        <f t="shared" si="697"/>
        <v>Van Der Westhuizen</v>
      </c>
      <c r="G4499" s="51" t="str">
        <f t="shared" si="698"/>
        <v>Men Veteran</v>
      </c>
      <c r="H4499" s="51" t="str">
        <f t="shared" si="699"/>
        <v>Otjiwarongo</v>
      </c>
      <c r="I4499" s="84"/>
      <c r="J4499" s="84" t="s">
        <v>1280</v>
      </c>
      <c r="K4499" s="84">
        <v>84</v>
      </c>
      <c r="L4499" s="83">
        <f t="shared" si="700"/>
        <v>2</v>
      </c>
      <c r="M4499" s="83">
        <f t="shared" si="701"/>
        <v>2</v>
      </c>
    </row>
    <row r="4500" spans="1:13" x14ac:dyDescent="0.3">
      <c r="A4500" s="210" t="str">
        <f t="shared" si="693"/>
        <v>2024-IC-L4</v>
      </c>
      <c r="B4500" s="199">
        <f t="shared" si="694"/>
        <v>45605</v>
      </c>
      <c r="C4500" s="210" t="str">
        <f t="shared" si="695"/>
        <v>Zone 5 - Blare</v>
      </c>
      <c r="D4500" s="84" t="s">
        <v>1133</v>
      </c>
      <c r="E4500" s="51" t="str">
        <f t="shared" si="696"/>
        <v>Rinus</v>
      </c>
      <c r="F4500" s="51" t="str">
        <f t="shared" si="697"/>
        <v>Van Der Westhuizen</v>
      </c>
      <c r="G4500" s="51" t="str">
        <f t="shared" si="698"/>
        <v>Men Veteran</v>
      </c>
      <c r="H4500" s="51" t="str">
        <f t="shared" si="699"/>
        <v>Otjiwarongo</v>
      </c>
      <c r="I4500" s="84"/>
      <c r="J4500" s="84" t="s">
        <v>1280</v>
      </c>
      <c r="K4500" s="84">
        <v>95</v>
      </c>
      <c r="L4500" s="83">
        <f t="shared" si="700"/>
        <v>3.1</v>
      </c>
      <c r="M4500" s="83">
        <f t="shared" si="701"/>
        <v>3.1</v>
      </c>
    </row>
    <row r="4501" spans="1:13" x14ac:dyDescent="0.3">
      <c r="A4501" s="210" t="str">
        <f t="shared" si="693"/>
        <v>2024-IC-L4</v>
      </c>
      <c r="B4501" s="199">
        <f t="shared" si="694"/>
        <v>45605</v>
      </c>
      <c r="C4501" s="210" t="str">
        <f t="shared" si="695"/>
        <v>Zone 5 - Blare</v>
      </c>
      <c r="D4501" s="84" t="s">
        <v>1189</v>
      </c>
      <c r="E4501" s="51" t="str">
        <f t="shared" si="696"/>
        <v>Martinus</v>
      </c>
      <c r="F4501" s="51" t="str">
        <f t="shared" si="697"/>
        <v>Venter</v>
      </c>
      <c r="G4501" s="51" t="str">
        <f t="shared" si="698"/>
        <v>Men Veteran</v>
      </c>
      <c r="H4501" s="51" t="str">
        <f t="shared" si="699"/>
        <v>Otjiwarongo</v>
      </c>
      <c r="I4501" s="84"/>
      <c r="J4501" s="84" t="s">
        <v>1280</v>
      </c>
      <c r="K4501" s="84">
        <v>71</v>
      </c>
      <c r="L4501" s="83">
        <f t="shared" si="700"/>
        <v>1.1000000000000001</v>
      </c>
      <c r="M4501" s="83">
        <f t="shared" si="701"/>
        <v>1.1000000000000001</v>
      </c>
    </row>
    <row r="4502" spans="1:13" x14ac:dyDescent="0.3">
      <c r="A4502" s="210" t="str">
        <f t="shared" si="693"/>
        <v>2024-IC-L4</v>
      </c>
      <c r="B4502" s="199">
        <f t="shared" si="694"/>
        <v>45605</v>
      </c>
      <c r="C4502" s="210" t="str">
        <f t="shared" si="695"/>
        <v>Zone 5 - Blare</v>
      </c>
      <c r="D4502" s="84" t="s">
        <v>1189</v>
      </c>
      <c r="E4502" s="51" t="str">
        <f t="shared" si="696"/>
        <v>Martinus</v>
      </c>
      <c r="F4502" s="51" t="str">
        <f t="shared" si="697"/>
        <v>Venter</v>
      </c>
      <c r="G4502" s="51" t="str">
        <f t="shared" si="698"/>
        <v>Men Veteran</v>
      </c>
      <c r="H4502" s="51" t="str">
        <f t="shared" si="699"/>
        <v>Otjiwarongo</v>
      </c>
      <c r="I4502" s="84" t="s">
        <v>19</v>
      </c>
      <c r="J4502" s="84"/>
      <c r="K4502" s="84">
        <v>49</v>
      </c>
      <c r="L4502" s="83">
        <f t="shared" si="700"/>
        <v>1.2</v>
      </c>
      <c r="M4502" s="83">
        <f t="shared" si="701"/>
        <v>1.2</v>
      </c>
    </row>
    <row r="4503" spans="1:13" x14ac:dyDescent="0.3">
      <c r="A4503" s="210" t="str">
        <f t="shared" si="693"/>
        <v>2024-IC-L4</v>
      </c>
      <c r="B4503" s="199">
        <f t="shared" si="694"/>
        <v>45605</v>
      </c>
      <c r="C4503" s="210" t="str">
        <f t="shared" si="695"/>
        <v>Zone 5 - Blare</v>
      </c>
      <c r="D4503" s="84" t="s">
        <v>517</v>
      </c>
      <c r="E4503" s="51" t="str">
        <f t="shared" si="696"/>
        <v>Chris</v>
      </c>
      <c r="F4503" s="51" t="str">
        <f t="shared" si="697"/>
        <v>Feyerabend</v>
      </c>
      <c r="G4503" s="51" t="str">
        <f t="shared" si="698"/>
        <v>Men Veteran</v>
      </c>
      <c r="H4503" s="51" t="str">
        <f t="shared" si="699"/>
        <v>Otjiwarongo</v>
      </c>
      <c r="I4503" s="84" t="s">
        <v>19</v>
      </c>
      <c r="J4503" s="84"/>
      <c r="K4503" s="84">
        <v>56</v>
      </c>
      <c r="L4503" s="83">
        <f t="shared" si="700"/>
        <v>1.8</v>
      </c>
      <c r="M4503" s="83">
        <f t="shared" si="701"/>
        <v>1.8</v>
      </c>
    </row>
    <row r="4504" spans="1:13" x14ac:dyDescent="0.3">
      <c r="A4504" s="210" t="str">
        <f t="shared" si="693"/>
        <v>2024-IC-L4</v>
      </c>
      <c r="B4504" s="199">
        <f t="shared" si="694"/>
        <v>45605</v>
      </c>
      <c r="C4504" s="210" t="str">
        <f t="shared" si="695"/>
        <v>Zone 5 - Blare</v>
      </c>
      <c r="D4504" s="84" t="s">
        <v>517</v>
      </c>
      <c r="E4504" s="51" t="str">
        <f t="shared" si="696"/>
        <v>Chris</v>
      </c>
      <c r="F4504" s="51" t="str">
        <f t="shared" si="697"/>
        <v>Feyerabend</v>
      </c>
      <c r="G4504" s="51" t="str">
        <f t="shared" si="698"/>
        <v>Men Veteran</v>
      </c>
      <c r="H4504" s="51" t="str">
        <f t="shared" si="699"/>
        <v>Otjiwarongo</v>
      </c>
      <c r="I4504" s="84"/>
      <c r="J4504" s="84" t="s">
        <v>1280</v>
      </c>
      <c r="K4504" s="84">
        <v>102</v>
      </c>
      <c r="L4504" s="83">
        <f t="shared" si="700"/>
        <v>4</v>
      </c>
      <c r="M4504" s="83">
        <f t="shared" si="701"/>
        <v>4</v>
      </c>
    </row>
    <row r="4505" spans="1:13" x14ac:dyDescent="0.3">
      <c r="A4505" s="210" t="str">
        <f t="shared" si="693"/>
        <v>2024-IC-L4</v>
      </c>
      <c r="B4505" s="199">
        <f t="shared" si="694"/>
        <v>45605</v>
      </c>
      <c r="C4505" s="210" t="str">
        <f t="shared" si="695"/>
        <v>Zone 5 - Blare</v>
      </c>
      <c r="D4505" s="84" t="s">
        <v>870</v>
      </c>
      <c r="E4505" s="51" t="str">
        <f t="shared" si="696"/>
        <v>Detlef</v>
      </c>
      <c r="F4505" s="51" t="str">
        <f t="shared" si="697"/>
        <v>Heimstadt</v>
      </c>
      <c r="G4505" s="51" t="str">
        <f t="shared" si="698"/>
        <v>Men Master</v>
      </c>
      <c r="H4505" s="51" t="str">
        <f t="shared" si="699"/>
        <v>Otjiwarongo</v>
      </c>
      <c r="I4505" s="84"/>
      <c r="J4505" s="84" t="s">
        <v>1280</v>
      </c>
      <c r="K4505" s="84">
        <v>132</v>
      </c>
      <c r="L4505" s="83">
        <f t="shared" si="700"/>
        <v>9.8000000000000007</v>
      </c>
      <c r="M4505" s="83">
        <f t="shared" si="701"/>
        <v>9.8000000000000007</v>
      </c>
    </row>
    <row r="4506" spans="1:13" x14ac:dyDescent="0.3">
      <c r="A4506" s="210" t="str">
        <f t="shared" si="693"/>
        <v>2024-IC-L4</v>
      </c>
      <c r="B4506" s="199">
        <f t="shared" si="694"/>
        <v>45605</v>
      </c>
      <c r="C4506" s="210" t="str">
        <f t="shared" si="695"/>
        <v>Zone 5 - Blare</v>
      </c>
      <c r="D4506" s="84" t="s">
        <v>870</v>
      </c>
      <c r="E4506" s="51" t="str">
        <f t="shared" si="696"/>
        <v>Detlef</v>
      </c>
      <c r="F4506" s="51" t="str">
        <f t="shared" si="697"/>
        <v>Heimstadt</v>
      </c>
      <c r="G4506" s="51" t="str">
        <f t="shared" si="698"/>
        <v>Men Master</v>
      </c>
      <c r="H4506" s="51" t="str">
        <f t="shared" si="699"/>
        <v>Otjiwarongo</v>
      </c>
      <c r="I4506" s="84" t="s">
        <v>19</v>
      </c>
      <c r="J4506" s="84"/>
      <c r="K4506" s="84">
        <v>69</v>
      </c>
      <c r="L4506" s="83">
        <f t="shared" si="700"/>
        <v>3.4</v>
      </c>
      <c r="M4506" s="83">
        <f t="shared" si="701"/>
        <v>3.4</v>
      </c>
    </row>
    <row r="4507" spans="1:13" x14ac:dyDescent="0.3">
      <c r="A4507" s="210" t="str">
        <f t="shared" si="693"/>
        <v>2024-IC-L4</v>
      </c>
      <c r="B4507" s="199">
        <f t="shared" si="694"/>
        <v>45605</v>
      </c>
      <c r="C4507" s="210" t="str">
        <f t="shared" si="695"/>
        <v>Zone 5 - Blare</v>
      </c>
      <c r="D4507" s="84" t="s">
        <v>1351</v>
      </c>
      <c r="E4507" s="51" t="str">
        <f t="shared" si="696"/>
        <v>Franco</v>
      </c>
      <c r="F4507" s="51" t="str">
        <f t="shared" si="697"/>
        <v>Feyerabend</v>
      </c>
      <c r="G4507" s="51" t="str">
        <f t="shared" si="698"/>
        <v>Men U/16</v>
      </c>
      <c r="H4507" s="51" t="str">
        <f t="shared" si="699"/>
        <v>Otjiwarongo</v>
      </c>
      <c r="I4507" s="84" t="s">
        <v>19</v>
      </c>
      <c r="J4507" s="84"/>
      <c r="K4507" s="84">
        <v>42</v>
      </c>
      <c r="L4507" s="83">
        <f t="shared" si="700"/>
        <v>0.8</v>
      </c>
      <c r="M4507" s="83">
        <f t="shared" si="701"/>
        <v>0.8</v>
      </c>
    </row>
    <row r="4508" spans="1:13" x14ac:dyDescent="0.3">
      <c r="A4508" s="210" t="str">
        <f t="shared" si="693"/>
        <v>2024-IC-L4</v>
      </c>
      <c r="B4508" s="199">
        <f t="shared" si="694"/>
        <v>45605</v>
      </c>
      <c r="C4508" s="210" t="str">
        <f t="shared" si="695"/>
        <v>Zone 5 - Blare</v>
      </c>
      <c r="D4508" s="84" t="s">
        <v>1351</v>
      </c>
      <c r="E4508" s="51" t="str">
        <f t="shared" si="696"/>
        <v>Franco</v>
      </c>
      <c r="F4508" s="51" t="str">
        <f t="shared" si="697"/>
        <v>Feyerabend</v>
      </c>
      <c r="G4508" s="51" t="str">
        <f t="shared" si="698"/>
        <v>Men U/16</v>
      </c>
      <c r="H4508" s="51" t="str">
        <f t="shared" si="699"/>
        <v>Otjiwarongo</v>
      </c>
      <c r="I4508" s="84" t="s">
        <v>19</v>
      </c>
      <c r="J4508" s="84"/>
      <c r="K4508" s="84">
        <v>43</v>
      </c>
      <c r="L4508" s="83">
        <f t="shared" si="700"/>
        <v>0.8</v>
      </c>
      <c r="M4508" s="83">
        <f t="shared" si="701"/>
        <v>0.8</v>
      </c>
    </row>
    <row r="4509" spans="1:13" x14ac:dyDescent="0.3">
      <c r="A4509" s="210" t="str">
        <f t="shared" si="693"/>
        <v>2024-IC-L4</v>
      </c>
      <c r="B4509" s="199">
        <f t="shared" si="694"/>
        <v>45605</v>
      </c>
      <c r="C4509" s="210" t="str">
        <f t="shared" si="695"/>
        <v>Zone 5 - Blare</v>
      </c>
      <c r="D4509" s="84" t="s">
        <v>759</v>
      </c>
      <c r="E4509" s="51" t="str">
        <f t="shared" si="696"/>
        <v>Stefni</v>
      </c>
      <c r="F4509" s="51" t="str">
        <f t="shared" si="697"/>
        <v>De Jager</v>
      </c>
      <c r="G4509" s="51" t="str">
        <f t="shared" si="698"/>
        <v>Ladies Veteran</v>
      </c>
      <c r="H4509" s="51" t="str">
        <f t="shared" si="699"/>
        <v>Otjiwarongo</v>
      </c>
      <c r="I4509" s="84" t="s">
        <v>19</v>
      </c>
      <c r="J4509" s="84"/>
      <c r="K4509" s="84">
        <v>74</v>
      </c>
      <c r="L4509" s="83">
        <f t="shared" si="700"/>
        <v>4.2</v>
      </c>
      <c r="M4509" s="83">
        <f t="shared" si="701"/>
        <v>4.2</v>
      </c>
    </row>
    <row r="4510" spans="1:13" x14ac:dyDescent="0.3">
      <c r="A4510" s="210" t="str">
        <f t="shared" si="693"/>
        <v>2024-IC-L4</v>
      </c>
      <c r="B4510" s="199">
        <f t="shared" si="694"/>
        <v>45605</v>
      </c>
      <c r="C4510" s="210" t="str">
        <f t="shared" si="695"/>
        <v>Zone 5 - Blare</v>
      </c>
      <c r="D4510" s="84" t="s">
        <v>759</v>
      </c>
      <c r="E4510" s="51" t="str">
        <f t="shared" si="696"/>
        <v>Stefni</v>
      </c>
      <c r="F4510" s="51" t="str">
        <f t="shared" si="697"/>
        <v>De Jager</v>
      </c>
      <c r="G4510" s="51" t="str">
        <f t="shared" si="698"/>
        <v>Ladies Veteran</v>
      </c>
      <c r="H4510" s="51" t="str">
        <f t="shared" si="699"/>
        <v>Otjiwarongo</v>
      </c>
      <c r="I4510" s="84" t="s">
        <v>19</v>
      </c>
      <c r="J4510" s="84"/>
      <c r="K4510" s="84">
        <v>73</v>
      </c>
      <c r="L4510" s="83">
        <f t="shared" si="700"/>
        <v>4.0999999999999996</v>
      </c>
      <c r="M4510" s="83">
        <f t="shared" si="701"/>
        <v>4.0999999999999996</v>
      </c>
    </row>
    <row r="4511" spans="1:13" x14ac:dyDescent="0.3">
      <c r="A4511" s="210" t="str">
        <f t="shared" si="693"/>
        <v>2024-IC-L4</v>
      </c>
      <c r="B4511" s="199">
        <f t="shared" si="694"/>
        <v>45605</v>
      </c>
      <c r="C4511" s="210" t="str">
        <f t="shared" si="695"/>
        <v>Zone 5 - Blare</v>
      </c>
      <c r="D4511" s="84" t="s">
        <v>1697</v>
      </c>
      <c r="E4511" s="51" t="str">
        <f t="shared" si="696"/>
        <v>Maritz JNR</v>
      </c>
      <c r="F4511" s="51" t="str">
        <f t="shared" si="697"/>
        <v>Jansen Van Vuuren</v>
      </c>
      <c r="G4511" s="51" t="str">
        <f t="shared" si="698"/>
        <v>Men U/16</v>
      </c>
      <c r="H4511" s="51" t="str">
        <f t="shared" si="699"/>
        <v>Otjiwarongo</v>
      </c>
      <c r="I4511" s="84" t="s">
        <v>19</v>
      </c>
      <c r="J4511" s="84"/>
      <c r="K4511" s="84">
        <v>41</v>
      </c>
      <c r="L4511" s="83">
        <f t="shared" si="700"/>
        <v>0.7</v>
      </c>
      <c r="M4511" s="83">
        <f t="shared" si="701"/>
        <v>0.7</v>
      </c>
    </row>
    <row r="4512" spans="1:13" x14ac:dyDescent="0.3">
      <c r="A4512" s="210" t="str">
        <f t="shared" si="693"/>
        <v>2024-IC-L4</v>
      </c>
      <c r="B4512" s="199">
        <f t="shared" si="694"/>
        <v>45605</v>
      </c>
      <c r="C4512" s="210" t="str">
        <f t="shared" si="695"/>
        <v>Zone 5 - Blare</v>
      </c>
      <c r="D4512" s="84" t="s">
        <v>1697</v>
      </c>
      <c r="E4512" s="51" t="str">
        <f t="shared" si="696"/>
        <v>Maritz JNR</v>
      </c>
      <c r="F4512" s="51" t="str">
        <f t="shared" si="697"/>
        <v>Jansen Van Vuuren</v>
      </c>
      <c r="G4512" s="51" t="str">
        <f t="shared" si="698"/>
        <v>Men U/16</v>
      </c>
      <c r="H4512" s="51" t="str">
        <f t="shared" si="699"/>
        <v>Otjiwarongo</v>
      </c>
      <c r="I4512" s="84" t="s">
        <v>19</v>
      </c>
      <c r="J4512" s="84"/>
      <c r="K4512" s="84">
        <v>49</v>
      </c>
      <c r="L4512" s="83">
        <f t="shared" si="700"/>
        <v>1.2</v>
      </c>
      <c r="M4512" s="83">
        <f t="shared" si="701"/>
        <v>1.2</v>
      </c>
    </row>
    <row r="4513" spans="1:13" x14ac:dyDescent="0.3">
      <c r="A4513" s="210" t="str">
        <f t="shared" si="693"/>
        <v>2024-IC-L4</v>
      </c>
      <c r="B4513" s="199">
        <f t="shared" si="694"/>
        <v>45605</v>
      </c>
      <c r="C4513" s="210" t="str">
        <f t="shared" si="695"/>
        <v>Zone 5 - Blare</v>
      </c>
      <c r="D4513" s="84" t="s">
        <v>1697</v>
      </c>
      <c r="E4513" s="51" t="str">
        <f t="shared" si="696"/>
        <v>Maritz JNR</v>
      </c>
      <c r="F4513" s="51" t="str">
        <f t="shared" si="697"/>
        <v>Jansen Van Vuuren</v>
      </c>
      <c r="G4513" s="51" t="str">
        <f t="shared" si="698"/>
        <v>Men U/16</v>
      </c>
      <c r="H4513" s="51" t="str">
        <f t="shared" si="699"/>
        <v>Otjiwarongo</v>
      </c>
      <c r="I4513" s="84"/>
      <c r="J4513" s="84" t="s">
        <v>1280</v>
      </c>
      <c r="K4513" s="84">
        <v>79</v>
      </c>
      <c r="L4513" s="83">
        <f t="shared" si="700"/>
        <v>1.6</v>
      </c>
      <c r="M4513" s="83">
        <f t="shared" si="701"/>
        <v>1.6</v>
      </c>
    </row>
    <row r="4514" spans="1:13" x14ac:dyDescent="0.3">
      <c r="A4514" s="210" t="str">
        <f t="shared" si="693"/>
        <v>2024-IC-L4</v>
      </c>
      <c r="B4514" s="199">
        <f t="shared" si="694"/>
        <v>45605</v>
      </c>
      <c r="C4514" s="210" t="str">
        <f t="shared" si="695"/>
        <v>Zone 5 - Blare</v>
      </c>
      <c r="D4514" s="84" t="s">
        <v>732</v>
      </c>
      <c r="E4514" s="51" t="str">
        <f t="shared" si="696"/>
        <v>Scott</v>
      </c>
      <c r="F4514" s="51" t="str">
        <f t="shared" si="697"/>
        <v>Botha</v>
      </c>
      <c r="G4514" s="51" t="str">
        <f t="shared" si="698"/>
        <v>Men Senior</v>
      </c>
      <c r="H4514" s="51" t="str">
        <f t="shared" si="699"/>
        <v>Otjiwarongo</v>
      </c>
      <c r="I4514" s="84"/>
      <c r="J4514" s="84"/>
      <c r="K4514" s="84"/>
      <c r="L4514" s="83" t="str">
        <f t="shared" si="700"/>
        <v/>
      </c>
      <c r="M4514" s="83" t="str">
        <f t="shared" si="701"/>
        <v/>
      </c>
    </row>
    <row r="4515" spans="1:13" x14ac:dyDescent="0.3">
      <c r="A4515" s="210" t="str">
        <f t="shared" si="693"/>
        <v>2024-IC-L4</v>
      </c>
      <c r="B4515" s="199">
        <f t="shared" si="694"/>
        <v>45605</v>
      </c>
      <c r="C4515" s="210" t="str">
        <f t="shared" si="695"/>
        <v>Zone 5 - Blare</v>
      </c>
      <c r="D4515" s="84" t="s">
        <v>970</v>
      </c>
      <c r="E4515" s="51" t="str">
        <f t="shared" si="696"/>
        <v>Jurgens</v>
      </c>
      <c r="F4515" s="51" t="str">
        <f t="shared" si="697"/>
        <v>Liebenberg</v>
      </c>
      <c r="G4515" s="51" t="str">
        <f t="shared" si="698"/>
        <v>Men Senior</v>
      </c>
      <c r="H4515" s="51" t="str">
        <f t="shared" si="699"/>
        <v>Otjiwarongo</v>
      </c>
      <c r="I4515" s="84"/>
      <c r="J4515" s="84"/>
      <c r="K4515" s="84"/>
      <c r="L4515" s="83" t="str">
        <f t="shared" si="700"/>
        <v/>
      </c>
      <c r="M4515" s="83" t="str">
        <f t="shared" si="701"/>
        <v/>
      </c>
    </row>
    <row r="4516" spans="1:13" x14ac:dyDescent="0.3">
      <c r="A4516" s="210" t="str">
        <f t="shared" si="693"/>
        <v>2024-IC-L4</v>
      </c>
      <c r="B4516" s="199">
        <f t="shared" si="694"/>
        <v>45605</v>
      </c>
      <c r="C4516" s="210" t="str">
        <f t="shared" si="695"/>
        <v>Zone 5 - Blare</v>
      </c>
      <c r="D4516" s="84" t="s">
        <v>518</v>
      </c>
      <c r="E4516" s="51" t="str">
        <f t="shared" si="696"/>
        <v>Maritz</v>
      </c>
      <c r="F4516" s="51" t="str">
        <f t="shared" si="697"/>
        <v>Jansen van Vuuren</v>
      </c>
      <c r="G4516" s="51" t="str">
        <f t="shared" si="698"/>
        <v>Men Veteran</v>
      </c>
      <c r="H4516" s="51" t="str">
        <f t="shared" si="699"/>
        <v>Otjiwarongo</v>
      </c>
      <c r="I4516" s="84"/>
      <c r="J4516" s="84"/>
      <c r="K4516" s="84"/>
      <c r="L4516" s="83" t="str">
        <f t="shared" si="700"/>
        <v/>
      </c>
      <c r="M4516" s="83" t="str">
        <f t="shared" si="701"/>
        <v/>
      </c>
    </row>
    <row r="4517" spans="1:13" x14ac:dyDescent="0.3">
      <c r="A4517" s="210" t="str">
        <f t="shared" si="693"/>
        <v>2024-IC-L4</v>
      </c>
      <c r="B4517" s="199">
        <f t="shared" si="694"/>
        <v>45605</v>
      </c>
      <c r="C4517" s="210" t="str">
        <f t="shared" si="695"/>
        <v>Zone 5 - Blare</v>
      </c>
      <c r="D4517" s="84" t="s">
        <v>1602</v>
      </c>
      <c r="E4517" s="51" t="str">
        <f t="shared" si="696"/>
        <v>William</v>
      </c>
      <c r="F4517" s="51" t="str">
        <f t="shared" si="697"/>
        <v>Schickerling</v>
      </c>
      <c r="G4517" s="51" t="str">
        <f t="shared" si="698"/>
        <v>Men Senior</v>
      </c>
      <c r="H4517" s="51" t="str">
        <f t="shared" si="699"/>
        <v>Orca Angling Club</v>
      </c>
      <c r="I4517" s="84"/>
      <c r="J4517" s="84" t="s">
        <v>1279</v>
      </c>
      <c r="K4517" s="84">
        <v>144</v>
      </c>
      <c r="L4517" s="83">
        <f t="shared" si="700"/>
        <v>15.1</v>
      </c>
      <c r="M4517" s="83">
        <f t="shared" si="701"/>
        <v>15.1</v>
      </c>
    </row>
    <row r="4518" spans="1:13" x14ac:dyDescent="0.3">
      <c r="A4518" s="210" t="str">
        <f t="shared" si="693"/>
        <v>2024-IC-L4</v>
      </c>
      <c r="B4518" s="199">
        <f t="shared" si="694"/>
        <v>45605</v>
      </c>
      <c r="C4518" s="210" t="str">
        <f t="shared" si="695"/>
        <v>Zone 5 - Blare</v>
      </c>
      <c r="D4518" s="84" t="s">
        <v>568</v>
      </c>
      <c r="E4518" s="51" t="str">
        <f t="shared" si="696"/>
        <v xml:space="preserve">Joe </v>
      </c>
      <c r="F4518" s="51" t="str">
        <f t="shared" si="697"/>
        <v>Herman</v>
      </c>
      <c r="G4518" s="51" t="str">
        <f t="shared" si="698"/>
        <v>Men Senior</v>
      </c>
      <c r="H4518" s="51" t="str">
        <f t="shared" si="699"/>
        <v>Orca Angling Club</v>
      </c>
      <c r="I4518" s="84"/>
      <c r="J4518" s="84" t="s">
        <v>1279</v>
      </c>
      <c r="K4518" s="84">
        <v>131</v>
      </c>
      <c r="L4518" s="83">
        <f t="shared" si="700"/>
        <v>10.9</v>
      </c>
      <c r="M4518" s="83">
        <f t="shared" si="701"/>
        <v>10.9</v>
      </c>
    </row>
    <row r="4519" spans="1:13" x14ac:dyDescent="0.3">
      <c r="A4519" s="210" t="str">
        <f t="shared" si="693"/>
        <v>2024-IC-L4</v>
      </c>
      <c r="B4519" s="199">
        <f t="shared" si="694"/>
        <v>45605</v>
      </c>
      <c r="C4519" s="210" t="str">
        <f t="shared" si="695"/>
        <v>Zone 5 - Blare</v>
      </c>
      <c r="D4519" s="84" t="s">
        <v>568</v>
      </c>
      <c r="E4519" s="51" t="str">
        <f t="shared" si="696"/>
        <v xml:space="preserve">Joe </v>
      </c>
      <c r="F4519" s="51" t="str">
        <f t="shared" si="697"/>
        <v>Herman</v>
      </c>
      <c r="G4519" s="51" t="str">
        <f t="shared" si="698"/>
        <v>Men Senior</v>
      </c>
      <c r="H4519" s="51" t="str">
        <f t="shared" si="699"/>
        <v>Orca Angling Club</v>
      </c>
      <c r="I4519" s="84"/>
      <c r="J4519" s="84" t="s">
        <v>1279</v>
      </c>
      <c r="K4519" s="84">
        <v>172</v>
      </c>
      <c r="L4519" s="83">
        <f t="shared" si="700"/>
        <v>27.8</v>
      </c>
      <c r="M4519" s="83">
        <f t="shared" si="701"/>
        <v>27.8</v>
      </c>
    </row>
    <row r="4520" spans="1:13" x14ac:dyDescent="0.3">
      <c r="A4520" s="210" t="str">
        <f t="shared" si="693"/>
        <v>2024-IC-L4</v>
      </c>
      <c r="B4520" s="199">
        <f t="shared" si="694"/>
        <v>45605</v>
      </c>
      <c r="C4520" s="210" t="str">
        <f t="shared" si="695"/>
        <v>Zone 5 - Blare</v>
      </c>
      <c r="D4520" s="84" t="s">
        <v>568</v>
      </c>
      <c r="E4520" s="51" t="str">
        <f t="shared" si="696"/>
        <v xml:space="preserve">Joe </v>
      </c>
      <c r="F4520" s="51" t="str">
        <f t="shared" si="697"/>
        <v>Herman</v>
      </c>
      <c r="G4520" s="51" t="str">
        <f t="shared" si="698"/>
        <v>Men Senior</v>
      </c>
      <c r="H4520" s="51" t="str">
        <f t="shared" si="699"/>
        <v>Orca Angling Club</v>
      </c>
      <c r="I4520" s="84"/>
      <c r="J4520" s="84" t="s">
        <v>1279</v>
      </c>
      <c r="K4520" s="84">
        <v>94</v>
      </c>
      <c r="L4520" s="83">
        <f t="shared" si="700"/>
        <v>3.5</v>
      </c>
      <c r="M4520" s="83">
        <f t="shared" si="701"/>
        <v>3.5</v>
      </c>
    </row>
    <row r="4521" spans="1:13" x14ac:dyDescent="0.3">
      <c r="A4521" s="210" t="str">
        <f t="shared" si="693"/>
        <v>2024-IC-L4</v>
      </c>
      <c r="B4521" s="199">
        <f t="shared" si="694"/>
        <v>45605</v>
      </c>
      <c r="C4521" s="210" t="str">
        <f t="shared" si="695"/>
        <v>Zone 5 - Blare</v>
      </c>
      <c r="D4521" s="84" t="s">
        <v>568</v>
      </c>
      <c r="E4521" s="51" t="str">
        <f t="shared" si="696"/>
        <v xml:space="preserve">Joe </v>
      </c>
      <c r="F4521" s="51" t="str">
        <f t="shared" si="697"/>
        <v>Herman</v>
      </c>
      <c r="G4521" s="51" t="str">
        <f t="shared" si="698"/>
        <v>Men Senior</v>
      </c>
      <c r="H4521" s="51" t="str">
        <f t="shared" si="699"/>
        <v>Orca Angling Club</v>
      </c>
      <c r="I4521" s="84"/>
      <c r="J4521" s="84" t="s">
        <v>1279</v>
      </c>
      <c r="K4521" s="84">
        <v>135</v>
      </c>
      <c r="L4521" s="83">
        <f t="shared" si="700"/>
        <v>12.1</v>
      </c>
      <c r="M4521" s="83">
        <f t="shared" si="701"/>
        <v>12.1</v>
      </c>
    </row>
    <row r="4522" spans="1:13" x14ac:dyDescent="0.3">
      <c r="A4522" s="210" t="str">
        <f t="shared" si="693"/>
        <v>2024-IC-L4</v>
      </c>
      <c r="B4522" s="199">
        <f t="shared" si="694"/>
        <v>45605</v>
      </c>
      <c r="C4522" s="210" t="str">
        <f t="shared" si="695"/>
        <v>Zone 5 - Blare</v>
      </c>
      <c r="D4522" s="84" t="s">
        <v>456</v>
      </c>
      <c r="E4522" s="51" t="str">
        <f t="shared" si="696"/>
        <v>Brian</v>
      </c>
      <c r="F4522" s="51" t="str">
        <f t="shared" si="697"/>
        <v>Curtis</v>
      </c>
      <c r="G4522" s="51" t="str">
        <f t="shared" si="698"/>
        <v>Men Senior</v>
      </c>
      <c r="H4522" s="51" t="str">
        <f t="shared" si="699"/>
        <v>Orca Angling Club</v>
      </c>
      <c r="I4522" s="84"/>
      <c r="J4522" s="84" t="s">
        <v>1279</v>
      </c>
      <c r="K4522" s="84">
        <v>157</v>
      </c>
      <c r="L4522" s="83">
        <f t="shared" si="700"/>
        <v>20.399999999999999</v>
      </c>
      <c r="M4522" s="83">
        <f t="shared" si="701"/>
        <v>20.399999999999999</v>
      </c>
    </row>
    <row r="4523" spans="1:13" x14ac:dyDescent="0.3">
      <c r="A4523" s="210" t="str">
        <f t="shared" si="693"/>
        <v>2024-IC-L4</v>
      </c>
      <c r="B4523" s="199">
        <f t="shared" si="694"/>
        <v>45605</v>
      </c>
      <c r="C4523" s="210" t="str">
        <f t="shared" si="695"/>
        <v>Zone 5 - Blare</v>
      </c>
      <c r="D4523" s="84" t="s">
        <v>456</v>
      </c>
      <c r="E4523" s="51" t="str">
        <f t="shared" si="696"/>
        <v>Brian</v>
      </c>
      <c r="F4523" s="51" t="str">
        <f t="shared" si="697"/>
        <v>Curtis</v>
      </c>
      <c r="G4523" s="51" t="str">
        <f t="shared" si="698"/>
        <v>Men Senior</v>
      </c>
      <c r="H4523" s="51" t="str">
        <f t="shared" si="699"/>
        <v>Orca Angling Club</v>
      </c>
      <c r="I4523" s="84"/>
      <c r="J4523" s="84" t="s">
        <v>1279</v>
      </c>
      <c r="K4523" s="84">
        <v>158</v>
      </c>
      <c r="L4523" s="83">
        <f t="shared" si="700"/>
        <v>20.8</v>
      </c>
      <c r="M4523" s="83">
        <f t="shared" si="701"/>
        <v>20.8</v>
      </c>
    </row>
    <row r="4524" spans="1:13" x14ac:dyDescent="0.3">
      <c r="A4524" s="210" t="str">
        <f t="shared" si="693"/>
        <v>2024-IC-L4</v>
      </c>
      <c r="B4524" s="199">
        <f t="shared" si="694"/>
        <v>45605</v>
      </c>
      <c r="C4524" s="210" t="str">
        <f t="shared" si="695"/>
        <v>Zone 5 - Blare</v>
      </c>
      <c r="D4524" s="84" t="s">
        <v>456</v>
      </c>
      <c r="E4524" s="51" t="str">
        <f t="shared" si="696"/>
        <v>Brian</v>
      </c>
      <c r="F4524" s="51" t="str">
        <f t="shared" si="697"/>
        <v>Curtis</v>
      </c>
      <c r="G4524" s="51" t="str">
        <f t="shared" si="698"/>
        <v>Men Senior</v>
      </c>
      <c r="H4524" s="51" t="str">
        <f t="shared" si="699"/>
        <v>Orca Angling Club</v>
      </c>
      <c r="I4524" s="84"/>
      <c r="J4524" s="84" t="s">
        <v>1279</v>
      </c>
      <c r="K4524" s="84">
        <v>113</v>
      </c>
      <c r="L4524" s="83">
        <f t="shared" si="700"/>
        <v>6.6</v>
      </c>
      <c r="M4524" s="83">
        <f t="shared" si="701"/>
        <v>6.6</v>
      </c>
    </row>
    <row r="4525" spans="1:13" x14ac:dyDescent="0.3">
      <c r="A4525" s="210" t="str">
        <f t="shared" si="693"/>
        <v>2024-IC-L4</v>
      </c>
      <c r="B4525" s="199">
        <f t="shared" si="694"/>
        <v>45605</v>
      </c>
      <c r="C4525" s="210" t="str">
        <f t="shared" si="695"/>
        <v>Zone 5 - Blare</v>
      </c>
      <c r="D4525" s="84" t="s">
        <v>456</v>
      </c>
      <c r="E4525" s="51" t="str">
        <f t="shared" si="696"/>
        <v>Brian</v>
      </c>
      <c r="F4525" s="51" t="str">
        <f t="shared" si="697"/>
        <v>Curtis</v>
      </c>
      <c r="G4525" s="51" t="str">
        <f t="shared" si="698"/>
        <v>Men Senior</v>
      </c>
      <c r="H4525" s="51" t="str">
        <f t="shared" si="699"/>
        <v>Orca Angling Club</v>
      </c>
      <c r="I4525" s="84"/>
      <c r="J4525" s="84" t="s">
        <v>1279</v>
      </c>
      <c r="K4525" s="84">
        <v>93</v>
      </c>
      <c r="L4525" s="83">
        <f t="shared" si="700"/>
        <v>3.4</v>
      </c>
      <c r="M4525" s="83">
        <f t="shared" si="701"/>
        <v>3.4</v>
      </c>
    </row>
    <row r="4526" spans="1:13" x14ac:dyDescent="0.3">
      <c r="A4526" s="210" t="str">
        <f t="shared" si="693"/>
        <v>2024-IC-L4</v>
      </c>
      <c r="B4526" s="199">
        <f t="shared" si="694"/>
        <v>45605</v>
      </c>
      <c r="C4526" s="210" t="str">
        <f t="shared" si="695"/>
        <v>Zone 5 - Blare</v>
      </c>
      <c r="D4526" s="84" t="s">
        <v>571</v>
      </c>
      <c r="E4526" s="51" t="str">
        <f t="shared" si="696"/>
        <v>Immo</v>
      </c>
      <c r="F4526" s="51" t="str">
        <f t="shared" si="697"/>
        <v>Dresselhaus</v>
      </c>
      <c r="G4526" s="51" t="str">
        <f t="shared" si="698"/>
        <v>Men Senior</v>
      </c>
      <c r="H4526" s="51" t="str">
        <f t="shared" si="699"/>
        <v>Orca Angling Club</v>
      </c>
      <c r="I4526" s="84"/>
      <c r="J4526" s="84" t="s">
        <v>1279</v>
      </c>
      <c r="K4526" s="84">
        <v>164</v>
      </c>
      <c r="L4526" s="83">
        <f t="shared" si="700"/>
        <v>23.6</v>
      </c>
      <c r="M4526" s="83">
        <f t="shared" si="701"/>
        <v>23.6</v>
      </c>
    </row>
    <row r="4527" spans="1:13" x14ac:dyDescent="0.3">
      <c r="A4527" s="210" t="str">
        <f t="shared" si="693"/>
        <v>2024-IC-L4</v>
      </c>
      <c r="B4527" s="199">
        <f t="shared" si="694"/>
        <v>45605</v>
      </c>
      <c r="C4527" s="210" t="str">
        <f t="shared" si="695"/>
        <v>Zone 5 - Blare</v>
      </c>
      <c r="D4527" s="84" t="s">
        <v>571</v>
      </c>
      <c r="E4527" s="51" t="str">
        <f t="shared" si="696"/>
        <v>Immo</v>
      </c>
      <c r="F4527" s="51" t="str">
        <f t="shared" si="697"/>
        <v>Dresselhaus</v>
      </c>
      <c r="G4527" s="51" t="str">
        <f t="shared" si="698"/>
        <v>Men Senior</v>
      </c>
      <c r="H4527" s="51" t="str">
        <f t="shared" si="699"/>
        <v>Orca Angling Club</v>
      </c>
      <c r="I4527" s="84"/>
      <c r="J4527" s="84" t="s">
        <v>1279</v>
      </c>
      <c r="K4527" s="84">
        <v>128</v>
      </c>
      <c r="L4527" s="83">
        <f t="shared" si="700"/>
        <v>10.1</v>
      </c>
      <c r="M4527" s="83">
        <f t="shared" si="701"/>
        <v>10.1</v>
      </c>
    </row>
    <row r="4528" spans="1:13" x14ac:dyDescent="0.3">
      <c r="A4528" s="210" t="str">
        <f t="shared" si="693"/>
        <v>2024-IC-L4</v>
      </c>
      <c r="B4528" s="199">
        <f t="shared" si="694"/>
        <v>45605</v>
      </c>
      <c r="C4528" s="210" t="str">
        <f t="shared" si="695"/>
        <v>Zone 5 - Blare</v>
      </c>
      <c r="D4528" s="84" t="s">
        <v>571</v>
      </c>
      <c r="E4528" s="51" t="str">
        <f t="shared" si="696"/>
        <v>Immo</v>
      </c>
      <c r="F4528" s="51" t="str">
        <f t="shared" si="697"/>
        <v>Dresselhaus</v>
      </c>
      <c r="G4528" s="51" t="str">
        <f t="shared" si="698"/>
        <v>Men Senior</v>
      </c>
      <c r="H4528" s="51" t="str">
        <f t="shared" si="699"/>
        <v>Orca Angling Club</v>
      </c>
      <c r="I4528" s="84"/>
      <c r="J4528" s="84" t="s">
        <v>1279</v>
      </c>
      <c r="K4528" s="84">
        <v>109</v>
      </c>
      <c r="L4528" s="83">
        <f t="shared" si="700"/>
        <v>5.8</v>
      </c>
      <c r="M4528" s="83">
        <f t="shared" si="701"/>
        <v>5.8</v>
      </c>
    </row>
    <row r="4529" spans="1:13" x14ac:dyDescent="0.3">
      <c r="A4529" s="210" t="str">
        <f t="shared" si="693"/>
        <v>2024-IC-L4</v>
      </c>
      <c r="B4529" s="199">
        <f t="shared" si="694"/>
        <v>45605</v>
      </c>
      <c r="C4529" s="210" t="str">
        <f t="shared" si="695"/>
        <v>Zone 5 - Blare</v>
      </c>
      <c r="D4529" s="84" t="s">
        <v>1603</v>
      </c>
      <c r="E4529" s="51" t="str">
        <f t="shared" si="696"/>
        <v>Juanne-Louis</v>
      </c>
      <c r="F4529" s="51" t="str">
        <f t="shared" si="697"/>
        <v>Grobler</v>
      </c>
      <c r="G4529" s="51" t="str">
        <f t="shared" si="698"/>
        <v>Men Senior</v>
      </c>
      <c r="H4529" s="51" t="str">
        <f t="shared" si="699"/>
        <v>Orca Angling Club</v>
      </c>
      <c r="I4529" s="84"/>
      <c r="J4529" s="84" t="s">
        <v>1279</v>
      </c>
      <c r="K4529" s="84">
        <v>115</v>
      </c>
      <c r="L4529" s="83">
        <f t="shared" si="700"/>
        <v>7</v>
      </c>
      <c r="M4529" s="83">
        <f t="shared" si="701"/>
        <v>7</v>
      </c>
    </row>
    <row r="4530" spans="1:13" x14ac:dyDescent="0.3">
      <c r="A4530" s="210" t="str">
        <f t="shared" si="693"/>
        <v>2024-IC-L4</v>
      </c>
      <c r="B4530" s="199">
        <f t="shared" si="694"/>
        <v>45605</v>
      </c>
      <c r="C4530" s="210" t="str">
        <f t="shared" si="695"/>
        <v>Zone 5 - Blare</v>
      </c>
      <c r="D4530" s="84" t="s">
        <v>474</v>
      </c>
      <c r="E4530" s="51" t="str">
        <f t="shared" si="696"/>
        <v>Heini</v>
      </c>
      <c r="F4530" s="51" t="str">
        <f t="shared" si="697"/>
        <v>Zahrt</v>
      </c>
      <c r="G4530" s="51" t="str">
        <f t="shared" si="698"/>
        <v>Men Senior</v>
      </c>
      <c r="H4530" s="51" t="str">
        <f t="shared" si="699"/>
        <v>Orca Angling Club</v>
      </c>
      <c r="I4530" s="84"/>
      <c r="J4530" s="84" t="s">
        <v>1279</v>
      </c>
      <c r="K4530" s="84">
        <v>148</v>
      </c>
      <c r="L4530" s="83">
        <f t="shared" si="700"/>
        <v>16.600000000000001</v>
      </c>
      <c r="M4530" s="83">
        <f t="shared" si="701"/>
        <v>16.600000000000001</v>
      </c>
    </row>
    <row r="4531" spans="1:13" x14ac:dyDescent="0.3">
      <c r="A4531" s="210" t="str">
        <f t="shared" si="693"/>
        <v>2024-IC-L4</v>
      </c>
      <c r="B4531" s="199">
        <f t="shared" si="694"/>
        <v>45605</v>
      </c>
      <c r="C4531" s="210" t="str">
        <f t="shared" si="695"/>
        <v>Zone 5 - Blare</v>
      </c>
      <c r="D4531" s="84" t="s">
        <v>474</v>
      </c>
      <c r="E4531" s="51" t="str">
        <f t="shared" si="696"/>
        <v>Heini</v>
      </c>
      <c r="F4531" s="51" t="str">
        <f t="shared" si="697"/>
        <v>Zahrt</v>
      </c>
      <c r="G4531" s="51" t="str">
        <f t="shared" si="698"/>
        <v>Men Senior</v>
      </c>
      <c r="H4531" s="51" t="str">
        <f t="shared" si="699"/>
        <v>Orca Angling Club</v>
      </c>
      <c r="I4531" s="84"/>
      <c r="J4531" s="84" t="s">
        <v>1279</v>
      </c>
      <c r="K4531" s="84">
        <v>116</v>
      </c>
      <c r="L4531" s="83">
        <f t="shared" si="700"/>
        <v>7.2</v>
      </c>
      <c r="M4531" s="83">
        <f t="shared" si="701"/>
        <v>7.2</v>
      </c>
    </row>
    <row r="4532" spans="1:13" x14ac:dyDescent="0.3">
      <c r="A4532" s="210" t="str">
        <f t="shared" si="693"/>
        <v>2024-IC-L4</v>
      </c>
      <c r="B4532" s="199">
        <f t="shared" si="694"/>
        <v>45605</v>
      </c>
      <c r="C4532" s="210" t="str">
        <f t="shared" si="695"/>
        <v>Zone 5 - Blare</v>
      </c>
      <c r="D4532" s="84" t="s">
        <v>819</v>
      </c>
      <c r="E4532" s="51" t="str">
        <f t="shared" si="696"/>
        <v>Luke</v>
      </c>
      <c r="F4532" s="51" t="str">
        <f t="shared" si="697"/>
        <v>Jansen</v>
      </c>
      <c r="G4532" s="51" t="str">
        <f t="shared" si="698"/>
        <v>Men Senior</v>
      </c>
      <c r="H4532" s="51" t="str">
        <f t="shared" si="699"/>
        <v>Orca Angling Club</v>
      </c>
      <c r="I4532" s="84"/>
      <c r="J4532" s="84" t="s">
        <v>1279</v>
      </c>
      <c r="K4532" s="84">
        <v>144</v>
      </c>
      <c r="L4532" s="83">
        <f t="shared" si="700"/>
        <v>15.1</v>
      </c>
      <c r="M4532" s="83">
        <f t="shared" si="701"/>
        <v>15.1</v>
      </c>
    </row>
    <row r="4533" spans="1:13" x14ac:dyDescent="0.3">
      <c r="A4533" s="210" t="str">
        <f t="shared" si="693"/>
        <v>2024-IC-L4</v>
      </c>
      <c r="B4533" s="199">
        <f t="shared" si="694"/>
        <v>45605</v>
      </c>
      <c r="C4533" s="210" t="str">
        <f t="shared" si="695"/>
        <v>Zone 5 - Blare</v>
      </c>
      <c r="D4533" s="84" t="s">
        <v>819</v>
      </c>
      <c r="E4533" s="51" t="str">
        <f t="shared" si="696"/>
        <v>Luke</v>
      </c>
      <c r="F4533" s="51" t="str">
        <f t="shared" si="697"/>
        <v>Jansen</v>
      </c>
      <c r="G4533" s="51" t="str">
        <f t="shared" si="698"/>
        <v>Men Senior</v>
      </c>
      <c r="H4533" s="51" t="str">
        <f t="shared" si="699"/>
        <v>Orca Angling Club</v>
      </c>
      <c r="I4533" s="84"/>
      <c r="J4533" s="84" t="s">
        <v>1279</v>
      </c>
      <c r="K4533" s="84">
        <v>133</v>
      </c>
      <c r="L4533" s="83">
        <f t="shared" si="700"/>
        <v>11.5</v>
      </c>
      <c r="M4533" s="83">
        <f t="shared" si="701"/>
        <v>11.5</v>
      </c>
    </row>
    <row r="4534" spans="1:13" x14ac:dyDescent="0.3">
      <c r="A4534" s="210" t="str">
        <f t="shared" si="693"/>
        <v>2024-IC-L4</v>
      </c>
      <c r="B4534" s="199">
        <f t="shared" si="694"/>
        <v>45605</v>
      </c>
      <c r="C4534" s="210" t="str">
        <f t="shared" si="695"/>
        <v>Zone 5 - Blare</v>
      </c>
      <c r="D4534" s="84" t="s">
        <v>467</v>
      </c>
      <c r="E4534" s="51" t="str">
        <f t="shared" si="696"/>
        <v>Garreth</v>
      </c>
      <c r="F4534" s="51" t="str">
        <f t="shared" si="697"/>
        <v>Wolfaardt</v>
      </c>
      <c r="G4534" s="51" t="str">
        <f t="shared" si="698"/>
        <v>Men Veteran</v>
      </c>
      <c r="H4534" s="51" t="str">
        <f t="shared" si="699"/>
        <v>Orca Angling Club</v>
      </c>
      <c r="I4534" s="84"/>
      <c r="J4534" s="84" t="s">
        <v>1279</v>
      </c>
      <c r="K4534" s="84">
        <v>128</v>
      </c>
      <c r="L4534" s="83">
        <f t="shared" si="700"/>
        <v>10.1</v>
      </c>
      <c r="M4534" s="83">
        <f t="shared" si="701"/>
        <v>10.1</v>
      </c>
    </row>
    <row r="4535" spans="1:13" x14ac:dyDescent="0.3">
      <c r="A4535" s="210" t="str">
        <f t="shared" si="693"/>
        <v>2024-IC-L4</v>
      </c>
      <c r="B4535" s="199">
        <f t="shared" si="694"/>
        <v>45605</v>
      </c>
      <c r="C4535" s="210" t="str">
        <f t="shared" si="695"/>
        <v>Zone 5 - Blare</v>
      </c>
      <c r="D4535" s="84" t="s">
        <v>467</v>
      </c>
      <c r="E4535" s="51" t="str">
        <f t="shared" si="696"/>
        <v>Garreth</v>
      </c>
      <c r="F4535" s="51" t="str">
        <f t="shared" si="697"/>
        <v>Wolfaardt</v>
      </c>
      <c r="G4535" s="51" t="str">
        <f t="shared" si="698"/>
        <v>Men Veteran</v>
      </c>
      <c r="H4535" s="51" t="str">
        <f t="shared" si="699"/>
        <v>Orca Angling Club</v>
      </c>
      <c r="I4535" s="84"/>
      <c r="J4535" s="84" t="s">
        <v>1279</v>
      </c>
      <c r="K4535" s="84">
        <v>97</v>
      </c>
      <c r="L4535" s="83">
        <f t="shared" si="700"/>
        <v>3.9</v>
      </c>
      <c r="M4535" s="83">
        <f t="shared" si="701"/>
        <v>3.9</v>
      </c>
    </row>
    <row r="4536" spans="1:13" x14ac:dyDescent="0.3">
      <c r="A4536" s="210" t="str">
        <f t="shared" si="693"/>
        <v>2024-IC-L4</v>
      </c>
      <c r="B4536" s="199">
        <f t="shared" si="694"/>
        <v>45605</v>
      </c>
      <c r="C4536" s="210" t="str">
        <f t="shared" si="695"/>
        <v>Zone 5 - Blare</v>
      </c>
      <c r="D4536" s="84" t="s">
        <v>1773</v>
      </c>
      <c r="E4536" s="51" t="str">
        <f t="shared" si="696"/>
        <v>Alexander Albert</v>
      </c>
      <c r="F4536" s="51" t="str">
        <f t="shared" si="697"/>
        <v>Jansen</v>
      </c>
      <c r="G4536" s="51" t="str">
        <f t="shared" si="698"/>
        <v>Men Senior</v>
      </c>
      <c r="H4536" s="51" t="str">
        <f t="shared" si="699"/>
        <v>Orca Angling Club</v>
      </c>
      <c r="I4536" s="84"/>
      <c r="J4536" s="84" t="s">
        <v>1279</v>
      </c>
      <c r="K4536" s="84">
        <v>88</v>
      </c>
      <c r="L4536" s="83">
        <f t="shared" si="700"/>
        <v>2.8</v>
      </c>
      <c r="M4536" s="83">
        <f t="shared" si="701"/>
        <v>2.8</v>
      </c>
    </row>
    <row r="4537" spans="1:13" x14ac:dyDescent="0.3">
      <c r="A4537" s="210" t="str">
        <f t="shared" si="693"/>
        <v>2024-IC-L4</v>
      </c>
      <c r="B4537" s="199">
        <f t="shared" si="694"/>
        <v>45605</v>
      </c>
      <c r="C4537" s="210" t="str">
        <f t="shared" si="695"/>
        <v>Zone 5 - Blare</v>
      </c>
      <c r="D4537" s="84" t="s">
        <v>866</v>
      </c>
      <c r="E4537" s="51" t="str">
        <f t="shared" si="696"/>
        <v>Christo</v>
      </c>
      <c r="F4537" s="51" t="str">
        <f t="shared" si="697"/>
        <v>Van Zyl</v>
      </c>
      <c r="G4537" s="51" t="str">
        <f t="shared" si="698"/>
        <v>Men Senior</v>
      </c>
      <c r="H4537" s="51" t="str">
        <f t="shared" si="699"/>
        <v>Orca Angling Club</v>
      </c>
      <c r="I4537" s="84"/>
      <c r="J4537" s="84" t="s">
        <v>1280</v>
      </c>
      <c r="K4537" s="84">
        <v>75</v>
      </c>
      <c r="L4537" s="83">
        <f t="shared" si="700"/>
        <v>1.3</v>
      </c>
      <c r="M4537" s="83">
        <f t="shared" si="701"/>
        <v>1.3</v>
      </c>
    </row>
    <row r="4538" spans="1:13" x14ac:dyDescent="0.3">
      <c r="A4538" s="210" t="str">
        <f t="shared" si="693"/>
        <v>2024-IC-L4</v>
      </c>
      <c r="B4538" s="199">
        <f t="shared" si="694"/>
        <v>45605</v>
      </c>
      <c r="C4538" s="210" t="str">
        <f t="shared" si="695"/>
        <v>Zone 5 - Blare</v>
      </c>
      <c r="D4538" s="84" t="s">
        <v>1770</v>
      </c>
      <c r="E4538" s="51" t="str">
        <f t="shared" si="696"/>
        <v>Morne</v>
      </c>
      <c r="F4538" s="51" t="str">
        <f t="shared" si="697"/>
        <v>Riekert</v>
      </c>
      <c r="G4538" s="51" t="str">
        <f t="shared" si="698"/>
        <v>Men U/21</v>
      </c>
      <c r="H4538" s="51" t="str">
        <f t="shared" si="699"/>
        <v>Orca Angling Club</v>
      </c>
      <c r="I4538" s="84"/>
      <c r="J4538" s="84" t="s">
        <v>20</v>
      </c>
      <c r="K4538" s="84">
        <v>74</v>
      </c>
      <c r="L4538" s="83">
        <f t="shared" si="700"/>
        <v>1.5</v>
      </c>
      <c r="M4538" s="83">
        <f t="shared" si="701"/>
        <v>1.5</v>
      </c>
    </row>
    <row r="4539" spans="1:13" x14ac:dyDescent="0.3">
      <c r="A4539" s="210" t="str">
        <f t="shared" si="693"/>
        <v>2024-IC-L4</v>
      </c>
      <c r="B4539" s="199">
        <f t="shared" si="694"/>
        <v>45605</v>
      </c>
      <c r="C4539" s="210" t="str">
        <f t="shared" si="695"/>
        <v>Zone 5 - Blare</v>
      </c>
      <c r="D4539" s="84" t="s">
        <v>505</v>
      </c>
      <c r="E4539" s="51" t="str">
        <f t="shared" si="696"/>
        <v>Alec</v>
      </c>
      <c r="F4539" s="51" t="str">
        <f t="shared" si="697"/>
        <v>Landers</v>
      </c>
      <c r="G4539" s="51" t="str">
        <f t="shared" si="698"/>
        <v>Men Senior</v>
      </c>
      <c r="H4539" s="51" t="str">
        <f t="shared" si="699"/>
        <v>Orca Angling Club</v>
      </c>
      <c r="I4539" s="84"/>
      <c r="J4539" s="84" t="s">
        <v>1273</v>
      </c>
      <c r="K4539" s="84">
        <v>155</v>
      </c>
      <c r="L4539" s="83">
        <f t="shared" si="700"/>
        <v>50.6</v>
      </c>
      <c r="M4539" s="83">
        <f t="shared" si="701"/>
        <v>50.6</v>
      </c>
    </row>
    <row r="4540" spans="1:13" x14ac:dyDescent="0.3">
      <c r="A4540" s="210" t="str">
        <f t="shared" si="693"/>
        <v>2024-IC-L4</v>
      </c>
      <c r="B4540" s="199">
        <f t="shared" si="694"/>
        <v>45605</v>
      </c>
      <c r="C4540" s="210" t="str">
        <f t="shared" si="695"/>
        <v>Zone 5 - Blare</v>
      </c>
      <c r="D4540" s="84" t="s">
        <v>493</v>
      </c>
      <c r="E4540" s="51" t="str">
        <f t="shared" si="696"/>
        <v>Leon</v>
      </c>
      <c r="F4540" s="51" t="str">
        <f t="shared" si="697"/>
        <v>Krauze</v>
      </c>
      <c r="G4540" s="51" t="str">
        <f t="shared" si="698"/>
        <v>Men Veteran</v>
      </c>
      <c r="H4540" s="51" t="str">
        <f t="shared" si="699"/>
        <v>Orca Angling Club</v>
      </c>
      <c r="I4540" s="84"/>
      <c r="J4540" s="84" t="s">
        <v>1280</v>
      </c>
      <c r="K4540" s="84">
        <v>92</v>
      </c>
      <c r="L4540" s="83">
        <f t="shared" si="700"/>
        <v>2.8</v>
      </c>
      <c r="M4540" s="83">
        <f t="shared" si="701"/>
        <v>2.8</v>
      </c>
    </row>
    <row r="4541" spans="1:13" x14ac:dyDescent="0.3">
      <c r="A4541" s="210" t="str">
        <f t="shared" si="693"/>
        <v>2024-IC-L4</v>
      </c>
      <c r="B4541" s="199">
        <f t="shared" si="694"/>
        <v>45605</v>
      </c>
      <c r="C4541" s="210" t="str">
        <f t="shared" si="695"/>
        <v>Zone 5 - Blare</v>
      </c>
      <c r="D4541" s="84" t="s">
        <v>1706</v>
      </c>
      <c r="E4541" s="51" t="str">
        <f t="shared" si="696"/>
        <v>Franco</v>
      </c>
      <c r="F4541" s="51" t="str">
        <f t="shared" si="697"/>
        <v>Horn</v>
      </c>
      <c r="G4541" s="51" t="str">
        <f t="shared" si="698"/>
        <v>Men Senior</v>
      </c>
      <c r="H4541" s="51" t="str">
        <f t="shared" si="699"/>
        <v>Orca Angling Club</v>
      </c>
      <c r="I4541" s="84"/>
      <c r="J4541" s="84" t="s">
        <v>1280</v>
      </c>
      <c r="K4541" s="84">
        <v>68</v>
      </c>
      <c r="L4541" s="83">
        <f t="shared" si="700"/>
        <v>1</v>
      </c>
      <c r="M4541" s="83">
        <f t="shared" si="701"/>
        <v>1</v>
      </c>
    </row>
    <row r="4542" spans="1:13" x14ac:dyDescent="0.3">
      <c r="A4542" s="210" t="str">
        <f t="shared" si="693"/>
        <v>2024-IC-L4</v>
      </c>
      <c r="B4542" s="199">
        <f t="shared" si="694"/>
        <v>45605</v>
      </c>
      <c r="C4542" s="210" t="str">
        <f t="shared" si="695"/>
        <v>Zone 5 - Blare</v>
      </c>
      <c r="D4542" s="84" t="s">
        <v>1328</v>
      </c>
      <c r="E4542" s="51" t="str">
        <f t="shared" si="696"/>
        <v>Ferdi</v>
      </c>
      <c r="F4542" s="51" t="str">
        <f t="shared" si="697"/>
        <v>Roetz</v>
      </c>
      <c r="G4542" s="51" t="str">
        <f t="shared" si="698"/>
        <v>Men Senior</v>
      </c>
      <c r="H4542" s="51" t="str">
        <f t="shared" si="699"/>
        <v>Orca Angling Club</v>
      </c>
      <c r="I4542" s="84"/>
      <c r="J4542" s="84"/>
      <c r="K4542" s="84"/>
      <c r="L4542" s="83" t="str">
        <f t="shared" si="700"/>
        <v/>
      </c>
      <c r="M4542" s="83" t="str">
        <f t="shared" si="701"/>
        <v/>
      </c>
    </row>
    <row r="4543" spans="1:13" x14ac:dyDescent="0.3">
      <c r="A4543" s="210" t="str">
        <f t="shared" si="693"/>
        <v>2024-IC-L4</v>
      </c>
      <c r="B4543" s="199">
        <f t="shared" si="694"/>
        <v>45605</v>
      </c>
      <c r="C4543" s="210" t="str">
        <f t="shared" si="695"/>
        <v>Zone 5 - Blare</v>
      </c>
      <c r="D4543" s="84" t="s">
        <v>745</v>
      </c>
      <c r="E4543" s="51" t="str">
        <f t="shared" si="696"/>
        <v>Calvin</v>
      </c>
      <c r="F4543" s="51" t="str">
        <f t="shared" si="697"/>
        <v>Knouwds</v>
      </c>
      <c r="G4543" s="51" t="str">
        <f t="shared" si="698"/>
        <v>Men Senior</v>
      </c>
      <c r="H4543" s="51" t="str">
        <f t="shared" si="699"/>
        <v>Orca Angling Club</v>
      </c>
      <c r="I4543" s="84"/>
      <c r="J4543" s="84"/>
      <c r="K4543" s="84"/>
      <c r="L4543" s="83" t="str">
        <f t="shared" si="700"/>
        <v/>
      </c>
      <c r="M4543" s="83" t="str">
        <f t="shared" si="701"/>
        <v/>
      </c>
    </row>
    <row r="4544" spans="1:13" x14ac:dyDescent="0.3">
      <c r="A4544" s="210" t="str">
        <f t="shared" si="693"/>
        <v>2024-IC-L4</v>
      </c>
      <c r="B4544" s="199">
        <f t="shared" si="694"/>
        <v>45605</v>
      </c>
      <c r="C4544" s="210" t="str">
        <f t="shared" si="695"/>
        <v>Zone 5 - Blare</v>
      </c>
      <c r="D4544" s="84" t="s">
        <v>874</v>
      </c>
      <c r="E4544" s="51" t="str">
        <f t="shared" si="696"/>
        <v>Gerhard</v>
      </c>
      <c r="F4544" s="51" t="str">
        <f t="shared" si="697"/>
        <v>De Jager</v>
      </c>
      <c r="G4544" s="51" t="str">
        <f t="shared" si="698"/>
        <v>Men Senior</v>
      </c>
      <c r="H4544" s="51" t="str">
        <f t="shared" si="699"/>
        <v>Orca Angling Club</v>
      </c>
      <c r="I4544" s="84"/>
      <c r="J4544" s="84"/>
      <c r="K4544" s="84"/>
      <c r="L4544" s="83" t="str">
        <f t="shared" si="700"/>
        <v/>
      </c>
      <c r="M4544" s="83" t="str">
        <f t="shared" si="701"/>
        <v/>
      </c>
    </row>
    <row r="4545" spans="1:13" x14ac:dyDescent="0.3">
      <c r="A4545" s="210" t="str">
        <f t="shared" si="693"/>
        <v>2024-IC-L4</v>
      </c>
      <c r="B4545" s="199">
        <f t="shared" si="694"/>
        <v>45605</v>
      </c>
      <c r="C4545" s="210" t="str">
        <f t="shared" si="695"/>
        <v>Zone 5 - Blare</v>
      </c>
      <c r="D4545" s="84" t="s">
        <v>1228</v>
      </c>
      <c r="E4545" s="51" t="str">
        <f t="shared" si="696"/>
        <v>Lian</v>
      </c>
      <c r="F4545" s="51" t="str">
        <f t="shared" si="697"/>
        <v>De Jager</v>
      </c>
      <c r="G4545" s="51" t="str">
        <f t="shared" si="698"/>
        <v>Men Senior</v>
      </c>
      <c r="H4545" s="51" t="str">
        <f t="shared" si="699"/>
        <v>Orca Angling Club</v>
      </c>
      <c r="I4545" s="84"/>
      <c r="J4545" s="84"/>
      <c r="K4545" s="84"/>
      <c r="L4545" s="83" t="str">
        <f t="shared" si="700"/>
        <v/>
      </c>
      <c r="M4545" s="83" t="str">
        <f t="shared" si="701"/>
        <v/>
      </c>
    </row>
    <row r="4546" spans="1:13" x14ac:dyDescent="0.3">
      <c r="A4546" s="210" t="str">
        <f t="shared" si="693"/>
        <v>2024-IC-L4</v>
      </c>
      <c r="B4546" s="199">
        <f t="shared" si="694"/>
        <v>45605</v>
      </c>
      <c r="C4546" s="210" t="str">
        <f t="shared" si="695"/>
        <v>Zone 5 - Blare</v>
      </c>
      <c r="D4546" s="84" t="s">
        <v>808</v>
      </c>
      <c r="E4546" s="51" t="str">
        <f t="shared" si="696"/>
        <v>Jaqi</v>
      </c>
      <c r="F4546" s="51" t="str">
        <f t="shared" si="697"/>
        <v>Oberholzer</v>
      </c>
      <c r="G4546" s="51" t="str">
        <f t="shared" si="698"/>
        <v>Ladies Master</v>
      </c>
      <c r="H4546" s="51" t="str">
        <f t="shared" si="699"/>
        <v>Orca Angling Club</v>
      </c>
      <c r="I4546" s="84"/>
      <c r="J4546" s="84"/>
      <c r="K4546" s="84"/>
      <c r="L4546" s="83" t="str">
        <f t="shared" si="700"/>
        <v/>
      </c>
      <c r="M4546" s="83" t="str">
        <f t="shared" si="701"/>
        <v/>
      </c>
    </row>
    <row r="4547" spans="1:13" x14ac:dyDescent="0.3">
      <c r="A4547" s="210" t="str">
        <f t="shared" ref="A4547:A4610" si="702">IF(D4547="","",A4546)</f>
        <v>2024-IC-L4</v>
      </c>
      <c r="B4547" s="199">
        <f t="shared" ref="B4547:B4610" si="703">IF(D4547="","",B4546)</f>
        <v>45605</v>
      </c>
      <c r="C4547" s="210" t="str">
        <f t="shared" ref="C4547:C4610" si="704">IF(D4547="","",C4546)</f>
        <v>Zone 5 - Blare</v>
      </c>
      <c r="D4547" s="84" t="s">
        <v>599</v>
      </c>
      <c r="E4547" s="51" t="str">
        <f t="shared" ref="E4547:E4610" si="705">IF(D4547="","",VLOOKUP(D4547,Master,3,FALSE))</f>
        <v>Lindie</v>
      </c>
      <c r="F4547" s="51" t="str">
        <f t="shared" ref="F4547:F4610" si="706">IF(D4547="","",VLOOKUP(D4547,Master,4,FALSE))</f>
        <v>Krauze</v>
      </c>
      <c r="G4547" s="51" t="str">
        <f t="shared" ref="G4547:G4610" si="707">IF(D4547="","",VLOOKUP(D4547,Master,5,FALSE))</f>
        <v>Ladies Veteran</v>
      </c>
      <c r="H4547" s="51" t="str">
        <f t="shared" ref="H4547:H4610" si="708">IF(D4547="","",VLOOKUP(D4547,Master,2,FALSE))</f>
        <v>Orca Angling Club</v>
      </c>
      <c r="I4547" s="84"/>
      <c r="J4547" s="84"/>
      <c r="K4547" s="84"/>
      <c r="L4547" s="83" t="str">
        <f t="shared" ref="L4547:L4610" si="709">IF(K4547="","",IF(I4547="",ROUND(HLOOKUP(J4547,kgList,K4547,FALSE),1),ROUND(HLOOKUP(I4547,kgList,K4547,FALSE),1)))</f>
        <v/>
      </c>
      <c r="M4547" s="83" t="str">
        <f t="shared" ref="M4547:M4610" si="710">IF(L4547="","",IF(COUNTA(I4547:J4547)&gt;1,"Edible or Inedible",IF(COUNTA(I4547)=1,L4547*1,IF(COUNTA(J4547)=1,L4547*1,"ERROR"))))</f>
        <v/>
      </c>
    </row>
    <row r="4548" spans="1:13" x14ac:dyDescent="0.3">
      <c r="A4548" s="210" t="str">
        <f t="shared" si="702"/>
        <v>2024-IC-L4</v>
      </c>
      <c r="B4548" s="199">
        <f t="shared" si="703"/>
        <v>45605</v>
      </c>
      <c r="C4548" s="210" t="str">
        <f t="shared" si="704"/>
        <v>Zone 5 - Blare</v>
      </c>
      <c r="D4548" s="84" t="s">
        <v>629</v>
      </c>
      <c r="E4548" s="51" t="str">
        <f t="shared" si="705"/>
        <v>Elaine</v>
      </c>
      <c r="F4548" s="51" t="str">
        <f t="shared" si="706"/>
        <v>Vorster</v>
      </c>
      <c r="G4548" s="51" t="str">
        <f t="shared" si="707"/>
        <v>Ladies Veteran</v>
      </c>
      <c r="H4548" s="51" t="str">
        <f t="shared" si="708"/>
        <v>Orca Angling Club</v>
      </c>
      <c r="I4548" s="84"/>
      <c r="J4548" s="84"/>
      <c r="K4548" s="84"/>
      <c r="L4548" s="83" t="str">
        <f t="shared" si="709"/>
        <v/>
      </c>
      <c r="M4548" s="83" t="str">
        <f t="shared" si="710"/>
        <v/>
      </c>
    </row>
    <row r="4549" spans="1:13" x14ac:dyDescent="0.3">
      <c r="A4549" s="210" t="str">
        <f t="shared" si="702"/>
        <v>2024-IC-L4</v>
      </c>
      <c r="B4549" s="199">
        <f t="shared" si="703"/>
        <v>45605</v>
      </c>
      <c r="C4549" s="210" t="str">
        <f t="shared" si="704"/>
        <v>Zone 5 - Blare</v>
      </c>
      <c r="D4549" s="84" t="s">
        <v>867</v>
      </c>
      <c r="E4549" s="51" t="str">
        <f t="shared" si="705"/>
        <v>Franco</v>
      </c>
      <c r="F4549" s="51" t="str">
        <f t="shared" si="706"/>
        <v>Pieterse</v>
      </c>
      <c r="G4549" s="51" t="str">
        <f t="shared" si="707"/>
        <v>Men Senior</v>
      </c>
      <c r="H4549" s="51" t="str">
        <f t="shared" si="708"/>
        <v>Orca Angling Club</v>
      </c>
      <c r="I4549" s="84"/>
      <c r="J4549" s="84"/>
      <c r="K4549" s="84"/>
      <c r="L4549" s="83" t="str">
        <f t="shared" si="709"/>
        <v/>
      </c>
      <c r="M4549" s="83" t="str">
        <f t="shared" si="710"/>
        <v/>
      </c>
    </row>
    <row r="4550" spans="1:13" x14ac:dyDescent="0.3">
      <c r="A4550" s="210" t="str">
        <f t="shared" si="702"/>
        <v>2024-IC-L4</v>
      </c>
      <c r="B4550" s="199">
        <f t="shared" si="703"/>
        <v>45605</v>
      </c>
      <c r="C4550" s="210" t="str">
        <f t="shared" si="704"/>
        <v>Zone 5 - Blare</v>
      </c>
      <c r="D4550" s="84" t="s">
        <v>739</v>
      </c>
      <c r="E4550" s="51" t="str">
        <f t="shared" si="705"/>
        <v>Mark-Anthony</v>
      </c>
      <c r="F4550" s="51" t="str">
        <f t="shared" si="706"/>
        <v>Nangoro</v>
      </c>
      <c r="G4550" s="51" t="str">
        <f t="shared" si="707"/>
        <v>Men Senior</v>
      </c>
      <c r="H4550" s="51" t="str">
        <f t="shared" si="708"/>
        <v>Orca Angling Club</v>
      </c>
      <c r="I4550" s="84"/>
      <c r="J4550" s="84"/>
      <c r="K4550" s="84"/>
      <c r="L4550" s="83" t="str">
        <f t="shared" si="709"/>
        <v/>
      </c>
      <c r="M4550" s="83" t="str">
        <f t="shared" si="710"/>
        <v/>
      </c>
    </row>
    <row r="4551" spans="1:13" x14ac:dyDescent="0.3">
      <c r="A4551" s="210" t="str">
        <f t="shared" si="702"/>
        <v>2024-IC-L4</v>
      </c>
      <c r="B4551" s="199">
        <f t="shared" si="703"/>
        <v>45605</v>
      </c>
      <c r="C4551" s="210" t="str">
        <f t="shared" si="704"/>
        <v>Zone 5 - Blare</v>
      </c>
      <c r="D4551" s="84" t="s">
        <v>822</v>
      </c>
      <c r="E4551" s="51" t="str">
        <f t="shared" si="705"/>
        <v>Marvin</v>
      </c>
      <c r="F4551" s="51" t="str">
        <f t="shared" si="706"/>
        <v>Miller</v>
      </c>
      <c r="G4551" s="51" t="str">
        <f t="shared" si="707"/>
        <v>Men Senior</v>
      </c>
      <c r="H4551" s="51" t="str">
        <f t="shared" si="708"/>
        <v>Orca Angling Club</v>
      </c>
      <c r="I4551" s="84"/>
      <c r="J4551" s="84" t="s">
        <v>1279</v>
      </c>
      <c r="K4551" s="84">
        <v>155</v>
      </c>
      <c r="L4551" s="83">
        <f t="shared" si="709"/>
        <v>19.5</v>
      </c>
      <c r="M4551" s="83">
        <f t="shared" si="710"/>
        <v>19.5</v>
      </c>
    </row>
    <row r="4552" spans="1:13" x14ac:dyDescent="0.3">
      <c r="A4552" s="210" t="str">
        <f t="shared" si="702"/>
        <v>2024-IC-L4</v>
      </c>
      <c r="B4552" s="199">
        <f t="shared" si="703"/>
        <v>45605</v>
      </c>
      <c r="C4552" s="210" t="str">
        <f t="shared" si="704"/>
        <v>Zone 5 - Blare</v>
      </c>
      <c r="D4552" s="84" t="s">
        <v>822</v>
      </c>
      <c r="E4552" s="51" t="str">
        <f t="shared" si="705"/>
        <v>Marvin</v>
      </c>
      <c r="F4552" s="51" t="str">
        <f t="shared" si="706"/>
        <v>Miller</v>
      </c>
      <c r="G4552" s="51" t="str">
        <f t="shared" si="707"/>
        <v>Men Senior</v>
      </c>
      <c r="H4552" s="51" t="str">
        <f t="shared" si="708"/>
        <v>Orca Angling Club</v>
      </c>
      <c r="I4552" s="84"/>
      <c r="J4552" s="84" t="s">
        <v>1279</v>
      </c>
      <c r="K4552" s="84">
        <v>148</v>
      </c>
      <c r="L4552" s="83">
        <f t="shared" si="709"/>
        <v>16.600000000000001</v>
      </c>
      <c r="M4552" s="83">
        <f t="shared" si="710"/>
        <v>16.600000000000001</v>
      </c>
    </row>
    <row r="4553" spans="1:13" x14ac:dyDescent="0.3">
      <c r="A4553" s="210" t="str">
        <f t="shared" si="702"/>
        <v>2024-IC-L4</v>
      </c>
      <c r="B4553" s="199">
        <f t="shared" si="703"/>
        <v>45605</v>
      </c>
      <c r="C4553" s="210" t="str">
        <f t="shared" si="704"/>
        <v>Zone 5 - Blare</v>
      </c>
      <c r="D4553" s="84" t="s">
        <v>1350</v>
      </c>
      <c r="E4553" s="51" t="str">
        <f t="shared" si="705"/>
        <v>Johan Spyker</v>
      </c>
      <c r="F4553" s="51" t="str">
        <f t="shared" si="706"/>
        <v>Kotze</v>
      </c>
      <c r="G4553" s="51" t="str">
        <f t="shared" si="707"/>
        <v>Men Veteran</v>
      </c>
      <c r="H4553" s="51" t="str">
        <f t="shared" si="708"/>
        <v>Okahandja</v>
      </c>
      <c r="I4553" s="84"/>
      <c r="J4553" s="84" t="s">
        <v>1279</v>
      </c>
      <c r="K4553" s="84">
        <v>74</v>
      </c>
      <c r="L4553" s="83">
        <f t="shared" si="709"/>
        <v>1.5</v>
      </c>
      <c r="M4553" s="83">
        <f t="shared" si="710"/>
        <v>1.5</v>
      </c>
    </row>
    <row r="4554" spans="1:13" x14ac:dyDescent="0.3">
      <c r="A4554" s="210" t="str">
        <f t="shared" si="702"/>
        <v>2024-IC-L4</v>
      </c>
      <c r="B4554" s="199">
        <f t="shared" si="703"/>
        <v>45605</v>
      </c>
      <c r="C4554" s="210" t="str">
        <f t="shared" si="704"/>
        <v>Zone 5 - Blare</v>
      </c>
      <c r="D4554" s="84" t="s">
        <v>1508</v>
      </c>
      <c r="E4554" s="51" t="str">
        <f t="shared" si="705"/>
        <v>Tinus</v>
      </c>
      <c r="F4554" s="51" t="str">
        <f t="shared" si="706"/>
        <v>Du Plessis</v>
      </c>
      <c r="G4554" s="51" t="str">
        <f t="shared" si="707"/>
        <v>Men Veteran</v>
      </c>
      <c r="H4554" s="51" t="str">
        <f t="shared" si="708"/>
        <v>Okahandja</v>
      </c>
      <c r="I4554" s="84"/>
      <c r="J4554" s="84" t="s">
        <v>1279</v>
      </c>
      <c r="K4554" s="84">
        <v>110</v>
      </c>
      <c r="L4554" s="83">
        <f t="shared" si="709"/>
        <v>6</v>
      </c>
      <c r="M4554" s="83">
        <f t="shared" si="710"/>
        <v>6</v>
      </c>
    </row>
    <row r="4555" spans="1:13" x14ac:dyDescent="0.3">
      <c r="A4555" s="210" t="str">
        <f t="shared" si="702"/>
        <v>2024-IC-L4</v>
      </c>
      <c r="B4555" s="199">
        <f t="shared" si="703"/>
        <v>45605</v>
      </c>
      <c r="C4555" s="210" t="str">
        <f t="shared" si="704"/>
        <v>Zone 5 - Blare</v>
      </c>
      <c r="D4555" s="84" t="s">
        <v>941</v>
      </c>
      <c r="E4555" s="51" t="str">
        <f t="shared" si="705"/>
        <v>Kobus</v>
      </c>
      <c r="F4555" s="51" t="str">
        <f t="shared" si="706"/>
        <v>Zietsman</v>
      </c>
      <c r="G4555" s="51" t="str">
        <f t="shared" si="707"/>
        <v>Men Grand Masters</v>
      </c>
      <c r="H4555" s="51" t="str">
        <f t="shared" si="708"/>
        <v>Okahandja</v>
      </c>
      <c r="I4555" s="84" t="s">
        <v>19</v>
      </c>
      <c r="J4555" s="84"/>
      <c r="K4555" s="84">
        <v>49</v>
      </c>
      <c r="L4555" s="83">
        <f t="shared" si="709"/>
        <v>1.2</v>
      </c>
      <c r="M4555" s="83">
        <f t="shared" si="710"/>
        <v>1.2</v>
      </c>
    </row>
    <row r="4556" spans="1:13" x14ac:dyDescent="0.3">
      <c r="A4556" s="210" t="str">
        <f t="shared" si="702"/>
        <v>2024-IC-L4</v>
      </c>
      <c r="B4556" s="199">
        <f t="shared" si="703"/>
        <v>45605</v>
      </c>
      <c r="C4556" s="210" t="str">
        <f t="shared" si="704"/>
        <v>Zone 5 - Blare</v>
      </c>
      <c r="D4556" s="84" t="s">
        <v>1693</v>
      </c>
      <c r="E4556" s="51" t="str">
        <f t="shared" si="705"/>
        <v>Eugene</v>
      </c>
      <c r="F4556" s="51" t="str">
        <f t="shared" si="706"/>
        <v>Rautenbach</v>
      </c>
      <c r="G4556" s="51" t="str">
        <f t="shared" si="707"/>
        <v>Men Senior</v>
      </c>
      <c r="H4556" s="51" t="str">
        <f t="shared" si="708"/>
        <v>Okahandja</v>
      </c>
      <c r="I4556" s="84" t="s">
        <v>19</v>
      </c>
      <c r="J4556" s="84"/>
      <c r="K4556" s="84">
        <v>44</v>
      </c>
      <c r="L4556" s="83">
        <f t="shared" si="709"/>
        <v>0.9</v>
      </c>
      <c r="M4556" s="83">
        <f t="shared" si="710"/>
        <v>0.9</v>
      </c>
    </row>
    <row r="4557" spans="1:13" x14ac:dyDescent="0.3">
      <c r="A4557" s="210" t="str">
        <f t="shared" si="702"/>
        <v>2024-IC-L4</v>
      </c>
      <c r="B4557" s="199">
        <f t="shared" si="703"/>
        <v>45605</v>
      </c>
      <c r="C4557" s="210" t="str">
        <f t="shared" si="704"/>
        <v>Zone 5 - Blare</v>
      </c>
      <c r="D4557" s="84" t="s">
        <v>606</v>
      </c>
      <c r="E4557" s="51" t="str">
        <f t="shared" si="705"/>
        <v>Gerrit</v>
      </c>
      <c r="F4557" s="51" t="str">
        <f t="shared" si="706"/>
        <v>Viljoen</v>
      </c>
      <c r="G4557" s="51" t="str">
        <f t="shared" si="707"/>
        <v>Men Grand Masters</v>
      </c>
      <c r="H4557" s="51" t="str">
        <f t="shared" si="708"/>
        <v>Okahandja</v>
      </c>
      <c r="I4557" s="84"/>
      <c r="J4557" s="84"/>
      <c r="K4557" s="84"/>
      <c r="L4557" s="83" t="str">
        <f t="shared" si="709"/>
        <v/>
      </c>
      <c r="M4557" s="83" t="str">
        <f t="shared" si="710"/>
        <v/>
      </c>
    </row>
    <row r="4558" spans="1:13" x14ac:dyDescent="0.3">
      <c r="A4558" s="210" t="str">
        <f t="shared" si="702"/>
        <v>2024-IC-L4</v>
      </c>
      <c r="B4558" s="199">
        <f t="shared" si="703"/>
        <v>45605</v>
      </c>
      <c r="C4558" s="210" t="str">
        <f t="shared" si="704"/>
        <v>Zone 5 - Blare</v>
      </c>
      <c r="D4558" s="84" t="s">
        <v>1111</v>
      </c>
      <c r="E4558" s="51" t="str">
        <f t="shared" si="705"/>
        <v>Christo</v>
      </c>
      <c r="F4558" s="51" t="str">
        <f t="shared" si="706"/>
        <v>Senekal</v>
      </c>
      <c r="G4558" s="51" t="str">
        <f t="shared" si="707"/>
        <v>Men Veteran</v>
      </c>
      <c r="H4558" s="51" t="str">
        <f t="shared" si="708"/>
        <v>Okahandja</v>
      </c>
      <c r="I4558" s="84"/>
      <c r="J4558" s="84"/>
      <c r="K4558" s="84"/>
      <c r="L4558" s="83" t="str">
        <f t="shared" si="709"/>
        <v/>
      </c>
      <c r="M4558" s="83" t="str">
        <f t="shared" si="710"/>
        <v/>
      </c>
    </row>
    <row r="4559" spans="1:13" x14ac:dyDescent="0.3">
      <c r="A4559" s="210" t="str">
        <f t="shared" si="702"/>
        <v>2024-IC-L4</v>
      </c>
      <c r="B4559" s="199">
        <f t="shared" si="703"/>
        <v>45605</v>
      </c>
      <c r="C4559" s="210" t="str">
        <f t="shared" si="704"/>
        <v>Zone 5 - Blare</v>
      </c>
      <c r="D4559" s="84" t="s">
        <v>1077</v>
      </c>
      <c r="E4559" s="51" t="str">
        <f t="shared" si="705"/>
        <v>Christo</v>
      </c>
      <c r="F4559" s="51" t="str">
        <f t="shared" si="706"/>
        <v>Kuhn</v>
      </c>
      <c r="G4559" s="51" t="str">
        <f t="shared" si="707"/>
        <v>Men Senior</v>
      </c>
      <c r="H4559" s="51" t="str">
        <f t="shared" si="708"/>
        <v>Okahandja</v>
      </c>
      <c r="I4559" s="84"/>
      <c r="J4559" s="84"/>
      <c r="K4559" s="84"/>
      <c r="L4559" s="83" t="str">
        <f t="shared" si="709"/>
        <v/>
      </c>
      <c r="M4559" s="83" t="str">
        <f t="shared" si="710"/>
        <v/>
      </c>
    </row>
    <row r="4560" spans="1:13" x14ac:dyDescent="0.3">
      <c r="A4560" s="210" t="str">
        <f t="shared" si="702"/>
        <v>2024-IC-L4</v>
      </c>
      <c r="B4560" s="199">
        <f t="shared" si="703"/>
        <v>45605</v>
      </c>
      <c r="C4560" s="210" t="str">
        <f t="shared" si="704"/>
        <v>Zone 5 - Blare</v>
      </c>
      <c r="D4560" s="84" t="s">
        <v>464</v>
      </c>
      <c r="E4560" s="51" t="str">
        <f t="shared" si="705"/>
        <v>Herman</v>
      </c>
      <c r="F4560" s="51" t="str">
        <f t="shared" si="706"/>
        <v>Fourie</v>
      </c>
      <c r="G4560" s="51" t="str">
        <f t="shared" si="707"/>
        <v>Men Grand Masters</v>
      </c>
      <c r="H4560" s="51" t="str">
        <f t="shared" si="708"/>
        <v>Okahandja</v>
      </c>
      <c r="I4560" s="84"/>
      <c r="J4560" s="84"/>
      <c r="K4560" s="84"/>
      <c r="L4560" s="83" t="str">
        <f t="shared" si="709"/>
        <v/>
      </c>
      <c r="M4560" s="83" t="str">
        <f t="shared" si="710"/>
        <v/>
      </c>
    </row>
    <row r="4561" spans="1:13" x14ac:dyDescent="0.3">
      <c r="A4561" s="210" t="str">
        <f t="shared" si="702"/>
        <v>2024-IC-L4</v>
      </c>
      <c r="B4561" s="199">
        <f t="shared" si="703"/>
        <v>45605</v>
      </c>
      <c r="C4561" s="210" t="str">
        <f t="shared" si="704"/>
        <v>Zone 5 - Blare</v>
      </c>
      <c r="D4561" s="84" t="s">
        <v>1322</v>
      </c>
      <c r="E4561" s="51" t="str">
        <f t="shared" si="705"/>
        <v>Kiaan</v>
      </c>
      <c r="F4561" s="51" t="str">
        <f t="shared" si="706"/>
        <v>Fourie</v>
      </c>
      <c r="G4561" s="51" t="str">
        <f t="shared" si="707"/>
        <v>Men Senior</v>
      </c>
      <c r="H4561" s="51" t="str">
        <f t="shared" si="708"/>
        <v>Okahandja</v>
      </c>
      <c r="I4561" s="84"/>
      <c r="J4561" s="84"/>
      <c r="K4561" s="84"/>
      <c r="L4561" s="83" t="str">
        <f t="shared" si="709"/>
        <v/>
      </c>
      <c r="M4561" s="83" t="str">
        <f t="shared" si="710"/>
        <v/>
      </c>
    </row>
    <row r="4562" spans="1:13" x14ac:dyDescent="0.3">
      <c r="A4562" s="210" t="str">
        <f t="shared" si="702"/>
        <v>2024-IC-L4</v>
      </c>
      <c r="B4562" s="199">
        <f t="shared" si="703"/>
        <v>45605</v>
      </c>
      <c r="C4562" s="210" t="str">
        <f t="shared" si="704"/>
        <v>Zone 5 - Blare</v>
      </c>
      <c r="D4562" s="84" t="s">
        <v>1053</v>
      </c>
      <c r="E4562" s="51" t="str">
        <f t="shared" si="705"/>
        <v>Fanie</v>
      </c>
      <c r="F4562" s="51" t="str">
        <f t="shared" si="706"/>
        <v>Van Vuuren</v>
      </c>
      <c r="G4562" s="51" t="str">
        <f t="shared" si="707"/>
        <v>Men Grand Masters</v>
      </c>
      <c r="H4562" s="51" t="str">
        <f t="shared" si="708"/>
        <v>Okahandja</v>
      </c>
      <c r="I4562" s="84"/>
      <c r="J4562" s="84"/>
      <c r="K4562" s="84"/>
      <c r="L4562" s="83" t="str">
        <f t="shared" si="709"/>
        <v/>
      </c>
      <c r="M4562" s="83" t="str">
        <f t="shared" si="710"/>
        <v/>
      </c>
    </row>
    <row r="4563" spans="1:13" x14ac:dyDescent="0.3">
      <c r="A4563" s="210" t="str">
        <f t="shared" si="702"/>
        <v>2024-IC-L4</v>
      </c>
      <c r="B4563" s="199">
        <f t="shared" si="703"/>
        <v>45605</v>
      </c>
      <c r="C4563" s="210" t="str">
        <f t="shared" si="704"/>
        <v>Zone 5 - Blare</v>
      </c>
      <c r="D4563" s="84" t="s">
        <v>1052</v>
      </c>
      <c r="E4563" s="51" t="str">
        <f t="shared" si="705"/>
        <v>Anthony</v>
      </c>
      <c r="F4563" s="51" t="str">
        <f t="shared" si="706"/>
        <v>Botha</v>
      </c>
      <c r="G4563" s="51" t="str">
        <f t="shared" si="707"/>
        <v>Men Senior</v>
      </c>
      <c r="H4563" s="51" t="str">
        <f t="shared" si="708"/>
        <v>Okahandja</v>
      </c>
      <c r="I4563" s="84"/>
      <c r="J4563" s="84"/>
      <c r="K4563" s="84"/>
      <c r="L4563" s="83" t="str">
        <f t="shared" si="709"/>
        <v/>
      </c>
      <c r="M4563" s="83" t="str">
        <f t="shared" si="710"/>
        <v/>
      </c>
    </row>
    <row r="4564" spans="1:13" x14ac:dyDescent="0.3">
      <c r="A4564" s="210" t="str">
        <f t="shared" si="702"/>
        <v>2024-IC-L4</v>
      </c>
      <c r="B4564" s="199">
        <f t="shared" si="703"/>
        <v>45605</v>
      </c>
      <c r="C4564" s="210" t="str">
        <f t="shared" si="704"/>
        <v>Zone 5 - Blare</v>
      </c>
      <c r="D4564" s="84" t="s">
        <v>1610</v>
      </c>
      <c r="E4564" s="51" t="str">
        <f t="shared" si="705"/>
        <v>Danie</v>
      </c>
      <c r="F4564" s="51" t="str">
        <f t="shared" si="706"/>
        <v>Van Wyk</v>
      </c>
      <c r="G4564" s="51" t="str">
        <f t="shared" si="707"/>
        <v>Men Senior</v>
      </c>
      <c r="H4564" s="51" t="str">
        <f t="shared" si="708"/>
        <v>Okahandja</v>
      </c>
      <c r="I4564" s="84"/>
      <c r="J4564" s="84"/>
      <c r="K4564" s="84"/>
      <c r="L4564" s="83" t="str">
        <f t="shared" si="709"/>
        <v/>
      </c>
      <c r="M4564" s="83" t="str">
        <f t="shared" si="710"/>
        <v/>
      </c>
    </row>
    <row r="4565" spans="1:13" x14ac:dyDescent="0.3">
      <c r="A4565" s="210" t="str">
        <f t="shared" si="702"/>
        <v>2024-IC-L4</v>
      </c>
      <c r="B4565" s="199">
        <f t="shared" si="703"/>
        <v>45605</v>
      </c>
      <c r="C4565" s="210" t="str">
        <f t="shared" si="704"/>
        <v>Zone 5 - Blare</v>
      </c>
      <c r="D4565" s="84" t="s">
        <v>457</v>
      </c>
      <c r="E4565" s="51" t="str">
        <f t="shared" si="705"/>
        <v>Andre</v>
      </c>
      <c r="F4565" s="51" t="str">
        <f t="shared" si="706"/>
        <v>Coetzee</v>
      </c>
      <c r="G4565" s="51" t="str">
        <f t="shared" si="707"/>
        <v>Men Grand Masters</v>
      </c>
      <c r="H4565" s="51" t="str">
        <f t="shared" si="708"/>
        <v>Namib Park</v>
      </c>
      <c r="I4565" s="84" t="s">
        <v>19</v>
      </c>
      <c r="J4565" s="84"/>
      <c r="K4565" s="84">
        <v>44</v>
      </c>
      <c r="L4565" s="83">
        <f t="shared" si="709"/>
        <v>0.9</v>
      </c>
      <c r="M4565" s="83">
        <f t="shared" si="710"/>
        <v>0.9</v>
      </c>
    </row>
    <row r="4566" spans="1:13" x14ac:dyDescent="0.3">
      <c r="A4566" s="210" t="str">
        <f t="shared" si="702"/>
        <v>2024-IC-L4</v>
      </c>
      <c r="B4566" s="199">
        <f t="shared" si="703"/>
        <v>45605</v>
      </c>
      <c r="C4566" s="210" t="str">
        <f t="shared" si="704"/>
        <v>Zone 5 - Blare</v>
      </c>
      <c r="D4566" s="84" t="s">
        <v>1593</v>
      </c>
      <c r="E4566" s="51" t="str">
        <f t="shared" si="705"/>
        <v>Johan</v>
      </c>
      <c r="F4566" s="51" t="str">
        <f t="shared" si="706"/>
        <v>Van Niekerk</v>
      </c>
      <c r="G4566" s="51" t="str">
        <f t="shared" si="707"/>
        <v>Men Veteran</v>
      </c>
      <c r="H4566" s="51" t="str">
        <f t="shared" si="708"/>
        <v>Namib Park</v>
      </c>
      <c r="I4566" s="84" t="s">
        <v>19</v>
      </c>
      <c r="J4566" s="84"/>
      <c r="K4566" s="84">
        <v>49</v>
      </c>
      <c r="L4566" s="83">
        <f t="shared" si="709"/>
        <v>1.2</v>
      </c>
      <c r="M4566" s="83">
        <f t="shared" si="710"/>
        <v>1.2</v>
      </c>
    </row>
    <row r="4567" spans="1:13" x14ac:dyDescent="0.3">
      <c r="A4567" s="210" t="str">
        <f t="shared" si="702"/>
        <v>2024-IC-L4</v>
      </c>
      <c r="B4567" s="199">
        <f t="shared" si="703"/>
        <v>45605</v>
      </c>
      <c r="C4567" s="210" t="str">
        <f t="shared" si="704"/>
        <v>Zone 5 - Blare</v>
      </c>
      <c r="D4567" s="84" t="s">
        <v>616</v>
      </c>
      <c r="E4567" s="51" t="str">
        <f t="shared" si="705"/>
        <v>Mekayla</v>
      </c>
      <c r="F4567" s="51" t="str">
        <f t="shared" si="706"/>
        <v>De Lange</v>
      </c>
      <c r="G4567" s="51" t="str">
        <f t="shared" si="707"/>
        <v>Ladies U/21</v>
      </c>
      <c r="H4567" s="51" t="str">
        <f t="shared" si="708"/>
        <v>Namib Park</v>
      </c>
      <c r="I4567" s="84" t="s">
        <v>19</v>
      </c>
      <c r="J4567" s="84"/>
      <c r="K4567" s="84">
        <v>72</v>
      </c>
      <c r="L4567" s="83">
        <f t="shared" si="709"/>
        <v>3.9</v>
      </c>
      <c r="M4567" s="83">
        <f t="shared" si="710"/>
        <v>3.9</v>
      </c>
    </row>
    <row r="4568" spans="1:13" x14ac:dyDescent="0.3">
      <c r="A4568" s="210" t="str">
        <f t="shared" si="702"/>
        <v>2024-IC-L4</v>
      </c>
      <c r="B4568" s="199">
        <f t="shared" si="703"/>
        <v>45605</v>
      </c>
      <c r="C4568" s="210" t="str">
        <f t="shared" si="704"/>
        <v>Zone 5 - Blare</v>
      </c>
      <c r="D4568" s="84" t="s">
        <v>1556</v>
      </c>
      <c r="E4568" s="51" t="str">
        <f t="shared" si="705"/>
        <v>Hennie</v>
      </c>
      <c r="F4568" s="51" t="str">
        <f t="shared" si="706"/>
        <v>Nell</v>
      </c>
      <c r="G4568" s="51" t="str">
        <f t="shared" si="707"/>
        <v>Men Master</v>
      </c>
      <c r="H4568" s="51" t="str">
        <f t="shared" si="708"/>
        <v>Namib Park</v>
      </c>
      <c r="I4568" s="84" t="s">
        <v>19</v>
      </c>
      <c r="J4568" s="84"/>
      <c r="K4568" s="84">
        <v>55</v>
      </c>
      <c r="L4568" s="83">
        <f t="shared" si="709"/>
        <v>1.7</v>
      </c>
      <c r="M4568" s="83">
        <f t="shared" si="710"/>
        <v>1.7</v>
      </c>
    </row>
    <row r="4569" spans="1:13" x14ac:dyDescent="0.3">
      <c r="A4569" s="210" t="str">
        <f t="shared" si="702"/>
        <v>2024-IC-L4</v>
      </c>
      <c r="B4569" s="199">
        <f t="shared" si="703"/>
        <v>45605</v>
      </c>
      <c r="C4569" s="210" t="str">
        <f t="shared" si="704"/>
        <v>Zone 5 - Blare</v>
      </c>
      <c r="D4569" s="84" t="s">
        <v>1767</v>
      </c>
      <c r="E4569" s="51" t="str">
        <f t="shared" si="705"/>
        <v>Andre</v>
      </c>
      <c r="F4569" s="51" t="str">
        <f t="shared" si="706"/>
        <v>Nell</v>
      </c>
      <c r="G4569" s="51" t="str">
        <f t="shared" si="707"/>
        <v>Men Grand Masters</v>
      </c>
      <c r="H4569" s="51" t="str">
        <f t="shared" si="708"/>
        <v>Namib Park</v>
      </c>
      <c r="I4569" s="84"/>
      <c r="J4569" s="84"/>
      <c r="K4569" s="84"/>
      <c r="L4569" s="83" t="str">
        <f t="shared" si="709"/>
        <v/>
      </c>
      <c r="M4569" s="83" t="str">
        <f t="shared" si="710"/>
        <v/>
      </c>
    </row>
    <row r="4570" spans="1:13" x14ac:dyDescent="0.3">
      <c r="A4570" s="210" t="str">
        <f t="shared" si="702"/>
        <v>2024-IC-L4</v>
      </c>
      <c r="B4570" s="199">
        <f t="shared" si="703"/>
        <v>45605</v>
      </c>
      <c r="C4570" s="210" t="str">
        <f t="shared" si="704"/>
        <v>Zone 5 - Blare</v>
      </c>
      <c r="D4570" s="84" t="s">
        <v>611</v>
      </c>
      <c r="E4570" s="51" t="str">
        <f t="shared" si="705"/>
        <v>Coennie</v>
      </c>
      <c r="F4570" s="51" t="str">
        <f t="shared" si="706"/>
        <v>Steyn</v>
      </c>
      <c r="G4570" s="51" t="str">
        <f t="shared" si="707"/>
        <v>Men Grand Masters</v>
      </c>
      <c r="H4570" s="51" t="str">
        <f t="shared" si="708"/>
        <v>Namib Park</v>
      </c>
      <c r="I4570" s="84"/>
      <c r="J4570" s="84"/>
      <c r="K4570" s="84"/>
      <c r="L4570" s="83" t="str">
        <f t="shared" si="709"/>
        <v/>
      </c>
      <c r="M4570" s="83" t="str">
        <f t="shared" si="710"/>
        <v/>
      </c>
    </row>
    <row r="4571" spans="1:13" x14ac:dyDescent="0.3">
      <c r="A4571" s="210" t="str">
        <f t="shared" si="702"/>
        <v>2024-IC-L4</v>
      </c>
      <c r="B4571" s="199">
        <f t="shared" si="703"/>
        <v>45605</v>
      </c>
      <c r="C4571" s="210" t="str">
        <f t="shared" si="704"/>
        <v>Zone 5 - Blare</v>
      </c>
      <c r="D4571" s="84" t="s">
        <v>587</v>
      </c>
      <c r="E4571" s="51" t="str">
        <f t="shared" si="705"/>
        <v>Nicolas</v>
      </c>
      <c r="F4571" s="51" t="str">
        <f t="shared" si="706"/>
        <v>Greeff</v>
      </c>
      <c r="G4571" s="51" t="str">
        <f t="shared" si="707"/>
        <v>Men Senior</v>
      </c>
      <c r="H4571" s="51" t="str">
        <f t="shared" si="708"/>
        <v>Namib Park</v>
      </c>
      <c r="I4571" s="84"/>
      <c r="J4571" s="84"/>
      <c r="K4571" s="84"/>
      <c r="L4571" s="83" t="str">
        <f t="shared" si="709"/>
        <v/>
      </c>
      <c r="M4571" s="83" t="str">
        <f t="shared" si="710"/>
        <v/>
      </c>
    </row>
    <row r="4572" spans="1:13" x14ac:dyDescent="0.3">
      <c r="A4572" s="210" t="str">
        <f t="shared" si="702"/>
        <v>2024-IC-L4</v>
      </c>
      <c r="B4572" s="199">
        <f t="shared" si="703"/>
        <v>45605</v>
      </c>
      <c r="C4572" s="210" t="str">
        <f t="shared" si="704"/>
        <v>Zone 5 - Blare</v>
      </c>
      <c r="D4572" s="84" t="s">
        <v>516</v>
      </c>
      <c r="E4572" s="51" t="str">
        <f t="shared" si="705"/>
        <v>Louis</v>
      </c>
      <c r="F4572" s="51" t="str">
        <f t="shared" si="706"/>
        <v>Potgieter</v>
      </c>
      <c r="G4572" s="51" t="str">
        <f t="shared" si="707"/>
        <v>Men Veteran</v>
      </c>
      <c r="H4572" s="51" t="str">
        <f t="shared" si="708"/>
        <v>Penguin</v>
      </c>
      <c r="I4572" s="84"/>
      <c r="J4572" s="84" t="s">
        <v>1279</v>
      </c>
      <c r="K4572" s="84">
        <v>89</v>
      </c>
      <c r="L4572" s="83">
        <f t="shared" si="709"/>
        <v>2.9</v>
      </c>
      <c r="M4572" s="83">
        <f t="shared" si="710"/>
        <v>2.9</v>
      </c>
    </row>
    <row r="4573" spans="1:13" x14ac:dyDescent="0.3">
      <c r="A4573" s="210" t="str">
        <f t="shared" si="702"/>
        <v>2024-IC-L4</v>
      </c>
      <c r="B4573" s="199">
        <f t="shared" si="703"/>
        <v>45605</v>
      </c>
      <c r="C4573" s="210" t="str">
        <f t="shared" si="704"/>
        <v>Zone 5 - Blare</v>
      </c>
      <c r="D4573" s="84" t="s">
        <v>453</v>
      </c>
      <c r="E4573" s="51" t="str">
        <f t="shared" si="705"/>
        <v>Charles</v>
      </c>
      <c r="F4573" s="51" t="str">
        <f t="shared" si="706"/>
        <v>Bothma</v>
      </c>
      <c r="G4573" s="51" t="str">
        <f t="shared" si="707"/>
        <v>Men Grand Masters</v>
      </c>
      <c r="H4573" s="51" t="str">
        <f t="shared" si="708"/>
        <v>Penguin</v>
      </c>
      <c r="I4573" s="84"/>
      <c r="J4573" s="84" t="s">
        <v>1279</v>
      </c>
      <c r="K4573" s="84">
        <v>56</v>
      </c>
      <c r="L4573" s="83">
        <f t="shared" si="709"/>
        <v>0</v>
      </c>
      <c r="M4573" s="83">
        <f t="shared" si="710"/>
        <v>0</v>
      </c>
    </row>
    <row r="4574" spans="1:13" x14ac:dyDescent="0.3">
      <c r="A4574" s="210" t="str">
        <f t="shared" si="702"/>
        <v>2024-IC-L4</v>
      </c>
      <c r="B4574" s="199">
        <f t="shared" si="703"/>
        <v>45605</v>
      </c>
      <c r="C4574" s="210" t="str">
        <f t="shared" si="704"/>
        <v>Zone 5 - Blare</v>
      </c>
      <c r="D4574" s="84" t="s">
        <v>453</v>
      </c>
      <c r="E4574" s="51" t="str">
        <f t="shared" si="705"/>
        <v>Charles</v>
      </c>
      <c r="F4574" s="51" t="str">
        <f t="shared" si="706"/>
        <v>Bothma</v>
      </c>
      <c r="G4574" s="51" t="str">
        <f t="shared" si="707"/>
        <v>Men Grand Masters</v>
      </c>
      <c r="H4574" s="51" t="str">
        <f t="shared" si="708"/>
        <v>Penguin</v>
      </c>
      <c r="I4574" s="84" t="s">
        <v>19</v>
      </c>
      <c r="J4574" s="84"/>
      <c r="K4574" s="84">
        <v>73</v>
      </c>
      <c r="L4574" s="83">
        <f t="shared" si="709"/>
        <v>4.0999999999999996</v>
      </c>
      <c r="M4574" s="83">
        <f t="shared" si="710"/>
        <v>4.0999999999999996</v>
      </c>
    </row>
    <row r="4575" spans="1:13" x14ac:dyDescent="0.3">
      <c r="A4575" s="210" t="str">
        <f t="shared" si="702"/>
        <v>2024-IC-L4</v>
      </c>
      <c r="B4575" s="199">
        <f t="shared" si="703"/>
        <v>45605</v>
      </c>
      <c r="C4575" s="210" t="str">
        <f t="shared" si="704"/>
        <v>Zone 5 - Blare</v>
      </c>
      <c r="D4575" s="84" t="s">
        <v>1157</v>
      </c>
      <c r="E4575" s="51" t="str">
        <f t="shared" si="705"/>
        <v>Lourens</v>
      </c>
      <c r="F4575" s="51" t="str">
        <f t="shared" si="706"/>
        <v>Fourie</v>
      </c>
      <c r="G4575" s="51" t="str">
        <f t="shared" si="707"/>
        <v>Men Master</v>
      </c>
      <c r="H4575" s="51" t="str">
        <f t="shared" si="708"/>
        <v>Penguin</v>
      </c>
      <c r="I4575" s="84"/>
      <c r="J4575" s="84" t="s">
        <v>1279</v>
      </c>
      <c r="K4575" s="84">
        <v>108</v>
      </c>
      <c r="L4575" s="83">
        <f t="shared" si="709"/>
        <v>5.6</v>
      </c>
      <c r="M4575" s="83">
        <f t="shared" si="710"/>
        <v>5.6</v>
      </c>
    </row>
    <row r="4576" spans="1:13" x14ac:dyDescent="0.3">
      <c r="A4576" s="210" t="str">
        <f t="shared" si="702"/>
        <v>2024-IC-L4</v>
      </c>
      <c r="B4576" s="199">
        <f t="shared" si="703"/>
        <v>45605</v>
      </c>
      <c r="C4576" s="210" t="str">
        <f t="shared" si="704"/>
        <v>Zone 5 - Blare</v>
      </c>
      <c r="D4576" s="84" t="s">
        <v>1157</v>
      </c>
      <c r="E4576" s="51" t="str">
        <f t="shared" si="705"/>
        <v>Lourens</v>
      </c>
      <c r="F4576" s="51" t="str">
        <f t="shared" si="706"/>
        <v>Fourie</v>
      </c>
      <c r="G4576" s="51" t="str">
        <f t="shared" si="707"/>
        <v>Men Master</v>
      </c>
      <c r="H4576" s="51" t="str">
        <f t="shared" si="708"/>
        <v>Penguin</v>
      </c>
      <c r="I4576" s="84"/>
      <c r="J4576" s="84" t="s">
        <v>1280</v>
      </c>
      <c r="K4576" s="84">
        <v>75</v>
      </c>
      <c r="L4576" s="83">
        <f t="shared" si="709"/>
        <v>1.3</v>
      </c>
      <c r="M4576" s="83">
        <f t="shared" si="710"/>
        <v>1.3</v>
      </c>
    </row>
    <row r="4577" spans="1:13" x14ac:dyDescent="0.3">
      <c r="A4577" s="210" t="str">
        <f t="shared" si="702"/>
        <v>2024-IC-L4</v>
      </c>
      <c r="B4577" s="199">
        <f t="shared" si="703"/>
        <v>45605</v>
      </c>
      <c r="C4577" s="210" t="str">
        <f t="shared" si="704"/>
        <v>Zone 5 - Blare</v>
      </c>
      <c r="D4577" s="84" t="s">
        <v>730</v>
      </c>
      <c r="E4577" s="51" t="str">
        <f t="shared" si="705"/>
        <v>Kevin</v>
      </c>
      <c r="F4577" s="51" t="str">
        <f t="shared" si="706"/>
        <v>Page</v>
      </c>
      <c r="G4577" s="51" t="str">
        <f t="shared" si="707"/>
        <v>Men Senior</v>
      </c>
      <c r="H4577" s="51" t="str">
        <f t="shared" si="708"/>
        <v>Penguin</v>
      </c>
      <c r="I4577" s="84" t="s">
        <v>19</v>
      </c>
      <c r="J4577" s="84"/>
      <c r="K4577" s="84">
        <v>78</v>
      </c>
      <c r="L4577" s="83">
        <f t="shared" si="709"/>
        <v>5</v>
      </c>
      <c r="M4577" s="83">
        <f t="shared" si="710"/>
        <v>5</v>
      </c>
    </row>
    <row r="4578" spans="1:13" x14ac:dyDescent="0.3">
      <c r="A4578" s="210" t="str">
        <f t="shared" si="702"/>
        <v>2024-IC-L4</v>
      </c>
      <c r="B4578" s="199">
        <f t="shared" si="703"/>
        <v>45605</v>
      </c>
      <c r="C4578" s="210" t="str">
        <f t="shared" si="704"/>
        <v>Zone 5 - Blare</v>
      </c>
      <c r="D4578" s="84" t="s">
        <v>1515</v>
      </c>
      <c r="E4578" s="51" t="str">
        <f t="shared" si="705"/>
        <v>Niel</v>
      </c>
      <c r="F4578" s="51" t="str">
        <f t="shared" si="706"/>
        <v>Steyn</v>
      </c>
      <c r="G4578" s="51" t="str">
        <f t="shared" si="707"/>
        <v>Men Senior</v>
      </c>
      <c r="H4578" s="51" t="str">
        <f t="shared" si="708"/>
        <v>Penguin</v>
      </c>
      <c r="I4578" s="84"/>
      <c r="J4578" s="84"/>
      <c r="K4578" s="84"/>
      <c r="L4578" s="83" t="str">
        <f t="shared" si="709"/>
        <v/>
      </c>
      <c r="M4578" s="83" t="str">
        <f t="shared" si="710"/>
        <v/>
      </c>
    </row>
    <row r="4579" spans="1:13" x14ac:dyDescent="0.3">
      <c r="A4579" s="210" t="str">
        <f t="shared" si="702"/>
        <v>2024-IC-L4</v>
      </c>
      <c r="B4579" s="199">
        <f t="shared" si="703"/>
        <v>45605</v>
      </c>
      <c r="C4579" s="210" t="str">
        <f t="shared" si="704"/>
        <v>Zone 5 - Blare</v>
      </c>
      <c r="D4579" s="84" t="s">
        <v>637</v>
      </c>
      <c r="E4579" s="51" t="str">
        <f t="shared" si="705"/>
        <v>Clifford Alexander</v>
      </c>
      <c r="F4579" s="51" t="str">
        <f t="shared" si="706"/>
        <v>Steyn</v>
      </c>
      <c r="G4579" s="51" t="str">
        <f t="shared" si="707"/>
        <v>Men Senior</v>
      </c>
      <c r="H4579" s="51" t="str">
        <f t="shared" si="708"/>
        <v>Penguin</v>
      </c>
      <c r="I4579" s="84"/>
      <c r="J4579" s="84"/>
      <c r="K4579" s="84"/>
      <c r="L4579" s="83" t="str">
        <f t="shared" si="709"/>
        <v/>
      </c>
      <c r="M4579" s="83" t="str">
        <f t="shared" si="710"/>
        <v/>
      </c>
    </row>
    <row r="4580" spans="1:13" x14ac:dyDescent="0.3">
      <c r="A4580" s="210" t="str">
        <f t="shared" si="702"/>
        <v>2024-IC-L4</v>
      </c>
      <c r="B4580" s="199">
        <f t="shared" si="703"/>
        <v>45605</v>
      </c>
      <c r="C4580" s="210" t="str">
        <f t="shared" si="704"/>
        <v>Zone 5 - Blare</v>
      </c>
      <c r="D4580" s="84" t="s">
        <v>454</v>
      </c>
      <c r="E4580" s="51" t="str">
        <f t="shared" si="705"/>
        <v>Lesley</v>
      </c>
      <c r="F4580" s="51" t="str">
        <f t="shared" si="706"/>
        <v>Page</v>
      </c>
      <c r="G4580" s="51" t="str">
        <f t="shared" si="707"/>
        <v>Men Master</v>
      </c>
      <c r="H4580" s="51" t="str">
        <f t="shared" si="708"/>
        <v>Penguin</v>
      </c>
      <c r="I4580" s="84"/>
      <c r="J4580" s="84"/>
      <c r="K4580" s="84"/>
      <c r="L4580" s="83" t="str">
        <f t="shared" si="709"/>
        <v/>
      </c>
      <c r="M4580" s="83" t="str">
        <f t="shared" si="710"/>
        <v/>
      </c>
    </row>
    <row r="4581" spans="1:13" x14ac:dyDescent="0.3">
      <c r="A4581" s="210" t="str">
        <f t="shared" si="702"/>
        <v>2024-IC-L4</v>
      </c>
      <c r="B4581" s="199">
        <f t="shared" si="703"/>
        <v>45605</v>
      </c>
      <c r="C4581" s="210" t="str">
        <f t="shared" si="704"/>
        <v>Zone 5 - Blare</v>
      </c>
      <c r="D4581" s="84" t="s">
        <v>620</v>
      </c>
      <c r="E4581" s="51" t="str">
        <f t="shared" si="705"/>
        <v>Corne</v>
      </c>
      <c r="F4581" s="51" t="str">
        <f t="shared" si="706"/>
        <v>Van Niekerk</v>
      </c>
      <c r="G4581" s="51" t="str">
        <f t="shared" si="707"/>
        <v>Men Senior</v>
      </c>
      <c r="H4581" s="51" t="str">
        <f t="shared" si="708"/>
        <v>Penguin</v>
      </c>
      <c r="I4581" s="84"/>
      <c r="J4581" s="84"/>
      <c r="K4581" s="84"/>
      <c r="L4581" s="83" t="str">
        <f t="shared" si="709"/>
        <v/>
      </c>
      <c r="M4581" s="83" t="str">
        <f t="shared" si="710"/>
        <v/>
      </c>
    </row>
    <row r="4582" spans="1:13" x14ac:dyDescent="0.3">
      <c r="A4582" s="210" t="str">
        <f t="shared" si="702"/>
        <v>2024-IC-L4</v>
      </c>
      <c r="B4582" s="199">
        <f t="shared" si="703"/>
        <v>45605</v>
      </c>
      <c r="C4582" s="210" t="str">
        <f t="shared" si="704"/>
        <v>Zone 5 - Blare</v>
      </c>
      <c r="D4582" s="84" t="s">
        <v>1669</v>
      </c>
      <c r="E4582" s="51" t="str">
        <f t="shared" si="705"/>
        <v>Pieter</v>
      </c>
      <c r="F4582" s="51" t="str">
        <f t="shared" si="706"/>
        <v>Jansen Van Vuuren</v>
      </c>
      <c r="G4582" s="51" t="str">
        <f t="shared" si="707"/>
        <v>Men Senior</v>
      </c>
      <c r="H4582" s="51" t="str">
        <f t="shared" si="708"/>
        <v>Penguin</v>
      </c>
      <c r="I4582" s="84"/>
      <c r="J4582" s="84"/>
      <c r="K4582" s="84"/>
      <c r="L4582" s="83" t="str">
        <f t="shared" si="709"/>
        <v/>
      </c>
      <c r="M4582" s="83" t="str">
        <f t="shared" si="710"/>
        <v/>
      </c>
    </row>
    <row r="4583" spans="1:13" x14ac:dyDescent="0.3">
      <c r="A4583" s="210" t="str">
        <f t="shared" si="702"/>
        <v>2024-IC-L4</v>
      </c>
      <c r="B4583" s="199">
        <f t="shared" si="703"/>
        <v>45605</v>
      </c>
      <c r="C4583" s="210" t="str">
        <f t="shared" si="704"/>
        <v>Zone 5 - Blare</v>
      </c>
      <c r="D4583" s="84" t="s">
        <v>685</v>
      </c>
      <c r="E4583" s="51" t="str">
        <f t="shared" si="705"/>
        <v>Lisa</v>
      </c>
      <c r="F4583" s="51" t="str">
        <f t="shared" si="706"/>
        <v>Coetzee</v>
      </c>
      <c r="G4583" s="51" t="str">
        <f t="shared" si="707"/>
        <v>Ladies Master</v>
      </c>
      <c r="H4583" s="51" t="str">
        <f t="shared" si="708"/>
        <v>Penguin</v>
      </c>
      <c r="I4583" s="84"/>
      <c r="J4583" s="84"/>
      <c r="K4583" s="84"/>
      <c r="L4583" s="83" t="str">
        <f t="shared" si="709"/>
        <v/>
      </c>
      <c r="M4583" s="83" t="str">
        <f t="shared" si="710"/>
        <v/>
      </c>
    </row>
    <row r="4584" spans="1:13" x14ac:dyDescent="0.3">
      <c r="A4584" s="210" t="str">
        <f t="shared" si="702"/>
        <v>2024-IC-L4</v>
      </c>
      <c r="B4584" s="199">
        <f t="shared" si="703"/>
        <v>45605</v>
      </c>
      <c r="C4584" s="210" t="str">
        <f t="shared" si="704"/>
        <v>Zone 5 - Blare</v>
      </c>
      <c r="D4584" s="84" t="s">
        <v>1431</v>
      </c>
      <c r="E4584" s="51" t="str">
        <f t="shared" si="705"/>
        <v>Phillip</v>
      </c>
      <c r="F4584" s="51" t="str">
        <f t="shared" si="706"/>
        <v>Coetzee</v>
      </c>
      <c r="G4584" s="51" t="str">
        <f t="shared" si="707"/>
        <v>Men Senior</v>
      </c>
      <c r="H4584" s="51" t="str">
        <f t="shared" si="708"/>
        <v>Penguin</v>
      </c>
      <c r="I4584" s="84"/>
      <c r="J4584" s="84"/>
      <c r="K4584" s="84"/>
      <c r="L4584" s="83" t="str">
        <f t="shared" si="709"/>
        <v/>
      </c>
      <c r="M4584" s="83" t="str">
        <f t="shared" si="710"/>
        <v/>
      </c>
    </row>
    <row r="4585" spans="1:13" x14ac:dyDescent="0.3">
      <c r="A4585" s="210" t="str">
        <f t="shared" si="702"/>
        <v>2024-IC-L4</v>
      </c>
      <c r="B4585" s="199">
        <f t="shared" si="703"/>
        <v>45605</v>
      </c>
      <c r="C4585" s="210" t="str">
        <f t="shared" si="704"/>
        <v>Zone 5 - Blare</v>
      </c>
      <c r="D4585" s="84" t="s">
        <v>967</v>
      </c>
      <c r="E4585" s="51" t="str">
        <f t="shared" si="705"/>
        <v>Rudi</v>
      </c>
      <c r="F4585" s="51" t="str">
        <f t="shared" si="706"/>
        <v>Swartz</v>
      </c>
      <c r="G4585" s="51" t="str">
        <f t="shared" si="707"/>
        <v>Men Veteran</v>
      </c>
      <c r="H4585" s="51" t="str">
        <f t="shared" si="708"/>
        <v>Mako</v>
      </c>
      <c r="I4585" s="84"/>
      <c r="J4585" s="84" t="s">
        <v>1279</v>
      </c>
      <c r="K4585" s="84">
        <v>158</v>
      </c>
      <c r="L4585" s="83">
        <f t="shared" si="709"/>
        <v>20.8</v>
      </c>
      <c r="M4585" s="83">
        <f t="shared" si="710"/>
        <v>20.8</v>
      </c>
    </row>
    <row r="4586" spans="1:13" x14ac:dyDescent="0.3">
      <c r="A4586" s="210" t="str">
        <f t="shared" si="702"/>
        <v>2024-IC-L4</v>
      </c>
      <c r="B4586" s="199">
        <f t="shared" si="703"/>
        <v>45605</v>
      </c>
      <c r="C4586" s="210" t="str">
        <f t="shared" si="704"/>
        <v>Zone 5 - Blare</v>
      </c>
      <c r="D4586" s="84" t="s">
        <v>967</v>
      </c>
      <c r="E4586" s="51" t="str">
        <f t="shared" si="705"/>
        <v>Rudi</v>
      </c>
      <c r="F4586" s="51" t="str">
        <f t="shared" si="706"/>
        <v>Swartz</v>
      </c>
      <c r="G4586" s="51" t="str">
        <f t="shared" si="707"/>
        <v>Men Veteran</v>
      </c>
      <c r="H4586" s="51" t="str">
        <f t="shared" si="708"/>
        <v>Mako</v>
      </c>
      <c r="I4586" s="84"/>
      <c r="J4586" s="84" t="s">
        <v>1279</v>
      </c>
      <c r="K4586" s="84">
        <v>137</v>
      </c>
      <c r="L4586" s="83">
        <f t="shared" si="709"/>
        <v>12.8</v>
      </c>
      <c r="M4586" s="83">
        <f t="shared" si="710"/>
        <v>12.8</v>
      </c>
    </row>
    <row r="4587" spans="1:13" x14ac:dyDescent="0.3">
      <c r="A4587" s="210" t="str">
        <f t="shared" si="702"/>
        <v>2024-IC-L4</v>
      </c>
      <c r="B4587" s="199">
        <f t="shared" si="703"/>
        <v>45605</v>
      </c>
      <c r="C4587" s="210" t="str">
        <f t="shared" si="704"/>
        <v>Zone 5 - Blare</v>
      </c>
      <c r="D4587" s="84" t="s">
        <v>967</v>
      </c>
      <c r="E4587" s="51" t="str">
        <f t="shared" si="705"/>
        <v>Rudi</v>
      </c>
      <c r="F4587" s="51" t="str">
        <f t="shared" si="706"/>
        <v>Swartz</v>
      </c>
      <c r="G4587" s="51" t="str">
        <f t="shared" si="707"/>
        <v>Men Veteran</v>
      </c>
      <c r="H4587" s="51" t="str">
        <f t="shared" si="708"/>
        <v>Mako</v>
      </c>
      <c r="I4587" s="84"/>
      <c r="J4587" s="84" t="s">
        <v>1279</v>
      </c>
      <c r="K4587" s="84">
        <v>90</v>
      </c>
      <c r="L4587" s="83">
        <f t="shared" si="709"/>
        <v>3</v>
      </c>
      <c r="M4587" s="83">
        <f t="shared" si="710"/>
        <v>3</v>
      </c>
    </row>
    <row r="4588" spans="1:13" x14ac:dyDescent="0.3">
      <c r="A4588" s="210" t="str">
        <f t="shared" si="702"/>
        <v>2024-IC-L4</v>
      </c>
      <c r="B4588" s="199">
        <f t="shared" si="703"/>
        <v>45605</v>
      </c>
      <c r="C4588" s="210" t="str">
        <f t="shared" si="704"/>
        <v>Zone 5 - Blare</v>
      </c>
      <c r="D4588" s="84" t="s">
        <v>967</v>
      </c>
      <c r="E4588" s="51" t="str">
        <f t="shared" si="705"/>
        <v>Rudi</v>
      </c>
      <c r="F4588" s="51" t="str">
        <f t="shared" si="706"/>
        <v>Swartz</v>
      </c>
      <c r="G4588" s="51" t="str">
        <f t="shared" si="707"/>
        <v>Men Veteran</v>
      </c>
      <c r="H4588" s="51" t="str">
        <f t="shared" si="708"/>
        <v>Mako</v>
      </c>
      <c r="I4588" s="84" t="s">
        <v>19</v>
      </c>
      <c r="J4588" s="84"/>
      <c r="K4588" s="84">
        <v>51</v>
      </c>
      <c r="L4588" s="83">
        <f t="shared" si="709"/>
        <v>1.4</v>
      </c>
      <c r="M4588" s="83">
        <f t="shared" si="710"/>
        <v>1.4</v>
      </c>
    </row>
    <row r="4589" spans="1:13" x14ac:dyDescent="0.3">
      <c r="A4589" s="210" t="str">
        <f t="shared" si="702"/>
        <v>2024-IC-L4</v>
      </c>
      <c r="B4589" s="199">
        <f t="shared" si="703"/>
        <v>45605</v>
      </c>
      <c r="C4589" s="210" t="str">
        <f t="shared" si="704"/>
        <v>Zone 5 - Blare</v>
      </c>
      <c r="D4589" s="84" t="s">
        <v>1554</v>
      </c>
      <c r="E4589" s="51" t="str">
        <f t="shared" si="705"/>
        <v>Sven</v>
      </c>
      <c r="F4589" s="51" t="str">
        <f t="shared" si="706"/>
        <v>Welzig</v>
      </c>
      <c r="G4589" s="51" t="str">
        <f t="shared" si="707"/>
        <v>Men U/21</v>
      </c>
      <c r="H4589" s="51" t="str">
        <f t="shared" si="708"/>
        <v>Mako</v>
      </c>
      <c r="I4589" s="84"/>
      <c r="J4589" s="84" t="s">
        <v>1279</v>
      </c>
      <c r="K4589" s="84">
        <v>137</v>
      </c>
      <c r="L4589" s="83">
        <f t="shared" si="709"/>
        <v>12.8</v>
      </c>
      <c r="M4589" s="83">
        <f t="shared" si="710"/>
        <v>12.8</v>
      </c>
    </row>
    <row r="4590" spans="1:13" x14ac:dyDescent="0.3">
      <c r="A4590" s="210" t="str">
        <f t="shared" si="702"/>
        <v>2024-IC-L4</v>
      </c>
      <c r="B4590" s="199">
        <f t="shared" si="703"/>
        <v>45605</v>
      </c>
      <c r="C4590" s="210" t="str">
        <f t="shared" si="704"/>
        <v>Zone 5 - Blare</v>
      </c>
      <c r="D4590" s="84" t="s">
        <v>1554</v>
      </c>
      <c r="E4590" s="51" t="str">
        <f t="shared" si="705"/>
        <v>Sven</v>
      </c>
      <c r="F4590" s="51" t="str">
        <f t="shared" si="706"/>
        <v>Welzig</v>
      </c>
      <c r="G4590" s="51" t="str">
        <f t="shared" si="707"/>
        <v>Men U/21</v>
      </c>
      <c r="H4590" s="51" t="str">
        <f t="shared" si="708"/>
        <v>Mako</v>
      </c>
      <c r="I4590" s="84"/>
      <c r="J4590" s="84" t="s">
        <v>1279</v>
      </c>
      <c r="K4590" s="84">
        <v>110</v>
      </c>
      <c r="L4590" s="83">
        <f t="shared" si="709"/>
        <v>6</v>
      </c>
      <c r="M4590" s="83">
        <f t="shared" si="710"/>
        <v>6</v>
      </c>
    </row>
    <row r="4591" spans="1:13" x14ac:dyDescent="0.3">
      <c r="A4591" s="210" t="str">
        <f t="shared" si="702"/>
        <v>2024-IC-L4</v>
      </c>
      <c r="B4591" s="199">
        <f t="shared" si="703"/>
        <v>45605</v>
      </c>
      <c r="C4591" s="210" t="str">
        <f t="shared" si="704"/>
        <v>Zone 5 - Blare</v>
      </c>
      <c r="D4591" s="84" t="s">
        <v>1554</v>
      </c>
      <c r="E4591" s="51" t="str">
        <f t="shared" si="705"/>
        <v>Sven</v>
      </c>
      <c r="F4591" s="51" t="str">
        <f t="shared" si="706"/>
        <v>Welzig</v>
      </c>
      <c r="G4591" s="51" t="str">
        <f t="shared" si="707"/>
        <v>Men U/21</v>
      </c>
      <c r="H4591" s="51" t="str">
        <f t="shared" si="708"/>
        <v>Mako</v>
      </c>
      <c r="I4591" s="84"/>
      <c r="J4591" s="84" t="s">
        <v>1279</v>
      </c>
      <c r="K4591" s="84">
        <v>77</v>
      </c>
      <c r="L4591" s="83">
        <f t="shared" si="709"/>
        <v>1.8</v>
      </c>
      <c r="M4591" s="83">
        <f t="shared" si="710"/>
        <v>1.8</v>
      </c>
    </row>
    <row r="4592" spans="1:13" x14ac:dyDescent="0.3">
      <c r="A4592" s="210" t="str">
        <f t="shared" si="702"/>
        <v>2024-IC-L4</v>
      </c>
      <c r="B4592" s="199">
        <f t="shared" si="703"/>
        <v>45605</v>
      </c>
      <c r="C4592" s="210" t="str">
        <f t="shared" si="704"/>
        <v>Zone 5 - Blare</v>
      </c>
      <c r="D4592" s="84" t="s">
        <v>1554</v>
      </c>
      <c r="E4592" s="51" t="str">
        <f t="shared" si="705"/>
        <v>Sven</v>
      </c>
      <c r="F4592" s="51" t="str">
        <f t="shared" si="706"/>
        <v>Welzig</v>
      </c>
      <c r="G4592" s="51" t="str">
        <f t="shared" si="707"/>
        <v>Men U/21</v>
      </c>
      <c r="H4592" s="51" t="str">
        <f t="shared" si="708"/>
        <v>Mako</v>
      </c>
      <c r="I4592" s="84"/>
      <c r="J4592" s="84" t="s">
        <v>1280</v>
      </c>
      <c r="K4592" s="84">
        <v>89</v>
      </c>
      <c r="L4592" s="83">
        <f t="shared" si="709"/>
        <v>2.5</v>
      </c>
      <c r="M4592" s="83">
        <f t="shared" si="710"/>
        <v>2.5</v>
      </c>
    </row>
    <row r="4593" spans="1:13" x14ac:dyDescent="0.3">
      <c r="A4593" s="210" t="str">
        <f t="shared" si="702"/>
        <v>2024-IC-L4</v>
      </c>
      <c r="B4593" s="199">
        <f t="shared" si="703"/>
        <v>45605</v>
      </c>
      <c r="C4593" s="210" t="str">
        <f t="shared" si="704"/>
        <v>Zone 5 - Blare</v>
      </c>
      <c r="D4593" s="84" t="s">
        <v>1554</v>
      </c>
      <c r="E4593" s="51" t="str">
        <f t="shared" si="705"/>
        <v>Sven</v>
      </c>
      <c r="F4593" s="51" t="str">
        <f t="shared" si="706"/>
        <v>Welzig</v>
      </c>
      <c r="G4593" s="51" t="str">
        <f t="shared" si="707"/>
        <v>Men U/21</v>
      </c>
      <c r="H4593" s="51" t="str">
        <f t="shared" si="708"/>
        <v>Mako</v>
      </c>
      <c r="I4593" s="84" t="s">
        <v>19</v>
      </c>
      <c r="J4593" s="84"/>
      <c r="K4593" s="84">
        <v>48</v>
      </c>
      <c r="L4593" s="83">
        <f t="shared" si="709"/>
        <v>1.1000000000000001</v>
      </c>
      <c r="M4593" s="83">
        <f t="shared" si="710"/>
        <v>1.1000000000000001</v>
      </c>
    </row>
    <row r="4594" spans="1:13" x14ac:dyDescent="0.3">
      <c r="A4594" s="210" t="str">
        <f t="shared" si="702"/>
        <v>2024-IC-L4</v>
      </c>
      <c r="B4594" s="199">
        <f t="shared" si="703"/>
        <v>45605</v>
      </c>
      <c r="C4594" s="210" t="str">
        <f t="shared" si="704"/>
        <v>Zone 5 - Blare</v>
      </c>
      <c r="D4594" s="84" t="s">
        <v>1430</v>
      </c>
      <c r="E4594" s="51" t="str">
        <f t="shared" si="705"/>
        <v>Kay</v>
      </c>
      <c r="F4594" s="51" t="str">
        <f t="shared" si="706"/>
        <v>Bachran</v>
      </c>
      <c r="G4594" s="51" t="str">
        <f t="shared" si="707"/>
        <v>Men Senior</v>
      </c>
      <c r="H4594" s="51" t="str">
        <f t="shared" si="708"/>
        <v>Mako</v>
      </c>
      <c r="I4594" s="84"/>
      <c r="J4594" s="84" t="s">
        <v>1279</v>
      </c>
      <c r="K4594" s="84">
        <v>75</v>
      </c>
      <c r="L4594" s="83">
        <f t="shared" si="709"/>
        <v>1.6</v>
      </c>
      <c r="M4594" s="83">
        <f t="shared" si="710"/>
        <v>1.6</v>
      </c>
    </row>
    <row r="4595" spans="1:13" x14ac:dyDescent="0.3">
      <c r="A4595" s="210" t="str">
        <f t="shared" si="702"/>
        <v>2024-IC-L4</v>
      </c>
      <c r="B4595" s="199">
        <f t="shared" si="703"/>
        <v>45605</v>
      </c>
      <c r="C4595" s="210" t="str">
        <f t="shared" si="704"/>
        <v>Zone 5 - Blare</v>
      </c>
      <c r="D4595" s="84" t="s">
        <v>484</v>
      </c>
      <c r="E4595" s="51" t="str">
        <f t="shared" si="705"/>
        <v>Johan</v>
      </c>
      <c r="F4595" s="51" t="str">
        <f t="shared" si="706"/>
        <v>Van Wyk</v>
      </c>
      <c r="G4595" s="51" t="str">
        <f t="shared" si="707"/>
        <v>Men Veteran</v>
      </c>
      <c r="H4595" s="51" t="str">
        <f t="shared" si="708"/>
        <v>Mako</v>
      </c>
      <c r="I4595" s="84" t="s">
        <v>19</v>
      </c>
      <c r="J4595" s="84"/>
      <c r="K4595" s="84">
        <v>46</v>
      </c>
      <c r="L4595" s="83">
        <f t="shared" si="709"/>
        <v>1</v>
      </c>
      <c r="M4595" s="83">
        <f t="shared" si="710"/>
        <v>1</v>
      </c>
    </row>
    <row r="4596" spans="1:13" x14ac:dyDescent="0.3">
      <c r="A4596" s="210" t="str">
        <f t="shared" si="702"/>
        <v>2024-IC-L4</v>
      </c>
      <c r="B4596" s="199">
        <f t="shared" si="703"/>
        <v>45605</v>
      </c>
      <c r="C4596" s="210" t="str">
        <f t="shared" si="704"/>
        <v>Zone 5 - Blare</v>
      </c>
      <c r="D4596" s="84" t="s">
        <v>450</v>
      </c>
      <c r="E4596" s="51" t="str">
        <f t="shared" si="705"/>
        <v>Philip</v>
      </c>
      <c r="F4596" s="51" t="str">
        <f t="shared" si="706"/>
        <v>Swartz</v>
      </c>
      <c r="G4596" s="51" t="str">
        <f t="shared" si="707"/>
        <v>Men U/16</v>
      </c>
      <c r="H4596" s="51" t="str">
        <f t="shared" si="708"/>
        <v>Mako</v>
      </c>
      <c r="I4596" s="84" t="s">
        <v>19</v>
      </c>
      <c r="J4596" s="84"/>
      <c r="K4596" s="84">
        <v>50</v>
      </c>
      <c r="L4596" s="83">
        <f t="shared" si="709"/>
        <v>1.3</v>
      </c>
      <c r="M4596" s="83">
        <f t="shared" si="710"/>
        <v>1.3</v>
      </c>
    </row>
    <row r="4597" spans="1:13" x14ac:dyDescent="0.3">
      <c r="A4597" s="210" t="str">
        <f t="shared" si="702"/>
        <v>2024-IC-L4</v>
      </c>
      <c r="B4597" s="199">
        <f t="shared" si="703"/>
        <v>45605</v>
      </c>
      <c r="C4597" s="210" t="str">
        <f t="shared" si="704"/>
        <v>Zone 5 - Blare</v>
      </c>
      <c r="D4597" s="84" t="s">
        <v>841</v>
      </c>
      <c r="E4597" s="51" t="str">
        <f t="shared" si="705"/>
        <v>Renate</v>
      </c>
      <c r="F4597" s="51" t="str">
        <f t="shared" si="706"/>
        <v>Gruttemeyer</v>
      </c>
      <c r="G4597" s="51" t="str">
        <f t="shared" si="707"/>
        <v>Ladies Grand Masters</v>
      </c>
      <c r="H4597" s="51" t="str">
        <f t="shared" si="708"/>
        <v>Mako</v>
      </c>
      <c r="I4597" s="84" t="s">
        <v>19</v>
      </c>
      <c r="J4597" s="84"/>
      <c r="K4597" s="84">
        <v>42</v>
      </c>
      <c r="L4597" s="83">
        <f t="shared" si="709"/>
        <v>0.8</v>
      </c>
      <c r="M4597" s="83">
        <f t="shared" si="710"/>
        <v>0.8</v>
      </c>
    </row>
    <row r="4598" spans="1:13" x14ac:dyDescent="0.3">
      <c r="A4598" s="210" t="str">
        <f t="shared" si="702"/>
        <v>2024-IC-L4</v>
      </c>
      <c r="B4598" s="199">
        <f t="shared" si="703"/>
        <v>45605</v>
      </c>
      <c r="C4598" s="210" t="str">
        <f t="shared" si="704"/>
        <v>Zone 5 - Blare</v>
      </c>
      <c r="D4598" s="84" t="s">
        <v>1076</v>
      </c>
      <c r="E4598" s="51" t="str">
        <f t="shared" si="705"/>
        <v>Murray</v>
      </c>
      <c r="F4598" s="51" t="str">
        <f t="shared" si="706"/>
        <v>Lewis</v>
      </c>
      <c r="G4598" s="51" t="str">
        <f t="shared" si="707"/>
        <v>Men Veteran</v>
      </c>
      <c r="H4598" s="51" t="str">
        <f t="shared" si="708"/>
        <v>Mako</v>
      </c>
      <c r="I4598" s="84" t="s">
        <v>19</v>
      </c>
      <c r="J4598" s="84"/>
      <c r="K4598" s="84">
        <v>42</v>
      </c>
      <c r="L4598" s="83">
        <f t="shared" si="709"/>
        <v>0.8</v>
      </c>
      <c r="M4598" s="83">
        <f t="shared" si="710"/>
        <v>0.8</v>
      </c>
    </row>
    <row r="4599" spans="1:13" x14ac:dyDescent="0.3">
      <c r="A4599" s="210" t="str">
        <f t="shared" si="702"/>
        <v>2024-IC-L4</v>
      </c>
      <c r="B4599" s="199">
        <f t="shared" si="703"/>
        <v>45605</v>
      </c>
      <c r="C4599" s="210" t="str">
        <f t="shared" si="704"/>
        <v>Zone 5 - Blare</v>
      </c>
      <c r="D4599" s="84" t="s">
        <v>466</v>
      </c>
      <c r="E4599" s="51" t="str">
        <f t="shared" si="705"/>
        <v>Riaan</v>
      </c>
      <c r="F4599" s="51" t="str">
        <f t="shared" si="706"/>
        <v>Tap</v>
      </c>
      <c r="G4599" s="51" t="str">
        <f t="shared" si="707"/>
        <v>Men Veteran</v>
      </c>
      <c r="H4599" s="51" t="str">
        <f t="shared" si="708"/>
        <v>Mako</v>
      </c>
      <c r="I4599" s="84"/>
      <c r="J4599" s="84" t="s">
        <v>1280</v>
      </c>
      <c r="K4599" s="84">
        <v>75</v>
      </c>
      <c r="L4599" s="83">
        <f t="shared" si="709"/>
        <v>1.3</v>
      </c>
      <c r="M4599" s="83">
        <f t="shared" si="710"/>
        <v>1.3</v>
      </c>
    </row>
    <row r="4600" spans="1:13" x14ac:dyDescent="0.3">
      <c r="A4600" s="210" t="str">
        <f t="shared" si="702"/>
        <v>2024-IC-L4</v>
      </c>
      <c r="B4600" s="199">
        <f t="shared" si="703"/>
        <v>45605</v>
      </c>
      <c r="C4600" s="210" t="str">
        <f t="shared" si="704"/>
        <v>Zone 5 - Blare</v>
      </c>
      <c r="D4600" s="84" t="s">
        <v>566</v>
      </c>
      <c r="E4600" s="51" t="str">
        <f t="shared" si="705"/>
        <v>Andrew</v>
      </c>
      <c r="F4600" s="51" t="str">
        <f t="shared" si="706"/>
        <v>Van Schalkwyk</v>
      </c>
      <c r="G4600" s="51" t="str">
        <f t="shared" si="707"/>
        <v>Men Veteran</v>
      </c>
      <c r="H4600" s="51" t="str">
        <f t="shared" si="708"/>
        <v>Mako</v>
      </c>
      <c r="I4600" s="84"/>
      <c r="J4600" s="84" t="s">
        <v>20</v>
      </c>
      <c r="K4600" s="84">
        <v>86</v>
      </c>
      <c r="L4600" s="83">
        <f t="shared" si="709"/>
        <v>2.2999999999999998</v>
      </c>
      <c r="M4600" s="83">
        <f t="shared" si="710"/>
        <v>2.2999999999999998</v>
      </c>
    </row>
    <row r="4601" spans="1:13" x14ac:dyDescent="0.3">
      <c r="A4601" s="210" t="str">
        <f t="shared" si="702"/>
        <v>2024-IC-L4</v>
      </c>
      <c r="B4601" s="199">
        <f t="shared" si="703"/>
        <v>45605</v>
      </c>
      <c r="C4601" s="210" t="str">
        <f t="shared" si="704"/>
        <v>Zone 5 - Blare</v>
      </c>
      <c r="D4601" s="84" t="s">
        <v>1054</v>
      </c>
      <c r="E4601" s="51" t="str">
        <f t="shared" si="705"/>
        <v>Rudi(Jnr.)</v>
      </c>
      <c r="F4601" s="51" t="str">
        <f t="shared" si="706"/>
        <v>Swartz</v>
      </c>
      <c r="G4601" s="51" t="str">
        <f t="shared" si="707"/>
        <v>Men U/21</v>
      </c>
      <c r="H4601" s="51" t="str">
        <f t="shared" si="708"/>
        <v>Mako</v>
      </c>
      <c r="I4601" s="84"/>
      <c r="J4601" s="84" t="s">
        <v>1279</v>
      </c>
      <c r="K4601" s="84">
        <v>76</v>
      </c>
      <c r="L4601" s="83">
        <f t="shared" si="709"/>
        <v>1.7</v>
      </c>
      <c r="M4601" s="83">
        <f t="shared" si="710"/>
        <v>1.7</v>
      </c>
    </row>
    <row r="4602" spans="1:13" x14ac:dyDescent="0.3">
      <c r="A4602" s="210" t="str">
        <f t="shared" si="702"/>
        <v>2024-IC-L4</v>
      </c>
      <c r="B4602" s="199">
        <f t="shared" si="703"/>
        <v>45605</v>
      </c>
      <c r="C4602" s="210" t="str">
        <f t="shared" si="704"/>
        <v>Zone 5 - Blare</v>
      </c>
      <c r="D4602" s="84" t="s">
        <v>1072</v>
      </c>
      <c r="E4602" s="51" t="str">
        <f t="shared" si="705"/>
        <v>Ewan</v>
      </c>
      <c r="F4602" s="51" t="str">
        <f t="shared" si="706"/>
        <v>Snyman</v>
      </c>
      <c r="G4602" s="51" t="str">
        <f t="shared" si="707"/>
        <v>Men Senior</v>
      </c>
      <c r="H4602" s="51" t="str">
        <f t="shared" si="708"/>
        <v>Mako</v>
      </c>
      <c r="I4602" s="84"/>
      <c r="J4602" s="84"/>
      <c r="K4602" s="84"/>
      <c r="L4602" s="83" t="str">
        <f t="shared" si="709"/>
        <v/>
      </c>
      <c r="M4602" s="83" t="str">
        <f t="shared" si="710"/>
        <v/>
      </c>
    </row>
    <row r="4603" spans="1:13" x14ac:dyDescent="0.3">
      <c r="A4603" s="210" t="str">
        <f t="shared" si="702"/>
        <v>2024-IC-L4</v>
      </c>
      <c r="B4603" s="199">
        <f t="shared" si="703"/>
        <v>45605</v>
      </c>
      <c r="C4603" s="210" t="str">
        <f t="shared" si="704"/>
        <v>Zone 5 - Blare</v>
      </c>
      <c r="D4603" s="84" t="s">
        <v>1003</v>
      </c>
      <c r="E4603" s="51" t="str">
        <f t="shared" si="705"/>
        <v>Jorg</v>
      </c>
      <c r="F4603" s="51" t="str">
        <f t="shared" si="706"/>
        <v>Walder</v>
      </c>
      <c r="G4603" s="51" t="str">
        <f t="shared" si="707"/>
        <v>Men Master</v>
      </c>
      <c r="H4603" s="51" t="str">
        <f t="shared" si="708"/>
        <v>Mako</v>
      </c>
      <c r="I4603" s="84"/>
      <c r="J4603" s="84"/>
      <c r="K4603" s="84"/>
      <c r="L4603" s="83" t="str">
        <f t="shared" si="709"/>
        <v/>
      </c>
      <c r="M4603" s="83" t="str">
        <f t="shared" si="710"/>
        <v/>
      </c>
    </row>
    <row r="4604" spans="1:13" x14ac:dyDescent="0.3">
      <c r="A4604" s="210" t="str">
        <f t="shared" si="702"/>
        <v>2024-IC-L4</v>
      </c>
      <c r="B4604" s="199">
        <f t="shared" si="703"/>
        <v>45605</v>
      </c>
      <c r="C4604" s="210" t="str">
        <f t="shared" si="704"/>
        <v>Zone 5 - Blare</v>
      </c>
      <c r="D4604" s="84" t="s">
        <v>683</v>
      </c>
      <c r="E4604" s="51" t="str">
        <f t="shared" si="705"/>
        <v>Herbert</v>
      </c>
      <c r="F4604" s="51" t="str">
        <f t="shared" si="706"/>
        <v>Schmidlin</v>
      </c>
      <c r="G4604" s="51" t="str">
        <f t="shared" si="707"/>
        <v>Men Master</v>
      </c>
      <c r="H4604" s="51" t="str">
        <f t="shared" si="708"/>
        <v>Mako</v>
      </c>
      <c r="I4604" s="84"/>
      <c r="J4604" s="84"/>
      <c r="K4604" s="84"/>
      <c r="L4604" s="83" t="str">
        <f t="shared" si="709"/>
        <v/>
      </c>
      <c r="M4604" s="83" t="str">
        <f t="shared" si="710"/>
        <v/>
      </c>
    </row>
    <row r="4605" spans="1:13" x14ac:dyDescent="0.3">
      <c r="A4605" s="210" t="str">
        <f t="shared" si="702"/>
        <v>2024-IC-L4</v>
      </c>
      <c r="B4605" s="199">
        <f t="shared" si="703"/>
        <v>45605</v>
      </c>
      <c r="C4605" s="210" t="str">
        <f t="shared" si="704"/>
        <v>Zone 5 - Blare</v>
      </c>
      <c r="D4605" s="84" t="s">
        <v>860</v>
      </c>
      <c r="E4605" s="51" t="str">
        <f t="shared" si="705"/>
        <v>Bozidar</v>
      </c>
      <c r="F4605" s="51" t="str">
        <f t="shared" si="706"/>
        <v>Jouceski</v>
      </c>
      <c r="G4605" s="51" t="str">
        <f t="shared" si="707"/>
        <v>Men Senior</v>
      </c>
      <c r="H4605" s="51" t="str">
        <f t="shared" si="708"/>
        <v>Mako</v>
      </c>
      <c r="I4605" s="84"/>
      <c r="J4605" s="84"/>
      <c r="K4605" s="84"/>
      <c r="L4605" s="83" t="str">
        <f t="shared" si="709"/>
        <v/>
      </c>
      <c r="M4605" s="83" t="str">
        <f t="shared" si="710"/>
        <v/>
      </c>
    </row>
    <row r="4606" spans="1:13" x14ac:dyDescent="0.3">
      <c r="A4606" s="210" t="str">
        <f t="shared" si="702"/>
        <v>2024-IC-L4</v>
      </c>
      <c r="B4606" s="199">
        <f t="shared" si="703"/>
        <v>45605</v>
      </c>
      <c r="C4606" s="210" t="str">
        <f t="shared" si="704"/>
        <v>Zone 5 - Blare</v>
      </c>
      <c r="D4606" s="84" t="s">
        <v>451</v>
      </c>
      <c r="E4606" s="51" t="str">
        <f t="shared" si="705"/>
        <v>Marco</v>
      </c>
      <c r="F4606" s="51" t="str">
        <f t="shared" si="706"/>
        <v>Klein</v>
      </c>
      <c r="G4606" s="51" t="str">
        <f t="shared" si="707"/>
        <v>Men Veteran</v>
      </c>
      <c r="H4606" s="51" t="str">
        <f t="shared" si="708"/>
        <v>Mako</v>
      </c>
      <c r="I4606" s="84"/>
      <c r="J4606" s="84"/>
      <c r="K4606" s="84"/>
      <c r="L4606" s="83" t="str">
        <f t="shared" si="709"/>
        <v/>
      </c>
      <c r="M4606" s="83" t="str">
        <f t="shared" si="710"/>
        <v/>
      </c>
    </row>
    <row r="4607" spans="1:13" x14ac:dyDescent="0.3">
      <c r="A4607" s="210" t="str">
        <f t="shared" si="702"/>
        <v>2024-IC-L4</v>
      </c>
      <c r="B4607" s="199">
        <f t="shared" si="703"/>
        <v>45605</v>
      </c>
      <c r="C4607" s="210" t="str">
        <f t="shared" si="704"/>
        <v>Zone 5 - Blare</v>
      </c>
      <c r="D4607" s="84" t="s">
        <v>1367</v>
      </c>
      <c r="E4607" s="51" t="str">
        <f t="shared" si="705"/>
        <v>Nadine</v>
      </c>
      <c r="F4607" s="51" t="str">
        <f t="shared" si="706"/>
        <v>Downing</v>
      </c>
      <c r="G4607" s="51" t="str">
        <f t="shared" si="707"/>
        <v>Ladies Master</v>
      </c>
      <c r="H4607" s="51" t="str">
        <f t="shared" si="708"/>
        <v>Henties Bay</v>
      </c>
      <c r="I4607" s="84"/>
      <c r="J4607" s="84" t="s">
        <v>1280</v>
      </c>
      <c r="K4607" s="84">
        <v>98</v>
      </c>
      <c r="L4607" s="83">
        <f t="shared" si="709"/>
        <v>3.4</v>
      </c>
      <c r="M4607" s="83">
        <f t="shared" si="710"/>
        <v>3.4</v>
      </c>
    </row>
    <row r="4608" spans="1:13" x14ac:dyDescent="0.3">
      <c r="A4608" s="210" t="str">
        <f t="shared" si="702"/>
        <v>2024-IC-L4</v>
      </c>
      <c r="B4608" s="199">
        <f t="shared" si="703"/>
        <v>45605</v>
      </c>
      <c r="C4608" s="210" t="str">
        <f t="shared" si="704"/>
        <v>Zone 5 - Blare</v>
      </c>
      <c r="D4608" s="84" t="s">
        <v>1705</v>
      </c>
      <c r="E4608" s="51" t="str">
        <f t="shared" si="705"/>
        <v>Wentzel</v>
      </c>
      <c r="F4608" s="51" t="str">
        <f t="shared" si="706"/>
        <v>Smal</v>
      </c>
      <c r="G4608" s="51" t="str">
        <f t="shared" si="707"/>
        <v>Men Senior</v>
      </c>
      <c r="H4608" s="51" t="str">
        <f t="shared" si="708"/>
        <v>Okahandja</v>
      </c>
      <c r="I4608" s="84"/>
      <c r="J4608" s="84" t="s">
        <v>1279</v>
      </c>
      <c r="K4608" s="84">
        <v>155</v>
      </c>
      <c r="L4608" s="83">
        <f t="shared" si="709"/>
        <v>19.5</v>
      </c>
      <c r="M4608" s="83">
        <f t="shared" si="710"/>
        <v>19.5</v>
      </c>
    </row>
    <row r="4609" spans="1:13" x14ac:dyDescent="0.3">
      <c r="A4609" s="210" t="str">
        <f t="shared" si="702"/>
        <v>2024-IC-L4</v>
      </c>
      <c r="B4609" s="199">
        <f t="shared" si="703"/>
        <v>45605</v>
      </c>
      <c r="C4609" s="210" t="str">
        <f t="shared" si="704"/>
        <v>Zone 5 - Blare</v>
      </c>
      <c r="D4609" s="84" t="s">
        <v>1705</v>
      </c>
      <c r="E4609" s="51" t="str">
        <f t="shared" si="705"/>
        <v>Wentzel</v>
      </c>
      <c r="F4609" s="51" t="str">
        <f t="shared" si="706"/>
        <v>Smal</v>
      </c>
      <c r="G4609" s="51" t="str">
        <f t="shared" si="707"/>
        <v>Men Senior</v>
      </c>
      <c r="H4609" s="51" t="str">
        <f t="shared" si="708"/>
        <v>Okahandja</v>
      </c>
      <c r="I4609" s="84"/>
      <c r="J4609" s="84" t="s">
        <v>1279</v>
      </c>
      <c r="K4609" s="84">
        <v>86</v>
      </c>
      <c r="L4609" s="83">
        <f t="shared" si="709"/>
        <v>2.6</v>
      </c>
      <c r="M4609" s="83">
        <f t="shared" si="710"/>
        <v>2.6</v>
      </c>
    </row>
    <row r="4610" spans="1:13" x14ac:dyDescent="0.3">
      <c r="A4610" s="210" t="str">
        <f t="shared" si="702"/>
        <v>2024-IC-L4</v>
      </c>
      <c r="B4610" s="199">
        <f t="shared" si="703"/>
        <v>45605</v>
      </c>
      <c r="C4610" s="210" t="str">
        <f t="shared" si="704"/>
        <v>Zone 5 - Blare</v>
      </c>
      <c r="D4610" s="84" t="s">
        <v>1146</v>
      </c>
      <c r="E4610" s="51" t="str">
        <f t="shared" si="705"/>
        <v>Martin</v>
      </c>
      <c r="F4610" s="51" t="str">
        <f t="shared" si="706"/>
        <v>Cordier</v>
      </c>
      <c r="G4610" s="51" t="str">
        <f t="shared" si="707"/>
        <v>Men Veteran</v>
      </c>
      <c r="H4610" s="51" t="str">
        <f t="shared" si="708"/>
        <v>Okahandja</v>
      </c>
      <c r="I4610" s="84"/>
      <c r="J4610" s="84" t="s">
        <v>1279</v>
      </c>
      <c r="K4610" s="84">
        <v>156</v>
      </c>
      <c r="L4610" s="83">
        <f t="shared" si="709"/>
        <v>19.899999999999999</v>
      </c>
      <c r="M4610" s="83">
        <f t="shared" si="710"/>
        <v>19.899999999999999</v>
      </c>
    </row>
    <row r="4611" spans="1:13" x14ac:dyDescent="0.3">
      <c r="A4611" s="210" t="str">
        <f t="shared" ref="A4611:A4674" si="711">IF(D4611="","",A4610)</f>
        <v>2024-IC-L4</v>
      </c>
      <c r="B4611" s="199">
        <f t="shared" ref="B4611:B4674" si="712">IF(D4611="","",B4610)</f>
        <v>45605</v>
      </c>
      <c r="C4611" s="210" t="str">
        <f t="shared" ref="C4611:C4674" si="713">IF(D4611="","",C4610)</f>
        <v>Zone 5 - Blare</v>
      </c>
      <c r="D4611" s="84" t="s">
        <v>1146</v>
      </c>
      <c r="E4611" s="51" t="str">
        <f t="shared" ref="E4611:E4674" si="714">IF(D4611="","",VLOOKUP(D4611,Master,3,FALSE))</f>
        <v>Martin</v>
      </c>
      <c r="F4611" s="51" t="str">
        <f t="shared" ref="F4611:F4674" si="715">IF(D4611="","",VLOOKUP(D4611,Master,4,FALSE))</f>
        <v>Cordier</v>
      </c>
      <c r="G4611" s="51" t="str">
        <f t="shared" ref="G4611:G4674" si="716">IF(D4611="","",VLOOKUP(D4611,Master,5,FALSE))</f>
        <v>Men Veteran</v>
      </c>
      <c r="H4611" s="51" t="str">
        <f t="shared" ref="H4611:H4674" si="717">IF(D4611="","",VLOOKUP(D4611,Master,2,FALSE))</f>
        <v>Okahandja</v>
      </c>
      <c r="I4611" s="84"/>
      <c r="J4611" s="84" t="s">
        <v>1279</v>
      </c>
      <c r="K4611" s="84">
        <v>135</v>
      </c>
      <c r="L4611" s="83">
        <f t="shared" ref="L4611:L4674" si="718">IF(K4611="","",IF(I4611="",ROUND(HLOOKUP(J4611,kgList,K4611,FALSE),1),ROUND(HLOOKUP(I4611,kgList,K4611,FALSE),1)))</f>
        <v>12.1</v>
      </c>
      <c r="M4611" s="83">
        <f t="shared" ref="M4611:M4674" si="719">IF(L4611="","",IF(COUNTA(I4611:J4611)&gt;1,"Edible or Inedible",IF(COUNTA(I4611)=1,L4611*1,IF(COUNTA(J4611)=1,L4611*1,"ERROR"))))</f>
        <v>12.1</v>
      </c>
    </row>
    <row r="4612" spans="1:13" x14ac:dyDescent="0.3">
      <c r="A4612" s="210" t="str">
        <f t="shared" si="711"/>
        <v>2024-IC-L4</v>
      </c>
      <c r="B4612" s="199">
        <f t="shared" si="712"/>
        <v>45605</v>
      </c>
      <c r="C4612" s="210" t="str">
        <f t="shared" si="713"/>
        <v>Zone 5 - Blare</v>
      </c>
      <c r="D4612" s="84" t="s">
        <v>1146</v>
      </c>
      <c r="E4612" s="51" t="str">
        <f t="shared" si="714"/>
        <v>Martin</v>
      </c>
      <c r="F4612" s="51" t="str">
        <f t="shared" si="715"/>
        <v>Cordier</v>
      </c>
      <c r="G4612" s="51" t="str">
        <f t="shared" si="716"/>
        <v>Men Veteran</v>
      </c>
      <c r="H4612" s="51" t="str">
        <f t="shared" si="717"/>
        <v>Okahandja</v>
      </c>
      <c r="I4612" s="84"/>
      <c r="J4612" s="84" t="s">
        <v>1279</v>
      </c>
      <c r="K4612" s="84">
        <v>160</v>
      </c>
      <c r="L4612" s="83">
        <f t="shared" si="718"/>
        <v>21.7</v>
      </c>
      <c r="M4612" s="83">
        <f t="shared" si="719"/>
        <v>21.7</v>
      </c>
    </row>
    <row r="4613" spans="1:13" x14ac:dyDescent="0.3">
      <c r="A4613" s="210" t="str">
        <f t="shared" si="711"/>
        <v>2024-IC-L4</v>
      </c>
      <c r="B4613" s="199">
        <f t="shared" si="712"/>
        <v>45605</v>
      </c>
      <c r="C4613" s="210" t="str">
        <f t="shared" si="713"/>
        <v>Zone 5 - Blare</v>
      </c>
      <c r="D4613" s="84" t="s">
        <v>694</v>
      </c>
      <c r="E4613" s="51" t="str">
        <f t="shared" si="714"/>
        <v>Phillip Eric</v>
      </c>
      <c r="F4613" s="51" t="str">
        <f t="shared" si="715"/>
        <v>Mans</v>
      </c>
      <c r="G4613" s="51" t="str">
        <f t="shared" si="716"/>
        <v>Men Master</v>
      </c>
      <c r="H4613" s="51" t="str">
        <f t="shared" si="717"/>
        <v>Henties Bay</v>
      </c>
      <c r="I4613" s="84" t="s">
        <v>19</v>
      </c>
      <c r="J4613" s="84"/>
      <c r="K4613" s="84">
        <v>41</v>
      </c>
      <c r="L4613" s="83">
        <f t="shared" si="718"/>
        <v>0.7</v>
      </c>
      <c r="M4613" s="83">
        <f t="shared" si="719"/>
        <v>0.7</v>
      </c>
    </row>
    <row r="4614" spans="1:13" x14ac:dyDescent="0.3">
      <c r="A4614" s="210" t="str">
        <f t="shared" si="711"/>
        <v>2024-IC-L4</v>
      </c>
      <c r="B4614" s="199">
        <f t="shared" si="712"/>
        <v>45605</v>
      </c>
      <c r="C4614" s="210" t="str">
        <f t="shared" si="713"/>
        <v>Zone 5 - Blare</v>
      </c>
      <c r="D4614" s="84" t="s">
        <v>694</v>
      </c>
      <c r="E4614" s="51" t="str">
        <f t="shared" si="714"/>
        <v>Phillip Eric</v>
      </c>
      <c r="F4614" s="51" t="str">
        <f t="shared" si="715"/>
        <v>Mans</v>
      </c>
      <c r="G4614" s="51" t="str">
        <f t="shared" si="716"/>
        <v>Men Master</v>
      </c>
      <c r="H4614" s="51" t="str">
        <f t="shared" si="717"/>
        <v>Henties Bay</v>
      </c>
      <c r="I4614" s="84"/>
      <c r="J4614" s="84" t="s">
        <v>1280</v>
      </c>
      <c r="K4614" s="84">
        <v>81</v>
      </c>
      <c r="L4614" s="83">
        <f t="shared" si="718"/>
        <v>1.8</v>
      </c>
      <c r="M4614" s="83">
        <f t="shared" si="719"/>
        <v>1.8</v>
      </c>
    </row>
    <row r="4615" spans="1:13" x14ac:dyDescent="0.3">
      <c r="A4615" s="210" t="str">
        <f t="shared" si="711"/>
        <v>2024-IC-L4</v>
      </c>
      <c r="B4615" s="199">
        <f t="shared" si="712"/>
        <v>45605</v>
      </c>
      <c r="C4615" s="210" t="str">
        <f t="shared" si="713"/>
        <v>Zone 5 - Blare</v>
      </c>
      <c r="D4615" s="84" t="s">
        <v>694</v>
      </c>
      <c r="E4615" s="51" t="str">
        <f t="shared" si="714"/>
        <v>Phillip Eric</v>
      </c>
      <c r="F4615" s="51" t="str">
        <f t="shared" si="715"/>
        <v>Mans</v>
      </c>
      <c r="G4615" s="51" t="str">
        <f t="shared" si="716"/>
        <v>Men Master</v>
      </c>
      <c r="H4615" s="51" t="str">
        <f t="shared" si="717"/>
        <v>Henties Bay</v>
      </c>
      <c r="I4615" s="84" t="s">
        <v>19</v>
      </c>
      <c r="J4615" s="84"/>
      <c r="K4615" s="84">
        <v>43</v>
      </c>
      <c r="L4615" s="83">
        <f t="shared" si="718"/>
        <v>0.8</v>
      </c>
      <c r="M4615" s="83">
        <f t="shared" si="719"/>
        <v>0.8</v>
      </c>
    </row>
    <row r="4616" spans="1:13" x14ac:dyDescent="0.3">
      <c r="A4616" s="210" t="str">
        <f t="shared" si="711"/>
        <v>2024-IC-L4</v>
      </c>
      <c r="B4616" s="199">
        <f t="shared" si="712"/>
        <v>45605</v>
      </c>
      <c r="C4616" s="210" t="str">
        <f t="shared" si="713"/>
        <v>Zone 5 - Blare</v>
      </c>
      <c r="D4616" s="84" t="s">
        <v>694</v>
      </c>
      <c r="E4616" s="51" t="str">
        <f t="shared" si="714"/>
        <v>Phillip Eric</v>
      </c>
      <c r="F4616" s="51" t="str">
        <f t="shared" si="715"/>
        <v>Mans</v>
      </c>
      <c r="G4616" s="51" t="str">
        <f t="shared" si="716"/>
        <v>Men Master</v>
      </c>
      <c r="H4616" s="51" t="str">
        <f t="shared" si="717"/>
        <v>Henties Bay</v>
      </c>
      <c r="I4616" s="84" t="s">
        <v>19</v>
      </c>
      <c r="J4616" s="84"/>
      <c r="K4616" s="84">
        <v>45</v>
      </c>
      <c r="L4616" s="83">
        <f t="shared" si="718"/>
        <v>0.9</v>
      </c>
      <c r="M4616" s="83">
        <f t="shared" si="719"/>
        <v>0.9</v>
      </c>
    </row>
    <row r="4617" spans="1:13" x14ac:dyDescent="0.3">
      <c r="A4617" s="210" t="str">
        <f t="shared" si="711"/>
        <v>2024-IC-L4</v>
      </c>
      <c r="B4617" s="199">
        <f t="shared" si="712"/>
        <v>45605</v>
      </c>
      <c r="C4617" s="210" t="str">
        <f t="shared" si="713"/>
        <v>Zone 5 - Blare</v>
      </c>
      <c r="D4617" s="84" t="s">
        <v>1701</v>
      </c>
      <c r="E4617" s="51" t="str">
        <f t="shared" si="714"/>
        <v>Ricku</v>
      </c>
      <c r="F4617" s="51" t="str">
        <f t="shared" si="715"/>
        <v>Mans</v>
      </c>
      <c r="G4617" s="51" t="str">
        <f t="shared" si="716"/>
        <v>Men Senior</v>
      </c>
      <c r="H4617" s="51" t="str">
        <f t="shared" si="717"/>
        <v>Henties Bay</v>
      </c>
      <c r="I4617" s="84" t="s">
        <v>19</v>
      </c>
      <c r="J4617" s="84"/>
      <c r="K4617" s="84">
        <v>43</v>
      </c>
      <c r="L4617" s="83">
        <f t="shared" si="718"/>
        <v>0.8</v>
      </c>
      <c r="M4617" s="83">
        <f t="shared" si="719"/>
        <v>0.8</v>
      </c>
    </row>
    <row r="4618" spans="1:13" x14ac:dyDescent="0.3">
      <c r="A4618" s="210" t="str">
        <f t="shared" si="711"/>
        <v>2024-IC-L4</v>
      </c>
      <c r="B4618" s="199">
        <f t="shared" si="712"/>
        <v>45605</v>
      </c>
      <c r="C4618" s="210" t="str">
        <f t="shared" si="713"/>
        <v>Zone 5 - Blare</v>
      </c>
      <c r="D4618" s="84" t="s">
        <v>1701</v>
      </c>
      <c r="E4618" s="51" t="str">
        <f t="shared" si="714"/>
        <v>Ricku</v>
      </c>
      <c r="F4618" s="51" t="str">
        <f t="shared" si="715"/>
        <v>Mans</v>
      </c>
      <c r="G4618" s="51" t="str">
        <f t="shared" si="716"/>
        <v>Men Senior</v>
      </c>
      <c r="H4618" s="51" t="str">
        <f t="shared" si="717"/>
        <v>Henties Bay</v>
      </c>
      <c r="I4618" s="84" t="s">
        <v>19</v>
      </c>
      <c r="J4618" s="84"/>
      <c r="K4618" s="84">
        <v>40</v>
      </c>
      <c r="L4618" s="83">
        <f t="shared" si="718"/>
        <v>0.7</v>
      </c>
      <c r="M4618" s="83">
        <f t="shared" si="719"/>
        <v>0.7</v>
      </c>
    </row>
    <row r="4619" spans="1:13" x14ac:dyDescent="0.3">
      <c r="A4619" s="210" t="str">
        <f t="shared" si="711"/>
        <v>2024-IC-L4</v>
      </c>
      <c r="B4619" s="199">
        <f t="shared" si="712"/>
        <v>45605</v>
      </c>
      <c r="C4619" s="210" t="str">
        <f t="shared" si="713"/>
        <v>Zone 5 - Blare</v>
      </c>
      <c r="D4619" s="84" t="s">
        <v>1701</v>
      </c>
      <c r="E4619" s="51" t="str">
        <f t="shared" si="714"/>
        <v>Ricku</v>
      </c>
      <c r="F4619" s="51" t="str">
        <f t="shared" si="715"/>
        <v>Mans</v>
      </c>
      <c r="G4619" s="51" t="str">
        <f t="shared" si="716"/>
        <v>Men Senior</v>
      </c>
      <c r="H4619" s="51" t="str">
        <f t="shared" si="717"/>
        <v>Henties Bay</v>
      </c>
      <c r="I4619" s="84" t="s">
        <v>19</v>
      </c>
      <c r="J4619" s="84"/>
      <c r="K4619" s="84">
        <v>42</v>
      </c>
      <c r="L4619" s="83">
        <f t="shared" si="718"/>
        <v>0.8</v>
      </c>
      <c r="M4619" s="83">
        <f t="shared" si="719"/>
        <v>0.8</v>
      </c>
    </row>
    <row r="4620" spans="1:13" x14ac:dyDescent="0.3">
      <c r="A4620" s="210" t="str">
        <f t="shared" si="711"/>
        <v>2024-IC-L4</v>
      </c>
      <c r="B4620" s="199">
        <f t="shared" si="712"/>
        <v>45605</v>
      </c>
      <c r="C4620" s="210" t="str">
        <f t="shared" si="713"/>
        <v>Zone 5 - Blare</v>
      </c>
      <c r="D4620" s="84" t="s">
        <v>778</v>
      </c>
      <c r="E4620" s="51" t="str">
        <f t="shared" si="714"/>
        <v>Danie</v>
      </c>
      <c r="F4620" s="51" t="str">
        <f t="shared" si="715"/>
        <v>Pieters</v>
      </c>
      <c r="G4620" s="51" t="str">
        <f t="shared" si="716"/>
        <v>Men Grand Masters</v>
      </c>
      <c r="H4620" s="51" t="str">
        <f t="shared" si="717"/>
        <v>Okahandja</v>
      </c>
      <c r="I4620" s="84"/>
      <c r="J4620" s="84"/>
      <c r="K4620" s="84"/>
      <c r="L4620" s="83" t="str">
        <f t="shared" si="718"/>
        <v/>
      </c>
      <c r="M4620" s="83" t="str">
        <f t="shared" si="719"/>
        <v/>
      </c>
    </row>
    <row r="4621" spans="1:13" x14ac:dyDescent="0.3">
      <c r="A4621" s="210" t="str">
        <f t="shared" si="711"/>
        <v>2024-IC-L4</v>
      </c>
      <c r="B4621" s="199">
        <f t="shared" si="712"/>
        <v>45605</v>
      </c>
      <c r="C4621" s="210" t="str">
        <f t="shared" si="713"/>
        <v>Zone 5 - Blare</v>
      </c>
      <c r="D4621" s="84" t="s">
        <v>622</v>
      </c>
      <c r="E4621" s="51" t="str">
        <f t="shared" si="714"/>
        <v>Karel</v>
      </c>
      <c r="F4621" s="51" t="str">
        <f t="shared" si="715"/>
        <v>Agenbag</v>
      </c>
      <c r="G4621" s="51" t="str">
        <f t="shared" si="716"/>
        <v>Men Senior</v>
      </c>
      <c r="H4621" s="51" t="str">
        <f t="shared" si="717"/>
        <v>Henties Bay</v>
      </c>
      <c r="I4621" s="84"/>
      <c r="J4621" s="84"/>
      <c r="K4621" s="84"/>
      <c r="L4621" s="83" t="str">
        <f t="shared" si="718"/>
        <v/>
      </c>
      <c r="M4621" s="83" t="str">
        <f t="shared" si="719"/>
        <v/>
      </c>
    </row>
    <row r="4622" spans="1:13" x14ac:dyDescent="0.3">
      <c r="A4622" s="210" t="str">
        <f t="shared" si="711"/>
        <v>2024-IC-L4</v>
      </c>
      <c r="B4622" s="199">
        <f t="shared" si="712"/>
        <v>45605</v>
      </c>
      <c r="C4622" s="210" t="str">
        <f t="shared" si="713"/>
        <v>Zone 5 - Blare</v>
      </c>
      <c r="D4622" s="84" t="s">
        <v>475</v>
      </c>
      <c r="E4622" s="51" t="str">
        <f t="shared" si="714"/>
        <v>Johan</v>
      </c>
      <c r="F4622" s="51" t="str">
        <f t="shared" si="715"/>
        <v>Agenbag</v>
      </c>
      <c r="G4622" s="51" t="str">
        <f t="shared" si="716"/>
        <v>Men Master</v>
      </c>
      <c r="H4622" s="51" t="str">
        <f t="shared" si="717"/>
        <v>Henties Bay</v>
      </c>
      <c r="I4622" s="84"/>
      <c r="J4622" s="84"/>
      <c r="K4622" s="84"/>
      <c r="L4622" s="83" t="str">
        <f t="shared" si="718"/>
        <v/>
      </c>
      <c r="M4622" s="83" t="str">
        <f t="shared" si="719"/>
        <v/>
      </c>
    </row>
    <row r="4623" spans="1:13" x14ac:dyDescent="0.3">
      <c r="A4623" s="210" t="str">
        <f t="shared" si="711"/>
        <v>2024-IC-L4</v>
      </c>
      <c r="B4623" s="199">
        <f t="shared" si="712"/>
        <v>45605</v>
      </c>
      <c r="C4623" s="210" t="str">
        <f t="shared" si="713"/>
        <v>Zone 5 - Blare</v>
      </c>
      <c r="D4623" s="84" t="s">
        <v>563</v>
      </c>
      <c r="E4623" s="51" t="str">
        <f t="shared" si="714"/>
        <v>Michele</v>
      </c>
      <c r="F4623" s="51" t="str">
        <f t="shared" si="715"/>
        <v>Andersen</v>
      </c>
      <c r="G4623" s="51" t="str">
        <f t="shared" si="716"/>
        <v>Ladies Grand Masters</v>
      </c>
      <c r="H4623" s="51" t="str">
        <f t="shared" si="717"/>
        <v>Henties Bay</v>
      </c>
      <c r="I4623" s="84"/>
      <c r="J4623" s="84"/>
      <c r="K4623" s="84"/>
      <c r="L4623" s="83" t="str">
        <f t="shared" si="718"/>
        <v/>
      </c>
      <c r="M4623" s="83" t="str">
        <f t="shared" si="719"/>
        <v/>
      </c>
    </row>
    <row r="4624" spans="1:13" x14ac:dyDescent="0.3">
      <c r="A4624" s="210" t="str">
        <f t="shared" si="711"/>
        <v>2024-IC-L4</v>
      </c>
      <c r="B4624" s="199">
        <f t="shared" si="712"/>
        <v>45605</v>
      </c>
      <c r="C4624" s="210" t="str">
        <f t="shared" si="713"/>
        <v>Zone 5 - Blare</v>
      </c>
      <c r="D4624" s="84" t="s">
        <v>544</v>
      </c>
      <c r="E4624" s="51" t="str">
        <f t="shared" si="714"/>
        <v>Simen</v>
      </c>
      <c r="F4624" s="51" t="str">
        <f t="shared" si="715"/>
        <v>Andersen</v>
      </c>
      <c r="G4624" s="51" t="str">
        <f t="shared" si="716"/>
        <v>Men Grand Masters</v>
      </c>
      <c r="H4624" s="51" t="str">
        <f t="shared" si="717"/>
        <v>Henties Bay</v>
      </c>
      <c r="I4624" s="84"/>
      <c r="J4624" s="84"/>
      <c r="K4624" s="84"/>
      <c r="L4624" s="83" t="str">
        <f t="shared" si="718"/>
        <v/>
      </c>
      <c r="M4624" s="83" t="str">
        <f t="shared" si="719"/>
        <v/>
      </c>
    </row>
    <row r="4625" spans="1:13" x14ac:dyDescent="0.3">
      <c r="A4625" s="210" t="str">
        <f t="shared" si="711"/>
        <v>2024-IC-L4</v>
      </c>
      <c r="B4625" s="199">
        <f t="shared" si="712"/>
        <v>45605</v>
      </c>
      <c r="C4625" s="210" t="str">
        <f t="shared" si="713"/>
        <v>Zone 5 - Blare</v>
      </c>
      <c r="D4625" s="84" t="s">
        <v>946</v>
      </c>
      <c r="E4625" s="51" t="str">
        <f t="shared" si="714"/>
        <v>Johan</v>
      </c>
      <c r="F4625" s="51" t="str">
        <f t="shared" si="715"/>
        <v>Herbst</v>
      </c>
      <c r="G4625" s="51" t="str">
        <f t="shared" si="716"/>
        <v>Men Veteran</v>
      </c>
      <c r="H4625" s="51" t="str">
        <f t="shared" si="717"/>
        <v>Henties Bay</v>
      </c>
      <c r="I4625" s="84"/>
      <c r="J4625" s="84"/>
      <c r="K4625" s="84"/>
      <c r="L4625" s="83" t="str">
        <f t="shared" si="718"/>
        <v/>
      </c>
      <c r="M4625" s="83" t="str">
        <f t="shared" si="719"/>
        <v/>
      </c>
    </row>
    <row r="4626" spans="1:13" x14ac:dyDescent="0.3">
      <c r="A4626" s="210" t="str">
        <f t="shared" si="711"/>
        <v>2024-IC-L4</v>
      </c>
      <c r="B4626" s="199">
        <f t="shared" si="712"/>
        <v>45605</v>
      </c>
      <c r="C4626" s="210" t="str">
        <f t="shared" si="713"/>
        <v>Zone 5 - Blare</v>
      </c>
      <c r="D4626" s="84" t="s">
        <v>556</v>
      </c>
      <c r="E4626" s="51" t="str">
        <f t="shared" si="714"/>
        <v>Lance</v>
      </c>
      <c r="F4626" s="51" t="str">
        <f t="shared" si="715"/>
        <v>Mills</v>
      </c>
      <c r="G4626" s="51" t="str">
        <f t="shared" si="716"/>
        <v>Men Master</v>
      </c>
      <c r="H4626" s="51" t="str">
        <f t="shared" si="717"/>
        <v>Henties Bay</v>
      </c>
      <c r="I4626" s="84"/>
      <c r="J4626" s="84"/>
      <c r="K4626" s="84"/>
      <c r="L4626" s="83" t="str">
        <f t="shared" si="718"/>
        <v/>
      </c>
      <c r="M4626" s="83" t="str">
        <f t="shared" si="719"/>
        <v/>
      </c>
    </row>
    <row r="4627" spans="1:13" x14ac:dyDescent="0.3">
      <c r="A4627" s="210" t="str">
        <f t="shared" si="711"/>
        <v>2024-IC-L4</v>
      </c>
      <c r="B4627" s="199">
        <f t="shared" si="712"/>
        <v>45605</v>
      </c>
      <c r="C4627" s="210" t="str">
        <f t="shared" si="713"/>
        <v>Zone 5 - Blare</v>
      </c>
      <c r="D4627" s="84" t="s">
        <v>632</v>
      </c>
      <c r="E4627" s="51" t="str">
        <f t="shared" si="714"/>
        <v>Ray</v>
      </c>
      <c r="F4627" s="51" t="str">
        <f t="shared" si="715"/>
        <v>Moody</v>
      </c>
      <c r="G4627" s="51" t="str">
        <f t="shared" si="716"/>
        <v>Men Senior</v>
      </c>
      <c r="H4627" s="51" t="str">
        <f t="shared" si="717"/>
        <v>Benguella</v>
      </c>
      <c r="I4627" s="84"/>
      <c r="J4627" s="84" t="s">
        <v>1279</v>
      </c>
      <c r="K4627" s="84">
        <v>83</v>
      </c>
      <c r="L4627" s="83">
        <f t="shared" si="718"/>
        <v>2.2999999999999998</v>
      </c>
      <c r="M4627" s="83">
        <f t="shared" si="719"/>
        <v>2.2999999999999998</v>
      </c>
    </row>
    <row r="4628" spans="1:13" x14ac:dyDescent="0.3">
      <c r="A4628" s="210" t="str">
        <f t="shared" si="711"/>
        <v>2024-IC-L4</v>
      </c>
      <c r="B4628" s="199">
        <f t="shared" si="712"/>
        <v>45605</v>
      </c>
      <c r="C4628" s="210" t="str">
        <f t="shared" si="713"/>
        <v>Zone 5 - Blare</v>
      </c>
      <c r="D4628" s="84" t="s">
        <v>632</v>
      </c>
      <c r="E4628" s="51" t="str">
        <f t="shared" si="714"/>
        <v>Ray</v>
      </c>
      <c r="F4628" s="51" t="str">
        <f t="shared" si="715"/>
        <v>Moody</v>
      </c>
      <c r="G4628" s="51" t="str">
        <f t="shared" si="716"/>
        <v>Men Senior</v>
      </c>
      <c r="H4628" s="51" t="str">
        <f t="shared" si="717"/>
        <v>Benguella</v>
      </c>
      <c r="I4628" s="84" t="s">
        <v>19</v>
      </c>
      <c r="J4628" s="84"/>
      <c r="K4628" s="84">
        <v>52</v>
      </c>
      <c r="L4628" s="83">
        <f t="shared" si="718"/>
        <v>1.4</v>
      </c>
      <c r="M4628" s="83">
        <f t="shared" si="719"/>
        <v>1.4</v>
      </c>
    </row>
    <row r="4629" spans="1:13" x14ac:dyDescent="0.3">
      <c r="A4629" s="210" t="str">
        <f t="shared" si="711"/>
        <v>2024-IC-L4</v>
      </c>
      <c r="B4629" s="199">
        <f t="shared" si="712"/>
        <v>45605</v>
      </c>
      <c r="C4629" s="210" t="str">
        <f t="shared" si="713"/>
        <v>Zone 5 - Blare</v>
      </c>
      <c r="D4629" s="84" t="s">
        <v>632</v>
      </c>
      <c r="E4629" s="51" t="str">
        <f t="shared" si="714"/>
        <v>Ray</v>
      </c>
      <c r="F4629" s="51" t="str">
        <f t="shared" si="715"/>
        <v>Moody</v>
      </c>
      <c r="G4629" s="51" t="str">
        <f t="shared" si="716"/>
        <v>Men Senior</v>
      </c>
      <c r="H4629" s="51" t="str">
        <f t="shared" si="717"/>
        <v>Benguella</v>
      </c>
      <c r="I4629" s="84" t="s">
        <v>19</v>
      </c>
      <c r="J4629" s="84"/>
      <c r="K4629" s="84">
        <v>43</v>
      </c>
      <c r="L4629" s="83">
        <f t="shared" si="718"/>
        <v>0.8</v>
      </c>
      <c r="M4629" s="83">
        <f t="shared" si="719"/>
        <v>0.8</v>
      </c>
    </row>
    <row r="4630" spans="1:13" x14ac:dyDescent="0.3">
      <c r="A4630" s="210" t="str">
        <f t="shared" si="711"/>
        <v>2024-IC-L4</v>
      </c>
      <c r="B4630" s="199">
        <f t="shared" si="712"/>
        <v>45605</v>
      </c>
      <c r="C4630" s="210" t="str">
        <f t="shared" si="713"/>
        <v>Zone 5 - Blare</v>
      </c>
      <c r="D4630" s="84" t="s">
        <v>632</v>
      </c>
      <c r="E4630" s="51" t="str">
        <f t="shared" si="714"/>
        <v>Ray</v>
      </c>
      <c r="F4630" s="51" t="str">
        <f t="shared" si="715"/>
        <v>Moody</v>
      </c>
      <c r="G4630" s="51" t="str">
        <f t="shared" si="716"/>
        <v>Men Senior</v>
      </c>
      <c r="H4630" s="51" t="str">
        <f t="shared" si="717"/>
        <v>Benguella</v>
      </c>
      <c r="I4630" s="84" t="s">
        <v>19</v>
      </c>
      <c r="J4630" s="84"/>
      <c r="K4630" s="84">
        <v>50</v>
      </c>
      <c r="L4630" s="83">
        <f t="shared" si="718"/>
        <v>1.3</v>
      </c>
      <c r="M4630" s="83">
        <f t="shared" si="719"/>
        <v>1.3</v>
      </c>
    </row>
    <row r="4631" spans="1:13" x14ac:dyDescent="0.3">
      <c r="A4631" s="210" t="str">
        <f t="shared" si="711"/>
        <v>2024-IC-L4</v>
      </c>
      <c r="B4631" s="199">
        <f t="shared" si="712"/>
        <v>45605</v>
      </c>
      <c r="C4631" s="210" t="str">
        <f t="shared" si="713"/>
        <v>Zone 5 - Blare</v>
      </c>
      <c r="D4631" s="84" t="s">
        <v>632</v>
      </c>
      <c r="E4631" s="51" t="str">
        <f t="shared" si="714"/>
        <v>Ray</v>
      </c>
      <c r="F4631" s="51" t="str">
        <f t="shared" si="715"/>
        <v>Moody</v>
      </c>
      <c r="G4631" s="51" t="str">
        <f t="shared" si="716"/>
        <v>Men Senior</v>
      </c>
      <c r="H4631" s="51" t="str">
        <f t="shared" si="717"/>
        <v>Benguella</v>
      </c>
      <c r="I4631" s="84" t="s">
        <v>19</v>
      </c>
      <c r="J4631" s="84"/>
      <c r="K4631" s="84">
        <v>43</v>
      </c>
      <c r="L4631" s="83">
        <f t="shared" si="718"/>
        <v>0.8</v>
      </c>
      <c r="M4631" s="83">
        <f t="shared" si="719"/>
        <v>0.8</v>
      </c>
    </row>
    <row r="4632" spans="1:13" x14ac:dyDescent="0.3">
      <c r="A4632" s="210" t="str">
        <f t="shared" si="711"/>
        <v>2024-IC-L4</v>
      </c>
      <c r="B4632" s="199">
        <f t="shared" si="712"/>
        <v>45605</v>
      </c>
      <c r="C4632" s="210" t="str">
        <f t="shared" si="713"/>
        <v>Zone 5 - Blare</v>
      </c>
      <c r="D4632" s="84" t="s">
        <v>693</v>
      </c>
      <c r="E4632" s="51" t="str">
        <f t="shared" si="714"/>
        <v>Sonita</v>
      </c>
      <c r="F4632" s="51" t="str">
        <f t="shared" si="715"/>
        <v>Arangies</v>
      </c>
      <c r="G4632" s="51" t="str">
        <f t="shared" si="716"/>
        <v>Ladies Veteran</v>
      </c>
      <c r="H4632" s="51" t="str">
        <f t="shared" si="717"/>
        <v>Benguella</v>
      </c>
      <c r="I4632" s="84" t="s">
        <v>19</v>
      </c>
      <c r="J4632" s="84"/>
      <c r="K4632" s="84">
        <v>43</v>
      </c>
      <c r="L4632" s="83">
        <f t="shared" si="718"/>
        <v>0.8</v>
      </c>
      <c r="M4632" s="83">
        <f t="shared" si="719"/>
        <v>0.8</v>
      </c>
    </row>
    <row r="4633" spans="1:13" x14ac:dyDescent="0.3">
      <c r="A4633" s="210" t="str">
        <f t="shared" si="711"/>
        <v>2024-IC-L4</v>
      </c>
      <c r="B4633" s="199">
        <f t="shared" si="712"/>
        <v>45605</v>
      </c>
      <c r="C4633" s="210" t="str">
        <f t="shared" si="713"/>
        <v>Zone 5 - Blare</v>
      </c>
      <c r="D4633" s="84" t="s">
        <v>984</v>
      </c>
      <c r="E4633" s="51" t="str">
        <f t="shared" si="714"/>
        <v>Louis</v>
      </c>
      <c r="F4633" s="51" t="str">
        <f t="shared" si="715"/>
        <v>Arangies</v>
      </c>
      <c r="G4633" s="51" t="str">
        <f t="shared" si="716"/>
        <v>Men Master</v>
      </c>
      <c r="H4633" s="51" t="str">
        <f t="shared" si="717"/>
        <v>Benguella</v>
      </c>
      <c r="I4633" s="84"/>
      <c r="J4633" s="84"/>
      <c r="K4633" s="84"/>
      <c r="L4633" s="83" t="str">
        <f t="shared" si="718"/>
        <v/>
      </c>
      <c r="M4633" s="83" t="str">
        <f t="shared" si="719"/>
        <v/>
      </c>
    </row>
    <row r="4634" spans="1:13" x14ac:dyDescent="0.3">
      <c r="A4634" s="210" t="str">
        <f t="shared" si="711"/>
        <v>2024-IC-L4</v>
      </c>
      <c r="B4634" s="199">
        <f t="shared" si="712"/>
        <v>45605</v>
      </c>
      <c r="C4634" s="210" t="str">
        <f t="shared" si="713"/>
        <v>Zone 5 - Blare</v>
      </c>
      <c r="D4634" s="84" t="s">
        <v>570</v>
      </c>
      <c r="E4634" s="51" t="str">
        <f t="shared" si="714"/>
        <v>Lezelle</v>
      </c>
      <c r="F4634" s="51" t="str">
        <f t="shared" si="715"/>
        <v xml:space="preserve">Smit </v>
      </c>
      <c r="G4634" s="51" t="str">
        <f t="shared" si="716"/>
        <v>Ladies Veteran</v>
      </c>
      <c r="H4634" s="51" t="str">
        <f t="shared" si="717"/>
        <v>Benguella</v>
      </c>
      <c r="I4634" s="84"/>
      <c r="J4634" s="84"/>
      <c r="K4634" s="84"/>
      <c r="L4634" s="83" t="str">
        <f t="shared" si="718"/>
        <v/>
      </c>
      <c r="M4634" s="83" t="str">
        <f t="shared" si="719"/>
        <v/>
      </c>
    </row>
    <row r="4635" spans="1:13" x14ac:dyDescent="0.3">
      <c r="A4635" s="210" t="str">
        <f t="shared" si="711"/>
        <v>2024-IC-L4</v>
      </c>
      <c r="B4635" s="199">
        <f t="shared" si="712"/>
        <v>45605</v>
      </c>
      <c r="C4635" s="210" t="str">
        <f t="shared" si="713"/>
        <v>Zone 5 - Blare</v>
      </c>
      <c r="D4635" s="84" t="s">
        <v>585</v>
      </c>
      <c r="E4635" s="51" t="str">
        <f t="shared" si="714"/>
        <v>Stewert</v>
      </c>
      <c r="F4635" s="51" t="str">
        <f t="shared" si="715"/>
        <v>Reimann</v>
      </c>
      <c r="G4635" s="51" t="str">
        <f t="shared" si="716"/>
        <v>Men U/21</v>
      </c>
      <c r="H4635" s="51" t="str">
        <f t="shared" si="717"/>
        <v>Benguella</v>
      </c>
      <c r="I4635" s="84"/>
      <c r="J4635" s="84"/>
      <c r="K4635" s="84"/>
      <c r="L4635" s="83" t="str">
        <f t="shared" si="718"/>
        <v/>
      </c>
      <c r="M4635" s="83" t="str">
        <f t="shared" si="719"/>
        <v/>
      </c>
    </row>
    <row r="4636" spans="1:13" x14ac:dyDescent="0.3">
      <c r="A4636" s="210" t="str">
        <f t="shared" si="711"/>
        <v>2024-IC-L4</v>
      </c>
      <c r="B4636" s="199">
        <f t="shared" si="712"/>
        <v>45605</v>
      </c>
      <c r="C4636" s="210" t="str">
        <f t="shared" si="713"/>
        <v>Zone 5 - Blare</v>
      </c>
      <c r="D4636" s="84" t="s">
        <v>1318</v>
      </c>
      <c r="E4636" s="51" t="str">
        <f t="shared" si="714"/>
        <v>Kurt</v>
      </c>
      <c r="F4636" s="51" t="str">
        <f t="shared" si="715"/>
        <v>Dobberstein</v>
      </c>
      <c r="G4636" s="51" t="str">
        <f t="shared" si="716"/>
        <v>Men Veteran</v>
      </c>
      <c r="H4636" s="51" t="str">
        <f t="shared" si="717"/>
        <v>Benguella</v>
      </c>
      <c r="I4636" s="84"/>
      <c r="J4636" s="84"/>
      <c r="K4636" s="84"/>
      <c r="L4636" s="83" t="str">
        <f t="shared" si="718"/>
        <v/>
      </c>
      <c r="M4636" s="83" t="str">
        <f t="shared" si="719"/>
        <v/>
      </c>
    </row>
    <row r="4637" spans="1:13" x14ac:dyDescent="0.3">
      <c r="A4637" s="210" t="str">
        <f t="shared" si="711"/>
        <v>2024-IC-L4</v>
      </c>
      <c r="B4637" s="199">
        <f t="shared" si="712"/>
        <v>45605</v>
      </c>
      <c r="C4637" s="210" t="str">
        <f t="shared" si="713"/>
        <v>Zone 5 - Blare</v>
      </c>
      <c r="D4637" s="84" t="s">
        <v>664</v>
      </c>
      <c r="E4637" s="51" t="str">
        <f t="shared" si="714"/>
        <v>Loandro</v>
      </c>
      <c r="F4637" s="51" t="str">
        <f t="shared" si="715"/>
        <v>Steenkamp</v>
      </c>
      <c r="G4637" s="51" t="str">
        <f t="shared" si="716"/>
        <v>Men Master</v>
      </c>
      <c r="H4637" s="51" t="str">
        <f t="shared" si="717"/>
        <v>Benguella</v>
      </c>
      <c r="I4637" s="84"/>
      <c r="J4637" s="84"/>
      <c r="K4637" s="84"/>
      <c r="L4637" s="83" t="str">
        <f t="shared" si="718"/>
        <v/>
      </c>
      <c r="M4637" s="83" t="str">
        <f t="shared" si="719"/>
        <v/>
      </c>
    </row>
    <row r="4638" spans="1:13" x14ac:dyDescent="0.3">
      <c r="A4638" s="210" t="str">
        <f t="shared" si="711"/>
        <v>2024-IC-L4</v>
      </c>
      <c r="B4638" s="199">
        <f t="shared" si="712"/>
        <v>45605</v>
      </c>
      <c r="C4638" s="210" t="str">
        <f t="shared" si="713"/>
        <v>Zone 5 - Blare</v>
      </c>
      <c r="D4638" s="84" t="s">
        <v>668</v>
      </c>
      <c r="E4638" s="51" t="str">
        <f t="shared" si="714"/>
        <v>Nadia</v>
      </c>
      <c r="F4638" s="51" t="str">
        <f t="shared" si="715"/>
        <v>Steenkamp</v>
      </c>
      <c r="G4638" s="51" t="str">
        <f t="shared" si="716"/>
        <v>Ladies Master</v>
      </c>
      <c r="H4638" s="51" t="str">
        <f t="shared" si="717"/>
        <v>Benguella</v>
      </c>
      <c r="I4638" s="84"/>
      <c r="J4638" s="84"/>
      <c r="K4638" s="84"/>
      <c r="L4638" s="83" t="str">
        <f t="shared" si="718"/>
        <v/>
      </c>
      <c r="M4638" s="83" t="str">
        <f t="shared" si="719"/>
        <v/>
      </c>
    </row>
    <row r="4639" spans="1:13" x14ac:dyDescent="0.3">
      <c r="A4639" s="210" t="str">
        <f t="shared" si="711"/>
        <v>2024-IC-L4</v>
      </c>
      <c r="B4639" s="199">
        <f t="shared" si="712"/>
        <v>45605</v>
      </c>
      <c r="C4639" s="210" t="str">
        <f t="shared" si="713"/>
        <v>Zone 5 - Blare</v>
      </c>
      <c r="D4639" s="84" t="s">
        <v>909</v>
      </c>
      <c r="E4639" s="51" t="str">
        <f t="shared" si="714"/>
        <v>Sarel</v>
      </c>
      <c r="F4639" s="51" t="str">
        <f t="shared" si="715"/>
        <v>Mynhardt</v>
      </c>
      <c r="G4639" s="51" t="str">
        <f t="shared" si="716"/>
        <v>Men Master</v>
      </c>
      <c r="H4639" s="51" t="str">
        <f t="shared" si="717"/>
        <v>Atlantic Angling Club</v>
      </c>
      <c r="I4639" s="84"/>
      <c r="J4639" s="84" t="s">
        <v>1273</v>
      </c>
      <c r="K4639" s="84">
        <v>142</v>
      </c>
      <c r="L4639" s="83">
        <f t="shared" si="718"/>
        <v>38.5</v>
      </c>
      <c r="M4639" s="83">
        <f t="shared" si="719"/>
        <v>38.5</v>
      </c>
    </row>
    <row r="4640" spans="1:13" x14ac:dyDescent="0.3">
      <c r="A4640" s="210" t="str">
        <f t="shared" si="711"/>
        <v>2024-IC-L4</v>
      </c>
      <c r="B4640" s="199">
        <f t="shared" si="712"/>
        <v>45605</v>
      </c>
      <c r="C4640" s="210" t="str">
        <f t="shared" si="713"/>
        <v>Zone 5 - Blare</v>
      </c>
      <c r="D4640" s="84" t="s">
        <v>1684</v>
      </c>
      <c r="E4640" s="51" t="str">
        <f t="shared" si="714"/>
        <v>Frans</v>
      </c>
      <c r="F4640" s="51" t="str">
        <f t="shared" si="715"/>
        <v>Joubert</v>
      </c>
      <c r="G4640" s="51" t="str">
        <f t="shared" si="716"/>
        <v>Men Veteran</v>
      </c>
      <c r="H4640" s="51" t="str">
        <f t="shared" si="717"/>
        <v>Atlantic Angling Club</v>
      </c>
      <c r="I4640" s="84"/>
      <c r="J4640" s="84" t="s">
        <v>1280</v>
      </c>
      <c r="K4640" s="84">
        <v>96</v>
      </c>
      <c r="L4640" s="83">
        <f t="shared" si="718"/>
        <v>3.2</v>
      </c>
      <c r="M4640" s="83">
        <f t="shared" si="719"/>
        <v>3.2</v>
      </c>
    </row>
    <row r="4641" spans="1:13" x14ac:dyDescent="0.3">
      <c r="A4641" s="210" t="str">
        <f t="shared" si="711"/>
        <v>2024-IC-L4</v>
      </c>
      <c r="B4641" s="199">
        <f t="shared" si="712"/>
        <v>45605</v>
      </c>
      <c r="C4641" s="210" t="str">
        <f t="shared" si="713"/>
        <v>Zone 5 - Blare</v>
      </c>
      <c r="D4641" s="84" t="s">
        <v>460</v>
      </c>
      <c r="E4641" s="51" t="str">
        <f t="shared" si="714"/>
        <v>Johan</v>
      </c>
      <c r="F4641" s="51" t="str">
        <f t="shared" si="715"/>
        <v>Mostert</v>
      </c>
      <c r="G4641" s="51" t="str">
        <f t="shared" si="716"/>
        <v>Men Veteran</v>
      </c>
      <c r="H4641" s="51" t="str">
        <f t="shared" si="717"/>
        <v>Atlantic Angling Club</v>
      </c>
      <c r="I4641" s="84"/>
      <c r="J4641" s="84" t="s">
        <v>1279</v>
      </c>
      <c r="K4641" s="84">
        <v>93</v>
      </c>
      <c r="L4641" s="83">
        <f t="shared" si="718"/>
        <v>3.4</v>
      </c>
      <c r="M4641" s="83">
        <f t="shared" si="719"/>
        <v>3.4</v>
      </c>
    </row>
    <row r="4642" spans="1:13" x14ac:dyDescent="0.3">
      <c r="A4642" s="210" t="str">
        <f t="shared" si="711"/>
        <v>2024-IC-L4</v>
      </c>
      <c r="B4642" s="199">
        <f t="shared" si="712"/>
        <v>45605</v>
      </c>
      <c r="C4642" s="210" t="str">
        <f t="shared" si="713"/>
        <v>Zone 5 - Blare</v>
      </c>
      <c r="D4642" s="84" t="s">
        <v>460</v>
      </c>
      <c r="E4642" s="51" t="str">
        <f t="shared" si="714"/>
        <v>Johan</v>
      </c>
      <c r="F4642" s="51" t="str">
        <f t="shared" si="715"/>
        <v>Mostert</v>
      </c>
      <c r="G4642" s="51" t="str">
        <f t="shared" si="716"/>
        <v>Men Veteran</v>
      </c>
      <c r="H4642" s="51" t="str">
        <f t="shared" si="717"/>
        <v>Atlantic Angling Club</v>
      </c>
      <c r="I4642" s="84"/>
      <c r="J4642" s="84" t="s">
        <v>1279</v>
      </c>
      <c r="K4642" s="84">
        <v>109</v>
      </c>
      <c r="L4642" s="83">
        <f t="shared" si="718"/>
        <v>5.8</v>
      </c>
      <c r="M4642" s="83">
        <f t="shared" si="719"/>
        <v>5.8</v>
      </c>
    </row>
    <row r="4643" spans="1:13" x14ac:dyDescent="0.3">
      <c r="A4643" s="210" t="str">
        <f t="shared" si="711"/>
        <v>2024-IC-L4</v>
      </c>
      <c r="B4643" s="199">
        <f t="shared" si="712"/>
        <v>45605</v>
      </c>
      <c r="C4643" s="210" t="str">
        <f t="shared" si="713"/>
        <v>Zone 5 - Blare</v>
      </c>
      <c r="D4643" s="84" t="s">
        <v>682</v>
      </c>
      <c r="E4643" s="51" t="str">
        <f t="shared" si="714"/>
        <v>Henning</v>
      </c>
      <c r="F4643" s="51" t="str">
        <f t="shared" si="715"/>
        <v>Du Plessis</v>
      </c>
      <c r="G4643" s="51" t="str">
        <f t="shared" si="716"/>
        <v>Men Master</v>
      </c>
      <c r="H4643" s="51" t="str">
        <f t="shared" si="717"/>
        <v>Atlantic Angling Club</v>
      </c>
      <c r="I4643" s="84"/>
      <c r="J4643" s="84" t="s">
        <v>1279</v>
      </c>
      <c r="K4643" s="84">
        <v>78</v>
      </c>
      <c r="L4643" s="83">
        <f t="shared" si="718"/>
        <v>1.9</v>
      </c>
      <c r="M4643" s="83">
        <f t="shared" si="719"/>
        <v>1.9</v>
      </c>
    </row>
    <row r="4644" spans="1:13" x14ac:dyDescent="0.3">
      <c r="A4644" s="210" t="str">
        <f t="shared" si="711"/>
        <v>2024-IC-L4</v>
      </c>
      <c r="B4644" s="199">
        <f t="shared" si="712"/>
        <v>45605</v>
      </c>
      <c r="C4644" s="210" t="str">
        <f t="shared" si="713"/>
        <v>Zone 5 - Blare</v>
      </c>
      <c r="D4644" s="84" t="s">
        <v>682</v>
      </c>
      <c r="E4644" s="51" t="str">
        <f t="shared" si="714"/>
        <v>Henning</v>
      </c>
      <c r="F4644" s="51" t="str">
        <f t="shared" si="715"/>
        <v>Du Plessis</v>
      </c>
      <c r="G4644" s="51" t="str">
        <f t="shared" si="716"/>
        <v>Men Master</v>
      </c>
      <c r="H4644" s="51" t="str">
        <f t="shared" si="717"/>
        <v>Atlantic Angling Club</v>
      </c>
      <c r="I4644" s="84"/>
      <c r="J4644" s="84" t="s">
        <v>1279</v>
      </c>
      <c r="K4644" s="84">
        <v>71</v>
      </c>
      <c r="L4644" s="83">
        <f t="shared" si="718"/>
        <v>1.3</v>
      </c>
      <c r="M4644" s="83">
        <f t="shared" si="719"/>
        <v>1.3</v>
      </c>
    </row>
    <row r="4645" spans="1:13" x14ac:dyDescent="0.3">
      <c r="A4645" s="210" t="str">
        <f t="shared" si="711"/>
        <v>2024-IC-L4</v>
      </c>
      <c r="B4645" s="199">
        <f t="shared" si="712"/>
        <v>45605</v>
      </c>
      <c r="C4645" s="210" t="str">
        <f t="shared" si="713"/>
        <v>Zone 5 - Blare</v>
      </c>
      <c r="D4645" s="84" t="s">
        <v>682</v>
      </c>
      <c r="E4645" s="51" t="str">
        <f t="shared" si="714"/>
        <v>Henning</v>
      </c>
      <c r="F4645" s="51" t="str">
        <f t="shared" si="715"/>
        <v>Du Plessis</v>
      </c>
      <c r="G4645" s="51" t="str">
        <f t="shared" si="716"/>
        <v>Men Master</v>
      </c>
      <c r="H4645" s="51" t="str">
        <f t="shared" si="717"/>
        <v>Atlantic Angling Club</v>
      </c>
      <c r="I4645" s="84"/>
      <c r="J4645" s="84" t="s">
        <v>1279</v>
      </c>
      <c r="K4645" s="84">
        <v>67</v>
      </c>
      <c r="L4645" s="83">
        <f t="shared" si="718"/>
        <v>1.1000000000000001</v>
      </c>
      <c r="M4645" s="83">
        <f t="shared" si="719"/>
        <v>1.1000000000000001</v>
      </c>
    </row>
    <row r="4646" spans="1:13" x14ac:dyDescent="0.3">
      <c r="A4646" s="210" t="str">
        <f t="shared" si="711"/>
        <v>2024-IC-L4</v>
      </c>
      <c r="B4646" s="199">
        <f t="shared" si="712"/>
        <v>45605</v>
      </c>
      <c r="C4646" s="210" t="str">
        <f t="shared" si="713"/>
        <v>Zone 5 - Blare</v>
      </c>
      <c r="D4646" s="84" t="s">
        <v>682</v>
      </c>
      <c r="E4646" s="51" t="str">
        <f t="shared" si="714"/>
        <v>Henning</v>
      </c>
      <c r="F4646" s="51" t="str">
        <f t="shared" si="715"/>
        <v>Du Plessis</v>
      </c>
      <c r="G4646" s="51" t="str">
        <f t="shared" si="716"/>
        <v>Men Master</v>
      </c>
      <c r="H4646" s="51" t="str">
        <f t="shared" si="717"/>
        <v>Atlantic Angling Club</v>
      </c>
      <c r="I4646" s="84"/>
      <c r="J4646" s="84" t="s">
        <v>1279</v>
      </c>
      <c r="K4646" s="84">
        <v>80</v>
      </c>
      <c r="L4646" s="83">
        <f t="shared" si="718"/>
        <v>2</v>
      </c>
      <c r="M4646" s="83">
        <f t="shared" si="719"/>
        <v>2</v>
      </c>
    </row>
    <row r="4647" spans="1:13" x14ac:dyDescent="0.3">
      <c r="A4647" s="210" t="str">
        <f t="shared" si="711"/>
        <v>2024-IC-L4</v>
      </c>
      <c r="B4647" s="199">
        <f t="shared" si="712"/>
        <v>45605</v>
      </c>
      <c r="C4647" s="210" t="str">
        <f t="shared" si="713"/>
        <v>Zone 5 - Blare</v>
      </c>
      <c r="D4647" s="84" t="s">
        <v>1501</v>
      </c>
      <c r="E4647" s="51" t="str">
        <f t="shared" si="714"/>
        <v>Johan</v>
      </c>
      <c r="F4647" s="51" t="str">
        <f t="shared" si="715"/>
        <v>Walters</v>
      </c>
      <c r="G4647" s="51" t="str">
        <f t="shared" si="716"/>
        <v>Men Master</v>
      </c>
      <c r="H4647" s="51" t="str">
        <f t="shared" si="717"/>
        <v>Atlantic Angling Club</v>
      </c>
      <c r="I4647" s="84" t="s">
        <v>24</v>
      </c>
      <c r="J4647" s="84"/>
      <c r="K4647" s="84">
        <v>40</v>
      </c>
      <c r="L4647" s="83">
        <f t="shared" si="718"/>
        <v>1.4</v>
      </c>
      <c r="M4647" s="83">
        <f t="shared" si="719"/>
        <v>1.4</v>
      </c>
    </row>
    <row r="4648" spans="1:13" x14ac:dyDescent="0.3">
      <c r="A4648" s="210" t="str">
        <f t="shared" si="711"/>
        <v>2024-IC-L4</v>
      </c>
      <c r="B4648" s="199">
        <f t="shared" si="712"/>
        <v>45605</v>
      </c>
      <c r="C4648" s="210" t="str">
        <f t="shared" si="713"/>
        <v>Zone 5 - Blare</v>
      </c>
      <c r="D4648" s="84" t="s">
        <v>1501</v>
      </c>
      <c r="E4648" s="51" t="str">
        <f t="shared" si="714"/>
        <v>Johan</v>
      </c>
      <c r="F4648" s="51" t="str">
        <f t="shared" si="715"/>
        <v>Walters</v>
      </c>
      <c r="G4648" s="51" t="str">
        <f t="shared" si="716"/>
        <v>Men Master</v>
      </c>
      <c r="H4648" s="51" t="str">
        <f t="shared" si="717"/>
        <v>Atlantic Angling Club</v>
      </c>
      <c r="I4648" s="84" t="s">
        <v>9</v>
      </c>
      <c r="J4648" s="84"/>
      <c r="K4648" s="84">
        <v>36</v>
      </c>
      <c r="L4648" s="83">
        <f t="shared" si="718"/>
        <v>0.9</v>
      </c>
      <c r="M4648" s="83">
        <f t="shared" si="719"/>
        <v>0.9</v>
      </c>
    </row>
    <row r="4649" spans="1:13" x14ac:dyDescent="0.3">
      <c r="A4649" s="210" t="str">
        <f t="shared" si="711"/>
        <v>2024-IC-L4</v>
      </c>
      <c r="B4649" s="199">
        <f t="shared" si="712"/>
        <v>45605</v>
      </c>
      <c r="C4649" s="210" t="str">
        <f t="shared" si="713"/>
        <v>Zone 5 - Blare</v>
      </c>
      <c r="D4649" s="84" t="s">
        <v>1501</v>
      </c>
      <c r="E4649" s="51" t="str">
        <f t="shared" si="714"/>
        <v>Johan</v>
      </c>
      <c r="F4649" s="51" t="str">
        <f t="shared" si="715"/>
        <v>Walters</v>
      </c>
      <c r="G4649" s="51" t="str">
        <f t="shared" si="716"/>
        <v>Men Master</v>
      </c>
      <c r="H4649" s="51" t="str">
        <f t="shared" si="717"/>
        <v>Atlantic Angling Club</v>
      </c>
      <c r="I4649" s="84" t="s">
        <v>9</v>
      </c>
      <c r="J4649" s="84"/>
      <c r="K4649" s="84">
        <v>34</v>
      </c>
      <c r="L4649" s="83">
        <f t="shared" si="718"/>
        <v>0.7</v>
      </c>
      <c r="M4649" s="83">
        <f t="shared" si="719"/>
        <v>0.7</v>
      </c>
    </row>
    <row r="4650" spans="1:13" x14ac:dyDescent="0.3">
      <c r="A4650" s="210" t="str">
        <f t="shared" si="711"/>
        <v>2024-IC-L4</v>
      </c>
      <c r="B4650" s="199">
        <f t="shared" si="712"/>
        <v>45605</v>
      </c>
      <c r="C4650" s="210" t="str">
        <f t="shared" si="713"/>
        <v>Zone 5 - Blare</v>
      </c>
      <c r="D4650" s="84" t="s">
        <v>1545</v>
      </c>
      <c r="E4650" s="51" t="str">
        <f t="shared" si="714"/>
        <v>Stefano</v>
      </c>
      <c r="F4650" s="51" t="str">
        <f t="shared" si="715"/>
        <v>Strappazzon</v>
      </c>
      <c r="G4650" s="51" t="str">
        <f t="shared" si="716"/>
        <v>Men Veteran</v>
      </c>
      <c r="H4650" s="51" t="str">
        <f t="shared" si="717"/>
        <v>Atlantic Angling Club</v>
      </c>
      <c r="I4650" s="84" t="s">
        <v>7</v>
      </c>
      <c r="J4650" s="84"/>
      <c r="K4650" s="84">
        <v>33</v>
      </c>
      <c r="L4650" s="83">
        <f t="shared" si="718"/>
        <v>1.1000000000000001</v>
      </c>
      <c r="M4650" s="83">
        <f t="shared" si="719"/>
        <v>1.1000000000000001</v>
      </c>
    </row>
    <row r="4651" spans="1:13" x14ac:dyDescent="0.3">
      <c r="A4651" s="210" t="str">
        <f t="shared" si="711"/>
        <v>2024-IC-L4</v>
      </c>
      <c r="B4651" s="199">
        <f t="shared" si="712"/>
        <v>45605</v>
      </c>
      <c r="C4651" s="210" t="str">
        <f t="shared" si="713"/>
        <v>Zone 5 - Blare</v>
      </c>
      <c r="D4651" s="84" t="s">
        <v>1545</v>
      </c>
      <c r="E4651" s="51" t="str">
        <f t="shared" si="714"/>
        <v>Stefano</v>
      </c>
      <c r="F4651" s="51" t="str">
        <f t="shared" si="715"/>
        <v>Strappazzon</v>
      </c>
      <c r="G4651" s="51" t="str">
        <f t="shared" si="716"/>
        <v>Men Veteran</v>
      </c>
      <c r="H4651" s="51" t="str">
        <f t="shared" si="717"/>
        <v>Atlantic Angling Club</v>
      </c>
      <c r="I4651" s="84" t="s">
        <v>19</v>
      </c>
      <c r="J4651" s="84"/>
      <c r="K4651" s="84">
        <v>52</v>
      </c>
      <c r="L4651" s="83">
        <f t="shared" si="718"/>
        <v>1.4</v>
      </c>
      <c r="M4651" s="83">
        <f t="shared" si="719"/>
        <v>1.4</v>
      </c>
    </row>
    <row r="4652" spans="1:13" x14ac:dyDescent="0.3">
      <c r="A4652" s="210" t="str">
        <f t="shared" si="711"/>
        <v>2024-IC-L4</v>
      </c>
      <c r="B4652" s="199">
        <f t="shared" si="712"/>
        <v>45605</v>
      </c>
      <c r="C4652" s="210" t="str">
        <f t="shared" si="713"/>
        <v>Zone 5 - Blare</v>
      </c>
      <c r="D4652" s="84" t="s">
        <v>1545</v>
      </c>
      <c r="E4652" s="51" t="str">
        <f t="shared" si="714"/>
        <v>Stefano</v>
      </c>
      <c r="F4652" s="51" t="str">
        <f t="shared" si="715"/>
        <v>Strappazzon</v>
      </c>
      <c r="G4652" s="51" t="str">
        <f t="shared" si="716"/>
        <v>Men Veteran</v>
      </c>
      <c r="H4652" s="51" t="str">
        <f t="shared" si="717"/>
        <v>Atlantic Angling Club</v>
      </c>
      <c r="I4652" s="84" t="s">
        <v>19</v>
      </c>
      <c r="J4652" s="84"/>
      <c r="K4652" s="84">
        <v>41</v>
      </c>
      <c r="L4652" s="83">
        <f t="shared" si="718"/>
        <v>0.7</v>
      </c>
      <c r="M4652" s="83">
        <f t="shared" si="719"/>
        <v>0.7</v>
      </c>
    </row>
    <row r="4653" spans="1:13" x14ac:dyDescent="0.3">
      <c r="A4653" s="210" t="str">
        <f t="shared" si="711"/>
        <v>2024-IC-L4</v>
      </c>
      <c r="B4653" s="199">
        <f t="shared" si="712"/>
        <v>45605</v>
      </c>
      <c r="C4653" s="210" t="str">
        <f t="shared" si="713"/>
        <v>Zone 5 - Blare</v>
      </c>
      <c r="D4653" s="84" t="s">
        <v>1685</v>
      </c>
      <c r="E4653" s="51" t="str">
        <f t="shared" si="714"/>
        <v>Jacobus</v>
      </c>
      <c r="F4653" s="51" t="str">
        <f t="shared" si="715"/>
        <v>Steyl</v>
      </c>
      <c r="G4653" s="51" t="str">
        <f t="shared" si="716"/>
        <v>Men Grand Masters</v>
      </c>
      <c r="H4653" s="51" t="str">
        <f t="shared" si="717"/>
        <v>Atlantic Angling Club</v>
      </c>
      <c r="I4653" s="84"/>
      <c r="J4653" s="84"/>
      <c r="K4653" s="84"/>
      <c r="L4653" s="83" t="str">
        <f t="shared" si="718"/>
        <v/>
      </c>
      <c r="M4653" s="83" t="str">
        <f t="shared" si="719"/>
        <v/>
      </c>
    </row>
    <row r="4654" spans="1:13" x14ac:dyDescent="0.3">
      <c r="A4654" s="210" t="str">
        <f t="shared" si="711"/>
        <v>2024-IC-L4</v>
      </c>
      <c r="B4654" s="199">
        <f t="shared" si="712"/>
        <v>45605</v>
      </c>
      <c r="C4654" s="210" t="str">
        <f t="shared" si="713"/>
        <v>Zone 5 - Blare</v>
      </c>
      <c r="D4654" s="84" t="s">
        <v>1149</v>
      </c>
      <c r="E4654" s="51" t="str">
        <f t="shared" si="714"/>
        <v>Karmen</v>
      </c>
      <c r="F4654" s="51" t="str">
        <f t="shared" si="715"/>
        <v>Mynhardt</v>
      </c>
      <c r="G4654" s="51" t="str">
        <f t="shared" si="716"/>
        <v>Ladies Master</v>
      </c>
      <c r="H4654" s="51" t="str">
        <f t="shared" si="717"/>
        <v>Atlantic Angling Club</v>
      </c>
      <c r="I4654" s="84"/>
      <c r="J4654" s="84"/>
      <c r="K4654" s="84"/>
      <c r="L4654" s="83" t="str">
        <f t="shared" si="718"/>
        <v/>
      </c>
      <c r="M4654" s="83" t="str">
        <f t="shared" si="719"/>
        <v/>
      </c>
    </row>
    <row r="4655" spans="1:13" x14ac:dyDescent="0.3">
      <c r="A4655" s="210" t="str">
        <f t="shared" si="711"/>
        <v>2024-IC-L4</v>
      </c>
      <c r="B4655" s="199">
        <f t="shared" si="712"/>
        <v>45605</v>
      </c>
      <c r="C4655" s="210" t="str">
        <f t="shared" si="713"/>
        <v>Zone 5 - Blare</v>
      </c>
      <c r="D4655" s="84" t="s">
        <v>905</v>
      </c>
      <c r="E4655" s="51" t="str">
        <f t="shared" si="714"/>
        <v>Jaco</v>
      </c>
      <c r="F4655" s="51" t="str">
        <f t="shared" si="715"/>
        <v>Venter</v>
      </c>
      <c r="G4655" s="51" t="str">
        <f t="shared" si="716"/>
        <v>Men Master</v>
      </c>
      <c r="H4655" s="51" t="str">
        <f t="shared" si="717"/>
        <v>Atlantic Angling Club</v>
      </c>
      <c r="I4655" s="84"/>
      <c r="J4655" s="84"/>
      <c r="K4655" s="84"/>
      <c r="L4655" s="83" t="str">
        <f t="shared" si="718"/>
        <v/>
      </c>
      <c r="M4655" s="83" t="str">
        <f t="shared" si="719"/>
        <v/>
      </c>
    </row>
    <row r="4656" spans="1:13" x14ac:dyDescent="0.3">
      <c r="A4656" s="210" t="str">
        <f t="shared" si="711"/>
        <v>2024-IC-L4</v>
      </c>
      <c r="B4656" s="199">
        <f t="shared" si="712"/>
        <v>45605</v>
      </c>
      <c r="C4656" s="210" t="str">
        <f t="shared" si="713"/>
        <v>Zone 5 - Blare</v>
      </c>
      <c r="D4656" s="84" t="s">
        <v>657</v>
      </c>
      <c r="E4656" s="51" t="str">
        <f t="shared" si="714"/>
        <v>Adri</v>
      </c>
      <c r="F4656" s="51" t="str">
        <f t="shared" si="715"/>
        <v>Roets</v>
      </c>
      <c r="G4656" s="51" t="str">
        <f t="shared" si="716"/>
        <v>Men Master</v>
      </c>
      <c r="H4656" s="51" t="str">
        <f t="shared" si="717"/>
        <v>Atlantic Angling Club</v>
      </c>
      <c r="I4656" s="84"/>
      <c r="J4656" s="84"/>
      <c r="K4656" s="84"/>
      <c r="L4656" s="83" t="str">
        <f t="shared" si="718"/>
        <v/>
      </c>
      <c r="M4656" s="83" t="str">
        <f t="shared" si="719"/>
        <v/>
      </c>
    </row>
    <row r="4657" spans="1:13" x14ac:dyDescent="0.3">
      <c r="A4657" s="210" t="str">
        <f t="shared" si="711"/>
        <v>2024-IC-L4</v>
      </c>
      <c r="B4657" s="199">
        <f t="shared" si="712"/>
        <v>45605</v>
      </c>
      <c r="C4657" s="210" t="str">
        <f t="shared" si="713"/>
        <v>Zone 5 - Blare</v>
      </c>
      <c r="D4657" s="84" t="s">
        <v>906</v>
      </c>
      <c r="E4657" s="51" t="str">
        <f t="shared" si="714"/>
        <v>Andries</v>
      </c>
      <c r="F4657" s="51" t="str">
        <f t="shared" si="715"/>
        <v>Burger</v>
      </c>
      <c r="G4657" s="51" t="str">
        <f t="shared" si="716"/>
        <v>Men Master</v>
      </c>
      <c r="H4657" s="51" t="str">
        <f t="shared" si="717"/>
        <v>Atlantic Angling Club</v>
      </c>
      <c r="I4657" s="84"/>
      <c r="J4657" s="84"/>
      <c r="K4657" s="84"/>
      <c r="L4657" s="83" t="str">
        <f t="shared" si="718"/>
        <v/>
      </c>
      <c r="M4657" s="83" t="str">
        <f t="shared" si="719"/>
        <v/>
      </c>
    </row>
    <row r="4658" spans="1:13" x14ac:dyDescent="0.3">
      <c r="A4658" s="210" t="str">
        <f t="shared" si="711"/>
        <v>2024-IC-L4</v>
      </c>
      <c r="B4658" s="199">
        <f t="shared" si="712"/>
        <v>45605</v>
      </c>
      <c r="C4658" s="210" t="str">
        <f t="shared" si="713"/>
        <v>Zone 5 - Blare</v>
      </c>
      <c r="D4658" s="84" t="s">
        <v>1670</v>
      </c>
      <c r="E4658" s="51" t="str">
        <f t="shared" si="714"/>
        <v>Andy</v>
      </c>
      <c r="F4658" s="51" t="str">
        <f t="shared" si="715"/>
        <v>Welzig</v>
      </c>
      <c r="G4658" s="51" t="str">
        <f t="shared" si="716"/>
        <v>Men Grand Masters</v>
      </c>
      <c r="H4658" s="51" t="str">
        <f t="shared" si="717"/>
        <v>Atlantic Angling Club</v>
      </c>
      <c r="I4658" s="84"/>
      <c r="J4658" s="84"/>
      <c r="K4658" s="84"/>
      <c r="L4658" s="83" t="str">
        <f t="shared" si="718"/>
        <v/>
      </c>
      <c r="M4658" s="83" t="str">
        <f t="shared" si="719"/>
        <v/>
      </c>
    </row>
    <row r="4659" spans="1:13" x14ac:dyDescent="0.3">
      <c r="A4659" s="210" t="str">
        <f t="shared" si="711"/>
        <v>2024-IC-L4</v>
      </c>
      <c r="B4659" s="199">
        <f t="shared" si="712"/>
        <v>45605</v>
      </c>
      <c r="C4659" s="210" t="str">
        <f t="shared" si="713"/>
        <v>Zone 5 - Blare</v>
      </c>
      <c r="D4659" s="84" t="s">
        <v>1429</v>
      </c>
      <c r="E4659" s="51" t="str">
        <f t="shared" si="714"/>
        <v>Andi</v>
      </c>
      <c r="F4659" s="51" t="str">
        <f t="shared" si="715"/>
        <v>Bachran</v>
      </c>
      <c r="G4659" s="51" t="str">
        <f t="shared" si="716"/>
        <v>Men Master</v>
      </c>
      <c r="H4659" s="51" t="str">
        <f t="shared" si="717"/>
        <v>Atlantic Angling Club</v>
      </c>
      <c r="I4659" s="84"/>
      <c r="J4659" s="84"/>
      <c r="K4659" s="84"/>
      <c r="L4659" s="83" t="str">
        <f t="shared" si="718"/>
        <v/>
      </c>
      <c r="M4659" s="83" t="str">
        <f t="shared" si="719"/>
        <v/>
      </c>
    </row>
    <row r="4660" spans="1:13" ht="13.8" thickBot="1" x14ac:dyDescent="0.35">
      <c r="A4660" s="212" t="str">
        <f t="shared" si="711"/>
        <v>2024-IC-L4</v>
      </c>
      <c r="B4660" s="211">
        <f t="shared" si="712"/>
        <v>45605</v>
      </c>
      <c r="C4660" s="212" t="str">
        <f t="shared" si="713"/>
        <v>Zone 5 - Blare</v>
      </c>
      <c r="D4660" s="201" t="s">
        <v>907</v>
      </c>
      <c r="E4660" s="213" t="str">
        <f t="shared" si="714"/>
        <v>Hanno</v>
      </c>
      <c r="F4660" s="213" t="str">
        <f t="shared" si="715"/>
        <v>Burger</v>
      </c>
      <c r="G4660" s="213" t="str">
        <f t="shared" si="716"/>
        <v>Men U/16</v>
      </c>
      <c r="H4660" s="213" t="str">
        <f t="shared" si="717"/>
        <v>Atlantic Angling Club</v>
      </c>
      <c r="I4660" s="201"/>
      <c r="J4660" s="201"/>
      <c r="K4660" s="201"/>
      <c r="L4660" s="214" t="str">
        <f t="shared" si="718"/>
        <v/>
      </c>
      <c r="M4660" s="214" t="str">
        <f t="shared" si="719"/>
        <v/>
      </c>
    </row>
    <row r="4661" spans="1:13" x14ac:dyDescent="0.3">
      <c r="A4661" s="216" t="s">
        <v>2161</v>
      </c>
      <c r="B4661" s="284">
        <v>45682</v>
      </c>
      <c r="C4661" s="216" t="s">
        <v>1886</v>
      </c>
      <c r="D4661" s="82" t="s">
        <v>657</v>
      </c>
      <c r="E4661" s="51" t="str">
        <f t="shared" si="714"/>
        <v>Adri</v>
      </c>
      <c r="F4661" s="51" t="str">
        <f t="shared" si="715"/>
        <v>Roets</v>
      </c>
      <c r="G4661" s="51" t="str">
        <f t="shared" si="716"/>
        <v>Men Master</v>
      </c>
      <c r="H4661" s="51" t="str">
        <f t="shared" si="717"/>
        <v>Atlantic Angling Club</v>
      </c>
      <c r="I4661" s="82"/>
      <c r="J4661" s="82" t="s">
        <v>1278</v>
      </c>
      <c r="K4661" s="82">
        <v>112</v>
      </c>
      <c r="L4661" s="83">
        <f t="shared" si="718"/>
        <v>17.399999999999999</v>
      </c>
      <c r="M4661" s="83">
        <f t="shared" si="719"/>
        <v>17.399999999999999</v>
      </c>
    </row>
    <row r="4662" spans="1:13" x14ac:dyDescent="0.3">
      <c r="A4662" s="210" t="str">
        <f t="shared" si="711"/>
        <v>2024-IC-L5</v>
      </c>
      <c r="B4662" s="199">
        <f t="shared" si="712"/>
        <v>45682</v>
      </c>
      <c r="C4662" s="210" t="str">
        <f t="shared" si="713"/>
        <v>Zone 4 - Horingbaai</v>
      </c>
      <c r="D4662" s="84" t="s">
        <v>905</v>
      </c>
      <c r="E4662" s="51" t="str">
        <f t="shared" si="714"/>
        <v>Jaco</v>
      </c>
      <c r="F4662" s="51" t="str">
        <f t="shared" si="715"/>
        <v>Venter</v>
      </c>
      <c r="G4662" s="51" t="str">
        <f t="shared" si="716"/>
        <v>Men Master</v>
      </c>
      <c r="H4662" s="51" t="str">
        <f t="shared" si="717"/>
        <v>Atlantic Angling Club</v>
      </c>
      <c r="I4662" s="84"/>
      <c r="J4662" s="84" t="s">
        <v>1279</v>
      </c>
      <c r="K4662" s="84">
        <v>113</v>
      </c>
      <c r="L4662" s="83">
        <f t="shared" si="718"/>
        <v>6.6</v>
      </c>
      <c r="M4662" s="83">
        <f t="shared" si="719"/>
        <v>6.6</v>
      </c>
    </row>
    <row r="4663" spans="1:13" x14ac:dyDescent="0.3">
      <c r="A4663" s="210" t="str">
        <f t="shared" si="711"/>
        <v>2024-IC-L5</v>
      </c>
      <c r="B4663" s="199">
        <f t="shared" si="712"/>
        <v>45682</v>
      </c>
      <c r="C4663" s="210" t="str">
        <f t="shared" si="713"/>
        <v>Zone 4 - Horingbaai</v>
      </c>
      <c r="D4663" s="84" t="s">
        <v>905</v>
      </c>
      <c r="E4663" s="51" t="str">
        <f t="shared" si="714"/>
        <v>Jaco</v>
      </c>
      <c r="F4663" s="51" t="str">
        <f t="shared" si="715"/>
        <v>Venter</v>
      </c>
      <c r="G4663" s="51" t="str">
        <f t="shared" si="716"/>
        <v>Men Master</v>
      </c>
      <c r="H4663" s="51" t="str">
        <f t="shared" si="717"/>
        <v>Atlantic Angling Club</v>
      </c>
      <c r="I4663" s="84"/>
      <c r="J4663" s="84" t="s">
        <v>1279</v>
      </c>
      <c r="K4663" s="84">
        <v>108</v>
      </c>
      <c r="L4663" s="83">
        <f t="shared" si="718"/>
        <v>5.6</v>
      </c>
      <c r="M4663" s="83">
        <f t="shared" si="719"/>
        <v>5.6</v>
      </c>
    </row>
    <row r="4664" spans="1:13" x14ac:dyDescent="0.3">
      <c r="A4664" s="210" t="str">
        <f t="shared" si="711"/>
        <v>2024-IC-L5</v>
      </c>
      <c r="B4664" s="199">
        <f t="shared" si="712"/>
        <v>45682</v>
      </c>
      <c r="C4664" s="210" t="str">
        <f t="shared" si="713"/>
        <v>Zone 4 - Horingbaai</v>
      </c>
      <c r="D4664" s="84" t="s">
        <v>905</v>
      </c>
      <c r="E4664" s="51" t="str">
        <f t="shared" si="714"/>
        <v>Jaco</v>
      </c>
      <c r="F4664" s="51" t="str">
        <f t="shared" si="715"/>
        <v>Venter</v>
      </c>
      <c r="G4664" s="51" t="str">
        <f t="shared" si="716"/>
        <v>Men Master</v>
      </c>
      <c r="H4664" s="51" t="str">
        <f t="shared" si="717"/>
        <v>Atlantic Angling Club</v>
      </c>
      <c r="I4664" s="84" t="s">
        <v>19</v>
      </c>
      <c r="J4664" s="84"/>
      <c r="K4664" s="84">
        <v>84</v>
      </c>
      <c r="L4664" s="83">
        <f t="shared" si="718"/>
        <v>6.2</v>
      </c>
      <c r="M4664" s="83">
        <f t="shared" si="719"/>
        <v>6.2</v>
      </c>
    </row>
    <row r="4665" spans="1:13" x14ac:dyDescent="0.3">
      <c r="A4665" s="210" t="str">
        <f t="shared" si="711"/>
        <v>2024-IC-L5</v>
      </c>
      <c r="B4665" s="199">
        <f t="shared" si="712"/>
        <v>45682</v>
      </c>
      <c r="C4665" s="210" t="str">
        <f t="shared" si="713"/>
        <v>Zone 4 - Horingbaai</v>
      </c>
      <c r="D4665" s="84" t="s">
        <v>472</v>
      </c>
      <c r="E4665" s="51" t="str">
        <f t="shared" si="714"/>
        <v>Jörg</v>
      </c>
      <c r="F4665" s="51" t="str">
        <f t="shared" si="715"/>
        <v>Walter</v>
      </c>
      <c r="G4665" s="51" t="str">
        <f t="shared" si="716"/>
        <v>Men Grand Masters</v>
      </c>
      <c r="H4665" s="51" t="str">
        <f t="shared" si="717"/>
        <v>Atlantic Angling Club</v>
      </c>
      <c r="I4665" s="84" t="s">
        <v>19</v>
      </c>
      <c r="J4665" s="84"/>
      <c r="K4665" s="84">
        <v>41</v>
      </c>
      <c r="L4665" s="83">
        <f t="shared" si="718"/>
        <v>0.7</v>
      </c>
      <c r="M4665" s="83">
        <f t="shared" si="719"/>
        <v>0.7</v>
      </c>
    </row>
    <row r="4666" spans="1:13" x14ac:dyDescent="0.3">
      <c r="A4666" s="210" t="str">
        <f t="shared" si="711"/>
        <v>2024-IC-L5</v>
      </c>
      <c r="B4666" s="199">
        <f t="shared" si="712"/>
        <v>45682</v>
      </c>
      <c r="C4666" s="210" t="str">
        <f t="shared" si="713"/>
        <v>Zone 4 - Horingbaai</v>
      </c>
      <c r="D4666" s="84" t="s">
        <v>472</v>
      </c>
      <c r="E4666" s="51" t="str">
        <f t="shared" si="714"/>
        <v>Jörg</v>
      </c>
      <c r="F4666" s="51" t="str">
        <f t="shared" si="715"/>
        <v>Walter</v>
      </c>
      <c r="G4666" s="51" t="str">
        <f t="shared" si="716"/>
        <v>Men Grand Masters</v>
      </c>
      <c r="H4666" s="51" t="str">
        <f t="shared" si="717"/>
        <v>Atlantic Angling Club</v>
      </c>
      <c r="I4666" s="84"/>
      <c r="J4666" s="84" t="s">
        <v>20</v>
      </c>
      <c r="K4666" s="84">
        <v>70</v>
      </c>
      <c r="L4666" s="83">
        <f t="shared" si="718"/>
        <v>1.2</v>
      </c>
      <c r="M4666" s="83">
        <f t="shared" si="719"/>
        <v>1.2</v>
      </c>
    </row>
    <row r="4667" spans="1:13" x14ac:dyDescent="0.3">
      <c r="A4667" s="210" t="str">
        <f t="shared" si="711"/>
        <v>2024-IC-L5</v>
      </c>
      <c r="B4667" s="199">
        <f t="shared" si="712"/>
        <v>45682</v>
      </c>
      <c r="C4667" s="210" t="str">
        <f t="shared" si="713"/>
        <v>Zone 4 - Horingbaai</v>
      </c>
      <c r="D4667" s="84" t="s">
        <v>472</v>
      </c>
      <c r="E4667" s="51" t="str">
        <f t="shared" si="714"/>
        <v>Jörg</v>
      </c>
      <c r="F4667" s="51" t="str">
        <f t="shared" si="715"/>
        <v>Walter</v>
      </c>
      <c r="G4667" s="51" t="str">
        <f t="shared" si="716"/>
        <v>Men Grand Masters</v>
      </c>
      <c r="H4667" s="51" t="str">
        <f t="shared" si="717"/>
        <v>Atlantic Angling Club</v>
      </c>
      <c r="I4667" s="84"/>
      <c r="J4667" s="84" t="s">
        <v>1280</v>
      </c>
      <c r="K4667" s="84">
        <v>100</v>
      </c>
      <c r="L4667" s="83">
        <f t="shared" si="718"/>
        <v>3.7</v>
      </c>
      <c r="M4667" s="83">
        <f t="shared" si="719"/>
        <v>3.7</v>
      </c>
    </row>
    <row r="4668" spans="1:13" x14ac:dyDescent="0.3">
      <c r="A4668" s="210" t="str">
        <f t="shared" si="711"/>
        <v>2024-IC-L5</v>
      </c>
      <c r="B4668" s="199">
        <f t="shared" si="712"/>
        <v>45682</v>
      </c>
      <c r="C4668" s="210" t="str">
        <f t="shared" si="713"/>
        <v>Zone 4 - Horingbaai</v>
      </c>
      <c r="D4668" s="84" t="s">
        <v>472</v>
      </c>
      <c r="E4668" s="51" t="str">
        <f t="shared" si="714"/>
        <v>Jörg</v>
      </c>
      <c r="F4668" s="51" t="str">
        <f t="shared" si="715"/>
        <v>Walter</v>
      </c>
      <c r="G4668" s="51" t="str">
        <f t="shared" si="716"/>
        <v>Men Grand Masters</v>
      </c>
      <c r="H4668" s="51" t="str">
        <f t="shared" si="717"/>
        <v>Atlantic Angling Club</v>
      </c>
      <c r="I4668" s="84"/>
      <c r="J4668" s="84" t="s">
        <v>1278</v>
      </c>
      <c r="K4668" s="84">
        <v>119</v>
      </c>
      <c r="L4668" s="83">
        <f t="shared" si="718"/>
        <v>21.2</v>
      </c>
      <c r="M4668" s="83">
        <f t="shared" si="719"/>
        <v>21.2</v>
      </c>
    </row>
    <row r="4669" spans="1:13" x14ac:dyDescent="0.3">
      <c r="A4669" s="210" t="str">
        <f t="shared" si="711"/>
        <v>2024-IC-L5</v>
      </c>
      <c r="B4669" s="199">
        <f t="shared" si="712"/>
        <v>45682</v>
      </c>
      <c r="C4669" s="210" t="str">
        <f t="shared" si="713"/>
        <v>Zone 4 - Horingbaai</v>
      </c>
      <c r="D4669" s="84" t="s">
        <v>460</v>
      </c>
      <c r="E4669" s="51" t="str">
        <f t="shared" si="714"/>
        <v>Johan</v>
      </c>
      <c r="F4669" s="51" t="str">
        <f t="shared" si="715"/>
        <v>Mostert</v>
      </c>
      <c r="G4669" s="51" t="str">
        <f t="shared" si="716"/>
        <v>Men Veteran</v>
      </c>
      <c r="H4669" s="51" t="str">
        <f t="shared" si="717"/>
        <v>Atlantic Angling Club</v>
      </c>
      <c r="I4669" s="84"/>
      <c r="J4669" s="84" t="s">
        <v>1279</v>
      </c>
      <c r="K4669" s="84">
        <v>66</v>
      </c>
      <c r="L4669" s="83">
        <f t="shared" si="718"/>
        <v>1</v>
      </c>
      <c r="M4669" s="83">
        <f t="shared" si="719"/>
        <v>1</v>
      </c>
    </row>
    <row r="4670" spans="1:13" x14ac:dyDescent="0.3">
      <c r="A4670" s="210" t="str">
        <f t="shared" si="711"/>
        <v>2024-IC-L5</v>
      </c>
      <c r="B4670" s="199">
        <f t="shared" si="712"/>
        <v>45682</v>
      </c>
      <c r="C4670" s="210" t="str">
        <f t="shared" si="713"/>
        <v>Zone 4 - Horingbaai</v>
      </c>
      <c r="D4670" s="84" t="s">
        <v>460</v>
      </c>
      <c r="E4670" s="51" t="str">
        <f t="shared" si="714"/>
        <v>Johan</v>
      </c>
      <c r="F4670" s="51" t="str">
        <f t="shared" si="715"/>
        <v>Mostert</v>
      </c>
      <c r="G4670" s="51" t="str">
        <f t="shared" si="716"/>
        <v>Men Veteran</v>
      </c>
      <c r="H4670" s="51" t="str">
        <f t="shared" si="717"/>
        <v>Atlantic Angling Club</v>
      </c>
      <c r="I4670" s="84"/>
      <c r="J4670" s="84" t="s">
        <v>1279</v>
      </c>
      <c r="K4670" s="84">
        <v>90</v>
      </c>
      <c r="L4670" s="83">
        <f t="shared" si="718"/>
        <v>3</v>
      </c>
      <c r="M4670" s="83">
        <f t="shared" si="719"/>
        <v>3</v>
      </c>
    </row>
    <row r="4671" spans="1:13" x14ac:dyDescent="0.3">
      <c r="A4671" s="210" t="str">
        <f t="shared" si="711"/>
        <v>2024-IC-L5</v>
      </c>
      <c r="B4671" s="199">
        <f t="shared" si="712"/>
        <v>45682</v>
      </c>
      <c r="C4671" s="210" t="str">
        <f t="shared" si="713"/>
        <v>Zone 4 - Horingbaai</v>
      </c>
      <c r="D4671" s="84" t="s">
        <v>460</v>
      </c>
      <c r="E4671" s="51" t="str">
        <f t="shared" si="714"/>
        <v>Johan</v>
      </c>
      <c r="F4671" s="51" t="str">
        <f t="shared" si="715"/>
        <v>Mostert</v>
      </c>
      <c r="G4671" s="51" t="str">
        <f t="shared" si="716"/>
        <v>Men Veteran</v>
      </c>
      <c r="H4671" s="51" t="str">
        <f t="shared" si="717"/>
        <v>Atlantic Angling Club</v>
      </c>
      <c r="I4671" s="84"/>
      <c r="J4671" s="84" t="s">
        <v>1279</v>
      </c>
      <c r="K4671" s="84">
        <v>94</v>
      </c>
      <c r="L4671" s="83">
        <f t="shared" si="718"/>
        <v>3.5</v>
      </c>
      <c r="M4671" s="83">
        <f t="shared" si="719"/>
        <v>3.5</v>
      </c>
    </row>
    <row r="4672" spans="1:13" x14ac:dyDescent="0.3">
      <c r="A4672" s="210" t="str">
        <f t="shared" si="711"/>
        <v>2024-IC-L5</v>
      </c>
      <c r="B4672" s="199">
        <f t="shared" si="712"/>
        <v>45682</v>
      </c>
      <c r="C4672" s="210" t="str">
        <f t="shared" si="713"/>
        <v>Zone 4 - Horingbaai</v>
      </c>
      <c r="D4672" s="84" t="s">
        <v>460</v>
      </c>
      <c r="E4672" s="51" t="str">
        <f t="shared" si="714"/>
        <v>Johan</v>
      </c>
      <c r="F4672" s="51" t="str">
        <f t="shared" si="715"/>
        <v>Mostert</v>
      </c>
      <c r="G4672" s="51" t="str">
        <f t="shared" si="716"/>
        <v>Men Veteran</v>
      </c>
      <c r="H4672" s="51" t="str">
        <f t="shared" si="717"/>
        <v>Atlantic Angling Club</v>
      </c>
      <c r="I4672" s="84"/>
      <c r="J4672" s="84" t="s">
        <v>1274</v>
      </c>
      <c r="K4672" s="84">
        <v>148</v>
      </c>
      <c r="L4672" s="83">
        <f t="shared" si="718"/>
        <v>42.1</v>
      </c>
      <c r="M4672" s="83">
        <f t="shared" si="719"/>
        <v>42.1</v>
      </c>
    </row>
    <row r="4673" spans="1:13" x14ac:dyDescent="0.3">
      <c r="A4673" s="210" t="str">
        <f t="shared" si="711"/>
        <v>2024-IC-L5</v>
      </c>
      <c r="B4673" s="199">
        <f t="shared" si="712"/>
        <v>45682</v>
      </c>
      <c r="C4673" s="210" t="str">
        <f t="shared" si="713"/>
        <v>Zone 4 - Horingbaai</v>
      </c>
      <c r="D4673" s="84" t="s">
        <v>1429</v>
      </c>
      <c r="E4673" s="51" t="str">
        <f t="shared" si="714"/>
        <v>Andi</v>
      </c>
      <c r="F4673" s="51" t="str">
        <f t="shared" si="715"/>
        <v>Bachran</v>
      </c>
      <c r="G4673" s="51" t="str">
        <f t="shared" si="716"/>
        <v>Men Master</v>
      </c>
      <c r="H4673" s="51" t="str">
        <f t="shared" si="717"/>
        <v>Atlantic Angling Club</v>
      </c>
      <c r="I4673" s="84"/>
      <c r="J4673" s="84" t="s">
        <v>20</v>
      </c>
      <c r="K4673" s="84">
        <v>66</v>
      </c>
      <c r="L4673" s="83">
        <f t="shared" si="718"/>
        <v>1</v>
      </c>
      <c r="M4673" s="83">
        <f t="shared" si="719"/>
        <v>1</v>
      </c>
    </row>
    <row r="4674" spans="1:13" x14ac:dyDescent="0.3">
      <c r="A4674" s="210" t="str">
        <f t="shared" si="711"/>
        <v>2024-IC-L5</v>
      </c>
      <c r="B4674" s="199">
        <f t="shared" si="712"/>
        <v>45682</v>
      </c>
      <c r="C4674" s="210" t="str">
        <f t="shared" si="713"/>
        <v>Zone 4 - Horingbaai</v>
      </c>
      <c r="D4674" s="84" t="s">
        <v>1429</v>
      </c>
      <c r="E4674" s="51" t="str">
        <f t="shared" si="714"/>
        <v>Andi</v>
      </c>
      <c r="F4674" s="51" t="str">
        <f t="shared" si="715"/>
        <v>Bachran</v>
      </c>
      <c r="G4674" s="51" t="str">
        <f t="shared" si="716"/>
        <v>Men Master</v>
      </c>
      <c r="H4674" s="51" t="str">
        <f t="shared" si="717"/>
        <v>Atlantic Angling Club</v>
      </c>
      <c r="I4674" s="84"/>
      <c r="J4674" s="84" t="s">
        <v>20</v>
      </c>
      <c r="K4674" s="84">
        <v>69</v>
      </c>
      <c r="L4674" s="83">
        <f t="shared" si="718"/>
        <v>1.2</v>
      </c>
      <c r="M4674" s="83">
        <f t="shared" si="719"/>
        <v>1.2</v>
      </c>
    </row>
    <row r="4675" spans="1:13" x14ac:dyDescent="0.3">
      <c r="A4675" s="210" t="str">
        <f t="shared" ref="A4675:A4738" si="720">IF(D4675="","",A4674)</f>
        <v>2024-IC-L5</v>
      </c>
      <c r="B4675" s="199">
        <f t="shared" ref="B4675:B4738" si="721">IF(D4675="","",B4674)</f>
        <v>45682</v>
      </c>
      <c r="C4675" s="210" t="str">
        <f t="shared" ref="C4675:C4738" si="722">IF(D4675="","",C4674)</f>
        <v>Zone 4 - Horingbaai</v>
      </c>
      <c r="D4675" s="84" t="s">
        <v>1429</v>
      </c>
      <c r="E4675" s="51" t="str">
        <f t="shared" ref="E4675:E4738" si="723">IF(D4675="","",VLOOKUP(D4675,Master,3,FALSE))</f>
        <v>Andi</v>
      </c>
      <c r="F4675" s="51" t="str">
        <f t="shared" ref="F4675:F4738" si="724">IF(D4675="","",VLOOKUP(D4675,Master,4,FALSE))</f>
        <v>Bachran</v>
      </c>
      <c r="G4675" s="51" t="str">
        <f t="shared" ref="G4675:G4738" si="725">IF(D4675="","",VLOOKUP(D4675,Master,5,FALSE))</f>
        <v>Men Master</v>
      </c>
      <c r="H4675" s="51" t="str">
        <f t="shared" ref="H4675:H4738" si="726">IF(D4675="","",VLOOKUP(D4675,Master,2,FALSE))</f>
        <v>Atlantic Angling Club</v>
      </c>
      <c r="I4675" s="84"/>
      <c r="J4675" s="84" t="s">
        <v>20</v>
      </c>
      <c r="K4675" s="84">
        <v>66</v>
      </c>
      <c r="L4675" s="83">
        <f t="shared" ref="L4675:L4738" si="727">IF(K4675="","",IF(I4675="",ROUND(HLOOKUP(J4675,kgList,K4675,FALSE),1),ROUND(HLOOKUP(I4675,kgList,K4675,FALSE),1)))</f>
        <v>1</v>
      </c>
      <c r="M4675" s="83">
        <f t="shared" ref="M4675:M4738" si="728">IF(L4675="","",IF(COUNTA(I4675:J4675)&gt;1,"Edible or Inedible",IF(COUNTA(I4675)=1,L4675*1,IF(COUNTA(J4675)=1,L4675*1,"ERROR"))))</f>
        <v>1</v>
      </c>
    </row>
    <row r="4676" spans="1:13" x14ac:dyDescent="0.3">
      <c r="A4676" s="210" t="str">
        <f t="shared" si="720"/>
        <v>2024-IC-L5</v>
      </c>
      <c r="B4676" s="199">
        <f t="shared" si="721"/>
        <v>45682</v>
      </c>
      <c r="C4676" s="210" t="str">
        <f t="shared" si="722"/>
        <v>Zone 4 - Horingbaai</v>
      </c>
      <c r="D4676" s="84" t="s">
        <v>1029</v>
      </c>
      <c r="E4676" s="51" t="str">
        <f t="shared" si="723"/>
        <v>Luigi</v>
      </c>
      <c r="F4676" s="51" t="str">
        <f t="shared" si="724"/>
        <v>Strappazzon</v>
      </c>
      <c r="G4676" s="51" t="str">
        <f t="shared" si="725"/>
        <v>Men U/16</v>
      </c>
      <c r="H4676" s="51" t="str">
        <f t="shared" si="726"/>
        <v>Atlantic Angling Club</v>
      </c>
      <c r="I4676" s="84"/>
      <c r="J4676" s="84" t="s">
        <v>20</v>
      </c>
      <c r="K4676" s="84">
        <v>73</v>
      </c>
      <c r="L4676" s="83">
        <f t="shared" si="727"/>
        <v>1.4</v>
      </c>
      <c r="M4676" s="83">
        <f t="shared" si="728"/>
        <v>1.4</v>
      </c>
    </row>
    <row r="4677" spans="1:13" x14ac:dyDescent="0.3">
      <c r="A4677" s="210" t="str">
        <f t="shared" si="720"/>
        <v>2024-IC-L5</v>
      </c>
      <c r="B4677" s="199">
        <f t="shared" si="721"/>
        <v>45682</v>
      </c>
      <c r="C4677" s="210" t="str">
        <f t="shared" si="722"/>
        <v>Zone 4 - Horingbaai</v>
      </c>
      <c r="D4677" s="84" t="s">
        <v>909</v>
      </c>
      <c r="E4677" s="51" t="str">
        <f t="shared" si="723"/>
        <v>Sarel</v>
      </c>
      <c r="F4677" s="51" t="str">
        <f t="shared" si="724"/>
        <v>Mynhardt</v>
      </c>
      <c r="G4677" s="51" t="str">
        <f t="shared" si="725"/>
        <v>Men Master</v>
      </c>
      <c r="H4677" s="51" t="str">
        <f t="shared" si="726"/>
        <v>Atlantic Angling Club</v>
      </c>
      <c r="I4677" s="84"/>
      <c r="J4677" s="84" t="s">
        <v>20</v>
      </c>
      <c r="K4677" s="84">
        <v>68</v>
      </c>
      <c r="L4677" s="83">
        <f t="shared" si="727"/>
        <v>1.1000000000000001</v>
      </c>
      <c r="M4677" s="83">
        <f t="shared" si="728"/>
        <v>1.1000000000000001</v>
      </c>
    </row>
    <row r="4678" spans="1:13" x14ac:dyDescent="0.3">
      <c r="A4678" s="210" t="str">
        <f t="shared" si="720"/>
        <v>2024-IC-L5</v>
      </c>
      <c r="B4678" s="199">
        <f t="shared" si="721"/>
        <v>45682</v>
      </c>
      <c r="C4678" s="210" t="str">
        <f t="shared" si="722"/>
        <v>Zone 4 - Horingbaai</v>
      </c>
      <c r="D4678" s="84" t="s">
        <v>1545</v>
      </c>
      <c r="E4678" s="51" t="str">
        <f t="shared" si="723"/>
        <v>Stefano</v>
      </c>
      <c r="F4678" s="51" t="str">
        <f t="shared" si="724"/>
        <v>Strappazzon</v>
      </c>
      <c r="G4678" s="51" t="str">
        <f t="shared" si="725"/>
        <v>Men Veteran</v>
      </c>
      <c r="H4678" s="51" t="str">
        <f t="shared" si="726"/>
        <v>Atlantic Angling Club</v>
      </c>
      <c r="I4678" s="84"/>
      <c r="J4678" s="84" t="s">
        <v>20</v>
      </c>
      <c r="K4678" s="84">
        <v>72</v>
      </c>
      <c r="L4678" s="83">
        <f t="shared" si="727"/>
        <v>1.3</v>
      </c>
      <c r="M4678" s="83">
        <f t="shared" si="728"/>
        <v>1.3</v>
      </c>
    </row>
    <row r="4679" spans="1:13" x14ac:dyDescent="0.3">
      <c r="A4679" s="210" t="str">
        <f t="shared" si="720"/>
        <v>2024-IC-L5</v>
      </c>
      <c r="B4679" s="199">
        <f t="shared" si="721"/>
        <v>45682</v>
      </c>
      <c r="C4679" s="210" t="str">
        <f t="shared" si="722"/>
        <v>Zone 4 - Horingbaai</v>
      </c>
      <c r="D4679" s="84" t="s">
        <v>682</v>
      </c>
      <c r="E4679" s="51" t="str">
        <f t="shared" si="723"/>
        <v>Henning</v>
      </c>
      <c r="F4679" s="51" t="str">
        <f t="shared" si="724"/>
        <v>Du Plessis</v>
      </c>
      <c r="G4679" s="51" t="str">
        <f t="shared" si="725"/>
        <v>Men Master</v>
      </c>
      <c r="H4679" s="51" t="str">
        <f t="shared" si="726"/>
        <v>Atlantic Angling Club</v>
      </c>
      <c r="I4679" s="84" t="s">
        <v>19</v>
      </c>
      <c r="J4679" s="84"/>
      <c r="K4679" s="84">
        <v>54</v>
      </c>
      <c r="L4679" s="83">
        <f t="shared" si="727"/>
        <v>1.6</v>
      </c>
      <c r="M4679" s="83">
        <f t="shared" si="728"/>
        <v>1.6</v>
      </c>
    </row>
    <row r="4680" spans="1:13" x14ac:dyDescent="0.3">
      <c r="A4680" s="210" t="str">
        <f t="shared" si="720"/>
        <v>2024-IC-L5</v>
      </c>
      <c r="B4680" s="199">
        <f t="shared" si="721"/>
        <v>45682</v>
      </c>
      <c r="C4680" s="210" t="str">
        <f t="shared" si="722"/>
        <v>Zone 4 - Horingbaai</v>
      </c>
      <c r="D4680" s="84" t="s">
        <v>682</v>
      </c>
      <c r="E4680" s="51" t="str">
        <f t="shared" si="723"/>
        <v>Henning</v>
      </c>
      <c r="F4680" s="51" t="str">
        <f t="shared" si="724"/>
        <v>Du Plessis</v>
      </c>
      <c r="G4680" s="51" t="str">
        <f t="shared" si="725"/>
        <v>Men Master</v>
      </c>
      <c r="H4680" s="51" t="str">
        <f t="shared" si="726"/>
        <v>Atlantic Angling Club</v>
      </c>
      <c r="I4680" s="84" t="s">
        <v>19</v>
      </c>
      <c r="J4680" s="84"/>
      <c r="K4680" s="84">
        <v>62</v>
      </c>
      <c r="L4680" s="83">
        <f t="shared" si="727"/>
        <v>2.5</v>
      </c>
      <c r="M4680" s="83">
        <f t="shared" si="728"/>
        <v>2.5</v>
      </c>
    </row>
    <row r="4681" spans="1:13" x14ac:dyDescent="0.3">
      <c r="A4681" s="210" t="str">
        <f t="shared" si="720"/>
        <v>2024-IC-L5</v>
      </c>
      <c r="B4681" s="199">
        <f t="shared" si="721"/>
        <v>45682</v>
      </c>
      <c r="C4681" s="210" t="str">
        <f t="shared" si="722"/>
        <v>Zone 4 - Horingbaai</v>
      </c>
      <c r="D4681" s="84" t="s">
        <v>907</v>
      </c>
      <c r="E4681" s="51" t="str">
        <f t="shared" si="723"/>
        <v>Hanno</v>
      </c>
      <c r="F4681" s="51" t="str">
        <f t="shared" si="724"/>
        <v>Burger</v>
      </c>
      <c r="G4681" s="51" t="str">
        <f t="shared" si="725"/>
        <v>Men U/16</v>
      </c>
      <c r="H4681" s="51" t="str">
        <f t="shared" si="726"/>
        <v>Atlantic Angling Club</v>
      </c>
      <c r="I4681" s="84"/>
      <c r="J4681" s="84"/>
      <c r="K4681" s="84"/>
      <c r="L4681" s="83" t="str">
        <f t="shared" si="727"/>
        <v/>
      </c>
      <c r="M4681" s="83" t="str">
        <f t="shared" si="728"/>
        <v/>
      </c>
    </row>
    <row r="4682" spans="1:13" x14ac:dyDescent="0.3">
      <c r="A4682" s="210" t="str">
        <f t="shared" si="720"/>
        <v>2024-IC-L5</v>
      </c>
      <c r="B4682" s="199">
        <f t="shared" si="721"/>
        <v>45682</v>
      </c>
      <c r="C4682" s="210" t="str">
        <f t="shared" si="722"/>
        <v>Zone 4 - Horingbaai</v>
      </c>
      <c r="D4682" s="84" t="s">
        <v>1685</v>
      </c>
      <c r="E4682" s="51" t="str">
        <f t="shared" si="723"/>
        <v>Jacobus</v>
      </c>
      <c r="F4682" s="51" t="str">
        <f t="shared" si="724"/>
        <v>Steyl</v>
      </c>
      <c r="G4682" s="51" t="str">
        <f t="shared" si="725"/>
        <v>Men Grand Masters</v>
      </c>
      <c r="H4682" s="51" t="str">
        <f t="shared" si="726"/>
        <v>Atlantic Angling Club</v>
      </c>
      <c r="I4682" s="84"/>
      <c r="J4682" s="84"/>
      <c r="K4682" s="84"/>
      <c r="L4682" s="83" t="str">
        <f t="shared" si="727"/>
        <v/>
      </c>
      <c r="M4682" s="83" t="str">
        <f t="shared" si="728"/>
        <v/>
      </c>
    </row>
    <row r="4683" spans="1:13" x14ac:dyDescent="0.3">
      <c r="A4683" s="210" t="str">
        <f t="shared" si="720"/>
        <v>2024-IC-L5</v>
      </c>
      <c r="B4683" s="199">
        <f t="shared" si="721"/>
        <v>45682</v>
      </c>
      <c r="C4683" s="210" t="str">
        <f t="shared" si="722"/>
        <v>Zone 4 - Horingbaai</v>
      </c>
      <c r="D4683" s="84" t="s">
        <v>1670</v>
      </c>
      <c r="E4683" s="51" t="str">
        <f t="shared" si="723"/>
        <v>Andy</v>
      </c>
      <c r="F4683" s="51" t="str">
        <f t="shared" si="724"/>
        <v>Welzig</v>
      </c>
      <c r="G4683" s="51" t="str">
        <f t="shared" si="725"/>
        <v>Men Grand Masters</v>
      </c>
      <c r="H4683" s="51" t="str">
        <f t="shared" si="726"/>
        <v>Atlantic Angling Club</v>
      </c>
      <c r="I4683" s="84"/>
      <c r="J4683" s="84"/>
      <c r="K4683" s="84"/>
      <c r="L4683" s="83" t="str">
        <f t="shared" si="727"/>
        <v/>
      </c>
      <c r="M4683" s="83" t="str">
        <f t="shared" si="728"/>
        <v/>
      </c>
    </row>
    <row r="4684" spans="1:13" x14ac:dyDescent="0.3">
      <c r="A4684" s="210" t="str">
        <f t="shared" si="720"/>
        <v>2024-IC-L5</v>
      </c>
      <c r="B4684" s="199">
        <f t="shared" si="721"/>
        <v>45682</v>
      </c>
      <c r="C4684" s="210" t="str">
        <f t="shared" si="722"/>
        <v>Zone 4 - Horingbaai</v>
      </c>
      <c r="D4684" s="84" t="s">
        <v>1149</v>
      </c>
      <c r="E4684" s="51" t="str">
        <f t="shared" si="723"/>
        <v>Karmen</v>
      </c>
      <c r="F4684" s="51" t="str">
        <f t="shared" si="724"/>
        <v>Mynhardt</v>
      </c>
      <c r="G4684" s="51" t="str">
        <f t="shared" si="725"/>
        <v>Ladies Master</v>
      </c>
      <c r="H4684" s="51" t="str">
        <f t="shared" si="726"/>
        <v>Atlantic Angling Club</v>
      </c>
      <c r="I4684" s="84"/>
      <c r="J4684" s="84"/>
      <c r="K4684" s="84"/>
      <c r="L4684" s="83" t="str">
        <f t="shared" si="727"/>
        <v/>
      </c>
      <c r="M4684" s="83" t="str">
        <f t="shared" si="728"/>
        <v/>
      </c>
    </row>
    <row r="4685" spans="1:13" x14ac:dyDescent="0.3">
      <c r="A4685" s="210" t="str">
        <f t="shared" si="720"/>
        <v>2024-IC-L5</v>
      </c>
      <c r="B4685" s="199">
        <f t="shared" si="721"/>
        <v>45682</v>
      </c>
      <c r="C4685" s="210" t="str">
        <f t="shared" si="722"/>
        <v>Zone 4 - Horingbaai</v>
      </c>
      <c r="D4685" s="84" t="s">
        <v>699</v>
      </c>
      <c r="E4685" s="51" t="str">
        <f t="shared" si="723"/>
        <v>Herman</v>
      </c>
      <c r="F4685" s="51" t="str">
        <f t="shared" si="724"/>
        <v>Van Staden</v>
      </c>
      <c r="G4685" s="51" t="str">
        <f t="shared" si="725"/>
        <v>Men Senior</v>
      </c>
      <c r="H4685" s="51" t="str">
        <f t="shared" si="726"/>
        <v>Benguella</v>
      </c>
      <c r="I4685" s="84" t="s">
        <v>19</v>
      </c>
      <c r="J4685" s="84"/>
      <c r="K4685" s="84">
        <v>53</v>
      </c>
      <c r="L4685" s="83">
        <f t="shared" si="727"/>
        <v>1.5</v>
      </c>
      <c r="M4685" s="83">
        <f t="shared" si="728"/>
        <v>1.5</v>
      </c>
    </row>
    <row r="4686" spans="1:13" x14ac:dyDescent="0.3">
      <c r="A4686" s="210" t="str">
        <f t="shared" si="720"/>
        <v>2024-IC-L5</v>
      </c>
      <c r="B4686" s="199">
        <f t="shared" si="721"/>
        <v>45682</v>
      </c>
      <c r="C4686" s="210" t="str">
        <f t="shared" si="722"/>
        <v>Zone 4 - Horingbaai</v>
      </c>
      <c r="D4686" s="84" t="s">
        <v>632</v>
      </c>
      <c r="E4686" s="51" t="str">
        <f t="shared" si="723"/>
        <v>Ray</v>
      </c>
      <c r="F4686" s="51" t="str">
        <f t="shared" si="724"/>
        <v>Moody</v>
      </c>
      <c r="G4686" s="51" t="str">
        <f t="shared" si="725"/>
        <v>Men Senior</v>
      </c>
      <c r="H4686" s="51" t="str">
        <f t="shared" si="726"/>
        <v>Benguella</v>
      </c>
      <c r="I4686" s="84" t="s">
        <v>19</v>
      </c>
      <c r="J4686" s="84"/>
      <c r="K4686" s="84">
        <v>41</v>
      </c>
      <c r="L4686" s="83">
        <f t="shared" si="727"/>
        <v>0.7</v>
      </c>
      <c r="M4686" s="83">
        <f t="shared" si="728"/>
        <v>0.7</v>
      </c>
    </row>
    <row r="4687" spans="1:13" x14ac:dyDescent="0.3">
      <c r="A4687" s="210" t="str">
        <f t="shared" si="720"/>
        <v>2024-IC-L5</v>
      </c>
      <c r="B4687" s="199">
        <f t="shared" si="721"/>
        <v>45682</v>
      </c>
      <c r="C4687" s="210" t="str">
        <f t="shared" si="722"/>
        <v>Zone 4 - Horingbaai</v>
      </c>
      <c r="D4687" s="84" t="s">
        <v>632</v>
      </c>
      <c r="E4687" s="51" t="str">
        <f t="shared" si="723"/>
        <v>Ray</v>
      </c>
      <c r="F4687" s="51" t="str">
        <f t="shared" si="724"/>
        <v>Moody</v>
      </c>
      <c r="G4687" s="51" t="str">
        <f t="shared" si="725"/>
        <v>Men Senior</v>
      </c>
      <c r="H4687" s="51" t="str">
        <f t="shared" si="726"/>
        <v>Benguella</v>
      </c>
      <c r="I4687" s="84" t="s">
        <v>19</v>
      </c>
      <c r="J4687" s="84"/>
      <c r="K4687" s="84">
        <v>46</v>
      </c>
      <c r="L4687" s="83">
        <f t="shared" si="727"/>
        <v>1</v>
      </c>
      <c r="M4687" s="83">
        <f t="shared" si="728"/>
        <v>1</v>
      </c>
    </row>
    <row r="4688" spans="1:13" x14ac:dyDescent="0.3">
      <c r="A4688" s="210" t="str">
        <f t="shared" si="720"/>
        <v>2024-IC-L5</v>
      </c>
      <c r="B4688" s="199">
        <f t="shared" si="721"/>
        <v>45682</v>
      </c>
      <c r="C4688" s="210" t="str">
        <f t="shared" si="722"/>
        <v>Zone 4 - Horingbaai</v>
      </c>
      <c r="D4688" s="84" t="s">
        <v>632</v>
      </c>
      <c r="E4688" s="51" t="str">
        <f t="shared" si="723"/>
        <v>Ray</v>
      </c>
      <c r="F4688" s="51" t="str">
        <f t="shared" si="724"/>
        <v>Moody</v>
      </c>
      <c r="G4688" s="51" t="str">
        <f t="shared" si="725"/>
        <v>Men Senior</v>
      </c>
      <c r="H4688" s="51" t="str">
        <f t="shared" si="726"/>
        <v>Benguella</v>
      </c>
      <c r="I4688" s="84" t="s">
        <v>19</v>
      </c>
      <c r="J4688" s="84"/>
      <c r="K4688" s="84">
        <v>50</v>
      </c>
      <c r="L4688" s="83">
        <f t="shared" si="727"/>
        <v>1.3</v>
      </c>
      <c r="M4688" s="83">
        <f t="shared" si="728"/>
        <v>1.3</v>
      </c>
    </row>
    <row r="4689" spans="1:13" x14ac:dyDescent="0.3">
      <c r="A4689" s="210" t="str">
        <f t="shared" si="720"/>
        <v>2024-IC-L5</v>
      </c>
      <c r="B4689" s="199">
        <f t="shared" si="721"/>
        <v>45682</v>
      </c>
      <c r="C4689" s="210" t="str">
        <f t="shared" si="722"/>
        <v>Zone 4 - Horingbaai</v>
      </c>
      <c r="D4689" s="84" t="s">
        <v>632</v>
      </c>
      <c r="E4689" s="51" t="str">
        <f t="shared" si="723"/>
        <v>Ray</v>
      </c>
      <c r="F4689" s="51" t="str">
        <f t="shared" si="724"/>
        <v>Moody</v>
      </c>
      <c r="G4689" s="51" t="str">
        <f t="shared" si="725"/>
        <v>Men Senior</v>
      </c>
      <c r="H4689" s="51" t="str">
        <f t="shared" si="726"/>
        <v>Benguella</v>
      </c>
      <c r="I4689" s="84" t="s">
        <v>19</v>
      </c>
      <c r="J4689" s="84"/>
      <c r="K4689" s="84">
        <v>46</v>
      </c>
      <c r="L4689" s="83">
        <f t="shared" si="727"/>
        <v>1</v>
      </c>
      <c r="M4689" s="83">
        <f t="shared" si="728"/>
        <v>1</v>
      </c>
    </row>
    <row r="4690" spans="1:13" x14ac:dyDescent="0.3">
      <c r="A4690" s="210" t="str">
        <f t="shared" si="720"/>
        <v>2024-IC-L5</v>
      </c>
      <c r="B4690" s="199">
        <f t="shared" si="721"/>
        <v>45682</v>
      </c>
      <c r="C4690" s="210" t="str">
        <f t="shared" si="722"/>
        <v>Zone 4 - Horingbaai</v>
      </c>
      <c r="D4690" s="84" t="s">
        <v>632</v>
      </c>
      <c r="E4690" s="51" t="str">
        <f t="shared" si="723"/>
        <v>Ray</v>
      </c>
      <c r="F4690" s="51" t="str">
        <f t="shared" si="724"/>
        <v>Moody</v>
      </c>
      <c r="G4690" s="51" t="str">
        <f t="shared" si="725"/>
        <v>Men Senior</v>
      </c>
      <c r="H4690" s="51" t="str">
        <f t="shared" si="726"/>
        <v>Benguella</v>
      </c>
      <c r="I4690" s="84" t="s">
        <v>19</v>
      </c>
      <c r="J4690" s="84"/>
      <c r="K4690" s="84">
        <v>44</v>
      </c>
      <c r="L4690" s="83">
        <f t="shared" si="727"/>
        <v>0.9</v>
      </c>
      <c r="M4690" s="83">
        <f t="shared" si="728"/>
        <v>0.9</v>
      </c>
    </row>
    <row r="4691" spans="1:13" x14ac:dyDescent="0.3">
      <c r="A4691" s="210" t="str">
        <f t="shared" si="720"/>
        <v>2024-IC-L5</v>
      </c>
      <c r="B4691" s="199">
        <f t="shared" si="721"/>
        <v>45682</v>
      </c>
      <c r="C4691" s="210" t="str">
        <f t="shared" si="722"/>
        <v>Zone 4 - Horingbaai</v>
      </c>
      <c r="D4691" s="84" t="s">
        <v>614</v>
      </c>
      <c r="E4691" s="51" t="str">
        <f t="shared" si="723"/>
        <v>John</v>
      </c>
      <c r="F4691" s="51" t="str">
        <f t="shared" si="724"/>
        <v>Moody</v>
      </c>
      <c r="G4691" s="51" t="str">
        <f t="shared" si="725"/>
        <v>Men Veteran</v>
      </c>
      <c r="H4691" s="51" t="str">
        <f t="shared" si="726"/>
        <v>Benguella</v>
      </c>
      <c r="I4691" s="84" t="s">
        <v>19</v>
      </c>
      <c r="J4691" s="84"/>
      <c r="K4691" s="84">
        <v>52</v>
      </c>
      <c r="L4691" s="83">
        <f t="shared" si="727"/>
        <v>1.4</v>
      </c>
      <c r="M4691" s="83">
        <f t="shared" si="728"/>
        <v>1.4</v>
      </c>
    </row>
    <row r="4692" spans="1:13" x14ac:dyDescent="0.3">
      <c r="A4692" s="210" t="str">
        <f t="shared" si="720"/>
        <v>2024-IC-L5</v>
      </c>
      <c r="B4692" s="199">
        <f t="shared" si="721"/>
        <v>45682</v>
      </c>
      <c r="C4692" s="210" t="str">
        <f t="shared" si="722"/>
        <v>Zone 4 - Horingbaai</v>
      </c>
      <c r="D4692" s="84" t="s">
        <v>614</v>
      </c>
      <c r="E4692" s="51" t="str">
        <f t="shared" si="723"/>
        <v>John</v>
      </c>
      <c r="F4692" s="51" t="str">
        <f t="shared" si="724"/>
        <v>Moody</v>
      </c>
      <c r="G4692" s="51" t="str">
        <f t="shared" si="725"/>
        <v>Men Veteran</v>
      </c>
      <c r="H4692" s="51" t="str">
        <f t="shared" si="726"/>
        <v>Benguella</v>
      </c>
      <c r="I4692" s="84" t="s">
        <v>19</v>
      </c>
      <c r="J4692" s="84"/>
      <c r="K4692" s="84">
        <v>42</v>
      </c>
      <c r="L4692" s="83">
        <f t="shared" si="727"/>
        <v>0.8</v>
      </c>
      <c r="M4692" s="83">
        <f t="shared" si="728"/>
        <v>0.8</v>
      </c>
    </row>
    <row r="4693" spans="1:13" x14ac:dyDescent="0.3">
      <c r="A4693" s="210" t="str">
        <f t="shared" si="720"/>
        <v>2024-IC-L5</v>
      </c>
      <c r="B4693" s="199">
        <f t="shared" si="721"/>
        <v>45682</v>
      </c>
      <c r="C4693" s="210" t="str">
        <f t="shared" si="722"/>
        <v>Zone 4 - Horingbaai</v>
      </c>
      <c r="D4693" s="84" t="s">
        <v>491</v>
      </c>
      <c r="E4693" s="51" t="str">
        <f t="shared" si="723"/>
        <v>Marcus</v>
      </c>
      <c r="F4693" s="51" t="str">
        <f t="shared" si="724"/>
        <v>Kirchner-Frankle</v>
      </c>
      <c r="G4693" s="51" t="str">
        <f t="shared" si="725"/>
        <v>Men Senior</v>
      </c>
      <c r="H4693" s="51" t="str">
        <f t="shared" si="726"/>
        <v>Benguella</v>
      </c>
      <c r="I4693" s="84" t="s">
        <v>7</v>
      </c>
      <c r="J4693" s="84"/>
      <c r="K4693" s="84">
        <v>44</v>
      </c>
      <c r="L4693" s="83">
        <f t="shared" si="727"/>
        <v>2.6</v>
      </c>
      <c r="M4693" s="83">
        <f t="shared" si="728"/>
        <v>2.6</v>
      </c>
    </row>
    <row r="4694" spans="1:13" x14ac:dyDescent="0.3">
      <c r="A4694" s="210" t="str">
        <f t="shared" si="720"/>
        <v>2024-IC-L5</v>
      </c>
      <c r="B4694" s="199">
        <f t="shared" si="721"/>
        <v>45682</v>
      </c>
      <c r="C4694" s="210" t="str">
        <f t="shared" si="722"/>
        <v>Zone 4 - Horingbaai</v>
      </c>
      <c r="D4694" s="84" t="s">
        <v>830</v>
      </c>
      <c r="E4694" s="51" t="str">
        <f t="shared" si="723"/>
        <v>Estian</v>
      </c>
      <c r="F4694" s="51" t="str">
        <f t="shared" si="724"/>
        <v>Jacobs</v>
      </c>
      <c r="G4694" s="51" t="str">
        <f t="shared" si="725"/>
        <v>Men Senior</v>
      </c>
      <c r="H4694" s="51" t="str">
        <f t="shared" si="726"/>
        <v>Benguella</v>
      </c>
      <c r="I4694" s="84"/>
      <c r="J4694" s="84"/>
      <c r="K4694" s="84"/>
      <c r="L4694" s="83" t="str">
        <f t="shared" si="727"/>
        <v/>
      </c>
      <c r="M4694" s="83" t="str">
        <f t="shared" si="728"/>
        <v/>
      </c>
    </row>
    <row r="4695" spans="1:13" x14ac:dyDescent="0.3">
      <c r="A4695" s="210" t="str">
        <f t="shared" si="720"/>
        <v>2024-IC-L5</v>
      </c>
      <c r="B4695" s="199">
        <f t="shared" si="721"/>
        <v>45682</v>
      </c>
      <c r="C4695" s="210" t="str">
        <f t="shared" si="722"/>
        <v>Zone 4 - Horingbaai</v>
      </c>
      <c r="D4695" s="84" t="s">
        <v>540</v>
      </c>
      <c r="E4695" s="51" t="str">
        <f t="shared" si="723"/>
        <v>Deon</v>
      </c>
      <c r="F4695" s="51" t="str">
        <f t="shared" si="724"/>
        <v>Jacobs</v>
      </c>
      <c r="G4695" s="51" t="str">
        <f t="shared" si="725"/>
        <v>Men Grand Masters</v>
      </c>
      <c r="H4695" s="51" t="str">
        <f t="shared" si="726"/>
        <v>Benguella</v>
      </c>
      <c r="I4695" s="84"/>
      <c r="J4695" s="84"/>
      <c r="K4695" s="84"/>
      <c r="L4695" s="83" t="str">
        <f t="shared" si="727"/>
        <v/>
      </c>
      <c r="M4695" s="83" t="str">
        <f t="shared" si="728"/>
        <v/>
      </c>
    </row>
    <row r="4696" spans="1:13" x14ac:dyDescent="0.3">
      <c r="A4696" s="210" t="str">
        <f t="shared" si="720"/>
        <v>2024-IC-L5</v>
      </c>
      <c r="B4696" s="199">
        <f t="shared" si="721"/>
        <v>45682</v>
      </c>
      <c r="C4696" s="210" t="str">
        <f t="shared" si="722"/>
        <v>Zone 4 - Horingbaai</v>
      </c>
      <c r="D4696" s="84" t="s">
        <v>664</v>
      </c>
      <c r="E4696" s="51" t="str">
        <f t="shared" si="723"/>
        <v>Loandro</v>
      </c>
      <c r="F4696" s="51" t="str">
        <f t="shared" si="724"/>
        <v>Steenkamp</v>
      </c>
      <c r="G4696" s="51" t="str">
        <f t="shared" si="725"/>
        <v>Men Master</v>
      </c>
      <c r="H4696" s="51" t="str">
        <f t="shared" si="726"/>
        <v>Benguella</v>
      </c>
      <c r="I4696" s="84"/>
      <c r="J4696" s="84"/>
      <c r="K4696" s="84"/>
      <c r="L4696" s="83" t="str">
        <f t="shared" si="727"/>
        <v/>
      </c>
      <c r="M4696" s="83" t="str">
        <f t="shared" si="728"/>
        <v/>
      </c>
    </row>
    <row r="4697" spans="1:13" x14ac:dyDescent="0.3">
      <c r="A4697" s="210" t="str">
        <f t="shared" si="720"/>
        <v>2024-IC-L5</v>
      </c>
      <c r="B4697" s="199">
        <f t="shared" si="721"/>
        <v>45682</v>
      </c>
      <c r="C4697" s="210" t="str">
        <f t="shared" si="722"/>
        <v>Zone 4 - Horingbaai</v>
      </c>
      <c r="D4697" s="84" t="s">
        <v>668</v>
      </c>
      <c r="E4697" s="51" t="str">
        <f t="shared" si="723"/>
        <v>Nadia</v>
      </c>
      <c r="F4697" s="51" t="str">
        <f t="shared" si="724"/>
        <v>Steenkamp</v>
      </c>
      <c r="G4697" s="51" t="str">
        <f t="shared" si="725"/>
        <v>Ladies Master</v>
      </c>
      <c r="H4697" s="51" t="str">
        <f t="shared" si="726"/>
        <v>Benguella</v>
      </c>
      <c r="I4697" s="84"/>
      <c r="J4697" s="84"/>
      <c r="K4697" s="84"/>
      <c r="L4697" s="83" t="str">
        <f t="shared" si="727"/>
        <v/>
      </c>
      <c r="M4697" s="83" t="str">
        <f t="shared" si="728"/>
        <v/>
      </c>
    </row>
    <row r="4698" spans="1:13" x14ac:dyDescent="0.3">
      <c r="A4698" s="210" t="str">
        <f t="shared" si="720"/>
        <v>2024-IC-L5</v>
      </c>
      <c r="B4698" s="199">
        <f t="shared" si="721"/>
        <v>45682</v>
      </c>
      <c r="C4698" s="210" t="str">
        <f t="shared" si="722"/>
        <v>Zone 4 - Horingbaai</v>
      </c>
      <c r="D4698" s="84" t="s">
        <v>693</v>
      </c>
      <c r="E4698" s="51" t="str">
        <f t="shared" si="723"/>
        <v>Sonita</v>
      </c>
      <c r="F4698" s="51" t="str">
        <f t="shared" si="724"/>
        <v>Arangies</v>
      </c>
      <c r="G4698" s="51" t="str">
        <f t="shared" si="725"/>
        <v>Ladies Veteran</v>
      </c>
      <c r="H4698" s="51" t="str">
        <f t="shared" si="726"/>
        <v>Benguella</v>
      </c>
      <c r="I4698" s="84"/>
      <c r="J4698" s="84"/>
      <c r="K4698" s="84"/>
      <c r="L4698" s="83" t="str">
        <f t="shared" si="727"/>
        <v/>
      </c>
      <c r="M4698" s="83" t="str">
        <f t="shared" si="728"/>
        <v/>
      </c>
    </row>
    <row r="4699" spans="1:13" x14ac:dyDescent="0.3">
      <c r="A4699" s="210" t="str">
        <f t="shared" si="720"/>
        <v>2024-IC-L5</v>
      </c>
      <c r="B4699" s="199">
        <f t="shared" si="721"/>
        <v>45682</v>
      </c>
      <c r="C4699" s="210" t="str">
        <f t="shared" si="722"/>
        <v>Zone 4 - Horingbaai</v>
      </c>
      <c r="D4699" s="84" t="s">
        <v>984</v>
      </c>
      <c r="E4699" s="51" t="str">
        <f t="shared" si="723"/>
        <v>Louis</v>
      </c>
      <c r="F4699" s="51" t="str">
        <f t="shared" si="724"/>
        <v>Arangies</v>
      </c>
      <c r="G4699" s="51" t="str">
        <f t="shared" si="725"/>
        <v>Men Master</v>
      </c>
      <c r="H4699" s="51" t="str">
        <f t="shared" si="726"/>
        <v>Benguella</v>
      </c>
      <c r="I4699" s="84"/>
      <c r="J4699" s="84"/>
      <c r="K4699" s="84"/>
      <c r="L4699" s="83" t="str">
        <f t="shared" si="727"/>
        <v/>
      </c>
      <c r="M4699" s="83" t="str">
        <f t="shared" si="728"/>
        <v/>
      </c>
    </row>
    <row r="4700" spans="1:13" x14ac:dyDescent="0.3">
      <c r="A4700" s="210" t="str">
        <f t="shared" si="720"/>
        <v>2024-IC-L5</v>
      </c>
      <c r="B4700" s="199">
        <f t="shared" si="721"/>
        <v>45682</v>
      </c>
      <c r="C4700" s="210" t="str">
        <f t="shared" si="722"/>
        <v>Zone 4 - Horingbaai</v>
      </c>
      <c r="D4700" s="84" t="s">
        <v>585</v>
      </c>
      <c r="E4700" s="51" t="str">
        <f t="shared" si="723"/>
        <v>Stewert</v>
      </c>
      <c r="F4700" s="51" t="str">
        <f t="shared" si="724"/>
        <v>Reimann</v>
      </c>
      <c r="G4700" s="51" t="str">
        <f t="shared" si="725"/>
        <v>Men U/21</v>
      </c>
      <c r="H4700" s="51" t="str">
        <f t="shared" si="726"/>
        <v>Benguella</v>
      </c>
      <c r="I4700" s="84"/>
      <c r="J4700" s="84"/>
      <c r="K4700" s="84"/>
      <c r="L4700" s="83" t="str">
        <f t="shared" si="727"/>
        <v/>
      </c>
      <c r="M4700" s="83" t="str">
        <f t="shared" si="728"/>
        <v/>
      </c>
    </row>
    <row r="4701" spans="1:13" x14ac:dyDescent="0.3">
      <c r="A4701" s="210" t="str">
        <f t="shared" si="720"/>
        <v>2024-IC-L5</v>
      </c>
      <c r="B4701" s="199">
        <f t="shared" si="721"/>
        <v>45682</v>
      </c>
      <c r="C4701" s="210" t="str">
        <f t="shared" si="722"/>
        <v>Zone 4 - Horingbaai</v>
      </c>
      <c r="D4701" s="84" t="s">
        <v>1763</v>
      </c>
      <c r="E4701" s="51" t="str">
        <f t="shared" si="723"/>
        <v>Charlotte</v>
      </c>
      <c r="F4701" s="51" t="str">
        <f t="shared" si="724"/>
        <v>Vermaak</v>
      </c>
      <c r="G4701" s="51" t="str">
        <f t="shared" si="725"/>
        <v>Ladies Master</v>
      </c>
      <c r="H4701" s="51" t="str">
        <f t="shared" si="726"/>
        <v>Henties Bay</v>
      </c>
      <c r="I4701" s="84"/>
      <c r="J4701" s="84" t="s">
        <v>1257</v>
      </c>
      <c r="K4701" s="84">
        <v>47</v>
      </c>
      <c r="L4701" s="83">
        <f t="shared" si="727"/>
        <v>1.8</v>
      </c>
      <c r="M4701" s="83">
        <f t="shared" si="728"/>
        <v>1.8</v>
      </c>
    </row>
    <row r="4702" spans="1:13" x14ac:dyDescent="0.3">
      <c r="A4702" s="210" t="str">
        <f t="shared" si="720"/>
        <v>2024-IC-L5</v>
      </c>
      <c r="B4702" s="199">
        <f t="shared" si="721"/>
        <v>45682</v>
      </c>
      <c r="C4702" s="210" t="str">
        <f t="shared" si="722"/>
        <v>Zone 4 - Horingbaai</v>
      </c>
      <c r="D4702" s="84" t="s">
        <v>1763</v>
      </c>
      <c r="E4702" s="51" t="str">
        <f t="shared" si="723"/>
        <v>Charlotte</v>
      </c>
      <c r="F4702" s="51" t="str">
        <f t="shared" si="724"/>
        <v>Vermaak</v>
      </c>
      <c r="G4702" s="51" t="str">
        <f t="shared" si="725"/>
        <v>Ladies Master</v>
      </c>
      <c r="H4702" s="51" t="str">
        <f t="shared" si="726"/>
        <v>Henties Bay</v>
      </c>
      <c r="I4702" s="84"/>
      <c r="J4702" s="84" t="s">
        <v>20</v>
      </c>
      <c r="K4702" s="84">
        <v>68</v>
      </c>
      <c r="L4702" s="83">
        <f t="shared" si="727"/>
        <v>1.1000000000000001</v>
      </c>
      <c r="M4702" s="83">
        <f t="shared" si="728"/>
        <v>1.1000000000000001</v>
      </c>
    </row>
    <row r="4703" spans="1:13" x14ac:dyDescent="0.3">
      <c r="A4703" s="210" t="str">
        <f t="shared" si="720"/>
        <v>2024-IC-L5</v>
      </c>
      <c r="B4703" s="199">
        <f t="shared" si="721"/>
        <v>45682</v>
      </c>
      <c r="C4703" s="210" t="str">
        <f t="shared" si="722"/>
        <v>Zone 4 - Horingbaai</v>
      </c>
      <c r="D4703" s="84" t="s">
        <v>556</v>
      </c>
      <c r="E4703" s="51" t="str">
        <f t="shared" si="723"/>
        <v>Lance</v>
      </c>
      <c r="F4703" s="51" t="str">
        <f t="shared" si="724"/>
        <v>Mills</v>
      </c>
      <c r="G4703" s="51" t="str">
        <f t="shared" si="725"/>
        <v>Men Master</v>
      </c>
      <c r="H4703" s="51" t="str">
        <f t="shared" si="726"/>
        <v>Henties Bay</v>
      </c>
      <c r="I4703" s="84"/>
      <c r="J4703" s="84" t="s">
        <v>20</v>
      </c>
      <c r="K4703" s="84">
        <v>68</v>
      </c>
      <c r="L4703" s="83">
        <f t="shared" si="727"/>
        <v>1.1000000000000001</v>
      </c>
      <c r="M4703" s="83">
        <f t="shared" si="728"/>
        <v>1.1000000000000001</v>
      </c>
    </row>
    <row r="4704" spans="1:13" x14ac:dyDescent="0.3">
      <c r="A4704" s="210" t="str">
        <f t="shared" si="720"/>
        <v>2024-IC-L5</v>
      </c>
      <c r="B4704" s="199">
        <f t="shared" si="721"/>
        <v>45682</v>
      </c>
      <c r="C4704" s="210" t="str">
        <f t="shared" si="722"/>
        <v>Zone 4 - Horingbaai</v>
      </c>
      <c r="D4704" s="84" t="s">
        <v>1367</v>
      </c>
      <c r="E4704" s="51" t="str">
        <f t="shared" si="723"/>
        <v>Nadine</v>
      </c>
      <c r="F4704" s="51" t="str">
        <f t="shared" si="724"/>
        <v>Downing</v>
      </c>
      <c r="G4704" s="51" t="str">
        <f t="shared" si="725"/>
        <v>Ladies Master</v>
      </c>
      <c r="H4704" s="51" t="str">
        <f t="shared" si="726"/>
        <v>Henties Bay</v>
      </c>
      <c r="I4704" s="84"/>
      <c r="J4704" s="84" t="s">
        <v>20</v>
      </c>
      <c r="K4704" s="84">
        <v>71</v>
      </c>
      <c r="L4704" s="83">
        <f t="shared" si="727"/>
        <v>1.3</v>
      </c>
      <c r="M4704" s="83">
        <f t="shared" si="728"/>
        <v>1.3</v>
      </c>
    </row>
    <row r="4705" spans="1:13" x14ac:dyDescent="0.3">
      <c r="A4705" s="210" t="str">
        <f t="shared" si="720"/>
        <v>2024-IC-L5</v>
      </c>
      <c r="B4705" s="199">
        <f t="shared" si="721"/>
        <v>45682</v>
      </c>
      <c r="C4705" s="210" t="str">
        <f t="shared" si="722"/>
        <v>Zone 4 - Horingbaai</v>
      </c>
      <c r="D4705" s="84" t="s">
        <v>544</v>
      </c>
      <c r="E4705" s="51" t="str">
        <f t="shared" si="723"/>
        <v>Simen</v>
      </c>
      <c r="F4705" s="51" t="str">
        <f t="shared" si="724"/>
        <v>Andersen</v>
      </c>
      <c r="G4705" s="51" t="str">
        <f t="shared" si="725"/>
        <v>Men Grand Masters</v>
      </c>
      <c r="H4705" s="51" t="str">
        <f t="shared" si="726"/>
        <v>Henties Bay</v>
      </c>
      <c r="I4705" s="84"/>
      <c r="J4705" s="84" t="s">
        <v>1279</v>
      </c>
      <c r="K4705" s="84">
        <v>153</v>
      </c>
      <c r="L4705" s="83">
        <f t="shared" si="727"/>
        <v>18.600000000000001</v>
      </c>
      <c r="M4705" s="83">
        <f t="shared" si="728"/>
        <v>18.600000000000001</v>
      </c>
    </row>
    <row r="4706" spans="1:13" x14ac:dyDescent="0.3">
      <c r="A4706" s="210" t="str">
        <f t="shared" si="720"/>
        <v>2024-IC-L5</v>
      </c>
      <c r="B4706" s="199">
        <f t="shared" si="721"/>
        <v>45682</v>
      </c>
      <c r="C4706" s="210" t="str">
        <f t="shared" si="722"/>
        <v>Zone 4 - Horingbaai</v>
      </c>
      <c r="D4706" s="84" t="s">
        <v>694</v>
      </c>
      <c r="E4706" s="51" t="str">
        <f t="shared" si="723"/>
        <v>Phillip Eric</v>
      </c>
      <c r="F4706" s="51" t="str">
        <f t="shared" si="724"/>
        <v>Mans</v>
      </c>
      <c r="G4706" s="51" t="str">
        <f t="shared" si="725"/>
        <v>Men Master</v>
      </c>
      <c r="H4706" s="51" t="str">
        <f t="shared" si="726"/>
        <v>Henties Bay</v>
      </c>
      <c r="I4706" s="84"/>
      <c r="J4706" s="84" t="s">
        <v>1257</v>
      </c>
      <c r="K4706" s="84">
        <v>74</v>
      </c>
      <c r="L4706" s="83">
        <f t="shared" si="727"/>
        <v>7.4</v>
      </c>
      <c r="M4706" s="83">
        <f t="shared" si="728"/>
        <v>7.4</v>
      </c>
    </row>
    <row r="4707" spans="1:13" x14ac:dyDescent="0.3">
      <c r="A4707" s="210" t="str">
        <f t="shared" si="720"/>
        <v>2024-IC-L5</v>
      </c>
      <c r="B4707" s="199">
        <f t="shared" si="721"/>
        <v>45682</v>
      </c>
      <c r="C4707" s="210" t="str">
        <f t="shared" si="722"/>
        <v>Zone 4 - Horingbaai</v>
      </c>
      <c r="D4707" s="84" t="s">
        <v>694</v>
      </c>
      <c r="E4707" s="51" t="str">
        <f t="shared" si="723"/>
        <v>Phillip Eric</v>
      </c>
      <c r="F4707" s="51" t="str">
        <f t="shared" si="724"/>
        <v>Mans</v>
      </c>
      <c r="G4707" s="51" t="str">
        <f t="shared" si="725"/>
        <v>Men Master</v>
      </c>
      <c r="H4707" s="51" t="str">
        <f t="shared" si="726"/>
        <v>Henties Bay</v>
      </c>
      <c r="I4707" s="84"/>
      <c r="J4707" s="84" t="s">
        <v>1279</v>
      </c>
      <c r="K4707" s="84">
        <v>116</v>
      </c>
      <c r="L4707" s="83">
        <f t="shared" si="727"/>
        <v>7.2</v>
      </c>
      <c r="M4707" s="83">
        <f t="shared" si="728"/>
        <v>7.2</v>
      </c>
    </row>
    <row r="4708" spans="1:13" x14ac:dyDescent="0.3">
      <c r="A4708" s="210" t="str">
        <f t="shared" si="720"/>
        <v>2024-IC-L5</v>
      </c>
      <c r="B4708" s="199">
        <f t="shared" si="721"/>
        <v>45682</v>
      </c>
      <c r="C4708" s="210" t="str">
        <f t="shared" si="722"/>
        <v>Zone 4 - Horingbaai</v>
      </c>
      <c r="D4708" s="84" t="s">
        <v>946</v>
      </c>
      <c r="E4708" s="51" t="str">
        <f t="shared" si="723"/>
        <v>Johan</v>
      </c>
      <c r="F4708" s="51" t="str">
        <f t="shared" si="724"/>
        <v>Herbst</v>
      </c>
      <c r="G4708" s="51" t="str">
        <f t="shared" si="725"/>
        <v>Men Veteran</v>
      </c>
      <c r="H4708" s="51" t="str">
        <f t="shared" si="726"/>
        <v>Henties Bay</v>
      </c>
      <c r="I4708" s="84"/>
      <c r="J4708" s="84" t="s">
        <v>1279</v>
      </c>
      <c r="K4708" s="84">
        <v>173</v>
      </c>
      <c r="L4708" s="83">
        <f t="shared" si="727"/>
        <v>28.4</v>
      </c>
      <c r="M4708" s="83">
        <f t="shared" si="728"/>
        <v>28.4</v>
      </c>
    </row>
    <row r="4709" spans="1:13" x14ac:dyDescent="0.3">
      <c r="A4709" s="210" t="str">
        <f t="shared" si="720"/>
        <v>2024-IC-L5</v>
      </c>
      <c r="B4709" s="199">
        <f t="shared" si="721"/>
        <v>45682</v>
      </c>
      <c r="C4709" s="210" t="str">
        <f t="shared" si="722"/>
        <v>Zone 4 - Horingbaai</v>
      </c>
      <c r="D4709" s="84" t="s">
        <v>563</v>
      </c>
      <c r="E4709" s="51" t="str">
        <f t="shared" si="723"/>
        <v>Michele</v>
      </c>
      <c r="F4709" s="51" t="str">
        <f t="shared" si="724"/>
        <v>Andersen</v>
      </c>
      <c r="G4709" s="51" t="str">
        <f t="shared" si="725"/>
        <v>Ladies Grand Masters</v>
      </c>
      <c r="H4709" s="51" t="str">
        <f t="shared" si="726"/>
        <v>Henties Bay</v>
      </c>
      <c r="I4709" s="84"/>
      <c r="J4709" s="84" t="s">
        <v>1279</v>
      </c>
      <c r="K4709" s="84">
        <v>121</v>
      </c>
      <c r="L4709" s="83">
        <f t="shared" si="727"/>
        <v>8.3000000000000007</v>
      </c>
      <c r="M4709" s="83">
        <f t="shared" si="728"/>
        <v>8.3000000000000007</v>
      </c>
    </row>
    <row r="4710" spans="1:13" x14ac:dyDescent="0.3">
      <c r="A4710" s="210" t="str">
        <f t="shared" si="720"/>
        <v>2024-IC-L5</v>
      </c>
      <c r="B4710" s="199">
        <f t="shared" si="721"/>
        <v>45682</v>
      </c>
      <c r="C4710" s="210" t="str">
        <f t="shared" si="722"/>
        <v>Zone 4 - Horingbaai</v>
      </c>
      <c r="D4710" s="84" t="s">
        <v>1701</v>
      </c>
      <c r="E4710" s="51" t="str">
        <f t="shared" si="723"/>
        <v>Ricku</v>
      </c>
      <c r="F4710" s="51" t="str">
        <f t="shared" si="724"/>
        <v>Mans</v>
      </c>
      <c r="G4710" s="51" t="str">
        <f t="shared" si="725"/>
        <v>Men Senior</v>
      </c>
      <c r="H4710" s="51" t="str">
        <f t="shared" si="726"/>
        <v>Henties Bay</v>
      </c>
      <c r="I4710" s="84"/>
      <c r="J4710" s="84" t="s">
        <v>1279</v>
      </c>
      <c r="K4710" s="84">
        <v>113</v>
      </c>
      <c r="L4710" s="83">
        <f t="shared" si="727"/>
        <v>6.6</v>
      </c>
      <c r="M4710" s="83">
        <f t="shared" si="728"/>
        <v>6.6</v>
      </c>
    </row>
    <row r="4711" spans="1:13" x14ac:dyDescent="0.3">
      <c r="A4711" s="210" t="str">
        <f t="shared" si="720"/>
        <v>2024-IC-L5</v>
      </c>
      <c r="B4711" s="199">
        <f t="shared" si="721"/>
        <v>45682</v>
      </c>
      <c r="C4711" s="210" t="str">
        <f t="shared" si="722"/>
        <v>Zone 4 - Horingbaai</v>
      </c>
      <c r="D4711" s="84" t="s">
        <v>1701</v>
      </c>
      <c r="E4711" s="51" t="str">
        <f t="shared" si="723"/>
        <v>Ricku</v>
      </c>
      <c r="F4711" s="51" t="str">
        <f t="shared" si="724"/>
        <v>Mans</v>
      </c>
      <c r="G4711" s="51" t="str">
        <f t="shared" si="725"/>
        <v>Men Senior</v>
      </c>
      <c r="H4711" s="51" t="str">
        <f t="shared" si="726"/>
        <v>Henties Bay</v>
      </c>
      <c r="I4711" s="84"/>
      <c r="J4711" s="84" t="s">
        <v>1279</v>
      </c>
      <c r="K4711" s="84">
        <v>128</v>
      </c>
      <c r="L4711" s="83">
        <f t="shared" si="727"/>
        <v>10.1</v>
      </c>
      <c r="M4711" s="83">
        <f t="shared" si="728"/>
        <v>10.1</v>
      </c>
    </row>
    <row r="4712" spans="1:13" x14ac:dyDescent="0.3">
      <c r="A4712" s="210" t="str">
        <f t="shared" si="720"/>
        <v>2024-IC-L5</v>
      </c>
      <c r="B4712" s="199">
        <f t="shared" si="721"/>
        <v>45682</v>
      </c>
      <c r="C4712" s="210" t="str">
        <f t="shared" si="722"/>
        <v>Zone 4 - Horingbaai</v>
      </c>
      <c r="D4712" s="84" t="s">
        <v>1701</v>
      </c>
      <c r="E4712" s="51" t="str">
        <f t="shared" si="723"/>
        <v>Ricku</v>
      </c>
      <c r="F4712" s="51" t="str">
        <f t="shared" si="724"/>
        <v>Mans</v>
      </c>
      <c r="G4712" s="51" t="str">
        <f t="shared" si="725"/>
        <v>Men Senior</v>
      </c>
      <c r="H4712" s="51" t="str">
        <f t="shared" si="726"/>
        <v>Henties Bay</v>
      </c>
      <c r="I4712" s="84"/>
      <c r="J4712" s="84" t="s">
        <v>1279</v>
      </c>
      <c r="K4712" s="84">
        <v>122</v>
      </c>
      <c r="L4712" s="83">
        <f t="shared" si="727"/>
        <v>8.6</v>
      </c>
      <c r="M4712" s="83">
        <f t="shared" si="728"/>
        <v>8.6</v>
      </c>
    </row>
    <row r="4713" spans="1:13" x14ac:dyDescent="0.3">
      <c r="A4713" s="210" t="str">
        <f t="shared" si="720"/>
        <v>2024-IC-L5</v>
      </c>
      <c r="B4713" s="199">
        <f t="shared" si="721"/>
        <v>45682</v>
      </c>
      <c r="C4713" s="210" t="str">
        <f t="shared" si="722"/>
        <v>Zone 4 - Horingbaai</v>
      </c>
      <c r="D4713" s="84" t="s">
        <v>1701</v>
      </c>
      <c r="E4713" s="51" t="str">
        <f t="shared" si="723"/>
        <v>Ricku</v>
      </c>
      <c r="F4713" s="51" t="str">
        <f t="shared" si="724"/>
        <v>Mans</v>
      </c>
      <c r="G4713" s="51" t="str">
        <f t="shared" si="725"/>
        <v>Men Senior</v>
      </c>
      <c r="H4713" s="51" t="str">
        <f t="shared" si="726"/>
        <v>Henties Bay</v>
      </c>
      <c r="I4713" s="84"/>
      <c r="J4713" s="84" t="s">
        <v>1279</v>
      </c>
      <c r="K4713" s="84">
        <v>88</v>
      </c>
      <c r="L4713" s="83">
        <f t="shared" si="727"/>
        <v>2.8</v>
      </c>
      <c r="M4713" s="83">
        <f t="shared" si="728"/>
        <v>2.8</v>
      </c>
    </row>
    <row r="4714" spans="1:13" x14ac:dyDescent="0.3">
      <c r="A4714" s="210" t="str">
        <f t="shared" si="720"/>
        <v>2024-IC-L5</v>
      </c>
      <c r="B4714" s="199">
        <f t="shared" si="721"/>
        <v>45682</v>
      </c>
      <c r="C4714" s="210" t="str">
        <f t="shared" si="722"/>
        <v>Zone 4 - Horingbaai</v>
      </c>
      <c r="D4714" s="84" t="s">
        <v>1701</v>
      </c>
      <c r="E4714" s="51" t="str">
        <f t="shared" si="723"/>
        <v>Ricku</v>
      </c>
      <c r="F4714" s="51" t="str">
        <f t="shared" si="724"/>
        <v>Mans</v>
      </c>
      <c r="G4714" s="51" t="str">
        <f t="shared" si="725"/>
        <v>Men Senior</v>
      </c>
      <c r="H4714" s="51" t="str">
        <f t="shared" si="726"/>
        <v>Henties Bay</v>
      </c>
      <c r="I4714" s="84"/>
      <c r="J4714" s="84" t="s">
        <v>1279</v>
      </c>
      <c r="K4714" s="84">
        <v>127</v>
      </c>
      <c r="L4714" s="83">
        <f t="shared" si="727"/>
        <v>9.8000000000000007</v>
      </c>
      <c r="M4714" s="83">
        <f t="shared" si="728"/>
        <v>9.8000000000000007</v>
      </c>
    </row>
    <row r="4715" spans="1:13" x14ac:dyDescent="0.3">
      <c r="A4715" s="210" t="str">
        <f t="shared" si="720"/>
        <v>2024-IC-L5</v>
      </c>
      <c r="B4715" s="199">
        <f t="shared" si="721"/>
        <v>45682</v>
      </c>
      <c r="C4715" s="210" t="str">
        <f t="shared" si="722"/>
        <v>Zone 4 - Horingbaai</v>
      </c>
      <c r="D4715" s="84" t="s">
        <v>1701</v>
      </c>
      <c r="E4715" s="51" t="str">
        <f t="shared" si="723"/>
        <v>Ricku</v>
      </c>
      <c r="F4715" s="51" t="str">
        <f t="shared" si="724"/>
        <v>Mans</v>
      </c>
      <c r="G4715" s="51" t="str">
        <f t="shared" si="725"/>
        <v>Men Senior</v>
      </c>
      <c r="H4715" s="51" t="str">
        <f t="shared" si="726"/>
        <v>Henties Bay</v>
      </c>
      <c r="I4715" s="84"/>
      <c r="J4715" s="84" t="s">
        <v>1280</v>
      </c>
      <c r="K4715" s="84">
        <v>98</v>
      </c>
      <c r="L4715" s="83">
        <f t="shared" si="727"/>
        <v>3.4</v>
      </c>
      <c r="M4715" s="83">
        <f t="shared" si="728"/>
        <v>3.4</v>
      </c>
    </row>
    <row r="4716" spans="1:13" x14ac:dyDescent="0.3">
      <c r="A4716" s="210" t="str">
        <f t="shared" si="720"/>
        <v>2024-IC-L5</v>
      </c>
      <c r="B4716" s="199">
        <f t="shared" si="721"/>
        <v>45682</v>
      </c>
      <c r="C4716" s="210" t="str">
        <f t="shared" si="722"/>
        <v>Zone 4 - Horingbaai</v>
      </c>
      <c r="D4716" s="84" t="s">
        <v>1560</v>
      </c>
      <c r="E4716" s="51" t="str">
        <f t="shared" si="723"/>
        <v>Robert</v>
      </c>
      <c r="F4716" s="51" t="str">
        <f t="shared" si="724"/>
        <v>Wheal</v>
      </c>
      <c r="G4716" s="51" t="str">
        <f t="shared" si="725"/>
        <v>Men Senior</v>
      </c>
      <c r="H4716" s="51" t="str">
        <f t="shared" si="726"/>
        <v>Henties Bay</v>
      </c>
      <c r="I4716" s="84"/>
      <c r="J4716" s="84"/>
      <c r="K4716" s="84"/>
      <c r="L4716" s="83" t="str">
        <f t="shared" si="727"/>
        <v/>
      </c>
      <c r="M4716" s="83" t="str">
        <f t="shared" si="728"/>
        <v/>
      </c>
    </row>
    <row r="4717" spans="1:13" x14ac:dyDescent="0.3">
      <c r="A4717" s="210" t="str">
        <f t="shared" si="720"/>
        <v>2024-IC-L5</v>
      </c>
      <c r="B4717" s="199">
        <f t="shared" si="721"/>
        <v>45682</v>
      </c>
      <c r="C4717" s="210" t="str">
        <f t="shared" si="722"/>
        <v>Zone 4 - Horingbaai</v>
      </c>
      <c r="D4717" s="84" t="s">
        <v>882</v>
      </c>
      <c r="E4717" s="51" t="str">
        <f t="shared" si="723"/>
        <v>Darren</v>
      </c>
      <c r="F4717" s="51" t="str">
        <f t="shared" si="724"/>
        <v>Van Dyk</v>
      </c>
      <c r="G4717" s="51" t="str">
        <f t="shared" si="725"/>
        <v>Men Senior</v>
      </c>
      <c r="H4717" s="51" t="str">
        <f t="shared" si="726"/>
        <v>Henties Bay</v>
      </c>
      <c r="I4717" s="84"/>
      <c r="J4717" s="84"/>
      <c r="K4717" s="84"/>
      <c r="L4717" s="83" t="str">
        <f t="shared" si="727"/>
        <v/>
      </c>
      <c r="M4717" s="83" t="str">
        <f t="shared" si="728"/>
        <v/>
      </c>
    </row>
    <row r="4718" spans="1:13" x14ac:dyDescent="0.3">
      <c r="A4718" s="210" t="str">
        <f t="shared" si="720"/>
        <v>2024-IC-L5</v>
      </c>
      <c r="B4718" s="199">
        <f t="shared" si="721"/>
        <v>45682</v>
      </c>
      <c r="C4718" s="210" t="str">
        <f t="shared" si="722"/>
        <v>Zone 4 - Horingbaai</v>
      </c>
      <c r="D4718" s="84" t="s">
        <v>475</v>
      </c>
      <c r="E4718" s="51" t="str">
        <f t="shared" si="723"/>
        <v>Johan</v>
      </c>
      <c r="F4718" s="51" t="str">
        <f t="shared" si="724"/>
        <v>Agenbag</v>
      </c>
      <c r="G4718" s="51" t="str">
        <f t="shared" si="725"/>
        <v>Men Master</v>
      </c>
      <c r="H4718" s="51" t="str">
        <f t="shared" si="726"/>
        <v>Henties Bay</v>
      </c>
      <c r="I4718" s="84"/>
      <c r="J4718" s="84"/>
      <c r="K4718" s="84"/>
      <c r="L4718" s="83" t="str">
        <f t="shared" si="727"/>
        <v/>
      </c>
      <c r="M4718" s="83" t="str">
        <f t="shared" si="728"/>
        <v/>
      </c>
    </row>
    <row r="4719" spans="1:13" x14ac:dyDescent="0.3">
      <c r="A4719" s="210" t="str">
        <f t="shared" si="720"/>
        <v>2024-IC-L5</v>
      </c>
      <c r="B4719" s="199">
        <f t="shared" si="721"/>
        <v>45682</v>
      </c>
      <c r="C4719" s="210" t="str">
        <f t="shared" si="722"/>
        <v>Zone 4 - Horingbaai</v>
      </c>
      <c r="D4719" s="84" t="s">
        <v>451</v>
      </c>
      <c r="E4719" s="51" t="str">
        <f t="shared" si="723"/>
        <v>Marco</v>
      </c>
      <c r="F4719" s="51" t="str">
        <f t="shared" si="724"/>
        <v>Klein</v>
      </c>
      <c r="G4719" s="51" t="str">
        <f t="shared" si="725"/>
        <v>Men Veteran</v>
      </c>
      <c r="H4719" s="51" t="str">
        <f t="shared" si="726"/>
        <v>Mako</v>
      </c>
      <c r="I4719" s="84"/>
      <c r="J4719" s="84" t="s">
        <v>1279</v>
      </c>
      <c r="K4719" s="84">
        <v>85</v>
      </c>
      <c r="L4719" s="83">
        <f t="shared" si="727"/>
        <v>2.5</v>
      </c>
      <c r="M4719" s="83">
        <f t="shared" si="728"/>
        <v>2.5</v>
      </c>
    </row>
    <row r="4720" spans="1:13" x14ac:dyDescent="0.3">
      <c r="A4720" s="210" t="str">
        <f t="shared" si="720"/>
        <v>2024-IC-L5</v>
      </c>
      <c r="B4720" s="199">
        <f t="shared" si="721"/>
        <v>45682</v>
      </c>
      <c r="C4720" s="210" t="str">
        <f t="shared" si="722"/>
        <v>Zone 4 - Horingbaai</v>
      </c>
      <c r="D4720" s="84" t="s">
        <v>451</v>
      </c>
      <c r="E4720" s="51" t="str">
        <f t="shared" si="723"/>
        <v>Marco</v>
      </c>
      <c r="F4720" s="51" t="str">
        <f t="shared" si="724"/>
        <v>Klein</v>
      </c>
      <c r="G4720" s="51" t="str">
        <f t="shared" si="725"/>
        <v>Men Veteran</v>
      </c>
      <c r="H4720" s="51" t="str">
        <f t="shared" si="726"/>
        <v>Mako</v>
      </c>
      <c r="I4720" s="84"/>
      <c r="J4720" s="84" t="s">
        <v>1273</v>
      </c>
      <c r="K4720" s="84">
        <v>167</v>
      </c>
      <c r="L4720" s="83">
        <f t="shared" si="727"/>
        <v>64</v>
      </c>
      <c r="M4720" s="83">
        <f t="shared" si="728"/>
        <v>64</v>
      </c>
    </row>
    <row r="4721" spans="1:13" x14ac:dyDescent="0.3">
      <c r="A4721" s="210" t="str">
        <f t="shared" si="720"/>
        <v>2024-IC-L5</v>
      </c>
      <c r="B4721" s="199">
        <f t="shared" si="721"/>
        <v>45682</v>
      </c>
      <c r="C4721" s="210" t="str">
        <f t="shared" si="722"/>
        <v>Zone 4 - Horingbaai</v>
      </c>
      <c r="D4721" s="84" t="s">
        <v>1554</v>
      </c>
      <c r="E4721" s="51" t="str">
        <f t="shared" si="723"/>
        <v>Sven</v>
      </c>
      <c r="F4721" s="51" t="str">
        <f t="shared" si="724"/>
        <v>Welzig</v>
      </c>
      <c r="G4721" s="51" t="str">
        <f t="shared" si="725"/>
        <v>Men U/21</v>
      </c>
      <c r="H4721" s="51" t="str">
        <f t="shared" si="726"/>
        <v>Mako</v>
      </c>
      <c r="I4721" s="84"/>
      <c r="J4721" s="84" t="s">
        <v>1279</v>
      </c>
      <c r="K4721" s="84">
        <v>149</v>
      </c>
      <c r="L4721" s="83">
        <f t="shared" si="727"/>
        <v>17</v>
      </c>
      <c r="M4721" s="83">
        <f t="shared" si="728"/>
        <v>17</v>
      </c>
    </row>
    <row r="4722" spans="1:13" x14ac:dyDescent="0.3">
      <c r="A4722" s="210" t="str">
        <f t="shared" si="720"/>
        <v>2024-IC-L5</v>
      </c>
      <c r="B4722" s="199">
        <f t="shared" si="721"/>
        <v>45682</v>
      </c>
      <c r="C4722" s="210" t="str">
        <f t="shared" si="722"/>
        <v>Zone 4 - Horingbaai</v>
      </c>
      <c r="D4722" s="84" t="s">
        <v>1554</v>
      </c>
      <c r="E4722" s="51" t="str">
        <f t="shared" si="723"/>
        <v>Sven</v>
      </c>
      <c r="F4722" s="51" t="str">
        <f t="shared" si="724"/>
        <v>Welzig</v>
      </c>
      <c r="G4722" s="51" t="str">
        <f t="shared" si="725"/>
        <v>Men U/21</v>
      </c>
      <c r="H4722" s="51" t="str">
        <f t="shared" si="726"/>
        <v>Mako</v>
      </c>
      <c r="I4722" s="84"/>
      <c r="J4722" s="84" t="s">
        <v>1279</v>
      </c>
      <c r="K4722" s="84">
        <v>125</v>
      </c>
      <c r="L4722" s="83">
        <f t="shared" si="727"/>
        <v>9.3000000000000007</v>
      </c>
      <c r="M4722" s="83">
        <f t="shared" si="728"/>
        <v>9.3000000000000007</v>
      </c>
    </row>
    <row r="4723" spans="1:13" x14ac:dyDescent="0.3">
      <c r="A4723" s="210" t="str">
        <f t="shared" si="720"/>
        <v>2024-IC-L5</v>
      </c>
      <c r="B4723" s="199">
        <f t="shared" si="721"/>
        <v>45682</v>
      </c>
      <c r="C4723" s="210" t="str">
        <f t="shared" si="722"/>
        <v>Zone 4 - Horingbaai</v>
      </c>
      <c r="D4723" s="84" t="s">
        <v>1554</v>
      </c>
      <c r="E4723" s="51" t="str">
        <f t="shared" si="723"/>
        <v>Sven</v>
      </c>
      <c r="F4723" s="51" t="str">
        <f t="shared" si="724"/>
        <v>Welzig</v>
      </c>
      <c r="G4723" s="51" t="str">
        <f t="shared" si="725"/>
        <v>Men U/21</v>
      </c>
      <c r="H4723" s="51" t="str">
        <f t="shared" si="726"/>
        <v>Mako</v>
      </c>
      <c r="I4723" s="84"/>
      <c r="J4723" s="84" t="s">
        <v>1279</v>
      </c>
      <c r="K4723" s="84">
        <v>153</v>
      </c>
      <c r="L4723" s="83">
        <f t="shared" si="727"/>
        <v>18.600000000000001</v>
      </c>
      <c r="M4723" s="83">
        <f t="shared" si="728"/>
        <v>18.600000000000001</v>
      </c>
    </row>
    <row r="4724" spans="1:13" x14ac:dyDescent="0.3">
      <c r="A4724" s="210" t="str">
        <f t="shared" si="720"/>
        <v>2024-IC-L5</v>
      </c>
      <c r="B4724" s="199">
        <f t="shared" si="721"/>
        <v>45682</v>
      </c>
      <c r="C4724" s="210" t="str">
        <f t="shared" si="722"/>
        <v>Zone 4 - Horingbaai</v>
      </c>
      <c r="D4724" s="84" t="s">
        <v>1554</v>
      </c>
      <c r="E4724" s="51" t="str">
        <f t="shared" si="723"/>
        <v>Sven</v>
      </c>
      <c r="F4724" s="51" t="str">
        <f t="shared" si="724"/>
        <v>Welzig</v>
      </c>
      <c r="G4724" s="51" t="str">
        <f t="shared" si="725"/>
        <v>Men U/21</v>
      </c>
      <c r="H4724" s="51" t="str">
        <f t="shared" si="726"/>
        <v>Mako</v>
      </c>
      <c r="I4724" s="84"/>
      <c r="J4724" s="84" t="s">
        <v>1279</v>
      </c>
      <c r="K4724" s="84">
        <v>158</v>
      </c>
      <c r="L4724" s="83">
        <f t="shared" si="727"/>
        <v>20.8</v>
      </c>
      <c r="M4724" s="83">
        <f t="shared" si="728"/>
        <v>20.8</v>
      </c>
    </row>
    <row r="4725" spans="1:13" x14ac:dyDescent="0.3">
      <c r="A4725" s="210" t="str">
        <f t="shared" si="720"/>
        <v>2024-IC-L5</v>
      </c>
      <c r="B4725" s="199">
        <f t="shared" si="721"/>
        <v>45682</v>
      </c>
      <c r="C4725" s="210" t="str">
        <f t="shared" si="722"/>
        <v>Zone 4 - Horingbaai</v>
      </c>
      <c r="D4725" s="84" t="s">
        <v>1430</v>
      </c>
      <c r="E4725" s="51" t="str">
        <f t="shared" si="723"/>
        <v>Kay</v>
      </c>
      <c r="F4725" s="51" t="str">
        <f t="shared" si="724"/>
        <v>Bachran</v>
      </c>
      <c r="G4725" s="51" t="str">
        <f t="shared" si="725"/>
        <v>Men Senior</v>
      </c>
      <c r="H4725" s="51" t="str">
        <f t="shared" si="726"/>
        <v>Mako</v>
      </c>
      <c r="I4725" s="84"/>
      <c r="J4725" s="84" t="s">
        <v>1279</v>
      </c>
      <c r="K4725" s="84">
        <v>144</v>
      </c>
      <c r="L4725" s="83">
        <f t="shared" si="727"/>
        <v>15.1</v>
      </c>
      <c r="M4725" s="83">
        <f t="shared" si="728"/>
        <v>15.1</v>
      </c>
    </row>
    <row r="4726" spans="1:13" x14ac:dyDescent="0.3">
      <c r="A4726" s="210" t="str">
        <f t="shared" si="720"/>
        <v>2024-IC-L5</v>
      </c>
      <c r="B4726" s="199">
        <f t="shared" si="721"/>
        <v>45682</v>
      </c>
      <c r="C4726" s="210" t="str">
        <f t="shared" si="722"/>
        <v>Zone 4 - Horingbaai</v>
      </c>
      <c r="D4726" s="84" t="s">
        <v>468</v>
      </c>
      <c r="E4726" s="51" t="str">
        <f t="shared" si="723"/>
        <v>Johan</v>
      </c>
      <c r="F4726" s="51" t="str">
        <f t="shared" si="724"/>
        <v>Visser</v>
      </c>
      <c r="G4726" s="51" t="str">
        <f t="shared" si="725"/>
        <v>Men Veteran</v>
      </c>
      <c r="H4726" s="51" t="str">
        <f t="shared" si="726"/>
        <v>Mako</v>
      </c>
      <c r="I4726" s="84"/>
      <c r="J4726" s="84" t="s">
        <v>1279</v>
      </c>
      <c r="K4726" s="84">
        <v>88</v>
      </c>
      <c r="L4726" s="83">
        <f t="shared" si="727"/>
        <v>2.8</v>
      </c>
      <c r="M4726" s="83">
        <f t="shared" si="728"/>
        <v>2.8</v>
      </c>
    </row>
    <row r="4727" spans="1:13" x14ac:dyDescent="0.3">
      <c r="A4727" s="210" t="str">
        <f t="shared" si="720"/>
        <v>2024-IC-L5</v>
      </c>
      <c r="B4727" s="199">
        <f t="shared" si="721"/>
        <v>45682</v>
      </c>
      <c r="C4727" s="210" t="str">
        <f t="shared" si="722"/>
        <v>Zone 4 - Horingbaai</v>
      </c>
      <c r="D4727" s="84" t="s">
        <v>468</v>
      </c>
      <c r="E4727" s="51" t="str">
        <f t="shared" si="723"/>
        <v>Johan</v>
      </c>
      <c r="F4727" s="51" t="str">
        <f t="shared" si="724"/>
        <v>Visser</v>
      </c>
      <c r="G4727" s="51" t="str">
        <f t="shared" si="725"/>
        <v>Men Veteran</v>
      </c>
      <c r="H4727" s="51" t="str">
        <f t="shared" si="726"/>
        <v>Mako</v>
      </c>
      <c r="I4727" s="84"/>
      <c r="J4727" s="84" t="s">
        <v>1279</v>
      </c>
      <c r="K4727" s="84">
        <v>150</v>
      </c>
      <c r="L4727" s="83">
        <f t="shared" si="727"/>
        <v>17.399999999999999</v>
      </c>
      <c r="M4727" s="83">
        <f t="shared" si="728"/>
        <v>17.399999999999999</v>
      </c>
    </row>
    <row r="4728" spans="1:13" x14ac:dyDescent="0.3">
      <c r="A4728" s="210" t="str">
        <f t="shared" si="720"/>
        <v>2024-IC-L5</v>
      </c>
      <c r="B4728" s="199">
        <f t="shared" si="721"/>
        <v>45682</v>
      </c>
      <c r="C4728" s="210" t="str">
        <f t="shared" si="722"/>
        <v>Zone 4 - Horingbaai</v>
      </c>
      <c r="D4728" s="84" t="s">
        <v>469</v>
      </c>
      <c r="E4728" s="51" t="str">
        <f t="shared" si="723"/>
        <v>Morne</v>
      </c>
      <c r="F4728" s="51" t="str">
        <f t="shared" si="724"/>
        <v>Horn</v>
      </c>
      <c r="G4728" s="51" t="str">
        <f t="shared" si="725"/>
        <v>Men Master</v>
      </c>
      <c r="H4728" s="51" t="str">
        <f t="shared" si="726"/>
        <v>Mako</v>
      </c>
      <c r="I4728" s="84"/>
      <c r="J4728" s="84" t="s">
        <v>1279</v>
      </c>
      <c r="K4728" s="84">
        <v>145</v>
      </c>
      <c r="L4728" s="83">
        <f t="shared" si="727"/>
        <v>15.5</v>
      </c>
      <c r="M4728" s="83">
        <f t="shared" si="728"/>
        <v>15.5</v>
      </c>
    </row>
    <row r="4729" spans="1:13" x14ac:dyDescent="0.3">
      <c r="A4729" s="210" t="str">
        <f t="shared" si="720"/>
        <v>2024-IC-L5</v>
      </c>
      <c r="B4729" s="199">
        <f t="shared" si="721"/>
        <v>45682</v>
      </c>
      <c r="C4729" s="210" t="str">
        <f t="shared" si="722"/>
        <v>Zone 4 - Horingbaai</v>
      </c>
      <c r="D4729" s="84" t="s">
        <v>592</v>
      </c>
      <c r="E4729" s="51" t="str">
        <f t="shared" si="723"/>
        <v>Andre</v>
      </c>
      <c r="F4729" s="51" t="str">
        <f t="shared" si="724"/>
        <v>Aggenbag</v>
      </c>
      <c r="G4729" s="51" t="str">
        <f t="shared" si="725"/>
        <v>Men Veteran</v>
      </c>
      <c r="H4729" s="51" t="str">
        <f t="shared" si="726"/>
        <v>Mako</v>
      </c>
      <c r="I4729" s="84"/>
      <c r="J4729" s="84" t="s">
        <v>1279</v>
      </c>
      <c r="K4729" s="84">
        <v>93</v>
      </c>
      <c r="L4729" s="83">
        <f t="shared" si="727"/>
        <v>3.4</v>
      </c>
      <c r="M4729" s="83">
        <f t="shared" si="728"/>
        <v>3.4</v>
      </c>
    </row>
    <row r="4730" spans="1:13" x14ac:dyDescent="0.3">
      <c r="A4730" s="210" t="str">
        <f t="shared" si="720"/>
        <v>2024-IC-L5</v>
      </c>
      <c r="B4730" s="199">
        <f t="shared" si="721"/>
        <v>45682</v>
      </c>
      <c r="C4730" s="210" t="str">
        <f t="shared" si="722"/>
        <v>Zone 4 - Horingbaai</v>
      </c>
      <c r="D4730" s="84" t="s">
        <v>681</v>
      </c>
      <c r="E4730" s="51" t="str">
        <f t="shared" si="723"/>
        <v>Kyle</v>
      </c>
      <c r="F4730" s="51" t="str">
        <f t="shared" si="724"/>
        <v>Adams</v>
      </c>
      <c r="G4730" s="51" t="str">
        <f t="shared" si="725"/>
        <v>Men Senior</v>
      </c>
      <c r="H4730" s="51" t="str">
        <f t="shared" si="726"/>
        <v>Mako</v>
      </c>
      <c r="I4730" s="84"/>
      <c r="J4730" s="84" t="s">
        <v>1279</v>
      </c>
      <c r="K4730" s="84">
        <v>98</v>
      </c>
      <c r="L4730" s="83">
        <f t="shared" si="727"/>
        <v>4</v>
      </c>
      <c r="M4730" s="83">
        <f t="shared" si="728"/>
        <v>4</v>
      </c>
    </row>
    <row r="4731" spans="1:13" x14ac:dyDescent="0.3">
      <c r="A4731" s="210" t="str">
        <f t="shared" si="720"/>
        <v>2024-IC-L5</v>
      </c>
      <c r="B4731" s="199">
        <f t="shared" si="721"/>
        <v>45682</v>
      </c>
      <c r="C4731" s="210" t="str">
        <f t="shared" si="722"/>
        <v>Zone 4 - Horingbaai</v>
      </c>
      <c r="D4731" s="84" t="s">
        <v>1379</v>
      </c>
      <c r="E4731" s="51" t="str">
        <f t="shared" si="723"/>
        <v>Judy</v>
      </c>
      <c r="F4731" s="51" t="str">
        <f t="shared" si="724"/>
        <v>Lagenhoven</v>
      </c>
      <c r="G4731" s="51" t="str">
        <f t="shared" si="725"/>
        <v>Ladies Senior</v>
      </c>
      <c r="H4731" s="51" t="str">
        <f t="shared" si="726"/>
        <v>Mako</v>
      </c>
      <c r="I4731" s="84"/>
      <c r="J4731" s="84" t="s">
        <v>1279</v>
      </c>
      <c r="K4731" s="84">
        <v>100</v>
      </c>
      <c r="L4731" s="83">
        <f t="shared" si="727"/>
        <v>4.3</v>
      </c>
      <c r="M4731" s="83">
        <f t="shared" si="728"/>
        <v>4.3</v>
      </c>
    </row>
    <row r="4732" spans="1:13" x14ac:dyDescent="0.3">
      <c r="A4732" s="210" t="str">
        <f t="shared" si="720"/>
        <v>2024-IC-L5</v>
      </c>
      <c r="B4732" s="199">
        <f t="shared" si="721"/>
        <v>45682</v>
      </c>
      <c r="C4732" s="210" t="str">
        <f t="shared" si="722"/>
        <v>Zone 4 - Horingbaai</v>
      </c>
      <c r="D4732" s="84" t="s">
        <v>836</v>
      </c>
      <c r="E4732" s="51" t="str">
        <f t="shared" si="723"/>
        <v>Org</v>
      </c>
      <c r="F4732" s="51" t="str">
        <f t="shared" si="724"/>
        <v>Van Rensburg</v>
      </c>
      <c r="G4732" s="51" t="str">
        <f t="shared" si="725"/>
        <v>Men Veteran</v>
      </c>
      <c r="H4732" s="51" t="str">
        <f t="shared" si="726"/>
        <v>Mako</v>
      </c>
      <c r="I4732" s="84"/>
      <c r="J4732" s="84" t="s">
        <v>1279</v>
      </c>
      <c r="K4732" s="84">
        <v>152</v>
      </c>
      <c r="L4732" s="83">
        <f t="shared" si="727"/>
        <v>18.2</v>
      </c>
      <c r="M4732" s="83">
        <f t="shared" si="728"/>
        <v>18.2</v>
      </c>
    </row>
    <row r="4733" spans="1:13" x14ac:dyDescent="0.3">
      <c r="A4733" s="210" t="str">
        <f t="shared" si="720"/>
        <v>2024-IC-L5</v>
      </c>
      <c r="B4733" s="199">
        <f t="shared" si="721"/>
        <v>45682</v>
      </c>
      <c r="C4733" s="210" t="str">
        <f t="shared" si="722"/>
        <v>Zone 4 - Horingbaai</v>
      </c>
      <c r="D4733" s="84" t="s">
        <v>836</v>
      </c>
      <c r="E4733" s="51" t="str">
        <f t="shared" si="723"/>
        <v>Org</v>
      </c>
      <c r="F4733" s="51" t="str">
        <f t="shared" si="724"/>
        <v>Van Rensburg</v>
      </c>
      <c r="G4733" s="51" t="str">
        <f t="shared" si="725"/>
        <v>Men Veteran</v>
      </c>
      <c r="H4733" s="51" t="str">
        <f t="shared" si="726"/>
        <v>Mako</v>
      </c>
      <c r="I4733" s="84" t="s">
        <v>19</v>
      </c>
      <c r="J4733" s="84"/>
      <c r="K4733" s="84">
        <v>51</v>
      </c>
      <c r="L4733" s="83">
        <f t="shared" si="727"/>
        <v>1.4</v>
      </c>
      <c r="M4733" s="83">
        <f t="shared" si="728"/>
        <v>1.4</v>
      </c>
    </row>
    <row r="4734" spans="1:13" x14ac:dyDescent="0.3">
      <c r="A4734" s="210" t="str">
        <f t="shared" si="720"/>
        <v>2024-IC-L5</v>
      </c>
      <c r="B4734" s="199">
        <f t="shared" si="721"/>
        <v>45682</v>
      </c>
      <c r="C4734" s="210" t="str">
        <f t="shared" si="722"/>
        <v>Zone 4 - Horingbaai</v>
      </c>
      <c r="D4734" s="84" t="s">
        <v>484</v>
      </c>
      <c r="E4734" s="51" t="str">
        <f t="shared" si="723"/>
        <v>Johan</v>
      </c>
      <c r="F4734" s="51" t="str">
        <f t="shared" si="724"/>
        <v>Van Wyk</v>
      </c>
      <c r="G4734" s="51" t="str">
        <f t="shared" si="725"/>
        <v>Men Veteran</v>
      </c>
      <c r="H4734" s="51" t="str">
        <f t="shared" si="726"/>
        <v>Mako</v>
      </c>
      <c r="I4734" s="84"/>
      <c r="J4734" s="84" t="s">
        <v>1279</v>
      </c>
      <c r="K4734" s="84">
        <v>140</v>
      </c>
      <c r="L4734" s="83">
        <f t="shared" si="727"/>
        <v>13.7</v>
      </c>
      <c r="M4734" s="83">
        <f t="shared" si="728"/>
        <v>13.7</v>
      </c>
    </row>
    <row r="4735" spans="1:13" x14ac:dyDescent="0.3">
      <c r="A4735" s="210" t="str">
        <f t="shared" si="720"/>
        <v>2024-IC-L5</v>
      </c>
      <c r="B4735" s="199">
        <f t="shared" si="721"/>
        <v>45682</v>
      </c>
      <c r="C4735" s="210" t="str">
        <f t="shared" si="722"/>
        <v>Zone 4 - Horingbaai</v>
      </c>
      <c r="D4735" s="84" t="s">
        <v>484</v>
      </c>
      <c r="E4735" s="51" t="str">
        <f t="shared" si="723"/>
        <v>Johan</v>
      </c>
      <c r="F4735" s="51" t="str">
        <f t="shared" si="724"/>
        <v>Van Wyk</v>
      </c>
      <c r="G4735" s="51" t="str">
        <f t="shared" si="725"/>
        <v>Men Veteran</v>
      </c>
      <c r="H4735" s="51" t="str">
        <f t="shared" si="726"/>
        <v>Mako</v>
      </c>
      <c r="I4735" s="84" t="s">
        <v>19</v>
      </c>
      <c r="J4735" s="84"/>
      <c r="K4735" s="84">
        <v>51</v>
      </c>
      <c r="L4735" s="83">
        <f t="shared" si="727"/>
        <v>1.4</v>
      </c>
      <c r="M4735" s="83">
        <f t="shared" si="728"/>
        <v>1.4</v>
      </c>
    </row>
    <row r="4736" spans="1:13" x14ac:dyDescent="0.3">
      <c r="A4736" s="210" t="str">
        <f t="shared" si="720"/>
        <v>2024-IC-L5</v>
      </c>
      <c r="B4736" s="199">
        <f t="shared" si="721"/>
        <v>45682</v>
      </c>
      <c r="C4736" s="210" t="str">
        <f t="shared" si="722"/>
        <v>Zone 4 - Horingbaai</v>
      </c>
      <c r="D4736" s="84" t="s">
        <v>450</v>
      </c>
      <c r="E4736" s="51" t="str">
        <f t="shared" si="723"/>
        <v>Philip</v>
      </c>
      <c r="F4736" s="51" t="str">
        <f t="shared" si="724"/>
        <v>Swartz</v>
      </c>
      <c r="G4736" s="51" t="str">
        <f t="shared" si="725"/>
        <v>Men U/16</v>
      </c>
      <c r="H4736" s="51" t="str">
        <f t="shared" si="726"/>
        <v>Mako</v>
      </c>
      <c r="I4736" s="84"/>
      <c r="J4736" s="84" t="s">
        <v>20</v>
      </c>
      <c r="K4736" s="84">
        <v>67</v>
      </c>
      <c r="L4736" s="83">
        <f t="shared" si="727"/>
        <v>1.1000000000000001</v>
      </c>
      <c r="M4736" s="83">
        <f t="shared" si="728"/>
        <v>1.1000000000000001</v>
      </c>
    </row>
    <row r="4737" spans="1:13" x14ac:dyDescent="0.3">
      <c r="A4737" s="210" t="str">
        <f t="shared" si="720"/>
        <v>2024-IC-L5</v>
      </c>
      <c r="B4737" s="199">
        <f t="shared" si="721"/>
        <v>45682</v>
      </c>
      <c r="C4737" s="210" t="str">
        <f t="shared" si="722"/>
        <v>Zone 4 - Horingbaai</v>
      </c>
      <c r="D4737" s="84" t="s">
        <v>967</v>
      </c>
      <c r="E4737" s="51" t="str">
        <f t="shared" si="723"/>
        <v>Rudi</v>
      </c>
      <c r="F4737" s="51" t="str">
        <f t="shared" si="724"/>
        <v>Swartz</v>
      </c>
      <c r="G4737" s="51" t="str">
        <f t="shared" si="725"/>
        <v>Men Veteran</v>
      </c>
      <c r="H4737" s="51" t="str">
        <f t="shared" si="726"/>
        <v>Mako</v>
      </c>
      <c r="I4737" s="84"/>
      <c r="J4737" s="84" t="s">
        <v>20</v>
      </c>
      <c r="K4737" s="84">
        <v>70</v>
      </c>
      <c r="L4737" s="83">
        <f t="shared" si="727"/>
        <v>1.2</v>
      </c>
      <c r="M4737" s="83">
        <f t="shared" si="728"/>
        <v>1.2</v>
      </c>
    </row>
    <row r="4738" spans="1:13" x14ac:dyDescent="0.3">
      <c r="A4738" s="210" t="str">
        <f t="shared" si="720"/>
        <v>2024-IC-L5</v>
      </c>
      <c r="B4738" s="199">
        <f t="shared" si="721"/>
        <v>45682</v>
      </c>
      <c r="C4738" s="210" t="str">
        <f t="shared" si="722"/>
        <v>Zone 4 - Horingbaai</v>
      </c>
      <c r="D4738" s="84" t="s">
        <v>967</v>
      </c>
      <c r="E4738" s="51" t="str">
        <f t="shared" si="723"/>
        <v>Rudi</v>
      </c>
      <c r="F4738" s="51" t="str">
        <f t="shared" si="724"/>
        <v>Swartz</v>
      </c>
      <c r="G4738" s="51" t="str">
        <f t="shared" si="725"/>
        <v>Men Veteran</v>
      </c>
      <c r="H4738" s="51" t="str">
        <f t="shared" si="726"/>
        <v>Mako</v>
      </c>
      <c r="I4738" s="84"/>
      <c r="J4738" s="84" t="s">
        <v>20</v>
      </c>
      <c r="K4738" s="84">
        <v>73</v>
      </c>
      <c r="L4738" s="83">
        <f t="shared" si="727"/>
        <v>1.4</v>
      </c>
      <c r="M4738" s="83">
        <f t="shared" si="728"/>
        <v>1.4</v>
      </c>
    </row>
    <row r="4739" spans="1:13" x14ac:dyDescent="0.3">
      <c r="A4739" s="210" t="str">
        <f t="shared" ref="A4739:A4802" si="729">IF(D4739="","",A4738)</f>
        <v>2024-IC-L5</v>
      </c>
      <c r="B4739" s="199">
        <f t="shared" ref="B4739:B4802" si="730">IF(D4739="","",B4738)</f>
        <v>45682</v>
      </c>
      <c r="C4739" s="210" t="str">
        <f t="shared" ref="C4739:C4802" si="731">IF(D4739="","",C4738)</f>
        <v>Zone 4 - Horingbaai</v>
      </c>
      <c r="D4739" s="84" t="s">
        <v>861</v>
      </c>
      <c r="E4739" s="51" t="str">
        <f t="shared" ref="E4739:E4802" si="732">IF(D4739="","",VLOOKUP(D4739,Master,3,FALSE))</f>
        <v>Christiaan</v>
      </c>
      <c r="F4739" s="51" t="str">
        <f t="shared" ref="F4739:F4802" si="733">IF(D4739="","",VLOOKUP(D4739,Master,4,FALSE))</f>
        <v>Fenwick</v>
      </c>
      <c r="G4739" s="51" t="str">
        <f t="shared" ref="G4739:G4802" si="734">IF(D4739="","",VLOOKUP(D4739,Master,5,FALSE))</f>
        <v>Men Veteran</v>
      </c>
      <c r="H4739" s="51" t="str">
        <f t="shared" ref="H4739:H4802" si="735">IF(D4739="","",VLOOKUP(D4739,Master,2,FALSE))</f>
        <v>Mako</v>
      </c>
      <c r="I4739" s="84" t="s">
        <v>19</v>
      </c>
      <c r="J4739" s="84"/>
      <c r="K4739" s="84">
        <v>54</v>
      </c>
      <c r="L4739" s="83">
        <f t="shared" ref="L4739:L4802" si="736">IF(K4739="","",IF(I4739="",ROUND(HLOOKUP(J4739,kgList,K4739,FALSE),1),ROUND(HLOOKUP(I4739,kgList,K4739,FALSE),1)))</f>
        <v>1.6</v>
      </c>
      <c r="M4739" s="83">
        <f t="shared" ref="M4739:M4802" si="737">IF(L4739="","",IF(COUNTA(I4739:J4739)&gt;1,"Edible or Inedible",IF(COUNTA(I4739)=1,L4739*1,IF(COUNTA(J4739)=1,L4739*1,"ERROR"))))</f>
        <v>1.6</v>
      </c>
    </row>
    <row r="4740" spans="1:13" x14ac:dyDescent="0.3">
      <c r="A4740" s="210" t="str">
        <f t="shared" si="729"/>
        <v>2024-IC-L5</v>
      </c>
      <c r="B4740" s="199">
        <f t="shared" si="730"/>
        <v>45682</v>
      </c>
      <c r="C4740" s="210" t="str">
        <f t="shared" si="731"/>
        <v>Zone 4 - Horingbaai</v>
      </c>
      <c r="D4740" s="84" t="s">
        <v>566</v>
      </c>
      <c r="E4740" s="51" t="str">
        <f t="shared" si="732"/>
        <v>Andrew</v>
      </c>
      <c r="F4740" s="51" t="str">
        <f t="shared" si="733"/>
        <v>Van Schalkwyk</v>
      </c>
      <c r="G4740" s="51" t="str">
        <f t="shared" si="734"/>
        <v>Men Veteran</v>
      </c>
      <c r="H4740" s="51" t="str">
        <f t="shared" si="735"/>
        <v>Mako</v>
      </c>
      <c r="I4740" s="84"/>
      <c r="J4740" s="84" t="s">
        <v>20</v>
      </c>
      <c r="K4740" s="84">
        <v>66</v>
      </c>
      <c r="L4740" s="83">
        <f t="shared" si="736"/>
        <v>1</v>
      </c>
      <c r="M4740" s="83">
        <f t="shared" si="737"/>
        <v>1</v>
      </c>
    </row>
    <row r="4741" spans="1:13" x14ac:dyDescent="0.3">
      <c r="A4741" s="210" t="str">
        <f t="shared" si="729"/>
        <v>2024-IC-L5</v>
      </c>
      <c r="B4741" s="199">
        <f t="shared" si="730"/>
        <v>45682</v>
      </c>
      <c r="C4741" s="210" t="str">
        <f t="shared" si="731"/>
        <v>Zone 4 - Horingbaai</v>
      </c>
      <c r="D4741" s="84" t="s">
        <v>566</v>
      </c>
      <c r="E4741" s="51" t="str">
        <f t="shared" si="732"/>
        <v>Andrew</v>
      </c>
      <c r="F4741" s="51" t="str">
        <f t="shared" si="733"/>
        <v>Van Schalkwyk</v>
      </c>
      <c r="G4741" s="51" t="str">
        <f t="shared" si="734"/>
        <v>Men Veteran</v>
      </c>
      <c r="H4741" s="51" t="str">
        <f t="shared" si="735"/>
        <v>Mako</v>
      </c>
      <c r="I4741" s="84"/>
      <c r="J4741" s="84" t="s">
        <v>20</v>
      </c>
      <c r="K4741" s="84">
        <v>69</v>
      </c>
      <c r="L4741" s="83">
        <f t="shared" si="736"/>
        <v>1.2</v>
      </c>
      <c r="M4741" s="83">
        <f t="shared" si="737"/>
        <v>1.2</v>
      </c>
    </row>
    <row r="4742" spans="1:13" x14ac:dyDescent="0.3">
      <c r="A4742" s="210" t="str">
        <f t="shared" si="729"/>
        <v>2024-IC-L5</v>
      </c>
      <c r="B4742" s="199">
        <f t="shared" si="730"/>
        <v>45682</v>
      </c>
      <c r="C4742" s="210" t="str">
        <f t="shared" si="731"/>
        <v>Zone 4 - Horingbaai</v>
      </c>
      <c r="D4742" s="84" t="s">
        <v>566</v>
      </c>
      <c r="E4742" s="51" t="str">
        <f t="shared" si="732"/>
        <v>Andrew</v>
      </c>
      <c r="F4742" s="51" t="str">
        <f t="shared" si="733"/>
        <v>Van Schalkwyk</v>
      </c>
      <c r="G4742" s="51" t="str">
        <f t="shared" si="734"/>
        <v>Men Veteran</v>
      </c>
      <c r="H4742" s="51" t="str">
        <f t="shared" si="735"/>
        <v>Mako</v>
      </c>
      <c r="I4742" s="84"/>
      <c r="J4742" s="84" t="s">
        <v>20</v>
      </c>
      <c r="K4742" s="84">
        <v>66</v>
      </c>
      <c r="L4742" s="83">
        <f t="shared" si="736"/>
        <v>1</v>
      </c>
      <c r="M4742" s="83">
        <f t="shared" si="737"/>
        <v>1</v>
      </c>
    </row>
    <row r="4743" spans="1:13" x14ac:dyDescent="0.3">
      <c r="A4743" s="210" t="str">
        <f t="shared" si="729"/>
        <v>2024-IC-L5</v>
      </c>
      <c r="B4743" s="199">
        <f t="shared" si="730"/>
        <v>45682</v>
      </c>
      <c r="C4743" s="210" t="str">
        <f t="shared" si="731"/>
        <v>Zone 4 - Horingbaai</v>
      </c>
      <c r="D4743" s="84" t="s">
        <v>841</v>
      </c>
      <c r="E4743" s="51" t="str">
        <f t="shared" si="732"/>
        <v>Renate</v>
      </c>
      <c r="F4743" s="51" t="str">
        <f t="shared" si="733"/>
        <v>Gruttemeyer</v>
      </c>
      <c r="G4743" s="51" t="str">
        <f t="shared" si="734"/>
        <v>Ladies Grand Masters</v>
      </c>
      <c r="H4743" s="51" t="str">
        <f t="shared" si="735"/>
        <v>Mako</v>
      </c>
      <c r="I4743" s="84" t="s">
        <v>19</v>
      </c>
      <c r="J4743" s="84"/>
      <c r="K4743" s="84">
        <v>42</v>
      </c>
      <c r="L4743" s="83">
        <f t="shared" si="736"/>
        <v>0.8</v>
      </c>
      <c r="M4743" s="83">
        <f t="shared" si="737"/>
        <v>0.8</v>
      </c>
    </row>
    <row r="4744" spans="1:13" x14ac:dyDescent="0.3">
      <c r="A4744" s="210" t="str">
        <f t="shared" si="729"/>
        <v>2024-IC-L5</v>
      </c>
      <c r="B4744" s="199">
        <f t="shared" si="730"/>
        <v>45682</v>
      </c>
      <c r="C4744" s="210" t="str">
        <f t="shared" si="731"/>
        <v>Zone 4 - Horingbaai</v>
      </c>
      <c r="D4744" s="84" t="s">
        <v>1628</v>
      </c>
      <c r="E4744" s="51" t="str">
        <f t="shared" si="732"/>
        <v>Mari</v>
      </c>
      <c r="F4744" s="51" t="str">
        <f t="shared" si="733"/>
        <v>Doll</v>
      </c>
      <c r="G4744" s="51" t="str">
        <f t="shared" si="734"/>
        <v>Ladies Senior</v>
      </c>
      <c r="H4744" s="51" t="str">
        <f t="shared" si="735"/>
        <v>Mako</v>
      </c>
      <c r="I4744" s="84" t="s">
        <v>7</v>
      </c>
      <c r="J4744" s="84"/>
      <c r="K4744" s="84">
        <v>37</v>
      </c>
      <c r="L4744" s="83">
        <f t="shared" si="736"/>
        <v>1.6</v>
      </c>
      <c r="M4744" s="83">
        <f t="shared" si="737"/>
        <v>1.6</v>
      </c>
    </row>
    <row r="4745" spans="1:13" x14ac:dyDescent="0.3">
      <c r="A4745" s="210" t="str">
        <f t="shared" si="729"/>
        <v>2024-IC-L5</v>
      </c>
      <c r="B4745" s="199">
        <f t="shared" si="730"/>
        <v>45682</v>
      </c>
      <c r="C4745" s="210" t="str">
        <f t="shared" si="731"/>
        <v>Zone 4 - Horingbaai</v>
      </c>
      <c r="D4745" s="84" t="s">
        <v>1594</v>
      </c>
      <c r="E4745" s="51" t="str">
        <f t="shared" si="732"/>
        <v>Joshua</v>
      </c>
      <c r="F4745" s="51" t="str">
        <f t="shared" si="733"/>
        <v>Amos</v>
      </c>
      <c r="G4745" s="51" t="str">
        <f t="shared" si="734"/>
        <v>Men Senior</v>
      </c>
      <c r="H4745" s="51" t="str">
        <f t="shared" si="735"/>
        <v>Mako</v>
      </c>
      <c r="I4745" s="84"/>
      <c r="J4745" s="84"/>
      <c r="K4745" s="84"/>
      <c r="L4745" s="83" t="str">
        <f t="shared" si="736"/>
        <v/>
      </c>
      <c r="M4745" s="83" t="str">
        <f t="shared" si="737"/>
        <v/>
      </c>
    </row>
    <row r="4746" spans="1:13" x14ac:dyDescent="0.3">
      <c r="A4746" s="210" t="str">
        <f t="shared" si="729"/>
        <v>2024-IC-L5</v>
      </c>
      <c r="B4746" s="199">
        <f t="shared" si="730"/>
        <v>45682</v>
      </c>
      <c r="C4746" s="210" t="str">
        <f t="shared" si="731"/>
        <v>Zone 4 - Horingbaai</v>
      </c>
      <c r="D4746" s="84" t="s">
        <v>1054</v>
      </c>
      <c r="E4746" s="51" t="str">
        <f t="shared" si="732"/>
        <v>Rudi(Jnr.)</v>
      </c>
      <c r="F4746" s="51" t="str">
        <f t="shared" si="733"/>
        <v>Swartz</v>
      </c>
      <c r="G4746" s="51" t="str">
        <f t="shared" si="734"/>
        <v>Men U/21</v>
      </c>
      <c r="H4746" s="51" t="str">
        <f t="shared" si="735"/>
        <v>Mako</v>
      </c>
      <c r="I4746" s="84"/>
      <c r="J4746" s="84"/>
      <c r="K4746" s="84"/>
      <c r="L4746" s="83" t="str">
        <f t="shared" si="736"/>
        <v/>
      </c>
      <c r="M4746" s="83" t="str">
        <f t="shared" si="737"/>
        <v/>
      </c>
    </row>
    <row r="4747" spans="1:13" x14ac:dyDescent="0.3">
      <c r="A4747" s="210" t="str">
        <f t="shared" si="729"/>
        <v>2024-IC-L5</v>
      </c>
      <c r="B4747" s="199">
        <f t="shared" si="730"/>
        <v>45682</v>
      </c>
      <c r="C4747" s="210" t="str">
        <f t="shared" si="731"/>
        <v>Zone 4 - Horingbaai</v>
      </c>
      <c r="D4747" s="84" t="s">
        <v>1003</v>
      </c>
      <c r="E4747" s="51" t="str">
        <f t="shared" si="732"/>
        <v>Jorg</v>
      </c>
      <c r="F4747" s="51" t="str">
        <f t="shared" si="733"/>
        <v>Walder</v>
      </c>
      <c r="G4747" s="51" t="str">
        <f t="shared" si="734"/>
        <v>Men Master</v>
      </c>
      <c r="H4747" s="51" t="str">
        <f t="shared" si="735"/>
        <v>Mako</v>
      </c>
      <c r="I4747" s="84"/>
      <c r="J4747" s="84"/>
      <c r="K4747" s="84"/>
      <c r="L4747" s="83" t="str">
        <f t="shared" si="736"/>
        <v/>
      </c>
      <c r="M4747" s="83" t="str">
        <f t="shared" si="737"/>
        <v/>
      </c>
    </row>
    <row r="4748" spans="1:13" x14ac:dyDescent="0.3">
      <c r="A4748" s="210" t="str">
        <f t="shared" si="729"/>
        <v>2024-IC-L5</v>
      </c>
      <c r="B4748" s="199">
        <f t="shared" si="730"/>
        <v>45682</v>
      </c>
      <c r="C4748" s="210" t="str">
        <f t="shared" si="731"/>
        <v>Zone 4 - Horingbaai</v>
      </c>
      <c r="D4748" s="84" t="s">
        <v>683</v>
      </c>
      <c r="E4748" s="51" t="str">
        <f t="shared" si="732"/>
        <v>Herbert</v>
      </c>
      <c r="F4748" s="51" t="str">
        <f t="shared" si="733"/>
        <v>Schmidlin</v>
      </c>
      <c r="G4748" s="51" t="str">
        <f t="shared" si="734"/>
        <v>Men Master</v>
      </c>
      <c r="H4748" s="51" t="str">
        <f t="shared" si="735"/>
        <v>Mako</v>
      </c>
      <c r="I4748" s="84"/>
      <c r="J4748" s="84"/>
      <c r="K4748" s="84"/>
      <c r="L4748" s="83" t="str">
        <f t="shared" si="736"/>
        <v/>
      </c>
      <c r="M4748" s="83" t="str">
        <f t="shared" si="737"/>
        <v/>
      </c>
    </row>
    <row r="4749" spans="1:13" x14ac:dyDescent="0.3">
      <c r="A4749" s="210" t="str">
        <f t="shared" si="729"/>
        <v>2024-IC-L5</v>
      </c>
      <c r="B4749" s="199">
        <f t="shared" si="730"/>
        <v>45682</v>
      </c>
      <c r="C4749" s="210" t="str">
        <f t="shared" si="731"/>
        <v>Zone 4 - Horingbaai</v>
      </c>
      <c r="D4749" s="84" t="s">
        <v>535</v>
      </c>
      <c r="E4749" s="51" t="str">
        <f t="shared" si="732"/>
        <v>Hendrik</v>
      </c>
      <c r="F4749" s="51" t="str">
        <f t="shared" si="733"/>
        <v>Dry</v>
      </c>
      <c r="G4749" s="51" t="str">
        <f t="shared" si="734"/>
        <v>Men Veteran</v>
      </c>
      <c r="H4749" s="51" t="str">
        <f t="shared" si="735"/>
        <v>Mako</v>
      </c>
      <c r="I4749" s="84"/>
      <c r="J4749" s="84"/>
      <c r="K4749" s="84"/>
      <c r="L4749" s="83" t="str">
        <f t="shared" si="736"/>
        <v/>
      </c>
      <c r="M4749" s="83" t="str">
        <f t="shared" si="737"/>
        <v/>
      </c>
    </row>
    <row r="4750" spans="1:13" x14ac:dyDescent="0.3">
      <c r="A4750" s="210" t="str">
        <f t="shared" si="729"/>
        <v>2024-IC-L5</v>
      </c>
      <c r="B4750" s="199">
        <f t="shared" si="730"/>
        <v>45682</v>
      </c>
      <c r="C4750" s="210" t="str">
        <f t="shared" si="731"/>
        <v>Zone 4 - Horingbaai</v>
      </c>
      <c r="D4750" s="84" t="s">
        <v>473</v>
      </c>
      <c r="E4750" s="51" t="str">
        <f t="shared" si="732"/>
        <v>Andrew</v>
      </c>
      <c r="F4750" s="51" t="str">
        <f t="shared" si="733"/>
        <v>Van Der Westhuizen</v>
      </c>
      <c r="G4750" s="51" t="str">
        <f t="shared" si="734"/>
        <v>Men Veteran</v>
      </c>
      <c r="H4750" s="51" t="str">
        <f t="shared" si="735"/>
        <v>Mako</v>
      </c>
      <c r="I4750" s="84"/>
      <c r="J4750" s="84"/>
      <c r="K4750" s="84"/>
      <c r="L4750" s="83" t="str">
        <f t="shared" si="736"/>
        <v/>
      </c>
      <c r="M4750" s="83" t="str">
        <f t="shared" si="737"/>
        <v/>
      </c>
    </row>
    <row r="4751" spans="1:13" x14ac:dyDescent="0.3">
      <c r="A4751" s="210" t="str">
        <f t="shared" si="729"/>
        <v>2024-IC-L5</v>
      </c>
      <c r="B4751" s="199">
        <f t="shared" si="730"/>
        <v>45682</v>
      </c>
      <c r="C4751" s="210" t="str">
        <f t="shared" si="731"/>
        <v>Zone 4 - Horingbaai</v>
      </c>
      <c r="D4751" s="84" t="s">
        <v>1699</v>
      </c>
      <c r="E4751" s="51" t="str">
        <f t="shared" si="732"/>
        <v>Ryno</v>
      </c>
      <c r="F4751" s="51" t="str">
        <f t="shared" si="733"/>
        <v>Enslin</v>
      </c>
      <c r="G4751" s="51" t="str">
        <f t="shared" si="734"/>
        <v>Men Senior</v>
      </c>
      <c r="H4751" s="51" t="str">
        <f t="shared" si="735"/>
        <v>Namib Park</v>
      </c>
      <c r="I4751" s="84"/>
      <c r="J4751" s="84" t="s">
        <v>1279</v>
      </c>
      <c r="K4751" s="84">
        <v>163</v>
      </c>
      <c r="L4751" s="83">
        <f t="shared" si="736"/>
        <v>23.1</v>
      </c>
      <c r="M4751" s="83">
        <f t="shared" si="737"/>
        <v>23.1</v>
      </c>
    </row>
    <row r="4752" spans="1:13" x14ac:dyDescent="0.3">
      <c r="A4752" s="210" t="str">
        <f t="shared" si="729"/>
        <v>2024-IC-L5</v>
      </c>
      <c r="B4752" s="199">
        <f t="shared" si="730"/>
        <v>45682</v>
      </c>
      <c r="C4752" s="210" t="str">
        <f t="shared" si="731"/>
        <v>Zone 4 - Horingbaai</v>
      </c>
      <c r="D4752" s="84" t="s">
        <v>590</v>
      </c>
      <c r="E4752" s="51" t="str">
        <f t="shared" si="732"/>
        <v>Tiaan</v>
      </c>
      <c r="F4752" s="51" t="str">
        <f t="shared" si="733"/>
        <v>Bornman</v>
      </c>
      <c r="G4752" s="51" t="str">
        <f t="shared" si="734"/>
        <v>Men U/21</v>
      </c>
      <c r="H4752" s="51" t="str">
        <f t="shared" si="735"/>
        <v>Namib Park</v>
      </c>
      <c r="I4752" s="84"/>
      <c r="J4752" s="84" t="s">
        <v>20</v>
      </c>
      <c r="K4752" s="84">
        <v>71</v>
      </c>
      <c r="L4752" s="83">
        <f t="shared" si="736"/>
        <v>1.3</v>
      </c>
      <c r="M4752" s="83">
        <f t="shared" si="737"/>
        <v>1.3</v>
      </c>
    </row>
    <row r="4753" spans="1:13" x14ac:dyDescent="0.3">
      <c r="A4753" s="210" t="str">
        <f t="shared" si="729"/>
        <v>2024-IC-L5</v>
      </c>
      <c r="B4753" s="199">
        <f t="shared" si="730"/>
        <v>45682</v>
      </c>
      <c r="C4753" s="210" t="str">
        <f t="shared" si="731"/>
        <v>Zone 4 - Horingbaai</v>
      </c>
      <c r="D4753" s="84" t="s">
        <v>590</v>
      </c>
      <c r="E4753" s="51" t="str">
        <f t="shared" si="732"/>
        <v>Tiaan</v>
      </c>
      <c r="F4753" s="51" t="str">
        <f t="shared" si="733"/>
        <v>Bornman</v>
      </c>
      <c r="G4753" s="51" t="str">
        <f t="shared" si="734"/>
        <v>Men U/21</v>
      </c>
      <c r="H4753" s="51" t="str">
        <f t="shared" si="735"/>
        <v>Namib Park</v>
      </c>
      <c r="I4753" s="84"/>
      <c r="J4753" s="84" t="s">
        <v>20</v>
      </c>
      <c r="K4753" s="84">
        <v>68</v>
      </c>
      <c r="L4753" s="83">
        <f t="shared" si="736"/>
        <v>1.1000000000000001</v>
      </c>
      <c r="M4753" s="83">
        <f t="shared" si="737"/>
        <v>1.1000000000000001</v>
      </c>
    </row>
    <row r="4754" spans="1:13" x14ac:dyDescent="0.3">
      <c r="A4754" s="210" t="str">
        <f t="shared" si="729"/>
        <v>2024-IC-L5</v>
      </c>
      <c r="B4754" s="199">
        <f t="shared" si="730"/>
        <v>45682</v>
      </c>
      <c r="C4754" s="210" t="str">
        <f t="shared" si="731"/>
        <v>Zone 4 - Horingbaai</v>
      </c>
      <c r="D4754" s="84" t="s">
        <v>590</v>
      </c>
      <c r="E4754" s="51" t="str">
        <f t="shared" si="732"/>
        <v>Tiaan</v>
      </c>
      <c r="F4754" s="51" t="str">
        <f t="shared" si="733"/>
        <v>Bornman</v>
      </c>
      <c r="G4754" s="51" t="str">
        <f t="shared" si="734"/>
        <v>Men U/21</v>
      </c>
      <c r="H4754" s="51" t="str">
        <f t="shared" si="735"/>
        <v>Namib Park</v>
      </c>
      <c r="I4754" s="84"/>
      <c r="J4754" s="84" t="s">
        <v>20</v>
      </c>
      <c r="K4754" s="84">
        <v>64</v>
      </c>
      <c r="L4754" s="83">
        <f t="shared" si="736"/>
        <v>0.9</v>
      </c>
      <c r="M4754" s="83">
        <f t="shared" si="737"/>
        <v>0.9</v>
      </c>
    </row>
    <row r="4755" spans="1:13" x14ac:dyDescent="0.3">
      <c r="A4755" s="210" t="str">
        <f t="shared" si="729"/>
        <v>2024-IC-L5</v>
      </c>
      <c r="B4755" s="199">
        <f t="shared" si="730"/>
        <v>45682</v>
      </c>
      <c r="C4755" s="210" t="str">
        <f t="shared" si="731"/>
        <v>Zone 4 - Horingbaai</v>
      </c>
      <c r="D4755" s="84" t="s">
        <v>590</v>
      </c>
      <c r="E4755" s="51" t="str">
        <f t="shared" si="732"/>
        <v>Tiaan</v>
      </c>
      <c r="F4755" s="51" t="str">
        <f t="shared" si="733"/>
        <v>Bornman</v>
      </c>
      <c r="G4755" s="51" t="str">
        <f t="shared" si="734"/>
        <v>Men U/21</v>
      </c>
      <c r="H4755" s="51" t="str">
        <f t="shared" si="735"/>
        <v>Namib Park</v>
      </c>
      <c r="I4755" s="84"/>
      <c r="J4755" s="84" t="s">
        <v>20</v>
      </c>
      <c r="K4755" s="84">
        <v>69</v>
      </c>
      <c r="L4755" s="83">
        <f t="shared" si="736"/>
        <v>1.2</v>
      </c>
      <c r="M4755" s="83">
        <f t="shared" si="737"/>
        <v>1.2</v>
      </c>
    </row>
    <row r="4756" spans="1:13" x14ac:dyDescent="0.3">
      <c r="A4756" s="210" t="str">
        <f t="shared" si="729"/>
        <v>2024-IC-L5</v>
      </c>
      <c r="B4756" s="199">
        <f t="shared" si="730"/>
        <v>45682</v>
      </c>
      <c r="C4756" s="210" t="str">
        <f t="shared" si="731"/>
        <v>Zone 4 - Horingbaai</v>
      </c>
      <c r="D4756" s="84" t="s">
        <v>590</v>
      </c>
      <c r="E4756" s="51" t="str">
        <f t="shared" si="732"/>
        <v>Tiaan</v>
      </c>
      <c r="F4756" s="51" t="str">
        <f t="shared" si="733"/>
        <v>Bornman</v>
      </c>
      <c r="G4756" s="51" t="str">
        <f t="shared" si="734"/>
        <v>Men U/21</v>
      </c>
      <c r="H4756" s="51" t="str">
        <f t="shared" si="735"/>
        <v>Namib Park</v>
      </c>
      <c r="I4756" s="84"/>
      <c r="J4756" s="84" t="s">
        <v>20</v>
      </c>
      <c r="K4756" s="84">
        <v>69</v>
      </c>
      <c r="L4756" s="83">
        <f t="shared" si="736"/>
        <v>1.2</v>
      </c>
      <c r="M4756" s="83">
        <f t="shared" si="737"/>
        <v>1.2</v>
      </c>
    </row>
    <row r="4757" spans="1:13" x14ac:dyDescent="0.3">
      <c r="A4757" s="210" t="str">
        <f t="shared" si="729"/>
        <v>2024-IC-L5</v>
      </c>
      <c r="B4757" s="199">
        <f t="shared" si="730"/>
        <v>45682</v>
      </c>
      <c r="C4757" s="210" t="str">
        <f t="shared" si="731"/>
        <v>Zone 4 - Horingbaai</v>
      </c>
      <c r="D4757" s="84" t="s">
        <v>590</v>
      </c>
      <c r="E4757" s="51" t="str">
        <f t="shared" si="732"/>
        <v>Tiaan</v>
      </c>
      <c r="F4757" s="51" t="str">
        <f t="shared" si="733"/>
        <v>Bornman</v>
      </c>
      <c r="G4757" s="51" t="str">
        <f t="shared" si="734"/>
        <v>Men U/21</v>
      </c>
      <c r="H4757" s="51" t="str">
        <f t="shared" si="735"/>
        <v>Namib Park</v>
      </c>
      <c r="I4757" s="84"/>
      <c r="J4757" s="84" t="s">
        <v>20</v>
      </c>
      <c r="K4757" s="84">
        <v>68</v>
      </c>
      <c r="L4757" s="83">
        <f t="shared" si="736"/>
        <v>1.1000000000000001</v>
      </c>
      <c r="M4757" s="83">
        <f t="shared" si="737"/>
        <v>1.1000000000000001</v>
      </c>
    </row>
    <row r="4758" spans="1:13" x14ac:dyDescent="0.3">
      <c r="A4758" s="210" t="str">
        <f t="shared" si="729"/>
        <v>2024-IC-L5</v>
      </c>
      <c r="B4758" s="199">
        <f t="shared" si="730"/>
        <v>45682</v>
      </c>
      <c r="C4758" s="210" t="str">
        <f t="shared" si="731"/>
        <v>Zone 4 - Horingbaai</v>
      </c>
      <c r="D4758" s="84" t="s">
        <v>616</v>
      </c>
      <c r="E4758" s="51" t="str">
        <f t="shared" si="732"/>
        <v>Mekayla</v>
      </c>
      <c r="F4758" s="51" t="str">
        <f t="shared" si="733"/>
        <v>De Lange</v>
      </c>
      <c r="G4758" s="51" t="str">
        <f t="shared" si="734"/>
        <v>Ladies U/21</v>
      </c>
      <c r="H4758" s="51" t="str">
        <f t="shared" si="735"/>
        <v>Namib Park</v>
      </c>
      <c r="I4758" s="84"/>
      <c r="J4758" s="84" t="s">
        <v>20</v>
      </c>
      <c r="K4758" s="84">
        <v>60</v>
      </c>
      <c r="L4758" s="83">
        <f t="shared" si="736"/>
        <v>0</v>
      </c>
      <c r="M4758" s="83">
        <f t="shared" si="737"/>
        <v>0</v>
      </c>
    </row>
    <row r="4759" spans="1:13" x14ac:dyDescent="0.3">
      <c r="A4759" s="210" t="str">
        <f t="shared" si="729"/>
        <v>2024-IC-L5</v>
      </c>
      <c r="B4759" s="199">
        <f t="shared" si="730"/>
        <v>45682</v>
      </c>
      <c r="C4759" s="210" t="str">
        <f t="shared" si="731"/>
        <v>Zone 4 - Horingbaai</v>
      </c>
      <c r="D4759" s="84" t="s">
        <v>616</v>
      </c>
      <c r="E4759" s="51" t="str">
        <f t="shared" si="732"/>
        <v>Mekayla</v>
      </c>
      <c r="F4759" s="51" t="str">
        <f t="shared" si="733"/>
        <v>De Lange</v>
      </c>
      <c r="G4759" s="51" t="str">
        <f t="shared" si="734"/>
        <v>Ladies U/21</v>
      </c>
      <c r="H4759" s="51" t="str">
        <f t="shared" si="735"/>
        <v>Namib Park</v>
      </c>
      <c r="I4759" s="84"/>
      <c r="J4759" s="84" t="s">
        <v>20</v>
      </c>
      <c r="K4759" s="84">
        <v>75</v>
      </c>
      <c r="L4759" s="83">
        <f t="shared" si="736"/>
        <v>1.5</v>
      </c>
      <c r="M4759" s="83">
        <f t="shared" si="737"/>
        <v>1.5</v>
      </c>
    </row>
    <row r="4760" spans="1:13" x14ac:dyDescent="0.3">
      <c r="A4760" s="210" t="str">
        <f t="shared" si="729"/>
        <v>2024-IC-L5</v>
      </c>
      <c r="B4760" s="199">
        <f t="shared" si="730"/>
        <v>45682</v>
      </c>
      <c r="C4760" s="210" t="str">
        <f t="shared" si="731"/>
        <v>Zone 4 - Horingbaai</v>
      </c>
      <c r="D4760" s="84" t="s">
        <v>1767</v>
      </c>
      <c r="E4760" s="51" t="str">
        <f t="shared" si="732"/>
        <v>Andre</v>
      </c>
      <c r="F4760" s="51" t="str">
        <f t="shared" si="733"/>
        <v>Nell</v>
      </c>
      <c r="G4760" s="51" t="str">
        <f t="shared" si="734"/>
        <v>Men Grand Masters</v>
      </c>
      <c r="H4760" s="51" t="str">
        <f t="shared" si="735"/>
        <v>Namib Park</v>
      </c>
      <c r="I4760" s="84"/>
      <c r="J4760" s="84" t="s">
        <v>20</v>
      </c>
      <c r="K4760" s="84">
        <v>72</v>
      </c>
      <c r="L4760" s="83">
        <f t="shared" si="736"/>
        <v>1.3</v>
      </c>
      <c r="M4760" s="83">
        <f t="shared" si="737"/>
        <v>1.3</v>
      </c>
    </row>
    <row r="4761" spans="1:13" x14ac:dyDescent="0.3">
      <c r="A4761" s="210" t="str">
        <f t="shared" si="729"/>
        <v>2024-IC-L5</v>
      </c>
      <c r="B4761" s="199">
        <f t="shared" si="730"/>
        <v>45682</v>
      </c>
      <c r="C4761" s="210" t="str">
        <f t="shared" si="731"/>
        <v>Zone 4 - Horingbaai</v>
      </c>
      <c r="D4761" s="84" t="s">
        <v>1556</v>
      </c>
      <c r="E4761" s="51" t="str">
        <f t="shared" si="732"/>
        <v>Hennie</v>
      </c>
      <c r="F4761" s="51" t="str">
        <f t="shared" si="733"/>
        <v>Nell</v>
      </c>
      <c r="G4761" s="51" t="str">
        <f t="shared" si="734"/>
        <v>Men Master</v>
      </c>
      <c r="H4761" s="51" t="str">
        <f t="shared" si="735"/>
        <v>Namib Park</v>
      </c>
      <c r="I4761" s="84"/>
      <c r="J4761" s="84" t="s">
        <v>20</v>
      </c>
      <c r="K4761" s="84">
        <v>66</v>
      </c>
      <c r="L4761" s="83">
        <f t="shared" si="736"/>
        <v>1</v>
      </c>
      <c r="M4761" s="83">
        <f t="shared" si="737"/>
        <v>1</v>
      </c>
    </row>
    <row r="4762" spans="1:13" x14ac:dyDescent="0.3">
      <c r="A4762" s="210" t="str">
        <f t="shared" si="729"/>
        <v>2024-IC-L5</v>
      </c>
      <c r="B4762" s="199">
        <f t="shared" si="730"/>
        <v>45682</v>
      </c>
      <c r="C4762" s="210" t="str">
        <f t="shared" si="731"/>
        <v>Zone 4 - Horingbaai</v>
      </c>
      <c r="D4762" s="84" t="s">
        <v>1700</v>
      </c>
      <c r="E4762" s="51" t="str">
        <f t="shared" si="732"/>
        <v>Wanda</v>
      </c>
      <c r="F4762" s="51" t="str">
        <f t="shared" si="733"/>
        <v>Enslin</v>
      </c>
      <c r="G4762" s="51" t="str">
        <f t="shared" si="734"/>
        <v>Ladies Senior</v>
      </c>
      <c r="H4762" s="51" t="str">
        <f t="shared" si="735"/>
        <v>Namib Park</v>
      </c>
      <c r="I4762" s="84"/>
      <c r="J4762" s="84"/>
      <c r="K4762" s="84"/>
      <c r="L4762" s="83" t="str">
        <f t="shared" si="736"/>
        <v/>
      </c>
      <c r="M4762" s="83" t="str">
        <f t="shared" si="737"/>
        <v/>
      </c>
    </row>
    <row r="4763" spans="1:13" x14ac:dyDescent="0.3">
      <c r="A4763" s="210" t="str">
        <f t="shared" si="729"/>
        <v>2024-IC-L5</v>
      </c>
      <c r="B4763" s="199">
        <f t="shared" si="730"/>
        <v>45682</v>
      </c>
      <c r="C4763" s="210" t="str">
        <f t="shared" si="731"/>
        <v>Zone 4 - Horingbaai</v>
      </c>
      <c r="D4763" s="84" t="s">
        <v>462</v>
      </c>
      <c r="E4763" s="51" t="str">
        <f t="shared" si="732"/>
        <v>Rodger</v>
      </c>
      <c r="F4763" s="51" t="str">
        <f t="shared" si="733"/>
        <v>Boon</v>
      </c>
      <c r="G4763" s="51" t="str">
        <f t="shared" si="734"/>
        <v>Men Master</v>
      </c>
      <c r="H4763" s="51" t="str">
        <f t="shared" si="735"/>
        <v>Namib Park</v>
      </c>
      <c r="I4763" s="84"/>
      <c r="J4763" s="84"/>
      <c r="K4763" s="84"/>
      <c r="L4763" s="83" t="str">
        <f t="shared" si="736"/>
        <v/>
      </c>
      <c r="M4763" s="83" t="str">
        <f t="shared" si="737"/>
        <v/>
      </c>
    </row>
    <row r="4764" spans="1:13" x14ac:dyDescent="0.3">
      <c r="A4764" s="210" t="str">
        <f t="shared" si="729"/>
        <v>2024-IC-L5</v>
      </c>
      <c r="B4764" s="199">
        <f t="shared" si="730"/>
        <v>45682</v>
      </c>
      <c r="C4764" s="210" t="str">
        <f t="shared" si="731"/>
        <v>Zone 4 - Horingbaai</v>
      </c>
      <c r="D4764" s="84" t="s">
        <v>952</v>
      </c>
      <c r="E4764" s="51" t="str">
        <f t="shared" si="732"/>
        <v>Karel Anton</v>
      </c>
      <c r="F4764" s="51" t="str">
        <f t="shared" si="733"/>
        <v>Munhardt Alberts</v>
      </c>
      <c r="G4764" s="51" t="str">
        <f t="shared" si="734"/>
        <v>Men Senior</v>
      </c>
      <c r="H4764" s="51" t="str">
        <f t="shared" si="735"/>
        <v>Namib Park</v>
      </c>
      <c r="I4764" s="84"/>
      <c r="J4764" s="84" t="s">
        <v>1273</v>
      </c>
      <c r="K4764" s="84">
        <v>163</v>
      </c>
      <c r="L4764" s="83">
        <f t="shared" si="736"/>
        <v>59.3</v>
      </c>
      <c r="M4764" s="83">
        <f t="shared" si="737"/>
        <v>59.3</v>
      </c>
    </row>
    <row r="4765" spans="1:13" x14ac:dyDescent="0.3">
      <c r="A4765" s="210" t="str">
        <f t="shared" si="729"/>
        <v>2024-IC-L5</v>
      </c>
      <c r="B4765" s="199">
        <f t="shared" si="730"/>
        <v>45682</v>
      </c>
      <c r="C4765" s="210" t="str">
        <f t="shared" si="731"/>
        <v>Zone 4 - Horingbaai</v>
      </c>
      <c r="D4765" s="84" t="s">
        <v>480</v>
      </c>
      <c r="E4765" s="51" t="str">
        <f t="shared" si="732"/>
        <v>Emil</v>
      </c>
      <c r="F4765" s="51" t="str">
        <f t="shared" si="733"/>
        <v>Prinsloo</v>
      </c>
      <c r="G4765" s="51" t="str">
        <f t="shared" si="734"/>
        <v>Men Veteran</v>
      </c>
      <c r="H4765" s="51" t="str">
        <f t="shared" si="735"/>
        <v>Okahandja</v>
      </c>
      <c r="I4765" s="84"/>
      <c r="J4765" s="84" t="s">
        <v>1279</v>
      </c>
      <c r="K4765" s="84">
        <v>108</v>
      </c>
      <c r="L4765" s="83">
        <f t="shared" si="736"/>
        <v>5.6</v>
      </c>
      <c r="M4765" s="83">
        <f t="shared" si="737"/>
        <v>5.6</v>
      </c>
    </row>
    <row r="4766" spans="1:13" x14ac:dyDescent="0.3">
      <c r="A4766" s="210" t="str">
        <f t="shared" si="729"/>
        <v>2024-IC-L5</v>
      </c>
      <c r="B4766" s="199">
        <f t="shared" si="730"/>
        <v>45682</v>
      </c>
      <c r="C4766" s="210" t="str">
        <f t="shared" si="731"/>
        <v>Zone 4 - Horingbaai</v>
      </c>
      <c r="D4766" s="84" t="s">
        <v>480</v>
      </c>
      <c r="E4766" s="51" t="str">
        <f t="shared" si="732"/>
        <v>Emil</v>
      </c>
      <c r="F4766" s="51" t="str">
        <f t="shared" si="733"/>
        <v>Prinsloo</v>
      </c>
      <c r="G4766" s="51" t="str">
        <f t="shared" si="734"/>
        <v>Men Veteran</v>
      </c>
      <c r="H4766" s="51" t="str">
        <f t="shared" si="735"/>
        <v>Okahandja</v>
      </c>
      <c r="I4766" s="84"/>
      <c r="J4766" s="84" t="s">
        <v>1279</v>
      </c>
      <c r="K4766" s="84">
        <v>128</v>
      </c>
      <c r="L4766" s="83">
        <f t="shared" si="736"/>
        <v>10.1</v>
      </c>
      <c r="M4766" s="83">
        <f t="shared" si="737"/>
        <v>10.1</v>
      </c>
    </row>
    <row r="4767" spans="1:13" x14ac:dyDescent="0.3">
      <c r="A4767" s="210" t="str">
        <f t="shared" si="729"/>
        <v>2024-IC-L5</v>
      </c>
      <c r="B4767" s="199">
        <f t="shared" si="730"/>
        <v>45682</v>
      </c>
      <c r="C4767" s="210" t="str">
        <f t="shared" si="731"/>
        <v>Zone 4 - Horingbaai</v>
      </c>
      <c r="D4767" s="84" t="s">
        <v>480</v>
      </c>
      <c r="E4767" s="51" t="str">
        <f t="shared" si="732"/>
        <v>Emil</v>
      </c>
      <c r="F4767" s="51" t="str">
        <f t="shared" si="733"/>
        <v>Prinsloo</v>
      </c>
      <c r="G4767" s="51" t="str">
        <f t="shared" si="734"/>
        <v>Men Veteran</v>
      </c>
      <c r="H4767" s="51" t="str">
        <f t="shared" si="735"/>
        <v>Okahandja</v>
      </c>
      <c r="I4767" s="84"/>
      <c r="J4767" s="84" t="s">
        <v>1278</v>
      </c>
      <c r="K4767" s="84">
        <v>97</v>
      </c>
      <c r="L4767" s="83">
        <f t="shared" si="736"/>
        <v>10.8</v>
      </c>
      <c r="M4767" s="83">
        <f t="shared" si="737"/>
        <v>10.8</v>
      </c>
    </row>
    <row r="4768" spans="1:13" x14ac:dyDescent="0.3">
      <c r="A4768" s="210" t="str">
        <f t="shared" si="729"/>
        <v>2024-IC-L5</v>
      </c>
      <c r="B4768" s="199">
        <f t="shared" si="730"/>
        <v>45682</v>
      </c>
      <c r="C4768" s="210" t="str">
        <f t="shared" si="731"/>
        <v>Zone 4 - Horingbaai</v>
      </c>
      <c r="D4768" s="84" t="s">
        <v>670</v>
      </c>
      <c r="E4768" s="51" t="str">
        <f t="shared" si="732"/>
        <v>Willem</v>
      </c>
      <c r="F4768" s="51" t="str">
        <f t="shared" si="733"/>
        <v>Mostert</v>
      </c>
      <c r="G4768" s="51" t="str">
        <f t="shared" si="734"/>
        <v>Men Senior</v>
      </c>
      <c r="H4768" s="51" t="str">
        <f t="shared" si="735"/>
        <v>Okahandja</v>
      </c>
      <c r="I4768" s="84"/>
      <c r="J4768" s="84" t="s">
        <v>1279</v>
      </c>
      <c r="K4768" s="84">
        <v>68</v>
      </c>
      <c r="L4768" s="83">
        <f t="shared" si="736"/>
        <v>1.2</v>
      </c>
      <c r="M4768" s="83">
        <f t="shared" si="737"/>
        <v>1.2</v>
      </c>
    </row>
    <row r="4769" spans="1:13" x14ac:dyDescent="0.3">
      <c r="A4769" s="210" t="str">
        <f t="shared" si="729"/>
        <v>2024-IC-L5</v>
      </c>
      <c r="B4769" s="199">
        <f t="shared" si="730"/>
        <v>45682</v>
      </c>
      <c r="C4769" s="210" t="str">
        <f t="shared" si="731"/>
        <v>Zone 4 - Horingbaai</v>
      </c>
      <c r="D4769" s="84" t="s">
        <v>670</v>
      </c>
      <c r="E4769" s="51" t="str">
        <f t="shared" si="732"/>
        <v>Willem</v>
      </c>
      <c r="F4769" s="51" t="str">
        <f t="shared" si="733"/>
        <v>Mostert</v>
      </c>
      <c r="G4769" s="51" t="str">
        <f t="shared" si="734"/>
        <v>Men Senior</v>
      </c>
      <c r="H4769" s="51" t="str">
        <f t="shared" si="735"/>
        <v>Okahandja</v>
      </c>
      <c r="I4769" s="84"/>
      <c r="J4769" s="84" t="s">
        <v>20</v>
      </c>
      <c r="K4769" s="84">
        <v>75</v>
      </c>
      <c r="L4769" s="83">
        <f t="shared" si="736"/>
        <v>1.5</v>
      </c>
      <c r="M4769" s="83">
        <f t="shared" si="737"/>
        <v>1.5</v>
      </c>
    </row>
    <row r="4770" spans="1:13" x14ac:dyDescent="0.3">
      <c r="A4770" s="210" t="str">
        <f t="shared" si="729"/>
        <v>2024-IC-L5</v>
      </c>
      <c r="B4770" s="199">
        <f t="shared" si="730"/>
        <v>45682</v>
      </c>
      <c r="C4770" s="210" t="str">
        <f t="shared" si="731"/>
        <v>Zone 4 - Horingbaai</v>
      </c>
      <c r="D4770" s="84" t="s">
        <v>1693</v>
      </c>
      <c r="E4770" s="51" t="str">
        <f t="shared" si="732"/>
        <v>Eugene</v>
      </c>
      <c r="F4770" s="51" t="str">
        <f t="shared" si="733"/>
        <v>Rautenbach</v>
      </c>
      <c r="G4770" s="51" t="str">
        <f t="shared" si="734"/>
        <v>Men Senior</v>
      </c>
      <c r="H4770" s="51" t="str">
        <f t="shared" si="735"/>
        <v>Okahandja</v>
      </c>
      <c r="I4770" s="84"/>
      <c r="J4770" s="84" t="s">
        <v>1279</v>
      </c>
      <c r="K4770" s="84">
        <v>147</v>
      </c>
      <c r="L4770" s="83">
        <f t="shared" si="736"/>
        <v>16.2</v>
      </c>
      <c r="M4770" s="83">
        <f t="shared" si="737"/>
        <v>16.2</v>
      </c>
    </row>
    <row r="4771" spans="1:13" x14ac:dyDescent="0.3">
      <c r="A4771" s="210" t="str">
        <f t="shared" si="729"/>
        <v>2024-IC-L5</v>
      </c>
      <c r="B4771" s="199">
        <f t="shared" si="730"/>
        <v>45682</v>
      </c>
      <c r="C4771" s="210" t="str">
        <f t="shared" si="731"/>
        <v>Zone 4 - Horingbaai</v>
      </c>
      <c r="D4771" s="84" t="s">
        <v>1146</v>
      </c>
      <c r="E4771" s="51" t="str">
        <f t="shared" si="732"/>
        <v>Martin</v>
      </c>
      <c r="F4771" s="51" t="str">
        <f t="shared" si="733"/>
        <v>Cordier</v>
      </c>
      <c r="G4771" s="51" t="str">
        <f t="shared" si="734"/>
        <v>Men Veteran</v>
      </c>
      <c r="H4771" s="51" t="str">
        <f t="shared" si="735"/>
        <v>Okahandja</v>
      </c>
      <c r="I4771" s="84"/>
      <c r="J4771" s="84" t="s">
        <v>1279</v>
      </c>
      <c r="K4771" s="84">
        <v>152</v>
      </c>
      <c r="L4771" s="83">
        <f t="shared" si="736"/>
        <v>18.2</v>
      </c>
      <c r="M4771" s="83">
        <f t="shared" si="737"/>
        <v>18.2</v>
      </c>
    </row>
    <row r="4772" spans="1:13" x14ac:dyDescent="0.3">
      <c r="A4772" s="210" t="str">
        <f t="shared" si="729"/>
        <v>2024-IC-L5</v>
      </c>
      <c r="B4772" s="199">
        <f t="shared" si="730"/>
        <v>45682</v>
      </c>
      <c r="C4772" s="210" t="str">
        <f t="shared" si="731"/>
        <v>Zone 4 - Horingbaai</v>
      </c>
      <c r="D4772" s="84" t="s">
        <v>1146</v>
      </c>
      <c r="E4772" s="51" t="str">
        <f t="shared" si="732"/>
        <v>Martin</v>
      </c>
      <c r="F4772" s="51" t="str">
        <f t="shared" si="733"/>
        <v>Cordier</v>
      </c>
      <c r="G4772" s="51" t="str">
        <f t="shared" si="734"/>
        <v>Men Veteran</v>
      </c>
      <c r="H4772" s="51" t="str">
        <f t="shared" si="735"/>
        <v>Okahandja</v>
      </c>
      <c r="I4772" s="84" t="s">
        <v>19</v>
      </c>
      <c r="J4772" s="84"/>
      <c r="K4772" s="84">
        <v>79</v>
      </c>
      <c r="L4772" s="83">
        <f t="shared" si="736"/>
        <v>5.2</v>
      </c>
      <c r="M4772" s="83">
        <f t="shared" si="737"/>
        <v>5.2</v>
      </c>
    </row>
    <row r="4773" spans="1:13" x14ac:dyDescent="0.3">
      <c r="A4773" s="210" t="str">
        <f t="shared" si="729"/>
        <v>2024-IC-L5</v>
      </c>
      <c r="B4773" s="199">
        <f t="shared" si="730"/>
        <v>45682</v>
      </c>
      <c r="C4773" s="210" t="str">
        <f t="shared" si="731"/>
        <v>Zone 4 - Horingbaai</v>
      </c>
      <c r="D4773" s="84" t="s">
        <v>1350</v>
      </c>
      <c r="E4773" s="51" t="str">
        <f t="shared" si="732"/>
        <v>Johan Spyker</v>
      </c>
      <c r="F4773" s="51" t="str">
        <f t="shared" si="733"/>
        <v>Kotze</v>
      </c>
      <c r="G4773" s="51" t="str">
        <f t="shared" si="734"/>
        <v>Men Veteran</v>
      </c>
      <c r="H4773" s="51" t="str">
        <f t="shared" si="735"/>
        <v>Okahandja</v>
      </c>
      <c r="I4773" s="84"/>
      <c r="J4773" s="84" t="s">
        <v>1279</v>
      </c>
      <c r="K4773" s="84">
        <v>140</v>
      </c>
      <c r="L4773" s="83">
        <f t="shared" si="736"/>
        <v>13.7</v>
      </c>
      <c r="M4773" s="83">
        <f t="shared" si="737"/>
        <v>13.7</v>
      </c>
    </row>
    <row r="4774" spans="1:13" x14ac:dyDescent="0.3">
      <c r="A4774" s="210" t="str">
        <f t="shared" si="729"/>
        <v>2024-IC-L5</v>
      </c>
      <c r="B4774" s="199">
        <f t="shared" si="730"/>
        <v>45682</v>
      </c>
      <c r="C4774" s="210" t="str">
        <f t="shared" si="731"/>
        <v>Zone 4 - Horingbaai</v>
      </c>
      <c r="D4774" s="84" t="s">
        <v>1508</v>
      </c>
      <c r="E4774" s="51" t="str">
        <f t="shared" si="732"/>
        <v>Tinus</v>
      </c>
      <c r="F4774" s="51" t="str">
        <f t="shared" si="733"/>
        <v>Du Plessis</v>
      </c>
      <c r="G4774" s="51" t="str">
        <f t="shared" si="734"/>
        <v>Men Veteran</v>
      </c>
      <c r="H4774" s="51" t="str">
        <f t="shared" si="735"/>
        <v>Okahandja</v>
      </c>
      <c r="I4774" s="84"/>
      <c r="J4774" s="84" t="s">
        <v>1278</v>
      </c>
      <c r="K4774" s="84">
        <v>137</v>
      </c>
      <c r="L4774" s="83">
        <f t="shared" si="736"/>
        <v>33.700000000000003</v>
      </c>
      <c r="M4774" s="83">
        <f t="shared" si="737"/>
        <v>33.700000000000003</v>
      </c>
    </row>
    <row r="4775" spans="1:13" x14ac:dyDescent="0.3">
      <c r="A4775" s="210" t="str">
        <f t="shared" si="729"/>
        <v>2024-IC-L5</v>
      </c>
      <c r="B4775" s="199">
        <f t="shared" si="730"/>
        <v>45682</v>
      </c>
      <c r="C4775" s="210" t="str">
        <f t="shared" si="731"/>
        <v>Zone 4 - Horingbaai</v>
      </c>
      <c r="D4775" s="84" t="s">
        <v>1508</v>
      </c>
      <c r="E4775" s="51" t="str">
        <f t="shared" si="732"/>
        <v>Tinus</v>
      </c>
      <c r="F4775" s="51" t="str">
        <f t="shared" si="733"/>
        <v>Du Plessis</v>
      </c>
      <c r="G4775" s="51" t="str">
        <f t="shared" si="734"/>
        <v>Men Veteran</v>
      </c>
      <c r="H4775" s="51" t="str">
        <f t="shared" si="735"/>
        <v>Okahandja</v>
      </c>
      <c r="I4775" s="84" t="s">
        <v>19</v>
      </c>
      <c r="J4775" s="84"/>
      <c r="K4775" s="84">
        <v>53</v>
      </c>
      <c r="L4775" s="83">
        <f t="shared" si="736"/>
        <v>1.5</v>
      </c>
      <c r="M4775" s="83">
        <f t="shared" si="737"/>
        <v>1.5</v>
      </c>
    </row>
    <row r="4776" spans="1:13" x14ac:dyDescent="0.3">
      <c r="A4776" s="210" t="str">
        <f t="shared" si="729"/>
        <v>2024-IC-L5</v>
      </c>
      <c r="B4776" s="199">
        <f t="shared" si="730"/>
        <v>45682</v>
      </c>
      <c r="C4776" s="210" t="str">
        <f t="shared" si="731"/>
        <v>Zone 4 - Horingbaai</v>
      </c>
      <c r="D4776" s="84" t="s">
        <v>2165</v>
      </c>
      <c r="E4776" s="51" t="str">
        <f t="shared" si="732"/>
        <v>Danie</v>
      </c>
      <c r="F4776" s="51" t="str">
        <f t="shared" si="733"/>
        <v>Pieters</v>
      </c>
      <c r="G4776" s="51" t="str">
        <f t="shared" si="734"/>
        <v>Men Grand Masters</v>
      </c>
      <c r="H4776" s="51" t="str">
        <f t="shared" si="735"/>
        <v>Okahandja</v>
      </c>
      <c r="I4776" s="84"/>
      <c r="J4776" s="84" t="s">
        <v>20</v>
      </c>
      <c r="K4776" s="84">
        <v>65</v>
      </c>
      <c r="L4776" s="83">
        <f t="shared" si="736"/>
        <v>1</v>
      </c>
      <c r="M4776" s="83">
        <f t="shared" si="737"/>
        <v>1</v>
      </c>
    </row>
    <row r="4777" spans="1:13" x14ac:dyDescent="0.3">
      <c r="A4777" s="210" t="str">
        <f t="shared" si="729"/>
        <v>2024-IC-L5</v>
      </c>
      <c r="B4777" s="199">
        <f t="shared" si="730"/>
        <v>45682</v>
      </c>
      <c r="C4777" s="210" t="str">
        <f t="shared" si="731"/>
        <v>Zone 4 - Horingbaai</v>
      </c>
      <c r="D4777" s="84" t="s">
        <v>2165</v>
      </c>
      <c r="E4777" s="51" t="str">
        <f t="shared" si="732"/>
        <v>Danie</v>
      </c>
      <c r="F4777" s="51" t="str">
        <f t="shared" si="733"/>
        <v>Pieters</v>
      </c>
      <c r="G4777" s="51" t="str">
        <f t="shared" si="734"/>
        <v>Men Grand Masters</v>
      </c>
      <c r="H4777" s="51" t="str">
        <f t="shared" si="735"/>
        <v>Okahandja</v>
      </c>
      <c r="I4777" s="84"/>
      <c r="J4777" s="84" t="s">
        <v>8</v>
      </c>
      <c r="K4777" s="84">
        <v>70</v>
      </c>
      <c r="L4777" s="83">
        <f t="shared" si="736"/>
        <v>2.7</v>
      </c>
      <c r="M4777" s="83">
        <f t="shared" si="737"/>
        <v>2.7</v>
      </c>
    </row>
    <row r="4778" spans="1:13" x14ac:dyDescent="0.3">
      <c r="A4778" s="210" t="str">
        <f t="shared" si="729"/>
        <v>2024-IC-L5</v>
      </c>
      <c r="B4778" s="199">
        <f t="shared" si="730"/>
        <v>45682</v>
      </c>
      <c r="C4778" s="210" t="str">
        <f t="shared" si="731"/>
        <v>Zone 4 - Horingbaai</v>
      </c>
      <c r="D4778" s="84" t="s">
        <v>1612</v>
      </c>
      <c r="E4778" s="51" t="str">
        <f t="shared" si="732"/>
        <v>Duan</v>
      </c>
      <c r="F4778" s="51" t="str">
        <f t="shared" si="733"/>
        <v>Kotze</v>
      </c>
      <c r="G4778" s="51" t="str">
        <f t="shared" si="734"/>
        <v>Men Veteran</v>
      </c>
      <c r="H4778" s="51" t="str">
        <f t="shared" si="735"/>
        <v>Okahandja</v>
      </c>
      <c r="I4778" s="84"/>
      <c r="J4778" s="84" t="s">
        <v>20</v>
      </c>
      <c r="K4778" s="84">
        <v>74</v>
      </c>
      <c r="L4778" s="83">
        <f t="shared" si="736"/>
        <v>1.5</v>
      </c>
      <c r="M4778" s="83">
        <f t="shared" si="737"/>
        <v>1.5</v>
      </c>
    </row>
    <row r="4779" spans="1:13" x14ac:dyDescent="0.3">
      <c r="A4779" s="210" t="str">
        <f t="shared" si="729"/>
        <v>2024-IC-L5</v>
      </c>
      <c r="B4779" s="199">
        <f t="shared" si="730"/>
        <v>45682</v>
      </c>
      <c r="C4779" s="210" t="str">
        <f t="shared" si="731"/>
        <v>Zone 4 - Horingbaai</v>
      </c>
      <c r="D4779" s="84" t="s">
        <v>943</v>
      </c>
      <c r="E4779" s="51" t="str">
        <f t="shared" si="732"/>
        <v>Archer</v>
      </c>
      <c r="F4779" s="51" t="str">
        <f t="shared" si="733"/>
        <v>Kotze</v>
      </c>
      <c r="G4779" s="51" t="str">
        <f t="shared" si="734"/>
        <v>Men U/16</v>
      </c>
      <c r="H4779" s="51" t="str">
        <f t="shared" si="735"/>
        <v>Okahandja</v>
      </c>
      <c r="I4779" s="84"/>
      <c r="J4779" s="84" t="s">
        <v>20</v>
      </c>
      <c r="K4779" s="84">
        <v>70</v>
      </c>
      <c r="L4779" s="83">
        <f t="shared" si="736"/>
        <v>1.2</v>
      </c>
      <c r="M4779" s="83">
        <f t="shared" si="737"/>
        <v>1.2</v>
      </c>
    </row>
    <row r="4780" spans="1:13" x14ac:dyDescent="0.3">
      <c r="A4780" s="210" t="str">
        <f t="shared" si="729"/>
        <v>2024-IC-L5</v>
      </c>
      <c r="B4780" s="199">
        <f t="shared" si="730"/>
        <v>45682</v>
      </c>
      <c r="C4780" s="210" t="str">
        <f t="shared" si="731"/>
        <v>Zone 4 - Horingbaai</v>
      </c>
      <c r="D4780" s="84" t="s">
        <v>943</v>
      </c>
      <c r="E4780" s="51" t="str">
        <f t="shared" si="732"/>
        <v>Archer</v>
      </c>
      <c r="F4780" s="51" t="str">
        <f t="shared" si="733"/>
        <v>Kotze</v>
      </c>
      <c r="G4780" s="51" t="str">
        <f t="shared" si="734"/>
        <v>Men U/16</v>
      </c>
      <c r="H4780" s="51" t="str">
        <f t="shared" si="735"/>
        <v>Okahandja</v>
      </c>
      <c r="I4780" s="84"/>
      <c r="J4780" s="84" t="s">
        <v>20</v>
      </c>
      <c r="K4780" s="84">
        <v>69</v>
      </c>
      <c r="L4780" s="83">
        <f t="shared" si="736"/>
        <v>1.2</v>
      </c>
      <c r="M4780" s="83">
        <f t="shared" si="737"/>
        <v>1.2</v>
      </c>
    </row>
    <row r="4781" spans="1:13" x14ac:dyDescent="0.3">
      <c r="A4781" s="210" t="str">
        <f t="shared" si="729"/>
        <v>2024-IC-L5</v>
      </c>
      <c r="B4781" s="199">
        <f t="shared" si="730"/>
        <v>45682</v>
      </c>
      <c r="C4781" s="210" t="str">
        <f t="shared" si="731"/>
        <v>Zone 4 - Horingbaai</v>
      </c>
      <c r="D4781" s="84" t="s">
        <v>943</v>
      </c>
      <c r="E4781" s="51" t="str">
        <f t="shared" si="732"/>
        <v>Archer</v>
      </c>
      <c r="F4781" s="51" t="str">
        <f t="shared" si="733"/>
        <v>Kotze</v>
      </c>
      <c r="G4781" s="51" t="str">
        <f t="shared" si="734"/>
        <v>Men U/16</v>
      </c>
      <c r="H4781" s="51" t="str">
        <f t="shared" si="735"/>
        <v>Okahandja</v>
      </c>
      <c r="I4781" s="84"/>
      <c r="J4781" s="84" t="s">
        <v>20</v>
      </c>
      <c r="K4781" s="84">
        <v>70</v>
      </c>
      <c r="L4781" s="83">
        <f t="shared" si="736"/>
        <v>1.2</v>
      </c>
      <c r="M4781" s="83">
        <f t="shared" si="737"/>
        <v>1.2</v>
      </c>
    </row>
    <row r="4782" spans="1:13" x14ac:dyDescent="0.3">
      <c r="A4782" s="210" t="str">
        <f t="shared" si="729"/>
        <v>2024-IC-L5</v>
      </c>
      <c r="B4782" s="199">
        <f t="shared" si="730"/>
        <v>45682</v>
      </c>
      <c r="C4782" s="210" t="str">
        <f t="shared" si="731"/>
        <v>Zone 4 - Horingbaai</v>
      </c>
      <c r="D4782" s="84" t="s">
        <v>943</v>
      </c>
      <c r="E4782" s="51" t="str">
        <f t="shared" si="732"/>
        <v>Archer</v>
      </c>
      <c r="F4782" s="51" t="str">
        <f t="shared" si="733"/>
        <v>Kotze</v>
      </c>
      <c r="G4782" s="51" t="str">
        <f t="shared" si="734"/>
        <v>Men U/16</v>
      </c>
      <c r="H4782" s="51" t="str">
        <f t="shared" si="735"/>
        <v>Okahandja</v>
      </c>
      <c r="I4782" s="84"/>
      <c r="J4782" s="84" t="s">
        <v>20</v>
      </c>
      <c r="K4782" s="84">
        <v>66</v>
      </c>
      <c r="L4782" s="83">
        <f t="shared" si="736"/>
        <v>1</v>
      </c>
      <c r="M4782" s="83">
        <f t="shared" si="737"/>
        <v>1</v>
      </c>
    </row>
    <row r="4783" spans="1:13" x14ac:dyDescent="0.3">
      <c r="A4783" s="210" t="str">
        <f t="shared" si="729"/>
        <v>2024-IC-L5</v>
      </c>
      <c r="B4783" s="199">
        <f t="shared" si="730"/>
        <v>45682</v>
      </c>
      <c r="C4783" s="210" t="str">
        <f t="shared" si="731"/>
        <v>Zone 4 - Horingbaai</v>
      </c>
      <c r="D4783" s="84" t="s">
        <v>943</v>
      </c>
      <c r="E4783" s="51" t="str">
        <f t="shared" si="732"/>
        <v>Archer</v>
      </c>
      <c r="F4783" s="51" t="str">
        <f t="shared" si="733"/>
        <v>Kotze</v>
      </c>
      <c r="G4783" s="51" t="str">
        <f t="shared" si="734"/>
        <v>Men U/16</v>
      </c>
      <c r="H4783" s="51" t="str">
        <f t="shared" si="735"/>
        <v>Okahandja</v>
      </c>
      <c r="I4783" s="84"/>
      <c r="J4783" s="84" t="s">
        <v>20</v>
      </c>
      <c r="K4783" s="84">
        <v>61</v>
      </c>
      <c r="L4783" s="83">
        <f t="shared" si="736"/>
        <v>0</v>
      </c>
      <c r="M4783" s="83">
        <f t="shared" si="737"/>
        <v>0</v>
      </c>
    </row>
    <row r="4784" spans="1:13" x14ac:dyDescent="0.3">
      <c r="A4784" s="210" t="str">
        <f t="shared" si="729"/>
        <v>2024-IC-L5</v>
      </c>
      <c r="B4784" s="199">
        <f t="shared" si="730"/>
        <v>45682</v>
      </c>
      <c r="C4784" s="210" t="str">
        <f t="shared" si="731"/>
        <v>Zone 4 - Horingbaai</v>
      </c>
      <c r="D4784" s="84" t="s">
        <v>943</v>
      </c>
      <c r="E4784" s="51" t="str">
        <f t="shared" si="732"/>
        <v>Archer</v>
      </c>
      <c r="F4784" s="51" t="str">
        <f t="shared" si="733"/>
        <v>Kotze</v>
      </c>
      <c r="G4784" s="51" t="str">
        <f t="shared" si="734"/>
        <v>Men U/16</v>
      </c>
      <c r="H4784" s="51" t="str">
        <f t="shared" si="735"/>
        <v>Okahandja</v>
      </c>
      <c r="I4784" s="84"/>
      <c r="J4784" s="84" t="s">
        <v>20</v>
      </c>
      <c r="K4784" s="84">
        <v>69</v>
      </c>
      <c r="L4784" s="83">
        <f t="shared" si="736"/>
        <v>1.2</v>
      </c>
      <c r="M4784" s="83">
        <f t="shared" si="737"/>
        <v>1.2</v>
      </c>
    </row>
    <row r="4785" spans="1:13" x14ac:dyDescent="0.3">
      <c r="A4785" s="210" t="str">
        <f t="shared" si="729"/>
        <v>2024-IC-L5</v>
      </c>
      <c r="B4785" s="199">
        <f t="shared" si="730"/>
        <v>45682</v>
      </c>
      <c r="C4785" s="210" t="str">
        <f t="shared" si="731"/>
        <v>Zone 4 - Horingbaai</v>
      </c>
      <c r="D4785" s="84" t="s">
        <v>1322</v>
      </c>
      <c r="E4785" s="51" t="str">
        <f t="shared" si="732"/>
        <v>Kiaan</v>
      </c>
      <c r="F4785" s="51" t="str">
        <f t="shared" si="733"/>
        <v>Fourie</v>
      </c>
      <c r="G4785" s="51" t="str">
        <f t="shared" si="734"/>
        <v>Men Senior</v>
      </c>
      <c r="H4785" s="51" t="str">
        <f t="shared" si="735"/>
        <v>Okahandja</v>
      </c>
      <c r="I4785" s="84" t="s">
        <v>19</v>
      </c>
      <c r="J4785" s="84"/>
      <c r="K4785" s="84">
        <v>41</v>
      </c>
      <c r="L4785" s="83">
        <f t="shared" si="736"/>
        <v>0.7</v>
      </c>
      <c r="M4785" s="83">
        <f t="shared" si="737"/>
        <v>0.7</v>
      </c>
    </row>
    <row r="4786" spans="1:13" x14ac:dyDescent="0.3">
      <c r="A4786" s="210" t="str">
        <f t="shared" si="729"/>
        <v>2024-IC-L5</v>
      </c>
      <c r="B4786" s="199">
        <f t="shared" si="730"/>
        <v>45682</v>
      </c>
      <c r="C4786" s="210" t="str">
        <f t="shared" si="731"/>
        <v>Zone 4 - Horingbaai</v>
      </c>
      <c r="D4786" s="84" t="s">
        <v>1322</v>
      </c>
      <c r="E4786" s="51" t="str">
        <f t="shared" si="732"/>
        <v>Kiaan</v>
      </c>
      <c r="F4786" s="51" t="str">
        <f t="shared" si="733"/>
        <v>Fourie</v>
      </c>
      <c r="G4786" s="51" t="str">
        <f t="shared" si="734"/>
        <v>Men Senior</v>
      </c>
      <c r="H4786" s="51" t="str">
        <f t="shared" si="735"/>
        <v>Okahandja</v>
      </c>
      <c r="I4786" s="84"/>
      <c r="J4786" s="84" t="s">
        <v>20</v>
      </c>
      <c r="K4786" s="84">
        <v>68</v>
      </c>
      <c r="L4786" s="83">
        <f t="shared" si="736"/>
        <v>1.1000000000000001</v>
      </c>
      <c r="M4786" s="83">
        <f t="shared" si="737"/>
        <v>1.1000000000000001</v>
      </c>
    </row>
    <row r="4787" spans="1:13" x14ac:dyDescent="0.3">
      <c r="A4787" s="210" t="str">
        <f t="shared" si="729"/>
        <v>2024-IC-L5</v>
      </c>
      <c r="B4787" s="199">
        <f t="shared" si="730"/>
        <v>45682</v>
      </c>
      <c r="C4787" s="210" t="str">
        <f t="shared" si="731"/>
        <v>Zone 4 - Horingbaai</v>
      </c>
      <c r="D4787" s="84" t="s">
        <v>1322</v>
      </c>
      <c r="E4787" s="51" t="str">
        <f t="shared" si="732"/>
        <v>Kiaan</v>
      </c>
      <c r="F4787" s="51" t="str">
        <f t="shared" si="733"/>
        <v>Fourie</v>
      </c>
      <c r="G4787" s="51" t="str">
        <f t="shared" si="734"/>
        <v>Men Senior</v>
      </c>
      <c r="H4787" s="51" t="str">
        <f t="shared" si="735"/>
        <v>Okahandja</v>
      </c>
      <c r="I4787" s="84"/>
      <c r="J4787" s="84" t="s">
        <v>20</v>
      </c>
      <c r="K4787" s="84">
        <v>69</v>
      </c>
      <c r="L4787" s="83">
        <f t="shared" si="736"/>
        <v>1.2</v>
      </c>
      <c r="M4787" s="83">
        <f t="shared" si="737"/>
        <v>1.2</v>
      </c>
    </row>
    <row r="4788" spans="1:13" x14ac:dyDescent="0.3">
      <c r="A4788" s="210" t="str">
        <f t="shared" si="729"/>
        <v>2024-IC-L5</v>
      </c>
      <c r="B4788" s="199">
        <f t="shared" si="730"/>
        <v>45682</v>
      </c>
      <c r="C4788" s="210" t="str">
        <f t="shared" si="731"/>
        <v>Zone 4 - Horingbaai</v>
      </c>
      <c r="D4788" s="84" t="s">
        <v>464</v>
      </c>
      <c r="E4788" s="51" t="str">
        <f t="shared" si="732"/>
        <v>Herman</v>
      </c>
      <c r="F4788" s="51" t="str">
        <f t="shared" si="733"/>
        <v>Fourie</v>
      </c>
      <c r="G4788" s="51" t="str">
        <f t="shared" si="734"/>
        <v>Men Grand Masters</v>
      </c>
      <c r="H4788" s="51" t="str">
        <f t="shared" si="735"/>
        <v>Okahandja</v>
      </c>
      <c r="I4788" s="84"/>
      <c r="J4788" s="84" t="s">
        <v>1257</v>
      </c>
      <c r="K4788" s="84">
        <v>56</v>
      </c>
      <c r="L4788" s="83">
        <f t="shared" si="736"/>
        <v>3.2</v>
      </c>
      <c r="M4788" s="83">
        <f t="shared" si="737"/>
        <v>3.2</v>
      </c>
    </row>
    <row r="4789" spans="1:13" x14ac:dyDescent="0.3">
      <c r="A4789" s="210" t="str">
        <f t="shared" si="729"/>
        <v>2024-IC-L5</v>
      </c>
      <c r="B4789" s="199">
        <f t="shared" si="730"/>
        <v>45682</v>
      </c>
      <c r="C4789" s="210" t="str">
        <f t="shared" si="731"/>
        <v>Zone 4 - Horingbaai</v>
      </c>
      <c r="D4789" s="84" t="s">
        <v>464</v>
      </c>
      <c r="E4789" s="51" t="str">
        <f t="shared" si="732"/>
        <v>Herman</v>
      </c>
      <c r="F4789" s="51" t="str">
        <f t="shared" si="733"/>
        <v>Fourie</v>
      </c>
      <c r="G4789" s="51" t="str">
        <f t="shared" si="734"/>
        <v>Men Grand Masters</v>
      </c>
      <c r="H4789" s="51" t="str">
        <f t="shared" si="735"/>
        <v>Okahandja</v>
      </c>
      <c r="I4789" s="84"/>
      <c r="J4789" s="84" t="s">
        <v>20</v>
      </c>
      <c r="K4789" s="84">
        <v>78</v>
      </c>
      <c r="L4789" s="83">
        <f t="shared" si="736"/>
        <v>1.7</v>
      </c>
      <c r="M4789" s="83">
        <f t="shared" si="737"/>
        <v>1.7</v>
      </c>
    </row>
    <row r="4790" spans="1:13" x14ac:dyDescent="0.3">
      <c r="A4790" s="210" t="str">
        <f t="shared" si="729"/>
        <v>2024-IC-L5</v>
      </c>
      <c r="B4790" s="199">
        <f t="shared" si="730"/>
        <v>45682</v>
      </c>
      <c r="C4790" s="210" t="str">
        <f t="shared" si="731"/>
        <v>Zone 4 - Horingbaai</v>
      </c>
      <c r="D4790" s="84" t="s">
        <v>1111</v>
      </c>
      <c r="E4790" s="51" t="str">
        <f t="shared" si="732"/>
        <v>Christo</v>
      </c>
      <c r="F4790" s="51" t="str">
        <f t="shared" si="733"/>
        <v>Senekal</v>
      </c>
      <c r="G4790" s="51" t="str">
        <f t="shared" si="734"/>
        <v>Men Veteran</v>
      </c>
      <c r="H4790" s="51" t="str">
        <f t="shared" si="735"/>
        <v>Okahandja</v>
      </c>
      <c r="I4790" s="84"/>
      <c r="J4790" s="84" t="s">
        <v>20</v>
      </c>
      <c r="K4790" s="84">
        <v>69</v>
      </c>
      <c r="L4790" s="83">
        <f t="shared" si="736"/>
        <v>1.2</v>
      </c>
      <c r="M4790" s="83">
        <f t="shared" si="737"/>
        <v>1.2</v>
      </c>
    </row>
    <row r="4791" spans="1:13" x14ac:dyDescent="0.3">
      <c r="A4791" s="210" t="str">
        <f t="shared" si="729"/>
        <v>2024-IC-L5</v>
      </c>
      <c r="B4791" s="199">
        <f t="shared" si="730"/>
        <v>45682</v>
      </c>
      <c r="C4791" s="210" t="str">
        <f t="shared" si="731"/>
        <v>Zone 4 - Horingbaai</v>
      </c>
      <c r="D4791" s="84" t="s">
        <v>844</v>
      </c>
      <c r="E4791" s="51" t="str">
        <f t="shared" si="732"/>
        <v>Renier</v>
      </c>
      <c r="F4791" s="51" t="str">
        <f t="shared" si="733"/>
        <v>Van Zyl</v>
      </c>
      <c r="G4791" s="51" t="str">
        <f t="shared" si="734"/>
        <v>Men Veteran</v>
      </c>
      <c r="H4791" s="51" t="str">
        <f t="shared" si="735"/>
        <v>Okahandja</v>
      </c>
      <c r="I4791" s="84" t="s">
        <v>19</v>
      </c>
      <c r="J4791" s="84"/>
      <c r="K4791" s="84">
        <v>45</v>
      </c>
      <c r="L4791" s="83">
        <f t="shared" si="736"/>
        <v>0.9</v>
      </c>
      <c r="M4791" s="83">
        <f t="shared" si="737"/>
        <v>0.9</v>
      </c>
    </row>
    <row r="4792" spans="1:13" x14ac:dyDescent="0.3">
      <c r="A4792" s="210" t="str">
        <f t="shared" si="729"/>
        <v>2024-IC-L5</v>
      </c>
      <c r="B4792" s="199">
        <f t="shared" si="730"/>
        <v>45682</v>
      </c>
      <c r="C4792" s="210" t="str">
        <f t="shared" si="731"/>
        <v>Zone 4 - Horingbaai</v>
      </c>
      <c r="D4792" s="84" t="s">
        <v>844</v>
      </c>
      <c r="E4792" s="51" t="str">
        <f t="shared" si="732"/>
        <v>Renier</v>
      </c>
      <c r="F4792" s="51" t="str">
        <f t="shared" si="733"/>
        <v>Van Zyl</v>
      </c>
      <c r="G4792" s="51" t="str">
        <f t="shared" si="734"/>
        <v>Men Veteran</v>
      </c>
      <c r="H4792" s="51" t="str">
        <f t="shared" si="735"/>
        <v>Okahandja</v>
      </c>
      <c r="I4792" s="84"/>
      <c r="J4792" s="84" t="s">
        <v>20</v>
      </c>
      <c r="K4792" s="84">
        <v>67</v>
      </c>
      <c r="L4792" s="83">
        <f t="shared" si="736"/>
        <v>1.1000000000000001</v>
      </c>
      <c r="M4792" s="83">
        <f t="shared" si="737"/>
        <v>1.1000000000000001</v>
      </c>
    </row>
    <row r="4793" spans="1:13" x14ac:dyDescent="0.3">
      <c r="A4793" s="210" t="str">
        <f t="shared" si="729"/>
        <v>2024-IC-L5</v>
      </c>
      <c r="B4793" s="199">
        <f t="shared" si="730"/>
        <v>45682</v>
      </c>
      <c r="C4793" s="210" t="str">
        <f t="shared" si="731"/>
        <v>Zone 4 - Horingbaai</v>
      </c>
      <c r="D4793" s="84" t="s">
        <v>1610</v>
      </c>
      <c r="E4793" s="51" t="str">
        <f t="shared" si="732"/>
        <v>Danie</v>
      </c>
      <c r="F4793" s="51" t="str">
        <f t="shared" si="733"/>
        <v>Van Wyk</v>
      </c>
      <c r="G4793" s="51" t="str">
        <f t="shared" si="734"/>
        <v>Men Senior</v>
      </c>
      <c r="H4793" s="51" t="str">
        <f t="shared" si="735"/>
        <v>Okahandja</v>
      </c>
      <c r="I4793" s="84"/>
      <c r="J4793" s="84"/>
      <c r="K4793" s="84"/>
      <c r="L4793" s="83" t="str">
        <f t="shared" si="736"/>
        <v/>
      </c>
      <c r="M4793" s="83" t="str">
        <f t="shared" si="737"/>
        <v/>
      </c>
    </row>
    <row r="4794" spans="1:13" x14ac:dyDescent="0.3">
      <c r="A4794" s="210" t="str">
        <f t="shared" si="729"/>
        <v>2024-IC-L5</v>
      </c>
      <c r="B4794" s="199">
        <f t="shared" si="730"/>
        <v>45682</v>
      </c>
      <c r="C4794" s="210" t="str">
        <f t="shared" si="731"/>
        <v>Zone 4 - Horingbaai</v>
      </c>
      <c r="D4794" s="84" t="s">
        <v>1077</v>
      </c>
      <c r="E4794" s="51" t="str">
        <f t="shared" si="732"/>
        <v>Christo</v>
      </c>
      <c r="F4794" s="51" t="str">
        <f t="shared" si="733"/>
        <v>Kuhn</v>
      </c>
      <c r="G4794" s="51" t="str">
        <f t="shared" si="734"/>
        <v>Men Senior</v>
      </c>
      <c r="H4794" s="51" t="str">
        <f t="shared" si="735"/>
        <v>Okahandja</v>
      </c>
      <c r="I4794" s="84"/>
      <c r="J4794" s="84"/>
      <c r="K4794" s="84"/>
      <c r="L4794" s="83" t="str">
        <f t="shared" si="736"/>
        <v/>
      </c>
      <c r="M4794" s="83" t="str">
        <f t="shared" si="737"/>
        <v/>
      </c>
    </row>
    <row r="4795" spans="1:13" x14ac:dyDescent="0.3">
      <c r="A4795" s="210" t="str">
        <f t="shared" si="729"/>
        <v>2024-IC-L5</v>
      </c>
      <c r="B4795" s="199">
        <f t="shared" si="730"/>
        <v>45682</v>
      </c>
      <c r="C4795" s="210" t="str">
        <f t="shared" si="731"/>
        <v>Zone 4 - Horingbaai</v>
      </c>
      <c r="D4795" s="84" t="s">
        <v>1705</v>
      </c>
      <c r="E4795" s="51" t="str">
        <f t="shared" si="732"/>
        <v>Wentzel</v>
      </c>
      <c r="F4795" s="51" t="str">
        <f t="shared" si="733"/>
        <v>Smal</v>
      </c>
      <c r="G4795" s="51" t="str">
        <f t="shared" si="734"/>
        <v>Men Senior</v>
      </c>
      <c r="H4795" s="51" t="str">
        <f t="shared" si="735"/>
        <v>Okahandja</v>
      </c>
      <c r="I4795" s="84"/>
      <c r="J4795" s="84"/>
      <c r="K4795" s="84"/>
      <c r="L4795" s="83" t="str">
        <f t="shared" si="736"/>
        <v/>
      </c>
      <c r="M4795" s="83" t="str">
        <f t="shared" si="737"/>
        <v/>
      </c>
    </row>
    <row r="4796" spans="1:13" x14ac:dyDescent="0.3">
      <c r="A4796" s="210" t="str">
        <f t="shared" si="729"/>
        <v>2024-IC-L5</v>
      </c>
      <c r="B4796" s="199">
        <f t="shared" si="730"/>
        <v>45682</v>
      </c>
      <c r="C4796" s="210" t="str">
        <f t="shared" si="731"/>
        <v>Zone 4 - Horingbaai</v>
      </c>
      <c r="D4796" s="84" t="s">
        <v>1052</v>
      </c>
      <c r="E4796" s="51" t="str">
        <f t="shared" si="732"/>
        <v>Anthony</v>
      </c>
      <c r="F4796" s="51" t="str">
        <f t="shared" si="733"/>
        <v>Botha</v>
      </c>
      <c r="G4796" s="51" t="str">
        <f t="shared" si="734"/>
        <v>Men Senior</v>
      </c>
      <c r="H4796" s="51" t="str">
        <f t="shared" si="735"/>
        <v>Okahandja</v>
      </c>
      <c r="I4796" s="84"/>
      <c r="J4796" s="84"/>
      <c r="K4796" s="84"/>
      <c r="L4796" s="83" t="str">
        <f t="shared" si="736"/>
        <v/>
      </c>
      <c r="M4796" s="83" t="str">
        <f t="shared" si="737"/>
        <v/>
      </c>
    </row>
    <row r="4797" spans="1:13" x14ac:dyDescent="0.3">
      <c r="A4797" s="210" t="str">
        <f t="shared" si="729"/>
        <v>2024-IC-L5</v>
      </c>
      <c r="B4797" s="199">
        <f t="shared" si="730"/>
        <v>45682</v>
      </c>
      <c r="C4797" s="210" t="str">
        <f t="shared" si="731"/>
        <v>Zone 4 - Horingbaai</v>
      </c>
      <c r="D4797" s="84" t="s">
        <v>941</v>
      </c>
      <c r="E4797" s="51" t="str">
        <f t="shared" si="732"/>
        <v>Kobus</v>
      </c>
      <c r="F4797" s="51" t="str">
        <f t="shared" si="733"/>
        <v>Zietsman</v>
      </c>
      <c r="G4797" s="51" t="str">
        <f t="shared" si="734"/>
        <v>Men Grand Masters</v>
      </c>
      <c r="H4797" s="51" t="str">
        <f t="shared" si="735"/>
        <v>Okahandja</v>
      </c>
      <c r="I4797" s="84"/>
      <c r="J4797" s="84"/>
      <c r="K4797" s="84"/>
      <c r="L4797" s="83" t="str">
        <f t="shared" si="736"/>
        <v/>
      </c>
      <c r="M4797" s="83" t="str">
        <f t="shared" si="737"/>
        <v/>
      </c>
    </row>
    <row r="4798" spans="1:13" x14ac:dyDescent="0.3">
      <c r="A4798" s="210" t="str">
        <f t="shared" si="729"/>
        <v>2024-IC-L5</v>
      </c>
      <c r="B4798" s="199">
        <f t="shared" si="730"/>
        <v>45682</v>
      </c>
      <c r="C4798" s="210" t="str">
        <f t="shared" si="731"/>
        <v>Zone 4 - Horingbaai</v>
      </c>
      <c r="D4798" s="84" t="s">
        <v>972</v>
      </c>
      <c r="E4798" s="51" t="str">
        <f t="shared" si="732"/>
        <v>Otto</v>
      </c>
      <c r="F4798" s="51" t="str">
        <f t="shared" si="733"/>
        <v>Feyerabend</v>
      </c>
      <c r="G4798" s="51" t="str">
        <f t="shared" si="734"/>
        <v>Men U/21</v>
      </c>
      <c r="H4798" s="51" t="str">
        <f t="shared" si="735"/>
        <v>Otjiwarongo</v>
      </c>
      <c r="I4798" s="84"/>
      <c r="J4798" s="84" t="s">
        <v>1257</v>
      </c>
      <c r="K4798" s="84">
        <v>98</v>
      </c>
      <c r="L4798" s="83">
        <f t="shared" si="736"/>
        <v>17.5</v>
      </c>
      <c r="M4798" s="83">
        <f t="shared" si="737"/>
        <v>17.5</v>
      </c>
    </row>
    <row r="4799" spans="1:13" x14ac:dyDescent="0.3">
      <c r="A4799" s="210" t="str">
        <f t="shared" si="729"/>
        <v>2024-IC-L5</v>
      </c>
      <c r="B4799" s="199">
        <f t="shared" si="730"/>
        <v>45682</v>
      </c>
      <c r="C4799" s="210" t="str">
        <f t="shared" si="731"/>
        <v>Zone 4 - Horingbaai</v>
      </c>
      <c r="D4799" s="84" t="s">
        <v>972</v>
      </c>
      <c r="E4799" s="51" t="str">
        <f t="shared" si="732"/>
        <v>Otto</v>
      </c>
      <c r="F4799" s="51" t="str">
        <f t="shared" si="733"/>
        <v>Feyerabend</v>
      </c>
      <c r="G4799" s="51" t="str">
        <f t="shared" si="734"/>
        <v>Men U/21</v>
      </c>
      <c r="H4799" s="51" t="str">
        <f t="shared" si="735"/>
        <v>Otjiwarongo</v>
      </c>
      <c r="I4799" s="84"/>
      <c r="J4799" s="84" t="s">
        <v>1279</v>
      </c>
      <c r="K4799" s="84">
        <v>150</v>
      </c>
      <c r="L4799" s="83">
        <f t="shared" si="736"/>
        <v>17.399999999999999</v>
      </c>
      <c r="M4799" s="83">
        <f t="shared" si="737"/>
        <v>17.399999999999999</v>
      </c>
    </row>
    <row r="4800" spans="1:13" x14ac:dyDescent="0.3">
      <c r="A4800" s="210" t="str">
        <f t="shared" si="729"/>
        <v>2024-IC-L5</v>
      </c>
      <c r="B4800" s="199">
        <f t="shared" si="730"/>
        <v>45682</v>
      </c>
      <c r="C4800" s="210" t="str">
        <f t="shared" si="731"/>
        <v>Zone 4 - Horingbaai</v>
      </c>
      <c r="D4800" s="84" t="s">
        <v>972</v>
      </c>
      <c r="E4800" s="51" t="str">
        <f t="shared" si="732"/>
        <v>Otto</v>
      </c>
      <c r="F4800" s="51" t="str">
        <f t="shared" si="733"/>
        <v>Feyerabend</v>
      </c>
      <c r="G4800" s="51" t="str">
        <f t="shared" si="734"/>
        <v>Men U/21</v>
      </c>
      <c r="H4800" s="51" t="str">
        <f t="shared" si="735"/>
        <v>Otjiwarongo</v>
      </c>
      <c r="I4800" s="84"/>
      <c r="J4800" s="84" t="s">
        <v>1279</v>
      </c>
      <c r="K4800" s="84">
        <v>131</v>
      </c>
      <c r="L4800" s="83">
        <f t="shared" si="736"/>
        <v>10.9</v>
      </c>
      <c r="M4800" s="83">
        <f t="shared" si="737"/>
        <v>10.9</v>
      </c>
    </row>
    <row r="4801" spans="1:13" x14ac:dyDescent="0.3">
      <c r="A4801" s="210" t="str">
        <f t="shared" si="729"/>
        <v>2024-IC-L5</v>
      </c>
      <c r="B4801" s="199">
        <f t="shared" si="730"/>
        <v>45682</v>
      </c>
      <c r="C4801" s="210" t="str">
        <f t="shared" si="731"/>
        <v>Zone 4 - Horingbaai</v>
      </c>
      <c r="D4801" s="84" t="s">
        <v>972</v>
      </c>
      <c r="E4801" s="51" t="str">
        <f t="shared" si="732"/>
        <v>Otto</v>
      </c>
      <c r="F4801" s="51" t="str">
        <f t="shared" si="733"/>
        <v>Feyerabend</v>
      </c>
      <c r="G4801" s="51" t="str">
        <f t="shared" si="734"/>
        <v>Men U/21</v>
      </c>
      <c r="H4801" s="51" t="str">
        <f t="shared" si="735"/>
        <v>Otjiwarongo</v>
      </c>
      <c r="I4801" s="84"/>
      <c r="J4801" s="84" t="s">
        <v>1279</v>
      </c>
      <c r="K4801" s="84">
        <v>138</v>
      </c>
      <c r="L4801" s="83">
        <f t="shared" si="736"/>
        <v>13.1</v>
      </c>
      <c r="M4801" s="83">
        <f t="shared" si="737"/>
        <v>13.1</v>
      </c>
    </row>
    <row r="4802" spans="1:13" x14ac:dyDescent="0.3">
      <c r="A4802" s="210" t="str">
        <f t="shared" si="729"/>
        <v>2024-IC-L5</v>
      </c>
      <c r="B4802" s="199">
        <f t="shared" si="730"/>
        <v>45682</v>
      </c>
      <c r="C4802" s="210" t="str">
        <f t="shared" si="731"/>
        <v>Zone 4 - Horingbaai</v>
      </c>
      <c r="D4802" s="84" t="s">
        <v>723</v>
      </c>
      <c r="E4802" s="51" t="str">
        <f t="shared" si="732"/>
        <v>Willem C</v>
      </c>
      <c r="F4802" s="51" t="str">
        <f t="shared" si="733"/>
        <v>Schalkwyk</v>
      </c>
      <c r="G4802" s="51" t="str">
        <f t="shared" si="734"/>
        <v>Men Veteran</v>
      </c>
      <c r="H4802" s="51" t="str">
        <f t="shared" si="735"/>
        <v>Otjiwarongo</v>
      </c>
      <c r="I4802" s="84"/>
      <c r="J4802" s="84" t="s">
        <v>1279</v>
      </c>
      <c r="K4802" s="84">
        <v>125</v>
      </c>
      <c r="L4802" s="83">
        <f t="shared" si="736"/>
        <v>9.3000000000000007</v>
      </c>
      <c r="M4802" s="83">
        <f t="shared" si="737"/>
        <v>9.3000000000000007</v>
      </c>
    </row>
    <row r="4803" spans="1:13" x14ac:dyDescent="0.3">
      <c r="A4803" s="210" t="str">
        <f t="shared" ref="A4803:A4866" si="738">IF(D4803="","",A4802)</f>
        <v>2024-IC-L5</v>
      </c>
      <c r="B4803" s="199">
        <f t="shared" ref="B4803:B4866" si="739">IF(D4803="","",B4802)</f>
        <v>45682</v>
      </c>
      <c r="C4803" s="210" t="str">
        <f t="shared" ref="C4803:C4866" si="740">IF(D4803="","",C4802)</f>
        <v>Zone 4 - Horingbaai</v>
      </c>
      <c r="D4803" s="84" t="s">
        <v>723</v>
      </c>
      <c r="E4803" s="51" t="str">
        <f t="shared" ref="E4803:E4866" si="741">IF(D4803="","",VLOOKUP(D4803,Master,3,FALSE))</f>
        <v>Willem C</v>
      </c>
      <c r="F4803" s="51" t="str">
        <f t="shared" ref="F4803:F4866" si="742">IF(D4803="","",VLOOKUP(D4803,Master,4,FALSE))</f>
        <v>Schalkwyk</v>
      </c>
      <c r="G4803" s="51" t="str">
        <f t="shared" ref="G4803:G4866" si="743">IF(D4803="","",VLOOKUP(D4803,Master,5,FALSE))</f>
        <v>Men Veteran</v>
      </c>
      <c r="H4803" s="51" t="str">
        <f t="shared" ref="H4803:H4866" si="744">IF(D4803="","",VLOOKUP(D4803,Master,2,FALSE))</f>
        <v>Otjiwarongo</v>
      </c>
      <c r="I4803" s="84"/>
      <c r="J4803" s="84" t="s">
        <v>1279</v>
      </c>
      <c r="K4803" s="84">
        <v>147</v>
      </c>
      <c r="L4803" s="83">
        <f t="shared" ref="L4803:L4866" si="745">IF(K4803="","",IF(I4803="",ROUND(HLOOKUP(J4803,kgList,K4803,FALSE),1),ROUND(HLOOKUP(I4803,kgList,K4803,FALSE),1)))</f>
        <v>16.2</v>
      </c>
      <c r="M4803" s="83">
        <f t="shared" ref="M4803:M4866" si="746">IF(L4803="","",IF(COUNTA(I4803:J4803)&gt;1,"Edible or Inedible",IF(COUNTA(I4803)=1,L4803*1,IF(COUNTA(J4803)=1,L4803*1,"ERROR"))))</f>
        <v>16.2</v>
      </c>
    </row>
    <row r="4804" spans="1:13" x14ac:dyDescent="0.3">
      <c r="A4804" s="210" t="str">
        <f t="shared" si="738"/>
        <v>2024-IC-L5</v>
      </c>
      <c r="B4804" s="199">
        <f t="shared" si="739"/>
        <v>45682</v>
      </c>
      <c r="C4804" s="210" t="str">
        <f t="shared" si="740"/>
        <v>Zone 4 - Horingbaai</v>
      </c>
      <c r="D4804" s="84" t="s">
        <v>1133</v>
      </c>
      <c r="E4804" s="51" t="str">
        <f t="shared" si="741"/>
        <v>Rinus</v>
      </c>
      <c r="F4804" s="51" t="str">
        <f t="shared" si="742"/>
        <v>Van Der Westhuizen</v>
      </c>
      <c r="G4804" s="51" t="str">
        <f t="shared" si="743"/>
        <v>Men Veteran</v>
      </c>
      <c r="H4804" s="51" t="str">
        <f t="shared" si="744"/>
        <v>Otjiwarongo</v>
      </c>
      <c r="I4804" s="84"/>
      <c r="J4804" s="84" t="s">
        <v>1279</v>
      </c>
      <c r="K4804" s="84">
        <v>159</v>
      </c>
      <c r="L4804" s="83">
        <f t="shared" si="745"/>
        <v>21.3</v>
      </c>
      <c r="M4804" s="83">
        <f t="shared" si="746"/>
        <v>21.3</v>
      </c>
    </row>
    <row r="4805" spans="1:13" x14ac:dyDescent="0.3">
      <c r="A4805" s="210" t="str">
        <f t="shared" si="738"/>
        <v>2024-IC-L5</v>
      </c>
      <c r="B4805" s="199">
        <f t="shared" si="739"/>
        <v>45682</v>
      </c>
      <c r="C4805" s="210" t="str">
        <f t="shared" si="740"/>
        <v>Zone 4 - Horingbaai</v>
      </c>
      <c r="D4805" s="84" t="s">
        <v>1189</v>
      </c>
      <c r="E4805" s="51" t="str">
        <f t="shared" si="741"/>
        <v>Martinus</v>
      </c>
      <c r="F4805" s="51" t="str">
        <f t="shared" si="742"/>
        <v>Venter</v>
      </c>
      <c r="G4805" s="51" t="str">
        <f t="shared" si="743"/>
        <v>Men Veteran</v>
      </c>
      <c r="H4805" s="51" t="str">
        <f t="shared" si="744"/>
        <v>Otjiwarongo</v>
      </c>
      <c r="I4805" s="84"/>
      <c r="J4805" s="84" t="s">
        <v>1279</v>
      </c>
      <c r="K4805" s="84">
        <v>125</v>
      </c>
      <c r="L4805" s="83">
        <f t="shared" si="745"/>
        <v>9.3000000000000007</v>
      </c>
      <c r="M4805" s="83">
        <f t="shared" si="746"/>
        <v>9.3000000000000007</v>
      </c>
    </row>
    <row r="4806" spans="1:13" x14ac:dyDescent="0.3">
      <c r="A4806" s="210" t="str">
        <f t="shared" si="738"/>
        <v>2024-IC-L5</v>
      </c>
      <c r="B4806" s="199">
        <f t="shared" si="739"/>
        <v>45682</v>
      </c>
      <c r="C4806" s="210" t="str">
        <f t="shared" si="740"/>
        <v>Zone 4 - Horingbaai</v>
      </c>
      <c r="D4806" s="84" t="s">
        <v>517</v>
      </c>
      <c r="E4806" s="51" t="str">
        <f t="shared" si="741"/>
        <v>Chris</v>
      </c>
      <c r="F4806" s="51" t="str">
        <f t="shared" si="742"/>
        <v>Feyerabend</v>
      </c>
      <c r="G4806" s="51" t="str">
        <f t="shared" si="743"/>
        <v>Men Veteran</v>
      </c>
      <c r="H4806" s="51" t="str">
        <f t="shared" si="744"/>
        <v>Otjiwarongo</v>
      </c>
      <c r="I4806" s="84"/>
      <c r="J4806" s="84" t="s">
        <v>8</v>
      </c>
      <c r="K4806" s="84">
        <v>84</v>
      </c>
      <c r="L4806" s="83">
        <f t="shared" si="745"/>
        <v>4.7</v>
      </c>
      <c r="M4806" s="83">
        <f t="shared" si="746"/>
        <v>4.7</v>
      </c>
    </row>
    <row r="4807" spans="1:13" x14ac:dyDescent="0.3">
      <c r="A4807" s="210" t="str">
        <f t="shared" si="738"/>
        <v>2024-IC-L5</v>
      </c>
      <c r="B4807" s="199">
        <f t="shared" si="739"/>
        <v>45682</v>
      </c>
      <c r="C4807" s="210" t="str">
        <f t="shared" si="740"/>
        <v>Zone 4 - Horingbaai</v>
      </c>
      <c r="D4807" s="84" t="s">
        <v>517</v>
      </c>
      <c r="E4807" s="51" t="str">
        <f t="shared" si="741"/>
        <v>Chris</v>
      </c>
      <c r="F4807" s="51" t="str">
        <f t="shared" si="742"/>
        <v>Feyerabend</v>
      </c>
      <c r="G4807" s="51" t="str">
        <f t="shared" si="743"/>
        <v>Men Veteran</v>
      </c>
      <c r="H4807" s="51" t="str">
        <f t="shared" si="744"/>
        <v>Otjiwarongo</v>
      </c>
      <c r="I4807" s="84"/>
      <c r="J4807" s="84" t="s">
        <v>8</v>
      </c>
      <c r="K4807" s="84">
        <v>80</v>
      </c>
      <c r="L4807" s="83">
        <f t="shared" si="745"/>
        <v>4.0999999999999996</v>
      </c>
      <c r="M4807" s="83">
        <f t="shared" si="746"/>
        <v>4.0999999999999996</v>
      </c>
    </row>
    <row r="4808" spans="1:13" x14ac:dyDescent="0.3">
      <c r="A4808" s="210" t="str">
        <f t="shared" si="738"/>
        <v>2024-IC-L5</v>
      </c>
      <c r="B4808" s="199">
        <f t="shared" si="739"/>
        <v>45682</v>
      </c>
      <c r="C4808" s="210" t="str">
        <f t="shared" si="740"/>
        <v>Zone 4 - Horingbaai</v>
      </c>
      <c r="D4808" s="84" t="s">
        <v>517</v>
      </c>
      <c r="E4808" s="51" t="str">
        <f t="shared" si="741"/>
        <v>Chris</v>
      </c>
      <c r="F4808" s="51" t="str">
        <f t="shared" si="742"/>
        <v>Feyerabend</v>
      </c>
      <c r="G4808" s="51" t="str">
        <f t="shared" si="743"/>
        <v>Men Veteran</v>
      </c>
      <c r="H4808" s="51" t="str">
        <f t="shared" si="744"/>
        <v>Otjiwarongo</v>
      </c>
      <c r="I4808" s="84"/>
      <c r="J4808" s="84" t="s">
        <v>20</v>
      </c>
      <c r="K4808" s="84">
        <v>70</v>
      </c>
      <c r="L4808" s="83">
        <f t="shared" si="745"/>
        <v>1.2</v>
      </c>
      <c r="M4808" s="83">
        <f t="shared" si="746"/>
        <v>1.2</v>
      </c>
    </row>
    <row r="4809" spans="1:13" x14ac:dyDescent="0.3">
      <c r="A4809" s="210" t="str">
        <f t="shared" si="738"/>
        <v>2024-IC-L5</v>
      </c>
      <c r="B4809" s="199">
        <f t="shared" si="739"/>
        <v>45682</v>
      </c>
      <c r="C4809" s="210" t="str">
        <f t="shared" si="740"/>
        <v>Zone 4 - Horingbaai</v>
      </c>
      <c r="D4809" s="84" t="s">
        <v>517</v>
      </c>
      <c r="E4809" s="51" t="str">
        <f t="shared" si="741"/>
        <v>Chris</v>
      </c>
      <c r="F4809" s="51" t="str">
        <f t="shared" si="742"/>
        <v>Feyerabend</v>
      </c>
      <c r="G4809" s="51" t="str">
        <f t="shared" si="743"/>
        <v>Men Veteran</v>
      </c>
      <c r="H4809" s="51" t="str">
        <f t="shared" si="744"/>
        <v>Otjiwarongo</v>
      </c>
      <c r="I4809" s="84"/>
      <c r="J4809" s="84" t="s">
        <v>1279</v>
      </c>
      <c r="K4809" s="84">
        <v>125</v>
      </c>
      <c r="L4809" s="83">
        <f t="shared" si="745"/>
        <v>9.3000000000000007</v>
      </c>
      <c r="M4809" s="83">
        <f t="shared" si="746"/>
        <v>9.3000000000000007</v>
      </c>
    </row>
    <row r="4810" spans="1:13" x14ac:dyDescent="0.3">
      <c r="A4810" s="210" t="str">
        <f t="shared" si="738"/>
        <v>2024-IC-L5</v>
      </c>
      <c r="B4810" s="199">
        <f t="shared" si="739"/>
        <v>45682</v>
      </c>
      <c r="C4810" s="210" t="str">
        <f t="shared" si="740"/>
        <v>Zone 4 - Horingbaai</v>
      </c>
      <c r="D4810" s="84" t="s">
        <v>1351</v>
      </c>
      <c r="E4810" s="51" t="str">
        <f t="shared" si="741"/>
        <v>Franco</v>
      </c>
      <c r="F4810" s="51" t="str">
        <f t="shared" si="742"/>
        <v>Feyerabend</v>
      </c>
      <c r="G4810" s="51" t="str">
        <f t="shared" si="743"/>
        <v>Men U/16</v>
      </c>
      <c r="H4810" s="51" t="str">
        <f t="shared" si="744"/>
        <v>Otjiwarongo</v>
      </c>
      <c r="I4810" s="84"/>
      <c r="J4810" s="84" t="s">
        <v>20</v>
      </c>
      <c r="K4810" s="84">
        <v>66</v>
      </c>
      <c r="L4810" s="83">
        <f t="shared" si="745"/>
        <v>1</v>
      </c>
      <c r="M4810" s="83">
        <f t="shared" si="746"/>
        <v>1</v>
      </c>
    </row>
    <row r="4811" spans="1:13" x14ac:dyDescent="0.3">
      <c r="A4811" s="210" t="str">
        <f t="shared" si="738"/>
        <v>2024-IC-L5</v>
      </c>
      <c r="B4811" s="199">
        <f t="shared" si="739"/>
        <v>45682</v>
      </c>
      <c r="C4811" s="210" t="str">
        <f t="shared" si="740"/>
        <v>Zone 4 - Horingbaai</v>
      </c>
      <c r="D4811" s="84" t="s">
        <v>1351</v>
      </c>
      <c r="E4811" s="51" t="str">
        <f t="shared" si="741"/>
        <v>Franco</v>
      </c>
      <c r="F4811" s="51" t="str">
        <f t="shared" si="742"/>
        <v>Feyerabend</v>
      </c>
      <c r="G4811" s="51" t="str">
        <f t="shared" si="743"/>
        <v>Men U/16</v>
      </c>
      <c r="H4811" s="51" t="str">
        <f t="shared" si="744"/>
        <v>Otjiwarongo</v>
      </c>
      <c r="I4811" s="84"/>
      <c r="J4811" s="84" t="s">
        <v>20</v>
      </c>
      <c r="K4811" s="84">
        <v>66</v>
      </c>
      <c r="L4811" s="83">
        <f t="shared" si="745"/>
        <v>1</v>
      </c>
      <c r="M4811" s="83">
        <f t="shared" si="746"/>
        <v>1</v>
      </c>
    </row>
    <row r="4812" spans="1:13" x14ac:dyDescent="0.3">
      <c r="A4812" s="210" t="str">
        <f t="shared" si="738"/>
        <v>2024-IC-L5</v>
      </c>
      <c r="B4812" s="199">
        <f t="shared" si="739"/>
        <v>45682</v>
      </c>
      <c r="C4812" s="210" t="str">
        <f t="shared" si="740"/>
        <v>Zone 4 - Horingbaai</v>
      </c>
      <c r="D4812" s="84" t="s">
        <v>1351</v>
      </c>
      <c r="E4812" s="51" t="str">
        <f t="shared" si="741"/>
        <v>Franco</v>
      </c>
      <c r="F4812" s="51" t="str">
        <f t="shared" si="742"/>
        <v>Feyerabend</v>
      </c>
      <c r="G4812" s="51" t="str">
        <f t="shared" si="743"/>
        <v>Men U/16</v>
      </c>
      <c r="H4812" s="51" t="str">
        <f t="shared" si="744"/>
        <v>Otjiwarongo</v>
      </c>
      <c r="I4812" s="84"/>
      <c r="J4812" s="84" t="s">
        <v>20</v>
      </c>
      <c r="K4812" s="84">
        <v>66</v>
      </c>
      <c r="L4812" s="83">
        <f t="shared" si="745"/>
        <v>1</v>
      </c>
      <c r="M4812" s="83">
        <f t="shared" si="746"/>
        <v>1</v>
      </c>
    </row>
    <row r="4813" spans="1:13" x14ac:dyDescent="0.3">
      <c r="A4813" s="210" t="str">
        <f t="shared" si="738"/>
        <v>2024-IC-L5</v>
      </c>
      <c r="B4813" s="199">
        <f t="shared" si="739"/>
        <v>45682</v>
      </c>
      <c r="C4813" s="210" t="str">
        <f t="shared" si="740"/>
        <v>Zone 4 - Horingbaai</v>
      </c>
      <c r="D4813" s="84" t="s">
        <v>1351</v>
      </c>
      <c r="E4813" s="51" t="str">
        <f t="shared" si="741"/>
        <v>Franco</v>
      </c>
      <c r="F4813" s="51" t="str">
        <f t="shared" si="742"/>
        <v>Feyerabend</v>
      </c>
      <c r="G4813" s="51" t="str">
        <f t="shared" si="743"/>
        <v>Men U/16</v>
      </c>
      <c r="H4813" s="51" t="str">
        <f t="shared" si="744"/>
        <v>Otjiwarongo</v>
      </c>
      <c r="I4813" s="84"/>
      <c r="J4813" s="84" t="s">
        <v>20</v>
      </c>
      <c r="K4813" s="84">
        <v>65</v>
      </c>
      <c r="L4813" s="83">
        <f t="shared" si="745"/>
        <v>1</v>
      </c>
      <c r="M4813" s="83">
        <f t="shared" si="746"/>
        <v>1</v>
      </c>
    </row>
    <row r="4814" spans="1:13" x14ac:dyDescent="0.3">
      <c r="A4814" s="210" t="str">
        <f t="shared" si="738"/>
        <v>2024-IC-L5</v>
      </c>
      <c r="B4814" s="199">
        <f t="shared" si="739"/>
        <v>45682</v>
      </c>
      <c r="C4814" s="210" t="str">
        <f t="shared" si="740"/>
        <v>Zone 4 - Horingbaai</v>
      </c>
      <c r="D4814" s="84" t="s">
        <v>1351</v>
      </c>
      <c r="E4814" s="51" t="str">
        <f t="shared" si="741"/>
        <v>Franco</v>
      </c>
      <c r="F4814" s="51" t="str">
        <f t="shared" si="742"/>
        <v>Feyerabend</v>
      </c>
      <c r="G4814" s="51" t="str">
        <f t="shared" si="743"/>
        <v>Men U/16</v>
      </c>
      <c r="H4814" s="51" t="str">
        <f t="shared" si="744"/>
        <v>Otjiwarongo</v>
      </c>
      <c r="I4814" s="84"/>
      <c r="J4814" s="84" t="s">
        <v>20</v>
      </c>
      <c r="K4814" s="84">
        <v>72</v>
      </c>
      <c r="L4814" s="83">
        <f t="shared" si="745"/>
        <v>1.3</v>
      </c>
      <c r="M4814" s="83">
        <f t="shared" si="746"/>
        <v>1.3</v>
      </c>
    </row>
    <row r="4815" spans="1:13" x14ac:dyDescent="0.3">
      <c r="A4815" s="210" t="str">
        <f t="shared" si="738"/>
        <v>2024-IC-L5</v>
      </c>
      <c r="B4815" s="199">
        <f t="shared" si="739"/>
        <v>45682</v>
      </c>
      <c r="C4815" s="210" t="str">
        <f t="shared" si="740"/>
        <v>Zone 4 - Horingbaai</v>
      </c>
      <c r="D4815" s="84" t="s">
        <v>1351</v>
      </c>
      <c r="E4815" s="51" t="str">
        <f t="shared" si="741"/>
        <v>Franco</v>
      </c>
      <c r="F4815" s="51" t="str">
        <f t="shared" si="742"/>
        <v>Feyerabend</v>
      </c>
      <c r="G4815" s="51" t="str">
        <f t="shared" si="743"/>
        <v>Men U/16</v>
      </c>
      <c r="H4815" s="51" t="str">
        <f t="shared" si="744"/>
        <v>Otjiwarongo</v>
      </c>
      <c r="I4815" s="84"/>
      <c r="J4815" s="84" t="s">
        <v>20</v>
      </c>
      <c r="K4815" s="84">
        <v>75</v>
      </c>
      <c r="L4815" s="83">
        <f t="shared" si="745"/>
        <v>1.5</v>
      </c>
      <c r="M4815" s="83">
        <f t="shared" si="746"/>
        <v>1.5</v>
      </c>
    </row>
    <row r="4816" spans="1:13" x14ac:dyDescent="0.3">
      <c r="A4816" s="210" t="str">
        <f t="shared" si="738"/>
        <v>2024-IC-L5</v>
      </c>
      <c r="B4816" s="199">
        <f t="shared" si="739"/>
        <v>45682</v>
      </c>
      <c r="C4816" s="210" t="str">
        <f t="shared" si="740"/>
        <v>Zone 4 - Horingbaai</v>
      </c>
      <c r="D4816" s="84" t="s">
        <v>1351</v>
      </c>
      <c r="E4816" s="51" t="str">
        <f t="shared" si="741"/>
        <v>Franco</v>
      </c>
      <c r="F4816" s="51" t="str">
        <f t="shared" si="742"/>
        <v>Feyerabend</v>
      </c>
      <c r="G4816" s="51" t="str">
        <f t="shared" si="743"/>
        <v>Men U/16</v>
      </c>
      <c r="H4816" s="51" t="str">
        <f t="shared" si="744"/>
        <v>Otjiwarongo</v>
      </c>
      <c r="I4816" s="84"/>
      <c r="J4816" s="84" t="s">
        <v>20</v>
      </c>
      <c r="K4816" s="84">
        <v>71</v>
      </c>
      <c r="L4816" s="83">
        <f t="shared" si="745"/>
        <v>1.3</v>
      </c>
      <c r="M4816" s="83">
        <f t="shared" si="746"/>
        <v>1.3</v>
      </c>
    </row>
    <row r="4817" spans="1:13" x14ac:dyDescent="0.3">
      <c r="A4817" s="210" t="str">
        <f t="shared" si="738"/>
        <v>2024-IC-L5</v>
      </c>
      <c r="B4817" s="199">
        <f t="shared" si="739"/>
        <v>45682</v>
      </c>
      <c r="C4817" s="210" t="str">
        <f t="shared" si="740"/>
        <v>Zone 4 - Horingbaai</v>
      </c>
      <c r="D4817" s="84" t="s">
        <v>1697</v>
      </c>
      <c r="E4817" s="51" t="str">
        <f t="shared" si="741"/>
        <v>Maritz JNR</v>
      </c>
      <c r="F4817" s="51" t="str">
        <f t="shared" si="742"/>
        <v>Jansen Van Vuuren</v>
      </c>
      <c r="G4817" s="51" t="str">
        <f t="shared" si="743"/>
        <v>Men U/16</v>
      </c>
      <c r="H4817" s="51" t="str">
        <f t="shared" si="744"/>
        <v>Otjiwarongo</v>
      </c>
      <c r="I4817" s="84"/>
      <c r="J4817" s="84" t="s">
        <v>20</v>
      </c>
      <c r="K4817" s="84">
        <v>66</v>
      </c>
      <c r="L4817" s="83">
        <f t="shared" si="745"/>
        <v>1</v>
      </c>
      <c r="M4817" s="83">
        <f t="shared" si="746"/>
        <v>1</v>
      </c>
    </row>
    <row r="4818" spans="1:13" x14ac:dyDescent="0.3">
      <c r="A4818" s="210" t="str">
        <f t="shared" si="738"/>
        <v>2024-IC-L5</v>
      </c>
      <c r="B4818" s="199">
        <f t="shared" si="739"/>
        <v>45682</v>
      </c>
      <c r="C4818" s="210" t="str">
        <f t="shared" si="740"/>
        <v>Zone 4 - Horingbaai</v>
      </c>
      <c r="D4818" s="84" t="s">
        <v>1697</v>
      </c>
      <c r="E4818" s="51" t="str">
        <f t="shared" si="741"/>
        <v>Maritz JNR</v>
      </c>
      <c r="F4818" s="51" t="str">
        <f t="shared" si="742"/>
        <v>Jansen Van Vuuren</v>
      </c>
      <c r="G4818" s="51" t="str">
        <f t="shared" si="743"/>
        <v>Men U/16</v>
      </c>
      <c r="H4818" s="51" t="str">
        <f t="shared" si="744"/>
        <v>Otjiwarongo</v>
      </c>
      <c r="I4818" s="84"/>
      <c r="J4818" s="84" t="s">
        <v>20</v>
      </c>
      <c r="K4818" s="84">
        <v>66</v>
      </c>
      <c r="L4818" s="83">
        <f t="shared" si="745"/>
        <v>1</v>
      </c>
      <c r="M4818" s="83">
        <f t="shared" si="746"/>
        <v>1</v>
      </c>
    </row>
    <row r="4819" spans="1:13" x14ac:dyDescent="0.3">
      <c r="A4819" s="210" t="str">
        <f t="shared" si="738"/>
        <v>2024-IC-L5</v>
      </c>
      <c r="B4819" s="199">
        <f t="shared" si="739"/>
        <v>45682</v>
      </c>
      <c r="C4819" s="210" t="str">
        <f t="shared" si="740"/>
        <v>Zone 4 - Horingbaai</v>
      </c>
      <c r="D4819" s="84" t="s">
        <v>1697</v>
      </c>
      <c r="E4819" s="51" t="str">
        <f t="shared" si="741"/>
        <v>Maritz JNR</v>
      </c>
      <c r="F4819" s="51" t="str">
        <f t="shared" si="742"/>
        <v>Jansen Van Vuuren</v>
      </c>
      <c r="G4819" s="51" t="str">
        <f t="shared" si="743"/>
        <v>Men U/16</v>
      </c>
      <c r="H4819" s="51" t="str">
        <f t="shared" si="744"/>
        <v>Otjiwarongo</v>
      </c>
      <c r="I4819" s="84"/>
      <c r="J4819" s="84" t="s">
        <v>20</v>
      </c>
      <c r="K4819" s="84">
        <v>68</v>
      </c>
      <c r="L4819" s="83">
        <f t="shared" si="745"/>
        <v>1.1000000000000001</v>
      </c>
      <c r="M4819" s="83">
        <f t="shared" si="746"/>
        <v>1.1000000000000001</v>
      </c>
    </row>
    <row r="4820" spans="1:13" x14ac:dyDescent="0.3">
      <c r="A4820" s="210" t="str">
        <f t="shared" si="738"/>
        <v>2024-IC-L5</v>
      </c>
      <c r="B4820" s="199">
        <f t="shared" si="739"/>
        <v>45682</v>
      </c>
      <c r="C4820" s="210" t="str">
        <f t="shared" si="740"/>
        <v>Zone 4 - Horingbaai</v>
      </c>
      <c r="D4820" s="84" t="s">
        <v>1697</v>
      </c>
      <c r="E4820" s="51" t="str">
        <f t="shared" si="741"/>
        <v>Maritz JNR</v>
      </c>
      <c r="F4820" s="51" t="str">
        <f t="shared" si="742"/>
        <v>Jansen Van Vuuren</v>
      </c>
      <c r="G4820" s="51" t="str">
        <f t="shared" si="743"/>
        <v>Men U/16</v>
      </c>
      <c r="H4820" s="51" t="str">
        <f t="shared" si="744"/>
        <v>Otjiwarongo</v>
      </c>
      <c r="I4820" s="84"/>
      <c r="J4820" s="84" t="s">
        <v>20</v>
      </c>
      <c r="K4820" s="84">
        <v>70</v>
      </c>
      <c r="L4820" s="83">
        <f t="shared" si="745"/>
        <v>1.2</v>
      </c>
      <c r="M4820" s="83">
        <f t="shared" si="746"/>
        <v>1.2</v>
      </c>
    </row>
    <row r="4821" spans="1:13" x14ac:dyDescent="0.3">
      <c r="A4821" s="210" t="str">
        <f t="shared" si="738"/>
        <v>2024-IC-L5</v>
      </c>
      <c r="B4821" s="199">
        <f t="shared" si="739"/>
        <v>45682</v>
      </c>
      <c r="C4821" s="210" t="str">
        <f t="shared" si="740"/>
        <v>Zone 4 - Horingbaai</v>
      </c>
      <c r="D4821" s="84" t="s">
        <v>1697</v>
      </c>
      <c r="E4821" s="51" t="str">
        <f t="shared" si="741"/>
        <v>Maritz JNR</v>
      </c>
      <c r="F4821" s="51" t="str">
        <f t="shared" si="742"/>
        <v>Jansen Van Vuuren</v>
      </c>
      <c r="G4821" s="51" t="str">
        <f t="shared" si="743"/>
        <v>Men U/16</v>
      </c>
      <c r="H4821" s="51" t="str">
        <f t="shared" si="744"/>
        <v>Otjiwarongo</v>
      </c>
      <c r="I4821" s="84"/>
      <c r="J4821" s="84" t="s">
        <v>20</v>
      </c>
      <c r="K4821" s="84">
        <v>72</v>
      </c>
      <c r="L4821" s="83">
        <f t="shared" si="745"/>
        <v>1.3</v>
      </c>
      <c r="M4821" s="83">
        <f t="shared" si="746"/>
        <v>1.3</v>
      </c>
    </row>
    <row r="4822" spans="1:13" x14ac:dyDescent="0.3">
      <c r="A4822" s="210" t="str">
        <f t="shared" si="738"/>
        <v>2024-IC-L5</v>
      </c>
      <c r="B4822" s="199">
        <f t="shared" si="739"/>
        <v>45682</v>
      </c>
      <c r="C4822" s="210" t="str">
        <f t="shared" si="740"/>
        <v>Zone 4 - Horingbaai</v>
      </c>
      <c r="D4822" s="84" t="s">
        <v>1697</v>
      </c>
      <c r="E4822" s="51" t="str">
        <f t="shared" si="741"/>
        <v>Maritz JNR</v>
      </c>
      <c r="F4822" s="51" t="str">
        <f t="shared" si="742"/>
        <v>Jansen Van Vuuren</v>
      </c>
      <c r="G4822" s="51" t="str">
        <f t="shared" si="743"/>
        <v>Men U/16</v>
      </c>
      <c r="H4822" s="51" t="str">
        <f t="shared" si="744"/>
        <v>Otjiwarongo</v>
      </c>
      <c r="I4822" s="84"/>
      <c r="J4822" s="84" t="s">
        <v>20</v>
      </c>
      <c r="K4822" s="84">
        <v>65</v>
      </c>
      <c r="L4822" s="83">
        <f t="shared" si="745"/>
        <v>1</v>
      </c>
      <c r="M4822" s="83">
        <f t="shared" si="746"/>
        <v>1</v>
      </c>
    </row>
    <row r="4823" spans="1:13" x14ac:dyDescent="0.3">
      <c r="A4823" s="210" t="str">
        <f t="shared" si="738"/>
        <v>2024-IC-L5</v>
      </c>
      <c r="B4823" s="199">
        <f t="shared" si="739"/>
        <v>45682</v>
      </c>
      <c r="C4823" s="210" t="str">
        <f t="shared" si="740"/>
        <v>Zone 4 - Horingbaai</v>
      </c>
      <c r="D4823" s="84" t="s">
        <v>518</v>
      </c>
      <c r="E4823" s="51" t="str">
        <f t="shared" si="741"/>
        <v>Maritz</v>
      </c>
      <c r="F4823" s="51" t="str">
        <f t="shared" si="742"/>
        <v>Jansen van Vuuren</v>
      </c>
      <c r="G4823" s="51" t="str">
        <f t="shared" si="743"/>
        <v>Men Veteran</v>
      </c>
      <c r="H4823" s="51" t="str">
        <f t="shared" si="744"/>
        <v>Otjiwarongo</v>
      </c>
      <c r="I4823" s="84"/>
      <c r="J4823" s="84" t="s">
        <v>20</v>
      </c>
      <c r="K4823" s="84">
        <v>73</v>
      </c>
      <c r="L4823" s="83">
        <f t="shared" si="745"/>
        <v>1.4</v>
      </c>
      <c r="M4823" s="83">
        <f t="shared" si="746"/>
        <v>1.4</v>
      </c>
    </row>
    <row r="4824" spans="1:13" x14ac:dyDescent="0.3">
      <c r="A4824" s="210" t="str">
        <f t="shared" si="738"/>
        <v>2024-IC-L5</v>
      </c>
      <c r="B4824" s="199">
        <f t="shared" si="739"/>
        <v>45682</v>
      </c>
      <c r="C4824" s="210" t="str">
        <f t="shared" si="740"/>
        <v>Zone 4 - Horingbaai</v>
      </c>
      <c r="D4824" s="84" t="s">
        <v>599</v>
      </c>
      <c r="E4824" s="51" t="str">
        <f t="shared" si="741"/>
        <v>Lindie</v>
      </c>
      <c r="F4824" s="51" t="str">
        <f t="shared" si="742"/>
        <v>Krauze</v>
      </c>
      <c r="G4824" s="51" t="str">
        <f t="shared" si="743"/>
        <v>Ladies Veteran</v>
      </c>
      <c r="H4824" s="51" t="str">
        <f t="shared" si="744"/>
        <v>Orca Angling Club</v>
      </c>
      <c r="I4824" s="84"/>
      <c r="J4824" s="84" t="s">
        <v>20</v>
      </c>
      <c r="K4824" s="84">
        <v>65</v>
      </c>
      <c r="L4824" s="83">
        <f t="shared" si="745"/>
        <v>1</v>
      </c>
      <c r="M4824" s="83">
        <f t="shared" si="746"/>
        <v>1</v>
      </c>
    </row>
    <row r="4825" spans="1:13" x14ac:dyDescent="0.3">
      <c r="A4825" s="210" t="str">
        <f t="shared" si="738"/>
        <v>2024-IC-L5</v>
      </c>
      <c r="B4825" s="199">
        <f t="shared" si="739"/>
        <v>45682</v>
      </c>
      <c r="C4825" s="210" t="str">
        <f t="shared" si="740"/>
        <v>Zone 4 - Horingbaai</v>
      </c>
      <c r="D4825" s="84" t="s">
        <v>874</v>
      </c>
      <c r="E4825" s="51" t="str">
        <f t="shared" si="741"/>
        <v>Gerhard</v>
      </c>
      <c r="F4825" s="51" t="str">
        <f t="shared" si="742"/>
        <v>De Jager</v>
      </c>
      <c r="G4825" s="51" t="str">
        <f t="shared" si="743"/>
        <v>Men Senior</v>
      </c>
      <c r="H4825" s="51" t="str">
        <f t="shared" si="744"/>
        <v>Orca Angling Club</v>
      </c>
      <c r="I4825" s="84"/>
      <c r="J4825" s="84" t="s">
        <v>20</v>
      </c>
      <c r="K4825" s="84">
        <v>73</v>
      </c>
      <c r="L4825" s="83">
        <f t="shared" si="745"/>
        <v>1.4</v>
      </c>
      <c r="M4825" s="83">
        <f t="shared" si="746"/>
        <v>1.4</v>
      </c>
    </row>
    <row r="4826" spans="1:13" x14ac:dyDescent="0.3">
      <c r="A4826" s="210" t="str">
        <f t="shared" si="738"/>
        <v>2024-IC-L5</v>
      </c>
      <c r="B4826" s="199">
        <f t="shared" si="739"/>
        <v>45682</v>
      </c>
      <c r="C4826" s="210" t="str">
        <f t="shared" si="740"/>
        <v>Zone 4 - Horingbaai</v>
      </c>
      <c r="D4826" s="84" t="s">
        <v>493</v>
      </c>
      <c r="E4826" s="51" t="str">
        <f t="shared" si="741"/>
        <v>Leon</v>
      </c>
      <c r="F4826" s="51" t="str">
        <f t="shared" si="742"/>
        <v>Krauze</v>
      </c>
      <c r="G4826" s="51" t="str">
        <f t="shared" si="743"/>
        <v>Men Veteran</v>
      </c>
      <c r="H4826" s="51" t="str">
        <f t="shared" si="744"/>
        <v>Orca Angling Club</v>
      </c>
      <c r="I4826" s="84"/>
      <c r="J4826" s="84" t="s">
        <v>1273</v>
      </c>
      <c r="K4826" s="84">
        <v>132</v>
      </c>
      <c r="L4826" s="83">
        <f t="shared" si="745"/>
        <v>30.6</v>
      </c>
      <c r="M4826" s="83">
        <f t="shared" si="746"/>
        <v>30.6</v>
      </c>
    </row>
    <row r="4827" spans="1:13" x14ac:dyDescent="0.3">
      <c r="A4827" s="210" t="str">
        <f t="shared" si="738"/>
        <v>2024-IC-L5</v>
      </c>
      <c r="B4827" s="199">
        <f t="shared" si="739"/>
        <v>45682</v>
      </c>
      <c r="C4827" s="210" t="str">
        <f t="shared" si="740"/>
        <v>Zone 4 - Horingbaai</v>
      </c>
      <c r="D4827" s="84" t="s">
        <v>1228</v>
      </c>
      <c r="E4827" s="51" t="str">
        <f t="shared" si="741"/>
        <v>Lian</v>
      </c>
      <c r="F4827" s="51" t="str">
        <f t="shared" si="742"/>
        <v>De Jager</v>
      </c>
      <c r="G4827" s="51" t="str">
        <f t="shared" si="743"/>
        <v>Men Senior</v>
      </c>
      <c r="H4827" s="51" t="str">
        <f t="shared" si="744"/>
        <v>Orca Angling Club</v>
      </c>
      <c r="I4827" s="84"/>
      <c r="J4827" s="84" t="s">
        <v>1257</v>
      </c>
      <c r="K4827" s="84">
        <v>56</v>
      </c>
      <c r="L4827" s="83">
        <f t="shared" si="745"/>
        <v>3.2</v>
      </c>
      <c r="M4827" s="83">
        <f t="shared" si="746"/>
        <v>3.2</v>
      </c>
    </row>
    <row r="4828" spans="1:13" x14ac:dyDescent="0.3">
      <c r="A4828" s="210" t="str">
        <f t="shared" si="738"/>
        <v>2024-IC-L5</v>
      </c>
      <c r="B4828" s="199">
        <f t="shared" si="739"/>
        <v>45682</v>
      </c>
      <c r="C4828" s="210" t="str">
        <f t="shared" si="740"/>
        <v>Zone 4 - Horingbaai</v>
      </c>
      <c r="D4828" s="84" t="s">
        <v>1432</v>
      </c>
      <c r="E4828" s="51" t="str">
        <f t="shared" si="741"/>
        <v>Willem</v>
      </c>
      <c r="F4828" s="51" t="str">
        <f t="shared" si="742"/>
        <v>Linde</v>
      </c>
      <c r="G4828" s="51" t="str">
        <f t="shared" si="743"/>
        <v>Men Senior</v>
      </c>
      <c r="H4828" s="51" t="str">
        <f t="shared" si="744"/>
        <v>Orca Angling Club</v>
      </c>
      <c r="I4828" s="84" t="s">
        <v>19</v>
      </c>
      <c r="J4828" s="84"/>
      <c r="K4828" s="84">
        <v>45</v>
      </c>
      <c r="L4828" s="83">
        <f t="shared" si="745"/>
        <v>0.9</v>
      </c>
      <c r="M4828" s="83">
        <f t="shared" si="746"/>
        <v>0.9</v>
      </c>
    </row>
    <row r="4829" spans="1:13" x14ac:dyDescent="0.3">
      <c r="A4829" s="210" t="str">
        <f t="shared" si="738"/>
        <v>2024-IC-L5</v>
      </c>
      <c r="B4829" s="199">
        <f t="shared" si="739"/>
        <v>45682</v>
      </c>
      <c r="C4829" s="210" t="str">
        <f t="shared" si="740"/>
        <v>Zone 4 - Horingbaai</v>
      </c>
      <c r="D4829" s="84" t="s">
        <v>866</v>
      </c>
      <c r="E4829" s="51" t="str">
        <f t="shared" si="741"/>
        <v>Christo</v>
      </c>
      <c r="F4829" s="51" t="str">
        <f t="shared" si="742"/>
        <v>Van Zyl</v>
      </c>
      <c r="G4829" s="51" t="str">
        <f t="shared" si="743"/>
        <v>Men Senior</v>
      </c>
      <c r="H4829" s="51" t="str">
        <f t="shared" si="744"/>
        <v>Orca Angling Club</v>
      </c>
      <c r="I4829" s="84"/>
      <c r="J4829" s="84" t="s">
        <v>1279</v>
      </c>
      <c r="K4829" s="84">
        <v>168</v>
      </c>
      <c r="L4829" s="83">
        <f t="shared" si="745"/>
        <v>25.7</v>
      </c>
      <c r="M4829" s="83">
        <f t="shared" si="746"/>
        <v>25.7</v>
      </c>
    </row>
    <row r="4830" spans="1:13" x14ac:dyDescent="0.3">
      <c r="A4830" s="210" t="str">
        <f t="shared" si="738"/>
        <v>2024-IC-L5</v>
      </c>
      <c r="B4830" s="199">
        <f t="shared" si="739"/>
        <v>45682</v>
      </c>
      <c r="C4830" s="210" t="str">
        <f t="shared" si="740"/>
        <v>Zone 4 - Horingbaai</v>
      </c>
      <c r="D4830" s="84" t="s">
        <v>866</v>
      </c>
      <c r="E4830" s="51" t="str">
        <f t="shared" si="741"/>
        <v>Christo</v>
      </c>
      <c r="F4830" s="51" t="str">
        <f t="shared" si="742"/>
        <v>Van Zyl</v>
      </c>
      <c r="G4830" s="51" t="str">
        <f t="shared" si="743"/>
        <v>Men Senior</v>
      </c>
      <c r="H4830" s="51" t="str">
        <f t="shared" si="744"/>
        <v>Orca Angling Club</v>
      </c>
      <c r="I4830" s="84" t="s">
        <v>19</v>
      </c>
      <c r="J4830" s="84"/>
      <c r="K4830" s="84">
        <v>45</v>
      </c>
      <c r="L4830" s="83">
        <f t="shared" si="745"/>
        <v>0.9</v>
      </c>
      <c r="M4830" s="83">
        <f t="shared" si="746"/>
        <v>0.9</v>
      </c>
    </row>
    <row r="4831" spans="1:13" x14ac:dyDescent="0.3">
      <c r="A4831" s="210" t="str">
        <f t="shared" si="738"/>
        <v>2024-IC-L5</v>
      </c>
      <c r="B4831" s="199">
        <f t="shared" si="739"/>
        <v>45682</v>
      </c>
      <c r="C4831" s="210" t="str">
        <f t="shared" si="740"/>
        <v>Zone 4 - Horingbaai</v>
      </c>
      <c r="D4831" s="84" t="s">
        <v>456</v>
      </c>
      <c r="E4831" s="51" t="str">
        <f t="shared" si="741"/>
        <v>Brian</v>
      </c>
      <c r="F4831" s="51" t="str">
        <f t="shared" si="742"/>
        <v>Curtis</v>
      </c>
      <c r="G4831" s="51" t="str">
        <f t="shared" si="743"/>
        <v>Men Senior</v>
      </c>
      <c r="H4831" s="51" t="str">
        <f t="shared" si="744"/>
        <v>Orca Angling Club</v>
      </c>
      <c r="I4831" s="84"/>
      <c r="J4831" s="84" t="s">
        <v>1279</v>
      </c>
      <c r="K4831" s="84">
        <v>145</v>
      </c>
      <c r="L4831" s="83">
        <f t="shared" si="745"/>
        <v>15.5</v>
      </c>
      <c r="M4831" s="83">
        <f t="shared" si="746"/>
        <v>15.5</v>
      </c>
    </row>
    <row r="4832" spans="1:13" x14ac:dyDescent="0.3">
      <c r="A4832" s="210" t="str">
        <f t="shared" si="738"/>
        <v>2024-IC-L5</v>
      </c>
      <c r="B4832" s="199">
        <f t="shared" si="739"/>
        <v>45682</v>
      </c>
      <c r="C4832" s="210" t="str">
        <f t="shared" si="740"/>
        <v>Zone 4 - Horingbaai</v>
      </c>
      <c r="D4832" s="84" t="s">
        <v>456</v>
      </c>
      <c r="E4832" s="51" t="str">
        <f t="shared" si="741"/>
        <v>Brian</v>
      </c>
      <c r="F4832" s="51" t="str">
        <f t="shared" si="742"/>
        <v>Curtis</v>
      </c>
      <c r="G4832" s="51" t="str">
        <f t="shared" si="743"/>
        <v>Men Senior</v>
      </c>
      <c r="H4832" s="51" t="str">
        <f t="shared" si="744"/>
        <v>Orca Angling Club</v>
      </c>
      <c r="I4832" s="84"/>
      <c r="J4832" s="84" t="s">
        <v>1279</v>
      </c>
      <c r="K4832" s="84">
        <v>148</v>
      </c>
      <c r="L4832" s="83">
        <f t="shared" si="745"/>
        <v>16.600000000000001</v>
      </c>
      <c r="M4832" s="83">
        <f t="shared" si="746"/>
        <v>16.600000000000001</v>
      </c>
    </row>
    <row r="4833" spans="1:13" x14ac:dyDescent="0.3">
      <c r="A4833" s="210" t="str">
        <f t="shared" si="738"/>
        <v>2024-IC-L5</v>
      </c>
      <c r="B4833" s="199">
        <f t="shared" si="739"/>
        <v>45682</v>
      </c>
      <c r="C4833" s="210" t="str">
        <f t="shared" si="740"/>
        <v>Zone 4 - Horingbaai</v>
      </c>
      <c r="D4833" s="84" t="s">
        <v>456</v>
      </c>
      <c r="E4833" s="51" t="str">
        <f t="shared" si="741"/>
        <v>Brian</v>
      </c>
      <c r="F4833" s="51" t="str">
        <f t="shared" si="742"/>
        <v>Curtis</v>
      </c>
      <c r="G4833" s="51" t="str">
        <f t="shared" si="743"/>
        <v>Men Senior</v>
      </c>
      <c r="H4833" s="51" t="str">
        <f t="shared" si="744"/>
        <v>Orca Angling Club</v>
      </c>
      <c r="I4833" s="84"/>
      <c r="J4833" s="84" t="s">
        <v>1279</v>
      </c>
      <c r="K4833" s="84">
        <v>160</v>
      </c>
      <c r="L4833" s="83">
        <f t="shared" si="745"/>
        <v>21.7</v>
      </c>
      <c r="M4833" s="83">
        <f t="shared" si="746"/>
        <v>21.7</v>
      </c>
    </row>
    <row r="4834" spans="1:13" x14ac:dyDescent="0.3">
      <c r="A4834" s="210" t="str">
        <f t="shared" si="738"/>
        <v>2024-IC-L5</v>
      </c>
      <c r="B4834" s="199">
        <f t="shared" si="739"/>
        <v>45682</v>
      </c>
      <c r="C4834" s="210" t="str">
        <f t="shared" si="740"/>
        <v>Zone 4 - Horingbaai</v>
      </c>
      <c r="D4834" s="84" t="s">
        <v>456</v>
      </c>
      <c r="E4834" s="51" t="str">
        <f t="shared" si="741"/>
        <v>Brian</v>
      </c>
      <c r="F4834" s="51" t="str">
        <f t="shared" si="742"/>
        <v>Curtis</v>
      </c>
      <c r="G4834" s="51" t="str">
        <f t="shared" si="743"/>
        <v>Men Senior</v>
      </c>
      <c r="H4834" s="51" t="str">
        <f t="shared" si="744"/>
        <v>Orca Angling Club</v>
      </c>
      <c r="I4834" s="84"/>
      <c r="J4834" s="84" t="s">
        <v>1278</v>
      </c>
      <c r="K4834" s="84">
        <v>115</v>
      </c>
      <c r="L4834" s="83">
        <f t="shared" si="745"/>
        <v>19</v>
      </c>
      <c r="M4834" s="83">
        <f t="shared" si="746"/>
        <v>19</v>
      </c>
    </row>
    <row r="4835" spans="1:13" x14ac:dyDescent="0.3">
      <c r="A4835" s="210" t="str">
        <f t="shared" si="738"/>
        <v>2024-IC-L5</v>
      </c>
      <c r="B4835" s="199">
        <f t="shared" si="739"/>
        <v>45682</v>
      </c>
      <c r="C4835" s="210" t="str">
        <f t="shared" si="740"/>
        <v>Zone 4 - Horingbaai</v>
      </c>
      <c r="D4835" s="84" t="s">
        <v>474</v>
      </c>
      <c r="E4835" s="51" t="str">
        <f t="shared" si="741"/>
        <v>Heini</v>
      </c>
      <c r="F4835" s="51" t="str">
        <f t="shared" si="742"/>
        <v>Zahrt</v>
      </c>
      <c r="G4835" s="51" t="str">
        <f t="shared" si="743"/>
        <v>Men Senior</v>
      </c>
      <c r="H4835" s="51" t="str">
        <f t="shared" si="744"/>
        <v>Orca Angling Club</v>
      </c>
      <c r="I4835" s="84"/>
      <c r="J4835" s="84" t="s">
        <v>1279</v>
      </c>
      <c r="K4835" s="84">
        <v>161</v>
      </c>
      <c r="L4835" s="83">
        <f t="shared" si="745"/>
        <v>22.2</v>
      </c>
      <c r="M4835" s="83">
        <f t="shared" si="746"/>
        <v>22.2</v>
      </c>
    </row>
    <row r="4836" spans="1:13" x14ac:dyDescent="0.3">
      <c r="A4836" s="210" t="str">
        <f t="shared" si="738"/>
        <v>2024-IC-L5</v>
      </c>
      <c r="B4836" s="199">
        <f t="shared" si="739"/>
        <v>45682</v>
      </c>
      <c r="C4836" s="210" t="str">
        <f t="shared" si="740"/>
        <v>Zone 4 - Horingbaai</v>
      </c>
      <c r="D4836" s="84" t="s">
        <v>474</v>
      </c>
      <c r="E4836" s="51" t="str">
        <f t="shared" si="741"/>
        <v>Heini</v>
      </c>
      <c r="F4836" s="51" t="str">
        <f t="shared" si="742"/>
        <v>Zahrt</v>
      </c>
      <c r="G4836" s="51" t="str">
        <f t="shared" si="743"/>
        <v>Men Senior</v>
      </c>
      <c r="H4836" s="51" t="str">
        <f t="shared" si="744"/>
        <v>Orca Angling Club</v>
      </c>
      <c r="I4836" s="84"/>
      <c r="J4836" s="84" t="s">
        <v>1278</v>
      </c>
      <c r="K4836" s="84">
        <v>168</v>
      </c>
      <c r="L4836" s="83">
        <f t="shared" si="745"/>
        <v>65.7</v>
      </c>
      <c r="M4836" s="83">
        <f t="shared" si="746"/>
        <v>65.7</v>
      </c>
    </row>
    <row r="4837" spans="1:13" x14ac:dyDescent="0.3">
      <c r="A4837" s="210" t="str">
        <f t="shared" si="738"/>
        <v>2024-IC-L5</v>
      </c>
      <c r="B4837" s="199">
        <f t="shared" si="739"/>
        <v>45682</v>
      </c>
      <c r="C4837" s="210" t="str">
        <f t="shared" si="740"/>
        <v>Zone 4 - Horingbaai</v>
      </c>
      <c r="D4837" s="84" t="s">
        <v>629</v>
      </c>
      <c r="E4837" s="51" t="str">
        <f t="shared" si="741"/>
        <v>Elaine</v>
      </c>
      <c r="F4837" s="51" t="str">
        <f t="shared" si="742"/>
        <v>Vorster</v>
      </c>
      <c r="G4837" s="51" t="str">
        <f t="shared" si="743"/>
        <v>Ladies Veteran</v>
      </c>
      <c r="H4837" s="51" t="str">
        <f t="shared" si="744"/>
        <v>Orca Angling Club</v>
      </c>
      <c r="I4837" s="84"/>
      <c r="J4837" s="84" t="s">
        <v>1279</v>
      </c>
      <c r="K4837" s="84">
        <v>133</v>
      </c>
      <c r="L4837" s="83">
        <f t="shared" si="745"/>
        <v>11.5</v>
      </c>
      <c r="M4837" s="83">
        <f t="shared" si="746"/>
        <v>11.5</v>
      </c>
    </row>
    <row r="4838" spans="1:13" x14ac:dyDescent="0.3">
      <c r="A4838" s="210" t="str">
        <f t="shared" si="738"/>
        <v>2024-IC-L5</v>
      </c>
      <c r="B4838" s="199">
        <f t="shared" si="739"/>
        <v>45682</v>
      </c>
      <c r="C4838" s="210" t="str">
        <f t="shared" si="740"/>
        <v>Zone 4 - Horingbaai</v>
      </c>
      <c r="D4838" s="84" t="s">
        <v>650</v>
      </c>
      <c r="E4838" s="51" t="str">
        <f t="shared" si="741"/>
        <v>Chris</v>
      </c>
      <c r="F4838" s="51" t="str">
        <f t="shared" si="742"/>
        <v>Vorster</v>
      </c>
      <c r="G4838" s="51" t="str">
        <f t="shared" si="743"/>
        <v>Men Veteran</v>
      </c>
      <c r="H4838" s="51" t="str">
        <f t="shared" si="744"/>
        <v>Orca Angling Club</v>
      </c>
      <c r="I4838" s="84"/>
      <c r="J4838" s="84" t="s">
        <v>1279</v>
      </c>
      <c r="K4838" s="84">
        <v>128</v>
      </c>
      <c r="L4838" s="83">
        <f t="shared" si="745"/>
        <v>10.1</v>
      </c>
      <c r="M4838" s="83">
        <f t="shared" si="746"/>
        <v>10.1</v>
      </c>
    </row>
    <row r="4839" spans="1:13" x14ac:dyDescent="0.3">
      <c r="A4839" s="210" t="str">
        <f t="shared" si="738"/>
        <v>2024-IC-L5</v>
      </c>
      <c r="B4839" s="199">
        <f t="shared" si="739"/>
        <v>45682</v>
      </c>
      <c r="C4839" s="210" t="str">
        <f t="shared" si="740"/>
        <v>Zone 4 - Horingbaai</v>
      </c>
      <c r="D4839" s="84" t="s">
        <v>819</v>
      </c>
      <c r="E4839" s="51" t="str">
        <f t="shared" si="741"/>
        <v>Luke</v>
      </c>
      <c r="F4839" s="51" t="str">
        <f t="shared" si="742"/>
        <v>Jansen</v>
      </c>
      <c r="G4839" s="51" t="str">
        <f t="shared" si="743"/>
        <v>Men Senior</v>
      </c>
      <c r="H4839" s="51" t="str">
        <f t="shared" si="744"/>
        <v>Orca Angling Club</v>
      </c>
      <c r="I4839" s="84"/>
      <c r="J4839" s="84" t="s">
        <v>1279</v>
      </c>
      <c r="K4839" s="84">
        <v>122</v>
      </c>
      <c r="L4839" s="83">
        <f t="shared" si="745"/>
        <v>8.6</v>
      </c>
      <c r="M4839" s="83">
        <f t="shared" si="746"/>
        <v>8.6</v>
      </c>
    </row>
    <row r="4840" spans="1:13" x14ac:dyDescent="0.3">
      <c r="A4840" s="210" t="str">
        <f t="shared" si="738"/>
        <v>2024-IC-L5</v>
      </c>
      <c r="B4840" s="199">
        <f t="shared" si="739"/>
        <v>45682</v>
      </c>
      <c r="C4840" s="210" t="str">
        <f t="shared" si="740"/>
        <v>Zone 4 - Horingbaai</v>
      </c>
      <c r="D4840" s="84" t="s">
        <v>819</v>
      </c>
      <c r="E4840" s="51" t="str">
        <f t="shared" si="741"/>
        <v>Luke</v>
      </c>
      <c r="F4840" s="51" t="str">
        <f t="shared" si="742"/>
        <v>Jansen</v>
      </c>
      <c r="G4840" s="51" t="str">
        <f t="shared" si="743"/>
        <v>Men Senior</v>
      </c>
      <c r="H4840" s="51" t="str">
        <f t="shared" si="744"/>
        <v>Orca Angling Club</v>
      </c>
      <c r="I4840" s="84"/>
      <c r="J4840" s="84" t="s">
        <v>1278</v>
      </c>
      <c r="K4840" s="84">
        <v>121</v>
      </c>
      <c r="L4840" s="83">
        <f t="shared" si="745"/>
        <v>22.4</v>
      </c>
      <c r="M4840" s="83">
        <f t="shared" si="746"/>
        <v>22.4</v>
      </c>
    </row>
    <row r="4841" spans="1:13" x14ac:dyDescent="0.3">
      <c r="A4841" s="210" t="str">
        <f t="shared" si="738"/>
        <v>2024-IC-L5</v>
      </c>
      <c r="B4841" s="199">
        <f t="shared" si="739"/>
        <v>45682</v>
      </c>
      <c r="C4841" s="210" t="str">
        <f t="shared" si="740"/>
        <v>Zone 4 - Horingbaai</v>
      </c>
      <c r="D4841" s="84" t="s">
        <v>467</v>
      </c>
      <c r="E4841" s="51" t="str">
        <f t="shared" si="741"/>
        <v>Garreth</v>
      </c>
      <c r="F4841" s="51" t="str">
        <f t="shared" si="742"/>
        <v>Wolfaardt</v>
      </c>
      <c r="G4841" s="51" t="str">
        <f t="shared" si="743"/>
        <v>Men Veteran</v>
      </c>
      <c r="H4841" s="51" t="str">
        <f t="shared" si="744"/>
        <v>Orca Angling Club</v>
      </c>
      <c r="I4841" s="84"/>
      <c r="J4841" s="84" t="s">
        <v>1279</v>
      </c>
      <c r="K4841" s="84">
        <v>152</v>
      </c>
      <c r="L4841" s="83">
        <f t="shared" si="745"/>
        <v>18.2</v>
      </c>
      <c r="M4841" s="83">
        <f t="shared" si="746"/>
        <v>18.2</v>
      </c>
    </row>
    <row r="4842" spans="1:13" x14ac:dyDescent="0.3">
      <c r="A4842" s="210" t="str">
        <f t="shared" si="738"/>
        <v>2024-IC-L5</v>
      </c>
      <c r="B4842" s="199">
        <f t="shared" si="739"/>
        <v>45682</v>
      </c>
      <c r="C4842" s="210" t="str">
        <f t="shared" si="740"/>
        <v>Zone 4 - Horingbaai</v>
      </c>
      <c r="D4842" s="84" t="s">
        <v>467</v>
      </c>
      <c r="E4842" s="51" t="str">
        <f t="shared" si="741"/>
        <v>Garreth</v>
      </c>
      <c r="F4842" s="51" t="str">
        <f t="shared" si="742"/>
        <v>Wolfaardt</v>
      </c>
      <c r="G4842" s="51" t="str">
        <f t="shared" si="743"/>
        <v>Men Veteran</v>
      </c>
      <c r="H4842" s="51" t="str">
        <f t="shared" si="744"/>
        <v>Orca Angling Club</v>
      </c>
      <c r="I4842" s="84"/>
      <c r="J4842" s="84" t="s">
        <v>1279</v>
      </c>
      <c r="K4842" s="84">
        <v>143</v>
      </c>
      <c r="L4842" s="83">
        <f t="shared" si="745"/>
        <v>14.8</v>
      </c>
      <c r="M4842" s="83">
        <f t="shared" si="746"/>
        <v>14.8</v>
      </c>
    </row>
    <row r="4843" spans="1:13" x14ac:dyDescent="0.3">
      <c r="A4843" s="210" t="str">
        <f t="shared" si="738"/>
        <v>2024-IC-L5</v>
      </c>
      <c r="B4843" s="199">
        <f t="shared" si="739"/>
        <v>45682</v>
      </c>
      <c r="C4843" s="210" t="str">
        <f t="shared" si="740"/>
        <v>Zone 4 - Horingbaai</v>
      </c>
      <c r="D4843" s="84" t="s">
        <v>1770</v>
      </c>
      <c r="E4843" s="51" t="str">
        <f t="shared" si="741"/>
        <v>Morne</v>
      </c>
      <c r="F4843" s="51" t="str">
        <f t="shared" si="742"/>
        <v>Riekert</v>
      </c>
      <c r="G4843" s="51" t="str">
        <f t="shared" si="743"/>
        <v>Men U/21</v>
      </c>
      <c r="H4843" s="51" t="str">
        <f t="shared" si="744"/>
        <v>Orca Angling Club</v>
      </c>
      <c r="I4843" s="84"/>
      <c r="J4843" s="84" t="s">
        <v>1279</v>
      </c>
      <c r="K4843" s="84">
        <v>112</v>
      </c>
      <c r="L4843" s="83">
        <f t="shared" si="745"/>
        <v>6.4</v>
      </c>
      <c r="M4843" s="83">
        <f t="shared" si="746"/>
        <v>6.4</v>
      </c>
    </row>
    <row r="4844" spans="1:13" x14ac:dyDescent="0.3">
      <c r="A4844" s="210" t="str">
        <f t="shared" si="738"/>
        <v>2024-IC-L5</v>
      </c>
      <c r="B4844" s="199">
        <f t="shared" si="739"/>
        <v>45682</v>
      </c>
      <c r="C4844" s="210" t="str">
        <f t="shared" si="740"/>
        <v>Zone 4 - Horingbaai</v>
      </c>
      <c r="D4844" s="84" t="s">
        <v>1770</v>
      </c>
      <c r="E4844" s="51" t="str">
        <f t="shared" si="741"/>
        <v>Morne</v>
      </c>
      <c r="F4844" s="51" t="str">
        <f t="shared" si="742"/>
        <v>Riekert</v>
      </c>
      <c r="G4844" s="51" t="str">
        <f t="shared" si="743"/>
        <v>Men U/21</v>
      </c>
      <c r="H4844" s="51" t="str">
        <f t="shared" si="744"/>
        <v>Orca Angling Club</v>
      </c>
      <c r="I4844" s="84"/>
      <c r="J4844" s="84" t="s">
        <v>1279</v>
      </c>
      <c r="K4844" s="84">
        <v>156</v>
      </c>
      <c r="L4844" s="83">
        <f t="shared" si="745"/>
        <v>19.899999999999999</v>
      </c>
      <c r="M4844" s="83">
        <f t="shared" si="746"/>
        <v>19.899999999999999</v>
      </c>
    </row>
    <row r="4845" spans="1:13" x14ac:dyDescent="0.3">
      <c r="A4845" s="210" t="str">
        <f t="shared" si="738"/>
        <v>2024-IC-L5</v>
      </c>
      <c r="B4845" s="199">
        <f t="shared" si="739"/>
        <v>45682</v>
      </c>
      <c r="C4845" s="210" t="str">
        <f t="shared" si="740"/>
        <v>Zone 4 - Horingbaai</v>
      </c>
      <c r="D4845" s="84" t="s">
        <v>1770</v>
      </c>
      <c r="E4845" s="51" t="str">
        <f t="shared" si="741"/>
        <v>Morne</v>
      </c>
      <c r="F4845" s="51" t="str">
        <f t="shared" si="742"/>
        <v>Riekert</v>
      </c>
      <c r="G4845" s="51" t="str">
        <f t="shared" si="743"/>
        <v>Men U/21</v>
      </c>
      <c r="H4845" s="51" t="str">
        <f t="shared" si="744"/>
        <v>Orca Angling Club</v>
      </c>
      <c r="I4845" s="84"/>
      <c r="J4845" s="84" t="s">
        <v>1279</v>
      </c>
      <c r="K4845" s="84">
        <v>146</v>
      </c>
      <c r="L4845" s="83">
        <f t="shared" si="745"/>
        <v>15.9</v>
      </c>
      <c r="M4845" s="83">
        <f t="shared" si="746"/>
        <v>15.9</v>
      </c>
    </row>
    <row r="4846" spans="1:13" x14ac:dyDescent="0.3">
      <c r="A4846" s="210" t="str">
        <f t="shared" si="738"/>
        <v>2024-IC-L5</v>
      </c>
      <c r="B4846" s="199">
        <f t="shared" si="739"/>
        <v>45682</v>
      </c>
      <c r="C4846" s="210" t="str">
        <f t="shared" si="740"/>
        <v>Zone 4 - Horingbaai</v>
      </c>
      <c r="D4846" s="84" t="s">
        <v>1770</v>
      </c>
      <c r="E4846" s="51" t="str">
        <f t="shared" si="741"/>
        <v>Morne</v>
      </c>
      <c r="F4846" s="51" t="str">
        <f t="shared" si="742"/>
        <v>Riekert</v>
      </c>
      <c r="G4846" s="51" t="str">
        <f t="shared" si="743"/>
        <v>Men U/21</v>
      </c>
      <c r="H4846" s="51" t="str">
        <f t="shared" si="744"/>
        <v>Orca Angling Club</v>
      </c>
      <c r="I4846" s="84"/>
      <c r="J4846" s="84" t="s">
        <v>1279</v>
      </c>
      <c r="K4846" s="84">
        <v>141</v>
      </c>
      <c r="L4846" s="83">
        <f t="shared" si="745"/>
        <v>14.1</v>
      </c>
      <c r="M4846" s="83">
        <f t="shared" si="746"/>
        <v>14.1</v>
      </c>
    </row>
    <row r="4847" spans="1:13" x14ac:dyDescent="0.3">
      <c r="A4847" s="210" t="str">
        <f t="shared" si="738"/>
        <v>2024-IC-L5</v>
      </c>
      <c r="B4847" s="199">
        <f t="shared" si="739"/>
        <v>45682</v>
      </c>
      <c r="C4847" s="210" t="str">
        <f t="shared" si="740"/>
        <v>Zone 4 - Horingbaai</v>
      </c>
      <c r="D4847" s="84" t="s">
        <v>571</v>
      </c>
      <c r="E4847" s="51" t="str">
        <f t="shared" si="741"/>
        <v>Immo</v>
      </c>
      <c r="F4847" s="51" t="str">
        <f t="shared" si="742"/>
        <v>Dresselhaus</v>
      </c>
      <c r="G4847" s="51" t="str">
        <f t="shared" si="743"/>
        <v>Men Senior</v>
      </c>
      <c r="H4847" s="51" t="str">
        <f t="shared" si="744"/>
        <v>Orca Angling Club</v>
      </c>
      <c r="I4847" s="84"/>
      <c r="J4847" s="84" t="s">
        <v>1279</v>
      </c>
      <c r="K4847" s="84">
        <v>168</v>
      </c>
      <c r="L4847" s="83">
        <f t="shared" si="745"/>
        <v>25.7</v>
      </c>
      <c r="M4847" s="83">
        <f t="shared" si="746"/>
        <v>25.7</v>
      </c>
    </row>
    <row r="4848" spans="1:13" x14ac:dyDescent="0.3">
      <c r="A4848" s="210" t="str">
        <f t="shared" si="738"/>
        <v>2024-IC-L5</v>
      </c>
      <c r="B4848" s="199">
        <f t="shared" si="739"/>
        <v>45682</v>
      </c>
      <c r="C4848" s="210" t="str">
        <f t="shared" si="740"/>
        <v>Zone 4 - Horingbaai</v>
      </c>
      <c r="D4848" s="84" t="s">
        <v>571</v>
      </c>
      <c r="E4848" s="51" t="str">
        <f t="shared" si="741"/>
        <v>Immo</v>
      </c>
      <c r="F4848" s="51" t="str">
        <f t="shared" si="742"/>
        <v>Dresselhaus</v>
      </c>
      <c r="G4848" s="51" t="str">
        <f t="shared" si="743"/>
        <v>Men Senior</v>
      </c>
      <c r="H4848" s="51" t="str">
        <f t="shared" si="744"/>
        <v>Orca Angling Club</v>
      </c>
      <c r="I4848" s="84"/>
      <c r="J4848" s="84" t="s">
        <v>1279</v>
      </c>
      <c r="K4848" s="84">
        <v>170</v>
      </c>
      <c r="L4848" s="83">
        <f t="shared" si="745"/>
        <v>26.7</v>
      </c>
      <c r="M4848" s="83">
        <f t="shared" si="746"/>
        <v>26.7</v>
      </c>
    </row>
    <row r="4849" spans="1:13" x14ac:dyDescent="0.3">
      <c r="A4849" s="210" t="str">
        <f t="shared" si="738"/>
        <v>2024-IC-L5</v>
      </c>
      <c r="B4849" s="199">
        <f t="shared" si="739"/>
        <v>45682</v>
      </c>
      <c r="C4849" s="210" t="str">
        <f t="shared" si="740"/>
        <v>Zone 4 - Horingbaai</v>
      </c>
      <c r="D4849" s="84" t="s">
        <v>571</v>
      </c>
      <c r="E4849" s="51" t="str">
        <f t="shared" si="741"/>
        <v>Immo</v>
      </c>
      <c r="F4849" s="51" t="str">
        <f t="shared" si="742"/>
        <v>Dresselhaus</v>
      </c>
      <c r="G4849" s="51" t="str">
        <f t="shared" si="743"/>
        <v>Men Senior</v>
      </c>
      <c r="H4849" s="51" t="str">
        <f t="shared" si="744"/>
        <v>Orca Angling Club</v>
      </c>
      <c r="I4849" s="84"/>
      <c r="J4849" s="84" t="s">
        <v>1279</v>
      </c>
      <c r="K4849" s="84">
        <v>149</v>
      </c>
      <c r="L4849" s="83">
        <f t="shared" si="745"/>
        <v>17</v>
      </c>
      <c r="M4849" s="83">
        <f t="shared" si="746"/>
        <v>17</v>
      </c>
    </row>
    <row r="4850" spans="1:13" x14ac:dyDescent="0.3">
      <c r="A4850" s="210" t="str">
        <f t="shared" si="738"/>
        <v>2024-IC-L5</v>
      </c>
      <c r="B4850" s="199">
        <f t="shared" si="739"/>
        <v>45682</v>
      </c>
      <c r="C4850" s="210" t="str">
        <f t="shared" si="740"/>
        <v>Zone 4 - Horingbaai</v>
      </c>
      <c r="D4850" s="84" t="s">
        <v>571</v>
      </c>
      <c r="E4850" s="51" t="str">
        <f t="shared" si="741"/>
        <v>Immo</v>
      </c>
      <c r="F4850" s="51" t="str">
        <f t="shared" si="742"/>
        <v>Dresselhaus</v>
      </c>
      <c r="G4850" s="51" t="str">
        <f t="shared" si="743"/>
        <v>Men Senior</v>
      </c>
      <c r="H4850" s="51" t="str">
        <f t="shared" si="744"/>
        <v>Orca Angling Club</v>
      </c>
      <c r="I4850" s="84" t="s">
        <v>19</v>
      </c>
      <c r="J4850" s="84"/>
      <c r="K4850" s="84">
        <v>60</v>
      </c>
      <c r="L4850" s="83">
        <f t="shared" si="745"/>
        <v>2.2000000000000002</v>
      </c>
      <c r="M4850" s="83">
        <f t="shared" si="746"/>
        <v>2.2000000000000002</v>
      </c>
    </row>
    <row r="4851" spans="1:13" x14ac:dyDescent="0.3">
      <c r="A4851" s="210" t="str">
        <f t="shared" si="738"/>
        <v>2024-IC-L5</v>
      </c>
      <c r="B4851" s="199">
        <f t="shared" si="739"/>
        <v>45682</v>
      </c>
      <c r="C4851" s="210" t="str">
        <f t="shared" si="740"/>
        <v>Zone 4 - Horingbaai</v>
      </c>
      <c r="D4851" s="84" t="s">
        <v>571</v>
      </c>
      <c r="E4851" s="51" t="str">
        <f t="shared" si="741"/>
        <v>Immo</v>
      </c>
      <c r="F4851" s="51" t="str">
        <f t="shared" si="742"/>
        <v>Dresselhaus</v>
      </c>
      <c r="G4851" s="51" t="str">
        <f t="shared" si="743"/>
        <v>Men Senior</v>
      </c>
      <c r="H4851" s="51" t="str">
        <f t="shared" si="744"/>
        <v>Orca Angling Club</v>
      </c>
      <c r="I4851" s="84"/>
      <c r="J4851" s="84" t="s">
        <v>1257</v>
      </c>
      <c r="K4851" s="84">
        <v>97</v>
      </c>
      <c r="L4851" s="83">
        <f t="shared" si="745"/>
        <v>16.899999999999999</v>
      </c>
      <c r="M4851" s="83">
        <f t="shared" si="746"/>
        <v>16.899999999999999</v>
      </c>
    </row>
    <row r="4852" spans="1:13" x14ac:dyDescent="0.3">
      <c r="A4852" s="210" t="str">
        <f t="shared" si="738"/>
        <v>2024-IC-L5</v>
      </c>
      <c r="B4852" s="199">
        <f t="shared" si="739"/>
        <v>45682</v>
      </c>
      <c r="C4852" s="210" t="str">
        <f t="shared" si="740"/>
        <v>Zone 4 - Horingbaai</v>
      </c>
      <c r="D4852" s="84" t="s">
        <v>568</v>
      </c>
      <c r="E4852" s="51" t="str">
        <f t="shared" si="741"/>
        <v xml:space="preserve">Joe </v>
      </c>
      <c r="F4852" s="51" t="str">
        <f t="shared" si="742"/>
        <v>Herman</v>
      </c>
      <c r="G4852" s="51" t="str">
        <f t="shared" si="743"/>
        <v>Men Senior</v>
      </c>
      <c r="H4852" s="51" t="str">
        <f t="shared" si="744"/>
        <v>Orca Angling Club</v>
      </c>
      <c r="I4852" s="84"/>
      <c r="J4852" s="84" t="s">
        <v>1279</v>
      </c>
      <c r="K4852" s="84">
        <v>168</v>
      </c>
      <c r="L4852" s="83">
        <f t="shared" si="745"/>
        <v>25.7</v>
      </c>
      <c r="M4852" s="83">
        <f t="shared" si="746"/>
        <v>25.7</v>
      </c>
    </row>
    <row r="4853" spans="1:13" x14ac:dyDescent="0.3">
      <c r="A4853" s="210" t="str">
        <f t="shared" si="738"/>
        <v>2024-IC-L5</v>
      </c>
      <c r="B4853" s="199">
        <f t="shared" si="739"/>
        <v>45682</v>
      </c>
      <c r="C4853" s="210" t="str">
        <f t="shared" si="740"/>
        <v>Zone 4 - Horingbaai</v>
      </c>
      <c r="D4853" s="84" t="s">
        <v>568</v>
      </c>
      <c r="E4853" s="51" t="str">
        <f t="shared" si="741"/>
        <v xml:space="preserve">Joe </v>
      </c>
      <c r="F4853" s="51" t="str">
        <f t="shared" si="742"/>
        <v>Herman</v>
      </c>
      <c r="G4853" s="51" t="str">
        <f t="shared" si="743"/>
        <v>Men Senior</v>
      </c>
      <c r="H4853" s="51" t="str">
        <f t="shared" si="744"/>
        <v>Orca Angling Club</v>
      </c>
      <c r="I4853" s="84"/>
      <c r="J4853" s="84" t="s">
        <v>1279</v>
      </c>
      <c r="K4853" s="84">
        <v>135</v>
      </c>
      <c r="L4853" s="83">
        <f t="shared" si="745"/>
        <v>12.1</v>
      </c>
      <c r="M4853" s="83">
        <f t="shared" si="746"/>
        <v>12.1</v>
      </c>
    </row>
    <row r="4854" spans="1:13" x14ac:dyDescent="0.3">
      <c r="A4854" s="210" t="str">
        <f t="shared" si="738"/>
        <v>2024-IC-L5</v>
      </c>
      <c r="B4854" s="199">
        <f t="shared" si="739"/>
        <v>45682</v>
      </c>
      <c r="C4854" s="210" t="str">
        <f t="shared" si="740"/>
        <v>Zone 4 - Horingbaai</v>
      </c>
      <c r="D4854" s="84" t="s">
        <v>568</v>
      </c>
      <c r="E4854" s="51" t="str">
        <f t="shared" si="741"/>
        <v xml:space="preserve">Joe </v>
      </c>
      <c r="F4854" s="51" t="str">
        <f t="shared" si="742"/>
        <v>Herman</v>
      </c>
      <c r="G4854" s="51" t="str">
        <f t="shared" si="743"/>
        <v>Men Senior</v>
      </c>
      <c r="H4854" s="51" t="str">
        <f t="shared" si="744"/>
        <v>Orca Angling Club</v>
      </c>
      <c r="I4854" s="84"/>
      <c r="J4854" s="84" t="s">
        <v>1279</v>
      </c>
      <c r="K4854" s="84">
        <v>150</v>
      </c>
      <c r="L4854" s="83">
        <f t="shared" si="745"/>
        <v>17.399999999999999</v>
      </c>
      <c r="M4854" s="83">
        <f t="shared" si="746"/>
        <v>17.399999999999999</v>
      </c>
    </row>
    <row r="4855" spans="1:13" x14ac:dyDescent="0.3">
      <c r="A4855" s="210" t="str">
        <f t="shared" si="738"/>
        <v>2024-IC-L5</v>
      </c>
      <c r="B4855" s="199">
        <f t="shared" si="739"/>
        <v>45682</v>
      </c>
      <c r="C4855" s="210" t="str">
        <f t="shared" si="740"/>
        <v>Zone 4 - Horingbaai</v>
      </c>
      <c r="D4855" s="84" t="s">
        <v>568</v>
      </c>
      <c r="E4855" s="51" t="str">
        <f t="shared" si="741"/>
        <v xml:space="preserve">Joe </v>
      </c>
      <c r="F4855" s="51" t="str">
        <f t="shared" si="742"/>
        <v>Herman</v>
      </c>
      <c r="G4855" s="51" t="str">
        <f t="shared" si="743"/>
        <v>Men Senior</v>
      </c>
      <c r="H4855" s="51" t="str">
        <f t="shared" si="744"/>
        <v>Orca Angling Club</v>
      </c>
      <c r="I4855" s="84"/>
      <c r="J4855" s="84" t="s">
        <v>1279</v>
      </c>
      <c r="K4855" s="84">
        <v>160</v>
      </c>
      <c r="L4855" s="83">
        <f t="shared" si="745"/>
        <v>21.7</v>
      </c>
      <c r="M4855" s="83">
        <f t="shared" si="746"/>
        <v>21.7</v>
      </c>
    </row>
    <row r="4856" spans="1:13" x14ac:dyDescent="0.3">
      <c r="A4856" s="210" t="str">
        <f t="shared" si="738"/>
        <v>2024-IC-L5</v>
      </c>
      <c r="B4856" s="199">
        <f t="shared" si="739"/>
        <v>45682</v>
      </c>
      <c r="C4856" s="210" t="str">
        <f t="shared" si="740"/>
        <v>Zone 4 - Horingbaai</v>
      </c>
      <c r="D4856" s="84" t="s">
        <v>568</v>
      </c>
      <c r="E4856" s="51" t="str">
        <f t="shared" si="741"/>
        <v xml:space="preserve">Joe </v>
      </c>
      <c r="F4856" s="51" t="str">
        <f t="shared" si="742"/>
        <v>Herman</v>
      </c>
      <c r="G4856" s="51" t="str">
        <f t="shared" si="743"/>
        <v>Men Senior</v>
      </c>
      <c r="H4856" s="51" t="str">
        <f t="shared" si="744"/>
        <v>Orca Angling Club</v>
      </c>
      <c r="I4856" s="84"/>
      <c r="J4856" s="84" t="s">
        <v>1279</v>
      </c>
      <c r="K4856" s="84">
        <v>152</v>
      </c>
      <c r="L4856" s="83">
        <f t="shared" si="745"/>
        <v>18.2</v>
      </c>
      <c r="M4856" s="83">
        <f t="shared" si="746"/>
        <v>18.2</v>
      </c>
    </row>
    <row r="4857" spans="1:13" x14ac:dyDescent="0.3">
      <c r="A4857" s="210" t="str">
        <f t="shared" si="738"/>
        <v>2024-IC-L5</v>
      </c>
      <c r="B4857" s="199">
        <f t="shared" si="739"/>
        <v>45682</v>
      </c>
      <c r="C4857" s="210" t="str">
        <f t="shared" si="740"/>
        <v>Zone 4 - Horingbaai</v>
      </c>
      <c r="D4857" s="84" t="s">
        <v>568</v>
      </c>
      <c r="E4857" s="51" t="str">
        <f t="shared" si="741"/>
        <v xml:space="preserve">Joe </v>
      </c>
      <c r="F4857" s="51" t="str">
        <f t="shared" si="742"/>
        <v>Herman</v>
      </c>
      <c r="G4857" s="51" t="str">
        <f t="shared" si="743"/>
        <v>Men Senior</v>
      </c>
      <c r="H4857" s="51" t="str">
        <f t="shared" si="744"/>
        <v>Orca Angling Club</v>
      </c>
      <c r="I4857" s="84"/>
      <c r="J4857" s="84" t="s">
        <v>1279</v>
      </c>
      <c r="K4857" s="84">
        <v>150</v>
      </c>
      <c r="L4857" s="83">
        <f t="shared" si="745"/>
        <v>17.399999999999999</v>
      </c>
      <c r="M4857" s="83">
        <f t="shared" si="746"/>
        <v>17.399999999999999</v>
      </c>
    </row>
    <row r="4858" spans="1:13" x14ac:dyDescent="0.3">
      <c r="A4858" s="210" t="str">
        <f t="shared" si="738"/>
        <v>2024-IC-L5</v>
      </c>
      <c r="B4858" s="199">
        <f t="shared" si="739"/>
        <v>45682</v>
      </c>
      <c r="C4858" s="210" t="str">
        <f t="shared" si="740"/>
        <v>Zone 4 - Horingbaai</v>
      </c>
      <c r="D4858" s="84" t="s">
        <v>568</v>
      </c>
      <c r="E4858" s="51" t="str">
        <f t="shared" si="741"/>
        <v xml:space="preserve">Joe </v>
      </c>
      <c r="F4858" s="51" t="str">
        <f t="shared" si="742"/>
        <v>Herman</v>
      </c>
      <c r="G4858" s="51" t="str">
        <f t="shared" si="743"/>
        <v>Men Senior</v>
      </c>
      <c r="H4858" s="51" t="str">
        <f t="shared" si="744"/>
        <v>Orca Angling Club</v>
      </c>
      <c r="I4858" s="84"/>
      <c r="J4858" s="84" t="s">
        <v>1278</v>
      </c>
      <c r="K4858" s="84">
        <v>167</v>
      </c>
      <c r="L4858" s="83">
        <f t="shared" si="745"/>
        <v>64.5</v>
      </c>
      <c r="M4858" s="83">
        <f t="shared" si="746"/>
        <v>64.5</v>
      </c>
    </row>
    <row r="4859" spans="1:13" x14ac:dyDescent="0.3">
      <c r="A4859" s="210" t="str">
        <f t="shared" si="738"/>
        <v>2024-IC-L5</v>
      </c>
      <c r="B4859" s="199">
        <f t="shared" si="739"/>
        <v>45682</v>
      </c>
      <c r="C4859" s="210" t="str">
        <f t="shared" si="740"/>
        <v>Zone 4 - Horingbaai</v>
      </c>
      <c r="D4859" s="84" t="s">
        <v>867</v>
      </c>
      <c r="E4859" s="51" t="str">
        <f t="shared" si="741"/>
        <v>Franco</v>
      </c>
      <c r="F4859" s="51" t="str">
        <f t="shared" si="742"/>
        <v>Pieterse</v>
      </c>
      <c r="G4859" s="51" t="str">
        <f t="shared" si="743"/>
        <v>Men Senior</v>
      </c>
      <c r="H4859" s="51" t="str">
        <f t="shared" si="744"/>
        <v>Orca Angling Club</v>
      </c>
      <c r="I4859" s="84" t="s">
        <v>7</v>
      </c>
      <c r="J4859" s="84"/>
      <c r="K4859" s="84">
        <v>33</v>
      </c>
      <c r="L4859" s="83">
        <f t="shared" si="745"/>
        <v>1.1000000000000001</v>
      </c>
      <c r="M4859" s="83">
        <f t="shared" si="746"/>
        <v>1.1000000000000001</v>
      </c>
    </row>
    <row r="4860" spans="1:13" x14ac:dyDescent="0.3">
      <c r="A4860" s="210" t="str">
        <f t="shared" si="738"/>
        <v>2024-IC-L5</v>
      </c>
      <c r="B4860" s="199">
        <f t="shared" si="739"/>
        <v>45682</v>
      </c>
      <c r="C4860" s="210" t="str">
        <f t="shared" si="740"/>
        <v>Zone 4 - Horingbaai</v>
      </c>
      <c r="D4860" s="84" t="s">
        <v>822</v>
      </c>
      <c r="E4860" s="51" t="str">
        <f t="shared" si="741"/>
        <v>Marvin</v>
      </c>
      <c r="F4860" s="51" t="str">
        <f t="shared" si="742"/>
        <v>Miller</v>
      </c>
      <c r="G4860" s="51" t="str">
        <f t="shared" si="743"/>
        <v>Men Senior</v>
      </c>
      <c r="H4860" s="51" t="str">
        <f t="shared" si="744"/>
        <v>Orca Angling Club</v>
      </c>
      <c r="I4860" s="84"/>
      <c r="J4860" s="84"/>
      <c r="K4860" s="84"/>
      <c r="L4860" s="83" t="str">
        <f t="shared" si="745"/>
        <v/>
      </c>
      <c r="M4860" s="83" t="str">
        <f t="shared" si="746"/>
        <v/>
      </c>
    </row>
    <row r="4861" spans="1:13" x14ac:dyDescent="0.3">
      <c r="A4861" s="210" t="str">
        <f t="shared" si="738"/>
        <v>2024-IC-L5</v>
      </c>
      <c r="B4861" s="199">
        <f t="shared" si="739"/>
        <v>45682</v>
      </c>
      <c r="C4861" s="210" t="str">
        <f t="shared" si="740"/>
        <v>Zone 4 - Horingbaai</v>
      </c>
      <c r="D4861" s="84" t="s">
        <v>1766</v>
      </c>
      <c r="E4861" s="51" t="str">
        <f t="shared" si="741"/>
        <v>Terence</v>
      </c>
      <c r="F4861" s="51" t="str">
        <f t="shared" si="742"/>
        <v>Knowles</v>
      </c>
      <c r="G4861" s="51" t="str">
        <f t="shared" si="743"/>
        <v>Men Senior</v>
      </c>
      <c r="H4861" s="51" t="str">
        <f t="shared" si="744"/>
        <v>Orca Angling Club</v>
      </c>
      <c r="I4861" s="84"/>
      <c r="J4861" s="84"/>
      <c r="K4861" s="84"/>
      <c r="L4861" s="83" t="str">
        <f t="shared" si="745"/>
        <v/>
      </c>
      <c r="M4861" s="83" t="str">
        <f t="shared" si="746"/>
        <v/>
      </c>
    </row>
    <row r="4862" spans="1:13" x14ac:dyDescent="0.3">
      <c r="A4862" s="210" t="str">
        <f t="shared" si="738"/>
        <v>2024-IC-L5</v>
      </c>
      <c r="B4862" s="199">
        <f t="shared" si="739"/>
        <v>45682</v>
      </c>
      <c r="C4862" s="210" t="str">
        <f t="shared" si="740"/>
        <v>Zone 4 - Horingbaai</v>
      </c>
      <c r="D4862" s="84" t="s">
        <v>1773</v>
      </c>
      <c r="E4862" s="51" t="str">
        <f t="shared" si="741"/>
        <v>Alexander Albert</v>
      </c>
      <c r="F4862" s="51" t="str">
        <f t="shared" si="742"/>
        <v>Jansen</v>
      </c>
      <c r="G4862" s="51" t="str">
        <f t="shared" si="743"/>
        <v>Men Senior</v>
      </c>
      <c r="H4862" s="51" t="str">
        <f t="shared" si="744"/>
        <v>Orca Angling Club</v>
      </c>
      <c r="I4862" s="84"/>
      <c r="J4862" s="84"/>
      <c r="K4862" s="84"/>
      <c r="L4862" s="83" t="str">
        <f t="shared" si="745"/>
        <v/>
      </c>
      <c r="M4862" s="83" t="str">
        <f t="shared" si="746"/>
        <v/>
      </c>
    </row>
    <row r="4863" spans="1:13" x14ac:dyDescent="0.3">
      <c r="A4863" s="210" t="str">
        <f t="shared" si="738"/>
        <v>2024-IC-L5</v>
      </c>
      <c r="B4863" s="199">
        <f t="shared" si="739"/>
        <v>45682</v>
      </c>
      <c r="C4863" s="210" t="str">
        <f t="shared" si="740"/>
        <v>Zone 4 - Horingbaai</v>
      </c>
      <c r="D4863" s="84" t="s">
        <v>1602</v>
      </c>
      <c r="E4863" s="51" t="str">
        <f t="shared" si="741"/>
        <v>William</v>
      </c>
      <c r="F4863" s="51" t="str">
        <f t="shared" si="742"/>
        <v>Schickerling</v>
      </c>
      <c r="G4863" s="51" t="str">
        <f t="shared" si="743"/>
        <v>Men Senior</v>
      </c>
      <c r="H4863" s="51" t="str">
        <f t="shared" si="744"/>
        <v>Orca Angling Club</v>
      </c>
      <c r="I4863" s="84"/>
      <c r="J4863" s="84"/>
      <c r="K4863" s="84"/>
      <c r="L4863" s="83" t="str">
        <f t="shared" si="745"/>
        <v/>
      </c>
      <c r="M4863" s="83" t="str">
        <f t="shared" si="746"/>
        <v/>
      </c>
    </row>
    <row r="4864" spans="1:13" x14ac:dyDescent="0.3">
      <c r="A4864" s="210" t="str">
        <f t="shared" si="738"/>
        <v>2024-IC-L5</v>
      </c>
      <c r="B4864" s="199">
        <f t="shared" si="739"/>
        <v>45682</v>
      </c>
      <c r="C4864" s="210" t="str">
        <f t="shared" si="740"/>
        <v>Zone 4 - Horingbaai</v>
      </c>
      <c r="D4864" s="84" t="s">
        <v>808</v>
      </c>
      <c r="E4864" s="51" t="str">
        <f t="shared" si="741"/>
        <v>Jaqi</v>
      </c>
      <c r="F4864" s="51" t="str">
        <f t="shared" si="742"/>
        <v>Oberholzer</v>
      </c>
      <c r="G4864" s="51" t="str">
        <f t="shared" si="743"/>
        <v>Ladies Master</v>
      </c>
      <c r="H4864" s="51" t="str">
        <f t="shared" si="744"/>
        <v>Orca Angling Club</v>
      </c>
      <c r="I4864" s="84"/>
      <c r="J4864" s="84"/>
      <c r="K4864" s="84"/>
      <c r="L4864" s="83" t="str">
        <f t="shared" si="745"/>
        <v/>
      </c>
      <c r="M4864" s="83" t="str">
        <f t="shared" si="746"/>
        <v/>
      </c>
    </row>
    <row r="4865" spans="1:13" x14ac:dyDescent="0.3">
      <c r="A4865" s="210" t="str">
        <f t="shared" si="738"/>
        <v>2024-IC-L5</v>
      </c>
      <c r="B4865" s="199">
        <f t="shared" si="739"/>
        <v>45682</v>
      </c>
      <c r="C4865" s="210" t="str">
        <f t="shared" si="740"/>
        <v>Zone 4 - Horingbaai</v>
      </c>
      <c r="D4865" s="84" t="s">
        <v>739</v>
      </c>
      <c r="E4865" s="51" t="str">
        <f t="shared" si="741"/>
        <v>Mark-Anthony</v>
      </c>
      <c r="F4865" s="51" t="str">
        <f t="shared" si="742"/>
        <v>Nangoro</v>
      </c>
      <c r="G4865" s="51" t="str">
        <f t="shared" si="743"/>
        <v>Men Senior</v>
      </c>
      <c r="H4865" s="51" t="str">
        <f t="shared" si="744"/>
        <v>Orca Angling Club</v>
      </c>
      <c r="I4865" s="84"/>
      <c r="J4865" s="84" t="s">
        <v>1278</v>
      </c>
      <c r="K4865" s="84">
        <v>157</v>
      </c>
      <c r="L4865" s="83">
        <f t="shared" si="745"/>
        <v>52.6</v>
      </c>
      <c r="M4865" s="83">
        <f t="shared" si="746"/>
        <v>52.6</v>
      </c>
    </row>
    <row r="4866" spans="1:13" x14ac:dyDescent="0.3">
      <c r="A4866" s="210" t="str">
        <f t="shared" si="738"/>
        <v>2024-IC-L5</v>
      </c>
      <c r="B4866" s="199">
        <f t="shared" si="739"/>
        <v>45682</v>
      </c>
      <c r="C4866" s="210" t="str">
        <f t="shared" si="740"/>
        <v>Zone 4 - Horingbaai</v>
      </c>
      <c r="D4866" s="84" t="s">
        <v>1603</v>
      </c>
      <c r="E4866" s="51" t="str">
        <f t="shared" si="741"/>
        <v>Juanne-Louis</v>
      </c>
      <c r="F4866" s="51" t="str">
        <f t="shared" si="742"/>
        <v>Grobler</v>
      </c>
      <c r="G4866" s="51" t="str">
        <f t="shared" si="743"/>
        <v>Men Senior</v>
      </c>
      <c r="H4866" s="51" t="str">
        <f t="shared" si="744"/>
        <v>Orca Angling Club</v>
      </c>
      <c r="I4866" s="84"/>
      <c r="J4866" s="84"/>
      <c r="K4866" s="84"/>
      <c r="L4866" s="83" t="str">
        <f t="shared" si="745"/>
        <v/>
      </c>
      <c r="M4866" s="83" t="str">
        <f t="shared" si="746"/>
        <v/>
      </c>
    </row>
    <row r="4867" spans="1:13" x14ac:dyDescent="0.3">
      <c r="A4867" s="210" t="str">
        <f t="shared" ref="A4867:A4930" si="747">IF(D4867="","",A4866)</f>
        <v>2024-IC-L5</v>
      </c>
      <c r="B4867" s="199">
        <f t="shared" ref="B4867:B4930" si="748">IF(D4867="","",B4866)</f>
        <v>45682</v>
      </c>
      <c r="C4867" s="210" t="str">
        <f t="shared" ref="C4867:C4930" si="749">IF(D4867="","",C4866)</f>
        <v>Zone 4 - Horingbaai</v>
      </c>
      <c r="D4867" s="84" t="s">
        <v>637</v>
      </c>
      <c r="E4867" s="51" t="str">
        <f t="shared" ref="E4867:E4930" si="750">IF(D4867="","",VLOOKUP(D4867,Master,3,FALSE))</f>
        <v>Clifford Alexander</v>
      </c>
      <c r="F4867" s="51" t="str">
        <f t="shared" ref="F4867:F4930" si="751">IF(D4867="","",VLOOKUP(D4867,Master,4,FALSE))</f>
        <v>Steyn</v>
      </c>
      <c r="G4867" s="51" t="str">
        <f t="shared" ref="G4867:G4930" si="752">IF(D4867="","",VLOOKUP(D4867,Master,5,FALSE))</f>
        <v>Men Senior</v>
      </c>
      <c r="H4867" s="51" t="str">
        <f t="shared" ref="H4867:H4930" si="753">IF(D4867="","",VLOOKUP(D4867,Master,2,FALSE))</f>
        <v>Penguin</v>
      </c>
      <c r="I4867" s="84"/>
      <c r="J4867" s="84" t="s">
        <v>1273</v>
      </c>
      <c r="K4867" s="84">
        <v>158</v>
      </c>
      <c r="L4867" s="83">
        <f t="shared" ref="L4867:L4930" si="754">IF(K4867="","",IF(I4867="",ROUND(HLOOKUP(J4867,kgList,K4867,FALSE),1),ROUND(HLOOKUP(I4867,kgList,K4867,FALSE),1)))</f>
        <v>53.8</v>
      </c>
      <c r="M4867" s="83">
        <f t="shared" ref="M4867:M4930" si="755">IF(L4867="","",IF(COUNTA(I4867:J4867)&gt;1,"Edible or Inedible",IF(COUNTA(I4867)=1,L4867*1,IF(COUNTA(J4867)=1,L4867*1,"ERROR"))))</f>
        <v>53.8</v>
      </c>
    </row>
    <row r="4868" spans="1:13" x14ac:dyDescent="0.3">
      <c r="A4868" s="210" t="str">
        <f t="shared" si="747"/>
        <v>2024-IC-L5</v>
      </c>
      <c r="B4868" s="199">
        <f t="shared" si="748"/>
        <v>45682</v>
      </c>
      <c r="C4868" s="210" t="str">
        <f t="shared" si="749"/>
        <v>Zone 4 - Horingbaai</v>
      </c>
      <c r="D4868" s="84" t="s">
        <v>1431</v>
      </c>
      <c r="E4868" s="51" t="str">
        <f t="shared" si="750"/>
        <v>Phillip</v>
      </c>
      <c r="F4868" s="51" t="str">
        <f t="shared" si="751"/>
        <v>Coetzee</v>
      </c>
      <c r="G4868" s="51" t="str">
        <f t="shared" si="752"/>
        <v>Men Senior</v>
      </c>
      <c r="H4868" s="51" t="str">
        <f t="shared" si="753"/>
        <v>Penguin</v>
      </c>
      <c r="I4868" s="84"/>
      <c r="J4868" s="84" t="s">
        <v>1273</v>
      </c>
      <c r="K4868" s="84">
        <v>145</v>
      </c>
      <c r="L4868" s="83">
        <f t="shared" si="754"/>
        <v>41.1</v>
      </c>
      <c r="M4868" s="83">
        <f t="shared" si="755"/>
        <v>41.1</v>
      </c>
    </row>
    <row r="4869" spans="1:13" x14ac:dyDescent="0.3">
      <c r="A4869" s="210" t="str">
        <f t="shared" si="747"/>
        <v>2024-IC-L5</v>
      </c>
      <c r="B4869" s="199">
        <f t="shared" si="748"/>
        <v>45682</v>
      </c>
      <c r="C4869" s="210" t="str">
        <f t="shared" si="749"/>
        <v>Zone 4 - Horingbaai</v>
      </c>
      <c r="D4869" s="84" t="s">
        <v>838</v>
      </c>
      <c r="E4869" s="51" t="str">
        <f t="shared" si="750"/>
        <v>Henco</v>
      </c>
      <c r="F4869" s="51" t="str">
        <f t="shared" si="751"/>
        <v>Snyman</v>
      </c>
      <c r="G4869" s="51" t="str">
        <f t="shared" si="752"/>
        <v>Men Senior</v>
      </c>
      <c r="H4869" s="51" t="str">
        <f t="shared" si="753"/>
        <v>Penguin</v>
      </c>
      <c r="I4869" s="84"/>
      <c r="J4869" s="84" t="s">
        <v>1273</v>
      </c>
      <c r="K4869" s="84">
        <v>163</v>
      </c>
      <c r="L4869" s="83">
        <f t="shared" si="754"/>
        <v>59.3</v>
      </c>
      <c r="M4869" s="83">
        <f t="shared" si="755"/>
        <v>59.3</v>
      </c>
    </row>
    <row r="4870" spans="1:13" x14ac:dyDescent="0.3">
      <c r="A4870" s="210" t="str">
        <f t="shared" si="747"/>
        <v>2024-IC-L5</v>
      </c>
      <c r="B4870" s="199">
        <f t="shared" si="748"/>
        <v>45682</v>
      </c>
      <c r="C4870" s="210" t="str">
        <f t="shared" si="749"/>
        <v>Zone 4 - Horingbaai</v>
      </c>
      <c r="D4870" s="84" t="s">
        <v>838</v>
      </c>
      <c r="E4870" s="51" t="str">
        <f t="shared" si="750"/>
        <v>Henco</v>
      </c>
      <c r="F4870" s="51" t="str">
        <f t="shared" si="751"/>
        <v>Snyman</v>
      </c>
      <c r="G4870" s="51" t="str">
        <f t="shared" si="752"/>
        <v>Men Senior</v>
      </c>
      <c r="H4870" s="51" t="str">
        <f t="shared" si="753"/>
        <v>Penguin</v>
      </c>
      <c r="I4870" s="84"/>
      <c r="J4870" s="84" t="s">
        <v>1279</v>
      </c>
      <c r="K4870" s="84">
        <v>111</v>
      </c>
      <c r="L4870" s="83">
        <f t="shared" si="754"/>
        <v>6.2</v>
      </c>
      <c r="M4870" s="83">
        <f t="shared" si="755"/>
        <v>6.2</v>
      </c>
    </row>
    <row r="4871" spans="1:13" x14ac:dyDescent="0.3">
      <c r="A4871" s="210" t="str">
        <f t="shared" si="747"/>
        <v>2024-IC-L5</v>
      </c>
      <c r="B4871" s="199">
        <f t="shared" si="748"/>
        <v>45682</v>
      </c>
      <c r="C4871" s="210" t="str">
        <f t="shared" si="749"/>
        <v>Zone 4 - Horingbaai</v>
      </c>
      <c r="D4871" s="84" t="s">
        <v>1515</v>
      </c>
      <c r="E4871" s="51" t="str">
        <f t="shared" si="750"/>
        <v>Niel</v>
      </c>
      <c r="F4871" s="51" t="str">
        <f t="shared" si="751"/>
        <v>Steyn</v>
      </c>
      <c r="G4871" s="51" t="str">
        <f t="shared" si="752"/>
        <v>Men Senior</v>
      </c>
      <c r="H4871" s="51" t="str">
        <f t="shared" si="753"/>
        <v>Penguin</v>
      </c>
      <c r="I4871" s="84"/>
      <c r="J4871" s="84" t="s">
        <v>1278</v>
      </c>
      <c r="K4871" s="84">
        <v>116</v>
      </c>
      <c r="L4871" s="83">
        <f t="shared" si="754"/>
        <v>19.5</v>
      </c>
      <c r="M4871" s="83">
        <f t="shared" si="755"/>
        <v>19.5</v>
      </c>
    </row>
    <row r="4872" spans="1:13" x14ac:dyDescent="0.3">
      <c r="A4872" s="210" t="str">
        <f t="shared" si="747"/>
        <v>2024-IC-L5</v>
      </c>
      <c r="B4872" s="199">
        <f t="shared" si="748"/>
        <v>45682</v>
      </c>
      <c r="C4872" s="210" t="str">
        <f t="shared" si="749"/>
        <v>Zone 4 - Horingbaai</v>
      </c>
      <c r="D4872" s="84" t="s">
        <v>1404</v>
      </c>
      <c r="E4872" s="51" t="str">
        <f t="shared" si="750"/>
        <v>Barren</v>
      </c>
      <c r="F4872" s="51" t="str">
        <f t="shared" si="751"/>
        <v>Van Es</v>
      </c>
      <c r="G4872" s="51" t="str">
        <f t="shared" si="752"/>
        <v>Men Senior</v>
      </c>
      <c r="H4872" s="51" t="str">
        <f t="shared" si="753"/>
        <v>Penguin</v>
      </c>
      <c r="I4872" s="84"/>
      <c r="J4872" s="84" t="s">
        <v>1279</v>
      </c>
      <c r="K4872" s="84">
        <v>151</v>
      </c>
      <c r="L4872" s="83">
        <f t="shared" si="754"/>
        <v>17.8</v>
      </c>
      <c r="M4872" s="83">
        <f t="shared" si="755"/>
        <v>17.8</v>
      </c>
    </row>
    <row r="4873" spans="1:13" x14ac:dyDescent="0.3">
      <c r="A4873" s="210" t="str">
        <f t="shared" si="747"/>
        <v>2024-IC-L5</v>
      </c>
      <c r="B4873" s="199">
        <f t="shared" si="748"/>
        <v>45682</v>
      </c>
      <c r="C4873" s="210" t="str">
        <f t="shared" si="749"/>
        <v>Zone 4 - Horingbaai</v>
      </c>
      <c r="D4873" s="84" t="s">
        <v>1404</v>
      </c>
      <c r="E4873" s="51" t="str">
        <f t="shared" si="750"/>
        <v>Barren</v>
      </c>
      <c r="F4873" s="51" t="str">
        <f t="shared" si="751"/>
        <v>Van Es</v>
      </c>
      <c r="G4873" s="51" t="str">
        <f t="shared" si="752"/>
        <v>Men Senior</v>
      </c>
      <c r="H4873" s="51" t="str">
        <f t="shared" si="753"/>
        <v>Penguin</v>
      </c>
      <c r="I4873" s="84"/>
      <c r="J4873" s="84" t="s">
        <v>1279</v>
      </c>
      <c r="K4873" s="84">
        <v>152</v>
      </c>
      <c r="L4873" s="83">
        <f t="shared" si="754"/>
        <v>18.2</v>
      </c>
      <c r="M4873" s="83">
        <f t="shared" si="755"/>
        <v>18.2</v>
      </c>
    </row>
    <row r="4874" spans="1:13" x14ac:dyDescent="0.3">
      <c r="A4874" s="210" t="str">
        <f t="shared" si="747"/>
        <v>2024-IC-L5</v>
      </c>
      <c r="B4874" s="199">
        <f t="shared" si="748"/>
        <v>45682</v>
      </c>
      <c r="C4874" s="210" t="str">
        <f t="shared" si="749"/>
        <v>Zone 4 - Horingbaai</v>
      </c>
      <c r="D4874" s="84" t="s">
        <v>1404</v>
      </c>
      <c r="E4874" s="51" t="str">
        <f t="shared" si="750"/>
        <v>Barren</v>
      </c>
      <c r="F4874" s="51" t="str">
        <f t="shared" si="751"/>
        <v>Van Es</v>
      </c>
      <c r="G4874" s="51" t="str">
        <f t="shared" si="752"/>
        <v>Men Senior</v>
      </c>
      <c r="H4874" s="51" t="str">
        <f t="shared" si="753"/>
        <v>Penguin</v>
      </c>
      <c r="I4874" s="84"/>
      <c r="J4874" s="84" t="s">
        <v>1279</v>
      </c>
      <c r="K4874" s="84">
        <v>149</v>
      </c>
      <c r="L4874" s="83">
        <f t="shared" si="754"/>
        <v>17</v>
      </c>
      <c r="M4874" s="83">
        <f t="shared" si="755"/>
        <v>17</v>
      </c>
    </row>
    <row r="4875" spans="1:13" x14ac:dyDescent="0.3">
      <c r="A4875" s="210" t="str">
        <f t="shared" si="747"/>
        <v>2024-IC-L5</v>
      </c>
      <c r="B4875" s="199">
        <f t="shared" si="748"/>
        <v>45682</v>
      </c>
      <c r="C4875" s="210" t="str">
        <f t="shared" si="749"/>
        <v>Zone 4 - Horingbaai</v>
      </c>
      <c r="D4875" s="84" t="s">
        <v>1404</v>
      </c>
      <c r="E4875" s="51" t="str">
        <f t="shared" si="750"/>
        <v>Barren</v>
      </c>
      <c r="F4875" s="51" t="str">
        <f t="shared" si="751"/>
        <v>Van Es</v>
      </c>
      <c r="G4875" s="51" t="str">
        <f t="shared" si="752"/>
        <v>Men Senior</v>
      </c>
      <c r="H4875" s="51" t="str">
        <f t="shared" si="753"/>
        <v>Penguin</v>
      </c>
      <c r="I4875" s="84"/>
      <c r="J4875" s="84" t="s">
        <v>1279</v>
      </c>
      <c r="K4875" s="84">
        <v>149</v>
      </c>
      <c r="L4875" s="83">
        <f t="shared" si="754"/>
        <v>17</v>
      </c>
      <c r="M4875" s="83">
        <f t="shared" si="755"/>
        <v>17</v>
      </c>
    </row>
    <row r="4876" spans="1:13" x14ac:dyDescent="0.3">
      <c r="A4876" s="210" t="str">
        <f t="shared" si="747"/>
        <v>2024-IC-L5</v>
      </c>
      <c r="B4876" s="199">
        <f t="shared" si="748"/>
        <v>45682</v>
      </c>
      <c r="C4876" s="210" t="str">
        <f t="shared" si="749"/>
        <v>Zone 4 - Horingbaai</v>
      </c>
      <c r="D4876" s="84" t="s">
        <v>627</v>
      </c>
      <c r="E4876" s="51" t="str">
        <f t="shared" si="750"/>
        <v>Devon</v>
      </c>
      <c r="F4876" s="51" t="str">
        <f t="shared" si="751"/>
        <v>Burger</v>
      </c>
      <c r="G4876" s="51" t="str">
        <f t="shared" si="752"/>
        <v>Men U/21</v>
      </c>
      <c r="H4876" s="51" t="str">
        <f t="shared" si="753"/>
        <v>Penguin</v>
      </c>
      <c r="I4876" s="84"/>
      <c r="J4876" s="84" t="s">
        <v>1279</v>
      </c>
      <c r="K4876" s="84">
        <v>150</v>
      </c>
      <c r="L4876" s="83">
        <f t="shared" si="754"/>
        <v>17.399999999999999</v>
      </c>
      <c r="M4876" s="83">
        <f t="shared" si="755"/>
        <v>17.399999999999999</v>
      </c>
    </row>
    <row r="4877" spans="1:13" x14ac:dyDescent="0.3">
      <c r="A4877" s="210" t="str">
        <f t="shared" si="747"/>
        <v>2024-IC-L5</v>
      </c>
      <c r="B4877" s="199">
        <f t="shared" si="748"/>
        <v>45682</v>
      </c>
      <c r="C4877" s="210" t="str">
        <f t="shared" si="749"/>
        <v>Zone 4 - Horingbaai</v>
      </c>
      <c r="D4877" s="84" t="s">
        <v>627</v>
      </c>
      <c r="E4877" s="51" t="str">
        <f t="shared" si="750"/>
        <v>Devon</v>
      </c>
      <c r="F4877" s="51" t="str">
        <f t="shared" si="751"/>
        <v>Burger</v>
      </c>
      <c r="G4877" s="51" t="str">
        <f t="shared" si="752"/>
        <v>Men U/21</v>
      </c>
      <c r="H4877" s="51" t="str">
        <f t="shared" si="753"/>
        <v>Penguin</v>
      </c>
      <c r="I4877" s="84"/>
      <c r="J4877" s="84" t="s">
        <v>1279</v>
      </c>
      <c r="K4877" s="84">
        <v>120</v>
      </c>
      <c r="L4877" s="83">
        <f t="shared" si="754"/>
        <v>8.1</v>
      </c>
      <c r="M4877" s="83">
        <f t="shared" si="755"/>
        <v>8.1</v>
      </c>
    </row>
    <row r="4878" spans="1:13" x14ac:dyDescent="0.3">
      <c r="A4878" s="210" t="str">
        <f t="shared" si="747"/>
        <v>2024-IC-L5</v>
      </c>
      <c r="B4878" s="199">
        <f t="shared" si="748"/>
        <v>45682</v>
      </c>
      <c r="C4878" s="210" t="str">
        <f t="shared" si="749"/>
        <v>Zone 4 - Horingbaai</v>
      </c>
      <c r="D4878" s="84" t="s">
        <v>626</v>
      </c>
      <c r="E4878" s="51" t="str">
        <f t="shared" si="750"/>
        <v>Corne</v>
      </c>
      <c r="F4878" s="51" t="str">
        <f t="shared" si="751"/>
        <v>Burger</v>
      </c>
      <c r="G4878" s="51" t="str">
        <f t="shared" si="752"/>
        <v>Men U/21</v>
      </c>
      <c r="H4878" s="51" t="str">
        <f t="shared" si="753"/>
        <v>Penguin</v>
      </c>
      <c r="I4878" s="84"/>
      <c r="J4878" s="84" t="s">
        <v>1279</v>
      </c>
      <c r="K4878" s="84">
        <v>141</v>
      </c>
      <c r="L4878" s="83">
        <f t="shared" si="754"/>
        <v>14.1</v>
      </c>
      <c r="M4878" s="83">
        <f t="shared" si="755"/>
        <v>14.1</v>
      </c>
    </row>
    <row r="4879" spans="1:13" x14ac:dyDescent="0.3">
      <c r="A4879" s="210" t="str">
        <f t="shared" si="747"/>
        <v>2024-IC-L5</v>
      </c>
      <c r="B4879" s="199">
        <f t="shared" si="748"/>
        <v>45682</v>
      </c>
      <c r="C4879" s="210" t="str">
        <f t="shared" si="749"/>
        <v>Zone 4 - Horingbaai</v>
      </c>
      <c r="D4879" s="84" t="s">
        <v>736</v>
      </c>
      <c r="E4879" s="51" t="str">
        <f t="shared" si="750"/>
        <v>Heinrich</v>
      </c>
      <c r="F4879" s="51" t="str">
        <f t="shared" si="751"/>
        <v>Redelinghuys</v>
      </c>
      <c r="G4879" s="51" t="str">
        <f t="shared" si="752"/>
        <v>Men U/21</v>
      </c>
      <c r="H4879" s="51" t="str">
        <f t="shared" si="753"/>
        <v>Penguin</v>
      </c>
      <c r="I4879" s="84"/>
      <c r="J4879" s="84" t="s">
        <v>20</v>
      </c>
      <c r="K4879" s="84">
        <v>72</v>
      </c>
      <c r="L4879" s="83">
        <f t="shared" si="754"/>
        <v>1.3</v>
      </c>
      <c r="M4879" s="83">
        <f t="shared" si="755"/>
        <v>1.3</v>
      </c>
    </row>
    <row r="4880" spans="1:13" x14ac:dyDescent="0.3">
      <c r="A4880" s="210" t="str">
        <f t="shared" si="747"/>
        <v>2024-IC-L5</v>
      </c>
      <c r="B4880" s="199">
        <f t="shared" si="748"/>
        <v>45682</v>
      </c>
      <c r="C4880" s="210" t="str">
        <f t="shared" si="749"/>
        <v>Zone 4 - Horingbaai</v>
      </c>
      <c r="D4880" s="84" t="s">
        <v>809</v>
      </c>
      <c r="E4880" s="51" t="str">
        <f t="shared" si="750"/>
        <v>Henno</v>
      </c>
      <c r="F4880" s="51" t="str">
        <f t="shared" si="751"/>
        <v>Snyman</v>
      </c>
      <c r="G4880" s="51" t="str">
        <f t="shared" si="752"/>
        <v>Men Master</v>
      </c>
      <c r="H4880" s="51" t="str">
        <f t="shared" si="753"/>
        <v>Penguin</v>
      </c>
      <c r="I4880" s="84"/>
      <c r="J4880" s="84" t="s">
        <v>1279</v>
      </c>
      <c r="K4880" s="84">
        <v>129</v>
      </c>
      <c r="L4880" s="83">
        <f t="shared" si="754"/>
        <v>10.4</v>
      </c>
      <c r="M4880" s="83">
        <f t="shared" si="755"/>
        <v>10.4</v>
      </c>
    </row>
    <row r="4881" spans="1:13" x14ac:dyDescent="0.3">
      <c r="A4881" s="210" t="str">
        <f t="shared" si="747"/>
        <v>2024-IC-L5</v>
      </c>
      <c r="B4881" s="199">
        <f t="shared" si="748"/>
        <v>45682</v>
      </c>
      <c r="C4881" s="210" t="str">
        <f t="shared" si="749"/>
        <v>Zone 4 - Horingbaai</v>
      </c>
      <c r="D4881" s="84" t="s">
        <v>809</v>
      </c>
      <c r="E4881" s="51" t="str">
        <f t="shared" si="750"/>
        <v>Henno</v>
      </c>
      <c r="F4881" s="51" t="str">
        <f t="shared" si="751"/>
        <v>Snyman</v>
      </c>
      <c r="G4881" s="51" t="str">
        <f t="shared" si="752"/>
        <v>Men Master</v>
      </c>
      <c r="H4881" s="51" t="str">
        <f t="shared" si="753"/>
        <v>Penguin</v>
      </c>
      <c r="I4881" s="84"/>
      <c r="J4881" s="84" t="s">
        <v>1279</v>
      </c>
      <c r="K4881" s="84">
        <v>124</v>
      </c>
      <c r="L4881" s="83">
        <f t="shared" si="754"/>
        <v>9.1</v>
      </c>
      <c r="M4881" s="83">
        <f t="shared" si="755"/>
        <v>9.1</v>
      </c>
    </row>
    <row r="4882" spans="1:13" x14ac:dyDescent="0.3">
      <c r="A4882" s="210" t="str">
        <f t="shared" si="747"/>
        <v>2024-IC-L5</v>
      </c>
      <c r="B4882" s="199">
        <f t="shared" si="748"/>
        <v>45682</v>
      </c>
      <c r="C4882" s="210" t="str">
        <f t="shared" si="749"/>
        <v>Zone 4 - Horingbaai</v>
      </c>
      <c r="D4882" s="84" t="s">
        <v>809</v>
      </c>
      <c r="E4882" s="51" t="str">
        <f t="shared" si="750"/>
        <v>Henno</v>
      </c>
      <c r="F4882" s="51" t="str">
        <f t="shared" si="751"/>
        <v>Snyman</v>
      </c>
      <c r="G4882" s="51" t="str">
        <f t="shared" si="752"/>
        <v>Men Master</v>
      </c>
      <c r="H4882" s="51" t="str">
        <f t="shared" si="753"/>
        <v>Penguin</v>
      </c>
      <c r="I4882" s="84"/>
      <c r="J4882" s="84" t="s">
        <v>1257</v>
      </c>
      <c r="K4882" s="84">
        <v>52</v>
      </c>
      <c r="L4882" s="83">
        <f t="shared" si="754"/>
        <v>2.5</v>
      </c>
      <c r="M4882" s="83">
        <f t="shared" si="755"/>
        <v>2.5</v>
      </c>
    </row>
    <row r="4883" spans="1:13" x14ac:dyDescent="0.3">
      <c r="A4883" s="210" t="str">
        <f t="shared" si="747"/>
        <v>2024-IC-L5</v>
      </c>
      <c r="B4883" s="199">
        <f t="shared" si="748"/>
        <v>45682</v>
      </c>
      <c r="C4883" s="210" t="str">
        <f t="shared" si="749"/>
        <v>Zone 4 - Horingbaai</v>
      </c>
      <c r="D4883" s="84" t="s">
        <v>1435</v>
      </c>
      <c r="E4883" s="51" t="str">
        <f t="shared" si="750"/>
        <v>Tiaan</v>
      </c>
      <c r="F4883" s="51" t="str">
        <f t="shared" si="751"/>
        <v>Fourie</v>
      </c>
      <c r="G4883" s="51" t="str">
        <f t="shared" si="752"/>
        <v>Men Senior</v>
      </c>
      <c r="H4883" s="51" t="str">
        <f t="shared" si="753"/>
        <v>Penguin</v>
      </c>
      <c r="I4883" s="84"/>
      <c r="J4883" s="84" t="s">
        <v>1279</v>
      </c>
      <c r="K4883" s="84">
        <v>142</v>
      </c>
      <c r="L4883" s="83">
        <f t="shared" si="754"/>
        <v>14.4</v>
      </c>
      <c r="M4883" s="83">
        <f t="shared" si="755"/>
        <v>14.4</v>
      </c>
    </row>
    <row r="4884" spans="1:13" x14ac:dyDescent="0.3">
      <c r="A4884" s="210" t="str">
        <f t="shared" si="747"/>
        <v>2024-IC-L5</v>
      </c>
      <c r="B4884" s="199">
        <f t="shared" si="748"/>
        <v>45682</v>
      </c>
      <c r="C4884" s="210" t="str">
        <f t="shared" si="749"/>
        <v>Zone 4 - Horingbaai</v>
      </c>
      <c r="D4884" s="84" t="s">
        <v>707</v>
      </c>
      <c r="E4884" s="51" t="str">
        <f t="shared" si="750"/>
        <v>Henri</v>
      </c>
      <c r="F4884" s="51" t="str">
        <f t="shared" si="751"/>
        <v>Snyman</v>
      </c>
      <c r="G4884" s="51" t="str">
        <f t="shared" si="752"/>
        <v>Men Master</v>
      </c>
      <c r="H4884" s="51" t="str">
        <f t="shared" si="753"/>
        <v>Penguin</v>
      </c>
      <c r="I4884" s="84"/>
      <c r="J4884" s="84" t="s">
        <v>1279</v>
      </c>
      <c r="K4884" s="84">
        <v>152</v>
      </c>
      <c r="L4884" s="83">
        <f t="shared" si="754"/>
        <v>18.2</v>
      </c>
      <c r="M4884" s="83">
        <f t="shared" si="755"/>
        <v>18.2</v>
      </c>
    </row>
    <row r="4885" spans="1:13" x14ac:dyDescent="0.3">
      <c r="A4885" s="210" t="str">
        <f t="shared" si="747"/>
        <v>2024-IC-L5</v>
      </c>
      <c r="B4885" s="199">
        <f t="shared" si="748"/>
        <v>45682</v>
      </c>
      <c r="C4885" s="210" t="str">
        <f t="shared" si="749"/>
        <v>Zone 4 - Horingbaai</v>
      </c>
      <c r="D4885" s="84" t="s">
        <v>707</v>
      </c>
      <c r="E4885" s="51" t="str">
        <f t="shared" si="750"/>
        <v>Henri</v>
      </c>
      <c r="F4885" s="51" t="str">
        <f t="shared" si="751"/>
        <v>Snyman</v>
      </c>
      <c r="G4885" s="51" t="str">
        <f t="shared" si="752"/>
        <v>Men Master</v>
      </c>
      <c r="H4885" s="51" t="str">
        <f t="shared" si="753"/>
        <v>Penguin</v>
      </c>
      <c r="I4885" s="84"/>
      <c r="J4885" s="84" t="s">
        <v>1279</v>
      </c>
      <c r="K4885" s="84">
        <v>146</v>
      </c>
      <c r="L4885" s="83">
        <f t="shared" si="754"/>
        <v>15.9</v>
      </c>
      <c r="M4885" s="83">
        <f t="shared" si="755"/>
        <v>15.9</v>
      </c>
    </row>
    <row r="4886" spans="1:13" x14ac:dyDescent="0.3">
      <c r="A4886" s="210" t="str">
        <f t="shared" si="747"/>
        <v>2024-IC-L5</v>
      </c>
      <c r="B4886" s="199">
        <f t="shared" si="748"/>
        <v>45682</v>
      </c>
      <c r="C4886" s="210" t="str">
        <f t="shared" si="749"/>
        <v>Zone 4 - Horingbaai</v>
      </c>
      <c r="D4886" s="84" t="s">
        <v>1223</v>
      </c>
      <c r="E4886" s="51" t="str">
        <f t="shared" si="750"/>
        <v>Armand</v>
      </c>
      <c r="F4886" s="51" t="str">
        <f t="shared" si="751"/>
        <v>Pretorius</v>
      </c>
      <c r="G4886" s="51" t="str">
        <f t="shared" si="752"/>
        <v>Men Senior</v>
      </c>
      <c r="H4886" s="51" t="str">
        <f t="shared" si="753"/>
        <v>Penguin</v>
      </c>
      <c r="I4886" s="84"/>
      <c r="J4886" s="84" t="s">
        <v>1257</v>
      </c>
      <c r="K4886" s="84">
        <v>92</v>
      </c>
      <c r="L4886" s="83">
        <f t="shared" si="754"/>
        <v>14.4</v>
      </c>
      <c r="M4886" s="83">
        <f t="shared" si="755"/>
        <v>14.4</v>
      </c>
    </row>
    <row r="4887" spans="1:13" x14ac:dyDescent="0.3">
      <c r="A4887" s="210" t="str">
        <f t="shared" si="747"/>
        <v>2024-IC-L5</v>
      </c>
      <c r="B4887" s="199">
        <f t="shared" si="748"/>
        <v>45682</v>
      </c>
      <c r="C4887" s="210" t="str">
        <f t="shared" si="749"/>
        <v>Zone 4 - Horingbaai</v>
      </c>
      <c r="D4887" s="84" t="s">
        <v>1223</v>
      </c>
      <c r="E4887" s="51" t="str">
        <f t="shared" si="750"/>
        <v>Armand</v>
      </c>
      <c r="F4887" s="51" t="str">
        <f t="shared" si="751"/>
        <v>Pretorius</v>
      </c>
      <c r="G4887" s="51" t="str">
        <f t="shared" si="752"/>
        <v>Men Senior</v>
      </c>
      <c r="H4887" s="51" t="str">
        <f t="shared" si="753"/>
        <v>Penguin</v>
      </c>
      <c r="I4887" s="84"/>
      <c r="J4887" s="84" t="s">
        <v>1279</v>
      </c>
      <c r="K4887" s="84">
        <v>148</v>
      </c>
      <c r="L4887" s="83">
        <f t="shared" si="754"/>
        <v>16.600000000000001</v>
      </c>
      <c r="M4887" s="83">
        <f t="shared" si="755"/>
        <v>16.600000000000001</v>
      </c>
    </row>
    <row r="4888" spans="1:13" x14ac:dyDescent="0.3">
      <c r="A4888" s="210" t="str">
        <f t="shared" si="747"/>
        <v>2024-IC-L5</v>
      </c>
      <c r="B4888" s="199">
        <f t="shared" si="748"/>
        <v>45682</v>
      </c>
      <c r="C4888" s="210" t="str">
        <f t="shared" si="749"/>
        <v>Zone 4 - Horingbaai</v>
      </c>
      <c r="D4888" s="84" t="s">
        <v>1225</v>
      </c>
      <c r="E4888" s="51" t="str">
        <f t="shared" si="750"/>
        <v>Neil</v>
      </c>
      <c r="F4888" s="51" t="str">
        <f t="shared" si="751"/>
        <v>Pretorius</v>
      </c>
      <c r="G4888" s="51" t="str">
        <f t="shared" si="752"/>
        <v>Men U/16</v>
      </c>
      <c r="H4888" s="51" t="str">
        <f t="shared" si="753"/>
        <v>Penguin</v>
      </c>
      <c r="I4888" s="84"/>
      <c r="J4888" s="84"/>
      <c r="K4888" s="84"/>
      <c r="L4888" s="83" t="str">
        <f t="shared" si="754"/>
        <v/>
      </c>
      <c r="M4888" s="83" t="str">
        <f t="shared" si="755"/>
        <v/>
      </c>
    </row>
    <row r="4889" spans="1:13" x14ac:dyDescent="0.3">
      <c r="A4889" s="210" t="str">
        <f t="shared" si="747"/>
        <v>2024-IC-L5</v>
      </c>
      <c r="B4889" s="199">
        <f t="shared" si="748"/>
        <v>45682</v>
      </c>
      <c r="C4889" s="210" t="str">
        <f t="shared" si="749"/>
        <v>Zone 4 - Horingbaai</v>
      </c>
      <c r="D4889" s="84" t="s">
        <v>1669</v>
      </c>
      <c r="E4889" s="51" t="str">
        <f t="shared" si="750"/>
        <v>Pieter</v>
      </c>
      <c r="F4889" s="51" t="str">
        <f t="shared" si="751"/>
        <v>Jansen Van Vuuren</v>
      </c>
      <c r="G4889" s="51" t="str">
        <f t="shared" si="752"/>
        <v>Men Senior</v>
      </c>
      <c r="H4889" s="51" t="str">
        <f t="shared" si="753"/>
        <v>Penguin</v>
      </c>
      <c r="I4889" s="84"/>
      <c r="J4889" s="84"/>
      <c r="K4889" s="84"/>
      <c r="L4889" s="83" t="str">
        <f t="shared" si="754"/>
        <v/>
      </c>
      <c r="M4889" s="83" t="str">
        <f t="shared" si="755"/>
        <v/>
      </c>
    </row>
    <row r="4890" spans="1:13" x14ac:dyDescent="0.3">
      <c r="A4890" s="210" t="str">
        <f t="shared" si="747"/>
        <v>2024-IC-L5</v>
      </c>
      <c r="B4890" s="199">
        <f t="shared" si="748"/>
        <v>45682</v>
      </c>
      <c r="C4890" s="210" t="str">
        <f t="shared" si="749"/>
        <v>Zone 4 - Horingbaai</v>
      </c>
      <c r="D4890" s="84" t="s">
        <v>685</v>
      </c>
      <c r="E4890" s="51" t="str">
        <f t="shared" si="750"/>
        <v>Lisa</v>
      </c>
      <c r="F4890" s="51" t="str">
        <f t="shared" si="751"/>
        <v>Coetzee</v>
      </c>
      <c r="G4890" s="51" t="str">
        <f t="shared" si="752"/>
        <v>Ladies Master</v>
      </c>
      <c r="H4890" s="51" t="str">
        <f t="shared" si="753"/>
        <v>Penguin</v>
      </c>
      <c r="I4890" s="84"/>
      <c r="J4890" s="84"/>
      <c r="K4890" s="84"/>
      <c r="L4890" s="83" t="str">
        <f t="shared" si="754"/>
        <v/>
      </c>
      <c r="M4890" s="83" t="str">
        <f t="shared" si="755"/>
        <v/>
      </c>
    </row>
    <row r="4891" spans="1:13" x14ac:dyDescent="0.3">
      <c r="A4891" s="210" t="str">
        <f t="shared" si="747"/>
        <v>2024-IC-L5</v>
      </c>
      <c r="B4891" s="199">
        <f t="shared" si="748"/>
        <v>45682</v>
      </c>
      <c r="C4891" s="210" t="str">
        <f t="shared" si="749"/>
        <v>Zone 4 - Horingbaai</v>
      </c>
      <c r="D4891" s="84" t="s">
        <v>620</v>
      </c>
      <c r="E4891" s="51" t="str">
        <f t="shared" si="750"/>
        <v>Corne</v>
      </c>
      <c r="F4891" s="51" t="str">
        <f t="shared" si="751"/>
        <v>Van Niekerk</v>
      </c>
      <c r="G4891" s="51" t="str">
        <f t="shared" si="752"/>
        <v>Men Senior</v>
      </c>
      <c r="H4891" s="51" t="str">
        <f t="shared" si="753"/>
        <v>Penguin</v>
      </c>
      <c r="I4891" s="84"/>
      <c r="J4891" s="84"/>
      <c r="K4891" s="84"/>
      <c r="L4891" s="83" t="str">
        <f t="shared" si="754"/>
        <v/>
      </c>
      <c r="M4891" s="83" t="str">
        <f t="shared" si="755"/>
        <v/>
      </c>
    </row>
    <row r="4892" spans="1:13" x14ac:dyDescent="0.3">
      <c r="A4892" s="210" t="str">
        <f t="shared" si="747"/>
        <v>2024-IC-L5</v>
      </c>
      <c r="B4892" s="199">
        <f t="shared" si="748"/>
        <v>45682</v>
      </c>
      <c r="C4892" s="210" t="str">
        <f t="shared" si="749"/>
        <v>Zone 4 - Horingbaai</v>
      </c>
      <c r="D4892" s="84" t="s">
        <v>1422</v>
      </c>
      <c r="E4892" s="51" t="str">
        <f t="shared" si="750"/>
        <v>Stefan</v>
      </c>
      <c r="F4892" s="51" t="str">
        <f t="shared" si="751"/>
        <v>Snyman</v>
      </c>
      <c r="G4892" s="51" t="str">
        <f t="shared" si="752"/>
        <v>Men U/21</v>
      </c>
      <c r="H4892" s="51" t="str">
        <f t="shared" si="753"/>
        <v>Penguin</v>
      </c>
      <c r="I4892" s="84"/>
      <c r="J4892" s="84"/>
      <c r="K4892" s="84"/>
      <c r="L4892" s="83" t="str">
        <f t="shared" si="754"/>
        <v/>
      </c>
      <c r="M4892" s="83" t="str">
        <f t="shared" si="755"/>
        <v/>
      </c>
    </row>
    <row r="4893" spans="1:13" x14ac:dyDescent="0.3">
      <c r="A4893" s="210" t="str">
        <f t="shared" si="747"/>
        <v>2024-IC-L5</v>
      </c>
      <c r="B4893" s="199">
        <f t="shared" si="748"/>
        <v>45682</v>
      </c>
      <c r="C4893" s="210" t="str">
        <f t="shared" si="749"/>
        <v>Zone 4 - Horingbaai</v>
      </c>
      <c r="D4893" s="84" t="s">
        <v>1157</v>
      </c>
      <c r="E4893" s="51" t="str">
        <f t="shared" si="750"/>
        <v>Lourens</v>
      </c>
      <c r="F4893" s="51" t="str">
        <f t="shared" si="751"/>
        <v>Fourie</v>
      </c>
      <c r="G4893" s="51" t="str">
        <f t="shared" si="752"/>
        <v>Men Master</v>
      </c>
      <c r="H4893" s="51" t="str">
        <f t="shared" si="753"/>
        <v>Penguin</v>
      </c>
      <c r="I4893" s="84"/>
      <c r="J4893" s="84"/>
      <c r="K4893" s="84"/>
      <c r="L4893" s="83" t="str">
        <f t="shared" si="754"/>
        <v/>
      </c>
      <c r="M4893" s="83" t="str">
        <f t="shared" si="755"/>
        <v/>
      </c>
    </row>
    <row r="4894" spans="1:13" x14ac:dyDescent="0.3">
      <c r="A4894" s="210" t="str">
        <f t="shared" si="747"/>
        <v>2024-IC-L5</v>
      </c>
      <c r="B4894" s="199">
        <f t="shared" si="748"/>
        <v>45682</v>
      </c>
      <c r="C4894" s="210" t="str">
        <f t="shared" si="749"/>
        <v>Zone 4 - Horingbaai</v>
      </c>
      <c r="D4894" s="84" t="s">
        <v>740</v>
      </c>
      <c r="E4894" s="51" t="str">
        <f t="shared" si="750"/>
        <v>Werner</v>
      </c>
      <c r="F4894" s="51" t="str">
        <f t="shared" si="751"/>
        <v>Burger</v>
      </c>
      <c r="G4894" s="51" t="str">
        <f t="shared" si="752"/>
        <v>Men Veteran</v>
      </c>
      <c r="H4894" s="51" t="str">
        <f t="shared" si="753"/>
        <v>Penguin</v>
      </c>
      <c r="I4894" s="84"/>
      <c r="J4894" s="84"/>
      <c r="K4894" s="84"/>
      <c r="L4894" s="83" t="str">
        <f t="shared" si="754"/>
        <v/>
      </c>
      <c r="M4894" s="83" t="str">
        <f t="shared" si="755"/>
        <v/>
      </c>
    </row>
    <row r="4895" spans="1:13" x14ac:dyDescent="0.3">
      <c r="A4895" s="210" t="str">
        <f t="shared" si="747"/>
        <v>2024-IC-L5</v>
      </c>
      <c r="B4895" s="199">
        <f t="shared" si="748"/>
        <v>45682</v>
      </c>
      <c r="C4895" s="210" t="str">
        <f t="shared" si="749"/>
        <v>Zone 4 - Horingbaai</v>
      </c>
      <c r="D4895" s="84" t="s">
        <v>802</v>
      </c>
      <c r="E4895" s="51" t="str">
        <f t="shared" si="750"/>
        <v>Kyle</v>
      </c>
      <c r="F4895" s="51" t="str">
        <f t="shared" si="751"/>
        <v>Burger</v>
      </c>
      <c r="G4895" s="51" t="str">
        <f t="shared" si="752"/>
        <v>Men Senior</v>
      </c>
      <c r="H4895" s="51" t="str">
        <f t="shared" si="753"/>
        <v>Penguin</v>
      </c>
      <c r="I4895" s="84"/>
      <c r="J4895" s="84"/>
      <c r="K4895" s="84"/>
      <c r="L4895" s="83" t="str">
        <f t="shared" si="754"/>
        <v/>
      </c>
      <c r="M4895" s="83" t="str">
        <f t="shared" si="755"/>
        <v/>
      </c>
    </row>
    <row r="4896" spans="1:13" x14ac:dyDescent="0.3">
      <c r="A4896" s="210" t="str">
        <f t="shared" si="747"/>
        <v>2024-IC-L5</v>
      </c>
      <c r="B4896" s="199">
        <f t="shared" si="748"/>
        <v>45682</v>
      </c>
      <c r="C4896" s="210" t="str">
        <f t="shared" si="749"/>
        <v>Zone 4 - Horingbaai</v>
      </c>
      <c r="D4896" s="84" t="s">
        <v>679</v>
      </c>
      <c r="E4896" s="51" t="str">
        <f t="shared" si="750"/>
        <v>Bennie</v>
      </c>
      <c r="F4896" s="51" t="str">
        <f t="shared" si="751"/>
        <v>Gabrielsen</v>
      </c>
      <c r="G4896" s="51" t="str">
        <f t="shared" si="752"/>
        <v>Men Senior</v>
      </c>
      <c r="H4896" s="51" t="str">
        <f t="shared" si="753"/>
        <v>Penguin</v>
      </c>
      <c r="I4896" s="84"/>
      <c r="J4896" s="84"/>
      <c r="K4896" s="84"/>
      <c r="L4896" s="83" t="str">
        <f t="shared" si="754"/>
        <v/>
      </c>
      <c r="M4896" s="83" t="str">
        <f t="shared" si="755"/>
        <v/>
      </c>
    </row>
    <row r="4897" spans="1:13" x14ac:dyDescent="0.3">
      <c r="A4897" s="210" t="str">
        <f t="shared" si="747"/>
        <v>2024-IC-L5</v>
      </c>
      <c r="B4897" s="199">
        <f t="shared" si="748"/>
        <v>45682</v>
      </c>
      <c r="C4897" s="210" t="str">
        <f t="shared" si="749"/>
        <v>Zone 4 - Horingbaai</v>
      </c>
      <c r="D4897" s="84" t="s">
        <v>730</v>
      </c>
      <c r="E4897" s="51" t="str">
        <f t="shared" si="750"/>
        <v>Kevin</v>
      </c>
      <c r="F4897" s="51" t="str">
        <f t="shared" si="751"/>
        <v>Page</v>
      </c>
      <c r="G4897" s="51" t="str">
        <f t="shared" si="752"/>
        <v>Men Senior</v>
      </c>
      <c r="H4897" s="51" t="str">
        <f t="shared" si="753"/>
        <v>Penguin</v>
      </c>
      <c r="I4897" s="84"/>
      <c r="J4897" s="84" t="s">
        <v>1279</v>
      </c>
      <c r="K4897" s="84">
        <v>96</v>
      </c>
      <c r="L4897" s="83">
        <f t="shared" si="754"/>
        <v>3.8</v>
      </c>
      <c r="M4897" s="83">
        <f t="shared" si="755"/>
        <v>3.8</v>
      </c>
    </row>
    <row r="4898" spans="1:13" x14ac:dyDescent="0.3">
      <c r="A4898" s="210" t="str">
        <f t="shared" si="747"/>
        <v>2024-IC-L5</v>
      </c>
      <c r="B4898" s="199">
        <f t="shared" si="748"/>
        <v>45682</v>
      </c>
      <c r="C4898" s="210" t="str">
        <f t="shared" si="749"/>
        <v>Zone 4 - Horingbaai</v>
      </c>
      <c r="D4898" s="84" t="s">
        <v>730</v>
      </c>
      <c r="E4898" s="51" t="str">
        <f t="shared" si="750"/>
        <v>Kevin</v>
      </c>
      <c r="F4898" s="51" t="str">
        <f t="shared" si="751"/>
        <v>Page</v>
      </c>
      <c r="G4898" s="51" t="str">
        <f t="shared" si="752"/>
        <v>Men Senior</v>
      </c>
      <c r="H4898" s="51" t="str">
        <f t="shared" si="753"/>
        <v>Penguin</v>
      </c>
      <c r="I4898" s="84"/>
      <c r="J4898" s="84" t="s">
        <v>1279</v>
      </c>
      <c r="K4898" s="84">
        <v>101</v>
      </c>
      <c r="L4898" s="83">
        <f t="shared" si="754"/>
        <v>4.5</v>
      </c>
      <c r="M4898" s="83">
        <f t="shared" si="755"/>
        <v>4.5</v>
      </c>
    </row>
    <row r="4899" spans="1:13" x14ac:dyDescent="0.3">
      <c r="A4899" s="210" t="str">
        <f t="shared" si="747"/>
        <v>2024-IC-L5</v>
      </c>
      <c r="B4899" s="199">
        <f t="shared" si="748"/>
        <v>45682</v>
      </c>
      <c r="C4899" s="210" t="str">
        <f t="shared" si="749"/>
        <v>Zone 4 - Horingbaai</v>
      </c>
      <c r="D4899" s="84" t="s">
        <v>454</v>
      </c>
      <c r="E4899" s="51" t="str">
        <f t="shared" si="750"/>
        <v>Lesley</v>
      </c>
      <c r="F4899" s="51" t="str">
        <f t="shared" si="751"/>
        <v>Page</v>
      </c>
      <c r="G4899" s="51" t="str">
        <f t="shared" si="752"/>
        <v>Men Master</v>
      </c>
      <c r="H4899" s="51" t="str">
        <f t="shared" si="753"/>
        <v>Penguin</v>
      </c>
      <c r="I4899" s="84"/>
      <c r="J4899" s="84" t="s">
        <v>1279</v>
      </c>
      <c r="K4899" s="84">
        <v>95</v>
      </c>
      <c r="L4899" s="83">
        <f t="shared" si="754"/>
        <v>3.6</v>
      </c>
      <c r="M4899" s="83">
        <f t="shared" si="755"/>
        <v>3.6</v>
      </c>
    </row>
    <row r="4900" spans="1:13" x14ac:dyDescent="0.3">
      <c r="A4900" s="210" t="str">
        <f t="shared" si="747"/>
        <v>2024-IC-L5</v>
      </c>
      <c r="B4900" s="199">
        <f t="shared" si="748"/>
        <v>45682</v>
      </c>
      <c r="C4900" s="210" t="str">
        <f t="shared" si="749"/>
        <v>Zone 4 - Horingbaai</v>
      </c>
      <c r="D4900" s="84" t="s">
        <v>454</v>
      </c>
      <c r="E4900" s="51" t="str">
        <f t="shared" si="750"/>
        <v>Lesley</v>
      </c>
      <c r="F4900" s="51" t="str">
        <f t="shared" si="751"/>
        <v>Page</v>
      </c>
      <c r="G4900" s="51" t="str">
        <f t="shared" si="752"/>
        <v>Men Master</v>
      </c>
      <c r="H4900" s="51" t="str">
        <f t="shared" si="753"/>
        <v>Penguin</v>
      </c>
      <c r="I4900" s="84"/>
      <c r="J4900" s="84" t="s">
        <v>1279</v>
      </c>
      <c r="K4900" s="84">
        <v>89</v>
      </c>
      <c r="L4900" s="83">
        <f t="shared" si="754"/>
        <v>2.9</v>
      </c>
      <c r="M4900" s="83">
        <f t="shared" si="755"/>
        <v>2.9</v>
      </c>
    </row>
    <row r="4901" spans="1:13" x14ac:dyDescent="0.3">
      <c r="A4901" s="210" t="str">
        <f t="shared" si="747"/>
        <v>2024-IC-L5</v>
      </c>
      <c r="B4901" s="199">
        <f t="shared" si="748"/>
        <v>45682</v>
      </c>
      <c r="C4901" s="210" t="str">
        <f t="shared" si="749"/>
        <v>Zone 4 - Horingbaai</v>
      </c>
      <c r="D4901" s="84" t="s">
        <v>783</v>
      </c>
      <c r="E4901" s="51" t="str">
        <f t="shared" si="750"/>
        <v>Izak</v>
      </c>
      <c r="F4901" s="51" t="str">
        <f t="shared" si="751"/>
        <v>Van Der Merwe</v>
      </c>
      <c r="G4901" s="51" t="str">
        <f t="shared" si="752"/>
        <v>Men Senior</v>
      </c>
      <c r="H4901" s="51" t="str">
        <f t="shared" si="753"/>
        <v>Seagull Angling Club</v>
      </c>
      <c r="I4901" s="84"/>
      <c r="J4901" s="84" t="s">
        <v>1278</v>
      </c>
      <c r="K4901" s="84">
        <v>141</v>
      </c>
      <c r="L4901" s="83">
        <f t="shared" si="754"/>
        <v>37</v>
      </c>
      <c r="M4901" s="83">
        <f t="shared" si="755"/>
        <v>37</v>
      </c>
    </row>
    <row r="4902" spans="1:13" x14ac:dyDescent="0.3">
      <c r="A4902" s="210" t="str">
        <f t="shared" si="747"/>
        <v>2024-IC-L5</v>
      </c>
      <c r="B4902" s="199">
        <f t="shared" si="748"/>
        <v>45682</v>
      </c>
      <c r="C4902" s="210" t="str">
        <f t="shared" si="749"/>
        <v>Zone 4 - Horingbaai</v>
      </c>
      <c r="D4902" s="84" t="s">
        <v>783</v>
      </c>
      <c r="E4902" s="51" t="str">
        <f t="shared" si="750"/>
        <v>Izak</v>
      </c>
      <c r="F4902" s="51" t="str">
        <f t="shared" si="751"/>
        <v>Van Der Merwe</v>
      </c>
      <c r="G4902" s="51" t="str">
        <f t="shared" si="752"/>
        <v>Men Senior</v>
      </c>
      <c r="H4902" s="51" t="str">
        <f t="shared" si="753"/>
        <v>Seagull Angling Club</v>
      </c>
      <c r="I4902" s="84"/>
      <c r="J4902" s="84" t="s">
        <v>1278</v>
      </c>
      <c r="K4902" s="84">
        <v>92</v>
      </c>
      <c r="L4902" s="83">
        <f t="shared" si="754"/>
        <v>9.1</v>
      </c>
      <c r="M4902" s="83">
        <f t="shared" si="755"/>
        <v>9.1</v>
      </c>
    </row>
    <row r="4903" spans="1:13" x14ac:dyDescent="0.3">
      <c r="A4903" s="210" t="str">
        <f t="shared" si="747"/>
        <v>2024-IC-L5</v>
      </c>
      <c r="B4903" s="199">
        <f t="shared" si="748"/>
        <v>45682</v>
      </c>
      <c r="C4903" s="210" t="str">
        <f t="shared" si="749"/>
        <v>Zone 4 - Horingbaai</v>
      </c>
      <c r="D4903" s="84" t="s">
        <v>613</v>
      </c>
      <c r="E4903" s="51" t="str">
        <f t="shared" si="750"/>
        <v>Jakes</v>
      </c>
      <c r="F4903" s="51" t="str">
        <f t="shared" si="751"/>
        <v>Van Der Merwe</v>
      </c>
      <c r="G4903" s="51" t="str">
        <f t="shared" si="752"/>
        <v>Men Senior</v>
      </c>
      <c r="H4903" s="51" t="str">
        <f t="shared" si="753"/>
        <v>Seagull Angling Club</v>
      </c>
      <c r="I4903" s="84"/>
      <c r="J4903" s="84" t="s">
        <v>1279</v>
      </c>
      <c r="K4903" s="84">
        <v>164</v>
      </c>
      <c r="L4903" s="83">
        <f t="shared" si="754"/>
        <v>23.6</v>
      </c>
      <c r="M4903" s="83">
        <f t="shared" si="755"/>
        <v>23.6</v>
      </c>
    </row>
    <row r="4904" spans="1:13" x14ac:dyDescent="0.3">
      <c r="A4904" s="210" t="str">
        <f t="shared" si="747"/>
        <v>2024-IC-L5</v>
      </c>
      <c r="B4904" s="199">
        <f t="shared" si="748"/>
        <v>45682</v>
      </c>
      <c r="C4904" s="210" t="str">
        <f t="shared" si="749"/>
        <v>Zone 4 - Horingbaai</v>
      </c>
      <c r="D4904" s="84" t="s">
        <v>596</v>
      </c>
      <c r="E4904" s="51" t="str">
        <f t="shared" si="750"/>
        <v>Alex</v>
      </c>
      <c r="F4904" s="51" t="str">
        <f t="shared" si="751"/>
        <v>Thompson</v>
      </c>
      <c r="G4904" s="51" t="str">
        <f t="shared" si="752"/>
        <v>Men Master</v>
      </c>
      <c r="H4904" s="51" t="str">
        <f t="shared" si="753"/>
        <v>Seagull Angling Club</v>
      </c>
      <c r="I4904" s="84"/>
      <c r="J4904" s="84" t="s">
        <v>1257</v>
      </c>
      <c r="K4904" s="84">
        <v>88</v>
      </c>
      <c r="L4904" s="83">
        <f t="shared" si="754"/>
        <v>12.6</v>
      </c>
      <c r="M4904" s="83">
        <f t="shared" si="755"/>
        <v>12.6</v>
      </c>
    </row>
    <row r="4905" spans="1:13" x14ac:dyDescent="0.3">
      <c r="A4905" s="210" t="str">
        <f t="shared" si="747"/>
        <v>2024-IC-L5</v>
      </c>
      <c r="B4905" s="199">
        <f t="shared" si="748"/>
        <v>45682</v>
      </c>
      <c r="C4905" s="210" t="str">
        <f t="shared" si="749"/>
        <v>Zone 4 - Horingbaai</v>
      </c>
      <c r="D4905" s="84" t="s">
        <v>1191</v>
      </c>
      <c r="E4905" s="51" t="str">
        <f t="shared" si="750"/>
        <v>Jean</v>
      </c>
      <c r="F4905" s="51" t="str">
        <f t="shared" si="751"/>
        <v>Visser</v>
      </c>
      <c r="G4905" s="51" t="str">
        <f t="shared" si="752"/>
        <v>Men Senior</v>
      </c>
      <c r="H4905" s="51" t="str">
        <f t="shared" si="753"/>
        <v>Seagull Angling Club</v>
      </c>
      <c r="I4905" s="84"/>
      <c r="J4905" s="84" t="s">
        <v>1280</v>
      </c>
      <c r="K4905" s="84">
        <v>82</v>
      </c>
      <c r="L4905" s="83">
        <f t="shared" si="754"/>
        <v>1.9</v>
      </c>
      <c r="M4905" s="83">
        <f t="shared" si="755"/>
        <v>1.9</v>
      </c>
    </row>
    <row r="4906" spans="1:13" x14ac:dyDescent="0.3">
      <c r="A4906" s="210" t="str">
        <f t="shared" si="747"/>
        <v>2024-IC-L5</v>
      </c>
      <c r="B4906" s="199">
        <f t="shared" si="748"/>
        <v>45682</v>
      </c>
      <c r="C4906" s="210" t="str">
        <f t="shared" si="749"/>
        <v>Zone 4 - Horingbaai</v>
      </c>
      <c r="D4906" s="84" t="s">
        <v>481</v>
      </c>
      <c r="E4906" s="51" t="str">
        <f t="shared" si="750"/>
        <v>Jaco</v>
      </c>
      <c r="F4906" s="51" t="str">
        <f t="shared" si="751"/>
        <v>Mertens</v>
      </c>
      <c r="G4906" s="51" t="str">
        <f t="shared" si="752"/>
        <v>Men Senior</v>
      </c>
      <c r="H4906" s="51" t="str">
        <f t="shared" si="753"/>
        <v>Seagull Angling Club</v>
      </c>
      <c r="I4906" s="84" t="s">
        <v>19</v>
      </c>
      <c r="J4906" s="84"/>
      <c r="K4906" s="84">
        <v>77</v>
      </c>
      <c r="L4906" s="83">
        <f t="shared" si="754"/>
        <v>4.8</v>
      </c>
      <c r="M4906" s="83">
        <f t="shared" si="755"/>
        <v>4.8</v>
      </c>
    </row>
    <row r="4907" spans="1:13" x14ac:dyDescent="0.3">
      <c r="A4907" s="210" t="str">
        <f t="shared" si="747"/>
        <v>2024-IC-L5</v>
      </c>
      <c r="B4907" s="199">
        <f t="shared" si="748"/>
        <v>45682</v>
      </c>
      <c r="C4907" s="210" t="str">
        <f t="shared" si="749"/>
        <v>Zone 4 - Horingbaai</v>
      </c>
      <c r="D4907" s="84" t="s">
        <v>705</v>
      </c>
      <c r="E4907" s="51" t="str">
        <f t="shared" si="750"/>
        <v>Lu-Andre</v>
      </c>
      <c r="F4907" s="51" t="str">
        <f t="shared" si="751"/>
        <v>Duvenhage</v>
      </c>
      <c r="G4907" s="51" t="str">
        <f t="shared" si="752"/>
        <v>Men Senior</v>
      </c>
      <c r="H4907" s="51" t="str">
        <f t="shared" si="753"/>
        <v>Seagull Angling Club</v>
      </c>
      <c r="I4907" s="84" t="s">
        <v>19</v>
      </c>
      <c r="J4907" s="84"/>
      <c r="K4907" s="84">
        <v>49</v>
      </c>
      <c r="L4907" s="83">
        <f t="shared" si="754"/>
        <v>1.2</v>
      </c>
      <c r="M4907" s="83">
        <f t="shared" si="755"/>
        <v>1.2</v>
      </c>
    </row>
    <row r="4908" spans="1:13" x14ac:dyDescent="0.3">
      <c r="A4908" s="210" t="str">
        <f t="shared" si="747"/>
        <v>2024-IC-L5</v>
      </c>
      <c r="B4908" s="199">
        <f t="shared" si="748"/>
        <v>45682</v>
      </c>
      <c r="C4908" s="210" t="str">
        <f t="shared" si="749"/>
        <v>Zone 4 - Horingbaai</v>
      </c>
      <c r="D4908" s="84" t="s">
        <v>646</v>
      </c>
      <c r="E4908" s="51" t="str">
        <f t="shared" si="750"/>
        <v>Francois</v>
      </c>
      <c r="F4908" s="51" t="str">
        <f t="shared" si="751"/>
        <v>Botes</v>
      </c>
      <c r="G4908" s="51" t="str">
        <f t="shared" si="752"/>
        <v>Men Senior</v>
      </c>
      <c r="H4908" s="51" t="str">
        <f t="shared" si="753"/>
        <v>Seagull Angling Club</v>
      </c>
      <c r="I4908" s="84" t="s">
        <v>19</v>
      </c>
      <c r="J4908" s="84"/>
      <c r="K4908" s="84">
        <v>67</v>
      </c>
      <c r="L4908" s="83">
        <f t="shared" si="754"/>
        <v>3.1</v>
      </c>
      <c r="M4908" s="83">
        <f t="shared" si="755"/>
        <v>3.1</v>
      </c>
    </row>
    <row r="4909" spans="1:13" x14ac:dyDescent="0.3">
      <c r="A4909" s="210" t="str">
        <f t="shared" si="747"/>
        <v>2024-IC-L5</v>
      </c>
      <c r="B4909" s="199">
        <f t="shared" si="748"/>
        <v>45682</v>
      </c>
      <c r="C4909" s="210" t="str">
        <f t="shared" si="749"/>
        <v>Zone 4 - Horingbaai</v>
      </c>
      <c r="D4909" s="84" t="s">
        <v>1121</v>
      </c>
      <c r="E4909" s="51" t="str">
        <f t="shared" si="750"/>
        <v>Romano</v>
      </c>
      <c r="F4909" s="51" t="str">
        <f t="shared" si="751"/>
        <v>Gabrielsen</v>
      </c>
      <c r="G4909" s="51" t="str">
        <f t="shared" si="752"/>
        <v>Men Senior</v>
      </c>
      <c r="H4909" s="51" t="str">
        <f t="shared" si="753"/>
        <v>Seagull Angling Club</v>
      </c>
      <c r="I4909" s="84"/>
      <c r="J4909" s="84"/>
      <c r="K4909" s="84"/>
      <c r="L4909" s="83" t="str">
        <f t="shared" si="754"/>
        <v/>
      </c>
      <c r="M4909" s="83" t="str">
        <f t="shared" si="755"/>
        <v/>
      </c>
    </row>
    <row r="4910" spans="1:13" x14ac:dyDescent="0.3">
      <c r="A4910" s="210" t="str">
        <f t="shared" si="747"/>
        <v>2024-IC-L5</v>
      </c>
      <c r="B4910" s="199">
        <f t="shared" si="748"/>
        <v>45682</v>
      </c>
      <c r="C4910" s="210" t="str">
        <f t="shared" si="749"/>
        <v>Zone 4 - Horingbaai</v>
      </c>
      <c r="D4910" s="84" t="s">
        <v>494</v>
      </c>
      <c r="E4910" s="51" t="str">
        <f t="shared" si="750"/>
        <v>Chrisjan</v>
      </c>
      <c r="F4910" s="51" t="str">
        <f t="shared" si="751"/>
        <v>Potgieter</v>
      </c>
      <c r="G4910" s="51" t="str">
        <f t="shared" si="752"/>
        <v>Men Veteran</v>
      </c>
      <c r="H4910" s="51" t="str">
        <f t="shared" si="753"/>
        <v>Seagull Angling Club</v>
      </c>
      <c r="I4910" s="84"/>
      <c r="J4910" s="84" t="s">
        <v>20</v>
      </c>
      <c r="K4910" s="84">
        <v>76</v>
      </c>
      <c r="L4910" s="83">
        <f t="shared" si="754"/>
        <v>1.6</v>
      </c>
      <c r="M4910" s="83">
        <f t="shared" si="755"/>
        <v>1.6</v>
      </c>
    </row>
    <row r="4911" spans="1:13" x14ac:dyDescent="0.3">
      <c r="A4911" s="210" t="str">
        <f t="shared" si="747"/>
        <v>2024-IC-L5</v>
      </c>
      <c r="B4911" s="199">
        <f t="shared" si="748"/>
        <v>45682</v>
      </c>
      <c r="C4911" s="210" t="str">
        <f t="shared" si="749"/>
        <v>Zone 4 - Horingbaai</v>
      </c>
      <c r="D4911" s="84" t="s">
        <v>725</v>
      </c>
      <c r="E4911" s="51" t="str">
        <f t="shared" si="750"/>
        <v>Jonandre</v>
      </c>
      <c r="F4911" s="51" t="str">
        <f t="shared" si="751"/>
        <v>Mertens</v>
      </c>
      <c r="G4911" s="51" t="str">
        <f t="shared" si="752"/>
        <v>Men U/16</v>
      </c>
      <c r="H4911" s="51" t="str">
        <f t="shared" si="753"/>
        <v>Seagull Angling Club</v>
      </c>
      <c r="I4911" s="84"/>
      <c r="J4911" s="84" t="s">
        <v>20</v>
      </c>
      <c r="K4911" s="84">
        <v>72</v>
      </c>
      <c r="L4911" s="83">
        <f t="shared" si="754"/>
        <v>1.3</v>
      </c>
      <c r="M4911" s="83">
        <f t="shared" si="755"/>
        <v>1.3</v>
      </c>
    </row>
    <row r="4912" spans="1:13" x14ac:dyDescent="0.3">
      <c r="A4912" s="210" t="str">
        <f t="shared" si="747"/>
        <v>2024-IC-L5</v>
      </c>
      <c r="B4912" s="199">
        <f t="shared" si="748"/>
        <v>45682</v>
      </c>
      <c r="C4912" s="210" t="str">
        <f t="shared" si="749"/>
        <v>Zone 4 - Horingbaai</v>
      </c>
      <c r="D4912" s="84" t="s">
        <v>725</v>
      </c>
      <c r="E4912" s="51" t="str">
        <f t="shared" si="750"/>
        <v>Jonandre</v>
      </c>
      <c r="F4912" s="51" t="str">
        <f t="shared" si="751"/>
        <v>Mertens</v>
      </c>
      <c r="G4912" s="51" t="str">
        <f t="shared" si="752"/>
        <v>Men U/16</v>
      </c>
      <c r="H4912" s="51" t="str">
        <f t="shared" si="753"/>
        <v>Seagull Angling Club</v>
      </c>
      <c r="I4912" s="84"/>
      <c r="J4912" s="84" t="s">
        <v>20</v>
      </c>
      <c r="K4912" s="84">
        <v>75</v>
      </c>
      <c r="L4912" s="83">
        <f t="shared" si="754"/>
        <v>1.5</v>
      </c>
      <c r="M4912" s="83">
        <f t="shared" si="755"/>
        <v>1.5</v>
      </c>
    </row>
    <row r="4913" spans="1:13" x14ac:dyDescent="0.3">
      <c r="A4913" s="210" t="str">
        <f t="shared" si="747"/>
        <v>2024-IC-L5</v>
      </c>
      <c r="B4913" s="199">
        <f t="shared" si="748"/>
        <v>45682</v>
      </c>
      <c r="C4913" s="210" t="str">
        <f t="shared" si="749"/>
        <v>Zone 4 - Horingbaai</v>
      </c>
      <c r="D4913" s="84" t="s">
        <v>710</v>
      </c>
      <c r="E4913" s="51" t="str">
        <f t="shared" si="750"/>
        <v>Ewald J.</v>
      </c>
      <c r="F4913" s="51" t="str">
        <f t="shared" si="751"/>
        <v>Potgieter</v>
      </c>
      <c r="G4913" s="51" t="str">
        <f t="shared" si="752"/>
        <v>Men U/16</v>
      </c>
      <c r="H4913" s="51" t="str">
        <f t="shared" si="753"/>
        <v>Seagull Angling Club</v>
      </c>
      <c r="I4913" s="84"/>
      <c r="J4913" s="84" t="s">
        <v>20</v>
      </c>
      <c r="K4913" s="84">
        <v>72</v>
      </c>
      <c r="L4913" s="83">
        <f t="shared" si="754"/>
        <v>1.3</v>
      </c>
      <c r="M4913" s="83">
        <f t="shared" si="755"/>
        <v>1.3</v>
      </c>
    </row>
    <row r="4914" spans="1:13" x14ac:dyDescent="0.3">
      <c r="A4914" s="210" t="str">
        <f t="shared" si="747"/>
        <v>2024-IC-L5</v>
      </c>
      <c r="B4914" s="199">
        <f t="shared" si="748"/>
        <v>45682</v>
      </c>
      <c r="C4914" s="210" t="str">
        <f t="shared" si="749"/>
        <v>Zone 4 - Horingbaai</v>
      </c>
      <c r="D4914" s="84" t="s">
        <v>710</v>
      </c>
      <c r="E4914" s="51" t="str">
        <f t="shared" si="750"/>
        <v>Ewald J.</v>
      </c>
      <c r="F4914" s="51" t="str">
        <f t="shared" si="751"/>
        <v>Potgieter</v>
      </c>
      <c r="G4914" s="51" t="str">
        <f t="shared" si="752"/>
        <v>Men U/16</v>
      </c>
      <c r="H4914" s="51" t="str">
        <f t="shared" si="753"/>
        <v>Seagull Angling Club</v>
      </c>
      <c r="I4914" s="84"/>
      <c r="J4914" s="84" t="s">
        <v>20</v>
      </c>
      <c r="K4914" s="84">
        <v>66</v>
      </c>
      <c r="L4914" s="83">
        <f t="shared" si="754"/>
        <v>1</v>
      </c>
      <c r="M4914" s="83">
        <f t="shared" si="755"/>
        <v>1</v>
      </c>
    </row>
    <row r="4915" spans="1:13" x14ac:dyDescent="0.3">
      <c r="A4915" s="210" t="str">
        <f t="shared" si="747"/>
        <v>2024-IC-L5</v>
      </c>
      <c r="B4915" s="199">
        <f t="shared" si="748"/>
        <v>45682</v>
      </c>
      <c r="C4915" s="210" t="str">
        <f t="shared" si="749"/>
        <v>Zone 4 - Horingbaai</v>
      </c>
      <c r="D4915" s="84" t="s">
        <v>710</v>
      </c>
      <c r="E4915" s="51" t="str">
        <f t="shared" si="750"/>
        <v>Ewald J.</v>
      </c>
      <c r="F4915" s="51" t="str">
        <f t="shared" si="751"/>
        <v>Potgieter</v>
      </c>
      <c r="G4915" s="51" t="str">
        <f t="shared" si="752"/>
        <v>Men U/16</v>
      </c>
      <c r="H4915" s="51" t="str">
        <f t="shared" si="753"/>
        <v>Seagull Angling Club</v>
      </c>
      <c r="I4915" s="84"/>
      <c r="J4915" s="84" t="s">
        <v>20</v>
      </c>
      <c r="K4915" s="84">
        <v>78</v>
      </c>
      <c r="L4915" s="83">
        <f t="shared" si="754"/>
        <v>1.7</v>
      </c>
      <c r="M4915" s="83">
        <f t="shared" si="755"/>
        <v>1.7</v>
      </c>
    </row>
    <row r="4916" spans="1:13" x14ac:dyDescent="0.3">
      <c r="A4916" s="210" t="str">
        <f t="shared" si="747"/>
        <v>2024-IC-L5</v>
      </c>
      <c r="B4916" s="199">
        <f t="shared" si="748"/>
        <v>45682</v>
      </c>
      <c r="C4916" s="210" t="str">
        <f t="shared" si="749"/>
        <v>Zone 4 - Horingbaai</v>
      </c>
      <c r="D4916" s="84" t="s">
        <v>710</v>
      </c>
      <c r="E4916" s="51" t="str">
        <f t="shared" si="750"/>
        <v>Ewald J.</v>
      </c>
      <c r="F4916" s="51" t="str">
        <f t="shared" si="751"/>
        <v>Potgieter</v>
      </c>
      <c r="G4916" s="51" t="str">
        <f t="shared" si="752"/>
        <v>Men U/16</v>
      </c>
      <c r="H4916" s="51" t="str">
        <f t="shared" si="753"/>
        <v>Seagull Angling Club</v>
      </c>
      <c r="I4916" s="84"/>
      <c r="J4916" s="84" t="s">
        <v>20</v>
      </c>
      <c r="K4916" s="84">
        <v>70</v>
      </c>
      <c r="L4916" s="83">
        <f t="shared" si="754"/>
        <v>1.2</v>
      </c>
      <c r="M4916" s="83">
        <f t="shared" si="755"/>
        <v>1.2</v>
      </c>
    </row>
    <row r="4917" spans="1:13" x14ac:dyDescent="0.3">
      <c r="A4917" s="210" t="str">
        <f t="shared" si="747"/>
        <v>2024-IC-L5</v>
      </c>
      <c r="B4917" s="199">
        <f t="shared" si="748"/>
        <v>45682</v>
      </c>
      <c r="C4917" s="210" t="str">
        <f t="shared" si="749"/>
        <v>Zone 4 - Horingbaai</v>
      </c>
      <c r="D4917" s="84" t="s">
        <v>710</v>
      </c>
      <c r="E4917" s="51" t="str">
        <f t="shared" si="750"/>
        <v>Ewald J.</v>
      </c>
      <c r="F4917" s="51" t="str">
        <f t="shared" si="751"/>
        <v>Potgieter</v>
      </c>
      <c r="G4917" s="51" t="str">
        <f t="shared" si="752"/>
        <v>Men U/16</v>
      </c>
      <c r="H4917" s="51" t="str">
        <f t="shared" si="753"/>
        <v>Seagull Angling Club</v>
      </c>
      <c r="I4917" s="84"/>
      <c r="J4917" s="84" t="s">
        <v>20</v>
      </c>
      <c r="K4917" s="84">
        <v>67</v>
      </c>
      <c r="L4917" s="83">
        <f t="shared" si="754"/>
        <v>1.1000000000000001</v>
      </c>
      <c r="M4917" s="83">
        <f t="shared" si="755"/>
        <v>1.1000000000000001</v>
      </c>
    </row>
    <row r="4918" spans="1:13" x14ac:dyDescent="0.3">
      <c r="A4918" s="210" t="str">
        <f t="shared" si="747"/>
        <v>2024-IC-L5</v>
      </c>
      <c r="B4918" s="199">
        <f t="shared" si="748"/>
        <v>45682</v>
      </c>
      <c r="C4918" s="210" t="str">
        <f t="shared" si="749"/>
        <v>Zone 4 - Horingbaai</v>
      </c>
      <c r="D4918" s="84" t="s">
        <v>710</v>
      </c>
      <c r="E4918" s="51" t="str">
        <f t="shared" si="750"/>
        <v>Ewald J.</v>
      </c>
      <c r="F4918" s="51" t="str">
        <f t="shared" si="751"/>
        <v>Potgieter</v>
      </c>
      <c r="G4918" s="51" t="str">
        <f t="shared" si="752"/>
        <v>Men U/16</v>
      </c>
      <c r="H4918" s="51" t="str">
        <f t="shared" si="753"/>
        <v>Seagull Angling Club</v>
      </c>
      <c r="I4918" s="84"/>
      <c r="J4918" s="84" t="s">
        <v>20</v>
      </c>
      <c r="K4918" s="84">
        <v>66</v>
      </c>
      <c r="L4918" s="83">
        <f t="shared" si="754"/>
        <v>1</v>
      </c>
      <c r="M4918" s="83">
        <f t="shared" si="755"/>
        <v>1</v>
      </c>
    </row>
    <row r="4919" spans="1:13" x14ac:dyDescent="0.3">
      <c r="A4919" s="210" t="str">
        <f t="shared" si="747"/>
        <v>2024-IC-L5</v>
      </c>
      <c r="B4919" s="199">
        <f t="shared" si="748"/>
        <v>45682</v>
      </c>
      <c r="C4919" s="210" t="str">
        <f t="shared" si="749"/>
        <v>Zone 4 - Horingbaai</v>
      </c>
      <c r="D4919" s="84" t="s">
        <v>710</v>
      </c>
      <c r="E4919" s="51" t="str">
        <f t="shared" si="750"/>
        <v>Ewald J.</v>
      </c>
      <c r="F4919" s="51" t="str">
        <f t="shared" si="751"/>
        <v>Potgieter</v>
      </c>
      <c r="G4919" s="51" t="str">
        <f t="shared" si="752"/>
        <v>Men U/16</v>
      </c>
      <c r="H4919" s="51" t="str">
        <f t="shared" si="753"/>
        <v>Seagull Angling Club</v>
      </c>
      <c r="I4919" s="84"/>
      <c r="J4919" s="84" t="s">
        <v>20</v>
      </c>
      <c r="K4919" s="84">
        <v>76</v>
      </c>
      <c r="L4919" s="83">
        <f t="shared" si="754"/>
        <v>1.6</v>
      </c>
      <c r="M4919" s="83">
        <f t="shared" si="755"/>
        <v>1.6</v>
      </c>
    </row>
    <row r="4920" spans="1:13" x14ac:dyDescent="0.3">
      <c r="A4920" s="210" t="str">
        <f t="shared" si="747"/>
        <v>2024-IC-L5</v>
      </c>
      <c r="B4920" s="199">
        <f t="shared" si="748"/>
        <v>45682</v>
      </c>
      <c r="C4920" s="210" t="str">
        <f t="shared" si="749"/>
        <v>Zone 4 - Horingbaai</v>
      </c>
      <c r="D4920" s="84" t="s">
        <v>710</v>
      </c>
      <c r="E4920" s="51" t="str">
        <f t="shared" si="750"/>
        <v>Ewald J.</v>
      </c>
      <c r="F4920" s="51" t="str">
        <f t="shared" si="751"/>
        <v>Potgieter</v>
      </c>
      <c r="G4920" s="51" t="str">
        <f t="shared" si="752"/>
        <v>Men U/16</v>
      </c>
      <c r="H4920" s="51" t="str">
        <f t="shared" si="753"/>
        <v>Seagull Angling Club</v>
      </c>
      <c r="I4920" s="84"/>
      <c r="J4920" s="84" t="s">
        <v>20</v>
      </c>
      <c r="K4920" s="84">
        <v>67</v>
      </c>
      <c r="L4920" s="83">
        <f t="shared" si="754"/>
        <v>1.1000000000000001</v>
      </c>
      <c r="M4920" s="83">
        <f t="shared" si="755"/>
        <v>1.1000000000000001</v>
      </c>
    </row>
    <row r="4921" spans="1:13" x14ac:dyDescent="0.3">
      <c r="A4921" s="210" t="str">
        <f t="shared" si="747"/>
        <v>2024-IC-L5</v>
      </c>
      <c r="B4921" s="199">
        <f t="shared" si="748"/>
        <v>45682</v>
      </c>
      <c r="C4921" s="210" t="str">
        <f t="shared" si="749"/>
        <v>Zone 4 - Horingbaai</v>
      </c>
      <c r="D4921" s="84" t="s">
        <v>710</v>
      </c>
      <c r="E4921" s="51" t="str">
        <f t="shared" si="750"/>
        <v>Ewald J.</v>
      </c>
      <c r="F4921" s="51" t="str">
        <f t="shared" si="751"/>
        <v>Potgieter</v>
      </c>
      <c r="G4921" s="51" t="str">
        <f t="shared" si="752"/>
        <v>Men U/16</v>
      </c>
      <c r="H4921" s="51" t="str">
        <f t="shared" si="753"/>
        <v>Seagull Angling Club</v>
      </c>
      <c r="I4921" s="84"/>
      <c r="J4921" s="84" t="s">
        <v>20</v>
      </c>
      <c r="K4921" s="84">
        <v>65</v>
      </c>
      <c r="L4921" s="83">
        <f t="shared" si="754"/>
        <v>1</v>
      </c>
      <c r="M4921" s="83">
        <f t="shared" si="755"/>
        <v>1</v>
      </c>
    </row>
    <row r="4922" spans="1:13" x14ac:dyDescent="0.3">
      <c r="A4922" s="210" t="str">
        <f t="shared" si="747"/>
        <v>2024-IC-L5</v>
      </c>
      <c r="B4922" s="199">
        <f t="shared" si="748"/>
        <v>45682</v>
      </c>
      <c r="C4922" s="210" t="str">
        <f t="shared" si="749"/>
        <v>Zone 4 - Horingbaai</v>
      </c>
      <c r="D4922" s="84" t="s">
        <v>710</v>
      </c>
      <c r="E4922" s="51" t="str">
        <f t="shared" si="750"/>
        <v>Ewald J.</v>
      </c>
      <c r="F4922" s="51" t="str">
        <f t="shared" si="751"/>
        <v>Potgieter</v>
      </c>
      <c r="G4922" s="51" t="str">
        <f t="shared" si="752"/>
        <v>Men U/16</v>
      </c>
      <c r="H4922" s="51" t="str">
        <f t="shared" si="753"/>
        <v>Seagull Angling Club</v>
      </c>
      <c r="I4922" s="84"/>
      <c r="J4922" s="84" t="s">
        <v>20</v>
      </c>
      <c r="K4922" s="84">
        <v>65</v>
      </c>
      <c r="L4922" s="83">
        <f t="shared" si="754"/>
        <v>1</v>
      </c>
      <c r="M4922" s="83">
        <f t="shared" si="755"/>
        <v>1</v>
      </c>
    </row>
    <row r="4923" spans="1:13" x14ac:dyDescent="0.3">
      <c r="A4923" s="210" t="str">
        <f t="shared" si="747"/>
        <v>2024-IC-L5</v>
      </c>
      <c r="B4923" s="199">
        <f t="shared" si="748"/>
        <v>45682</v>
      </c>
      <c r="C4923" s="210" t="str">
        <f t="shared" si="749"/>
        <v>Zone 4 - Horingbaai</v>
      </c>
      <c r="D4923" s="84" t="s">
        <v>710</v>
      </c>
      <c r="E4923" s="51" t="str">
        <f t="shared" si="750"/>
        <v>Ewald J.</v>
      </c>
      <c r="F4923" s="51" t="str">
        <f t="shared" si="751"/>
        <v>Potgieter</v>
      </c>
      <c r="G4923" s="51" t="str">
        <f t="shared" si="752"/>
        <v>Men U/16</v>
      </c>
      <c r="H4923" s="51" t="str">
        <f t="shared" si="753"/>
        <v>Seagull Angling Club</v>
      </c>
      <c r="I4923" s="84"/>
      <c r="J4923" s="84" t="s">
        <v>20</v>
      </c>
      <c r="K4923" s="84">
        <v>75</v>
      </c>
      <c r="L4923" s="83">
        <f t="shared" si="754"/>
        <v>1.5</v>
      </c>
      <c r="M4923" s="83">
        <f t="shared" si="755"/>
        <v>1.5</v>
      </c>
    </row>
    <row r="4924" spans="1:13" x14ac:dyDescent="0.3">
      <c r="A4924" s="210" t="str">
        <f t="shared" si="747"/>
        <v>2024-IC-L5</v>
      </c>
      <c r="B4924" s="199">
        <f t="shared" si="748"/>
        <v>45682</v>
      </c>
      <c r="C4924" s="210" t="str">
        <f t="shared" si="749"/>
        <v>Zone 4 - Horingbaai</v>
      </c>
      <c r="D4924" s="84" t="s">
        <v>710</v>
      </c>
      <c r="E4924" s="51" t="str">
        <f t="shared" si="750"/>
        <v>Ewald J.</v>
      </c>
      <c r="F4924" s="51" t="str">
        <f t="shared" si="751"/>
        <v>Potgieter</v>
      </c>
      <c r="G4924" s="51" t="str">
        <f t="shared" si="752"/>
        <v>Men U/16</v>
      </c>
      <c r="H4924" s="51" t="str">
        <f t="shared" si="753"/>
        <v>Seagull Angling Club</v>
      </c>
      <c r="I4924" s="84"/>
      <c r="J4924" s="84" t="s">
        <v>20</v>
      </c>
      <c r="K4924" s="84">
        <v>65</v>
      </c>
      <c r="L4924" s="83">
        <f t="shared" si="754"/>
        <v>1</v>
      </c>
      <c r="M4924" s="83">
        <f t="shared" si="755"/>
        <v>1</v>
      </c>
    </row>
    <row r="4925" spans="1:13" x14ac:dyDescent="0.3">
      <c r="A4925" s="210" t="str">
        <f t="shared" si="747"/>
        <v>2024-IC-L5</v>
      </c>
      <c r="B4925" s="199">
        <f t="shared" si="748"/>
        <v>45682</v>
      </c>
      <c r="C4925" s="210" t="str">
        <f t="shared" si="749"/>
        <v>Zone 4 - Horingbaai</v>
      </c>
      <c r="D4925" s="84" t="s">
        <v>710</v>
      </c>
      <c r="E4925" s="51" t="str">
        <f t="shared" si="750"/>
        <v>Ewald J.</v>
      </c>
      <c r="F4925" s="51" t="str">
        <f t="shared" si="751"/>
        <v>Potgieter</v>
      </c>
      <c r="G4925" s="51" t="str">
        <f t="shared" si="752"/>
        <v>Men U/16</v>
      </c>
      <c r="H4925" s="51" t="str">
        <f t="shared" si="753"/>
        <v>Seagull Angling Club</v>
      </c>
      <c r="I4925" s="84"/>
      <c r="J4925" s="84" t="s">
        <v>8</v>
      </c>
      <c r="K4925" s="84">
        <v>79</v>
      </c>
      <c r="L4925" s="83">
        <f t="shared" si="754"/>
        <v>3.9</v>
      </c>
      <c r="M4925" s="83">
        <f t="shared" si="755"/>
        <v>3.9</v>
      </c>
    </row>
    <row r="4926" spans="1:13" x14ac:dyDescent="0.3">
      <c r="A4926" s="210" t="str">
        <f t="shared" si="747"/>
        <v>2024-IC-L5</v>
      </c>
      <c r="B4926" s="199">
        <f t="shared" si="748"/>
        <v>45682</v>
      </c>
      <c r="C4926" s="210" t="str">
        <f t="shared" si="749"/>
        <v>Zone 4 - Horingbaai</v>
      </c>
      <c r="D4926" s="84" t="s">
        <v>718</v>
      </c>
      <c r="E4926" s="51" t="str">
        <f t="shared" si="750"/>
        <v>Christiaan</v>
      </c>
      <c r="F4926" s="51" t="str">
        <f t="shared" si="751"/>
        <v>Potgieter</v>
      </c>
      <c r="G4926" s="51" t="str">
        <f t="shared" si="752"/>
        <v>Men U/16</v>
      </c>
      <c r="H4926" s="51" t="str">
        <f t="shared" si="753"/>
        <v>Seagull Angling Club</v>
      </c>
      <c r="I4926" s="84"/>
      <c r="J4926" s="84" t="s">
        <v>20</v>
      </c>
      <c r="K4926" s="84">
        <v>78</v>
      </c>
      <c r="L4926" s="83">
        <f t="shared" si="754"/>
        <v>1.7</v>
      </c>
      <c r="M4926" s="83">
        <f t="shared" si="755"/>
        <v>1.7</v>
      </c>
    </row>
    <row r="4927" spans="1:13" x14ac:dyDescent="0.3">
      <c r="A4927" s="210" t="str">
        <f t="shared" si="747"/>
        <v>2024-IC-L5</v>
      </c>
      <c r="B4927" s="199">
        <f t="shared" si="748"/>
        <v>45682</v>
      </c>
      <c r="C4927" s="210" t="str">
        <f t="shared" si="749"/>
        <v>Zone 4 - Horingbaai</v>
      </c>
      <c r="D4927" s="84" t="s">
        <v>718</v>
      </c>
      <c r="E4927" s="51" t="str">
        <f t="shared" si="750"/>
        <v>Christiaan</v>
      </c>
      <c r="F4927" s="51" t="str">
        <f t="shared" si="751"/>
        <v>Potgieter</v>
      </c>
      <c r="G4927" s="51" t="str">
        <f t="shared" si="752"/>
        <v>Men U/16</v>
      </c>
      <c r="H4927" s="51" t="str">
        <f t="shared" si="753"/>
        <v>Seagull Angling Club</v>
      </c>
      <c r="I4927" s="84"/>
      <c r="J4927" s="84" t="s">
        <v>20</v>
      </c>
      <c r="K4927" s="84">
        <v>69</v>
      </c>
      <c r="L4927" s="83">
        <f t="shared" si="754"/>
        <v>1.2</v>
      </c>
      <c r="M4927" s="83">
        <f t="shared" si="755"/>
        <v>1.2</v>
      </c>
    </row>
    <row r="4928" spans="1:13" x14ac:dyDescent="0.3">
      <c r="A4928" s="210" t="str">
        <f t="shared" si="747"/>
        <v>2024-IC-L5</v>
      </c>
      <c r="B4928" s="199">
        <f t="shared" si="748"/>
        <v>45682</v>
      </c>
      <c r="C4928" s="210" t="str">
        <f t="shared" si="749"/>
        <v>Zone 4 - Horingbaai</v>
      </c>
      <c r="D4928" s="84" t="s">
        <v>718</v>
      </c>
      <c r="E4928" s="51" t="str">
        <f t="shared" si="750"/>
        <v>Christiaan</v>
      </c>
      <c r="F4928" s="51" t="str">
        <f t="shared" si="751"/>
        <v>Potgieter</v>
      </c>
      <c r="G4928" s="51" t="str">
        <f t="shared" si="752"/>
        <v>Men U/16</v>
      </c>
      <c r="H4928" s="51" t="str">
        <f t="shared" si="753"/>
        <v>Seagull Angling Club</v>
      </c>
      <c r="I4928" s="84"/>
      <c r="J4928" s="84" t="s">
        <v>20</v>
      </c>
      <c r="K4928" s="84">
        <v>77</v>
      </c>
      <c r="L4928" s="83">
        <f t="shared" si="754"/>
        <v>1.6</v>
      </c>
      <c r="M4928" s="83">
        <f t="shared" si="755"/>
        <v>1.6</v>
      </c>
    </row>
    <row r="4929" spans="1:13" x14ac:dyDescent="0.3">
      <c r="A4929" s="210" t="str">
        <f t="shared" si="747"/>
        <v>2024-IC-L5</v>
      </c>
      <c r="B4929" s="199">
        <f t="shared" si="748"/>
        <v>45682</v>
      </c>
      <c r="C4929" s="210" t="str">
        <f t="shared" si="749"/>
        <v>Zone 4 - Horingbaai</v>
      </c>
      <c r="D4929" s="84" t="s">
        <v>718</v>
      </c>
      <c r="E4929" s="51" t="str">
        <f t="shared" si="750"/>
        <v>Christiaan</v>
      </c>
      <c r="F4929" s="51" t="str">
        <f t="shared" si="751"/>
        <v>Potgieter</v>
      </c>
      <c r="G4929" s="51" t="str">
        <f t="shared" si="752"/>
        <v>Men U/16</v>
      </c>
      <c r="H4929" s="51" t="str">
        <f t="shared" si="753"/>
        <v>Seagull Angling Club</v>
      </c>
      <c r="I4929" s="84"/>
      <c r="J4929" s="84" t="s">
        <v>20</v>
      </c>
      <c r="K4929" s="84">
        <v>78</v>
      </c>
      <c r="L4929" s="83">
        <f t="shared" si="754"/>
        <v>1.7</v>
      </c>
      <c r="M4929" s="83">
        <f t="shared" si="755"/>
        <v>1.7</v>
      </c>
    </row>
    <row r="4930" spans="1:13" x14ac:dyDescent="0.3">
      <c r="A4930" s="210" t="str">
        <f t="shared" si="747"/>
        <v>2024-IC-L5</v>
      </c>
      <c r="B4930" s="199">
        <f t="shared" si="748"/>
        <v>45682</v>
      </c>
      <c r="C4930" s="210" t="str">
        <f t="shared" si="749"/>
        <v>Zone 4 - Horingbaai</v>
      </c>
      <c r="D4930" s="84" t="s">
        <v>718</v>
      </c>
      <c r="E4930" s="51" t="str">
        <f t="shared" si="750"/>
        <v>Christiaan</v>
      </c>
      <c r="F4930" s="51" t="str">
        <f t="shared" si="751"/>
        <v>Potgieter</v>
      </c>
      <c r="G4930" s="51" t="str">
        <f t="shared" si="752"/>
        <v>Men U/16</v>
      </c>
      <c r="H4930" s="51" t="str">
        <f t="shared" si="753"/>
        <v>Seagull Angling Club</v>
      </c>
      <c r="I4930" s="84"/>
      <c r="J4930" s="84" t="s">
        <v>20</v>
      </c>
      <c r="K4930" s="84">
        <v>74</v>
      </c>
      <c r="L4930" s="83">
        <f t="shared" si="754"/>
        <v>1.5</v>
      </c>
      <c r="M4930" s="83">
        <f t="shared" si="755"/>
        <v>1.5</v>
      </c>
    </row>
    <row r="4931" spans="1:13" x14ac:dyDescent="0.3">
      <c r="A4931" s="210" t="str">
        <f t="shared" ref="A4931:A4994" si="756">IF(D4931="","",A4930)</f>
        <v>2024-IC-L5</v>
      </c>
      <c r="B4931" s="199">
        <f t="shared" ref="B4931:B4994" si="757">IF(D4931="","",B4930)</f>
        <v>45682</v>
      </c>
      <c r="C4931" s="210" t="str">
        <f t="shared" ref="C4931:C4994" si="758">IF(D4931="","",C4930)</f>
        <v>Zone 4 - Horingbaai</v>
      </c>
      <c r="D4931" s="84" t="s">
        <v>718</v>
      </c>
      <c r="E4931" s="51" t="str">
        <f t="shared" ref="E4931:E4994" si="759">IF(D4931="","",VLOOKUP(D4931,Master,3,FALSE))</f>
        <v>Christiaan</v>
      </c>
      <c r="F4931" s="51" t="str">
        <f t="shared" ref="F4931:F4994" si="760">IF(D4931="","",VLOOKUP(D4931,Master,4,FALSE))</f>
        <v>Potgieter</v>
      </c>
      <c r="G4931" s="51" t="str">
        <f t="shared" ref="G4931:G4994" si="761">IF(D4931="","",VLOOKUP(D4931,Master,5,FALSE))</f>
        <v>Men U/16</v>
      </c>
      <c r="H4931" s="51" t="str">
        <f t="shared" ref="H4931:H4994" si="762">IF(D4931="","",VLOOKUP(D4931,Master,2,FALSE))</f>
        <v>Seagull Angling Club</v>
      </c>
      <c r="I4931" s="84"/>
      <c r="J4931" s="84" t="s">
        <v>20</v>
      </c>
      <c r="K4931" s="84">
        <v>71</v>
      </c>
      <c r="L4931" s="83">
        <f t="shared" ref="L4931:L4994" si="763">IF(K4931="","",IF(I4931="",ROUND(HLOOKUP(J4931,kgList,K4931,FALSE),1),ROUND(HLOOKUP(I4931,kgList,K4931,FALSE),1)))</f>
        <v>1.3</v>
      </c>
      <c r="M4931" s="83">
        <f t="shared" ref="M4931:M4994" si="764">IF(L4931="","",IF(COUNTA(I4931:J4931)&gt;1,"Edible or Inedible",IF(COUNTA(I4931)=1,L4931*1,IF(COUNTA(J4931)=1,L4931*1,"ERROR"))))</f>
        <v>1.3</v>
      </c>
    </row>
    <row r="4932" spans="1:13" x14ac:dyDescent="0.3">
      <c r="A4932" s="210" t="str">
        <f t="shared" si="756"/>
        <v>2024-IC-L5</v>
      </c>
      <c r="B4932" s="199">
        <f t="shared" si="757"/>
        <v>45682</v>
      </c>
      <c r="C4932" s="210" t="str">
        <f t="shared" si="758"/>
        <v>Zone 4 - Horingbaai</v>
      </c>
      <c r="D4932" s="84" t="s">
        <v>718</v>
      </c>
      <c r="E4932" s="51" t="str">
        <f t="shared" si="759"/>
        <v>Christiaan</v>
      </c>
      <c r="F4932" s="51" t="str">
        <f t="shared" si="760"/>
        <v>Potgieter</v>
      </c>
      <c r="G4932" s="51" t="str">
        <f t="shared" si="761"/>
        <v>Men U/16</v>
      </c>
      <c r="H4932" s="51" t="str">
        <f t="shared" si="762"/>
        <v>Seagull Angling Club</v>
      </c>
      <c r="I4932" s="84"/>
      <c r="J4932" s="84" t="s">
        <v>20</v>
      </c>
      <c r="K4932" s="84">
        <v>72</v>
      </c>
      <c r="L4932" s="83">
        <f t="shared" si="763"/>
        <v>1.3</v>
      </c>
      <c r="M4932" s="83">
        <f t="shared" si="764"/>
        <v>1.3</v>
      </c>
    </row>
    <row r="4933" spans="1:13" x14ac:dyDescent="0.3">
      <c r="A4933" s="210" t="str">
        <f t="shared" si="756"/>
        <v>2024-IC-L5</v>
      </c>
      <c r="B4933" s="199">
        <f t="shared" si="757"/>
        <v>45682</v>
      </c>
      <c r="C4933" s="210" t="str">
        <f t="shared" si="758"/>
        <v>Zone 4 - Horingbaai</v>
      </c>
      <c r="D4933" s="84" t="s">
        <v>718</v>
      </c>
      <c r="E4933" s="51" t="str">
        <f t="shared" si="759"/>
        <v>Christiaan</v>
      </c>
      <c r="F4933" s="51" t="str">
        <f t="shared" si="760"/>
        <v>Potgieter</v>
      </c>
      <c r="G4933" s="51" t="str">
        <f t="shared" si="761"/>
        <v>Men U/16</v>
      </c>
      <c r="H4933" s="51" t="str">
        <f t="shared" si="762"/>
        <v>Seagull Angling Club</v>
      </c>
      <c r="I4933" s="84"/>
      <c r="J4933" s="84" t="s">
        <v>20</v>
      </c>
      <c r="K4933" s="84">
        <v>65</v>
      </c>
      <c r="L4933" s="83">
        <f t="shared" si="763"/>
        <v>1</v>
      </c>
      <c r="M4933" s="83">
        <f t="shared" si="764"/>
        <v>1</v>
      </c>
    </row>
    <row r="4934" spans="1:13" x14ac:dyDescent="0.3">
      <c r="A4934" s="210" t="str">
        <f t="shared" si="756"/>
        <v>2024-IC-L5</v>
      </c>
      <c r="B4934" s="199">
        <f t="shared" si="757"/>
        <v>45682</v>
      </c>
      <c r="C4934" s="210" t="str">
        <f t="shared" si="758"/>
        <v>Zone 4 - Horingbaai</v>
      </c>
      <c r="D4934" s="84" t="s">
        <v>718</v>
      </c>
      <c r="E4934" s="51" t="str">
        <f t="shared" si="759"/>
        <v>Christiaan</v>
      </c>
      <c r="F4934" s="51" t="str">
        <f t="shared" si="760"/>
        <v>Potgieter</v>
      </c>
      <c r="G4934" s="51" t="str">
        <f t="shared" si="761"/>
        <v>Men U/16</v>
      </c>
      <c r="H4934" s="51" t="str">
        <f t="shared" si="762"/>
        <v>Seagull Angling Club</v>
      </c>
      <c r="I4934" s="84"/>
      <c r="J4934" s="84" t="s">
        <v>20</v>
      </c>
      <c r="K4934" s="84">
        <v>67</v>
      </c>
      <c r="L4934" s="83">
        <f t="shared" si="763"/>
        <v>1.1000000000000001</v>
      </c>
      <c r="M4934" s="83">
        <f t="shared" si="764"/>
        <v>1.1000000000000001</v>
      </c>
    </row>
    <row r="4935" spans="1:13" x14ac:dyDescent="0.3">
      <c r="A4935" s="210" t="str">
        <f t="shared" si="756"/>
        <v>2024-IC-L5</v>
      </c>
      <c r="B4935" s="199">
        <f t="shared" si="757"/>
        <v>45682</v>
      </c>
      <c r="C4935" s="210" t="str">
        <f t="shared" si="758"/>
        <v>Zone 4 - Horingbaai</v>
      </c>
      <c r="D4935" s="84" t="s">
        <v>718</v>
      </c>
      <c r="E4935" s="51" t="str">
        <f t="shared" si="759"/>
        <v>Christiaan</v>
      </c>
      <c r="F4935" s="51" t="str">
        <f t="shared" si="760"/>
        <v>Potgieter</v>
      </c>
      <c r="G4935" s="51" t="str">
        <f t="shared" si="761"/>
        <v>Men U/16</v>
      </c>
      <c r="H4935" s="51" t="str">
        <f t="shared" si="762"/>
        <v>Seagull Angling Club</v>
      </c>
      <c r="I4935" s="84"/>
      <c r="J4935" s="84" t="s">
        <v>20</v>
      </c>
      <c r="K4935" s="84">
        <v>71</v>
      </c>
      <c r="L4935" s="83">
        <f t="shared" si="763"/>
        <v>1.3</v>
      </c>
      <c r="M4935" s="83">
        <f t="shared" si="764"/>
        <v>1.3</v>
      </c>
    </row>
    <row r="4936" spans="1:13" x14ac:dyDescent="0.3">
      <c r="A4936" s="210" t="str">
        <f t="shared" si="756"/>
        <v>2024-IC-L5</v>
      </c>
      <c r="B4936" s="199">
        <f t="shared" si="757"/>
        <v>45682</v>
      </c>
      <c r="C4936" s="210" t="str">
        <f t="shared" si="758"/>
        <v>Zone 4 - Horingbaai</v>
      </c>
      <c r="D4936" s="84" t="s">
        <v>718</v>
      </c>
      <c r="E4936" s="51" t="str">
        <f t="shared" si="759"/>
        <v>Christiaan</v>
      </c>
      <c r="F4936" s="51" t="str">
        <f t="shared" si="760"/>
        <v>Potgieter</v>
      </c>
      <c r="G4936" s="51" t="str">
        <f t="shared" si="761"/>
        <v>Men U/16</v>
      </c>
      <c r="H4936" s="51" t="str">
        <f t="shared" si="762"/>
        <v>Seagull Angling Club</v>
      </c>
      <c r="I4936" s="84"/>
      <c r="J4936" s="84" t="s">
        <v>20</v>
      </c>
      <c r="K4936" s="84">
        <v>69</v>
      </c>
      <c r="L4936" s="83">
        <f t="shared" si="763"/>
        <v>1.2</v>
      </c>
      <c r="M4936" s="83">
        <f t="shared" si="764"/>
        <v>1.2</v>
      </c>
    </row>
    <row r="4937" spans="1:13" x14ac:dyDescent="0.3">
      <c r="A4937" s="210" t="str">
        <f t="shared" si="756"/>
        <v>2024-IC-L5</v>
      </c>
      <c r="B4937" s="199">
        <f t="shared" si="757"/>
        <v>45682</v>
      </c>
      <c r="C4937" s="210" t="str">
        <f t="shared" si="758"/>
        <v>Zone 4 - Horingbaai</v>
      </c>
      <c r="D4937" s="84" t="s">
        <v>718</v>
      </c>
      <c r="E4937" s="51" t="str">
        <f t="shared" si="759"/>
        <v>Christiaan</v>
      </c>
      <c r="F4937" s="51" t="str">
        <f t="shared" si="760"/>
        <v>Potgieter</v>
      </c>
      <c r="G4937" s="51" t="str">
        <f t="shared" si="761"/>
        <v>Men U/16</v>
      </c>
      <c r="H4937" s="51" t="str">
        <f t="shared" si="762"/>
        <v>Seagull Angling Club</v>
      </c>
      <c r="I4937" s="84"/>
      <c r="J4937" s="84" t="s">
        <v>20</v>
      </c>
      <c r="K4937" s="84">
        <v>65</v>
      </c>
      <c r="L4937" s="83">
        <f t="shared" si="763"/>
        <v>1</v>
      </c>
      <c r="M4937" s="83">
        <f t="shared" si="764"/>
        <v>1</v>
      </c>
    </row>
    <row r="4938" spans="1:13" x14ac:dyDescent="0.3">
      <c r="A4938" s="210" t="str">
        <f t="shared" si="756"/>
        <v>2024-IC-L5</v>
      </c>
      <c r="B4938" s="199">
        <f t="shared" si="757"/>
        <v>45682</v>
      </c>
      <c r="C4938" s="210" t="str">
        <f t="shared" si="758"/>
        <v>Zone 4 - Horingbaai</v>
      </c>
      <c r="D4938" s="84" t="s">
        <v>718</v>
      </c>
      <c r="E4938" s="51" t="str">
        <f t="shared" si="759"/>
        <v>Christiaan</v>
      </c>
      <c r="F4938" s="51" t="str">
        <f t="shared" si="760"/>
        <v>Potgieter</v>
      </c>
      <c r="G4938" s="51" t="str">
        <f t="shared" si="761"/>
        <v>Men U/16</v>
      </c>
      <c r="H4938" s="51" t="str">
        <f t="shared" si="762"/>
        <v>Seagull Angling Club</v>
      </c>
      <c r="I4938" s="84" t="s">
        <v>19</v>
      </c>
      <c r="J4938" s="84"/>
      <c r="K4938" s="84">
        <v>47</v>
      </c>
      <c r="L4938" s="83">
        <f t="shared" si="763"/>
        <v>1.1000000000000001</v>
      </c>
      <c r="M4938" s="83">
        <f t="shared" si="764"/>
        <v>1.1000000000000001</v>
      </c>
    </row>
    <row r="4939" spans="1:13" x14ac:dyDescent="0.3">
      <c r="A4939" s="210" t="str">
        <f t="shared" si="756"/>
        <v>2024-IC-L5</v>
      </c>
      <c r="B4939" s="199">
        <f t="shared" si="757"/>
        <v>45682</v>
      </c>
      <c r="C4939" s="210" t="str">
        <f t="shared" si="758"/>
        <v>Zone 4 - Horingbaai</v>
      </c>
      <c r="D4939" s="84" t="s">
        <v>718</v>
      </c>
      <c r="E4939" s="51" t="str">
        <f t="shared" si="759"/>
        <v>Christiaan</v>
      </c>
      <c r="F4939" s="51" t="str">
        <f t="shared" si="760"/>
        <v>Potgieter</v>
      </c>
      <c r="G4939" s="51" t="str">
        <f t="shared" si="761"/>
        <v>Men U/16</v>
      </c>
      <c r="H4939" s="51" t="str">
        <f t="shared" si="762"/>
        <v>Seagull Angling Club</v>
      </c>
      <c r="I4939" s="84"/>
      <c r="J4939" s="84" t="s">
        <v>8</v>
      </c>
      <c r="K4939" s="84">
        <v>79</v>
      </c>
      <c r="L4939" s="83">
        <f t="shared" si="763"/>
        <v>3.9</v>
      </c>
      <c r="M4939" s="83">
        <f t="shared" si="764"/>
        <v>3.9</v>
      </c>
    </row>
    <row r="4940" spans="1:13" x14ac:dyDescent="0.3">
      <c r="A4940" s="210" t="str">
        <f t="shared" si="756"/>
        <v>2024-IC-L5</v>
      </c>
      <c r="B4940" s="199">
        <f t="shared" si="757"/>
        <v>45682</v>
      </c>
      <c r="C4940" s="210" t="str">
        <f t="shared" si="758"/>
        <v>Zone 4 - Horingbaai</v>
      </c>
      <c r="D4940" s="84" t="s">
        <v>871</v>
      </c>
      <c r="E4940" s="51" t="str">
        <f t="shared" si="759"/>
        <v>Luan</v>
      </c>
      <c r="F4940" s="51" t="str">
        <f t="shared" si="760"/>
        <v>Van Der Merwe</v>
      </c>
      <c r="G4940" s="51" t="str">
        <f t="shared" si="761"/>
        <v>Men Senior</v>
      </c>
      <c r="H4940" s="51" t="str">
        <f t="shared" si="762"/>
        <v>Seagull Angling Club</v>
      </c>
      <c r="I4940" s="84"/>
      <c r="J4940" s="84"/>
      <c r="K4940" s="84"/>
      <c r="L4940" s="83" t="str">
        <f t="shared" si="763"/>
        <v/>
      </c>
      <c r="M4940" s="83" t="str">
        <f t="shared" si="764"/>
        <v/>
      </c>
    </row>
    <row r="4941" spans="1:13" x14ac:dyDescent="0.3">
      <c r="A4941" s="210" t="str">
        <f t="shared" si="756"/>
        <v>2024-IC-L5</v>
      </c>
      <c r="B4941" s="199">
        <f t="shared" si="757"/>
        <v>45682</v>
      </c>
      <c r="C4941" s="210" t="str">
        <f t="shared" si="758"/>
        <v>Zone 4 - Horingbaai</v>
      </c>
      <c r="D4941" s="84" t="s">
        <v>527</v>
      </c>
      <c r="E4941" s="51" t="str">
        <f t="shared" si="759"/>
        <v>Richard</v>
      </c>
      <c r="F4941" s="51" t="str">
        <f t="shared" si="760"/>
        <v>Kotze</v>
      </c>
      <c r="G4941" s="51" t="str">
        <f t="shared" si="761"/>
        <v>Men Grand Masters</v>
      </c>
      <c r="H4941" s="51" t="str">
        <f t="shared" si="762"/>
        <v>Seagull Angling Club</v>
      </c>
      <c r="I4941" s="84"/>
      <c r="J4941" s="84"/>
      <c r="K4941" s="84"/>
      <c r="L4941" s="83" t="str">
        <f t="shared" si="763"/>
        <v/>
      </c>
      <c r="M4941" s="83" t="str">
        <f t="shared" si="764"/>
        <v/>
      </c>
    </row>
    <row r="4942" spans="1:13" x14ac:dyDescent="0.3">
      <c r="A4942" s="210" t="str">
        <f t="shared" si="756"/>
        <v>2024-IC-L5</v>
      </c>
      <c r="B4942" s="199">
        <f t="shared" si="757"/>
        <v>45682</v>
      </c>
      <c r="C4942" s="210" t="str">
        <f t="shared" si="758"/>
        <v>Zone 4 - Horingbaai</v>
      </c>
      <c r="D4942" s="84" t="s">
        <v>643</v>
      </c>
      <c r="E4942" s="51" t="str">
        <f t="shared" si="759"/>
        <v>Cecilia</v>
      </c>
      <c r="F4942" s="51" t="str">
        <f t="shared" si="760"/>
        <v>Brandt</v>
      </c>
      <c r="G4942" s="51" t="str">
        <f t="shared" si="761"/>
        <v>Ladies Senior</v>
      </c>
      <c r="H4942" s="51" t="str">
        <f t="shared" si="762"/>
        <v>Seagull Angling Club</v>
      </c>
      <c r="I4942" s="84"/>
      <c r="J4942" s="84"/>
      <c r="K4942" s="84"/>
      <c r="L4942" s="83" t="str">
        <f t="shared" si="763"/>
        <v/>
      </c>
      <c r="M4942" s="83" t="str">
        <f t="shared" si="764"/>
        <v/>
      </c>
    </row>
    <row r="4943" spans="1:13" x14ac:dyDescent="0.3">
      <c r="A4943" s="210" t="str">
        <f t="shared" si="756"/>
        <v>2024-IC-L5</v>
      </c>
      <c r="B4943" s="199">
        <f t="shared" si="757"/>
        <v>45682</v>
      </c>
      <c r="C4943" s="210" t="str">
        <f t="shared" si="758"/>
        <v>Zone 4 - Horingbaai</v>
      </c>
      <c r="D4943" s="84" t="s">
        <v>1600</v>
      </c>
      <c r="E4943" s="51" t="str">
        <f t="shared" si="759"/>
        <v>Iwan</v>
      </c>
      <c r="F4943" s="51" t="str">
        <f t="shared" si="760"/>
        <v>Kotze</v>
      </c>
      <c r="G4943" s="51" t="str">
        <f t="shared" si="761"/>
        <v>Men Senior</v>
      </c>
      <c r="H4943" s="51" t="str">
        <f t="shared" si="762"/>
        <v>Seagull Angling Club</v>
      </c>
      <c r="I4943" s="84"/>
      <c r="J4943" s="84"/>
      <c r="K4943" s="84"/>
      <c r="L4943" s="83" t="str">
        <f t="shared" si="763"/>
        <v/>
      </c>
      <c r="M4943" s="83" t="str">
        <f t="shared" si="764"/>
        <v/>
      </c>
    </row>
    <row r="4944" spans="1:13" x14ac:dyDescent="0.3">
      <c r="A4944" s="210" t="str">
        <f t="shared" si="756"/>
        <v>2024-IC-L5</v>
      </c>
      <c r="B4944" s="199">
        <f t="shared" si="757"/>
        <v>45682</v>
      </c>
      <c r="C4944" s="210" t="str">
        <f t="shared" si="758"/>
        <v>Zone 4 - Horingbaai</v>
      </c>
      <c r="D4944" s="84" t="s">
        <v>499</v>
      </c>
      <c r="E4944" s="51" t="str">
        <f t="shared" si="759"/>
        <v>Sean</v>
      </c>
      <c r="F4944" s="51" t="str">
        <f t="shared" si="760"/>
        <v>Van Den Heuvel</v>
      </c>
      <c r="G4944" s="51" t="str">
        <f t="shared" si="761"/>
        <v>Men Veteran</v>
      </c>
      <c r="H4944" s="51" t="str">
        <f t="shared" si="762"/>
        <v>Seagull Angling Club</v>
      </c>
      <c r="I4944" s="84"/>
      <c r="J4944" s="84"/>
      <c r="K4944" s="84"/>
      <c r="L4944" s="83" t="str">
        <f t="shared" si="763"/>
        <v/>
      </c>
      <c r="M4944" s="83" t="str">
        <f t="shared" si="764"/>
        <v/>
      </c>
    </row>
    <row r="4945" spans="1:13" x14ac:dyDescent="0.3">
      <c r="A4945" s="210" t="str">
        <f t="shared" si="756"/>
        <v>2024-IC-L5</v>
      </c>
      <c r="B4945" s="199">
        <f t="shared" si="757"/>
        <v>45682</v>
      </c>
      <c r="C4945" s="210" t="str">
        <f t="shared" si="758"/>
        <v>Zone 4 - Horingbaai</v>
      </c>
      <c r="D4945" s="84" t="s">
        <v>746</v>
      </c>
      <c r="E4945" s="51" t="str">
        <f t="shared" si="759"/>
        <v>Danie</v>
      </c>
      <c r="F4945" s="51" t="str">
        <f t="shared" si="760"/>
        <v>Smith</v>
      </c>
      <c r="G4945" s="51" t="str">
        <f t="shared" si="761"/>
        <v>Men Veteran</v>
      </c>
      <c r="H4945" s="51" t="str">
        <f t="shared" si="762"/>
        <v>Seagull Angling Club</v>
      </c>
      <c r="I4945" s="84"/>
      <c r="J4945" s="84"/>
      <c r="K4945" s="84"/>
      <c r="L4945" s="83" t="str">
        <f t="shared" si="763"/>
        <v/>
      </c>
      <c r="M4945" s="83" t="str">
        <f t="shared" si="764"/>
        <v/>
      </c>
    </row>
    <row r="4946" spans="1:13" x14ac:dyDescent="0.3">
      <c r="A4946" s="210" t="str">
        <f t="shared" si="756"/>
        <v>2024-IC-L5</v>
      </c>
      <c r="B4946" s="199">
        <f t="shared" si="757"/>
        <v>45682</v>
      </c>
      <c r="C4946" s="210" t="str">
        <f t="shared" si="758"/>
        <v>Zone 4 - Horingbaai</v>
      </c>
      <c r="D4946" s="84" t="s">
        <v>806</v>
      </c>
      <c r="E4946" s="51" t="str">
        <f t="shared" si="759"/>
        <v>Michiel</v>
      </c>
      <c r="F4946" s="51" t="str">
        <f t="shared" si="760"/>
        <v>Hattingh</v>
      </c>
      <c r="G4946" s="51" t="str">
        <f t="shared" si="761"/>
        <v>Men Veteran</v>
      </c>
      <c r="H4946" s="51" t="str">
        <f t="shared" si="762"/>
        <v>Seagull Angling Club</v>
      </c>
      <c r="I4946" s="84"/>
      <c r="J4946" s="84"/>
      <c r="K4946" s="84"/>
      <c r="L4946" s="83" t="str">
        <f t="shared" si="763"/>
        <v/>
      </c>
      <c r="M4946" s="83" t="str">
        <f t="shared" si="764"/>
        <v/>
      </c>
    </row>
    <row r="4947" spans="1:13" x14ac:dyDescent="0.3">
      <c r="A4947" s="210" t="str">
        <f t="shared" si="756"/>
        <v>2024-IC-L5</v>
      </c>
      <c r="B4947" s="199">
        <f t="shared" si="757"/>
        <v>45682</v>
      </c>
      <c r="C4947" s="210" t="str">
        <f t="shared" si="758"/>
        <v>Zone 4 - Horingbaai</v>
      </c>
      <c r="D4947" s="84" t="s">
        <v>797</v>
      </c>
      <c r="E4947" s="51" t="str">
        <f t="shared" si="759"/>
        <v>Laurika</v>
      </c>
      <c r="F4947" s="51" t="str">
        <f t="shared" si="760"/>
        <v>Hattingh</v>
      </c>
      <c r="G4947" s="51" t="str">
        <f t="shared" si="761"/>
        <v>Ladies Veteran</v>
      </c>
      <c r="H4947" s="51" t="str">
        <f t="shared" si="762"/>
        <v>Seagull Angling Club</v>
      </c>
      <c r="I4947" s="84"/>
      <c r="J4947" s="84"/>
      <c r="K4947" s="84"/>
      <c r="L4947" s="83" t="str">
        <f t="shared" si="763"/>
        <v/>
      </c>
      <c r="M4947" s="83" t="str">
        <f t="shared" si="764"/>
        <v/>
      </c>
    </row>
    <row r="4948" spans="1:13" x14ac:dyDescent="0.3">
      <c r="A4948" s="210" t="str">
        <f t="shared" si="756"/>
        <v>2024-IC-L5</v>
      </c>
      <c r="B4948" s="199">
        <f t="shared" si="757"/>
        <v>45682</v>
      </c>
      <c r="C4948" s="210" t="str">
        <f t="shared" si="758"/>
        <v>Zone 4 - Horingbaai</v>
      </c>
      <c r="D4948" s="84" t="s">
        <v>884</v>
      </c>
      <c r="E4948" s="51" t="str">
        <f t="shared" si="759"/>
        <v>Martin</v>
      </c>
      <c r="F4948" s="51" t="str">
        <f t="shared" si="760"/>
        <v>Gouws</v>
      </c>
      <c r="G4948" s="51" t="str">
        <f t="shared" si="761"/>
        <v>Men Senior</v>
      </c>
      <c r="H4948" s="51" t="str">
        <f t="shared" si="762"/>
        <v>Seagull Angling Club</v>
      </c>
      <c r="I4948" s="84"/>
      <c r="J4948" s="84"/>
      <c r="K4948" s="84"/>
      <c r="L4948" s="83" t="str">
        <f t="shared" si="763"/>
        <v/>
      </c>
      <c r="M4948" s="83" t="str">
        <f t="shared" si="764"/>
        <v/>
      </c>
    </row>
    <row r="4949" spans="1:13" x14ac:dyDescent="0.3">
      <c r="A4949" s="210" t="str">
        <f t="shared" si="756"/>
        <v>2024-IC-L5</v>
      </c>
      <c r="B4949" s="199">
        <f t="shared" si="757"/>
        <v>45682</v>
      </c>
      <c r="C4949" s="210" t="str">
        <f t="shared" si="758"/>
        <v>Zone 4 - Horingbaai</v>
      </c>
      <c r="D4949" s="84" t="s">
        <v>578</v>
      </c>
      <c r="E4949" s="51" t="str">
        <f t="shared" si="759"/>
        <v>Pieter</v>
      </c>
      <c r="F4949" s="51" t="str">
        <f t="shared" si="760"/>
        <v>Van Aarde</v>
      </c>
      <c r="G4949" s="51" t="str">
        <f t="shared" si="761"/>
        <v>Men Senior</v>
      </c>
      <c r="H4949" s="51" t="str">
        <f t="shared" si="762"/>
        <v>Seagull Angling Club</v>
      </c>
      <c r="I4949" s="84"/>
      <c r="J4949" s="84"/>
      <c r="K4949" s="84"/>
      <c r="L4949" s="83" t="str">
        <f t="shared" si="763"/>
        <v/>
      </c>
      <c r="M4949" s="83" t="str">
        <f t="shared" si="764"/>
        <v/>
      </c>
    </row>
    <row r="4950" spans="1:13" x14ac:dyDescent="0.3">
      <c r="A4950" s="210" t="str">
        <f t="shared" si="756"/>
        <v>2024-IC-L5</v>
      </c>
      <c r="B4950" s="199">
        <f t="shared" si="757"/>
        <v>45682</v>
      </c>
      <c r="C4950" s="210" t="str">
        <f t="shared" si="758"/>
        <v>Zone 4 - Horingbaai</v>
      </c>
      <c r="D4950" s="84" t="s">
        <v>875</v>
      </c>
      <c r="E4950" s="51" t="str">
        <f t="shared" si="759"/>
        <v>Wessel</v>
      </c>
      <c r="F4950" s="51" t="str">
        <f t="shared" si="760"/>
        <v>Swart</v>
      </c>
      <c r="G4950" s="51" t="str">
        <f t="shared" si="761"/>
        <v>Men Master</v>
      </c>
      <c r="H4950" s="51" t="str">
        <f t="shared" si="762"/>
        <v>Seagull Angling Club</v>
      </c>
      <c r="I4950" s="84"/>
      <c r="J4950" s="84"/>
      <c r="K4950" s="84"/>
      <c r="L4950" s="83" t="str">
        <f t="shared" si="763"/>
        <v/>
      </c>
      <c r="M4950" s="83" t="str">
        <f t="shared" si="764"/>
        <v/>
      </c>
    </row>
    <row r="4951" spans="1:13" x14ac:dyDescent="0.3">
      <c r="A4951" s="210" t="str">
        <f t="shared" si="756"/>
        <v>2024-IC-L5</v>
      </c>
      <c r="B4951" s="199">
        <f t="shared" si="757"/>
        <v>45682</v>
      </c>
      <c r="C4951" s="210" t="str">
        <f t="shared" si="758"/>
        <v>Zone 4 - Horingbaai</v>
      </c>
      <c r="D4951" s="84" t="s">
        <v>811</v>
      </c>
      <c r="E4951" s="51" t="str">
        <f t="shared" si="759"/>
        <v>Raul</v>
      </c>
      <c r="F4951" s="51" t="str">
        <f t="shared" si="760"/>
        <v>Batista</v>
      </c>
      <c r="G4951" s="51" t="str">
        <f t="shared" si="761"/>
        <v>Men Master</v>
      </c>
      <c r="H4951" s="51" t="str">
        <f t="shared" si="762"/>
        <v>Seagull Angling Club</v>
      </c>
      <c r="I4951" s="84"/>
      <c r="J4951" s="84"/>
      <c r="K4951" s="84"/>
      <c r="L4951" s="83" t="str">
        <f t="shared" si="763"/>
        <v/>
      </c>
      <c r="M4951" s="83" t="str">
        <f t="shared" si="764"/>
        <v/>
      </c>
    </row>
    <row r="4952" spans="1:13" x14ac:dyDescent="0.3">
      <c r="A4952" s="210" t="str">
        <f t="shared" si="756"/>
        <v>2024-IC-L5</v>
      </c>
      <c r="B4952" s="199">
        <f t="shared" si="757"/>
        <v>45682</v>
      </c>
      <c r="C4952" s="210" t="str">
        <f t="shared" si="758"/>
        <v>Zone 4 - Horingbaai</v>
      </c>
      <c r="D4952" s="84" t="s">
        <v>1088</v>
      </c>
      <c r="E4952" s="51" t="str">
        <f t="shared" si="759"/>
        <v>Tian</v>
      </c>
      <c r="F4952" s="51" t="str">
        <f t="shared" si="760"/>
        <v>Mostert</v>
      </c>
      <c r="G4952" s="51" t="str">
        <f t="shared" si="761"/>
        <v>Men Senior</v>
      </c>
      <c r="H4952" s="51" t="str">
        <f t="shared" si="762"/>
        <v>Seagull Angling Club</v>
      </c>
      <c r="I4952" s="84"/>
      <c r="J4952" s="84"/>
      <c r="K4952" s="84"/>
      <c r="L4952" s="83" t="str">
        <f t="shared" si="763"/>
        <v/>
      </c>
      <c r="M4952" s="83" t="str">
        <f t="shared" si="764"/>
        <v/>
      </c>
    </row>
    <row r="4953" spans="1:13" x14ac:dyDescent="0.3">
      <c r="A4953" s="210" t="str">
        <f t="shared" si="756"/>
        <v>2024-IC-L5</v>
      </c>
      <c r="B4953" s="199">
        <f t="shared" si="757"/>
        <v>45682</v>
      </c>
      <c r="C4953" s="210" t="str">
        <f t="shared" si="758"/>
        <v>Zone 4 - Horingbaai</v>
      </c>
      <c r="D4953" s="84" t="s">
        <v>584</v>
      </c>
      <c r="E4953" s="51" t="str">
        <f t="shared" si="759"/>
        <v>Christel</v>
      </c>
      <c r="F4953" s="51" t="str">
        <f t="shared" si="760"/>
        <v>Visser</v>
      </c>
      <c r="G4953" s="51" t="str">
        <f t="shared" si="761"/>
        <v>Ladies Senior</v>
      </c>
      <c r="H4953" s="51" t="str">
        <f t="shared" si="762"/>
        <v>Seagull Angling Club</v>
      </c>
      <c r="I4953" s="84"/>
      <c r="J4953" s="84"/>
      <c r="K4953" s="84"/>
      <c r="L4953" s="83" t="str">
        <f t="shared" si="763"/>
        <v/>
      </c>
      <c r="M4953" s="83" t="str">
        <f t="shared" si="764"/>
        <v/>
      </c>
    </row>
    <row r="4954" spans="1:13" x14ac:dyDescent="0.3">
      <c r="A4954" s="210" t="str">
        <f t="shared" si="756"/>
        <v>2024-IC-L5</v>
      </c>
      <c r="B4954" s="199">
        <f t="shared" si="757"/>
        <v>45682</v>
      </c>
      <c r="C4954" s="210" t="str">
        <f t="shared" si="758"/>
        <v>Zone 4 - Horingbaai</v>
      </c>
      <c r="D4954" s="84" t="s">
        <v>715</v>
      </c>
      <c r="E4954" s="51" t="str">
        <f t="shared" si="759"/>
        <v>Jacky</v>
      </c>
      <c r="F4954" s="51" t="str">
        <f t="shared" si="760"/>
        <v>Du Toit</v>
      </c>
      <c r="G4954" s="51" t="str">
        <f t="shared" si="761"/>
        <v>Men Senior</v>
      </c>
      <c r="H4954" s="51" t="str">
        <f t="shared" si="762"/>
        <v>Seagull Angling Club</v>
      </c>
      <c r="I4954" s="84"/>
      <c r="J4954" s="84" t="s">
        <v>1257</v>
      </c>
      <c r="K4954" s="84">
        <v>77</v>
      </c>
      <c r="L4954" s="83">
        <f t="shared" si="763"/>
        <v>8.4</v>
      </c>
      <c r="M4954" s="83">
        <f t="shared" si="764"/>
        <v>8.4</v>
      </c>
    </row>
    <row r="4955" spans="1:13" x14ac:dyDescent="0.3">
      <c r="A4955" s="210" t="str">
        <f t="shared" si="756"/>
        <v>2024-IC-L5</v>
      </c>
      <c r="B4955" s="199">
        <f t="shared" si="757"/>
        <v>45682</v>
      </c>
      <c r="C4955" s="210" t="str">
        <f t="shared" si="758"/>
        <v>Zone 4 - Horingbaai</v>
      </c>
      <c r="D4955" s="84" t="s">
        <v>960</v>
      </c>
      <c r="E4955" s="51" t="str">
        <f t="shared" si="759"/>
        <v>Louw</v>
      </c>
      <c r="F4955" s="51" t="str">
        <f t="shared" si="760"/>
        <v>Van Zyl</v>
      </c>
      <c r="G4955" s="51" t="str">
        <f t="shared" si="761"/>
        <v>Men U/16</v>
      </c>
      <c r="H4955" s="51" t="str">
        <f t="shared" si="762"/>
        <v>Steenbras</v>
      </c>
      <c r="I4955" s="84"/>
      <c r="J4955" s="84" t="s">
        <v>8</v>
      </c>
      <c r="K4955" s="84">
        <v>68</v>
      </c>
      <c r="L4955" s="83">
        <f t="shared" si="763"/>
        <v>2.5</v>
      </c>
      <c r="M4955" s="83">
        <f t="shared" si="764"/>
        <v>2.5</v>
      </c>
    </row>
    <row r="4956" spans="1:13" x14ac:dyDescent="0.3">
      <c r="A4956" s="210" t="str">
        <f t="shared" si="756"/>
        <v>2024-IC-L5</v>
      </c>
      <c r="B4956" s="199">
        <f t="shared" si="757"/>
        <v>45682</v>
      </c>
      <c r="C4956" s="210" t="str">
        <f t="shared" si="758"/>
        <v>Zone 4 - Horingbaai</v>
      </c>
      <c r="D4956" s="84" t="s">
        <v>1024</v>
      </c>
      <c r="E4956" s="51" t="str">
        <f t="shared" si="759"/>
        <v>Hanru</v>
      </c>
      <c r="F4956" s="51" t="str">
        <f t="shared" si="760"/>
        <v>Du Preez</v>
      </c>
      <c r="G4956" s="51" t="str">
        <f t="shared" si="761"/>
        <v>Men U/16</v>
      </c>
      <c r="H4956" s="51" t="str">
        <f t="shared" si="762"/>
        <v>Steenbras</v>
      </c>
      <c r="I4956" s="84"/>
      <c r="J4956" s="84" t="s">
        <v>1278</v>
      </c>
      <c r="K4956" s="84">
        <v>168</v>
      </c>
      <c r="L4956" s="83">
        <f t="shared" si="763"/>
        <v>65.7</v>
      </c>
      <c r="M4956" s="83">
        <f t="shared" si="764"/>
        <v>65.7</v>
      </c>
    </row>
    <row r="4957" spans="1:13" x14ac:dyDescent="0.3">
      <c r="A4957" s="210" t="str">
        <f t="shared" si="756"/>
        <v>2024-IC-L5</v>
      </c>
      <c r="B4957" s="199">
        <f t="shared" si="757"/>
        <v>45682</v>
      </c>
      <c r="C4957" s="210" t="str">
        <f t="shared" si="758"/>
        <v>Zone 4 - Horingbaai</v>
      </c>
      <c r="D4957" s="84" t="s">
        <v>894</v>
      </c>
      <c r="E4957" s="51" t="str">
        <f t="shared" si="759"/>
        <v>Johan Sampie</v>
      </c>
      <c r="F4957" s="51" t="str">
        <f t="shared" si="760"/>
        <v>Malherbe</v>
      </c>
      <c r="G4957" s="51" t="str">
        <f t="shared" si="761"/>
        <v>Men Veteran</v>
      </c>
      <c r="H4957" s="51" t="str">
        <f t="shared" si="762"/>
        <v>Steenbras</v>
      </c>
      <c r="I4957" s="84"/>
      <c r="J4957" s="84" t="s">
        <v>1278</v>
      </c>
      <c r="K4957" s="84">
        <v>117</v>
      </c>
      <c r="L4957" s="83">
        <f t="shared" si="763"/>
        <v>20.100000000000001</v>
      </c>
      <c r="M4957" s="83">
        <f t="shared" si="764"/>
        <v>20.100000000000001</v>
      </c>
    </row>
    <row r="4958" spans="1:13" x14ac:dyDescent="0.3">
      <c r="A4958" s="210" t="str">
        <f t="shared" si="756"/>
        <v>2024-IC-L5</v>
      </c>
      <c r="B4958" s="199">
        <f t="shared" si="757"/>
        <v>45682</v>
      </c>
      <c r="C4958" s="210" t="str">
        <f t="shared" si="758"/>
        <v>Zone 4 - Horingbaai</v>
      </c>
      <c r="D4958" s="84" t="s">
        <v>743</v>
      </c>
      <c r="E4958" s="51" t="str">
        <f t="shared" si="759"/>
        <v>David</v>
      </c>
      <c r="F4958" s="51" t="str">
        <f t="shared" si="760"/>
        <v>Smith</v>
      </c>
      <c r="G4958" s="51" t="str">
        <f t="shared" si="761"/>
        <v>Men Veteran</v>
      </c>
      <c r="H4958" s="51" t="str">
        <f t="shared" si="762"/>
        <v>Steenbras</v>
      </c>
      <c r="I4958" s="84"/>
      <c r="J4958" s="84" t="s">
        <v>1257</v>
      </c>
      <c r="K4958" s="84">
        <v>50</v>
      </c>
      <c r="L4958" s="83">
        <f t="shared" si="763"/>
        <v>2.2000000000000002</v>
      </c>
      <c r="M4958" s="83">
        <f t="shared" si="764"/>
        <v>2.2000000000000002</v>
      </c>
    </row>
    <row r="4959" spans="1:13" x14ac:dyDescent="0.3">
      <c r="A4959" s="210" t="str">
        <f t="shared" si="756"/>
        <v>2024-IC-L5</v>
      </c>
      <c r="B4959" s="199">
        <f t="shared" si="757"/>
        <v>45682</v>
      </c>
      <c r="C4959" s="210" t="str">
        <f t="shared" si="758"/>
        <v>Zone 4 - Horingbaai</v>
      </c>
      <c r="D4959" s="84" t="s">
        <v>1026</v>
      </c>
      <c r="E4959" s="51" t="str">
        <f t="shared" si="759"/>
        <v>Alberto</v>
      </c>
      <c r="F4959" s="51" t="str">
        <f t="shared" si="760"/>
        <v>Engelbrecht</v>
      </c>
      <c r="G4959" s="51" t="str">
        <f t="shared" si="761"/>
        <v>Men U/16</v>
      </c>
      <c r="H4959" s="51" t="str">
        <f t="shared" si="762"/>
        <v>Steenbras</v>
      </c>
      <c r="I4959" s="84"/>
      <c r="J4959" s="84" t="s">
        <v>20</v>
      </c>
      <c r="K4959" s="84">
        <v>66</v>
      </c>
      <c r="L4959" s="83">
        <f t="shared" si="763"/>
        <v>1</v>
      </c>
      <c r="M4959" s="83">
        <f t="shared" si="764"/>
        <v>1</v>
      </c>
    </row>
    <row r="4960" spans="1:13" x14ac:dyDescent="0.3">
      <c r="A4960" s="210" t="str">
        <f t="shared" si="756"/>
        <v>2024-IC-L5</v>
      </c>
      <c r="B4960" s="199">
        <f t="shared" si="757"/>
        <v>45682</v>
      </c>
      <c r="C4960" s="210" t="str">
        <f t="shared" si="758"/>
        <v>Zone 4 - Horingbaai</v>
      </c>
      <c r="D4960" s="84" t="s">
        <v>1026</v>
      </c>
      <c r="E4960" s="51" t="str">
        <f t="shared" si="759"/>
        <v>Alberto</v>
      </c>
      <c r="F4960" s="51" t="str">
        <f t="shared" si="760"/>
        <v>Engelbrecht</v>
      </c>
      <c r="G4960" s="51" t="str">
        <f t="shared" si="761"/>
        <v>Men U/16</v>
      </c>
      <c r="H4960" s="51" t="str">
        <f t="shared" si="762"/>
        <v>Steenbras</v>
      </c>
      <c r="I4960" s="84"/>
      <c r="J4960" s="84" t="s">
        <v>20</v>
      </c>
      <c r="K4960" s="84">
        <v>69</v>
      </c>
      <c r="L4960" s="83">
        <f t="shared" si="763"/>
        <v>1.2</v>
      </c>
      <c r="M4960" s="83">
        <f t="shared" si="764"/>
        <v>1.2</v>
      </c>
    </row>
    <row r="4961" spans="1:13" x14ac:dyDescent="0.3">
      <c r="A4961" s="210" t="str">
        <f t="shared" si="756"/>
        <v>2024-IC-L5</v>
      </c>
      <c r="B4961" s="199">
        <f t="shared" si="757"/>
        <v>45682</v>
      </c>
      <c r="C4961" s="210" t="str">
        <f t="shared" si="758"/>
        <v>Zone 4 - Horingbaai</v>
      </c>
      <c r="D4961" s="84" t="s">
        <v>1026</v>
      </c>
      <c r="E4961" s="51" t="str">
        <f t="shared" si="759"/>
        <v>Alberto</v>
      </c>
      <c r="F4961" s="51" t="str">
        <f t="shared" si="760"/>
        <v>Engelbrecht</v>
      </c>
      <c r="G4961" s="51" t="str">
        <f t="shared" si="761"/>
        <v>Men U/16</v>
      </c>
      <c r="H4961" s="51" t="str">
        <f t="shared" si="762"/>
        <v>Steenbras</v>
      </c>
      <c r="I4961" s="84"/>
      <c r="J4961" s="84" t="s">
        <v>20</v>
      </c>
      <c r="K4961" s="84">
        <v>69</v>
      </c>
      <c r="L4961" s="83">
        <f t="shared" si="763"/>
        <v>1.2</v>
      </c>
      <c r="M4961" s="83">
        <f t="shared" si="764"/>
        <v>1.2</v>
      </c>
    </row>
    <row r="4962" spans="1:13" x14ac:dyDescent="0.3">
      <c r="A4962" s="210" t="str">
        <f t="shared" si="756"/>
        <v>2024-IC-L5</v>
      </c>
      <c r="B4962" s="199">
        <f t="shared" si="757"/>
        <v>45682</v>
      </c>
      <c r="C4962" s="210" t="str">
        <f t="shared" si="758"/>
        <v>Zone 4 - Horingbaai</v>
      </c>
      <c r="D4962" s="84" t="s">
        <v>1026</v>
      </c>
      <c r="E4962" s="51" t="str">
        <f t="shared" si="759"/>
        <v>Alberto</v>
      </c>
      <c r="F4962" s="51" t="str">
        <f t="shared" si="760"/>
        <v>Engelbrecht</v>
      </c>
      <c r="G4962" s="51" t="str">
        <f t="shared" si="761"/>
        <v>Men U/16</v>
      </c>
      <c r="H4962" s="51" t="str">
        <f t="shared" si="762"/>
        <v>Steenbras</v>
      </c>
      <c r="I4962" s="84"/>
      <c r="J4962" s="84" t="s">
        <v>20</v>
      </c>
      <c r="K4962" s="84">
        <v>69</v>
      </c>
      <c r="L4962" s="83">
        <f t="shared" si="763"/>
        <v>1.2</v>
      </c>
      <c r="M4962" s="83">
        <f t="shared" si="764"/>
        <v>1.2</v>
      </c>
    </row>
    <row r="4963" spans="1:13" x14ac:dyDescent="0.3">
      <c r="A4963" s="210" t="str">
        <f t="shared" si="756"/>
        <v>2024-IC-L5</v>
      </c>
      <c r="B4963" s="199">
        <f t="shared" si="757"/>
        <v>45682</v>
      </c>
      <c r="C4963" s="210" t="str">
        <f t="shared" si="758"/>
        <v>Zone 4 - Horingbaai</v>
      </c>
      <c r="D4963" s="84" t="s">
        <v>1026</v>
      </c>
      <c r="E4963" s="51" t="str">
        <f t="shared" si="759"/>
        <v>Alberto</v>
      </c>
      <c r="F4963" s="51" t="str">
        <f t="shared" si="760"/>
        <v>Engelbrecht</v>
      </c>
      <c r="G4963" s="51" t="str">
        <f t="shared" si="761"/>
        <v>Men U/16</v>
      </c>
      <c r="H4963" s="51" t="str">
        <f t="shared" si="762"/>
        <v>Steenbras</v>
      </c>
      <c r="I4963" s="84"/>
      <c r="J4963" s="84" t="s">
        <v>20</v>
      </c>
      <c r="K4963" s="84">
        <v>67</v>
      </c>
      <c r="L4963" s="83">
        <f t="shared" si="763"/>
        <v>1.1000000000000001</v>
      </c>
      <c r="M4963" s="83">
        <f t="shared" si="764"/>
        <v>1.1000000000000001</v>
      </c>
    </row>
    <row r="4964" spans="1:13" x14ac:dyDescent="0.3">
      <c r="A4964" s="210" t="str">
        <f t="shared" si="756"/>
        <v>2024-IC-L5</v>
      </c>
      <c r="B4964" s="199">
        <f t="shared" si="757"/>
        <v>45682</v>
      </c>
      <c r="C4964" s="210" t="str">
        <f t="shared" si="758"/>
        <v>Zone 4 - Horingbaai</v>
      </c>
      <c r="D4964" s="84" t="s">
        <v>1026</v>
      </c>
      <c r="E4964" s="51" t="str">
        <f t="shared" si="759"/>
        <v>Alberto</v>
      </c>
      <c r="F4964" s="51" t="str">
        <f t="shared" si="760"/>
        <v>Engelbrecht</v>
      </c>
      <c r="G4964" s="51" t="str">
        <f t="shared" si="761"/>
        <v>Men U/16</v>
      </c>
      <c r="H4964" s="51" t="str">
        <f t="shared" si="762"/>
        <v>Steenbras</v>
      </c>
      <c r="I4964" s="84"/>
      <c r="J4964" s="84" t="s">
        <v>20</v>
      </c>
      <c r="K4964" s="84">
        <v>73</v>
      </c>
      <c r="L4964" s="83">
        <f t="shared" si="763"/>
        <v>1.4</v>
      </c>
      <c r="M4964" s="83">
        <f t="shared" si="764"/>
        <v>1.4</v>
      </c>
    </row>
    <row r="4965" spans="1:13" x14ac:dyDescent="0.3">
      <c r="A4965" s="210" t="str">
        <f t="shared" si="756"/>
        <v>2024-IC-L5</v>
      </c>
      <c r="B4965" s="199">
        <f t="shared" si="757"/>
        <v>45682</v>
      </c>
      <c r="C4965" s="210" t="str">
        <f t="shared" si="758"/>
        <v>Zone 4 - Horingbaai</v>
      </c>
      <c r="D4965" s="84" t="s">
        <v>1564</v>
      </c>
      <c r="E4965" s="51" t="str">
        <f t="shared" si="759"/>
        <v>Wallace</v>
      </c>
      <c r="F4965" s="51" t="str">
        <f t="shared" si="760"/>
        <v>Shepperson</v>
      </c>
      <c r="G4965" s="51" t="str">
        <f t="shared" si="761"/>
        <v>Men Senior</v>
      </c>
      <c r="H4965" s="51" t="str">
        <f t="shared" si="762"/>
        <v>Steenbras</v>
      </c>
      <c r="I4965" s="84" t="s">
        <v>19</v>
      </c>
      <c r="J4965" s="84"/>
      <c r="K4965" s="84">
        <v>44</v>
      </c>
      <c r="L4965" s="83">
        <f t="shared" si="763"/>
        <v>0.9</v>
      </c>
      <c r="M4965" s="83">
        <f t="shared" si="764"/>
        <v>0.9</v>
      </c>
    </row>
    <row r="4966" spans="1:13" x14ac:dyDescent="0.3">
      <c r="A4966" s="210" t="str">
        <f t="shared" si="756"/>
        <v>2024-IC-L5</v>
      </c>
      <c r="B4966" s="199">
        <f t="shared" si="757"/>
        <v>45682</v>
      </c>
      <c r="C4966" s="210" t="str">
        <f t="shared" si="758"/>
        <v>Zone 4 - Horingbaai</v>
      </c>
      <c r="D4966" s="84" t="s">
        <v>1564</v>
      </c>
      <c r="E4966" s="51" t="str">
        <f t="shared" si="759"/>
        <v>Wallace</v>
      </c>
      <c r="F4966" s="51" t="str">
        <f t="shared" si="760"/>
        <v>Shepperson</v>
      </c>
      <c r="G4966" s="51" t="str">
        <f t="shared" si="761"/>
        <v>Men Senior</v>
      </c>
      <c r="H4966" s="51" t="str">
        <f t="shared" si="762"/>
        <v>Steenbras</v>
      </c>
      <c r="I4966" s="84"/>
      <c r="J4966" s="84" t="s">
        <v>20</v>
      </c>
      <c r="K4966" s="84">
        <v>74</v>
      </c>
      <c r="L4966" s="83">
        <f t="shared" si="763"/>
        <v>1.5</v>
      </c>
      <c r="M4966" s="83">
        <f t="shared" si="764"/>
        <v>1.5</v>
      </c>
    </row>
    <row r="4967" spans="1:13" x14ac:dyDescent="0.3">
      <c r="A4967" s="210" t="str">
        <f t="shared" si="756"/>
        <v>2024-IC-L5</v>
      </c>
      <c r="B4967" s="199">
        <f t="shared" si="757"/>
        <v>45682</v>
      </c>
      <c r="C4967" s="210" t="str">
        <f t="shared" si="758"/>
        <v>Zone 4 - Horingbaai</v>
      </c>
      <c r="D4967" s="84" t="s">
        <v>1564</v>
      </c>
      <c r="E4967" s="51" t="str">
        <f t="shared" si="759"/>
        <v>Wallace</v>
      </c>
      <c r="F4967" s="51" t="str">
        <f t="shared" si="760"/>
        <v>Shepperson</v>
      </c>
      <c r="G4967" s="51" t="str">
        <f t="shared" si="761"/>
        <v>Men Senior</v>
      </c>
      <c r="H4967" s="51" t="str">
        <f t="shared" si="762"/>
        <v>Steenbras</v>
      </c>
      <c r="I4967" s="84"/>
      <c r="J4967" s="84" t="s">
        <v>20</v>
      </c>
      <c r="K4967" s="84">
        <v>68</v>
      </c>
      <c r="L4967" s="83">
        <f t="shared" si="763"/>
        <v>1.1000000000000001</v>
      </c>
      <c r="M4967" s="83">
        <f t="shared" si="764"/>
        <v>1.1000000000000001</v>
      </c>
    </row>
    <row r="4968" spans="1:13" x14ac:dyDescent="0.3">
      <c r="A4968" s="210" t="str">
        <f t="shared" si="756"/>
        <v>2024-IC-L5</v>
      </c>
      <c r="B4968" s="199">
        <f t="shared" si="757"/>
        <v>45682</v>
      </c>
      <c r="C4968" s="210" t="str">
        <f t="shared" si="758"/>
        <v>Zone 4 - Horingbaai</v>
      </c>
      <c r="D4968" s="84" t="s">
        <v>1564</v>
      </c>
      <c r="E4968" s="51" t="str">
        <f t="shared" si="759"/>
        <v>Wallace</v>
      </c>
      <c r="F4968" s="51" t="str">
        <f t="shared" si="760"/>
        <v>Shepperson</v>
      </c>
      <c r="G4968" s="51" t="str">
        <f t="shared" si="761"/>
        <v>Men Senior</v>
      </c>
      <c r="H4968" s="51" t="str">
        <f t="shared" si="762"/>
        <v>Steenbras</v>
      </c>
      <c r="I4968" s="84"/>
      <c r="J4968" s="84" t="s">
        <v>20</v>
      </c>
      <c r="K4968" s="84">
        <v>76</v>
      </c>
      <c r="L4968" s="83">
        <f t="shared" si="763"/>
        <v>1.6</v>
      </c>
      <c r="M4968" s="83">
        <f t="shared" si="764"/>
        <v>1.6</v>
      </c>
    </row>
    <row r="4969" spans="1:13" x14ac:dyDescent="0.3">
      <c r="A4969" s="210" t="str">
        <f t="shared" si="756"/>
        <v>2024-IC-L5</v>
      </c>
      <c r="B4969" s="199">
        <f t="shared" si="757"/>
        <v>45682</v>
      </c>
      <c r="C4969" s="210" t="str">
        <f t="shared" si="758"/>
        <v>Zone 4 - Horingbaai</v>
      </c>
      <c r="D4969" s="84" t="s">
        <v>1564</v>
      </c>
      <c r="E4969" s="51" t="str">
        <f t="shared" si="759"/>
        <v>Wallace</v>
      </c>
      <c r="F4969" s="51" t="str">
        <f t="shared" si="760"/>
        <v>Shepperson</v>
      </c>
      <c r="G4969" s="51" t="str">
        <f t="shared" si="761"/>
        <v>Men Senior</v>
      </c>
      <c r="H4969" s="51" t="str">
        <f t="shared" si="762"/>
        <v>Steenbras</v>
      </c>
      <c r="I4969" s="84"/>
      <c r="J4969" s="84" t="s">
        <v>20</v>
      </c>
      <c r="K4969" s="84">
        <v>71</v>
      </c>
      <c r="L4969" s="83">
        <f t="shared" si="763"/>
        <v>1.3</v>
      </c>
      <c r="M4969" s="83">
        <f t="shared" si="764"/>
        <v>1.3</v>
      </c>
    </row>
    <row r="4970" spans="1:13" x14ac:dyDescent="0.3">
      <c r="A4970" s="210" t="str">
        <f t="shared" si="756"/>
        <v>2024-IC-L5</v>
      </c>
      <c r="B4970" s="199">
        <f t="shared" si="757"/>
        <v>45682</v>
      </c>
      <c r="C4970" s="210" t="str">
        <f t="shared" si="758"/>
        <v>Zone 4 - Horingbaai</v>
      </c>
      <c r="D4970" s="84" t="s">
        <v>995</v>
      </c>
      <c r="E4970" s="51" t="str">
        <f t="shared" si="759"/>
        <v>Keanu</v>
      </c>
      <c r="F4970" s="51" t="str">
        <f t="shared" si="760"/>
        <v>Du Preez</v>
      </c>
      <c r="G4970" s="51" t="str">
        <f t="shared" si="761"/>
        <v>Men U/16</v>
      </c>
      <c r="H4970" s="51" t="str">
        <f t="shared" si="762"/>
        <v>Steenbras</v>
      </c>
      <c r="I4970" s="84"/>
      <c r="J4970" s="84" t="s">
        <v>20</v>
      </c>
      <c r="K4970" s="84">
        <v>68</v>
      </c>
      <c r="L4970" s="83">
        <f t="shared" si="763"/>
        <v>1.1000000000000001</v>
      </c>
      <c r="M4970" s="83">
        <f t="shared" si="764"/>
        <v>1.1000000000000001</v>
      </c>
    </row>
    <row r="4971" spans="1:13" x14ac:dyDescent="0.3">
      <c r="A4971" s="210" t="str">
        <f t="shared" si="756"/>
        <v>2024-IC-L5</v>
      </c>
      <c r="B4971" s="199">
        <f t="shared" si="757"/>
        <v>45682</v>
      </c>
      <c r="C4971" s="210" t="str">
        <f t="shared" si="758"/>
        <v>Zone 4 - Horingbaai</v>
      </c>
      <c r="D4971" s="84" t="s">
        <v>995</v>
      </c>
      <c r="E4971" s="51" t="str">
        <f t="shared" si="759"/>
        <v>Keanu</v>
      </c>
      <c r="F4971" s="51" t="str">
        <f t="shared" si="760"/>
        <v>Du Preez</v>
      </c>
      <c r="G4971" s="51" t="str">
        <f t="shared" si="761"/>
        <v>Men U/16</v>
      </c>
      <c r="H4971" s="51" t="str">
        <f t="shared" si="762"/>
        <v>Steenbras</v>
      </c>
      <c r="I4971" s="84"/>
      <c r="J4971" s="84" t="s">
        <v>20</v>
      </c>
      <c r="K4971" s="84">
        <v>66</v>
      </c>
      <c r="L4971" s="83">
        <f t="shared" si="763"/>
        <v>1</v>
      </c>
      <c r="M4971" s="83">
        <f t="shared" si="764"/>
        <v>1</v>
      </c>
    </row>
    <row r="4972" spans="1:13" x14ac:dyDescent="0.3">
      <c r="A4972" s="210" t="str">
        <f t="shared" si="756"/>
        <v>2024-IC-L5</v>
      </c>
      <c r="B4972" s="199">
        <f t="shared" si="757"/>
        <v>45682</v>
      </c>
      <c r="C4972" s="210" t="str">
        <f t="shared" si="758"/>
        <v>Zone 4 - Horingbaai</v>
      </c>
      <c r="D4972" s="84" t="s">
        <v>1097</v>
      </c>
      <c r="E4972" s="51" t="str">
        <f t="shared" si="759"/>
        <v>Marius</v>
      </c>
      <c r="F4972" s="51" t="str">
        <f t="shared" si="760"/>
        <v>Van Wyk</v>
      </c>
      <c r="G4972" s="51" t="str">
        <f t="shared" si="761"/>
        <v>Men Senior</v>
      </c>
      <c r="H4972" s="51" t="str">
        <f t="shared" si="762"/>
        <v>Steenbras</v>
      </c>
      <c r="I4972" s="84"/>
      <c r="J4972" s="84" t="s">
        <v>20</v>
      </c>
      <c r="K4972" s="84">
        <v>72</v>
      </c>
      <c r="L4972" s="83">
        <f t="shared" si="763"/>
        <v>1.3</v>
      </c>
      <c r="M4972" s="83">
        <f t="shared" si="764"/>
        <v>1.3</v>
      </c>
    </row>
    <row r="4973" spans="1:13" x14ac:dyDescent="0.3">
      <c r="A4973" s="210" t="str">
        <f t="shared" si="756"/>
        <v>2024-IC-L5</v>
      </c>
      <c r="B4973" s="199">
        <f t="shared" si="757"/>
        <v>45682</v>
      </c>
      <c r="C4973" s="210" t="str">
        <f t="shared" si="758"/>
        <v>Zone 4 - Horingbaai</v>
      </c>
      <c r="D4973" s="84" t="s">
        <v>1397</v>
      </c>
      <c r="E4973" s="51" t="str">
        <f t="shared" si="759"/>
        <v>Lizanne</v>
      </c>
      <c r="F4973" s="51" t="str">
        <f t="shared" si="760"/>
        <v>Smit</v>
      </c>
      <c r="G4973" s="51" t="str">
        <f t="shared" si="761"/>
        <v>Ladies Senior</v>
      </c>
      <c r="H4973" s="51" t="str">
        <f t="shared" si="762"/>
        <v>Steenbras</v>
      </c>
      <c r="I4973" s="84"/>
      <c r="J4973" s="84" t="s">
        <v>20</v>
      </c>
      <c r="K4973" s="84">
        <v>74</v>
      </c>
      <c r="L4973" s="83">
        <f t="shared" si="763"/>
        <v>1.5</v>
      </c>
      <c r="M4973" s="83">
        <f t="shared" si="764"/>
        <v>1.5</v>
      </c>
    </row>
    <row r="4974" spans="1:13" x14ac:dyDescent="0.3">
      <c r="A4974" s="210" t="str">
        <f t="shared" si="756"/>
        <v>2024-IC-L5</v>
      </c>
      <c r="B4974" s="199">
        <f t="shared" si="757"/>
        <v>45682</v>
      </c>
      <c r="C4974" s="210" t="str">
        <f t="shared" si="758"/>
        <v>Zone 4 - Horingbaai</v>
      </c>
      <c r="D4974" s="84" t="s">
        <v>1397</v>
      </c>
      <c r="E4974" s="51" t="str">
        <f t="shared" si="759"/>
        <v>Lizanne</v>
      </c>
      <c r="F4974" s="51" t="str">
        <f t="shared" si="760"/>
        <v>Smit</v>
      </c>
      <c r="G4974" s="51" t="str">
        <f t="shared" si="761"/>
        <v>Ladies Senior</v>
      </c>
      <c r="H4974" s="51" t="str">
        <f t="shared" si="762"/>
        <v>Steenbras</v>
      </c>
      <c r="I4974" s="84"/>
      <c r="J4974" s="84" t="s">
        <v>20</v>
      </c>
      <c r="K4974" s="84">
        <v>66</v>
      </c>
      <c r="L4974" s="83">
        <f t="shared" si="763"/>
        <v>1</v>
      </c>
      <c r="M4974" s="83">
        <f t="shared" si="764"/>
        <v>1</v>
      </c>
    </row>
    <row r="4975" spans="1:13" x14ac:dyDescent="0.3">
      <c r="A4975" s="210" t="str">
        <f t="shared" si="756"/>
        <v>2024-IC-L5</v>
      </c>
      <c r="B4975" s="199">
        <f t="shared" si="757"/>
        <v>45682</v>
      </c>
      <c r="C4975" s="210" t="str">
        <f t="shared" si="758"/>
        <v>Zone 4 - Horingbaai</v>
      </c>
      <c r="D4975" s="84" t="s">
        <v>684</v>
      </c>
      <c r="E4975" s="51" t="str">
        <f t="shared" si="759"/>
        <v>Gawie</v>
      </c>
      <c r="F4975" s="51" t="str">
        <f t="shared" si="760"/>
        <v>Van Zyl</v>
      </c>
      <c r="G4975" s="51" t="str">
        <f t="shared" si="761"/>
        <v>Men Veteran</v>
      </c>
      <c r="H4975" s="51" t="str">
        <f t="shared" si="762"/>
        <v>Steenbras</v>
      </c>
      <c r="I4975" s="84"/>
      <c r="J4975" s="84" t="s">
        <v>20</v>
      </c>
      <c r="K4975" s="84">
        <v>70</v>
      </c>
      <c r="L4975" s="83">
        <f t="shared" si="763"/>
        <v>1.2</v>
      </c>
      <c r="M4975" s="83">
        <f t="shared" si="764"/>
        <v>1.2</v>
      </c>
    </row>
    <row r="4976" spans="1:13" x14ac:dyDescent="0.3">
      <c r="A4976" s="210" t="str">
        <f t="shared" si="756"/>
        <v>2024-IC-L5</v>
      </c>
      <c r="B4976" s="199">
        <f t="shared" si="757"/>
        <v>45682</v>
      </c>
      <c r="C4976" s="210" t="str">
        <f t="shared" si="758"/>
        <v>Zone 4 - Horingbaai</v>
      </c>
      <c r="D4976" s="84" t="s">
        <v>684</v>
      </c>
      <c r="E4976" s="51" t="str">
        <f t="shared" si="759"/>
        <v>Gawie</v>
      </c>
      <c r="F4976" s="51" t="str">
        <f t="shared" si="760"/>
        <v>Van Zyl</v>
      </c>
      <c r="G4976" s="51" t="str">
        <f t="shared" si="761"/>
        <v>Men Veteran</v>
      </c>
      <c r="H4976" s="51" t="str">
        <f t="shared" si="762"/>
        <v>Steenbras</v>
      </c>
      <c r="I4976" s="84"/>
      <c r="J4976" s="84" t="s">
        <v>20</v>
      </c>
      <c r="K4976" s="84">
        <v>66</v>
      </c>
      <c r="L4976" s="83">
        <f t="shared" si="763"/>
        <v>1</v>
      </c>
      <c r="M4976" s="83">
        <f t="shared" si="764"/>
        <v>1</v>
      </c>
    </row>
    <row r="4977" spans="1:13" x14ac:dyDescent="0.3">
      <c r="A4977" s="210" t="str">
        <f t="shared" si="756"/>
        <v>2024-IC-L5</v>
      </c>
      <c r="B4977" s="199">
        <f t="shared" si="757"/>
        <v>45682</v>
      </c>
      <c r="C4977" s="210" t="str">
        <f t="shared" si="758"/>
        <v>Zone 4 - Horingbaai</v>
      </c>
      <c r="D4977" s="84" t="s">
        <v>1626</v>
      </c>
      <c r="E4977" s="51" t="str">
        <f t="shared" si="759"/>
        <v>Herman</v>
      </c>
      <c r="F4977" s="51" t="str">
        <f t="shared" si="760"/>
        <v>Swanepoel</v>
      </c>
      <c r="G4977" s="51" t="str">
        <f t="shared" si="761"/>
        <v>Men Veteran</v>
      </c>
      <c r="H4977" s="51" t="str">
        <f t="shared" si="762"/>
        <v>Steenbras</v>
      </c>
      <c r="I4977" s="84"/>
      <c r="J4977" s="84" t="s">
        <v>20</v>
      </c>
      <c r="K4977" s="84">
        <v>71</v>
      </c>
      <c r="L4977" s="83">
        <f t="shared" si="763"/>
        <v>1.3</v>
      </c>
      <c r="M4977" s="83">
        <f t="shared" si="764"/>
        <v>1.3</v>
      </c>
    </row>
    <row r="4978" spans="1:13" x14ac:dyDescent="0.3">
      <c r="A4978" s="210" t="str">
        <f t="shared" si="756"/>
        <v>2024-IC-L5</v>
      </c>
      <c r="B4978" s="199">
        <f t="shared" si="757"/>
        <v>45682</v>
      </c>
      <c r="C4978" s="210" t="str">
        <f t="shared" si="758"/>
        <v>Zone 4 - Horingbaai</v>
      </c>
      <c r="D4978" s="84" t="s">
        <v>1626</v>
      </c>
      <c r="E4978" s="51" t="str">
        <f t="shared" si="759"/>
        <v>Herman</v>
      </c>
      <c r="F4978" s="51" t="str">
        <f t="shared" si="760"/>
        <v>Swanepoel</v>
      </c>
      <c r="G4978" s="51" t="str">
        <f t="shared" si="761"/>
        <v>Men Veteran</v>
      </c>
      <c r="H4978" s="51" t="str">
        <f t="shared" si="762"/>
        <v>Steenbras</v>
      </c>
      <c r="I4978" s="84"/>
      <c r="J4978" s="84" t="s">
        <v>20</v>
      </c>
      <c r="K4978" s="84">
        <v>77</v>
      </c>
      <c r="L4978" s="83">
        <f t="shared" si="763"/>
        <v>1.6</v>
      </c>
      <c r="M4978" s="83">
        <f t="shared" si="764"/>
        <v>1.6</v>
      </c>
    </row>
    <row r="4979" spans="1:13" x14ac:dyDescent="0.3">
      <c r="A4979" s="210" t="str">
        <f t="shared" si="756"/>
        <v>2024-IC-L5</v>
      </c>
      <c r="B4979" s="199">
        <f t="shared" si="757"/>
        <v>45682</v>
      </c>
      <c r="C4979" s="210" t="str">
        <f t="shared" si="758"/>
        <v>Zone 4 - Horingbaai</v>
      </c>
      <c r="D4979" s="84" t="s">
        <v>1626</v>
      </c>
      <c r="E4979" s="51" t="str">
        <f t="shared" si="759"/>
        <v>Herman</v>
      </c>
      <c r="F4979" s="51" t="str">
        <f t="shared" si="760"/>
        <v>Swanepoel</v>
      </c>
      <c r="G4979" s="51" t="str">
        <f t="shared" si="761"/>
        <v>Men Veteran</v>
      </c>
      <c r="H4979" s="51" t="str">
        <f t="shared" si="762"/>
        <v>Steenbras</v>
      </c>
      <c r="I4979" s="84"/>
      <c r="J4979" s="84" t="s">
        <v>20</v>
      </c>
      <c r="K4979" s="84">
        <v>69</v>
      </c>
      <c r="L4979" s="83">
        <f t="shared" si="763"/>
        <v>1.2</v>
      </c>
      <c r="M4979" s="83">
        <f t="shared" si="764"/>
        <v>1.2</v>
      </c>
    </row>
    <row r="4980" spans="1:13" x14ac:dyDescent="0.3">
      <c r="A4980" s="210" t="str">
        <f t="shared" si="756"/>
        <v>2024-IC-L5</v>
      </c>
      <c r="B4980" s="199">
        <f t="shared" si="757"/>
        <v>45682</v>
      </c>
      <c r="C4980" s="210" t="str">
        <f t="shared" si="758"/>
        <v>Zone 4 - Horingbaai</v>
      </c>
      <c r="D4980" s="84" t="s">
        <v>1626</v>
      </c>
      <c r="E4980" s="51" t="str">
        <f t="shared" si="759"/>
        <v>Herman</v>
      </c>
      <c r="F4980" s="51" t="str">
        <f t="shared" si="760"/>
        <v>Swanepoel</v>
      </c>
      <c r="G4980" s="51" t="str">
        <f t="shared" si="761"/>
        <v>Men Veteran</v>
      </c>
      <c r="H4980" s="51" t="str">
        <f t="shared" si="762"/>
        <v>Steenbras</v>
      </c>
      <c r="I4980" s="84"/>
      <c r="J4980" s="84" t="s">
        <v>20</v>
      </c>
      <c r="K4980" s="84">
        <v>76</v>
      </c>
      <c r="L4980" s="83">
        <f t="shared" si="763"/>
        <v>1.6</v>
      </c>
      <c r="M4980" s="83">
        <f t="shared" si="764"/>
        <v>1.6</v>
      </c>
    </row>
    <row r="4981" spans="1:13" x14ac:dyDescent="0.3">
      <c r="A4981" s="210" t="str">
        <f t="shared" si="756"/>
        <v>2024-IC-L5</v>
      </c>
      <c r="B4981" s="199">
        <f t="shared" si="757"/>
        <v>45682</v>
      </c>
      <c r="C4981" s="210" t="str">
        <f t="shared" si="758"/>
        <v>Zone 4 - Horingbaai</v>
      </c>
      <c r="D4981" s="84" t="s">
        <v>686</v>
      </c>
      <c r="E4981" s="51" t="str">
        <f t="shared" si="759"/>
        <v>Jayden</v>
      </c>
      <c r="F4981" s="51" t="str">
        <f t="shared" si="760"/>
        <v>Hansen</v>
      </c>
      <c r="G4981" s="51" t="str">
        <f t="shared" si="761"/>
        <v>Men U/16</v>
      </c>
      <c r="H4981" s="51" t="str">
        <f t="shared" si="762"/>
        <v>Steenbras</v>
      </c>
      <c r="I4981" s="84"/>
      <c r="J4981" s="84" t="s">
        <v>20</v>
      </c>
      <c r="K4981" s="84">
        <v>72</v>
      </c>
      <c r="L4981" s="83">
        <f t="shared" si="763"/>
        <v>1.3</v>
      </c>
      <c r="M4981" s="83">
        <f t="shared" si="764"/>
        <v>1.3</v>
      </c>
    </row>
    <row r="4982" spans="1:13" x14ac:dyDescent="0.3">
      <c r="A4982" s="210" t="str">
        <f t="shared" si="756"/>
        <v>2024-IC-L5</v>
      </c>
      <c r="B4982" s="199">
        <f t="shared" si="757"/>
        <v>45682</v>
      </c>
      <c r="C4982" s="210" t="str">
        <f t="shared" si="758"/>
        <v>Zone 4 - Horingbaai</v>
      </c>
      <c r="D4982" s="84" t="s">
        <v>686</v>
      </c>
      <c r="E4982" s="51" t="str">
        <f t="shared" si="759"/>
        <v>Jayden</v>
      </c>
      <c r="F4982" s="51" t="str">
        <f t="shared" si="760"/>
        <v>Hansen</v>
      </c>
      <c r="G4982" s="51" t="str">
        <f t="shared" si="761"/>
        <v>Men U/16</v>
      </c>
      <c r="H4982" s="51" t="str">
        <f t="shared" si="762"/>
        <v>Steenbras</v>
      </c>
      <c r="I4982" s="84"/>
      <c r="J4982" s="84" t="s">
        <v>20</v>
      </c>
      <c r="K4982" s="84">
        <v>69</v>
      </c>
      <c r="L4982" s="83">
        <f t="shared" si="763"/>
        <v>1.2</v>
      </c>
      <c r="M4982" s="83">
        <f t="shared" si="764"/>
        <v>1.2</v>
      </c>
    </row>
    <row r="4983" spans="1:13" x14ac:dyDescent="0.3">
      <c r="A4983" s="210" t="str">
        <f t="shared" si="756"/>
        <v>2024-IC-L5</v>
      </c>
      <c r="B4983" s="199">
        <f t="shared" si="757"/>
        <v>45682</v>
      </c>
      <c r="C4983" s="210" t="str">
        <f t="shared" si="758"/>
        <v>Zone 4 - Horingbaai</v>
      </c>
      <c r="D4983" s="84" t="s">
        <v>686</v>
      </c>
      <c r="E4983" s="51" t="str">
        <f t="shared" si="759"/>
        <v>Jayden</v>
      </c>
      <c r="F4983" s="51" t="str">
        <f t="shared" si="760"/>
        <v>Hansen</v>
      </c>
      <c r="G4983" s="51" t="str">
        <f t="shared" si="761"/>
        <v>Men U/16</v>
      </c>
      <c r="H4983" s="51" t="str">
        <f t="shared" si="762"/>
        <v>Steenbras</v>
      </c>
      <c r="I4983" s="84"/>
      <c r="J4983" s="84" t="s">
        <v>20</v>
      </c>
      <c r="K4983" s="84">
        <v>70</v>
      </c>
      <c r="L4983" s="83">
        <f t="shared" si="763"/>
        <v>1.2</v>
      </c>
      <c r="M4983" s="83">
        <f t="shared" si="764"/>
        <v>1.2</v>
      </c>
    </row>
    <row r="4984" spans="1:13" x14ac:dyDescent="0.3">
      <c r="A4984" s="210" t="str">
        <f t="shared" si="756"/>
        <v>2024-IC-L5</v>
      </c>
      <c r="B4984" s="199">
        <f t="shared" si="757"/>
        <v>45682</v>
      </c>
      <c r="C4984" s="210" t="str">
        <f t="shared" si="758"/>
        <v>Zone 4 - Horingbaai</v>
      </c>
      <c r="D4984" s="84" t="s">
        <v>1158</v>
      </c>
      <c r="E4984" s="51" t="str">
        <f t="shared" si="759"/>
        <v>Luan</v>
      </c>
      <c r="F4984" s="51" t="str">
        <f t="shared" si="760"/>
        <v>Hansen</v>
      </c>
      <c r="G4984" s="51" t="str">
        <f t="shared" si="761"/>
        <v>Men U/16</v>
      </c>
      <c r="H4984" s="51" t="str">
        <f t="shared" si="762"/>
        <v>Steenbras</v>
      </c>
      <c r="I4984" s="84"/>
      <c r="J4984" s="84" t="s">
        <v>20</v>
      </c>
      <c r="K4984" s="84">
        <v>65</v>
      </c>
      <c r="L4984" s="83">
        <f t="shared" si="763"/>
        <v>1</v>
      </c>
      <c r="M4984" s="83">
        <f t="shared" si="764"/>
        <v>1</v>
      </c>
    </row>
    <row r="4985" spans="1:13" x14ac:dyDescent="0.3">
      <c r="A4985" s="210" t="str">
        <f t="shared" si="756"/>
        <v>2024-IC-L5</v>
      </c>
      <c r="B4985" s="199">
        <f t="shared" si="757"/>
        <v>45682</v>
      </c>
      <c r="C4985" s="210" t="str">
        <f t="shared" si="758"/>
        <v>Zone 4 - Horingbaai</v>
      </c>
      <c r="D4985" s="84" t="s">
        <v>1158</v>
      </c>
      <c r="E4985" s="51" t="str">
        <f t="shared" si="759"/>
        <v>Luan</v>
      </c>
      <c r="F4985" s="51" t="str">
        <f t="shared" si="760"/>
        <v>Hansen</v>
      </c>
      <c r="G4985" s="51" t="str">
        <f t="shared" si="761"/>
        <v>Men U/16</v>
      </c>
      <c r="H4985" s="51" t="str">
        <f t="shared" si="762"/>
        <v>Steenbras</v>
      </c>
      <c r="I4985" s="84"/>
      <c r="J4985" s="84" t="s">
        <v>20</v>
      </c>
      <c r="K4985" s="84">
        <v>70</v>
      </c>
      <c r="L4985" s="83">
        <f t="shared" si="763"/>
        <v>1.2</v>
      </c>
      <c r="M4985" s="83">
        <f t="shared" si="764"/>
        <v>1.2</v>
      </c>
    </row>
    <row r="4986" spans="1:13" x14ac:dyDescent="0.3">
      <c r="A4986" s="210" t="str">
        <f t="shared" si="756"/>
        <v>2024-IC-L5</v>
      </c>
      <c r="B4986" s="199">
        <f t="shared" si="757"/>
        <v>45682</v>
      </c>
      <c r="C4986" s="210" t="str">
        <f t="shared" si="758"/>
        <v>Zone 4 - Horingbaai</v>
      </c>
      <c r="D4986" s="84" t="s">
        <v>691</v>
      </c>
      <c r="E4986" s="51" t="str">
        <f t="shared" si="759"/>
        <v>Dirk</v>
      </c>
      <c r="F4986" s="51" t="str">
        <f t="shared" si="760"/>
        <v>Hansen</v>
      </c>
      <c r="G4986" s="51" t="str">
        <f t="shared" si="761"/>
        <v>Men Veteran</v>
      </c>
      <c r="H4986" s="51" t="str">
        <f t="shared" si="762"/>
        <v>Steenbras</v>
      </c>
      <c r="I4986" s="84"/>
      <c r="J4986" s="84" t="s">
        <v>20</v>
      </c>
      <c r="K4986" s="84">
        <v>82</v>
      </c>
      <c r="L4986" s="83">
        <f t="shared" si="763"/>
        <v>2</v>
      </c>
      <c r="M4986" s="83">
        <f t="shared" si="764"/>
        <v>2</v>
      </c>
    </row>
    <row r="4987" spans="1:13" x14ac:dyDescent="0.3">
      <c r="A4987" s="210" t="str">
        <f t="shared" si="756"/>
        <v>2024-IC-L5</v>
      </c>
      <c r="B4987" s="199">
        <f t="shared" si="757"/>
        <v>45682</v>
      </c>
      <c r="C4987" s="210" t="str">
        <f t="shared" si="758"/>
        <v>Zone 4 - Horingbaai</v>
      </c>
      <c r="D4987" s="84" t="s">
        <v>823</v>
      </c>
      <c r="E4987" s="51" t="str">
        <f t="shared" si="759"/>
        <v>Barend</v>
      </c>
      <c r="F4987" s="51" t="str">
        <f t="shared" si="760"/>
        <v>Steynberg</v>
      </c>
      <c r="G4987" s="51" t="str">
        <f t="shared" si="761"/>
        <v>Men U/16</v>
      </c>
      <c r="H4987" s="51" t="str">
        <f t="shared" si="762"/>
        <v>Steenbras</v>
      </c>
      <c r="I4987" s="84"/>
      <c r="J4987" s="84" t="s">
        <v>20</v>
      </c>
      <c r="K4987" s="84">
        <v>65</v>
      </c>
      <c r="L4987" s="83">
        <f t="shared" si="763"/>
        <v>1</v>
      </c>
      <c r="M4987" s="83">
        <f t="shared" si="764"/>
        <v>1</v>
      </c>
    </row>
    <row r="4988" spans="1:13" x14ac:dyDescent="0.3">
      <c r="A4988" s="210" t="str">
        <f t="shared" si="756"/>
        <v>2024-IC-L5</v>
      </c>
      <c r="B4988" s="199">
        <f t="shared" si="757"/>
        <v>45682</v>
      </c>
      <c r="C4988" s="210" t="str">
        <f t="shared" si="758"/>
        <v>Zone 4 - Horingbaai</v>
      </c>
      <c r="D4988" s="84" t="s">
        <v>1563</v>
      </c>
      <c r="E4988" s="51" t="str">
        <f t="shared" si="759"/>
        <v>Alberto</v>
      </c>
      <c r="F4988" s="51" t="str">
        <f t="shared" si="760"/>
        <v>Engelbrecht</v>
      </c>
      <c r="G4988" s="51" t="str">
        <f t="shared" si="761"/>
        <v>Men Senior</v>
      </c>
      <c r="H4988" s="51" t="str">
        <f t="shared" si="762"/>
        <v>Steenbras</v>
      </c>
      <c r="I4988" s="84"/>
      <c r="J4988" s="84" t="s">
        <v>20</v>
      </c>
      <c r="K4988" s="84">
        <v>67</v>
      </c>
      <c r="L4988" s="83">
        <f t="shared" si="763"/>
        <v>1.1000000000000001</v>
      </c>
      <c r="M4988" s="83">
        <f t="shared" si="764"/>
        <v>1.1000000000000001</v>
      </c>
    </row>
    <row r="4989" spans="1:13" x14ac:dyDescent="0.3">
      <c r="A4989" s="210" t="str">
        <f t="shared" si="756"/>
        <v>2024-IC-L5</v>
      </c>
      <c r="B4989" s="199">
        <f t="shared" si="757"/>
        <v>45682</v>
      </c>
      <c r="C4989" s="210" t="str">
        <f t="shared" si="758"/>
        <v>Zone 4 - Horingbaai</v>
      </c>
      <c r="D4989" s="84" t="s">
        <v>1366</v>
      </c>
      <c r="E4989" s="51" t="str">
        <f t="shared" si="759"/>
        <v>Sebastian</v>
      </c>
      <c r="F4989" s="51" t="str">
        <f t="shared" si="760"/>
        <v>Smit</v>
      </c>
      <c r="G4989" s="51" t="str">
        <f t="shared" si="761"/>
        <v>Men U/16</v>
      </c>
      <c r="H4989" s="51" t="str">
        <f t="shared" si="762"/>
        <v>Steenbras</v>
      </c>
      <c r="I4989" s="84"/>
      <c r="J4989" s="84" t="s">
        <v>20</v>
      </c>
      <c r="K4989" s="84">
        <v>70</v>
      </c>
      <c r="L4989" s="83">
        <f t="shared" si="763"/>
        <v>1.2</v>
      </c>
      <c r="M4989" s="83">
        <f t="shared" si="764"/>
        <v>1.2</v>
      </c>
    </row>
    <row r="4990" spans="1:13" x14ac:dyDescent="0.3">
      <c r="A4990" s="210" t="str">
        <f t="shared" si="756"/>
        <v>2024-IC-L5</v>
      </c>
      <c r="B4990" s="199">
        <f t="shared" si="757"/>
        <v>45682</v>
      </c>
      <c r="C4990" s="210" t="str">
        <f t="shared" si="758"/>
        <v>Zone 4 - Horingbaai</v>
      </c>
      <c r="D4990" s="84" t="s">
        <v>1366</v>
      </c>
      <c r="E4990" s="51" t="str">
        <f t="shared" si="759"/>
        <v>Sebastian</v>
      </c>
      <c r="F4990" s="51" t="str">
        <f t="shared" si="760"/>
        <v>Smit</v>
      </c>
      <c r="G4990" s="51" t="str">
        <f t="shared" si="761"/>
        <v>Men U/16</v>
      </c>
      <c r="H4990" s="51" t="str">
        <f t="shared" si="762"/>
        <v>Steenbras</v>
      </c>
      <c r="I4990" s="84"/>
      <c r="J4990" s="84" t="s">
        <v>20</v>
      </c>
      <c r="K4990" s="84">
        <v>73</v>
      </c>
      <c r="L4990" s="83">
        <f t="shared" si="763"/>
        <v>1.4</v>
      </c>
      <c r="M4990" s="83">
        <f t="shared" si="764"/>
        <v>1.4</v>
      </c>
    </row>
    <row r="4991" spans="1:13" x14ac:dyDescent="0.3">
      <c r="A4991" s="210" t="str">
        <f t="shared" si="756"/>
        <v>2024-IC-L5</v>
      </c>
      <c r="B4991" s="199">
        <f t="shared" si="757"/>
        <v>45682</v>
      </c>
      <c r="C4991" s="210" t="str">
        <f t="shared" si="758"/>
        <v>Zone 4 - Horingbaai</v>
      </c>
      <c r="D4991" s="84" t="s">
        <v>1366</v>
      </c>
      <c r="E4991" s="51" t="str">
        <f t="shared" si="759"/>
        <v>Sebastian</v>
      </c>
      <c r="F4991" s="51" t="str">
        <f t="shared" si="760"/>
        <v>Smit</v>
      </c>
      <c r="G4991" s="51" t="str">
        <f t="shared" si="761"/>
        <v>Men U/16</v>
      </c>
      <c r="H4991" s="51" t="str">
        <f t="shared" si="762"/>
        <v>Steenbras</v>
      </c>
      <c r="I4991" s="84" t="s">
        <v>19</v>
      </c>
      <c r="J4991" s="84"/>
      <c r="K4991" s="84">
        <v>44</v>
      </c>
      <c r="L4991" s="83">
        <f t="shared" si="763"/>
        <v>0.9</v>
      </c>
      <c r="M4991" s="83">
        <f t="shared" si="764"/>
        <v>0.9</v>
      </c>
    </row>
    <row r="4992" spans="1:13" x14ac:dyDescent="0.3">
      <c r="A4992" s="210" t="str">
        <f t="shared" si="756"/>
        <v>2024-IC-L5</v>
      </c>
      <c r="B4992" s="199">
        <f t="shared" si="757"/>
        <v>45682</v>
      </c>
      <c r="C4992" s="210" t="str">
        <f t="shared" si="758"/>
        <v>Zone 4 - Horingbaai</v>
      </c>
      <c r="D4992" s="84" t="s">
        <v>678</v>
      </c>
      <c r="E4992" s="51" t="str">
        <f t="shared" si="759"/>
        <v>Sharne</v>
      </c>
      <c r="F4992" s="51" t="str">
        <f t="shared" si="760"/>
        <v>Van Zyl</v>
      </c>
      <c r="G4992" s="51" t="str">
        <f t="shared" si="761"/>
        <v>Ladies Veteran</v>
      </c>
      <c r="H4992" s="51" t="str">
        <f t="shared" si="762"/>
        <v>Steenbras</v>
      </c>
      <c r="I4992" s="84" t="s">
        <v>19</v>
      </c>
      <c r="J4992" s="84"/>
      <c r="K4992" s="84">
        <v>90</v>
      </c>
      <c r="L4992" s="83">
        <f t="shared" si="763"/>
        <v>7.7</v>
      </c>
      <c r="M4992" s="83">
        <f t="shared" si="764"/>
        <v>7.7</v>
      </c>
    </row>
    <row r="4993" spans="1:13" x14ac:dyDescent="0.3">
      <c r="A4993" s="210" t="str">
        <f t="shared" si="756"/>
        <v>2024-IC-L5</v>
      </c>
      <c r="B4993" s="199">
        <f t="shared" si="757"/>
        <v>45682</v>
      </c>
      <c r="C4993" s="210" t="str">
        <f t="shared" si="758"/>
        <v>Zone 4 - Horingbaai</v>
      </c>
      <c r="D4993" s="84" t="s">
        <v>955</v>
      </c>
      <c r="E4993" s="51" t="str">
        <f t="shared" si="759"/>
        <v>Dewald</v>
      </c>
      <c r="F4993" s="51" t="str">
        <f t="shared" si="760"/>
        <v>Van Der Merwe</v>
      </c>
      <c r="G4993" s="51" t="str">
        <f t="shared" si="761"/>
        <v>Men Grand Masters</v>
      </c>
      <c r="H4993" s="51" t="str">
        <f t="shared" si="762"/>
        <v>Steenbras</v>
      </c>
      <c r="I4993" s="84" t="s">
        <v>19</v>
      </c>
      <c r="J4993" s="84"/>
      <c r="K4993" s="84">
        <v>43</v>
      </c>
      <c r="L4993" s="83">
        <f t="shared" si="763"/>
        <v>0.8</v>
      </c>
      <c r="M4993" s="83">
        <f t="shared" si="764"/>
        <v>0.8</v>
      </c>
    </row>
    <row r="4994" spans="1:13" x14ac:dyDescent="0.3">
      <c r="A4994" s="210" t="str">
        <f t="shared" si="756"/>
        <v>2024-IC-L5</v>
      </c>
      <c r="B4994" s="199">
        <f t="shared" si="757"/>
        <v>45682</v>
      </c>
      <c r="C4994" s="210" t="str">
        <f t="shared" si="758"/>
        <v>Zone 4 - Horingbaai</v>
      </c>
      <c r="D4994" s="84" t="s">
        <v>631</v>
      </c>
      <c r="E4994" s="51" t="str">
        <f t="shared" si="759"/>
        <v>Danie</v>
      </c>
      <c r="F4994" s="51" t="str">
        <f t="shared" si="760"/>
        <v>Van Der Merwe</v>
      </c>
      <c r="G4994" s="51" t="str">
        <f t="shared" si="761"/>
        <v>Men Grand Masters</v>
      </c>
      <c r="H4994" s="51" t="str">
        <f t="shared" si="762"/>
        <v>Steenbras</v>
      </c>
      <c r="I4994" s="84" t="s">
        <v>19</v>
      </c>
      <c r="J4994" s="84"/>
      <c r="K4994" s="84">
        <v>41</v>
      </c>
      <c r="L4994" s="83">
        <f t="shared" si="763"/>
        <v>0.7</v>
      </c>
      <c r="M4994" s="83">
        <f t="shared" si="764"/>
        <v>0.7</v>
      </c>
    </row>
    <row r="4995" spans="1:13" x14ac:dyDescent="0.3">
      <c r="A4995" s="210" t="str">
        <f t="shared" ref="A4995:A5058" si="765">IF(D4995="","",A4994)</f>
        <v>2024-IC-L5</v>
      </c>
      <c r="B4995" s="199">
        <f t="shared" ref="B4995:B5058" si="766">IF(D4995="","",B4994)</f>
        <v>45682</v>
      </c>
      <c r="C4995" s="210" t="str">
        <f t="shared" ref="C4995:C5058" si="767">IF(D4995="","",C4994)</f>
        <v>Zone 4 - Horingbaai</v>
      </c>
      <c r="D4995" s="84" t="s">
        <v>631</v>
      </c>
      <c r="E4995" s="51" t="str">
        <f t="shared" ref="E4995:E5058" si="768">IF(D4995="","",VLOOKUP(D4995,Master,3,FALSE))</f>
        <v>Danie</v>
      </c>
      <c r="F4995" s="51" t="str">
        <f t="shared" ref="F4995:F5058" si="769">IF(D4995="","",VLOOKUP(D4995,Master,4,FALSE))</f>
        <v>Van Der Merwe</v>
      </c>
      <c r="G4995" s="51" t="str">
        <f t="shared" ref="G4995:G5058" si="770">IF(D4995="","",VLOOKUP(D4995,Master,5,FALSE))</f>
        <v>Men Grand Masters</v>
      </c>
      <c r="H4995" s="51" t="str">
        <f t="shared" ref="H4995:H5058" si="771">IF(D4995="","",VLOOKUP(D4995,Master,2,FALSE))</f>
        <v>Steenbras</v>
      </c>
      <c r="I4995" s="84" t="s">
        <v>7</v>
      </c>
      <c r="J4995" s="84"/>
      <c r="K4995" s="84">
        <v>30</v>
      </c>
      <c r="L4995" s="83">
        <f t="shared" ref="L4995:L5058" si="772">IF(K4995="","",IF(I4995="",ROUND(HLOOKUP(J4995,kgList,K4995,FALSE),1),ROUND(HLOOKUP(I4995,kgList,K4995,FALSE),1)))</f>
        <v>0.8</v>
      </c>
      <c r="M4995" s="83">
        <f t="shared" ref="M4995:M5058" si="773">IF(L4995="","",IF(COUNTA(I4995:J4995)&gt;1,"Edible or Inedible",IF(COUNTA(I4995)=1,L4995*1,IF(COUNTA(J4995)=1,L4995*1,"ERROR"))))</f>
        <v>0.8</v>
      </c>
    </row>
    <row r="4996" spans="1:13" x14ac:dyDescent="0.3">
      <c r="A4996" s="210" t="str">
        <f t="shared" si="765"/>
        <v>2024-IC-L5</v>
      </c>
      <c r="B4996" s="199">
        <f t="shared" si="766"/>
        <v>45682</v>
      </c>
      <c r="C4996" s="210" t="str">
        <f t="shared" si="767"/>
        <v>Zone 4 - Horingbaai</v>
      </c>
      <c r="D4996" s="84" t="s">
        <v>542</v>
      </c>
      <c r="E4996" s="51" t="str">
        <f t="shared" si="768"/>
        <v>Burger</v>
      </c>
      <c r="F4996" s="51" t="str">
        <f t="shared" si="769"/>
        <v>Van Taak</v>
      </c>
      <c r="G4996" s="51" t="str">
        <f t="shared" si="770"/>
        <v>Men Senior</v>
      </c>
      <c r="H4996" s="51" t="str">
        <f t="shared" si="771"/>
        <v>Steenbras</v>
      </c>
      <c r="I4996" s="84" t="s">
        <v>19</v>
      </c>
      <c r="J4996" s="84"/>
      <c r="K4996" s="84">
        <v>42</v>
      </c>
      <c r="L4996" s="83">
        <f t="shared" si="772"/>
        <v>0.8</v>
      </c>
      <c r="M4996" s="83">
        <f t="shared" si="773"/>
        <v>0.8</v>
      </c>
    </row>
    <row r="4997" spans="1:13" x14ac:dyDescent="0.3">
      <c r="A4997" s="210" t="str">
        <f t="shared" si="765"/>
        <v>2024-IC-L5</v>
      </c>
      <c r="B4997" s="199">
        <f t="shared" si="766"/>
        <v>45682</v>
      </c>
      <c r="C4997" s="210" t="str">
        <f t="shared" si="767"/>
        <v>Zone 4 - Horingbaai</v>
      </c>
      <c r="D4997" s="84" t="s">
        <v>542</v>
      </c>
      <c r="E4997" s="51" t="str">
        <f t="shared" si="768"/>
        <v>Burger</v>
      </c>
      <c r="F4997" s="51" t="str">
        <f t="shared" si="769"/>
        <v>Van Taak</v>
      </c>
      <c r="G4997" s="51" t="str">
        <f t="shared" si="770"/>
        <v>Men Senior</v>
      </c>
      <c r="H4997" s="51" t="str">
        <f t="shared" si="771"/>
        <v>Steenbras</v>
      </c>
      <c r="I4997" s="84" t="s">
        <v>19</v>
      </c>
      <c r="J4997" s="84"/>
      <c r="K4997" s="84">
        <v>67</v>
      </c>
      <c r="L4997" s="83">
        <f t="shared" si="772"/>
        <v>3.1</v>
      </c>
      <c r="M4997" s="83">
        <f t="shared" si="773"/>
        <v>3.1</v>
      </c>
    </row>
    <row r="4998" spans="1:13" x14ac:dyDescent="0.3">
      <c r="A4998" s="210" t="str">
        <f t="shared" si="765"/>
        <v>2024-IC-L5</v>
      </c>
      <c r="B4998" s="199">
        <f t="shared" si="766"/>
        <v>45682</v>
      </c>
      <c r="C4998" s="210" t="str">
        <f t="shared" si="767"/>
        <v>Zone 4 - Horingbaai</v>
      </c>
      <c r="D4998" s="84" t="s">
        <v>651</v>
      </c>
      <c r="E4998" s="51" t="str">
        <f t="shared" si="768"/>
        <v>Adre</v>
      </c>
      <c r="F4998" s="51" t="str">
        <f t="shared" si="769"/>
        <v>Van Der Merwe</v>
      </c>
      <c r="G4998" s="51" t="str">
        <f t="shared" si="770"/>
        <v>Men Grand Masters</v>
      </c>
      <c r="H4998" s="51" t="str">
        <f t="shared" si="771"/>
        <v>Steenbras</v>
      </c>
      <c r="I4998" s="84" t="s">
        <v>19</v>
      </c>
      <c r="J4998" s="84"/>
      <c r="K4998" s="84">
        <v>43</v>
      </c>
      <c r="L4998" s="83">
        <f t="shared" si="772"/>
        <v>0.8</v>
      </c>
      <c r="M4998" s="83">
        <f t="shared" si="773"/>
        <v>0.8</v>
      </c>
    </row>
    <row r="4999" spans="1:13" x14ac:dyDescent="0.3">
      <c r="A4999" s="210" t="str">
        <f t="shared" si="765"/>
        <v>2024-IC-L5</v>
      </c>
      <c r="B4999" s="199">
        <f t="shared" si="766"/>
        <v>45682</v>
      </c>
      <c r="C4999" s="210" t="str">
        <f t="shared" si="767"/>
        <v>Zone 4 - Horingbaai</v>
      </c>
      <c r="D4999" s="84" t="s">
        <v>762</v>
      </c>
      <c r="E4999" s="51" t="str">
        <f t="shared" si="768"/>
        <v>Christopher</v>
      </c>
      <c r="F4999" s="51" t="str">
        <f t="shared" si="769"/>
        <v>Durant</v>
      </c>
      <c r="G4999" s="51" t="str">
        <f t="shared" si="770"/>
        <v>Men Senior</v>
      </c>
      <c r="H4999" s="51" t="str">
        <f t="shared" si="771"/>
        <v>Steenbras</v>
      </c>
      <c r="I4999" s="84" t="s">
        <v>19</v>
      </c>
      <c r="J4999" s="84"/>
      <c r="K4999" s="84">
        <v>48</v>
      </c>
      <c r="L4999" s="83">
        <f t="shared" si="772"/>
        <v>1.1000000000000001</v>
      </c>
      <c r="M4999" s="83">
        <f t="shared" si="773"/>
        <v>1.1000000000000001</v>
      </c>
    </row>
    <row r="5000" spans="1:13" x14ac:dyDescent="0.3">
      <c r="A5000" s="210" t="str">
        <f t="shared" si="765"/>
        <v>2024-IC-L5</v>
      </c>
      <c r="B5000" s="199">
        <f t="shared" si="766"/>
        <v>45682</v>
      </c>
      <c r="C5000" s="210" t="str">
        <f t="shared" si="767"/>
        <v>Zone 4 - Horingbaai</v>
      </c>
      <c r="D5000" s="84" t="s">
        <v>1091</v>
      </c>
      <c r="E5000" s="51" t="str">
        <f t="shared" si="768"/>
        <v>Vincent</v>
      </c>
      <c r="F5000" s="51" t="str">
        <f t="shared" si="769"/>
        <v>Maresch</v>
      </c>
      <c r="G5000" s="51" t="str">
        <f t="shared" si="770"/>
        <v>Men U/16</v>
      </c>
      <c r="H5000" s="51" t="str">
        <f t="shared" si="771"/>
        <v>Steenbras</v>
      </c>
      <c r="I5000" s="84"/>
      <c r="J5000" s="84"/>
      <c r="K5000" s="84"/>
      <c r="L5000" s="83" t="str">
        <f t="shared" si="772"/>
        <v/>
      </c>
      <c r="M5000" s="83" t="str">
        <f t="shared" si="773"/>
        <v/>
      </c>
    </row>
    <row r="5001" spans="1:13" x14ac:dyDescent="0.3">
      <c r="A5001" s="210" t="str">
        <f t="shared" si="765"/>
        <v>2024-IC-L5</v>
      </c>
      <c r="B5001" s="199">
        <f t="shared" si="766"/>
        <v>45682</v>
      </c>
      <c r="C5001" s="210" t="str">
        <f t="shared" si="767"/>
        <v>Zone 4 - Horingbaai</v>
      </c>
      <c r="D5001" s="84" t="s">
        <v>1494</v>
      </c>
      <c r="E5001" s="51" t="str">
        <f t="shared" si="768"/>
        <v>Wikus</v>
      </c>
      <c r="F5001" s="51" t="str">
        <f t="shared" si="769"/>
        <v>Viljoen</v>
      </c>
      <c r="G5001" s="51" t="str">
        <f t="shared" si="770"/>
        <v>Men Veteran</v>
      </c>
      <c r="H5001" s="51" t="str">
        <f t="shared" si="771"/>
        <v>Steenbras</v>
      </c>
      <c r="I5001" s="84"/>
      <c r="J5001" s="84"/>
      <c r="K5001" s="84"/>
      <c r="L5001" s="83" t="str">
        <f t="shared" si="772"/>
        <v/>
      </c>
      <c r="M5001" s="83" t="str">
        <f t="shared" si="773"/>
        <v/>
      </c>
    </row>
    <row r="5002" spans="1:13" x14ac:dyDescent="0.3">
      <c r="A5002" s="210" t="str">
        <f t="shared" si="765"/>
        <v>2024-IC-L5</v>
      </c>
      <c r="B5002" s="199">
        <f t="shared" si="766"/>
        <v>45682</v>
      </c>
      <c r="C5002" s="210" t="str">
        <f t="shared" si="767"/>
        <v>Zone 4 - Horingbaai</v>
      </c>
      <c r="D5002" s="84" t="s">
        <v>1495</v>
      </c>
      <c r="E5002" s="51" t="str">
        <f t="shared" si="768"/>
        <v>Maryna</v>
      </c>
      <c r="F5002" s="51" t="str">
        <f t="shared" si="769"/>
        <v>Viljoen</v>
      </c>
      <c r="G5002" s="51" t="str">
        <f t="shared" si="770"/>
        <v>Ladies Senior</v>
      </c>
      <c r="H5002" s="51" t="str">
        <f t="shared" si="771"/>
        <v>Steenbras</v>
      </c>
      <c r="I5002" s="84"/>
      <c r="J5002" s="84"/>
      <c r="K5002" s="84"/>
      <c r="L5002" s="83" t="str">
        <f t="shared" si="772"/>
        <v/>
      </c>
      <c r="M5002" s="83" t="str">
        <f t="shared" si="773"/>
        <v/>
      </c>
    </row>
    <row r="5003" spans="1:13" x14ac:dyDescent="0.3">
      <c r="A5003" s="210" t="str">
        <f t="shared" si="765"/>
        <v>2024-IC-L5</v>
      </c>
      <c r="B5003" s="199">
        <f t="shared" si="766"/>
        <v>45682</v>
      </c>
      <c r="C5003" s="210" t="str">
        <f t="shared" si="767"/>
        <v>Zone 4 - Horingbaai</v>
      </c>
      <c r="D5003" s="84" t="s">
        <v>1186</v>
      </c>
      <c r="E5003" s="51" t="str">
        <f t="shared" si="768"/>
        <v>Marna</v>
      </c>
      <c r="F5003" s="51" t="str">
        <f t="shared" si="769"/>
        <v>Viljoen</v>
      </c>
      <c r="G5003" s="51" t="str">
        <f t="shared" si="770"/>
        <v>Ladies U/16</v>
      </c>
      <c r="H5003" s="51" t="str">
        <f t="shared" si="771"/>
        <v>Steenbras</v>
      </c>
      <c r="I5003" s="84"/>
      <c r="J5003" s="84"/>
      <c r="K5003" s="84"/>
      <c r="L5003" s="83" t="str">
        <f t="shared" si="772"/>
        <v/>
      </c>
      <c r="M5003" s="83" t="str">
        <f t="shared" si="773"/>
        <v/>
      </c>
    </row>
    <row r="5004" spans="1:13" x14ac:dyDescent="0.3">
      <c r="A5004" s="210" t="str">
        <f t="shared" si="765"/>
        <v>2024-IC-L5</v>
      </c>
      <c r="B5004" s="199">
        <f t="shared" si="766"/>
        <v>45682</v>
      </c>
      <c r="C5004" s="210" t="str">
        <f t="shared" si="767"/>
        <v>Zone 4 - Horingbaai</v>
      </c>
      <c r="D5004" s="84" t="s">
        <v>1659</v>
      </c>
      <c r="E5004" s="51" t="str">
        <f t="shared" si="768"/>
        <v>L'Wyk</v>
      </c>
      <c r="F5004" s="51" t="str">
        <f t="shared" si="769"/>
        <v>Viljoen</v>
      </c>
      <c r="G5004" s="51" t="str">
        <f t="shared" si="770"/>
        <v>Men U/16</v>
      </c>
      <c r="H5004" s="51" t="str">
        <f t="shared" si="771"/>
        <v>Steenbras</v>
      </c>
      <c r="I5004" s="84"/>
      <c r="J5004" s="84"/>
      <c r="K5004" s="84"/>
      <c r="L5004" s="83" t="str">
        <f t="shared" si="772"/>
        <v/>
      </c>
      <c r="M5004" s="83" t="str">
        <f t="shared" si="773"/>
        <v/>
      </c>
    </row>
    <row r="5005" spans="1:13" x14ac:dyDescent="0.3">
      <c r="A5005" s="210" t="str">
        <f t="shared" si="765"/>
        <v>2024-IC-L5</v>
      </c>
      <c r="B5005" s="199">
        <f t="shared" si="766"/>
        <v>45682</v>
      </c>
      <c r="C5005" s="210" t="str">
        <f t="shared" si="767"/>
        <v>Zone 4 - Horingbaai</v>
      </c>
      <c r="D5005" s="84" t="s">
        <v>642</v>
      </c>
      <c r="E5005" s="51" t="str">
        <f t="shared" si="768"/>
        <v>Michael</v>
      </c>
      <c r="F5005" s="51" t="str">
        <f t="shared" si="769"/>
        <v>Durant</v>
      </c>
      <c r="G5005" s="51" t="str">
        <f t="shared" si="770"/>
        <v>Men Veteran</v>
      </c>
      <c r="H5005" s="51" t="str">
        <f t="shared" si="771"/>
        <v>Steenbras</v>
      </c>
      <c r="I5005" s="84"/>
      <c r="J5005" s="84"/>
      <c r="K5005" s="84"/>
      <c r="L5005" s="83" t="str">
        <f t="shared" si="772"/>
        <v/>
      </c>
      <c r="M5005" s="83" t="str">
        <f t="shared" si="773"/>
        <v/>
      </c>
    </row>
    <row r="5006" spans="1:13" x14ac:dyDescent="0.3">
      <c r="A5006" s="210" t="str">
        <f t="shared" si="765"/>
        <v>2024-IC-L5</v>
      </c>
      <c r="B5006" s="199">
        <f t="shared" si="766"/>
        <v>45682</v>
      </c>
      <c r="C5006" s="210" t="str">
        <f t="shared" si="767"/>
        <v>Zone 4 - Horingbaai</v>
      </c>
      <c r="D5006" s="84" t="s">
        <v>503</v>
      </c>
      <c r="E5006" s="51" t="str">
        <f t="shared" si="768"/>
        <v>Danie</v>
      </c>
      <c r="F5006" s="51" t="str">
        <f t="shared" si="769"/>
        <v>Klopper</v>
      </c>
      <c r="G5006" s="51" t="str">
        <f t="shared" si="770"/>
        <v>Men Senior</v>
      </c>
      <c r="H5006" s="51" t="str">
        <f t="shared" si="771"/>
        <v>Steenbras</v>
      </c>
      <c r="I5006" s="84"/>
      <c r="J5006" s="84"/>
      <c r="K5006" s="84"/>
      <c r="L5006" s="83" t="str">
        <f t="shared" si="772"/>
        <v/>
      </c>
      <c r="M5006" s="83" t="str">
        <f t="shared" si="773"/>
        <v/>
      </c>
    </row>
    <row r="5007" spans="1:13" x14ac:dyDescent="0.3">
      <c r="A5007" s="210" t="str">
        <f t="shared" si="765"/>
        <v>2024-IC-L5</v>
      </c>
      <c r="B5007" s="199">
        <f t="shared" si="766"/>
        <v>45682</v>
      </c>
      <c r="C5007" s="210" t="str">
        <f t="shared" si="767"/>
        <v>Zone 4 - Horingbaai</v>
      </c>
      <c r="D5007" s="84" t="s">
        <v>1390</v>
      </c>
      <c r="E5007" s="51" t="str">
        <f t="shared" si="768"/>
        <v>Jacomine</v>
      </c>
      <c r="F5007" s="51" t="str">
        <f t="shared" si="769"/>
        <v>Heath</v>
      </c>
      <c r="G5007" s="51" t="str">
        <f t="shared" si="770"/>
        <v>Ladies Senior</v>
      </c>
      <c r="H5007" s="51" t="str">
        <f t="shared" si="771"/>
        <v>Steenbras</v>
      </c>
      <c r="I5007" s="84"/>
      <c r="J5007" s="84"/>
      <c r="K5007" s="84"/>
      <c r="L5007" s="83" t="str">
        <f t="shared" si="772"/>
        <v/>
      </c>
      <c r="M5007" s="83" t="str">
        <f t="shared" si="773"/>
        <v/>
      </c>
    </row>
    <row r="5008" spans="1:13" x14ac:dyDescent="0.3">
      <c r="A5008" s="210" t="str">
        <f t="shared" si="765"/>
        <v>2024-IC-L5</v>
      </c>
      <c r="B5008" s="199">
        <f t="shared" si="766"/>
        <v>45682</v>
      </c>
      <c r="C5008" s="210" t="str">
        <f t="shared" si="767"/>
        <v>Zone 4 - Horingbaai</v>
      </c>
      <c r="D5008" s="84" t="s">
        <v>1497</v>
      </c>
      <c r="E5008" s="51" t="str">
        <f t="shared" si="768"/>
        <v>Gideon Francois</v>
      </c>
      <c r="F5008" s="51" t="str">
        <f t="shared" si="769"/>
        <v>Snyman</v>
      </c>
      <c r="G5008" s="51" t="str">
        <f t="shared" si="770"/>
        <v>Men Master</v>
      </c>
      <c r="H5008" s="51" t="str">
        <f t="shared" si="771"/>
        <v>Steenbras</v>
      </c>
      <c r="I5008" s="84"/>
      <c r="J5008" s="84"/>
      <c r="K5008" s="84"/>
      <c r="L5008" s="83" t="str">
        <f t="shared" si="772"/>
        <v/>
      </c>
      <c r="M5008" s="83" t="str">
        <f t="shared" si="773"/>
        <v/>
      </c>
    </row>
    <row r="5009" spans="1:13" x14ac:dyDescent="0.3">
      <c r="A5009" s="210" t="str">
        <f t="shared" si="765"/>
        <v>2024-IC-L5</v>
      </c>
      <c r="B5009" s="199">
        <f t="shared" si="766"/>
        <v>45682</v>
      </c>
      <c r="C5009" s="210" t="str">
        <f t="shared" si="767"/>
        <v>Zone 4 - Horingbaai</v>
      </c>
      <c r="D5009" s="84" t="s">
        <v>521</v>
      </c>
      <c r="E5009" s="51" t="str">
        <f t="shared" si="768"/>
        <v>Louis</v>
      </c>
      <c r="F5009" s="51" t="str">
        <f t="shared" si="769"/>
        <v>Heath</v>
      </c>
      <c r="G5009" s="51" t="str">
        <f t="shared" si="770"/>
        <v>Men Grand Masters</v>
      </c>
      <c r="H5009" s="51" t="str">
        <f t="shared" si="771"/>
        <v>Steenbras</v>
      </c>
      <c r="I5009" s="84"/>
      <c r="J5009" s="84"/>
      <c r="K5009" s="84"/>
      <c r="L5009" s="83" t="str">
        <f t="shared" si="772"/>
        <v/>
      </c>
      <c r="M5009" s="83" t="str">
        <f t="shared" si="773"/>
        <v/>
      </c>
    </row>
    <row r="5010" spans="1:13" x14ac:dyDescent="0.3">
      <c r="A5010" s="210" t="str">
        <f t="shared" si="765"/>
        <v>2024-IC-L5</v>
      </c>
      <c r="B5010" s="199">
        <f t="shared" si="766"/>
        <v>45682</v>
      </c>
      <c r="C5010" s="210" t="str">
        <f t="shared" si="767"/>
        <v>Zone 4 - Horingbaai</v>
      </c>
      <c r="D5010" s="84" t="s">
        <v>490</v>
      </c>
      <c r="E5010" s="51" t="str">
        <f t="shared" si="768"/>
        <v>Terence</v>
      </c>
      <c r="F5010" s="51" t="str">
        <f t="shared" si="769"/>
        <v>Clark</v>
      </c>
      <c r="G5010" s="51" t="str">
        <f t="shared" si="770"/>
        <v>Men Grand Masters</v>
      </c>
      <c r="H5010" s="51" t="str">
        <f t="shared" si="771"/>
        <v>Walvis Bay</v>
      </c>
      <c r="I5010" s="84" t="s">
        <v>19</v>
      </c>
      <c r="J5010" s="84"/>
      <c r="K5010" s="84">
        <v>47</v>
      </c>
      <c r="L5010" s="83">
        <f t="shared" si="772"/>
        <v>1.1000000000000001</v>
      </c>
      <c r="M5010" s="83">
        <f t="shared" si="773"/>
        <v>1.1000000000000001</v>
      </c>
    </row>
    <row r="5011" spans="1:13" x14ac:dyDescent="0.3">
      <c r="A5011" s="210" t="str">
        <f t="shared" si="765"/>
        <v>2024-IC-L5</v>
      </c>
      <c r="B5011" s="199">
        <f t="shared" si="766"/>
        <v>45682</v>
      </c>
      <c r="C5011" s="210" t="str">
        <f t="shared" si="767"/>
        <v>Zone 4 - Horingbaai</v>
      </c>
      <c r="D5011" s="84" t="s">
        <v>721</v>
      </c>
      <c r="E5011" s="51" t="str">
        <f t="shared" si="768"/>
        <v>Stehan</v>
      </c>
      <c r="F5011" s="51" t="str">
        <f t="shared" si="769"/>
        <v>Kruger</v>
      </c>
      <c r="G5011" s="51" t="str">
        <f t="shared" si="770"/>
        <v>Men U/16</v>
      </c>
      <c r="H5011" s="51" t="str">
        <f t="shared" si="771"/>
        <v>Walvis Bay</v>
      </c>
      <c r="I5011" s="84" t="s">
        <v>19</v>
      </c>
      <c r="J5011" s="84"/>
      <c r="K5011" s="84">
        <v>49</v>
      </c>
      <c r="L5011" s="83">
        <f t="shared" si="772"/>
        <v>1.2</v>
      </c>
      <c r="M5011" s="83">
        <f t="shared" si="773"/>
        <v>1.2</v>
      </c>
    </row>
    <row r="5012" spans="1:13" x14ac:dyDescent="0.3">
      <c r="A5012" s="210" t="str">
        <f t="shared" si="765"/>
        <v>2024-IC-L5</v>
      </c>
      <c r="B5012" s="199">
        <f t="shared" si="766"/>
        <v>45682</v>
      </c>
      <c r="C5012" s="210" t="str">
        <f t="shared" si="767"/>
        <v>Zone 4 - Horingbaai</v>
      </c>
      <c r="D5012" s="84" t="s">
        <v>832</v>
      </c>
      <c r="E5012" s="51" t="str">
        <f t="shared" si="768"/>
        <v>Mossie (CL)</v>
      </c>
      <c r="F5012" s="51" t="str">
        <f t="shared" si="769"/>
        <v>Mostert</v>
      </c>
      <c r="G5012" s="51" t="str">
        <f t="shared" si="770"/>
        <v>Men Grand Masters</v>
      </c>
      <c r="H5012" s="51" t="str">
        <f t="shared" si="771"/>
        <v>Walvis Bay</v>
      </c>
      <c r="I5012" s="84" t="s">
        <v>7</v>
      </c>
      <c r="J5012" s="84"/>
      <c r="K5012" s="84">
        <v>37</v>
      </c>
      <c r="L5012" s="83">
        <f t="shared" si="772"/>
        <v>1.6</v>
      </c>
      <c r="M5012" s="83">
        <f t="shared" si="773"/>
        <v>1.6</v>
      </c>
    </row>
    <row r="5013" spans="1:13" x14ac:dyDescent="0.3">
      <c r="A5013" s="210" t="str">
        <f t="shared" si="765"/>
        <v>2024-IC-L5</v>
      </c>
      <c r="B5013" s="199">
        <f t="shared" si="766"/>
        <v>45682</v>
      </c>
      <c r="C5013" s="210" t="str">
        <f t="shared" si="767"/>
        <v>Zone 4 - Horingbaai</v>
      </c>
      <c r="D5013" s="84" t="s">
        <v>1555</v>
      </c>
      <c r="E5013" s="51" t="str">
        <f t="shared" si="768"/>
        <v>Hannelie</v>
      </c>
      <c r="F5013" s="51" t="str">
        <f t="shared" si="769"/>
        <v>Du Plessis</v>
      </c>
      <c r="G5013" s="51" t="str">
        <f t="shared" si="770"/>
        <v>Ladies Master</v>
      </c>
      <c r="H5013" s="51" t="str">
        <f t="shared" si="771"/>
        <v>Walvis Bay</v>
      </c>
      <c r="I5013" s="84"/>
      <c r="J5013" s="84" t="s">
        <v>8</v>
      </c>
      <c r="K5013" s="84">
        <v>78</v>
      </c>
      <c r="L5013" s="83">
        <f t="shared" si="772"/>
        <v>3.8</v>
      </c>
      <c r="M5013" s="83">
        <f t="shared" si="773"/>
        <v>3.8</v>
      </c>
    </row>
    <row r="5014" spans="1:13" x14ac:dyDescent="0.3">
      <c r="A5014" s="210" t="str">
        <f t="shared" si="765"/>
        <v>2024-IC-L5</v>
      </c>
      <c r="B5014" s="199">
        <f t="shared" si="766"/>
        <v>45682</v>
      </c>
      <c r="C5014" s="210" t="str">
        <f t="shared" si="767"/>
        <v>Zone 4 - Horingbaai</v>
      </c>
      <c r="D5014" s="84" t="s">
        <v>1764</v>
      </c>
      <c r="E5014" s="51" t="str">
        <f t="shared" si="768"/>
        <v>Nicolette</v>
      </c>
      <c r="F5014" s="51" t="str">
        <f t="shared" si="769"/>
        <v>Schreuder</v>
      </c>
      <c r="G5014" s="51" t="str">
        <f t="shared" si="770"/>
        <v>Ladies Veteran</v>
      </c>
      <c r="H5014" s="51" t="str">
        <f t="shared" si="771"/>
        <v>Walvis Bay</v>
      </c>
      <c r="I5014" s="84"/>
      <c r="J5014" s="84"/>
      <c r="K5014" s="84"/>
      <c r="L5014" s="83" t="str">
        <f t="shared" si="772"/>
        <v/>
      </c>
      <c r="M5014" s="83" t="str">
        <f t="shared" si="773"/>
        <v/>
      </c>
    </row>
    <row r="5015" spans="1:13" x14ac:dyDescent="0.3">
      <c r="A5015" s="210" t="str">
        <f t="shared" si="765"/>
        <v>2024-IC-L5</v>
      </c>
      <c r="B5015" s="199">
        <f t="shared" si="766"/>
        <v>45682</v>
      </c>
      <c r="C5015" s="210" t="str">
        <f t="shared" si="767"/>
        <v>Zone 4 - Horingbaai</v>
      </c>
      <c r="D5015" s="84" t="s">
        <v>1202</v>
      </c>
      <c r="E5015" s="51" t="str">
        <f t="shared" si="768"/>
        <v>Flippie</v>
      </c>
      <c r="F5015" s="51" t="str">
        <f t="shared" si="769"/>
        <v>Scheepers</v>
      </c>
      <c r="G5015" s="51" t="str">
        <f t="shared" si="770"/>
        <v>Men Veteran</v>
      </c>
      <c r="H5015" s="51" t="str">
        <f t="shared" si="771"/>
        <v>Walvis Bay</v>
      </c>
      <c r="I5015" s="84"/>
      <c r="J5015" s="84" t="s">
        <v>1278</v>
      </c>
      <c r="K5015" s="84">
        <v>153</v>
      </c>
      <c r="L5015" s="83">
        <f t="shared" si="772"/>
        <v>48.4</v>
      </c>
      <c r="M5015" s="83">
        <f t="shared" si="773"/>
        <v>48.4</v>
      </c>
    </row>
    <row r="5016" spans="1:13" x14ac:dyDescent="0.3">
      <c r="A5016" s="210" t="str">
        <f t="shared" si="765"/>
        <v>2024-IC-L5</v>
      </c>
      <c r="B5016" s="199">
        <f t="shared" si="766"/>
        <v>45682</v>
      </c>
      <c r="C5016" s="210" t="str">
        <f t="shared" si="767"/>
        <v>Zone 4 - Horingbaai</v>
      </c>
      <c r="D5016" s="84" t="s">
        <v>701</v>
      </c>
      <c r="E5016" s="51" t="str">
        <f t="shared" si="768"/>
        <v>Morne</v>
      </c>
      <c r="F5016" s="51" t="str">
        <f t="shared" si="769"/>
        <v>Kruger</v>
      </c>
      <c r="G5016" s="51" t="str">
        <f t="shared" si="770"/>
        <v>Men Veteran</v>
      </c>
      <c r="H5016" s="51" t="str">
        <f t="shared" si="771"/>
        <v>Walvis Bay</v>
      </c>
      <c r="I5016" s="84"/>
      <c r="J5016" s="84" t="s">
        <v>1257</v>
      </c>
      <c r="K5016" s="84">
        <v>76</v>
      </c>
      <c r="L5016" s="83">
        <f t="shared" si="772"/>
        <v>8</v>
      </c>
      <c r="M5016" s="83">
        <f t="shared" si="773"/>
        <v>8</v>
      </c>
    </row>
    <row r="5017" spans="1:13" x14ac:dyDescent="0.3">
      <c r="A5017" s="210" t="str">
        <f t="shared" si="765"/>
        <v>2024-IC-L5</v>
      </c>
      <c r="B5017" s="199">
        <f t="shared" si="766"/>
        <v>45682</v>
      </c>
      <c r="C5017" s="210" t="str">
        <f t="shared" si="767"/>
        <v>Zone 4 - Horingbaai</v>
      </c>
      <c r="D5017" s="84" t="s">
        <v>1381</v>
      </c>
      <c r="E5017" s="51" t="str">
        <f t="shared" si="768"/>
        <v>Frank</v>
      </c>
      <c r="F5017" s="51" t="str">
        <f t="shared" si="769"/>
        <v>Borruso</v>
      </c>
      <c r="G5017" s="51" t="str">
        <f t="shared" si="770"/>
        <v>Men Master</v>
      </c>
      <c r="H5017" s="51" t="str">
        <f t="shared" si="771"/>
        <v>Walvis Bay</v>
      </c>
      <c r="I5017" s="84"/>
      <c r="J5017" s="84" t="s">
        <v>1257</v>
      </c>
      <c r="K5017" s="84">
        <v>77</v>
      </c>
      <c r="L5017" s="83">
        <f t="shared" si="772"/>
        <v>8.4</v>
      </c>
      <c r="M5017" s="83">
        <f t="shared" si="773"/>
        <v>8.4</v>
      </c>
    </row>
    <row r="5018" spans="1:13" x14ac:dyDescent="0.3">
      <c r="A5018" s="210" t="str">
        <f t="shared" si="765"/>
        <v>2024-IC-L5</v>
      </c>
      <c r="B5018" s="199">
        <f t="shared" si="766"/>
        <v>45682</v>
      </c>
      <c r="C5018" s="210" t="str">
        <f t="shared" si="767"/>
        <v>Zone 4 - Horingbaai</v>
      </c>
      <c r="D5018" s="84" t="s">
        <v>1381</v>
      </c>
      <c r="E5018" s="51" t="str">
        <f t="shared" si="768"/>
        <v>Frank</v>
      </c>
      <c r="F5018" s="51" t="str">
        <f t="shared" si="769"/>
        <v>Borruso</v>
      </c>
      <c r="G5018" s="51" t="str">
        <f t="shared" si="770"/>
        <v>Men Master</v>
      </c>
      <c r="H5018" s="51" t="str">
        <f t="shared" si="771"/>
        <v>Walvis Bay</v>
      </c>
      <c r="I5018" s="84"/>
      <c r="J5018" s="84" t="s">
        <v>20</v>
      </c>
      <c r="K5018" s="84">
        <v>79</v>
      </c>
      <c r="L5018" s="83">
        <f t="shared" si="772"/>
        <v>1.8</v>
      </c>
      <c r="M5018" s="83">
        <f t="shared" si="773"/>
        <v>1.8</v>
      </c>
    </row>
    <row r="5019" spans="1:13" x14ac:dyDescent="0.3">
      <c r="A5019" s="210" t="str">
        <f t="shared" si="765"/>
        <v>2024-IC-L5</v>
      </c>
      <c r="B5019" s="199">
        <f t="shared" si="766"/>
        <v>45682</v>
      </c>
      <c r="C5019" s="210" t="str">
        <f t="shared" si="767"/>
        <v>Zone 4 - Horingbaai</v>
      </c>
      <c r="D5019" s="84" t="s">
        <v>1557</v>
      </c>
      <c r="E5019" s="51" t="str">
        <f t="shared" si="768"/>
        <v>Zillan</v>
      </c>
      <c r="F5019" s="51" t="str">
        <f t="shared" si="769"/>
        <v>Du Pisani</v>
      </c>
      <c r="G5019" s="51" t="str">
        <f t="shared" si="770"/>
        <v>Men Senior</v>
      </c>
      <c r="H5019" s="51" t="str">
        <f t="shared" si="771"/>
        <v>Walvis Bay</v>
      </c>
      <c r="I5019" s="84"/>
      <c r="J5019" s="84" t="s">
        <v>1279</v>
      </c>
      <c r="K5019" s="84">
        <v>117</v>
      </c>
      <c r="L5019" s="83">
        <f t="shared" si="772"/>
        <v>7.4</v>
      </c>
      <c r="M5019" s="83">
        <f t="shared" si="773"/>
        <v>7.4</v>
      </c>
    </row>
    <row r="5020" spans="1:13" x14ac:dyDescent="0.3">
      <c r="A5020" s="210" t="str">
        <f t="shared" si="765"/>
        <v>2024-IC-L5</v>
      </c>
      <c r="B5020" s="199">
        <f t="shared" si="766"/>
        <v>45682</v>
      </c>
      <c r="C5020" s="210" t="str">
        <f t="shared" si="767"/>
        <v>Zone 4 - Horingbaai</v>
      </c>
      <c r="D5020" s="84" t="s">
        <v>1557</v>
      </c>
      <c r="E5020" s="51" t="str">
        <f t="shared" si="768"/>
        <v>Zillan</v>
      </c>
      <c r="F5020" s="51" t="str">
        <f t="shared" si="769"/>
        <v>Du Pisani</v>
      </c>
      <c r="G5020" s="51" t="str">
        <f t="shared" si="770"/>
        <v>Men Senior</v>
      </c>
      <c r="H5020" s="51" t="str">
        <f t="shared" si="771"/>
        <v>Walvis Bay</v>
      </c>
      <c r="I5020" s="84"/>
      <c r="J5020" s="84" t="s">
        <v>1257</v>
      </c>
      <c r="K5020" s="84">
        <v>88</v>
      </c>
      <c r="L5020" s="83">
        <f t="shared" si="772"/>
        <v>12.6</v>
      </c>
      <c r="M5020" s="83">
        <f t="shared" si="773"/>
        <v>12.6</v>
      </c>
    </row>
    <row r="5021" spans="1:13" x14ac:dyDescent="0.3">
      <c r="A5021" s="210" t="str">
        <f t="shared" si="765"/>
        <v>2024-IC-L5</v>
      </c>
      <c r="B5021" s="199">
        <f t="shared" si="766"/>
        <v>45682</v>
      </c>
      <c r="C5021" s="210" t="str">
        <f t="shared" si="767"/>
        <v>Zone 4 - Horingbaai</v>
      </c>
      <c r="D5021" s="84" t="s">
        <v>1173</v>
      </c>
      <c r="E5021" s="51" t="str">
        <f t="shared" si="768"/>
        <v>Ernesto Jeff</v>
      </c>
      <c r="F5021" s="51" t="str">
        <f t="shared" si="769"/>
        <v>Bampton</v>
      </c>
      <c r="G5021" s="51" t="str">
        <f t="shared" si="770"/>
        <v>Men Senior</v>
      </c>
      <c r="H5021" s="51" t="str">
        <f t="shared" si="771"/>
        <v>Walvis Bay</v>
      </c>
      <c r="I5021" s="84"/>
      <c r="J5021" s="84" t="s">
        <v>1279</v>
      </c>
      <c r="K5021" s="84">
        <v>142</v>
      </c>
      <c r="L5021" s="83">
        <f t="shared" si="772"/>
        <v>14.4</v>
      </c>
      <c r="M5021" s="83">
        <f t="shared" si="773"/>
        <v>14.4</v>
      </c>
    </row>
    <row r="5022" spans="1:13" x14ac:dyDescent="0.3">
      <c r="A5022" s="210" t="str">
        <f t="shared" si="765"/>
        <v>2024-IC-L5</v>
      </c>
      <c r="B5022" s="199">
        <f t="shared" si="766"/>
        <v>45682</v>
      </c>
      <c r="C5022" s="210" t="str">
        <f t="shared" si="767"/>
        <v>Zone 4 - Horingbaai</v>
      </c>
      <c r="D5022" s="84" t="s">
        <v>1173</v>
      </c>
      <c r="E5022" s="51" t="str">
        <f t="shared" si="768"/>
        <v>Ernesto Jeff</v>
      </c>
      <c r="F5022" s="51" t="str">
        <f t="shared" si="769"/>
        <v>Bampton</v>
      </c>
      <c r="G5022" s="51" t="str">
        <f t="shared" si="770"/>
        <v>Men Senior</v>
      </c>
      <c r="H5022" s="51" t="str">
        <f t="shared" si="771"/>
        <v>Walvis Bay</v>
      </c>
      <c r="I5022" s="84"/>
      <c r="J5022" s="84" t="s">
        <v>20</v>
      </c>
      <c r="K5022" s="84">
        <v>102</v>
      </c>
      <c r="L5022" s="83">
        <f t="shared" si="772"/>
        <v>4</v>
      </c>
      <c r="M5022" s="83">
        <f t="shared" si="773"/>
        <v>4</v>
      </c>
    </row>
    <row r="5023" spans="1:13" x14ac:dyDescent="0.3">
      <c r="A5023" s="210" t="str">
        <f t="shared" si="765"/>
        <v>2024-IC-L5</v>
      </c>
      <c r="B5023" s="199">
        <f t="shared" si="766"/>
        <v>45682</v>
      </c>
      <c r="C5023" s="210" t="str">
        <f t="shared" si="767"/>
        <v>Zone 4 - Horingbaai</v>
      </c>
      <c r="D5023" s="84" t="s">
        <v>987</v>
      </c>
      <c r="E5023" s="51" t="str">
        <f t="shared" si="768"/>
        <v>Gerrit Albertus</v>
      </c>
      <c r="F5023" s="51" t="str">
        <f t="shared" si="769"/>
        <v>Oberholzer</v>
      </c>
      <c r="G5023" s="51" t="str">
        <f t="shared" si="770"/>
        <v>Men Senior</v>
      </c>
      <c r="H5023" s="51" t="str">
        <f t="shared" si="771"/>
        <v>Walvis Bay</v>
      </c>
      <c r="I5023" s="84"/>
      <c r="J5023" s="84" t="s">
        <v>1279</v>
      </c>
      <c r="K5023" s="84">
        <v>110</v>
      </c>
      <c r="L5023" s="83">
        <f t="shared" si="772"/>
        <v>6</v>
      </c>
      <c r="M5023" s="83">
        <f t="shared" si="773"/>
        <v>6</v>
      </c>
    </row>
    <row r="5024" spans="1:13" x14ac:dyDescent="0.3">
      <c r="A5024" s="210" t="str">
        <f t="shared" si="765"/>
        <v>2024-IC-L5</v>
      </c>
      <c r="B5024" s="199">
        <f t="shared" si="766"/>
        <v>45682</v>
      </c>
      <c r="C5024" s="210" t="str">
        <f t="shared" si="767"/>
        <v>Zone 4 - Horingbaai</v>
      </c>
      <c r="D5024" s="84" t="s">
        <v>1717</v>
      </c>
      <c r="E5024" s="51" t="str">
        <f t="shared" si="768"/>
        <v>Andre</v>
      </c>
      <c r="F5024" s="51" t="str">
        <f t="shared" si="769"/>
        <v>Bezuidehout</v>
      </c>
      <c r="G5024" s="51" t="str">
        <f t="shared" si="770"/>
        <v>Men Master</v>
      </c>
      <c r="H5024" s="51" t="str">
        <f t="shared" si="771"/>
        <v>Walvis Bay</v>
      </c>
      <c r="I5024" s="84"/>
      <c r="J5024" s="84" t="s">
        <v>1279</v>
      </c>
      <c r="K5024" s="84">
        <v>100</v>
      </c>
      <c r="L5024" s="83">
        <f t="shared" si="772"/>
        <v>4.3</v>
      </c>
      <c r="M5024" s="83">
        <f t="shared" si="773"/>
        <v>4.3</v>
      </c>
    </row>
    <row r="5025" spans="1:13" x14ac:dyDescent="0.3">
      <c r="A5025" s="210" t="str">
        <f t="shared" si="765"/>
        <v>2024-IC-L5</v>
      </c>
      <c r="B5025" s="199">
        <f t="shared" si="766"/>
        <v>45682</v>
      </c>
      <c r="C5025" s="210" t="str">
        <f t="shared" si="767"/>
        <v>Zone 4 - Horingbaai</v>
      </c>
      <c r="D5025" s="84" t="s">
        <v>1717</v>
      </c>
      <c r="E5025" s="51" t="str">
        <f t="shared" si="768"/>
        <v>Andre</v>
      </c>
      <c r="F5025" s="51" t="str">
        <f t="shared" si="769"/>
        <v>Bezuidehout</v>
      </c>
      <c r="G5025" s="51" t="str">
        <f t="shared" si="770"/>
        <v>Men Master</v>
      </c>
      <c r="H5025" s="51" t="str">
        <f t="shared" si="771"/>
        <v>Walvis Bay</v>
      </c>
      <c r="I5025" s="84"/>
      <c r="J5025" s="84" t="s">
        <v>1279</v>
      </c>
      <c r="K5025" s="84">
        <v>137</v>
      </c>
      <c r="L5025" s="83">
        <f t="shared" si="772"/>
        <v>12.8</v>
      </c>
      <c r="M5025" s="83">
        <f t="shared" si="773"/>
        <v>12.8</v>
      </c>
    </row>
    <row r="5026" spans="1:13" x14ac:dyDescent="0.3">
      <c r="A5026" s="210" t="str">
        <f t="shared" si="765"/>
        <v>2024-IC-L5</v>
      </c>
      <c r="B5026" s="199">
        <f t="shared" si="766"/>
        <v>45682</v>
      </c>
      <c r="C5026" s="210" t="str">
        <f t="shared" si="767"/>
        <v>Zone 4 - Horingbaai</v>
      </c>
      <c r="D5026" s="84" t="s">
        <v>1717</v>
      </c>
      <c r="E5026" s="51" t="str">
        <f t="shared" si="768"/>
        <v>Andre</v>
      </c>
      <c r="F5026" s="51" t="str">
        <f t="shared" si="769"/>
        <v>Bezuidehout</v>
      </c>
      <c r="G5026" s="51" t="str">
        <f t="shared" si="770"/>
        <v>Men Master</v>
      </c>
      <c r="H5026" s="51" t="str">
        <f t="shared" si="771"/>
        <v>Walvis Bay</v>
      </c>
      <c r="I5026" s="84"/>
      <c r="J5026" s="84" t="s">
        <v>1279</v>
      </c>
      <c r="K5026" s="84">
        <v>128</v>
      </c>
      <c r="L5026" s="83">
        <f t="shared" si="772"/>
        <v>10.1</v>
      </c>
      <c r="M5026" s="83">
        <f t="shared" si="773"/>
        <v>10.1</v>
      </c>
    </row>
    <row r="5027" spans="1:13" x14ac:dyDescent="0.3">
      <c r="A5027" s="210" t="str">
        <f t="shared" si="765"/>
        <v>2024-IC-L5</v>
      </c>
      <c r="B5027" s="199">
        <f t="shared" si="766"/>
        <v>45682</v>
      </c>
      <c r="C5027" s="210" t="str">
        <f t="shared" si="767"/>
        <v>Zone 4 - Horingbaai</v>
      </c>
      <c r="D5027" s="84" t="s">
        <v>1717</v>
      </c>
      <c r="E5027" s="51" t="str">
        <f t="shared" si="768"/>
        <v>Andre</v>
      </c>
      <c r="F5027" s="51" t="str">
        <f t="shared" si="769"/>
        <v>Bezuidehout</v>
      </c>
      <c r="G5027" s="51" t="str">
        <f t="shared" si="770"/>
        <v>Men Master</v>
      </c>
      <c r="H5027" s="51" t="str">
        <f t="shared" si="771"/>
        <v>Walvis Bay</v>
      </c>
      <c r="I5027" s="84"/>
      <c r="J5027" s="84" t="s">
        <v>1279</v>
      </c>
      <c r="K5027" s="84">
        <v>115</v>
      </c>
      <c r="L5027" s="83">
        <f t="shared" si="772"/>
        <v>7</v>
      </c>
      <c r="M5027" s="83">
        <f t="shared" si="773"/>
        <v>7</v>
      </c>
    </row>
    <row r="5028" spans="1:13" x14ac:dyDescent="0.3">
      <c r="A5028" s="210" t="str">
        <f t="shared" si="765"/>
        <v>2024-IC-L5</v>
      </c>
      <c r="B5028" s="199">
        <f t="shared" si="766"/>
        <v>45682</v>
      </c>
      <c r="C5028" s="210" t="str">
        <f t="shared" si="767"/>
        <v>Zone 4 - Horingbaai</v>
      </c>
      <c r="D5028" s="84" t="s">
        <v>1717</v>
      </c>
      <c r="E5028" s="51" t="str">
        <f t="shared" si="768"/>
        <v>Andre</v>
      </c>
      <c r="F5028" s="51" t="str">
        <f t="shared" si="769"/>
        <v>Bezuidehout</v>
      </c>
      <c r="G5028" s="51" t="str">
        <f t="shared" si="770"/>
        <v>Men Master</v>
      </c>
      <c r="H5028" s="51" t="str">
        <f t="shared" si="771"/>
        <v>Walvis Bay</v>
      </c>
      <c r="I5028" s="84"/>
      <c r="J5028" s="84" t="s">
        <v>1279</v>
      </c>
      <c r="K5028" s="84">
        <v>89</v>
      </c>
      <c r="L5028" s="83">
        <f t="shared" si="772"/>
        <v>2.9</v>
      </c>
      <c r="M5028" s="83">
        <f t="shared" si="773"/>
        <v>2.9</v>
      </c>
    </row>
    <row r="5029" spans="1:13" x14ac:dyDescent="0.3">
      <c r="A5029" s="210" t="str">
        <f t="shared" si="765"/>
        <v>2024-IC-L5</v>
      </c>
      <c r="B5029" s="199">
        <f t="shared" si="766"/>
        <v>45682</v>
      </c>
      <c r="C5029" s="210" t="str">
        <f t="shared" si="767"/>
        <v>Zone 4 - Horingbaai</v>
      </c>
      <c r="D5029" s="84" t="s">
        <v>1717</v>
      </c>
      <c r="E5029" s="51" t="str">
        <f t="shared" si="768"/>
        <v>Andre</v>
      </c>
      <c r="F5029" s="51" t="str">
        <f t="shared" si="769"/>
        <v>Bezuidehout</v>
      </c>
      <c r="G5029" s="51" t="str">
        <f t="shared" si="770"/>
        <v>Men Master</v>
      </c>
      <c r="H5029" s="51" t="str">
        <f t="shared" si="771"/>
        <v>Walvis Bay</v>
      </c>
      <c r="I5029" s="84"/>
      <c r="J5029" s="84" t="s">
        <v>1279</v>
      </c>
      <c r="K5029" s="84">
        <v>82</v>
      </c>
      <c r="L5029" s="83">
        <f t="shared" si="772"/>
        <v>2.2000000000000002</v>
      </c>
      <c r="M5029" s="83">
        <f t="shared" si="773"/>
        <v>2.2000000000000002</v>
      </c>
    </row>
    <row r="5030" spans="1:13" x14ac:dyDescent="0.3">
      <c r="A5030" s="210" t="str">
        <f t="shared" si="765"/>
        <v>2024-IC-L5</v>
      </c>
      <c r="B5030" s="199">
        <f t="shared" si="766"/>
        <v>45682</v>
      </c>
      <c r="C5030" s="210" t="str">
        <f t="shared" si="767"/>
        <v>Zone 4 - Horingbaai</v>
      </c>
      <c r="D5030" s="84" t="s">
        <v>775</v>
      </c>
      <c r="E5030" s="51" t="str">
        <f t="shared" si="768"/>
        <v xml:space="preserve">Emile </v>
      </c>
      <c r="F5030" s="51" t="str">
        <f t="shared" si="769"/>
        <v>Van Heerden</v>
      </c>
      <c r="G5030" s="51" t="str">
        <f t="shared" si="770"/>
        <v>Men Senior</v>
      </c>
      <c r="H5030" s="51" t="str">
        <f t="shared" si="771"/>
        <v>Walvis Bay</v>
      </c>
      <c r="I5030" s="84"/>
      <c r="J5030" s="84" t="s">
        <v>1279</v>
      </c>
      <c r="K5030" s="84">
        <v>116</v>
      </c>
      <c r="L5030" s="83">
        <f t="shared" si="772"/>
        <v>7.2</v>
      </c>
      <c r="M5030" s="83">
        <f t="shared" si="773"/>
        <v>7.2</v>
      </c>
    </row>
    <row r="5031" spans="1:13" x14ac:dyDescent="0.3">
      <c r="A5031" s="210" t="str">
        <f t="shared" si="765"/>
        <v>2024-IC-L5</v>
      </c>
      <c r="B5031" s="199">
        <f t="shared" si="766"/>
        <v>45682</v>
      </c>
      <c r="C5031" s="210" t="str">
        <f t="shared" si="767"/>
        <v>Zone 4 - Horingbaai</v>
      </c>
      <c r="D5031" s="84" t="s">
        <v>787</v>
      </c>
      <c r="E5031" s="51" t="str">
        <f t="shared" si="768"/>
        <v>Morne</v>
      </c>
      <c r="F5031" s="51" t="str">
        <f t="shared" si="769"/>
        <v>Hugo</v>
      </c>
      <c r="G5031" s="51" t="str">
        <f t="shared" si="770"/>
        <v>Men Veteran</v>
      </c>
      <c r="H5031" s="51" t="str">
        <f t="shared" si="771"/>
        <v>Walvis Bay</v>
      </c>
      <c r="I5031" s="84"/>
      <c r="J5031" s="84" t="s">
        <v>1279</v>
      </c>
      <c r="K5031" s="84">
        <v>140</v>
      </c>
      <c r="L5031" s="83">
        <f t="shared" si="772"/>
        <v>13.7</v>
      </c>
      <c r="M5031" s="83">
        <f t="shared" si="773"/>
        <v>13.7</v>
      </c>
    </row>
    <row r="5032" spans="1:13" x14ac:dyDescent="0.3">
      <c r="A5032" s="210" t="str">
        <f t="shared" si="765"/>
        <v>2024-IC-L5</v>
      </c>
      <c r="B5032" s="199">
        <f t="shared" si="766"/>
        <v>45682</v>
      </c>
      <c r="C5032" s="210" t="str">
        <f t="shared" si="767"/>
        <v>Zone 4 - Horingbaai</v>
      </c>
      <c r="D5032" s="84" t="s">
        <v>597</v>
      </c>
      <c r="E5032" s="51" t="str">
        <f t="shared" si="768"/>
        <v>Gunther</v>
      </c>
      <c r="F5032" s="51" t="str">
        <f t="shared" si="769"/>
        <v>Krauer</v>
      </c>
      <c r="G5032" s="51" t="str">
        <f t="shared" si="770"/>
        <v>Men Master</v>
      </c>
      <c r="H5032" s="51" t="str">
        <f t="shared" si="771"/>
        <v>Walvis Bay</v>
      </c>
      <c r="I5032" s="84"/>
      <c r="J5032" s="84" t="s">
        <v>1279</v>
      </c>
      <c r="K5032" s="84">
        <v>115</v>
      </c>
      <c r="L5032" s="83">
        <f t="shared" si="772"/>
        <v>7</v>
      </c>
      <c r="M5032" s="83">
        <f t="shared" si="773"/>
        <v>7</v>
      </c>
    </row>
    <row r="5033" spans="1:13" x14ac:dyDescent="0.3">
      <c r="A5033" s="210" t="str">
        <f t="shared" si="765"/>
        <v>2024-IC-L5</v>
      </c>
      <c r="B5033" s="199">
        <f t="shared" si="766"/>
        <v>45682</v>
      </c>
      <c r="C5033" s="210" t="str">
        <f t="shared" si="767"/>
        <v>Zone 4 - Horingbaai</v>
      </c>
      <c r="D5033" s="84" t="s">
        <v>597</v>
      </c>
      <c r="E5033" s="51" t="str">
        <f t="shared" si="768"/>
        <v>Gunther</v>
      </c>
      <c r="F5033" s="51" t="str">
        <f t="shared" si="769"/>
        <v>Krauer</v>
      </c>
      <c r="G5033" s="51" t="str">
        <f t="shared" si="770"/>
        <v>Men Master</v>
      </c>
      <c r="H5033" s="51" t="str">
        <f t="shared" si="771"/>
        <v>Walvis Bay</v>
      </c>
      <c r="I5033" s="84"/>
      <c r="J5033" s="84" t="s">
        <v>1279</v>
      </c>
      <c r="K5033" s="84">
        <v>65</v>
      </c>
      <c r="L5033" s="83">
        <f t="shared" si="772"/>
        <v>1</v>
      </c>
      <c r="M5033" s="83">
        <f t="shared" si="773"/>
        <v>1</v>
      </c>
    </row>
    <row r="5034" spans="1:13" x14ac:dyDescent="0.3">
      <c r="A5034" s="210" t="str">
        <f t="shared" si="765"/>
        <v>2024-IC-L5</v>
      </c>
      <c r="B5034" s="199">
        <f t="shared" si="766"/>
        <v>45682</v>
      </c>
      <c r="C5034" s="210" t="str">
        <f t="shared" si="767"/>
        <v>Zone 4 - Horingbaai</v>
      </c>
      <c r="D5034" s="84" t="s">
        <v>779</v>
      </c>
      <c r="E5034" s="51" t="str">
        <f t="shared" si="768"/>
        <v>Jean Pierre</v>
      </c>
      <c r="F5034" s="51" t="str">
        <f t="shared" si="769"/>
        <v>Hugo</v>
      </c>
      <c r="G5034" s="51" t="str">
        <f t="shared" si="770"/>
        <v>Men Senior</v>
      </c>
      <c r="H5034" s="51" t="str">
        <f t="shared" si="771"/>
        <v>Walvis Bay</v>
      </c>
      <c r="I5034" s="84"/>
      <c r="J5034" s="84" t="s">
        <v>20</v>
      </c>
      <c r="K5034" s="84">
        <v>69</v>
      </c>
      <c r="L5034" s="83">
        <f t="shared" si="772"/>
        <v>1.2</v>
      </c>
      <c r="M5034" s="83">
        <f t="shared" si="773"/>
        <v>1.2</v>
      </c>
    </row>
    <row r="5035" spans="1:13" x14ac:dyDescent="0.3">
      <c r="A5035" s="210" t="str">
        <f t="shared" si="765"/>
        <v>2024-IC-L5</v>
      </c>
      <c r="B5035" s="199">
        <f t="shared" si="766"/>
        <v>45682</v>
      </c>
      <c r="C5035" s="210" t="str">
        <f t="shared" si="767"/>
        <v>Zone 4 - Horingbaai</v>
      </c>
      <c r="D5035" s="84" t="s">
        <v>779</v>
      </c>
      <c r="E5035" s="51" t="str">
        <f t="shared" si="768"/>
        <v>Jean Pierre</v>
      </c>
      <c r="F5035" s="51" t="str">
        <f t="shared" si="769"/>
        <v>Hugo</v>
      </c>
      <c r="G5035" s="51" t="str">
        <f t="shared" si="770"/>
        <v>Men Senior</v>
      </c>
      <c r="H5035" s="51" t="str">
        <f t="shared" si="771"/>
        <v>Walvis Bay</v>
      </c>
      <c r="I5035" s="84"/>
      <c r="J5035" s="84" t="s">
        <v>20</v>
      </c>
      <c r="K5035" s="84">
        <v>88</v>
      </c>
      <c r="L5035" s="83">
        <f t="shared" si="772"/>
        <v>2.5</v>
      </c>
      <c r="M5035" s="83">
        <f t="shared" si="773"/>
        <v>2.5</v>
      </c>
    </row>
    <row r="5036" spans="1:13" x14ac:dyDescent="0.3">
      <c r="A5036" s="210" t="str">
        <f t="shared" si="765"/>
        <v>2024-IC-L5</v>
      </c>
      <c r="B5036" s="199">
        <f t="shared" si="766"/>
        <v>45682</v>
      </c>
      <c r="C5036" s="210" t="str">
        <f t="shared" si="767"/>
        <v>Zone 4 - Horingbaai</v>
      </c>
      <c r="D5036" s="84" t="s">
        <v>533</v>
      </c>
      <c r="E5036" s="51" t="str">
        <f t="shared" si="768"/>
        <v>Sarah-Ann</v>
      </c>
      <c r="F5036" s="51" t="str">
        <f t="shared" si="769"/>
        <v>Mills</v>
      </c>
      <c r="G5036" s="51" t="str">
        <f t="shared" si="770"/>
        <v>Ladies Master</v>
      </c>
      <c r="H5036" s="51" t="str">
        <f t="shared" si="771"/>
        <v>Walvis Bay</v>
      </c>
      <c r="I5036" s="84"/>
      <c r="J5036" s="84" t="s">
        <v>20</v>
      </c>
      <c r="K5036" s="84">
        <v>79</v>
      </c>
      <c r="L5036" s="83">
        <f t="shared" si="772"/>
        <v>1.8</v>
      </c>
      <c r="M5036" s="83">
        <f t="shared" si="773"/>
        <v>1.8</v>
      </c>
    </row>
    <row r="5037" spans="1:13" x14ac:dyDescent="0.3">
      <c r="A5037" s="210" t="str">
        <f t="shared" si="765"/>
        <v>2024-IC-L5</v>
      </c>
      <c r="B5037" s="199">
        <f t="shared" si="766"/>
        <v>45682</v>
      </c>
      <c r="C5037" s="210" t="str">
        <f t="shared" si="767"/>
        <v>Zone 4 - Horingbaai</v>
      </c>
      <c r="D5037" s="84" t="s">
        <v>533</v>
      </c>
      <c r="E5037" s="51" t="str">
        <f t="shared" si="768"/>
        <v>Sarah-Ann</v>
      </c>
      <c r="F5037" s="51" t="str">
        <f t="shared" si="769"/>
        <v>Mills</v>
      </c>
      <c r="G5037" s="51" t="str">
        <f t="shared" si="770"/>
        <v>Ladies Master</v>
      </c>
      <c r="H5037" s="51" t="str">
        <f t="shared" si="771"/>
        <v>Walvis Bay</v>
      </c>
      <c r="I5037" s="84"/>
      <c r="J5037" s="84" t="s">
        <v>20</v>
      </c>
      <c r="K5037" s="84">
        <v>65</v>
      </c>
      <c r="L5037" s="83">
        <f t="shared" si="772"/>
        <v>1</v>
      </c>
      <c r="M5037" s="83">
        <f t="shared" si="773"/>
        <v>1</v>
      </c>
    </row>
    <row r="5038" spans="1:13" x14ac:dyDescent="0.3">
      <c r="A5038" s="210" t="str">
        <f t="shared" si="765"/>
        <v>2024-IC-L5</v>
      </c>
      <c r="B5038" s="199">
        <f t="shared" si="766"/>
        <v>45682</v>
      </c>
      <c r="C5038" s="210" t="str">
        <f t="shared" si="767"/>
        <v>Zone 4 - Horingbaai</v>
      </c>
      <c r="D5038" s="84" t="s">
        <v>1417</v>
      </c>
      <c r="E5038" s="51" t="str">
        <f t="shared" si="768"/>
        <v>Keanu</v>
      </c>
      <c r="F5038" s="51" t="str">
        <f t="shared" si="769"/>
        <v>Van Vuren</v>
      </c>
      <c r="G5038" s="51" t="str">
        <f t="shared" si="770"/>
        <v>Men U/21</v>
      </c>
      <c r="H5038" s="51" t="str">
        <f t="shared" si="771"/>
        <v>Walvis Bay</v>
      </c>
      <c r="I5038" s="84"/>
      <c r="J5038" s="84" t="s">
        <v>20</v>
      </c>
      <c r="K5038" s="84">
        <v>80</v>
      </c>
      <c r="L5038" s="83">
        <f t="shared" si="772"/>
        <v>1.8</v>
      </c>
      <c r="M5038" s="83">
        <f t="shared" si="773"/>
        <v>1.8</v>
      </c>
    </row>
    <row r="5039" spans="1:13" x14ac:dyDescent="0.3">
      <c r="A5039" s="210" t="str">
        <f t="shared" si="765"/>
        <v>2024-IC-L5</v>
      </c>
      <c r="B5039" s="199">
        <f t="shared" si="766"/>
        <v>45682</v>
      </c>
      <c r="C5039" s="210" t="str">
        <f t="shared" si="767"/>
        <v>Zone 4 - Horingbaai</v>
      </c>
      <c r="D5039" s="84" t="s">
        <v>1417</v>
      </c>
      <c r="E5039" s="51" t="str">
        <f t="shared" si="768"/>
        <v>Keanu</v>
      </c>
      <c r="F5039" s="51" t="str">
        <f t="shared" si="769"/>
        <v>Van Vuren</v>
      </c>
      <c r="G5039" s="51" t="str">
        <f t="shared" si="770"/>
        <v>Men U/21</v>
      </c>
      <c r="H5039" s="51" t="str">
        <f t="shared" si="771"/>
        <v>Walvis Bay</v>
      </c>
      <c r="I5039" s="84"/>
      <c r="J5039" s="84" t="s">
        <v>20</v>
      </c>
      <c r="K5039" s="84">
        <v>73</v>
      </c>
      <c r="L5039" s="83">
        <f t="shared" si="772"/>
        <v>1.4</v>
      </c>
      <c r="M5039" s="83">
        <f t="shared" si="773"/>
        <v>1.4</v>
      </c>
    </row>
    <row r="5040" spans="1:13" x14ac:dyDescent="0.3">
      <c r="A5040" s="210" t="str">
        <f t="shared" si="765"/>
        <v>2024-IC-L5</v>
      </c>
      <c r="B5040" s="199">
        <f t="shared" si="766"/>
        <v>45682</v>
      </c>
      <c r="C5040" s="210" t="str">
        <f t="shared" si="767"/>
        <v>Zone 4 - Horingbaai</v>
      </c>
      <c r="D5040" s="84" t="s">
        <v>813</v>
      </c>
      <c r="E5040" s="51" t="str">
        <f t="shared" si="768"/>
        <v>Cristiano</v>
      </c>
      <c r="F5040" s="51" t="str">
        <f t="shared" si="769"/>
        <v>Bampton</v>
      </c>
      <c r="G5040" s="51" t="str">
        <f t="shared" si="770"/>
        <v>Men U/21</v>
      </c>
      <c r="H5040" s="51" t="str">
        <f t="shared" si="771"/>
        <v>Walvis Bay</v>
      </c>
      <c r="I5040" s="84"/>
      <c r="J5040" s="84"/>
      <c r="K5040" s="84"/>
      <c r="L5040" s="83" t="str">
        <f t="shared" si="772"/>
        <v/>
      </c>
      <c r="M5040" s="83" t="str">
        <f t="shared" si="773"/>
        <v/>
      </c>
    </row>
    <row r="5041" spans="1:13" x14ac:dyDescent="0.3">
      <c r="A5041" s="210" t="str">
        <f t="shared" si="765"/>
        <v>2024-IC-L5</v>
      </c>
      <c r="B5041" s="199">
        <f t="shared" si="766"/>
        <v>45682</v>
      </c>
      <c r="C5041" s="210" t="str">
        <f t="shared" si="767"/>
        <v>Zone 4 - Horingbaai</v>
      </c>
      <c r="D5041" s="84" t="s">
        <v>573</v>
      </c>
      <c r="E5041" s="51" t="str">
        <f t="shared" si="768"/>
        <v>Stefan Jnr</v>
      </c>
      <c r="F5041" s="51" t="str">
        <f t="shared" si="769"/>
        <v>Du Preez</v>
      </c>
      <c r="G5041" s="51" t="str">
        <f t="shared" si="770"/>
        <v>Men U/21</v>
      </c>
      <c r="H5041" s="51" t="str">
        <f t="shared" si="771"/>
        <v>Walvis Bay</v>
      </c>
      <c r="I5041" s="84"/>
      <c r="J5041" s="84"/>
      <c r="K5041" s="84"/>
      <c r="L5041" s="83" t="str">
        <f t="shared" si="772"/>
        <v/>
      </c>
      <c r="M5041" s="83" t="str">
        <f t="shared" si="773"/>
        <v/>
      </c>
    </row>
    <row r="5042" spans="1:13" x14ac:dyDescent="0.3">
      <c r="A5042" s="210" t="str">
        <f t="shared" si="765"/>
        <v>2024-IC-L5</v>
      </c>
      <c r="B5042" s="199">
        <f t="shared" si="766"/>
        <v>45682</v>
      </c>
      <c r="C5042" s="210" t="str">
        <f t="shared" si="767"/>
        <v>Zone 4 - Horingbaai</v>
      </c>
      <c r="D5042" s="84" t="s">
        <v>502</v>
      </c>
      <c r="E5042" s="51" t="str">
        <f t="shared" si="768"/>
        <v>Stefan</v>
      </c>
      <c r="F5042" s="51" t="str">
        <f t="shared" si="769"/>
        <v>Du Preez</v>
      </c>
      <c r="G5042" s="51" t="str">
        <f t="shared" si="770"/>
        <v>Men Master</v>
      </c>
      <c r="H5042" s="51" t="str">
        <f t="shared" si="771"/>
        <v>Walvis Bay</v>
      </c>
      <c r="I5042" s="84"/>
      <c r="J5042" s="84"/>
      <c r="K5042" s="84"/>
      <c r="L5042" s="83" t="str">
        <f t="shared" si="772"/>
        <v/>
      </c>
      <c r="M5042" s="83" t="str">
        <f t="shared" si="773"/>
        <v/>
      </c>
    </row>
    <row r="5043" spans="1:13" x14ac:dyDescent="0.3">
      <c r="A5043" s="210" t="str">
        <f t="shared" si="765"/>
        <v>2024-IC-L5</v>
      </c>
      <c r="B5043" s="199">
        <f t="shared" si="766"/>
        <v>45682</v>
      </c>
      <c r="C5043" s="210" t="str">
        <f t="shared" si="767"/>
        <v>Zone 4 - Horingbaai</v>
      </c>
      <c r="D5043" s="84" t="s">
        <v>1090</v>
      </c>
      <c r="E5043" s="51" t="str">
        <f t="shared" si="768"/>
        <v>Eugene</v>
      </c>
      <c r="F5043" s="51" t="str">
        <f t="shared" si="769"/>
        <v>Grobler</v>
      </c>
      <c r="G5043" s="51" t="str">
        <f t="shared" si="770"/>
        <v>Men Senior</v>
      </c>
      <c r="H5043" s="51" t="str">
        <f t="shared" si="771"/>
        <v>Walvis Bay</v>
      </c>
      <c r="I5043" s="84"/>
      <c r="J5043" s="84"/>
      <c r="K5043" s="84"/>
      <c r="L5043" s="83" t="str">
        <f t="shared" si="772"/>
        <v/>
      </c>
      <c r="M5043" s="83" t="str">
        <f t="shared" si="773"/>
        <v/>
      </c>
    </row>
    <row r="5044" spans="1:13" x14ac:dyDescent="0.3">
      <c r="A5044" s="210" t="str">
        <f t="shared" si="765"/>
        <v>2024-IC-L5</v>
      </c>
      <c r="B5044" s="199">
        <f t="shared" si="766"/>
        <v>45682</v>
      </c>
      <c r="C5044" s="210" t="str">
        <f t="shared" si="767"/>
        <v>Zone 4 - Horingbaai</v>
      </c>
      <c r="D5044" s="84" t="s">
        <v>1702</v>
      </c>
      <c r="E5044" s="51" t="str">
        <f t="shared" si="768"/>
        <v>David</v>
      </c>
      <c r="F5044" s="51" t="str">
        <f t="shared" si="769"/>
        <v>Hyman</v>
      </c>
      <c r="G5044" s="51" t="str">
        <f t="shared" si="770"/>
        <v>Men Master</v>
      </c>
      <c r="H5044" s="51" t="str">
        <f t="shared" si="771"/>
        <v>Walvis Bay</v>
      </c>
      <c r="I5044" s="84"/>
      <c r="J5044" s="84"/>
      <c r="K5044" s="84"/>
      <c r="L5044" s="83" t="str">
        <f t="shared" si="772"/>
        <v/>
      </c>
      <c r="M5044" s="83" t="str">
        <f t="shared" si="773"/>
        <v/>
      </c>
    </row>
    <row r="5045" spans="1:13" x14ac:dyDescent="0.3">
      <c r="A5045" s="210" t="str">
        <f t="shared" si="765"/>
        <v>2024-IC-L5</v>
      </c>
      <c r="B5045" s="199">
        <f t="shared" si="766"/>
        <v>45682</v>
      </c>
      <c r="C5045" s="210" t="str">
        <f t="shared" si="767"/>
        <v>Zone 4 - Horingbaai</v>
      </c>
      <c r="D5045" s="84" t="s">
        <v>1324</v>
      </c>
      <c r="E5045" s="51" t="str">
        <f t="shared" si="768"/>
        <v>Frikkie</v>
      </c>
      <c r="F5045" s="51" t="str">
        <f t="shared" si="769"/>
        <v>Ferreira</v>
      </c>
      <c r="G5045" s="51" t="str">
        <f t="shared" si="770"/>
        <v>Men Master</v>
      </c>
      <c r="H5045" s="51" t="str">
        <f t="shared" si="771"/>
        <v>Walvis Bay</v>
      </c>
      <c r="I5045" s="84"/>
      <c r="J5045" s="84"/>
      <c r="K5045" s="84"/>
      <c r="L5045" s="83" t="str">
        <f t="shared" si="772"/>
        <v/>
      </c>
      <c r="M5045" s="83" t="str">
        <f t="shared" si="773"/>
        <v/>
      </c>
    </row>
    <row r="5046" spans="1:13" x14ac:dyDescent="0.3">
      <c r="A5046" s="210" t="str">
        <f t="shared" si="765"/>
        <v>2024-IC-L5</v>
      </c>
      <c r="B5046" s="199">
        <f t="shared" si="766"/>
        <v>45682</v>
      </c>
      <c r="C5046" s="210" t="str">
        <f t="shared" si="767"/>
        <v>Zone 4 - Horingbaai</v>
      </c>
      <c r="D5046" s="84" t="s">
        <v>1558</v>
      </c>
      <c r="E5046" s="51" t="str">
        <f t="shared" si="768"/>
        <v>Breggie</v>
      </c>
      <c r="F5046" s="51" t="str">
        <f t="shared" si="769"/>
        <v>Ferreira</v>
      </c>
      <c r="G5046" s="51" t="str">
        <f t="shared" si="770"/>
        <v>Ladies Master</v>
      </c>
      <c r="H5046" s="51" t="str">
        <f t="shared" si="771"/>
        <v>Walvis Bay</v>
      </c>
      <c r="I5046" s="84"/>
      <c r="J5046" s="84"/>
      <c r="K5046" s="84"/>
      <c r="L5046" s="83" t="str">
        <f t="shared" si="772"/>
        <v/>
      </c>
      <c r="M5046" s="83" t="str">
        <f t="shared" si="773"/>
        <v/>
      </c>
    </row>
    <row r="5047" spans="1:13" x14ac:dyDescent="0.3">
      <c r="A5047" s="210" t="str">
        <f t="shared" si="765"/>
        <v>2024-IC-L5</v>
      </c>
      <c r="B5047" s="199">
        <f t="shared" si="766"/>
        <v>45682</v>
      </c>
      <c r="C5047" s="210" t="str">
        <f t="shared" si="767"/>
        <v>Zone 4 - Horingbaai</v>
      </c>
      <c r="D5047" s="84" t="s">
        <v>1080</v>
      </c>
      <c r="E5047" s="51" t="str">
        <f t="shared" si="768"/>
        <v>Willem Johannes</v>
      </c>
      <c r="F5047" s="51" t="str">
        <f t="shared" si="769"/>
        <v>Hyman</v>
      </c>
      <c r="G5047" s="51" t="str">
        <f t="shared" si="770"/>
        <v>Men Master</v>
      </c>
      <c r="H5047" s="51" t="str">
        <f t="shared" si="771"/>
        <v>Walvis Bay</v>
      </c>
      <c r="I5047" s="84"/>
      <c r="J5047" s="84"/>
      <c r="K5047" s="84"/>
      <c r="L5047" s="83" t="str">
        <f t="shared" si="772"/>
        <v/>
      </c>
      <c r="M5047" s="83" t="str">
        <f t="shared" si="773"/>
        <v/>
      </c>
    </row>
    <row r="5048" spans="1:13" x14ac:dyDescent="0.3">
      <c r="A5048" s="210" t="str">
        <f t="shared" si="765"/>
        <v>2024-IC-L5</v>
      </c>
      <c r="B5048" s="199">
        <f t="shared" si="766"/>
        <v>45682</v>
      </c>
      <c r="C5048" s="210" t="str">
        <f t="shared" si="767"/>
        <v>Zone 4 - Horingbaai</v>
      </c>
      <c r="D5048" s="84" t="s">
        <v>1010</v>
      </c>
      <c r="E5048" s="51" t="str">
        <f t="shared" si="768"/>
        <v>Liam</v>
      </c>
      <c r="F5048" s="51" t="str">
        <f t="shared" si="769"/>
        <v>Kruger</v>
      </c>
      <c r="G5048" s="51" t="str">
        <f t="shared" si="770"/>
        <v>Men U/16</v>
      </c>
      <c r="H5048" s="51" t="str">
        <f t="shared" si="771"/>
        <v>Walvis Bay</v>
      </c>
      <c r="I5048" s="84"/>
      <c r="J5048" s="84"/>
      <c r="K5048" s="84"/>
      <c r="L5048" s="83" t="str">
        <f t="shared" si="772"/>
        <v/>
      </c>
      <c r="M5048" s="83" t="str">
        <f t="shared" si="773"/>
        <v/>
      </c>
    </row>
    <row r="5049" spans="1:13" x14ac:dyDescent="0.3">
      <c r="A5049" s="210" t="str">
        <f t="shared" si="765"/>
        <v>2024-IC-L5</v>
      </c>
      <c r="B5049" s="199">
        <f t="shared" si="766"/>
        <v>45682</v>
      </c>
      <c r="C5049" s="210" t="str">
        <f t="shared" si="767"/>
        <v>Zone 4 - Horingbaai</v>
      </c>
      <c r="D5049" s="84" t="s">
        <v>549</v>
      </c>
      <c r="E5049" s="51" t="str">
        <f t="shared" si="768"/>
        <v>Werner</v>
      </c>
      <c r="F5049" s="51" t="str">
        <f t="shared" si="769"/>
        <v>Van Riet</v>
      </c>
      <c r="G5049" s="51" t="str">
        <f t="shared" si="770"/>
        <v>Men Veteran</v>
      </c>
      <c r="H5049" s="51" t="str">
        <f t="shared" si="771"/>
        <v>Walvis Bay</v>
      </c>
      <c r="I5049" s="84"/>
      <c r="J5049" s="84"/>
      <c r="K5049" s="84"/>
      <c r="L5049" s="83" t="str">
        <f t="shared" si="772"/>
        <v/>
      </c>
      <c r="M5049" s="83" t="str">
        <f t="shared" si="773"/>
        <v/>
      </c>
    </row>
    <row r="5050" spans="1:13" x14ac:dyDescent="0.3">
      <c r="A5050" s="210" t="str">
        <f t="shared" si="765"/>
        <v>2024-IC-L5</v>
      </c>
      <c r="B5050" s="199">
        <f t="shared" si="766"/>
        <v>45682</v>
      </c>
      <c r="C5050" s="210" t="str">
        <f t="shared" si="767"/>
        <v>Zone 4 - Horingbaai</v>
      </c>
      <c r="D5050" s="84" t="s">
        <v>463</v>
      </c>
      <c r="E5050" s="51" t="str">
        <f t="shared" si="768"/>
        <v>Willem</v>
      </c>
      <c r="F5050" s="51" t="str">
        <f t="shared" si="769"/>
        <v>Steyn</v>
      </c>
      <c r="G5050" s="51" t="str">
        <f t="shared" si="770"/>
        <v>Men Veteran</v>
      </c>
      <c r="H5050" s="51" t="str">
        <f t="shared" si="771"/>
        <v>Welwitschia</v>
      </c>
      <c r="I5050" s="84"/>
      <c r="J5050" s="84" t="s">
        <v>1279</v>
      </c>
      <c r="K5050" s="84">
        <v>151</v>
      </c>
      <c r="L5050" s="83">
        <f t="shared" si="772"/>
        <v>17.8</v>
      </c>
      <c r="M5050" s="83">
        <f t="shared" si="773"/>
        <v>17.8</v>
      </c>
    </row>
    <row r="5051" spans="1:13" x14ac:dyDescent="0.3">
      <c r="A5051" s="210" t="str">
        <f t="shared" si="765"/>
        <v>2024-IC-L5</v>
      </c>
      <c r="B5051" s="199">
        <f t="shared" si="766"/>
        <v>45682</v>
      </c>
      <c r="C5051" s="210" t="str">
        <f t="shared" si="767"/>
        <v>Zone 4 - Horingbaai</v>
      </c>
      <c r="D5051" s="84" t="s">
        <v>727</v>
      </c>
      <c r="E5051" s="51" t="str">
        <f t="shared" si="768"/>
        <v>Ras</v>
      </c>
      <c r="F5051" s="51" t="str">
        <f t="shared" si="769"/>
        <v>Van Der Westhuizen</v>
      </c>
      <c r="G5051" s="51" t="str">
        <f t="shared" si="770"/>
        <v>Men Senior</v>
      </c>
      <c r="H5051" s="51" t="str">
        <f t="shared" si="771"/>
        <v>Welwitschia</v>
      </c>
      <c r="I5051" s="84"/>
      <c r="J5051" s="84" t="s">
        <v>1279</v>
      </c>
      <c r="K5051" s="84">
        <v>151</v>
      </c>
      <c r="L5051" s="83">
        <f t="shared" si="772"/>
        <v>17.8</v>
      </c>
      <c r="M5051" s="83">
        <f t="shared" si="773"/>
        <v>17.8</v>
      </c>
    </row>
    <row r="5052" spans="1:13" x14ac:dyDescent="0.3">
      <c r="A5052" s="210" t="str">
        <f t="shared" si="765"/>
        <v>2024-IC-L5</v>
      </c>
      <c r="B5052" s="199">
        <f t="shared" si="766"/>
        <v>45682</v>
      </c>
      <c r="C5052" s="210" t="str">
        <f t="shared" si="767"/>
        <v>Zone 4 - Horingbaai</v>
      </c>
      <c r="D5052" s="84" t="s">
        <v>727</v>
      </c>
      <c r="E5052" s="51" t="str">
        <f t="shared" si="768"/>
        <v>Ras</v>
      </c>
      <c r="F5052" s="51" t="str">
        <f t="shared" si="769"/>
        <v>Van Der Westhuizen</v>
      </c>
      <c r="G5052" s="51" t="str">
        <f t="shared" si="770"/>
        <v>Men Senior</v>
      </c>
      <c r="H5052" s="51" t="str">
        <f t="shared" si="771"/>
        <v>Welwitschia</v>
      </c>
      <c r="I5052" s="84"/>
      <c r="J5052" s="84" t="s">
        <v>20</v>
      </c>
      <c r="K5052" s="84">
        <v>77</v>
      </c>
      <c r="L5052" s="83">
        <f t="shared" si="772"/>
        <v>1.6</v>
      </c>
      <c r="M5052" s="83">
        <f t="shared" si="773"/>
        <v>1.6</v>
      </c>
    </row>
    <row r="5053" spans="1:13" x14ac:dyDescent="0.3">
      <c r="A5053" s="210" t="str">
        <f t="shared" si="765"/>
        <v>2024-IC-L5</v>
      </c>
      <c r="B5053" s="199">
        <f t="shared" si="766"/>
        <v>45682</v>
      </c>
      <c r="C5053" s="210" t="str">
        <f t="shared" si="767"/>
        <v>Zone 4 - Horingbaai</v>
      </c>
      <c r="D5053" s="84" t="s">
        <v>741</v>
      </c>
      <c r="E5053" s="51" t="str">
        <f t="shared" si="768"/>
        <v>Bradd</v>
      </c>
      <c r="F5053" s="51" t="str">
        <f t="shared" si="769"/>
        <v>Biller</v>
      </c>
      <c r="G5053" s="51" t="str">
        <f t="shared" si="770"/>
        <v>Men Senior</v>
      </c>
      <c r="H5053" s="51" t="str">
        <f t="shared" si="771"/>
        <v>Welwitschia</v>
      </c>
      <c r="I5053" s="84"/>
      <c r="J5053" s="84" t="s">
        <v>1278</v>
      </c>
      <c r="K5053" s="84">
        <v>120</v>
      </c>
      <c r="L5053" s="83">
        <f t="shared" si="772"/>
        <v>21.8</v>
      </c>
      <c r="M5053" s="83">
        <f t="shared" si="773"/>
        <v>21.8</v>
      </c>
    </row>
    <row r="5054" spans="1:13" x14ac:dyDescent="0.3">
      <c r="A5054" s="210" t="str">
        <f t="shared" si="765"/>
        <v>2024-IC-L5</v>
      </c>
      <c r="B5054" s="199">
        <f t="shared" si="766"/>
        <v>45682</v>
      </c>
      <c r="C5054" s="210" t="str">
        <f t="shared" si="767"/>
        <v>Zone 4 - Horingbaai</v>
      </c>
      <c r="D5054" s="84" t="s">
        <v>741</v>
      </c>
      <c r="E5054" s="51" t="str">
        <f t="shared" si="768"/>
        <v>Bradd</v>
      </c>
      <c r="F5054" s="51" t="str">
        <f t="shared" si="769"/>
        <v>Biller</v>
      </c>
      <c r="G5054" s="51" t="str">
        <f t="shared" si="770"/>
        <v>Men Senior</v>
      </c>
      <c r="H5054" s="51" t="str">
        <f t="shared" si="771"/>
        <v>Welwitschia</v>
      </c>
      <c r="I5054" s="84"/>
      <c r="J5054" s="84" t="s">
        <v>1279</v>
      </c>
      <c r="K5054" s="84">
        <v>129</v>
      </c>
      <c r="L5054" s="83">
        <f t="shared" si="772"/>
        <v>10.4</v>
      </c>
      <c r="M5054" s="83">
        <f t="shared" si="773"/>
        <v>10.4</v>
      </c>
    </row>
    <row r="5055" spans="1:13" x14ac:dyDescent="0.3">
      <c r="A5055" s="210" t="str">
        <f t="shared" si="765"/>
        <v>2024-IC-L5</v>
      </c>
      <c r="B5055" s="199">
        <f t="shared" si="766"/>
        <v>45682</v>
      </c>
      <c r="C5055" s="210" t="str">
        <f t="shared" si="767"/>
        <v>Zone 4 - Horingbaai</v>
      </c>
      <c r="D5055" s="84" t="s">
        <v>1499</v>
      </c>
      <c r="E5055" s="51" t="str">
        <f t="shared" si="768"/>
        <v>Rian</v>
      </c>
      <c r="F5055" s="51" t="str">
        <f t="shared" si="769"/>
        <v>Horn</v>
      </c>
      <c r="G5055" s="51" t="str">
        <f t="shared" si="770"/>
        <v>Men Master</v>
      </c>
      <c r="H5055" s="51" t="str">
        <f t="shared" si="771"/>
        <v>Welwitschia</v>
      </c>
      <c r="I5055" s="84" t="s">
        <v>24</v>
      </c>
      <c r="J5055" s="84"/>
      <c r="K5055" s="84">
        <v>76</v>
      </c>
      <c r="L5055" s="83">
        <f t="shared" si="772"/>
        <v>9.1</v>
      </c>
      <c r="M5055" s="83">
        <f t="shared" si="773"/>
        <v>9.1</v>
      </c>
    </row>
    <row r="5056" spans="1:13" x14ac:dyDescent="0.3">
      <c r="A5056" s="210" t="str">
        <f t="shared" si="765"/>
        <v>2024-IC-L5</v>
      </c>
      <c r="B5056" s="199">
        <f t="shared" si="766"/>
        <v>45682</v>
      </c>
      <c r="C5056" s="210" t="str">
        <f t="shared" si="767"/>
        <v>Zone 4 - Horingbaai</v>
      </c>
      <c r="D5056" s="84" t="s">
        <v>1499</v>
      </c>
      <c r="E5056" s="51" t="str">
        <f t="shared" si="768"/>
        <v>Rian</v>
      </c>
      <c r="F5056" s="51" t="str">
        <f t="shared" si="769"/>
        <v>Horn</v>
      </c>
      <c r="G5056" s="51" t="str">
        <f t="shared" si="770"/>
        <v>Men Master</v>
      </c>
      <c r="H5056" s="51" t="str">
        <f t="shared" si="771"/>
        <v>Welwitschia</v>
      </c>
      <c r="I5056" s="84"/>
      <c r="J5056" s="84" t="s">
        <v>20</v>
      </c>
      <c r="K5056" s="84">
        <v>68</v>
      </c>
      <c r="L5056" s="83">
        <f t="shared" si="772"/>
        <v>1.1000000000000001</v>
      </c>
      <c r="M5056" s="83">
        <f t="shared" si="773"/>
        <v>1.1000000000000001</v>
      </c>
    </row>
    <row r="5057" spans="1:13" x14ac:dyDescent="0.3">
      <c r="A5057" s="210" t="str">
        <f t="shared" si="765"/>
        <v>2024-IC-L5</v>
      </c>
      <c r="B5057" s="199">
        <f t="shared" si="766"/>
        <v>45682</v>
      </c>
      <c r="C5057" s="210" t="str">
        <f t="shared" si="767"/>
        <v>Zone 4 - Horingbaai</v>
      </c>
      <c r="D5057" s="84" t="s">
        <v>1500</v>
      </c>
      <c r="E5057" s="51" t="str">
        <f t="shared" si="768"/>
        <v>Sylvia</v>
      </c>
      <c r="F5057" s="51" t="str">
        <f t="shared" si="769"/>
        <v>Horn</v>
      </c>
      <c r="G5057" s="51" t="str">
        <f t="shared" si="770"/>
        <v>Ladies Master</v>
      </c>
      <c r="H5057" s="51" t="str">
        <f t="shared" si="771"/>
        <v>Welwitschia</v>
      </c>
      <c r="I5057" s="84"/>
      <c r="J5057" s="84" t="s">
        <v>20</v>
      </c>
      <c r="K5057" s="84">
        <v>75</v>
      </c>
      <c r="L5057" s="83">
        <f t="shared" si="772"/>
        <v>1.5</v>
      </c>
      <c r="M5057" s="83">
        <f t="shared" si="773"/>
        <v>1.5</v>
      </c>
    </row>
    <row r="5058" spans="1:13" x14ac:dyDescent="0.3">
      <c r="A5058" s="210" t="str">
        <f t="shared" si="765"/>
        <v>2024-IC-L5</v>
      </c>
      <c r="B5058" s="199">
        <f t="shared" si="766"/>
        <v>45682</v>
      </c>
      <c r="C5058" s="210" t="str">
        <f t="shared" si="767"/>
        <v>Zone 4 - Horingbaai</v>
      </c>
      <c r="D5058" s="84" t="s">
        <v>1500</v>
      </c>
      <c r="E5058" s="51" t="str">
        <f t="shared" si="768"/>
        <v>Sylvia</v>
      </c>
      <c r="F5058" s="51" t="str">
        <f t="shared" si="769"/>
        <v>Horn</v>
      </c>
      <c r="G5058" s="51" t="str">
        <f t="shared" si="770"/>
        <v>Ladies Master</v>
      </c>
      <c r="H5058" s="51" t="str">
        <f t="shared" si="771"/>
        <v>Welwitschia</v>
      </c>
      <c r="I5058" s="84"/>
      <c r="J5058" s="84" t="s">
        <v>20</v>
      </c>
      <c r="K5058" s="84">
        <v>72</v>
      </c>
      <c r="L5058" s="83">
        <f t="shared" si="772"/>
        <v>1.3</v>
      </c>
      <c r="M5058" s="83">
        <f t="shared" si="773"/>
        <v>1.3</v>
      </c>
    </row>
    <row r="5059" spans="1:13" x14ac:dyDescent="0.3">
      <c r="A5059" s="210" t="str">
        <f t="shared" ref="A5059:A5122" si="774">IF(D5059="","",A5058)</f>
        <v>2024-IC-L5</v>
      </c>
      <c r="B5059" s="199">
        <f t="shared" ref="B5059:B5122" si="775">IF(D5059="","",B5058)</f>
        <v>45682</v>
      </c>
      <c r="C5059" s="210" t="str">
        <f t="shared" ref="C5059:C5122" si="776">IF(D5059="","",C5058)</f>
        <v>Zone 4 - Horingbaai</v>
      </c>
      <c r="D5059" s="84" t="s">
        <v>1388</v>
      </c>
      <c r="E5059" s="51" t="str">
        <f t="shared" ref="E5059:E5122" si="777">IF(D5059="","",VLOOKUP(D5059,Master,3,FALSE))</f>
        <v>Armand</v>
      </c>
      <c r="F5059" s="51" t="str">
        <f t="shared" ref="F5059:F5122" si="778">IF(D5059="","",VLOOKUP(D5059,Master,4,FALSE))</f>
        <v>Janse Van Rensburg</v>
      </c>
      <c r="G5059" s="51" t="str">
        <f t="shared" ref="G5059:G5122" si="779">IF(D5059="","",VLOOKUP(D5059,Master,5,FALSE))</f>
        <v>Men Senior</v>
      </c>
      <c r="H5059" s="51" t="str">
        <f t="shared" ref="H5059:H5122" si="780">IF(D5059="","",VLOOKUP(D5059,Master,2,FALSE))</f>
        <v>Welwitschia</v>
      </c>
      <c r="I5059" s="84"/>
      <c r="J5059" s="84" t="s">
        <v>20</v>
      </c>
      <c r="K5059" s="84">
        <v>71</v>
      </c>
      <c r="L5059" s="83">
        <f t="shared" ref="L5059:L5122" si="781">IF(K5059="","",IF(I5059="",ROUND(HLOOKUP(J5059,kgList,K5059,FALSE),1),ROUND(HLOOKUP(I5059,kgList,K5059,FALSE),1)))</f>
        <v>1.3</v>
      </c>
      <c r="M5059" s="83">
        <f t="shared" ref="M5059:M5122" si="782">IF(L5059="","",IF(COUNTA(I5059:J5059)&gt;1,"Edible or Inedible",IF(COUNTA(I5059)=1,L5059*1,IF(COUNTA(J5059)=1,L5059*1,"ERROR"))))</f>
        <v>1.3</v>
      </c>
    </row>
    <row r="5060" spans="1:13" x14ac:dyDescent="0.3">
      <c r="A5060" s="210" t="str">
        <f t="shared" si="774"/>
        <v>2024-IC-L5</v>
      </c>
      <c r="B5060" s="199">
        <f t="shared" si="775"/>
        <v>45682</v>
      </c>
      <c r="C5060" s="210" t="str">
        <f t="shared" si="776"/>
        <v>Zone 4 - Horingbaai</v>
      </c>
      <c r="D5060" s="84" t="s">
        <v>1388</v>
      </c>
      <c r="E5060" s="51" t="str">
        <f t="shared" si="777"/>
        <v>Armand</v>
      </c>
      <c r="F5060" s="51" t="str">
        <f t="shared" si="778"/>
        <v>Janse Van Rensburg</v>
      </c>
      <c r="G5060" s="51" t="str">
        <f t="shared" si="779"/>
        <v>Men Senior</v>
      </c>
      <c r="H5060" s="51" t="str">
        <f t="shared" si="780"/>
        <v>Welwitschia</v>
      </c>
      <c r="I5060" s="84"/>
      <c r="J5060" s="84" t="s">
        <v>20</v>
      </c>
      <c r="K5060" s="84">
        <v>65</v>
      </c>
      <c r="L5060" s="83">
        <f t="shared" si="781"/>
        <v>1</v>
      </c>
      <c r="M5060" s="83">
        <f t="shared" si="782"/>
        <v>1</v>
      </c>
    </row>
    <row r="5061" spans="1:13" x14ac:dyDescent="0.3">
      <c r="A5061" s="210" t="str">
        <f t="shared" si="774"/>
        <v>2024-IC-L5</v>
      </c>
      <c r="B5061" s="199">
        <f t="shared" si="775"/>
        <v>45682</v>
      </c>
      <c r="C5061" s="210" t="str">
        <f t="shared" si="776"/>
        <v>Zone 4 - Horingbaai</v>
      </c>
      <c r="D5061" s="84" t="s">
        <v>1374</v>
      </c>
      <c r="E5061" s="51" t="str">
        <f t="shared" si="777"/>
        <v>Michael</v>
      </c>
      <c r="F5061" s="51" t="str">
        <f t="shared" si="778"/>
        <v>Diedericks</v>
      </c>
      <c r="G5061" s="51" t="str">
        <f t="shared" si="779"/>
        <v>Men U/16</v>
      </c>
      <c r="H5061" s="51" t="str">
        <f t="shared" si="780"/>
        <v>Welwitschia</v>
      </c>
      <c r="I5061" s="84"/>
      <c r="J5061" s="84" t="s">
        <v>20</v>
      </c>
      <c r="K5061" s="84">
        <v>74</v>
      </c>
      <c r="L5061" s="83">
        <f t="shared" si="781"/>
        <v>1.5</v>
      </c>
      <c r="M5061" s="83">
        <f t="shared" si="782"/>
        <v>1.5</v>
      </c>
    </row>
    <row r="5062" spans="1:13" x14ac:dyDescent="0.3">
      <c r="A5062" s="210" t="str">
        <f t="shared" si="774"/>
        <v>2024-IC-L5</v>
      </c>
      <c r="B5062" s="199">
        <f t="shared" si="775"/>
        <v>45682</v>
      </c>
      <c r="C5062" s="210" t="str">
        <f t="shared" si="776"/>
        <v>Zone 4 - Horingbaai</v>
      </c>
      <c r="D5062" s="84" t="s">
        <v>880</v>
      </c>
      <c r="E5062" s="51" t="str">
        <f t="shared" si="777"/>
        <v>Marinda</v>
      </c>
      <c r="F5062" s="51" t="str">
        <f t="shared" si="778"/>
        <v>Parr</v>
      </c>
      <c r="G5062" s="51" t="str">
        <f t="shared" si="779"/>
        <v>Ladies Master</v>
      </c>
      <c r="H5062" s="51" t="str">
        <f t="shared" si="780"/>
        <v>Welwitschia</v>
      </c>
      <c r="I5062" s="84"/>
      <c r="J5062" s="84"/>
      <c r="K5062" s="84"/>
      <c r="L5062" s="83" t="str">
        <f t="shared" si="781"/>
        <v/>
      </c>
      <c r="M5062" s="83" t="str">
        <f t="shared" si="782"/>
        <v/>
      </c>
    </row>
    <row r="5063" spans="1:13" x14ac:dyDescent="0.3">
      <c r="A5063" s="210" t="str">
        <f t="shared" si="774"/>
        <v>2024-IC-L5</v>
      </c>
      <c r="B5063" s="199">
        <f t="shared" si="775"/>
        <v>45682</v>
      </c>
      <c r="C5063" s="210" t="str">
        <f t="shared" si="776"/>
        <v>Zone 4 - Horingbaai</v>
      </c>
      <c r="D5063" s="84" t="s">
        <v>465</v>
      </c>
      <c r="E5063" s="51" t="str">
        <f t="shared" si="777"/>
        <v>Johan</v>
      </c>
      <c r="F5063" s="51" t="str">
        <f t="shared" si="778"/>
        <v>Diedericks</v>
      </c>
      <c r="G5063" s="51" t="str">
        <f t="shared" si="779"/>
        <v>Men Veteran</v>
      </c>
      <c r="H5063" s="51" t="str">
        <f t="shared" si="780"/>
        <v>Welwitschia</v>
      </c>
      <c r="I5063" s="84"/>
      <c r="J5063" s="84"/>
      <c r="K5063" s="84"/>
      <c r="L5063" s="83" t="str">
        <f t="shared" si="781"/>
        <v/>
      </c>
      <c r="M5063" s="83" t="str">
        <f t="shared" si="782"/>
        <v/>
      </c>
    </row>
    <row r="5064" spans="1:13" x14ac:dyDescent="0.3">
      <c r="A5064" s="210" t="str">
        <f t="shared" si="774"/>
        <v>2024-IC-L5</v>
      </c>
      <c r="B5064" s="199">
        <f t="shared" si="775"/>
        <v>45682</v>
      </c>
      <c r="C5064" s="210" t="str">
        <f t="shared" si="776"/>
        <v>Zone 4 - Horingbaai</v>
      </c>
      <c r="D5064" s="84" t="s">
        <v>452</v>
      </c>
      <c r="E5064" s="51" t="str">
        <f t="shared" si="777"/>
        <v>Bertie</v>
      </c>
      <c r="F5064" s="51" t="str">
        <f t="shared" si="778"/>
        <v>Diedericks</v>
      </c>
      <c r="G5064" s="51" t="str">
        <f t="shared" si="779"/>
        <v>Men Grand Masters</v>
      </c>
      <c r="H5064" s="51" t="str">
        <f t="shared" si="780"/>
        <v>Welwitschia</v>
      </c>
      <c r="I5064" s="84"/>
      <c r="J5064" s="84"/>
      <c r="K5064" s="84"/>
      <c r="L5064" s="83" t="str">
        <f t="shared" si="781"/>
        <v/>
      </c>
      <c r="M5064" s="83" t="str">
        <f t="shared" si="782"/>
        <v/>
      </c>
    </row>
    <row r="5065" spans="1:13" x14ac:dyDescent="0.3">
      <c r="A5065" s="210" t="str">
        <f t="shared" si="774"/>
        <v>2024-IC-L5</v>
      </c>
      <c r="B5065" s="199">
        <f t="shared" si="775"/>
        <v>45682</v>
      </c>
      <c r="C5065" s="210" t="str">
        <f t="shared" si="776"/>
        <v>Zone 4 - Horingbaai</v>
      </c>
      <c r="D5065" s="84" t="s">
        <v>1517</v>
      </c>
      <c r="E5065" s="51" t="str">
        <f t="shared" si="777"/>
        <v>GJ</v>
      </c>
      <c r="F5065" s="51" t="str">
        <f t="shared" si="778"/>
        <v>Oosthuizen</v>
      </c>
      <c r="G5065" s="51" t="str">
        <f t="shared" si="779"/>
        <v>Men Senior</v>
      </c>
      <c r="H5065" s="51" t="str">
        <f t="shared" si="780"/>
        <v>Welwitschia</v>
      </c>
      <c r="I5065" s="84"/>
      <c r="J5065" s="84"/>
      <c r="K5065" s="84"/>
      <c r="L5065" s="83" t="str">
        <f t="shared" si="781"/>
        <v/>
      </c>
      <c r="M5065" s="83" t="str">
        <f t="shared" si="782"/>
        <v/>
      </c>
    </row>
    <row r="5066" spans="1:13" x14ac:dyDescent="0.3">
      <c r="A5066" s="210" t="str">
        <f t="shared" si="774"/>
        <v>2024-IC-L5</v>
      </c>
      <c r="B5066" s="199">
        <f t="shared" si="775"/>
        <v>45682</v>
      </c>
      <c r="C5066" s="210" t="str">
        <f t="shared" si="776"/>
        <v>Zone 4 - Horingbaai</v>
      </c>
      <c r="D5066" s="84" t="s">
        <v>1620</v>
      </c>
      <c r="E5066" s="51" t="str">
        <f t="shared" si="777"/>
        <v>Riaan</v>
      </c>
      <c r="F5066" s="51" t="str">
        <f t="shared" si="778"/>
        <v>Van Rhyn</v>
      </c>
      <c r="G5066" s="51" t="str">
        <f t="shared" si="779"/>
        <v>Men Senior</v>
      </c>
      <c r="H5066" s="51" t="str">
        <f t="shared" si="780"/>
        <v>Welwitschia</v>
      </c>
      <c r="I5066" s="84"/>
      <c r="J5066" s="84"/>
      <c r="K5066" s="84"/>
      <c r="L5066" s="83" t="str">
        <f t="shared" si="781"/>
        <v/>
      </c>
      <c r="M5066" s="83" t="str">
        <f t="shared" si="782"/>
        <v/>
      </c>
    </row>
    <row r="5067" spans="1:13" x14ac:dyDescent="0.3">
      <c r="A5067" s="210" t="str">
        <f t="shared" si="774"/>
        <v>2024-IC-L5</v>
      </c>
      <c r="B5067" s="199">
        <f t="shared" si="775"/>
        <v>45682</v>
      </c>
      <c r="C5067" s="210" t="str">
        <f t="shared" si="776"/>
        <v>Zone 4 - Horingbaai</v>
      </c>
      <c r="D5067" s="84" t="s">
        <v>834</v>
      </c>
      <c r="E5067" s="51" t="str">
        <f t="shared" si="777"/>
        <v>Raymond</v>
      </c>
      <c r="F5067" s="51" t="str">
        <f t="shared" si="778"/>
        <v>Duvenhage</v>
      </c>
      <c r="G5067" s="51" t="str">
        <f t="shared" si="779"/>
        <v>Men Veteran</v>
      </c>
      <c r="H5067" s="51" t="str">
        <f t="shared" si="780"/>
        <v>Welwitschia</v>
      </c>
      <c r="I5067" s="84"/>
      <c r="J5067" s="84"/>
      <c r="K5067" s="84"/>
      <c r="L5067" s="83" t="str">
        <f t="shared" si="781"/>
        <v/>
      </c>
      <c r="M5067" s="83" t="str">
        <f t="shared" si="782"/>
        <v/>
      </c>
    </row>
    <row r="5068" spans="1:13" x14ac:dyDescent="0.3">
      <c r="A5068" s="210" t="str">
        <f t="shared" si="774"/>
        <v>2024-IC-L5</v>
      </c>
      <c r="B5068" s="199">
        <f t="shared" si="775"/>
        <v>45682</v>
      </c>
      <c r="C5068" s="210" t="str">
        <f t="shared" si="776"/>
        <v>Zone 4 - Horingbaai</v>
      </c>
      <c r="D5068" s="84" t="s">
        <v>1516</v>
      </c>
      <c r="E5068" s="51" t="str">
        <f t="shared" si="777"/>
        <v>Dirk</v>
      </c>
      <c r="F5068" s="51" t="str">
        <f t="shared" si="778"/>
        <v>Van Zyl</v>
      </c>
      <c r="G5068" s="51" t="str">
        <f t="shared" si="779"/>
        <v>Men Master</v>
      </c>
      <c r="H5068" s="51" t="str">
        <f t="shared" si="780"/>
        <v>Welwitschia</v>
      </c>
      <c r="I5068" s="84"/>
      <c r="J5068" s="84"/>
      <c r="K5068" s="84"/>
      <c r="L5068" s="83" t="str">
        <f t="shared" si="781"/>
        <v/>
      </c>
      <c r="M5068" s="83" t="str">
        <f t="shared" si="782"/>
        <v/>
      </c>
    </row>
    <row r="5069" spans="1:13" x14ac:dyDescent="0.3">
      <c r="A5069" s="210" t="str">
        <f t="shared" si="774"/>
        <v>2024-IC-L5</v>
      </c>
      <c r="B5069" s="199">
        <f t="shared" si="775"/>
        <v>45682</v>
      </c>
      <c r="C5069" s="210" t="str">
        <f t="shared" si="776"/>
        <v>Zone 4 - Horingbaai</v>
      </c>
      <c r="D5069" s="84" t="s">
        <v>852</v>
      </c>
      <c r="E5069" s="51" t="str">
        <f t="shared" si="777"/>
        <v>Axel</v>
      </c>
      <c r="F5069" s="51" t="str">
        <f t="shared" si="778"/>
        <v>Parr</v>
      </c>
      <c r="G5069" s="51" t="str">
        <f t="shared" si="779"/>
        <v>Men Master</v>
      </c>
      <c r="H5069" s="51" t="str">
        <f t="shared" si="780"/>
        <v>Welwitschia</v>
      </c>
      <c r="I5069" s="84"/>
      <c r="J5069" s="84"/>
      <c r="K5069" s="84"/>
      <c r="L5069" s="83" t="str">
        <f t="shared" si="781"/>
        <v/>
      </c>
      <c r="M5069" s="83" t="str">
        <f t="shared" si="782"/>
        <v/>
      </c>
    </row>
    <row r="5070" spans="1:13" x14ac:dyDescent="0.3">
      <c r="A5070" s="210" t="str">
        <f t="shared" si="774"/>
        <v>2024-IC-L5</v>
      </c>
      <c r="B5070" s="199">
        <f t="shared" si="775"/>
        <v>45682</v>
      </c>
      <c r="C5070" s="210" t="str">
        <f t="shared" si="776"/>
        <v>Zone 4 - Horingbaai</v>
      </c>
      <c r="D5070" s="84" t="s">
        <v>748</v>
      </c>
      <c r="E5070" s="51" t="str">
        <f t="shared" si="777"/>
        <v>Wian</v>
      </c>
      <c r="F5070" s="51" t="str">
        <f t="shared" si="778"/>
        <v>De Klerk</v>
      </c>
      <c r="G5070" s="51" t="str">
        <f t="shared" si="779"/>
        <v>Men Senior</v>
      </c>
      <c r="H5070" s="51" t="str">
        <f t="shared" si="780"/>
        <v>Welwitschia</v>
      </c>
      <c r="I5070" s="84"/>
      <c r="J5070" s="84"/>
      <c r="K5070" s="84"/>
      <c r="L5070" s="83" t="str">
        <f t="shared" si="781"/>
        <v/>
      </c>
      <c r="M5070" s="83" t="str">
        <f t="shared" si="782"/>
        <v/>
      </c>
    </row>
    <row r="5071" spans="1:13" x14ac:dyDescent="0.3">
      <c r="A5071" s="210" t="str">
        <f t="shared" si="774"/>
        <v>2024-IC-L5</v>
      </c>
      <c r="B5071" s="199">
        <f t="shared" si="775"/>
        <v>45682</v>
      </c>
      <c r="C5071" s="210" t="str">
        <f t="shared" si="776"/>
        <v>Zone 4 - Horingbaai</v>
      </c>
      <c r="D5071" s="84" t="s">
        <v>1011</v>
      </c>
      <c r="E5071" s="51" t="str">
        <f t="shared" si="777"/>
        <v>Dean</v>
      </c>
      <c r="F5071" s="51" t="str">
        <f t="shared" si="778"/>
        <v>Biller</v>
      </c>
      <c r="G5071" s="51" t="str">
        <f t="shared" si="779"/>
        <v>Men Senior</v>
      </c>
      <c r="H5071" s="51" t="str">
        <f t="shared" si="780"/>
        <v>Welwitschia</v>
      </c>
      <c r="I5071" s="84"/>
      <c r="J5071" s="84"/>
      <c r="K5071" s="84"/>
      <c r="L5071" s="83" t="str">
        <f t="shared" si="781"/>
        <v/>
      </c>
      <c r="M5071" s="83" t="str">
        <f t="shared" si="782"/>
        <v/>
      </c>
    </row>
    <row r="5072" spans="1:13" x14ac:dyDescent="0.3">
      <c r="A5072" s="210" t="str">
        <f t="shared" si="774"/>
        <v>2024-IC-L5</v>
      </c>
      <c r="B5072" s="199">
        <f t="shared" si="775"/>
        <v>45682</v>
      </c>
      <c r="C5072" s="210" t="str">
        <f t="shared" si="776"/>
        <v>Zone 4 - Horingbaai</v>
      </c>
      <c r="D5072" s="84" t="s">
        <v>1629</v>
      </c>
      <c r="E5072" s="51" t="str">
        <f t="shared" si="777"/>
        <v>Krynauw</v>
      </c>
      <c r="F5072" s="51" t="str">
        <f t="shared" si="778"/>
        <v>Bauwer</v>
      </c>
      <c r="G5072" s="51" t="str">
        <f t="shared" si="779"/>
        <v>Men U/21</v>
      </c>
      <c r="H5072" s="51" t="str">
        <f t="shared" si="780"/>
        <v>Welwitschia</v>
      </c>
      <c r="I5072" s="84"/>
      <c r="J5072" s="84"/>
      <c r="K5072" s="84"/>
      <c r="L5072" s="83" t="str">
        <f t="shared" si="781"/>
        <v/>
      </c>
      <c r="M5072" s="83" t="str">
        <f t="shared" si="782"/>
        <v/>
      </c>
    </row>
    <row r="5073" spans="1:13" x14ac:dyDescent="0.3">
      <c r="A5073" s="210" t="str">
        <f t="shared" si="774"/>
        <v>2024-IC-L5</v>
      </c>
      <c r="B5073" s="199">
        <f t="shared" si="775"/>
        <v>45682</v>
      </c>
      <c r="C5073" s="210" t="str">
        <f t="shared" si="776"/>
        <v>Zone 4 - Horingbaai</v>
      </c>
      <c r="D5073" s="84" t="s">
        <v>1701</v>
      </c>
      <c r="E5073" s="51" t="str">
        <f t="shared" si="777"/>
        <v>Ricku</v>
      </c>
      <c r="F5073" s="51" t="str">
        <f t="shared" si="778"/>
        <v>Mans</v>
      </c>
      <c r="G5073" s="51" t="str">
        <f t="shared" si="779"/>
        <v>Men Senior</v>
      </c>
      <c r="H5073" s="51" t="str">
        <f t="shared" si="780"/>
        <v>Henties Bay</v>
      </c>
      <c r="I5073" s="84"/>
      <c r="J5073" s="84" t="s">
        <v>1279</v>
      </c>
      <c r="K5073" s="84">
        <v>138</v>
      </c>
      <c r="L5073" s="83">
        <f t="shared" si="781"/>
        <v>13.1</v>
      </c>
      <c r="M5073" s="83">
        <f t="shared" si="782"/>
        <v>13.1</v>
      </c>
    </row>
    <row r="5074" spans="1:13" x14ac:dyDescent="0.3">
      <c r="A5074" s="210" t="str">
        <f t="shared" si="774"/>
        <v/>
      </c>
      <c r="B5074" s="199" t="str">
        <f t="shared" si="775"/>
        <v/>
      </c>
      <c r="C5074" s="210" t="str">
        <f t="shared" si="776"/>
        <v/>
      </c>
      <c r="D5074" s="84"/>
      <c r="E5074" s="51" t="str">
        <f t="shared" si="777"/>
        <v/>
      </c>
      <c r="F5074" s="51" t="str">
        <f t="shared" si="778"/>
        <v/>
      </c>
      <c r="G5074" s="51" t="str">
        <f t="shared" si="779"/>
        <v/>
      </c>
      <c r="H5074" s="51" t="str">
        <f t="shared" si="780"/>
        <v/>
      </c>
      <c r="I5074" s="84"/>
      <c r="J5074" s="84"/>
      <c r="K5074" s="84"/>
      <c r="L5074" s="83" t="str">
        <f t="shared" si="781"/>
        <v/>
      </c>
      <c r="M5074" s="83" t="str">
        <f t="shared" si="782"/>
        <v/>
      </c>
    </row>
    <row r="5075" spans="1:13" x14ac:dyDescent="0.3">
      <c r="A5075" s="210" t="str">
        <f t="shared" si="774"/>
        <v/>
      </c>
      <c r="B5075" s="199" t="str">
        <f t="shared" si="775"/>
        <v/>
      </c>
      <c r="C5075" s="210" t="str">
        <f t="shared" si="776"/>
        <v/>
      </c>
      <c r="D5075" s="84"/>
      <c r="E5075" s="51" t="str">
        <f t="shared" si="777"/>
        <v/>
      </c>
      <c r="F5075" s="51" t="str">
        <f t="shared" si="778"/>
        <v/>
      </c>
      <c r="G5075" s="51" t="str">
        <f t="shared" si="779"/>
        <v/>
      </c>
      <c r="H5075" s="51" t="str">
        <f t="shared" si="780"/>
        <v/>
      </c>
      <c r="I5075" s="84"/>
      <c r="J5075" s="84"/>
      <c r="K5075" s="84"/>
      <c r="L5075" s="83" t="str">
        <f t="shared" si="781"/>
        <v/>
      </c>
      <c r="M5075" s="83" t="str">
        <f t="shared" si="782"/>
        <v/>
      </c>
    </row>
    <row r="5076" spans="1:13" x14ac:dyDescent="0.3">
      <c r="A5076" s="210" t="str">
        <f t="shared" si="774"/>
        <v/>
      </c>
      <c r="B5076" s="199" t="str">
        <f t="shared" si="775"/>
        <v/>
      </c>
      <c r="C5076" s="210" t="str">
        <f t="shared" si="776"/>
        <v/>
      </c>
      <c r="D5076" s="84"/>
      <c r="E5076" s="51" t="str">
        <f t="shared" si="777"/>
        <v/>
      </c>
      <c r="F5076" s="51" t="str">
        <f t="shared" si="778"/>
        <v/>
      </c>
      <c r="G5076" s="51" t="str">
        <f t="shared" si="779"/>
        <v/>
      </c>
      <c r="H5076" s="51" t="str">
        <f t="shared" si="780"/>
        <v/>
      </c>
      <c r="I5076" s="84"/>
      <c r="J5076" s="84"/>
      <c r="K5076" s="84"/>
      <c r="L5076" s="83" t="str">
        <f t="shared" si="781"/>
        <v/>
      </c>
      <c r="M5076" s="83" t="str">
        <f t="shared" si="782"/>
        <v/>
      </c>
    </row>
    <row r="5077" spans="1:13" x14ac:dyDescent="0.3">
      <c r="A5077" s="210" t="str">
        <f t="shared" si="774"/>
        <v/>
      </c>
      <c r="B5077" s="199" t="str">
        <f t="shared" si="775"/>
        <v/>
      </c>
      <c r="C5077" s="210" t="str">
        <f t="shared" si="776"/>
        <v/>
      </c>
      <c r="D5077" s="84"/>
      <c r="E5077" s="51" t="str">
        <f t="shared" si="777"/>
        <v/>
      </c>
      <c r="F5077" s="51" t="str">
        <f t="shared" si="778"/>
        <v/>
      </c>
      <c r="G5077" s="51" t="str">
        <f t="shared" si="779"/>
        <v/>
      </c>
      <c r="H5077" s="51" t="str">
        <f t="shared" si="780"/>
        <v/>
      </c>
      <c r="I5077" s="84"/>
      <c r="J5077" s="84"/>
      <c r="K5077" s="84"/>
      <c r="L5077" s="83" t="str">
        <f t="shared" si="781"/>
        <v/>
      </c>
      <c r="M5077" s="83" t="str">
        <f t="shared" si="782"/>
        <v/>
      </c>
    </row>
    <row r="5078" spans="1:13" x14ac:dyDescent="0.3">
      <c r="A5078" s="210" t="str">
        <f t="shared" si="774"/>
        <v/>
      </c>
      <c r="B5078" s="199" t="str">
        <f t="shared" si="775"/>
        <v/>
      </c>
      <c r="C5078" s="210" t="str">
        <f t="shared" si="776"/>
        <v/>
      </c>
      <c r="D5078" s="84"/>
      <c r="E5078" s="51" t="str">
        <f t="shared" si="777"/>
        <v/>
      </c>
      <c r="F5078" s="51" t="str">
        <f t="shared" si="778"/>
        <v/>
      </c>
      <c r="G5078" s="51" t="str">
        <f t="shared" si="779"/>
        <v/>
      </c>
      <c r="H5078" s="51" t="str">
        <f t="shared" si="780"/>
        <v/>
      </c>
      <c r="I5078" s="84"/>
      <c r="J5078" s="84"/>
      <c r="K5078" s="84"/>
      <c r="L5078" s="83" t="str">
        <f t="shared" si="781"/>
        <v/>
      </c>
      <c r="M5078" s="83" t="str">
        <f t="shared" si="782"/>
        <v/>
      </c>
    </row>
    <row r="5079" spans="1:13" x14ac:dyDescent="0.3">
      <c r="A5079" s="210" t="str">
        <f t="shared" si="774"/>
        <v/>
      </c>
      <c r="B5079" s="199" t="str">
        <f t="shared" si="775"/>
        <v/>
      </c>
      <c r="C5079" s="210" t="str">
        <f t="shared" si="776"/>
        <v/>
      </c>
      <c r="D5079" s="84"/>
      <c r="E5079" s="51" t="str">
        <f t="shared" si="777"/>
        <v/>
      </c>
      <c r="F5079" s="51" t="str">
        <f t="shared" si="778"/>
        <v/>
      </c>
      <c r="G5079" s="51" t="str">
        <f t="shared" si="779"/>
        <v/>
      </c>
      <c r="H5079" s="51" t="str">
        <f t="shared" si="780"/>
        <v/>
      </c>
      <c r="I5079" s="84"/>
      <c r="J5079" s="84"/>
      <c r="K5079" s="84"/>
      <c r="L5079" s="83" t="str">
        <f t="shared" si="781"/>
        <v/>
      </c>
      <c r="M5079" s="83" t="str">
        <f t="shared" si="782"/>
        <v/>
      </c>
    </row>
    <row r="5080" spans="1:13" x14ac:dyDescent="0.3">
      <c r="A5080" s="210" t="str">
        <f t="shared" si="774"/>
        <v/>
      </c>
      <c r="B5080" s="199" t="str">
        <f t="shared" si="775"/>
        <v/>
      </c>
      <c r="C5080" s="210" t="str">
        <f t="shared" si="776"/>
        <v/>
      </c>
      <c r="D5080" s="84"/>
      <c r="E5080" s="51" t="str">
        <f t="shared" si="777"/>
        <v/>
      </c>
      <c r="F5080" s="51" t="str">
        <f t="shared" si="778"/>
        <v/>
      </c>
      <c r="G5080" s="51" t="str">
        <f t="shared" si="779"/>
        <v/>
      </c>
      <c r="H5080" s="51" t="str">
        <f t="shared" si="780"/>
        <v/>
      </c>
      <c r="I5080" s="84"/>
      <c r="J5080" s="84"/>
      <c r="K5080" s="84"/>
      <c r="L5080" s="83" t="str">
        <f t="shared" si="781"/>
        <v/>
      </c>
      <c r="M5080" s="83" t="str">
        <f t="shared" si="782"/>
        <v/>
      </c>
    </row>
    <row r="5081" spans="1:13" x14ac:dyDescent="0.3">
      <c r="A5081" s="210" t="str">
        <f t="shared" si="774"/>
        <v/>
      </c>
      <c r="B5081" s="199" t="str">
        <f t="shared" si="775"/>
        <v/>
      </c>
      <c r="C5081" s="210" t="str">
        <f t="shared" si="776"/>
        <v/>
      </c>
      <c r="D5081" s="84"/>
      <c r="E5081" s="51" t="str">
        <f t="shared" si="777"/>
        <v/>
      </c>
      <c r="F5081" s="51" t="str">
        <f t="shared" si="778"/>
        <v/>
      </c>
      <c r="G5081" s="51" t="str">
        <f t="shared" si="779"/>
        <v/>
      </c>
      <c r="H5081" s="51" t="str">
        <f t="shared" si="780"/>
        <v/>
      </c>
      <c r="I5081" s="84"/>
      <c r="J5081" s="84"/>
      <c r="K5081" s="84"/>
      <c r="L5081" s="83" t="str">
        <f t="shared" si="781"/>
        <v/>
      </c>
      <c r="M5081" s="83" t="str">
        <f t="shared" si="782"/>
        <v/>
      </c>
    </row>
    <row r="5082" spans="1:13" x14ac:dyDescent="0.3">
      <c r="A5082" s="210" t="str">
        <f t="shared" si="774"/>
        <v/>
      </c>
      <c r="B5082" s="199" t="str">
        <f t="shared" si="775"/>
        <v/>
      </c>
      <c r="C5082" s="210" t="str">
        <f t="shared" si="776"/>
        <v/>
      </c>
      <c r="D5082" s="84"/>
      <c r="E5082" s="51" t="str">
        <f t="shared" si="777"/>
        <v/>
      </c>
      <c r="F5082" s="51" t="str">
        <f t="shared" si="778"/>
        <v/>
      </c>
      <c r="G5082" s="51" t="str">
        <f t="shared" si="779"/>
        <v/>
      </c>
      <c r="H5082" s="51" t="str">
        <f t="shared" si="780"/>
        <v/>
      </c>
      <c r="I5082" s="84"/>
      <c r="J5082" s="84"/>
      <c r="K5082" s="84"/>
      <c r="L5082" s="83" t="str">
        <f t="shared" si="781"/>
        <v/>
      </c>
      <c r="M5082" s="83" t="str">
        <f t="shared" si="782"/>
        <v/>
      </c>
    </row>
    <row r="5083" spans="1:13" x14ac:dyDescent="0.3">
      <c r="A5083" s="210" t="str">
        <f t="shared" si="774"/>
        <v/>
      </c>
      <c r="B5083" s="199" t="str">
        <f t="shared" si="775"/>
        <v/>
      </c>
      <c r="C5083" s="210" t="str">
        <f t="shared" si="776"/>
        <v/>
      </c>
      <c r="D5083" s="84"/>
      <c r="E5083" s="51" t="str">
        <f t="shared" si="777"/>
        <v/>
      </c>
      <c r="F5083" s="51" t="str">
        <f t="shared" si="778"/>
        <v/>
      </c>
      <c r="G5083" s="51" t="str">
        <f t="shared" si="779"/>
        <v/>
      </c>
      <c r="H5083" s="51" t="str">
        <f t="shared" si="780"/>
        <v/>
      </c>
      <c r="I5083" s="84"/>
      <c r="J5083" s="84"/>
      <c r="K5083" s="84"/>
      <c r="L5083" s="83" t="str">
        <f t="shared" si="781"/>
        <v/>
      </c>
      <c r="M5083" s="83" t="str">
        <f t="shared" si="782"/>
        <v/>
      </c>
    </row>
    <row r="5084" spans="1:13" x14ac:dyDescent="0.3">
      <c r="A5084" s="210" t="str">
        <f t="shared" si="774"/>
        <v/>
      </c>
      <c r="B5084" s="199" t="str">
        <f t="shared" si="775"/>
        <v/>
      </c>
      <c r="C5084" s="210" t="str">
        <f t="shared" si="776"/>
        <v/>
      </c>
      <c r="D5084" s="84"/>
      <c r="E5084" s="51" t="str">
        <f t="shared" si="777"/>
        <v/>
      </c>
      <c r="F5084" s="51" t="str">
        <f t="shared" si="778"/>
        <v/>
      </c>
      <c r="G5084" s="51" t="str">
        <f t="shared" si="779"/>
        <v/>
      </c>
      <c r="H5084" s="51" t="str">
        <f t="shared" si="780"/>
        <v/>
      </c>
      <c r="I5084" s="84"/>
      <c r="J5084" s="84"/>
      <c r="K5084" s="84"/>
      <c r="L5084" s="83" t="str">
        <f t="shared" si="781"/>
        <v/>
      </c>
      <c r="M5084" s="83" t="str">
        <f t="shared" si="782"/>
        <v/>
      </c>
    </row>
    <row r="5085" spans="1:13" x14ac:dyDescent="0.3">
      <c r="A5085" s="210" t="str">
        <f t="shared" si="774"/>
        <v/>
      </c>
      <c r="B5085" s="199" t="str">
        <f t="shared" si="775"/>
        <v/>
      </c>
      <c r="C5085" s="210" t="str">
        <f t="shared" si="776"/>
        <v/>
      </c>
      <c r="D5085" s="84"/>
      <c r="E5085" s="51" t="str">
        <f t="shared" si="777"/>
        <v/>
      </c>
      <c r="F5085" s="51" t="str">
        <f t="shared" si="778"/>
        <v/>
      </c>
      <c r="G5085" s="51" t="str">
        <f t="shared" si="779"/>
        <v/>
      </c>
      <c r="H5085" s="51" t="str">
        <f t="shared" si="780"/>
        <v/>
      </c>
      <c r="I5085" s="84"/>
      <c r="J5085" s="84"/>
      <c r="K5085" s="84"/>
      <c r="L5085" s="83" t="str">
        <f t="shared" si="781"/>
        <v/>
      </c>
      <c r="M5085" s="83" t="str">
        <f t="shared" si="782"/>
        <v/>
      </c>
    </row>
    <row r="5086" spans="1:13" x14ac:dyDescent="0.3">
      <c r="A5086" s="210" t="str">
        <f t="shared" si="774"/>
        <v/>
      </c>
      <c r="B5086" s="199" t="str">
        <f t="shared" si="775"/>
        <v/>
      </c>
      <c r="C5086" s="210" t="str">
        <f t="shared" si="776"/>
        <v/>
      </c>
      <c r="D5086" s="84"/>
      <c r="E5086" s="51" t="str">
        <f t="shared" si="777"/>
        <v/>
      </c>
      <c r="F5086" s="51" t="str">
        <f t="shared" si="778"/>
        <v/>
      </c>
      <c r="G5086" s="51" t="str">
        <f t="shared" si="779"/>
        <v/>
      </c>
      <c r="H5086" s="51" t="str">
        <f t="shared" si="780"/>
        <v/>
      </c>
      <c r="I5086" s="84"/>
      <c r="J5086" s="84"/>
      <c r="K5086" s="84"/>
      <c r="L5086" s="83" t="str">
        <f t="shared" si="781"/>
        <v/>
      </c>
      <c r="M5086" s="83" t="str">
        <f t="shared" si="782"/>
        <v/>
      </c>
    </row>
    <row r="5087" spans="1:13" x14ac:dyDescent="0.3">
      <c r="A5087" s="210" t="str">
        <f t="shared" si="774"/>
        <v/>
      </c>
      <c r="B5087" s="199" t="str">
        <f t="shared" si="775"/>
        <v/>
      </c>
      <c r="C5087" s="210" t="str">
        <f t="shared" si="776"/>
        <v/>
      </c>
      <c r="D5087" s="84"/>
      <c r="E5087" s="51" t="str">
        <f t="shared" si="777"/>
        <v/>
      </c>
      <c r="F5087" s="51" t="str">
        <f t="shared" si="778"/>
        <v/>
      </c>
      <c r="G5087" s="51" t="str">
        <f t="shared" si="779"/>
        <v/>
      </c>
      <c r="H5087" s="51" t="str">
        <f t="shared" si="780"/>
        <v/>
      </c>
      <c r="I5087" s="84"/>
      <c r="J5087" s="84"/>
      <c r="K5087" s="84"/>
      <c r="L5087" s="83" t="str">
        <f t="shared" si="781"/>
        <v/>
      </c>
      <c r="M5087" s="83" t="str">
        <f t="shared" si="782"/>
        <v/>
      </c>
    </row>
    <row r="5088" spans="1:13" x14ac:dyDescent="0.3">
      <c r="A5088" s="210" t="str">
        <f t="shared" si="774"/>
        <v/>
      </c>
      <c r="B5088" s="199" t="str">
        <f t="shared" si="775"/>
        <v/>
      </c>
      <c r="C5088" s="210" t="str">
        <f t="shared" si="776"/>
        <v/>
      </c>
      <c r="D5088" s="84"/>
      <c r="E5088" s="51" t="str">
        <f t="shared" si="777"/>
        <v/>
      </c>
      <c r="F5088" s="51" t="str">
        <f t="shared" si="778"/>
        <v/>
      </c>
      <c r="G5088" s="51" t="str">
        <f t="shared" si="779"/>
        <v/>
      </c>
      <c r="H5088" s="51" t="str">
        <f t="shared" si="780"/>
        <v/>
      </c>
      <c r="I5088" s="84"/>
      <c r="J5088" s="84"/>
      <c r="K5088" s="84"/>
      <c r="L5088" s="83" t="str">
        <f t="shared" si="781"/>
        <v/>
      </c>
      <c r="M5088" s="83" t="str">
        <f t="shared" si="782"/>
        <v/>
      </c>
    </row>
    <row r="5089" spans="1:13" x14ac:dyDescent="0.3">
      <c r="A5089" s="210" t="str">
        <f t="shared" si="774"/>
        <v/>
      </c>
      <c r="B5089" s="199" t="str">
        <f t="shared" si="775"/>
        <v/>
      </c>
      <c r="C5089" s="210" t="str">
        <f t="shared" si="776"/>
        <v/>
      </c>
      <c r="D5089" s="84"/>
      <c r="E5089" s="51" t="str">
        <f t="shared" si="777"/>
        <v/>
      </c>
      <c r="F5089" s="51" t="str">
        <f t="shared" si="778"/>
        <v/>
      </c>
      <c r="G5089" s="51" t="str">
        <f t="shared" si="779"/>
        <v/>
      </c>
      <c r="H5089" s="51" t="str">
        <f t="shared" si="780"/>
        <v/>
      </c>
      <c r="I5089" s="84"/>
      <c r="J5089" s="84"/>
      <c r="K5089" s="84"/>
      <c r="L5089" s="83" t="str">
        <f t="shared" si="781"/>
        <v/>
      </c>
      <c r="M5089" s="83" t="str">
        <f t="shared" si="782"/>
        <v/>
      </c>
    </row>
    <row r="5090" spans="1:13" x14ac:dyDescent="0.3">
      <c r="A5090" s="210" t="str">
        <f t="shared" si="774"/>
        <v/>
      </c>
      <c r="B5090" s="199" t="str">
        <f t="shared" si="775"/>
        <v/>
      </c>
      <c r="C5090" s="210" t="str">
        <f t="shared" si="776"/>
        <v/>
      </c>
      <c r="D5090" s="84"/>
      <c r="E5090" s="51" t="str">
        <f t="shared" si="777"/>
        <v/>
      </c>
      <c r="F5090" s="51" t="str">
        <f t="shared" si="778"/>
        <v/>
      </c>
      <c r="G5090" s="51" t="str">
        <f t="shared" si="779"/>
        <v/>
      </c>
      <c r="H5090" s="51" t="str">
        <f t="shared" si="780"/>
        <v/>
      </c>
      <c r="I5090" s="84"/>
      <c r="J5090" s="84"/>
      <c r="K5090" s="84"/>
      <c r="L5090" s="83" t="str">
        <f t="shared" si="781"/>
        <v/>
      </c>
      <c r="M5090" s="83" t="str">
        <f t="shared" si="782"/>
        <v/>
      </c>
    </row>
    <row r="5091" spans="1:13" x14ac:dyDescent="0.3">
      <c r="A5091" s="210" t="str">
        <f t="shared" si="774"/>
        <v/>
      </c>
      <c r="B5091" s="199" t="str">
        <f t="shared" si="775"/>
        <v/>
      </c>
      <c r="C5091" s="210" t="str">
        <f t="shared" si="776"/>
        <v/>
      </c>
      <c r="D5091" s="84"/>
      <c r="E5091" s="51" t="str">
        <f t="shared" si="777"/>
        <v/>
      </c>
      <c r="F5091" s="51" t="str">
        <f t="shared" si="778"/>
        <v/>
      </c>
      <c r="G5091" s="51" t="str">
        <f t="shared" si="779"/>
        <v/>
      </c>
      <c r="H5091" s="51" t="str">
        <f t="shared" si="780"/>
        <v/>
      </c>
      <c r="I5091" s="84"/>
      <c r="J5091" s="84"/>
      <c r="K5091" s="84"/>
      <c r="L5091" s="83" t="str">
        <f t="shared" si="781"/>
        <v/>
      </c>
      <c r="M5091" s="83" t="str">
        <f t="shared" si="782"/>
        <v/>
      </c>
    </row>
    <row r="5092" spans="1:13" x14ac:dyDescent="0.3">
      <c r="A5092" s="210" t="str">
        <f t="shared" si="774"/>
        <v/>
      </c>
      <c r="B5092" s="199" t="str">
        <f t="shared" si="775"/>
        <v/>
      </c>
      <c r="C5092" s="210" t="str">
        <f t="shared" si="776"/>
        <v/>
      </c>
      <c r="D5092" s="84"/>
      <c r="E5092" s="51" t="str">
        <f t="shared" si="777"/>
        <v/>
      </c>
      <c r="F5092" s="51" t="str">
        <f t="shared" si="778"/>
        <v/>
      </c>
      <c r="G5092" s="51" t="str">
        <f t="shared" si="779"/>
        <v/>
      </c>
      <c r="H5092" s="51" t="str">
        <f t="shared" si="780"/>
        <v/>
      </c>
      <c r="I5092" s="84"/>
      <c r="J5092" s="84"/>
      <c r="K5092" s="84"/>
      <c r="L5092" s="83" t="str">
        <f t="shared" si="781"/>
        <v/>
      </c>
      <c r="M5092" s="83" t="str">
        <f t="shared" si="782"/>
        <v/>
      </c>
    </row>
    <row r="5093" spans="1:13" x14ac:dyDescent="0.3">
      <c r="A5093" s="210" t="str">
        <f t="shared" si="774"/>
        <v/>
      </c>
      <c r="B5093" s="199" t="str">
        <f t="shared" si="775"/>
        <v/>
      </c>
      <c r="C5093" s="210" t="str">
        <f t="shared" si="776"/>
        <v/>
      </c>
      <c r="D5093" s="84"/>
      <c r="E5093" s="51" t="str">
        <f t="shared" si="777"/>
        <v/>
      </c>
      <c r="F5093" s="51" t="str">
        <f t="shared" si="778"/>
        <v/>
      </c>
      <c r="G5093" s="51" t="str">
        <f t="shared" si="779"/>
        <v/>
      </c>
      <c r="H5093" s="51" t="str">
        <f t="shared" si="780"/>
        <v/>
      </c>
      <c r="I5093" s="84"/>
      <c r="J5093" s="84"/>
      <c r="K5093" s="84"/>
      <c r="L5093" s="83" t="str">
        <f t="shared" si="781"/>
        <v/>
      </c>
      <c r="M5093" s="83" t="str">
        <f t="shared" si="782"/>
        <v/>
      </c>
    </row>
    <row r="5094" spans="1:13" x14ac:dyDescent="0.3">
      <c r="A5094" s="210" t="str">
        <f t="shared" si="774"/>
        <v/>
      </c>
      <c r="B5094" s="199" t="str">
        <f t="shared" si="775"/>
        <v/>
      </c>
      <c r="C5094" s="210" t="str">
        <f t="shared" si="776"/>
        <v/>
      </c>
      <c r="D5094" s="84"/>
      <c r="E5094" s="51" t="str">
        <f t="shared" si="777"/>
        <v/>
      </c>
      <c r="F5094" s="51" t="str">
        <f t="shared" si="778"/>
        <v/>
      </c>
      <c r="G5094" s="51" t="str">
        <f t="shared" si="779"/>
        <v/>
      </c>
      <c r="H5094" s="51" t="str">
        <f t="shared" si="780"/>
        <v/>
      </c>
      <c r="I5094" s="84"/>
      <c r="J5094" s="84"/>
      <c r="K5094" s="84"/>
      <c r="L5094" s="83" t="str">
        <f t="shared" si="781"/>
        <v/>
      </c>
      <c r="M5094" s="83" t="str">
        <f t="shared" si="782"/>
        <v/>
      </c>
    </row>
    <row r="5095" spans="1:13" x14ac:dyDescent="0.3">
      <c r="A5095" s="210" t="str">
        <f t="shared" si="774"/>
        <v/>
      </c>
      <c r="B5095" s="199" t="str">
        <f t="shared" si="775"/>
        <v/>
      </c>
      <c r="C5095" s="210" t="str">
        <f t="shared" si="776"/>
        <v/>
      </c>
      <c r="D5095" s="84"/>
      <c r="E5095" s="51" t="str">
        <f t="shared" si="777"/>
        <v/>
      </c>
      <c r="F5095" s="51" t="str">
        <f t="shared" si="778"/>
        <v/>
      </c>
      <c r="G5095" s="51" t="str">
        <f t="shared" si="779"/>
        <v/>
      </c>
      <c r="H5095" s="51" t="str">
        <f t="shared" si="780"/>
        <v/>
      </c>
      <c r="I5095" s="84"/>
      <c r="J5095" s="84"/>
      <c r="K5095" s="84"/>
      <c r="L5095" s="83" t="str">
        <f t="shared" si="781"/>
        <v/>
      </c>
      <c r="M5095" s="83" t="str">
        <f t="shared" si="782"/>
        <v/>
      </c>
    </row>
    <row r="5096" spans="1:13" x14ac:dyDescent="0.3">
      <c r="A5096" s="210" t="str">
        <f t="shared" si="774"/>
        <v/>
      </c>
      <c r="B5096" s="199" t="str">
        <f t="shared" si="775"/>
        <v/>
      </c>
      <c r="C5096" s="210" t="str">
        <f t="shared" si="776"/>
        <v/>
      </c>
      <c r="D5096" s="84"/>
      <c r="E5096" s="51" t="str">
        <f t="shared" si="777"/>
        <v/>
      </c>
      <c r="F5096" s="51" t="str">
        <f t="shared" si="778"/>
        <v/>
      </c>
      <c r="G5096" s="51" t="str">
        <f t="shared" si="779"/>
        <v/>
      </c>
      <c r="H5096" s="51" t="str">
        <f t="shared" si="780"/>
        <v/>
      </c>
      <c r="I5096" s="84"/>
      <c r="J5096" s="84"/>
      <c r="K5096" s="84"/>
      <c r="L5096" s="83" t="str">
        <f t="shared" si="781"/>
        <v/>
      </c>
      <c r="M5096" s="83" t="str">
        <f t="shared" si="782"/>
        <v/>
      </c>
    </row>
    <row r="5097" spans="1:13" x14ac:dyDescent="0.3">
      <c r="A5097" s="210" t="str">
        <f t="shared" si="774"/>
        <v/>
      </c>
      <c r="B5097" s="199" t="str">
        <f t="shared" si="775"/>
        <v/>
      </c>
      <c r="C5097" s="210" t="str">
        <f t="shared" si="776"/>
        <v/>
      </c>
      <c r="D5097" s="84"/>
      <c r="E5097" s="51" t="str">
        <f t="shared" si="777"/>
        <v/>
      </c>
      <c r="F5097" s="51" t="str">
        <f t="shared" si="778"/>
        <v/>
      </c>
      <c r="G5097" s="51" t="str">
        <f t="shared" si="779"/>
        <v/>
      </c>
      <c r="H5097" s="51" t="str">
        <f t="shared" si="780"/>
        <v/>
      </c>
      <c r="I5097" s="84"/>
      <c r="J5097" s="84"/>
      <c r="K5097" s="84"/>
      <c r="L5097" s="83" t="str">
        <f t="shared" si="781"/>
        <v/>
      </c>
      <c r="M5097" s="83" t="str">
        <f t="shared" si="782"/>
        <v/>
      </c>
    </row>
    <row r="5098" spans="1:13" x14ac:dyDescent="0.3">
      <c r="A5098" s="210" t="str">
        <f t="shared" si="774"/>
        <v/>
      </c>
      <c r="B5098" s="199" t="str">
        <f t="shared" si="775"/>
        <v/>
      </c>
      <c r="C5098" s="210" t="str">
        <f t="shared" si="776"/>
        <v/>
      </c>
      <c r="D5098" s="84"/>
      <c r="E5098" s="51" t="str">
        <f t="shared" si="777"/>
        <v/>
      </c>
      <c r="F5098" s="51" t="str">
        <f t="shared" si="778"/>
        <v/>
      </c>
      <c r="G5098" s="51" t="str">
        <f t="shared" si="779"/>
        <v/>
      </c>
      <c r="H5098" s="51" t="str">
        <f t="shared" si="780"/>
        <v/>
      </c>
      <c r="I5098" s="84"/>
      <c r="J5098" s="84"/>
      <c r="K5098" s="84"/>
      <c r="L5098" s="83" t="str">
        <f t="shared" si="781"/>
        <v/>
      </c>
      <c r="M5098" s="83" t="str">
        <f t="shared" si="782"/>
        <v/>
      </c>
    </row>
    <row r="5099" spans="1:13" x14ac:dyDescent="0.3">
      <c r="A5099" s="210" t="str">
        <f t="shared" si="774"/>
        <v/>
      </c>
      <c r="B5099" s="199" t="str">
        <f t="shared" si="775"/>
        <v/>
      </c>
      <c r="C5099" s="210" t="str">
        <f t="shared" si="776"/>
        <v/>
      </c>
      <c r="D5099" s="84"/>
      <c r="E5099" s="51" t="str">
        <f t="shared" si="777"/>
        <v/>
      </c>
      <c r="F5099" s="51" t="str">
        <f t="shared" si="778"/>
        <v/>
      </c>
      <c r="G5099" s="51" t="str">
        <f t="shared" si="779"/>
        <v/>
      </c>
      <c r="H5099" s="51" t="str">
        <f t="shared" si="780"/>
        <v/>
      </c>
      <c r="I5099" s="84"/>
      <c r="J5099" s="84"/>
      <c r="K5099" s="84"/>
      <c r="L5099" s="83" t="str">
        <f t="shared" si="781"/>
        <v/>
      </c>
      <c r="M5099" s="83" t="str">
        <f t="shared" si="782"/>
        <v/>
      </c>
    </row>
    <row r="5100" spans="1:13" x14ac:dyDescent="0.3">
      <c r="A5100" s="210" t="str">
        <f t="shared" si="774"/>
        <v/>
      </c>
      <c r="B5100" s="199" t="str">
        <f t="shared" si="775"/>
        <v/>
      </c>
      <c r="C5100" s="210" t="str">
        <f t="shared" si="776"/>
        <v/>
      </c>
      <c r="D5100" s="84"/>
      <c r="E5100" s="51" t="str">
        <f t="shared" si="777"/>
        <v/>
      </c>
      <c r="F5100" s="51" t="str">
        <f t="shared" si="778"/>
        <v/>
      </c>
      <c r="G5100" s="51" t="str">
        <f t="shared" si="779"/>
        <v/>
      </c>
      <c r="H5100" s="51" t="str">
        <f t="shared" si="780"/>
        <v/>
      </c>
      <c r="I5100" s="84"/>
      <c r="J5100" s="84"/>
      <c r="K5100" s="84"/>
      <c r="L5100" s="83" t="str">
        <f t="shared" si="781"/>
        <v/>
      </c>
      <c r="M5100" s="83" t="str">
        <f t="shared" si="782"/>
        <v/>
      </c>
    </row>
    <row r="5101" spans="1:13" x14ac:dyDescent="0.3">
      <c r="A5101" s="210" t="str">
        <f t="shared" si="774"/>
        <v/>
      </c>
      <c r="B5101" s="199" t="str">
        <f t="shared" si="775"/>
        <v/>
      </c>
      <c r="C5101" s="210" t="str">
        <f t="shared" si="776"/>
        <v/>
      </c>
      <c r="D5101" s="84"/>
      <c r="E5101" s="51" t="str">
        <f t="shared" si="777"/>
        <v/>
      </c>
      <c r="F5101" s="51" t="str">
        <f t="shared" si="778"/>
        <v/>
      </c>
      <c r="G5101" s="51" t="str">
        <f t="shared" si="779"/>
        <v/>
      </c>
      <c r="H5101" s="51" t="str">
        <f t="shared" si="780"/>
        <v/>
      </c>
      <c r="I5101" s="84"/>
      <c r="J5101" s="84"/>
      <c r="K5101" s="84"/>
      <c r="L5101" s="83" t="str">
        <f t="shared" si="781"/>
        <v/>
      </c>
      <c r="M5101" s="83" t="str">
        <f t="shared" si="782"/>
        <v/>
      </c>
    </row>
    <row r="5102" spans="1:13" x14ac:dyDescent="0.3">
      <c r="A5102" s="210" t="str">
        <f t="shared" si="774"/>
        <v/>
      </c>
      <c r="B5102" s="199" t="str">
        <f t="shared" si="775"/>
        <v/>
      </c>
      <c r="C5102" s="210" t="str">
        <f t="shared" si="776"/>
        <v/>
      </c>
      <c r="D5102" s="84"/>
      <c r="E5102" s="51" t="str">
        <f t="shared" si="777"/>
        <v/>
      </c>
      <c r="F5102" s="51" t="str">
        <f t="shared" si="778"/>
        <v/>
      </c>
      <c r="G5102" s="51" t="str">
        <f t="shared" si="779"/>
        <v/>
      </c>
      <c r="H5102" s="51" t="str">
        <f t="shared" si="780"/>
        <v/>
      </c>
      <c r="I5102" s="84"/>
      <c r="J5102" s="84"/>
      <c r="K5102" s="84"/>
      <c r="L5102" s="83" t="str">
        <f t="shared" si="781"/>
        <v/>
      </c>
      <c r="M5102" s="83" t="str">
        <f t="shared" si="782"/>
        <v/>
      </c>
    </row>
    <row r="5103" spans="1:13" x14ac:dyDescent="0.3">
      <c r="A5103" s="210" t="str">
        <f t="shared" si="774"/>
        <v/>
      </c>
      <c r="B5103" s="199" t="str">
        <f t="shared" si="775"/>
        <v/>
      </c>
      <c r="C5103" s="210" t="str">
        <f t="shared" si="776"/>
        <v/>
      </c>
      <c r="D5103" s="84"/>
      <c r="E5103" s="51" t="str">
        <f t="shared" si="777"/>
        <v/>
      </c>
      <c r="F5103" s="51" t="str">
        <f t="shared" si="778"/>
        <v/>
      </c>
      <c r="G5103" s="51" t="str">
        <f t="shared" si="779"/>
        <v/>
      </c>
      <c r="H5103" s="51" t="str">
        <f t="shared" si="780"/>
        <v/>
      </c>
      <c r="I5103" s="84"/>
      <c r="J5103" s="84"/>
      <c r="K5103" s="84"/>
      <c r="L5103" s="83" t="str">
        <f t="shared" si="781"/>
        <v/>
      </c>
      <c r="M5103" s="83" t="str">
        <f t="shared" si="782"/>
        <v/>
      </c>
    </row>
    <row r="5104" spans="1:13" x14ac:dyDescent="0.3">
      <c r="A5104" s="210" t="str">
        <f t="shared" si="774"/>
        <v/>
      </c>
      <c r="B5104" s="199" t="str">
        <f t="shared" si="775"/>
        <v/>
      </c>
      <c r="C5104" s="210" t="str">
        <f t="shared" si="776"/>
        <v/>
      </c>
      <c r="D5104" s="84"/>
      <c r="E5104" s="51" t="str">
        <f t="shared" si="777"/>
        <v/>
      </c>
      <c r="F5104" s="51" t="str">
        <f t="shared" si="778"/>
        <v/>
      </c>
      <c r="G5104" s="51" t="str">
        <f t="shared" si="779"/>
        <v/>
      </c>
      <c r="H5104" s="51" t="str">
        <f t="shared" si="780"/>
        <v/>
      </c>
      <c r="I5104" s="84"/>
      <c r="J5104" s="84"/>
      <c r="K5104" s="84"/>
      <c r="L5104" s="83" t="str">
        <f t="shared" si="781"/>
        <v/>
      </c>
      <c r="M5104" s="83" t="str">
        <f t="shared" si="782"/>
        <v/>
      </c>
    </row>
    <row r="5105" spans="1:13" x14ac:dyDescent="0.3">
      <c r="A5105" s="210" t="str">
        <f t="shared" si="774"/>
        <v/>
      </c>
      <c r="B5105" s="199" t="str">
        <f t="shared" si="775"/>
        <v/>
      </c>
      <c r="C5105" s="210" t="str">
        <f t="shared" si="776"/>
        <v/>
      </c>
      <c r="D5105" s="84"/>
      <c r="E5105" s="51" t="str">
        <f t="shared" si="777"/>
        <v/>
      </c>
      <c r="F5105" s="51" t="str">
        <f t="shared" si="778"/>
        <v/>
      </c>
      <c r="G5105" s="51" t="str">
        <f t="shared" si="779"/>
        <v/>
      </c>
      <c r="H5105" s="51" t="str">
        <f t="shared" si="780"/>
        <v/>
      </c>
      <c r="I5105" s="84"/>
      <c r="J5105" s="84"/>
      <c r="K5105" s="84"/>
      <c r="L5105" s="83" t="str">
        <f t="shared" si="781"/>
        <v/>
      </c>
      <c r="M5105" s="83" t="str">
        <f t="shared" si="782"/>
        <v/>
      </c>
    </row>
    <row r="5106" spans="1:13" x14ac:dyDescent="0.3">
      <c r="A5106" s="210" t="str">
        <f t="shared" si="774"/>
        <v/>
      </c>
      <c r="B5106" s="199" t="str">
        <f t="shared" si="775"/>
        <v/>
      </c>
      <c r="C5106" s="210" t="str">
        <f t="shared" si="776"/>
        <v/>
      </c>
      <c r="D5106" s="84"/>
      <c r="E5106" s="51" t="str">
        <f t="shared" si="777"/>
        <v/>
      </c>
      <c r="F5106" s="51" t="str">
        <f t="shared" si="778"/>
        <v/>
      </c>
      <c r="G5106" s="51" t="str">
        <f t="shared" si="779"/>
        <v/>
      </c>
      <c r="H5106" s="51" t="str">
        <f t="shared" si="780"/>
        <v/>
      </c>
      <c r="I5106" s="84"/>
      <c r="J5106" s="84"/>
      <c r="K5106" s="84"/>
      <c r="L5106" s="83" t="str">
        <f t="shared" si="781"/>
        <v/>
      </c>
      <c r="M5106" s="83" t="str">
        <f t="shared" si="782"/>
        <v/>
      </c>
    </row>
    <row r="5107" spans="1:13" x14ac:dyDescent="0.3">
      <c r="A5107" s="210" t="str">
        <f t="shared" si="774"/>
        <v/>
      </c>
      <c r="B5107" s="199" t="str">
        <f t="shared" si="775"/>
        <v/>
      </c>
      <c r="C5107" s="210" t="str">
        <f t="shared" si="776"/>
        <v/>
      </c>
      <c r="D5107" s="84"/>
      <c r="E5107" s="51" t="str">
        <f t="shared" si="777"/>
        <v/>
      </c>
      <c r="F5107" s="51" t="str">
        <f t="shared" si="778"/>
        <v/>
      </c>
      <c r="G5107" s="51" t="str">
        <f t="shared" si="779"/>
        <v/>
      </c>
      <c r="H5107" s="51" t="str">
        <f t="shared" si="780"/>
        <v/>
      </c>
      <c r="I5107" s="84"/>
      <c r="J5107" s="84"/>
      <c r="K5107" s="84"/>
      <c r="L5107" s="83" t="str">
        <f t="shared" si="781"/>
        <v/>
      </c>
      <c r="M5107" s="83" t="str">
        <f t="shared" si="782"/>
        <v/>
      </c>
    </row>
    <row r="5108" spans="1:13" x14ac:dyDescent="0.3">
      <c r="A5108" s="210" t="str">
        <f t="shared" si="774"/>
        <v/>
      </c>
      <c r="B5108" s="199" t="str">
        <f t="shared" si="775"/>
        <v/>
      </c>
      <c r="C5108" s="210" t="str">
        <f t="shared" si="776"/>
        <v/>
      </c>
      <c r="D5108" s="84"/>
      <c r="E5108" s="51" t="str">
        <f t="shared" si="777"/>
        <v/>
      </c>
      <c r="F5108" s="51" t="str">
        <f t="shared" si="778"/>
        <v/>
      </c>
      <c r="G5108" s="51" t="str">
        <f t="shared" si="779"/>
        <v/>
      </c>
      <c r="H5108" s="51" t="str">
        <f t="shared" si="780"/>
        <v/>
      </c>
      <c r="I5108" s="84"/>
      <c r="J5108" s="84"/>
      <c r="K5108" s="84"/>
      <c r="L5108" s="83" t="str">
        <f t="shared" si="781"/>
        <v/>
      </c>
      <c r="M5108" s="83" t="str">
        <f t="shared" si="782"/>
        <v/>
      </c>
    </row>
    <row r="5109" spans="1:13" x14ac:dyDescent="0.3">
      <c r="A5109" s="210" t="str">
        <f t="shared" si="774"/>
        <v/>
      </c>
      <c r="B5109" s="199" t="str">
        <f t="shared" si="775"/>
        <v/>
      </c>
      <c r="C5109" s="210" t="str">
        <f t="shared" si="776"/>
        <v/>
      </c>
      <c r="D5109" s="84"/>
      <c r="E5109" s="51" t="str">
        <f t="shared" si="777"/>
        <v/>
      </c>
      <c r="F5109" s="51" t="str">
        <f t="shared" si="778"/>
        <v/>
      </c>
      <c r="G5109" s="51" t="str">
        <f t="shared" si="779"/>
        <v/>
      </c>
      <c r="H5109" s="51" t="str">
        <f t="shared" si="780"/>
        <v/>
      </c>
      <c r="I5109" s="84"/>
      <c r="J5109" s="84"/>
      <c r="K5109" s="84"/>
      <c r="L5109" s="83" t="str">
        <f t="shared" si="781"/>
        <v/>
      </c>
      <c r="M5109" s="83" t="str">
        <f t="shared" si="782"/>
        <v/>
      </c>
    </row>
    <row r="5110" spans="1:13" x14ac:dyDescent="0.3">
      <c r="A5110" s="210" t="str">
        <f t="shared" si="774"/>
        <v/>
      </c>
      <c r="B5110" s="199" t="str">
        <f t="shared" si="775"/>
        <v/>
      </c>
      <c r="C5110" s="210" t="str">
        <f t="shared" si="776"/>
        <v/>
      </c>
      <c r="D5110" s="84"/>
      <c r="E5110" s="51" t="str">
        <f t="shared" si="777"/>
        <v/>
      </c>
      <c r="F5110" s="51" t="str">
        <f t="shared" si="778"/>
        <v/>
      </c>
      <c r="G5110" s="51" t="str">
        <f t="shared" si="779"/>
        <v/>
      </c>
      <c r="H5110" s="51" t="str">
        <f t="shared" si="780"/>
        <v/>
      </c>
      <c r="I5110" s="84"/>
      <c r="J5110" s="84"/>
      <c r="K5110" s="84"/>
      <c r="L5110" s="83" t="str">
        <f t="shared" si="781"/>
        <v/>
      </c>
      <c r="M5110" s="83" t="str">
        <f t="shared" si="782"/>
        <v/>
      </c>
    </row>
    <row r="5111" spans="1:13" x14ac:dyDescent="0.3">
      <c r="A5111" s="210" t="str">
        <f t="shared" si="774"/>
        <v/>
      </c>
      <c r="B5111" s="199" t="str">
        <f t="shared" si="775"/>
        <v/>
      </c>
      <c r="C5111" s="210" t="str">
        <f t="shared" si="776"/>
        <v/>
      </c>
      <c r="D5111" s="84"/>
      <c r="E5111" s="51" t="str">
        <f t="shared" si="777"/>
        <v/>
      </c>
      <c r="F5111" s="51" t="str">
        <f t="shared" si="778"/>
        <v/>
      </c>
      <c r="G5111" s="51" t="str">
        <f t="shared" si="779"/>
        <v/>
      </c>
      <c r="H5111" s="51" t="str">
        <f t="shared" si="780"/>
        <v/>
      </c>
      <c r="I5111" s="84"/>
      <c r="J5111" s="84"/>
      <c r="K5111" s="84"/>
      <c r="L5111" s="83" t="str">
        <f t="shared" si="781"/>
        <v/>
      </c>
      <c r="M5111" s="83" t="str">
        <f t="shared" si="782"/>
        <v/>
      </c>
    </row>
    <row r="5112" spans="1:13" x14ac:dyDescent="0.3">
      <c r="A5112" s="210" t="str">
        <f t="shared" si="774"/>
        <v/>
      </c>
      <c r="B5112" s="199" t="str">
        <f t="shared" si="775"/>
        <v/>
      </c>
      <c r="C5112" s="210" t="str">
        <f t="shared" si="776"/>
        <v/>
      </c>
      <c r="D5112" s="84"/>
      <c r="E5112" s="51" t="str">
        <f t="shared" si="777"/>
        <v/>
      </c>
      <c r="F5112" s="51" t="str">
        <f t="shared" si="778"/>
        <v/>
      </c>
      <c r="G5112" s="51" t="str">
        <f t="shared" si="779"/>
        <v/>
      </c>
      <c r="H5112" s="51" t="str">
        <f t="shared" si="780"/>
        <v/>
      </c>
      <c r="I5112" s="84"/>
      <c r="J5112" s="84"/>
      <c r="K5112" s="84"/>
      <c r="L5112" s="83" t="str">
        <f t="shared" si="781"/>
        <v/>
      </c>
      <c r="M5112" s="83" t="str">
        <f t="shared" si="782"/>
        <v/>
      </c>
    </row>
    <row r="5113" spans="1:13" x14ac:dyDescent="0.3">
      <c r="A5113" s="210" t="str">
        <f t="shared" si="774"/>
        <v/>
      </c>
      <c r="B5113" s="199" t="str">
        <f t="shared" si="775"/>
        <v/>
      </c>
      <c r="C5113" s="210" t="str">
        <f t="shared" si="776"/>
        <v/>
      </c>
      <c r="D5113" s="84"/>
      <c r="E5113" s="51" t="str">
        <f t="shared" si="777"/>
        <v/>
      </c>
      <c r="F5113" s="51" t="str">
        <f t="shared" si="778"/>
        <v/>
      </c>
      <c r="G5113" s="51" t="str">
        <f t="shared" si="779"/>
        <v/>
      </c>
      <c r="H5113" s="51" t="str">
        <f t="shared" si="780"/>
        <v/>
      </c>
      <c r="I5113" s="84"/>
      <c r="J5113" s="84"/>
      <c r="K5113" s="84"/>
      <c r="L5113" s="83" t="str">
        <f t="shared" si="781"/>
        <v/>
      </c>
      <c r="M5113" s="83" t="str">
        <f t="shared" si="782"/>
        <v/>
      </c>
    </row>
    <row r="5114" spans="1:13" x14ac:dyDescent="0.3">
      <c r="A5114" s="210" t="str">
        <f t="shared" si="774"/>
        <v/>
      </c>
      <c r="B5114" s="199" t="str">
        <f t="shared" si="775"/>
        <v/>
      </c>
      <c r="C5114" s="210" t="str">
        <f t="shared" si="776"/>
        <v/>
      </c>
      <c r="D5114" s="84"/>
      <c r="E5114" s="51" t="str">
        <f t="shared" si="777"/>
        <v/>
      </c>
      <c r="F5114" s="51" t="str">
        <f t="shared" si="778"/>
        <v/>
      </c>
      <c r="G5114" s="51" t="str">
        <f t="shared" si="779"/>
        <v/>
      </c>
      <c r="H5114" s="51" t="str">
        <f t="shared" si="780"/>
        <v/>
      </c>
      <c r="I5114" s="84"/>
      <c r="J5114" s="84"/>
      <c r="K5114" s="84"/>
      <c r="L5114" s="83" t="str">
        <f t="shared" si="781"/>
        <v/>
      </c>
      <c r="M5114" s="83" t="str">
        <f t="shared" si="782"/>
        <v/>
      </c>
    </row>
    <row r="5115" spans="1:13" x14ac:dyDescent="0.3">
      <c r="A5115" s="210" t="str">
        <f t="shared" si="774"/>
        <v/>
      </c>
      <c r="B5115" s="199" t="str">
        <f t="shared" si="775"/>
        <v/>
      </c>
      <c r="C5115" s="210" t="str">
        <f t="shared" si="776"/>
        <v/>
      </c>
      <c r="D5115" s="84"/>
      <c r="E5115" s="51" t="str">
        <f t="shared" si="777"/>
        <v/>
      </c>
      <c r="F5115" s="51" t="str">
        <f t="shared" si="778"/>
        <v/>
      </c>
      <c r="G5115" s="51" t="str">
        <f t="shared" si="779"/>
        <v/>
      </c>
      <c r="H5115" s="51" t="str">
        <f t="shared" si="780"/>
        <v/>
      </c>
      <c r="I5115" s="84"/>
      <c r="J5115" s="84"/>
      <c r="K5115" s="84"/>
      <c r="L5115" s="83" t="str">
        <f t="shared" si="781"/>
        <v/>
      </c>
      <c r="M5115" s="83" t="str">
        <f t="shared" si="782"/>
        <v/>
      </c>
    </row>
    <row r="5116" spans="1:13" x14ac:dyDescent="0.3">
      <c r="A5116" s="210" t="str">
        <f t="shared" si="774"/>
        <v/>
      </c>
      <c r="B5116" s="199" t="str">
        <f t="shared" si="775"/>
        <v/>
      </c>
      <c r="C5116" s="210" t="str">
        <f t="shared" si="776"/>
        <v/>
      </c>
      <c r="D5116" s="84"/>
      <c r="E5116" s="51" t="str">
        <f t="shared" si="777"/>
        <v/>
      </c>
      <c r="F5116" s="51" t="str">
        <f t="shared" si="778"/>
        <v/>
      </c>
      <c r="G5116" s="51" t="str">
        <f t="shared" si="779"/>
        <v/>
      </c>
      <c r="H5116" s="51" t="str">
        <f t="shared" si="780"/>
        <v/>
      </c>
      <c r="I5116" s="84"/>
      <c r="J5116" s="84"/>
      <c r="K5116" s="84"/>
      <c r="L5116" s="83" t="str">
        <f t="shared" si="781"/>
        <v/>
      </c>
      <c r="M5116" s="83" t="str">
        <f t="shared" si="782"/>
        <v/>
      </c>
    </row>
    <row r="5117" spans="1:13" x14ac:dyDescent="0.3">
      <c r="A5117" s="210" t="str">
        <f t="shared" si="774"/>
        <v/>
      </c>
      <c r="B5117" s="199" t="str">
        <f t="shared" si="775"/>
        <v/>
      </c>
      <c r="C5117" s="210" t="str">
        <f t="shared" si="776"/>
        <v/>
      </c>
      <c r="D5117" s="84"/>
      <c r="E5117" s="51" t="str">
        <f t="shared" si="777"/>
        <v/>
      </c>
      <c r="F5117" s="51" t="str">
        <f t="shared" si="778"/>
        <v/>
      </c>
      <c r="G5117" s="51" t="str">
        <f t="shared" si="779"/>
        <v/>
      </c>
      <c r="H5117" s="51" t="str">
        <f t="shared" si="780"/>
        <v/>
      </c>
      <c r="I5117" s="84"/>
      <c r="J5117" s="84"/>
      <c r="K5117" s="84"/>
      <c r="L5117" s="83" t="str">
        <f t="shared" si="781"/>
        <v/>
      </c>
      <c r="M5117" s="83" t="str">
        <f t="shared" si="782"/>
        <v/>
      </c>
    </row>
    <row r="5118" spans="1:13" x14ac:dyDescent="0.3">
      <c r="A5118" s="210" t="str">
        <f t="shared" si="774"/>
        <v/>
      </c>
      <c r="B5118" s="199" t="str">
        <f t="shared" si="775"/>
        <v/>
      </c>
      <c r="C5118" s="210" t="str">
        <f t="shared" si="776"/>
        <v/>
      </c>
      <c r="D5118" s="84"/>
      <c r="E5118" s="51" t="str">
        <f t="shared" si="777"/>
        <v/>
      </c>
      <c r="F5118" s="51" t="str">
        <f t="shared" si="778"/>
        <v/>
      </c>
      <c r="G5118" s="51" t="str">
        <f t="shared" si="779"/>
        <v/>
      </c>
      <c r="H5118" s="51" t="str">
        <f t="shared" si="780"/>
        <v/>
      </c>
      <c r="I5118" s="84"/>
      <c r="J5118" s="84"/>
      <c r="K5118" s="84"/>
      <c r="L5118" s="83" t="str">
        <f t="shared" si="781"/>
        <v/>
      </c>
      <c r="M5118" s="83" t="str">
        <f t="shared" si="782"/>
        <v/>
      </c>
    </row>
    <row r="5119" spans="1:13" x14ac:dyDescent="0.3">
      <c r="A5119" s="210" t="str">
        <f t="shared" si="774"/>
        <v/>
      </c>
      <c r="B5119" s="199" t="str">
        <f t="shared" si="775"/>
        <v/>
      </c>
      <c r="C5119" s="210" t="str">
        <f t="shared" si="776"/>
        <v/>
      </c>
      <c r="D5119" s="84"/>
      <c r="E5119" s="51" t="str">
        <f t="shared" si="777"/>
        <v/>
      </c>
      <c r="F5119" s="51" t="str">
        <f t="shared" si="778"/>
        <v/>
      </c>
      <c r="G5119" s="51" t="str">
        <f t="shared" si="779"/>
        <v/>
      </c>
      <c r="H5119" s="51" t="str">
        <f t="shared" si="780"/>
        <v/>
      </c>
      <c r="I5119" s="84"/>
      <c r="J5119" s="84"/>
      <c r="K5119" s="84"/>
      <c r="L5119" s="83" t="str">
        <f t="shared" si="781"/>
        <v/>
      </c>
      <c r="M5119" s="83" t="str">
        <f t="shared" si="782"/>
        <v/>
      </c>
    </row>
    <row r="5120" spans="1:13" x14ac:dyDescent="0.3">
      <c r="A5120" s="210" t="str">
        <f t="shared" si="774"/>
        <v/>
      </c>
      <c r="B5120" s="199" t="str">
        <f t="shared" si="775"/>
        <v/>
      </c>
      <c r="C5120" s="210" t="str">
        <f t="shared" si="776"/>
        <v/>
      </c>
      <c r="D5120" s="84"/>
      <c r="E5120" s="51" t="str">
        <f t="shared" si="777"/>
        <v/>
      </c>
      <c r="F5120" s="51" t="str">
        <f t="shared" si="778"/>
        <v/>
      </c>
      <c r="G5120" s="51" t="str">
        <f t="shared" si="779"/>
        <v/>
      </c>
      <c r="H5120" s="51" t="str">
        <f t="shared" si="780"/>
        <v/>
      </c>
      <c r="I5120" s="84"/>
      <c r="J5120" s="84"/>
      <c r="K5120" s="84"/>
      <c r="L5120" s="83" t="str">
        <f t="shared" si="781"/>
        <v/>
      </c>
      <c r="M5120" s="83" t="str">
        <f t="shared" si="782"/>
        <v/>
      </c>
    </row>
    <row r="5121" spans="1:13" x14ac:dyDescent="0.3">
      <c r="A5121" s="210" t="str">
        <f t="shared" si="774"/>
        <v/>
      </c>
      <c r="B5121" s="199" t="str">
        <f t="shared" si="775"/>
        <v/>
      </c>
      <c r="C5121" s="210" t="str">
        <f t="shared" si="776"/>
        <v/>
      </c>
      <c r="D5121" s="84"/>
      <c r="E5121" s="51" t="str">
        <f t="shared" si="777"/>
        <v/>
      </c>
      <c r="F5121" s="51" t="str">
        <f t="shared" si="778"/>
        <v/>
      </c>
      <c r="G5121" s="51" t="str">
        <f t="shared" si="779"/>
        <v/>
      </c>
      <c r="H5121" s="51" t="str">
        <f t="shared" si="780"/>
        <v/>
      </c>
      <c r="I5121" s="84"/>
      <c r="J5121" s="84"/>
      <c r="K5121" s="84"/>
      <c r="L5121" s="83" t="str">
        <f t="shared" si="781"/>
        <v/>
      </c>
      <c r="M5121" s="83" t="str">
        <f t="shared" si="782"/>
        <v/>
      </c>
    </row>
    <row r="5122" spans="1:13" x14ac:dyDescent="0.3">
      <c r="A5122" s="210" t="str">
        <f t="shared" si="774"/>
        <v/>
      </c>
      <c r="B5122" s="199" t="str">
        <f t="shared" si="775"/>
        <v/>
      </c>
      <c r="C5122" s="210" t="str">
        <f t="shared" si="776"/>
        <v/>
      </c>
      <c r="D5122" s="84"/>
      <c r="E5122" s="51" t="str">
        <f t="shared" si="777"/>
        <v/>
      </c>
      <c r="F5122" s="51" t="str">
        <f t="shared" si="778"/>
        <v/>
      </c>
      <c r="G5122" s="51" t="str">
        <f t="shared" si="779"/>
        <v/>
      </c>
      <c r="H5122" s="51" t="str">
        <f t="shared" si="780"/>
        <v/>
      </c>
      <c r="I5122" s="84"/>
      <c r="J5122" s="84"/>
      <c r="K5122" s="84"/>
      <c r="L5122" s="83" t="str">
        <f t="shared" si="781"/>
        <v/>
      </c>
      <c r="M5122" s="83" t="str">
        <f t="shared" si="782"/>
        <v/>
      </c>
    </row>
    <row r="5123" spans="1:13" x14ac:dyDescent="0.3">
      <c r="A5123" s="210" t="str">
        <f t="shared" ref="A5123:A5186" si="783">IF(D5123="","",A5122)</f>
        <v/>
      </c>
      <c r="B5123" s="199" t="str">
        <f t="shared" ref="B5123:B5186" si="784">IF(D5123="","",B5122)</f>
        <v/>
      </c>
      <c r="C5123" s="210" t="str">
        <f t="shared" ref="C5123:C5186" si="785">IF(D5123="","",C5122)</f>
        <v/>
      </c>
      <c r="D5123" s="84"/>
      <c r="E5123" s="51" t="str">
        <f t="shared" ref="E5123:E5186" si="786">IF(D5123="","",VLOOKUP(D5123,Master,3,FALSE))</f>
        <v/>
      </c>
      <c r="F5123" s="51" t="str">
        <f t="shared" ref="F5123:F5186" si="787">IF(D5123="","",VLOOKUP(D5123,Master,4,FALSE))</f>
        <v/>
      </c>
      <c r="G5123" s="51" t="str">
        <f t="shared" ref="G5123:G5186" si="788">IF(D5123="","",VLOOKUP(D5123,Master,5,FALSE))</f>
        <v/>
      </c>
      <c r="H5123" s="51" t="str">
        <f t="shared" ref="H5123:H5186" si="789">IF(D5123="","",VLOOKUP(D5123,Master,2,FALSE))</f>
        <v/>
      </c>
      <c r="I5123" s="84"/>
      <c r="J5123" s="84"/>
      <c r="K5123" s="84"/>
      <c r="L5123" s="83" t="str">
        <f t="shared" ref="L5123:L5186" si="790">IF(K5123="","",IF(I5123="",ROUND(HLOOKUP(J5123,kgList,K5123,FALSE),1),ROUND(HLOOKUP(I5123,kgList,K5123,FALSE),1)))</f>
        <v/>
      </c>
      <c r="M5123" s="83" t="str">
        <f t="shared" ref="M5123:M5186" si="791">IF(L5123="","",IF(COUNTA(I5123:J5123)&gt;1,"Edible or Inedible",IF(COUNTA(I5123)=1,L5123*1,IF(COUNTA(J5123)=1,L5123*1,"ERROR"))))</f>
        <v/>
      </c>
    </row>
    <row r="5124" spans="1:13" x14ac:dyDescent="0.3">
      <c r="A5124" s="210" t="str">
        <f t="shared" si="783"/>
        <v/>
      </c>
      <c r="B5124" s="199" t="str">
        <f t="shared" si="784"/>
        <v/>
      </c>
      <c r="C5124" s="210" t="str">
        <f t="shared" si="785"/>
        <v/>
      </c>
      <c r="D5124" s="84"/>
      <c r="E5124" s="51" t="str">
        <f t="shared" si="786"/>
        <v/>
      </c>
      <c r="F5124" s="51" t="str">
        <f t="shared" si="787"/>
        <v/>
      </c>
      <c r="G5124" s="51" t="str">
        <f t="shared" si="788"/>
        <v/>
      </c>
      <c r="H5124" s="51" t="str">
        <f t="shared" si="789"/>
        <v/>
      </c>
      <c r="I5124" s="84"/>
      <c r="J5124" s="84"/>
      <c r="K5124" s="84"/>
      <c r="L5124" s="83" t="str">
        <f t="shared" si="790"/>
        <v/>
      </c>
      <c r="M5124" s="83" t="str">
        <f t="shared" si="791"/>
        <v/>
      </c>
    </row>
    <row r="5125" spans="1:13" x14ac:dyDescent="0.3">
      <c r="A5125" s="210" t="str">
        <f t="shared" si="783"/>
        <v/>
      </c>
      <c r="B5125" s="199" t="str">
        <f t="shared" si="784"/>
        <v/>
      </c>
      <c r="C5125" s="210" t="str">
        <f t="shared" si="785"/>
        <v/>
      </c>
      <c r="D5125" s="84"/>
      <c r="E5125" s="51" t="str">
        <f t="shared" si="786"/>
        <v/>
      </c>
      <c r="F5125" s="51" t="str">
        <f t="shared" si="787"/>
        <v/>
      </c>
      <c r="G5125" s="51" t="str">
        <f t="shared" si="788"/>
        <v/>
      </c>
      <c r="H5125" s="51" t="str">
        <f t="shared" si="789"/>
        <v/>
      </c>
      <c r="I5125" s="84"/>
      <c r="J5125" s="84"/>
      <c r="K5125" s="84"/>
      <c r="L5125" s="83" t="str">
        <f t="shared" si="790"/>
        <v/>
      </c>
      <c r="M5125" s="83" t="str">
        <f t="shared" si="791"/>
        <v/>
      </c>
    </row>
    <row r="5126" spans="1:13" x14ac:dyDescent="0.3">
      <c r="A5126" s="210" t="str">
        <f t="shared" si="783"/>
        <v/>
      </c>
      <c r="B5126" s="199" t="str">
        <f t="shared" si="784"/>
        <v/>
      </c>
      <c r="C5126" s="210" t="str">
        <f t="shared" si="785"/>
        <v/>
      </c>
      <c r="D5126" s="84"/>
      <c r="E5126" s="51" t="str">
        <f t="shared" si="786"/>
        <v/>
      </c>
      <c r="F5126" s="51" t="str">
        <f t="shared" si="787"/>
        <v/>
      </c>
      <c r="G5126" s="51" t="str">
        <f t="shared" si="788"/>
        <v/>
      </c>
      <c r="H5126" s="51" t="str">
        <f t="shared" si="789"/>
        <v/>
      </c>
      <c r="I5126" s="84"/>
      <c r="J5126" s="84"/>
      <c r="K5126" s="84"/>
      <c r="L5126" s="83" t="str">
        <f t="shared" si="790"/>
        <v/>
      </c>
      <c r="M5126" s="83" t="str">
        <f t="shared" si="791"/>
        <v/>
      </c>
    </row>
    <row r="5127" spans="1:13" x14ac:dyDescent="0.3">
      <c r="A5127" s="210" t="str">
        <f t="shared" si="783"/>
        <v/>
      </c>
      <c r="B5127" s="199" t="str">
        <f t="shared" si="784"/>
        <v/>
      </c>
      <c r="C5127" s="210" t="str">
        <f t="shared" si="785"/>
        <v/>
      </c>
      <c r="D5127" s="84"/>
      <c r="E5127" s="51" t="str">
        <f t="shared" si="786"/>
        <v/>
      </c>
      <c r="F5127" s="51" t="str">
        <f t="shared" si="787"/>
        <v/>
      </c>
      <c r="G5127" s="51" t="str">
        <f t="shared" si="788"/>
        <v/>
      </c>
      <c r="H5127" s="51" t="str">
        <f t="shared" si="789"/>
        <v/>
      </c>
      <c r="I5127" s="84"/>
      <c r="J5127" s="84"/>
      <c r="K5127" s="84"/>
      <c r="L5127" s="83" t="str">
        <f t="shared" si="790"/>
        <v/>
      </c>
      <c r="M5127" s="83" t="str">
        <f t="shared" si="791"/>
        <v/>
      </c>
    </row>
    <row r="5128" spans="1:13" x14ac:dyDescent="0.3">
      <c r="A5128" s="210" t="str">
        <f t="shared" si="783"/>
        <v/>
      </c>
      <c r="B5128" s="199" t="str">
        <f t="shared" si="784"/>
        <v/>
      </c>
      <c r="C5128" s="210" t="str">
        <f t="shared" si="785"/>
        <v/>
      </c>
      <c r="D5128" s="84"/>
      <c r="E5128" s="51" t="str">
        <f t="shared" si="786"/>
        <v/>
      </c>
      <c r="F5128" s="51" t="str">
        <f t="shared" si="787"/>
        <v/>
      </c>
      <c r="G5128" s="51" t="str">
        <f t="shared" si="788"/>
        <v/>
      </c>
      <c r="H5128" s="51" t="str">
        <f t="shared" si="789"/>
        <v/>
      </c>
      <c r="I5128" s="84"/>
      <c r="J5128" s="84"/>
      <c r="K5128" s="84"/>
      <c r="L5128" s="83" t="str">
        <f t="shared" si="790"/>
        <v/>
      </c>
      <c r="M5128" s="83" t="str">
        <f t="shared" si="791"/>
        <v/>
      </c>
    </row>
    <row r="5129" spans="1:13" x14ac:dyDescent="0.3">
      <c r="A5129" s="210" t="str">
        <f t="shared" si="783"/>
        <v/>
      </c>
      <c r="B5129" s="199" t="str">
        <f t="shared" si="784"/>
        <v/>
      </c>
      <c r="C5129" s="210" t="str">
        <f t="shared" si="785"/>
        <v/>
      </c>
      <c r="D5129" s="84"/>
      <c r="E5129" s="51" t="str">
        <f t="shared" si="786"/>
        <v/>
      </c>
      <c r="F5129" s="51" t="str">
        <f t="shared" si="787"/>
        <v/>
      </c>
      <c r="G5129" s="51" t="str">
        <f t="shared" si="788"/>
        <v/>
      </c>
      <c r="H5129" s="51" t="str">
        <f t="shared" si="789"/>
        <v/>
      </c>
      <c r="I5129" s="84"/>
      <c r="J5129" s="84"/>
      <c r="K5129" s="84"/>
      <c r="L5129" s="83" t="str">
        <f t="shared" si="790"/>
        <v/>
      </c>
      <c r="M5129" s="83" t="str">
        <f t="shared" si="791"/>
        <v/>
      </c>
    </row>
    <row r="5130" spans="1:13" x14ac:dyDescent="0.3">
      <c r="A5130" s="210" t="str">
        <f t="shared" si="783"/>
        <v/>
      </c>
      <c r="B5130" s="199" t="str">
        <f t="shared" si="784"/>
        <v/>
      </c>
      <c r="C5130" s="210" t="str">
        <f t="shared" si="785"/>
        <v/>
      </c>
      <c r="D5130" s="84"/>
      <c r="E5130" s="51" t="str">
        <f t="shared" si="786"/>
        <v/>
      </c>
      <c r="F5130" s="51" t="str">
        <f t="shared" si="787"/>
        <v/>
      </c>
      <c r="G5130" s="51" t="str">
        <f t="shared" si="788"/>
        <v/>
      </c>
      <c r="H5130" s="51" t="str">
        <f t="shared" si="789"/>
        <v/>
      </c>
      <c r="I5130" s="84"/>
      <c r="J5130" s="84"/>
      <c r="K5130" s="84"/>
      <c r="L5130" s="83" t="str">
        <f t="shared" si="790"/>
        <v/>
      </c>
      <c r="M5130" s="83" t="str">
        <f t="shared" si="791"/>
        <v/>
      </c>
    </row>
    <row r="5131" spans="1:13" x14ac:dyDescent="0.3">
      <c r="A5131" s="210" t="str">
        <f t="shared" si="783"/>
        <v/>
      </c>
      <c r="B5131" s="199" t="str">
        <f t="shared" si="784"/>
        <v/>
      </c>
      <c r="C5131" s="210" t="str">
        <f t="shared" si="785"/>
        <v/>
      </c>
      <c r="D5131" s="84"/>
      <c r="E5131" s="51" t="str">
        <f t="shared" si="786"/>
        <v/>
      </c>
      <c r="F5131" s="51" t="str">
        <f t="shared" si="787"/>
        <v/>
      </c>
      <c r="G5131" s="51" t="str">
        <f t="shared" si="788"/>
        <v/>
      </c>
      <c r="H5131" s="51" t="str">
        <f t="shared" si="789"/>
        <v/>
      </c>
      <c r="I5131" s="84"/>
      <c r="J5131" s="84"/>
      <c r="K5131" s="84"/>
      <c r="L5131" s="83" t="str">
        <f t="shared" si="790"/>
        <v/>
      </c>
      <c r="M5131" s="83" t="str">
        <f t="shared" si="791"/>
        <v/>
      </c>
    </row>
    <row r="5132" spans="1:13" x14ac:dyDescent="0.3">
      <c r="A5132" s="210" t="str">
        <f t="shared" si="783"/>
        <v/>
      </c>
      <c r="B5132" s="199" t="str">
        <f t="shared" si="784"/>
        <v/>
      </c>
      <c r="C5132" s="210" t="str">
        <f t="shared" si="785"/>
        <v/>
      </c>
      <c r="D5132" s="84"/>
      <c r="E5132" s="51" t="str">
        <f t="shared" si="786"/>
        <v/>
      </c>
      <c r="F5132" s="51" t="str">
        <f t="shared" si="787"/>
        <v/>
      </c>
      <c r="G5132" s="51" t="str">
        <f t="shared" si="788"/>
        <v/>
      </c>
      <c r="H5132" s="51" t="str">
        <f t="shared" si="789"/>
        <v/>
      </c>
      <c r="I5132" s="84"/>
      <c r="J5132" s="84"/>
      <c r="K5132" s="84"/>
      <c r="L5132" s="83" t="str">
        <f t="shared" si="790"/>
        <v/>
      </c>
      <c r="M5132" s="83" t="str">
        <f t="shared" si="791"/>
        <v/>
      </c>
    </row>
    <row r="5133" spans="1:13" x14ac:dyDescent="0.3">
      <c r="A5133" s="210" t="str">
        <f t="shared" si="783"/>
        <v/>
      </c>
      <c r="B5133" s="199" t="str">
        <f t="shared" si="784"/>
        <v/>
      </c>
      <c r="C5133" s="210" t="str">
        <f t="shared" si="785"/>
        <v/>
      </c>
      <c r="D5133" s="84"/>
      <c r="E5133" s="51" t="str">
        <f t="shared" si="786"/>
        <v/>
      </c>
      <c r="F5133" s="51" t="str">
        <f t="shared" si="787"/>
        <v/>
      </c>
      <c r="G5133" s="51" t="str">
        <f t="shared" si="788"/>
        <v/>
      </c>
      <c r="H5133" s="51" t="str">
        <f t="shared" si="789"/>
        <v/>
      </c>
      <c r="I5133" s="84"/>
      <c r="J5133" s="84"/>
      <c r="K5133" s="84"/>
      <c r="L5133" s="83" t="str">
        <f t="shared" si="790"/>
        <v/>
      </c>
      <c r="M5133" s="83" t="str">
        <f t="shared" si="791"/>
        <v/>
      </c>
    </row>
    <row r="5134" spans="1:13" x14ac:dyDescent="0.3">
      <c r="A5134" s="210" t="str">
        <f t="shared" si="783"/>
        <v/>
      </c>
      <c r="B5134" s="199" t="str">
        <f t="shared" si="784"/>
        <v/>
      </c>
      <c r="C5134" s="210" t="str">
        <f t="shared" si="785"/>
        <v/>
      </c>
      <c r="D5134" s="84"/>
      <c r="E5134" s="51" t="str">
        <f t="shared" si="786"/>
        <v/>
      </c>
      <c r="F5134" s="51" t="str">
        <f t="shared" si="787"/>
        <v/>
      </c>
      <c r="G5134" s="51" t="str">
        <f t="shared" si="788"/>
        <v/>
      </c>
      <c r="H5134" s="51" t="str">
        <f t="shared" si="789"/>
        <v/>
      </c>
      <c r="I5134" s="84"/>
      <c r="J5134" s="84"/>
      <c r="K5134" s="84"/>
      <c r="L5134" s="83" t="str">
        <f t="shared" si="790"/>
        <v/>
      </c>
      <c r="M5134" s="83" t="str">
        <f t="shared" si="791"/>
        <v/>
      </c>
    </row>
    <row r="5135" spans="1:13" x14ac:dyDescent="0.3">
      <c r="A5135" s="210" t="str">
        <f t="shared" si="783"/>
        <v/>
      </c>
      <c r="B5135" s="199" t="str">
        <f t="shared" si="784"/>
        <v/>
      </c>
      <c r="C5135" s="210" t="str">
        <f t="shared" si="785"/>
        <v/>
      </c>
      <c r="D5135" s="84"/>
      <c r="E5135" s="51" t="str">
        <f t="shared" si="786"/>
        <v/>
      </c>
      <c r="F5135" s="51" t="str">
        <f t="shared" si="787"/>
        <v/>
      </c>
      <c r="G5135" s="51" t="str">
        <f t="shared" si="788"/>
        <v/>
      </c>
      <c r="H5135" s="51" t="str">
        <f t="shared" si="789"/>
        <v/>
      </c>
      <c r="I5135" s="84"/>
      <c r="J5135" s="84"/>
      <c r="K5135" s="84"/>
      <c r="L5135" s="83" t="str">
        <f t="shared" si="790"/>
        <v/>
      </c>
      <c r="M5135" s="83" t="str">
        <f t="shared" si="791"/>
        <v/>
      </c>
    </row>
    <row r="5136" spans="1:13" x14ac:dyDescent="0.3">
      <c r="A5136" s="210" t="str">
        <f t="shared" si="783"/>
        <v/>
      </c>
      <c r="B5136" s="199" t="str">
        <f t="shared" si="784"/>
        <v/>
      </c>
      <c r="C5136" s="210" t="str">
        <f t="shared" si="785"/>
        <v/>
      </c>
      <c r="D5136" s="84"/>
      <c r="E5136" s="51" t="str">
        <f t="shared" si="786"/>
        <v/>
      </c>
      <c r="F5136" s="51" t="str">
        <f t="shared" si="787"/>
        <v/>
      </c>
      <c r="G5136" s="51" t="str">
        <f t="shared" si="788"/>
        <v/>
      </c>
      <c r="H5136" s="51" t="str">
        <f t="shared" si="789"/>
        <v/>
      </c>
      <c r="I5136" s="84"/>
      <c r="J5136" s="84"/>
      <c r="K5136" s="84"/>
      <c r="L5136" s="83" t="str">
        <f t="shared" si="790"/>
        <v/>
      </c>
      <c r="M5136" s="83" t="str">
        <f t="shared" si="791"/>
        <v/>
      </c>
    </row>
    <row r="5137" spans="1:13" x14ac:dyDescent="0.3">
      <c r="A5137" s="210" t="str">
        <f t="shared" si="783"/>
        <v/>
      </c>
      <c r="B5137" s="199" t="str">
        <f t="shared" si="784"/>
        <v/>
      </c>
      <c r="C5137" s="210" t="str">
        <f t="shared" si="785"/>
        <v/>
      </c>
      <c r="D5137" s="84"/>
      <c r="E5137" s="51" t="str">
        <f t="shared" si="786"/>
        <v/>
      </c>
      <c r="F5137" s="51" t="str">
        <f t="shared" si="787"/>
        <v/>
      </c>
      <c r="G5137" s="51" t="str">
        <f t="shared" si="788"/>
        <v/>
      </c>
      <c r="H5137" s="51" t="str">
        <f t="shared" si="789"/>
        <v/>
      </c>
      <c r="I5137" s="84"/>
      <c r="J5137" s="84"/>
      <c r="K5137" s="84"/>
      <c r="L5137" s="83" t="str">
        <f t="shared" si="790"/>
        <v/>
      </c>
      <c r="M5137" s="83" t="str">
        <f t="shared" si="791"/>
        <v/>
      </c>
    </row>
    <row r="5138" spans="1:13" x14ac:dyDescent="0.3">
      <c r="A5138" s="210" t="str">
        <f t="shared" si="783"/>
        <v/>
      </c>
      <c r="B5138" s="199" t="str">
        <f t="shared" si="784"/>
        <v/>
      </c>
      <c r="C5138" s="210" t="str">
        <f t="shared" si="785"/>
        <v/>
      </c>
      <c r="D5138" s="84"/>
      <c r="E5138" s="51" t="str">
        <f t="shared" si="786"/>
        <v/>
      </c>
      <c r="F5138" s="51" t="str">
        <f t="shared" si="787"/>
        <v/>
      </c>
      <c r="G5138" s="51" t="str">
        <f t="shared" si="788"/>
        <v/>
      </c>
      <c r="H5138" s="51" t="str">
        <f t="shared" si="789"/>
        <v/>
      </c>
      <c r="I5138" s="84"/>
      <c r="J5138" s="84"/>
      <c r="K5138" s="84"/>
      <c r="L5138" s="83" t="str">
        <f t="shared" si="790"/>
        <v/>
      </c>
      <c r="M5138" s="83" t="str">
        <f t="shared" si="791"/>
        <v/>
      </c>
    </row>
    <row r="5139" spans="1:13" x14ac:dyDescent="0.3">
      <c r="A5139" s="210" t="str">
        <f t="shared" si="783"/>
        <v/>
      </c>
      <c r="B5139" s="199" t="str">
        <f t="shared" si="784"/>
        <v/>
      </c>
      <c r="C5139" s="210" t="str">
        <f t="shared" si="785"/>
        <v/>
      </c>
      <c r="D5139" s="84"/>
      <c r="E5139" s="51" t="str">
        <f t="shared" si="786"/>
        <v/>
      </c>
      <c r="F5139" s="51" t="str">
        <f t="shared" si="787"/>
        <v/>
      </c>
      <c r="G5139" s="51" t="str">
        <f t="shared" si="788"/>
        <v/>
      </c>
      <c r="H5139" s="51" t="str">
        <f t="shared" si="789"/>
        <v/>
      </c>
      <c r="I5139" s="84"/>
      <c r="J5139" s="84"/>
      <c r="K5139" s="84"/>
      <c r="L5139" s="83" t="str">
        <f t="shared" si="790"/>
        <v/>
      </c>
      <c r="M5139" s="83" t="str">
        <f t="shared" si="791"/>
        <v/>
      </c>
    </row>
    <row r="5140" spans="1:13" x14ac:dyDescent="0.3">
      <c r="A5140" s="210" t="str">
        <f t="shared" si="783"/>
        <v/>
      </c>
      <c r="B5140" s="199" t="str">
        <f t="shared" si="784"/>
        <v/>
      </c>
      <c r="C5140" s="210" t="str">
        <f t="shared" si="785"/>
        <v/>
      </c>
      <c r="D5140" s="84"/>
      <c r="E5140" s="51" t="str">
        <f t="shared" si="786"/>
        <v/>
      </c>
      <c r="F5140" s="51" t="str">
        <f t="shared" si="787"/>
        <v/>
      </c>
      <c r="G5140" s="51" t="str">
        <f t="shared" si="788"/>
        <v/>
      </c>
      <c r="H5140" s="51" t="str">
        <f t="shared" si="789"/>
        <v/>
      </c>
      <c r="I5140" s="84"/>
      <c r="J5140" s="84"/>
      <c r="K5140" s="84"/>
      <c r="L5140" s="83" t="str">
        <f t="shared" si="790"/>
        <v/>
      </c>
      <c r="M5140" s="83" t="str">
        <f t="shared" si="791"/>
        <v/>
      </c>
    </row>
    <row r="5141" spans="1:13" x14ac:dyDescent="0.3">
      <c r="A5141" s="210" t="str">
        <f t="shared" si="783"/>
        <v/>
      </c>
      <c r="B5141" s="199" t="str">
        <f t="shared" si="784"/>
        <v/>
      </c>
      <c r="C5141" s="210" t="str">
        <f t="shared" si="785"/>
        <v/>
      </c>
      <c r="D5141" s="84"/>
      <c r="E5141" s="51" t="str">
        <f t="shared" si="786"/>
        <v/>
      </c>
      <c r="F5141" s="51" t="str">
        <f t="shared" si="787"/>
        <v/>
      </c>
      <c r="G5141" s="51" t="str">
        <f t="shared" si="788"/>
        <v/>
      </c>
      <c r="H5141" s="51" t="str">
        <f t="shared" si="789"/>
        <v/>
      </c>
      <c r="I5141" s="84"/>
      <c r="J5141" s="84"/>
      <c r="K5141" s="84"/>
      <c r="L5141" s="83" t="str">
        <f t="shared" si="790"/>
        <v/>
      </c>
      <c r="M5141" s="83" t="str">
        <f t="shared" si="791"/>
        <v/>
      </c>
    </row>
    <row r="5142" spans="1:13" x14ac:dyDescent="0.3">
      <c r="A5142" s="210" t="str">
        <f t="shared" si="783"/>
        <v/>
      </c>
      <c r="B5142" s="199" t="str">
        <f t="shared" si="784"/>
        <v/>
      </c>
      <c r="C5142" s="210" t="str">
        <f t="shared" si="785"/>
        <v/>
      </c>
      <c r="D5142" s="84"/>
      <c r="E5142" s="51" t="str">
        <f t="shared" si="786"/>
        <v/>
      </c>
      <c r="F5142" s="51" t="str">
        <f t="shared" si="787"/>
        <v/>
      </c>
      <c r="G5142" s="51" t="str">
        <f t="shared" si="788"/>
        <v/>
      </c>
      <c r="H5142" s="51" t="str">
        <f t="shared" si="789"/>
        <v/>
      </c>
      <c r="I5142" s="84"/>
      <c r="J5142" s="84"/>
      <c r="K5142" s="84"/>
      <c r="L5142" s="83" t="str">
        <f t="shared" si="790"/>
        <v/>
      </c>
      <c r="M5142" s="83" t="str">
        <f t="shared" si="791"/>
        <v/>
      </c>
    </row>
    <row r="5143" spans="1:13" x14ac:dyDescent="0.3">
      <c r="A5143" s="210" t="str">
        <f t="shared" si="783"/>
        <v/>
      </c>
      <c r="B5143" s="199" t="str">
        <f t="shared" si="784"/>
        <v/>
      </c>
      <c r="C5143" s="210" t="str">
        <f t="shared" si="785"/>
        <v/>
      </c>
      <c r="D5143" s="84"/>
      <c r="E5143" s="51" t="str">
        <f t="shared" si="786"/>
        <v/>
      </c>
      <c r="F5143" s="51" t="str">
        <f t="shared" si="787"/>
        <v/>
      </c>
      <c r="G5143" s="51" t="str">
        <f t="shared" si="788"/>
        <v/>
      </c>
      <c r="H5143" s="51" t="str">
        <f t="shared" si="789"/>
        <v/>
      </c>
      <c r="I5143" s="84"/>
      <c r="J5143" s="84"/>
      <c r="K5143" s="84"/>
      <c r="L5143" s="83" t="str">
        <f t="shared" si="790"/>
        <v/>
      </c>
      <c r="M5143" s="83" t="str">
        <f t="shared" si="791"/>
        <v/>
      </c>
    </row>
    <row r="5144" spans="1:13" x14ac:dyDescent="0.3">
      <c r="A5144" s="210" t="str">
        <f t="shared" si="783"/>
        <v/>
      </c>
      <c r="B5144" s="199" t="str">
        <f t="shared" si="784"/>
        <v/>
      </c>
      <c r="C5144" s="210" t="str">
        <f t="shared" si="785"/>
        <v/>
      </c>
      <c r="D5144" s="84"/>
      <c r="E5144" s="51" t="str">
        <f t="shared" si="786"/>
        <v/>
      </c>
      <c r="F5144" s="51" t="str">
        <f t="shared" si="787"/>
        <v/>
      </c>
      <c r="G5144" s="51" t="str">
        <f t="shared" si="788"/>
        <v/>
      </c>
      <c r="H5144" s="51" t="str">
        <f t="shared" si="789"/>
        <v/>
      </c>
      <c r="I5144" s="84"/>
      <c r="J5144" s="84"/>
      <c r="K5144" s="84"/>
      <c r="L5144" s="83" t="str">
        <f t="shared" si="790"/>
        <v/>
      </c>
      <c r="M5144" s="83" t="str">
        <f t="shared" si="791"/>
        <v/>
      </c>
    </row>
    <row r="5145" spans="1:13" x14ac:dyDescent="0.3">
      <c r="A5145" s="210" t="str">
        <f t="shared" si="783"/>
        <v/>
      </c>
      <c r="B5145" s="199" t="str">
        <f t="shared" si="784"/>
        <v/>
      </c>
      <c r="C5145" s="210" t="str">
        <f t="shared" si="785"/>
        <v/>
      </c>
      <c r="D5145" s="84"/>
      <c r="E5145" s="51" t="str">
        <f t="shared" si="786"/>
        <v/>
      </c>
      <c r="F5145" s="51" t="str">
        <f t="shared" si="787"/>
        <v/>
      </c>
      <c r="G5145" s="51" t="str">
        <f t="shared" si="788"/>
        <v/>
      </c>
      <c r="H5145" s="51" t="str">
        <f t="shared" si="789"/>
        <v/>
      </c>
      <c r="I5145" s="84"/>
      <c r="J5145" s="84"/>
      <c r="K5145" s="84"/>
      <c r="L5145" s="83" t="str">
        <f t="shared" si="790"/>
        <v/>
      </c>
      <c r="M5145" s="83" t="str">
        <f t="shared" si="791"/>
        <v/>
      </c>
    </row>
    <row r="5146" spans="1:13" x14ac:dyDescent="0.3">
      <c r="A5146" s="210" t="str">
        <f t="shared" si="783"/>
        <v/>
      </c>
      <c r="B5146" s="199" t="str">
        <f t="shared" si="784"/>
        <v/>
      </c>
      <c r="C5146" s="210" t="str">
        <f t="shared" si="785"/>
        <v/>
      </c>
      <c r="D5146" s="84"/>
      <c r="E5146" s="51" t="str">
        <f t="shared" si="786"/>
        <v/>
      </c>
      <c r="F5146" s="51" t="str">
        <f t="shared" si="787"/>
        <v/>
      </c>
      <c r="G5146" s="51" t="str">
        <f t="shared" si="788"/>
        <v/>
      </c>
      <c r="H5146" s="51" t="str">
        <f t="shared" si="789"/>
        <v/>
      </c>
      <c r="I5146" s="84"/>
      <c r="J5146" s="84"/>
      <c r="K5146" s="84"/>
      <c r="L5146" s="83" t="str">
        <f t="shared" si="790"/>
        <v/>
      </c>
      <c r="M5146" s="83" t="str">
        <f t="shared" si="791"/>
        <v/>
      </c>
    </row>
    <row r="5147" spans="1:13" x14ac:dyDescent="0.3">
      <c r="A5147" s="210" t="str">
        <f t="shared" si="783"/>
        <v/>
      </c>
      <c r="B5147" s="199" t="str">
        <f t="shared" si="784"/>
        <v/>
      </c>
      <c r="C5147" s="210" t="str">
        <f t="shared" si="785"/>
        <v/>
      </c>
      <c r="D5147" s="84"/>
      <c r="E5147" s="51" t="str">
        <f t="shared" si="786"/>
        <v/>
      </c>
      <c r="F5147" s="51" t="str">
        <f t="shared" si="787"/>
        <v/>
      </c>
      <c r="G5147" s="51" t="str">
        <f t="shared" si="788"/>
        <v/>
      </c>
      <c r="H5147" s="51" t="str">
        <f t="shared" si="789"/>
        <v/>
      </c>
      <c r="I5147" s="84"/>
      <c r="J5147" s="84"/>
      <c r="K5147" s="84"/>
      <c r="L5147" s="83" t="str">
        <f t="shared" si="790"/>
        <v/>
      </c>
      <c r="M5147" s="83" t="str">
        <f t="shared" si="791"/>
        <v/>
      </c>
    </row>
    <row r="5148" spans="1:13" x14ac:dyDescent="0.3">
      <c r="A5148" s="210" t="str">
        <f t="shared" si="783"/>
        <v/>
      </c>
      <c r="B5148" s="199" t="str">
        <f t="shared" si="784"/>
        <v/>
      </c>
      <c r="C5148" s="210" t="str">
        <f t="shared" si="785"/>
        <v/>
      </c>
      <c r="D5148" s="84"/>
      <c r="E5148" s="51" t="str">
        <f t="shared" si="786"/>
        <v/>
      </c>
      <c r="F5148" s="51" t="str">
        <f t="shared" si="787"/>
        <v/>
      </c>
      <c r="G5148" s="51" t="str">
        <f t="shared" si="788"/>
        <v/>
      </c>
      <c r="H5148" s="51" t="str">
        <f t="shared" si="789"/>
        <v/>
      </c>
      <c r="I5148" s="84"/>
      <c r="J5148" s="84"/>
      <c r="K5148" s="84"/>
      <c r="L5148" s="83" t="str">
        <f t="shared" si="790"/>
        <v/>
      </c>
      <c r="M5148" s="83" t="str">
        <f t="shared" si="791"/>
        <v/>
      </c>
    </row>
    <row r="5149" spans="1:13" x14ac:dyDescent="0.3">
      <c r="A5149" s="210" t="str">
        <f t="shared" si="783"/>
        <v/>
      </c>
      <c r="B5149" s="199" t="str">
        <f t="shared" si="784"/>
        <v/>
      </c>
      <c r="C5149" s="210" t="str">
        <f t="shared" si="785"/>
        <v/>
      </c>
      <c r="D5149" s="84"/>
      <c r="E5149" s="51" t="str">
        <f t="shared" si="786"/>
        <v/>
      </c>
      <c r="F5149" s="51" t="str">
        <f t="shared" si="787"/>
        <v/>
      </c>
      <c r="G5149" s="51" t="str">
        <f t="shared" si="788"/>
        <v/>
      </c>
      <c r="H5149" s="51" t="str">
        <f t="shared" si="789"/>
        <v/>
      </c>
      <c r="I5149" s="84"/>
      <c r="J5149" s="84"/>
      <c r="K5149" s="84"/>
      <c r="L5149" s="83" t="str">
        <f t="shared" si="790"/>
        <v/>
      </c>
      <c r="M5149" s="83" t="str">
        <f t="shared" si="791"/>
        <v/>
      </c>
    </row>
    <row r="5150" spans="1:13" x14ac:dyDescent="0.3">
      <c r="A5150" s="210" t="str">
        <f t="shared" si="783"/>
        <v/>
      </c>
      <c r="B5150" s="199" t="str">
        <f t="shared" si="784"/>
        <v/>
      </c>
      <c r="C5150" s="210" t="str">
        <f t="shared" si="785"/>
        <v/>
      </c>
      <c r="D5150" s="84"/>
      <c r="E5150" s="51" t="str">
        <f t="shared" si="786"/>
        <v/>
      </c>
      <c r="F5150" s="51" t="str">
        <f t="shared" si="787"/>
        <v/>
      </c>
      <c r="G5150" s="51" t="str">
        <f t="shared" si="788"/>
        <v/>
      </c>
      <c r="H5150" s="51" t="str">
        <f t="shared" si="789"/>
        <v/>
      </c>
      <c r="I5150" s="84"/>
      <c r="J5150" s="84"/>
      <c r="K5150" s="84"/>
      <c r="L5150" s="83" t="str">
        <f t="shared" si="790"/>
        <v/>
      </c>
      <c r="M5150" s="83" t="str">
        <f t="shared" si="791"/>
        <v/>
      </c>
    </row>
    <row r="5151" spans="1:13" x14ac:dyDescent="0.3">
      <c r="A5151" s="210" t="str">
        <f t="shared" si="783"/>
        <v/>
      </c>
      <c r="B5151" s="199" t="str">
        <f t="shared" si="784"/>
        <v/>
      </c>
      <c r="C5151" s="210" t="str">
        <f t="shared" si="785"/>
        <v/>
      </c>
      <c r="D5151" s="84"/>
      <c r="E5151" s="51" t="str">
        <f t="shared" si="786"/>
        <v/>
      </c>
      <c r="F5151" s="51" t="str">
        <f t="shared" si="787"/>
        <v/>
      </c>
      <c r="G5151" s="51" t="str">
        <f t="shared" si="788"/>
        <v/>
      </c>
      <c r="H5151" s="51" t="str">
        <f t="shared" si="789"/>
        <v/>
      </c>
      <c r="I5151" s="84"/>
      <c r="J5151" s="84"/>
      <c r="K5151" s="84"/>
      <c r="L5151" s="83" t="str">
        <f t="shared" si="790"/>
        <v/>
      </c>
      <c r="M5151" s="83" t="str">
        <f t="shared" si="791"/>
        <v/>
      </c>
    </row>
    <row r="5152" spans="1:13" x14ac:dyDescent="0.3">
      <c r="A5152" s="210" t="str">
        <f t="shared" si="783"/>
        <v/>
      </c>
      <c r="B5152" s="199" t="str">
        <f t="shared" si="784"/>
        <v/>
      </c>
      <c r="C5152" s="210" t="str">
        <f t="shared" si="785"/>
        <v/>
      </c>
      <c r="D5152" s="84"/>
      <c r="E5152" s="51" t="str">
        <f t="shared" si="786"/>
        <v/>
      </c>
      <c r="F5152" s="51" t="str">
        <f t="shared" si="787"/>
        <v/>
      </c>
      <c r="G5152" s="51" t="str">
        <f t="shared" si="788"/>
        <v/>
      </c>
      <c r="H5152" s="51" t="str">
        <f t="shared" si="789"/>
        <v/>
      </c>
      <c r="I5152" s="84"/>
      <c r="J5152" s="84"/>
      <c r="K5152" s="84"/>
      <c r="L5152" s="83" t="str">
        <f t="shared" si="790"/>
        <v/>
      </c>
      <c r="M5152" s="83" t="str">
        <f t="shared" si="791"/>
        <v/>
      </c>
    </row>
    <row r="5153" spans="1:13" x14ac:dyDescent="0.3">
      <c r="A5153" s="210" t="str">
        <f t="shared" si="783"/>
        <v/>
      </c>
      <c r="B5153" s="199" t="str">
        <f t="shared" si="784"/>
        <v/>
      </c>
      <c r="C5153" s="210" t="str">
        <f t="shared" si="785"/>
        <v/>
      </c>
      <c r="D5153" s="84"/>
      <c r="E5153" s="51" t="str">
        <f t="shared" si="786"/>
        <v/>
      </c>
      <c r="F5153" s="51" t="str">
        <f t="shared" si="787"/>
        <v/>
      </c>
      <c r="G5153" s="51" t="str">
        <f t="shared" si="788"/>
        <v/>
      </c>
      <c r="H5153" s="51" t="str">
        <f t="shared" si="789"/>
        <v/>
      </c>
      <c r="I5153" s="84"/>
      <c r="J5153" s="84"/>
      <c r="K5153" s="84"/>
      <c r="L5153" s="83" t="str">
        <f t="shared" si="790"/>
        <v/>
      </c>
      <c r="M5153" s="83" t="str">
        <f t="shared" si="791"/>
        <v/>
      </c>
    </row>
    <row r="5154" spans="1:13" x14ac:dyDescent="0.3">
      <c r="A5154" s="210" t="str">
        <f t="shared" si="783"/>
        <v/>
      </c>
      <c r="B5154" s="199" t="str">
        <f t="shared" si="784"/>
        <v/>
      </c>
      <c r="C5154" s="210" t="str">
        <f t="shared" si="785"/>
        <v/>
      </c>
      <c r="D5154" s="84"/>
      <c r="E5154" s="51" t="str">
        <f t="shared" si="786"/>
        <v/>
      </c>
      <c r="F5154" s="51" t="str">
        <f t="shared" si="787"/>
        <v/>
      </c>
      <c r="G5154" s="51" t="str">
        <f t="shared" si="788"/>
        <v/>
      </c>
      <c r="H5154" s="51" t="str">
        <f t="shared" si="789"/>
        <v/>
      </c>
      <c r="I5154" s="84"/>
      <c r="J5154" s="84"/>
      <c r="K5154" s="84"/>
      <c r="L5154" s="83" t="str">
        <f t="shared" si="790"/>
        <v/>
      </c>
      <c r="M5154" s="83" t="str">
        <f t="shared" si="791"/>
        <v/>
      </c>
    </row>
    <row r="5155" spans="1:13" x14ac:dyDescent="0.3">
      <c r="A5155" s="210" t="str">
        <f t="shared" si="783"/>
        <v/>
      </c>
      <c r="B5155" s="199" t="str">
        <f t="shared" si="784"/>
        <v/>
      </c>
      <c r="C5155" s="210" t="str">
        <f t="shared" si="785"/>
        <v/>
      </c>
      <c r="D5155" s="84"/>
      <c r="E5155" s="51" t="str">
        <f t="shared" si="786"/>
        <v/>
      </c>
      <c r="F5155" s="51" t="str">
        <f t="shared" si="787"/>
        <v/>
      </c>
      <c r="G5155" s="51" t="str">
        <f t="shared" si="788"/>
        <v/>
      </c>
      <c r="H5155" s="51" t="str">
        <f t="shared" si="789"/>
        <v/>
      </c>
      <c r="I5155" s="84"/>
      <c r="J5155" s="84"/>
      <c r="K5155" s="84"/>
      <c r="L5155" s="83" t="str">
        <f t="shared" si="790"/>
        <v/>
      </c>
      <c r="M5155" s="83" t="str">
        <f t="shared" si="791"/>
        <v/>
      </c>
    </row>
    <row r="5156" spans="1:13" x14ac:dyDescent="0.3">
      <c r="A5156" s="210" t="str">
        <f t="shared" si="783"/>
        <v/>
      </c>
      <c r="B5156" s="199" t="str">
        <f t="shared" si="784"/>
        <v/>
      </c>
      <c r="C5156" s="210" t="str">
        <f t="shared" si="785"/>
        <v/>
      </c>
      <c r="D5156" s="84"/>
      <c r="E5156" s="51" t="str">
        <f t="shared" si="786"/>
        <v/>
      </c>
      <c r="F5156" s="51" t="str">
        <f t="shared" si="787"/>
        <v/>
      </c>
      <c r="G5156" s="51" t="str">
        <f t="shared" si="788"/>
        <v/>
      </c>
      <c r="H5156" s="51" t="str">
        <f t="shared" si="789"/>
        <v/>
      </c>
      <c r="I5156" s="84"/>
      <c r="J5156" s="84"/>
      <c r="K5156" s="84"/>
      <c r="L5156" s="83" t="str">
        <f t="shared" si="790"/>
        <v/>
      </c>
      <c r="M5156" s="83" t="str">
        <f t="shared" si="791"/>
        <v/>
      </c>
    </row>
    <row r="5157" spans="1:13" x14ac:dyDescent="0.3">
      <c r="A5157" s="210" t="str">
        <f t="shared" si="783"/>
        <v/>
      </c>
      <c r="B5157" s="199" t="str">
        <f t="shared" si="784"/>
        <v/>
      </c>
      <c r="C5157" s="210" t="str">
        <f t="shared" si="785"/>
        <v/>
      </c>
      <c r="D5157" s="84"/>
      <c r="E5157" s="51" t="str">
        <f t="shared" si="786"/>
        <v/>
      </c>
      <c r="F5157" s="51" t="str">
        <f t="shared" si="787"/>
        <v/>
      </c>
      <c r="G5157" s="51" t="str">
        <f t="shared" si="788"/>
        <v/>
      </c>
      <c r="H5157" s="51" t="str">
        <f t="shared" si="789"/>
        <v/>
      </c>
      <c r="I5157" s="84"/>
      <c r="J5157" s="84"/>
      <c r="K5157" s="84"/>
      <c r="L5157" s="83" t="str">
        <f t="shared" si="790"/>
        <v/>
      </c>
      <c r="M5157" s="83" t="str">
        <f t="shared" si="791"/>
        <v/>
      </c>
    </row>
    <row r="5158" spans="1:13" x14ac:dyDescent="0.3">
      <c r="A5158" s="210" t="str">
        <f t="shared" si="783"/>
        <v/>
      </c>
      <c r="B5158" s="199" t="str">
        <f t="shared" si="784"/>
        <v/>
      </c>
      <c r="C5158" s="210" t="str">
        <f t="shared" si="785"/>
        <v/>
      </c>
      <c r="D5158" s="84"/>
      <c r="E5158" s="51" t="str">
        <f t="shared" si="786"/>
        <v/>
      </c>
      <c r="F5158" s="51" t="str">
        <f t="shared" si="787"/>
        <v/>
      </c>
      <c r="G5158" s="51" t="str">
        <f t="shared" si="788"/>
        <v/>
      </c>
      <c r="H5158" s="51" t="str">
        <f t="shared" si="789"/>
        <v/>
      </c>
      <c r="I5158" s="84"/>
      <c r="J5158" s="84"/>
      <c r="K5158" s="84"/>
      <c r="L5158" s="83" t="str">
        <f t="shared" si="790"/>
        <v/>
      </c>
      <c r="M5158" s="83" t="str">
        <f t="shared" si="791"/>
        <v/>
      </c>
    </row>
    <row r="5159" spans="1:13" x14ac:dyDescent="0.3">
      <c r="A5159" s="210" t="str">
        <f t="shared" si="783"/>
        <v/>
      </c>
      <c r="B5159" s="199" t="str">
        <f t="shared" si="784"/>
        <v/>
      </c>
      <c r="C5159" s="210" t="str">
        <f t="shared" si="785"/>
        <v/>
      </c>
      <c r="D5159" s="84"/>
      <c r="E5159" s="51" t="str">
        <f t="shared" si="786"/>
        <v/>
      </c>
      <c r="F5159" s="51" t="str">
        <f t="shared" si="787"/>
        <v/>
      </c>
      <c r="G5159" s="51" t="str">
        <f t="shared" si="788"/>
        <v/>
      </c>
      <c r="H5159" s="51" t="str">
        <f t="shared" si="789"/>
        <v/>
      </c>
      <c r="I5159" s="84"/>
      <c r="J5159" s="84"/>
      <c r="K5159" s="84"/>
      <c r="L5159" s="83" t="str">
        <f t="shared" si="790"/>
        <v/>
      </c>
      <c r="M5159" s="83" t="str">
        <f t="shared" si="791"/>
        <v/>
      </c>
    </row>
    <row r="5160" spans="1:13" x14ac:dyDescent="0.3">
      <c r="A5160" s="210" t="str">
        <f t="shared" si="783"/>
        <v/>
      </c>
      <c r="B5160" s="199" t="str">
        <f t="shared" si="784"/>
        <v/>
      </c>
      <c r="C5160" s="210" t="str">
        <f t="shared" si="785"/>
        <v/>
      </c>
      <c r="D5160" s="84"/>
      <c r="E5160" s="51" t="str">
        <f t="shared" si="786"/>
        <v/>
      </c>
      <c r="F5160" s="51" t="str">
        <f t="shared" si="787"/>
        <v/>
      </c>
      <c r="G5160" s="51" t="str">
        <f t="shared" si="788"/>
        <v/>
      </c>
      <c r="H5160" s="51" t="str">
        <f t="shared" si="789"/>
        <v/>
      </c>
      <c r="I5160" s="84"/>
      <c r="J5160" s="84"/>
      <c r="K5160" s="84"/>
      <c r="L5160" s="83" t="str">
        <f t="shared" si="790"/>
        <v/>
      </c>
      <c r="M5160" s="83" t="str">
        <f t="shared" si="791"/>
        <v/>
      </c>
    </row>
    <row r="5161" spans="1:13" x14ac:dyDescent="0.3">
      <c r="A5161" s="210" t="str">
        <f t="shared" si="783"/>
        <v/>
      </c>
      <c r="B5161" s="199" t="str">
        <f t="shared" si="784"/>
        <v/>
      </c>
      <c r="C5161" s="210" t="str">
        <f t="shared" si="785"/>
        <v/>
      </c>
      <c r="D5161" s="84"/>
      <c r="E5161" s="51" t="str">
        <f t="shared" si="786"/>
        <v/>
      </c>
      <c r="F5161" s="51" t="str">
        <f t="shared" si="787"/>
        <v/>
      </c>
      <c r="G5161" s="51" t="str">
        <f t="shared" si="788"/>
        <v/>
      </c>
      <c r="H5161" s="51" t="str">
        <f t="shared" si="789"/>
        <v/>
      </c>
      <c r="I5161" s="84"/>
      <c r="J5161" s="84"/>
      <c r="K5161" s="84"/>
      <c r="L5161" s="83" t="str">
        <f t="shared" si="790"/>
        <v/>
      </c>
      <c r="M5161" s="83" t="str">
        <f t="shared" si="791"/>
        <v/>
      </c>
    </row>
    <row r="5162" spans="1:13" x14ac:dyDescent="0.3">
      <c r="A5162" s="210" t="str">
        <f t="shared" si="783"/>
        <v/>
      </c>
      <c r="B5162" s="199" t="str">
        <f t="shared" si="784"/>
        <v/>
      </c>
      <c r="C5162" s="210" t="str">
        <f t="shared" si="785"/>
        <v/>
      </c>
      <c r="D5162" s="84"/>
      <c r="E5162" s="51" t="str">
        <f t="shared" si="786"/>
        <v/>
      </c>
      <c r="F5162" s="51" t="str">
        <f t="shared" si="787"/>
        <v/>
      </c>
      <c r="G5162" s="51" t="str">
        <f t="shared" si="788"/>
        <v/>
      </c>
      <c r="H5162" s="51" t="str">
        <f t="shared" si="789"/>
        <v/>
      </c>
      <c r="I5162" s="84"/>
      <c r="J5162" s="84"/>
      <c r="K5162" s="84"/>
      <c r="L5162" s="83" t="str">
        <f t="shared" si="790"/>
        <v/>
      </c>
      <c r="M5162" s="83" t="str">
        <f t="shared" si="791"/>
        <v/>
      </c>
    </row>
    <row r="5163" spans="1:13" x14ac:dyDescent="0.3">
      <c r="A5163" s="210" t="str">
        <f t="shared" si="783"/>
        <v/>
      </c>
      <c r="B5163" s="199" t="str">
        <f t="shared" si="784"/>
        <v/>
      </c>
      <c r="C5163" s="210" t="str">
        <f t="shared" si="785"/>
        <v/>
      </c>
      <c r="D5163" s="84"/>
      <c r="E5163" s="51" t="str">
        <f t="shared" si="786"/>
        <v/>
      </c>
      <c r="F5163" s="51" t="str">
        <f t="shared" si="787"/>
        <v/>
      </c>
      <c r="G5163" s="51" t="str">
        <f t="shared" si="788"/>
        <v/>
      </c>
      <c r="H5163" s="51" t="str">
        <f t="shared" si="789"/>
        <v/>
      </c>
      <c r="I5163" s="84"/>
      <c r="J5163" s="84"/>
      <c r="K5163" s="84"/>
      <c r="L5163" s="83" t="str">
        <f t="shared" si="790"/>
        <v/>
      </c>
      <c r="M5163" s="83" t="str">
        <f t="shared" si="791"/>
        <v/>
      </c>
    </row>
    <row r="5164" spans="1:13" x14ac:dyDescent="0.3">
      <c r="A5164" s="210" t="str">
        <f t="shared" si="783"/>
        <v/>
      </c>
      <c r="B5164" s="199" t="str">
        <f t="shared" si="784"/>
        <v/>
      </c>
      <c r="C5164" s="210" t="str">
        <f t="shared" si="785"/>
        <v/>
      </c>
      <c r="D5164" s="84"/>
      <c r="E5164" s="51" t="str">
        <f t="shared" si="786"/>
        <v/>
      </c>
      <c r="F5164" s="51" t="str">
        <f t="shared" si="787"/>
        <v/>
      </c>
      <c r="G5164" s="51" t="str">
        <f t="shared" si="788"/>
        <v/>
      </c>
      <c r="H5164" s="51" t="str">
        <f t="shared" si="789"/>
        <v/>
      </c>
      <c r="I5164" s="84"/>
      <c r="J5164" s="84"/>
      <c r="K5164" s="84"/>
      <c r="L5164" s="83" t="str">
        <f t="shared" si="790"/>
        <v/>
      </c>
      <c r="M5164" s="83" t="str">
        <f t="shared" si="791"/>
        <v/>
      </c>
    </row>
    <row r="5165" spans="1:13" x14ac:dyDescent="0.3">
      <c r="A5165" s="210" t="str">
        <f t="shared" si="783"/>
        <v/>
      </c>
      <c r="B5165" s="199" t="str">
        <f t="shared" si="784"/>
        <v/>
      </c>
      <c r="C5165" s="210" t="str">
        <f t="shared" si="785"/>
        <v/>
      </c>
      <c r="D5165" s="84"/>
      <c r="E5165" s="51" t="str">
        <f t="shared" si="786"/>
        <v/>
      </c>
      <c r="F5165" s="51" t="str">
        <f t="shared" si="787"/>
        <v/>
      </c>
      <c r="G5165" s="51" t="str">
        <f t="shared" si="788"/>
        <v/>
      </c>
      <c r="H5165" s="51" t="str">
        <f t="shared" si="789"/>
        <v/>
      </c>
      <c r="I5165" s="84"/>
      <c r="J5165" s="84"/>
      <c r="K5165" s="84"/>
      <c r="L5165" s="83" t="str">
        <f t="shared" si="790"/>
        <v/>
      </c>
      <c r="M5165" s="83" t="str">
        <f t="shared" si="791"/>
        <v/>
      </c>
    </row>
    <row r="5166" spans="1:13" x14ac:dyDescent="0.3">
      <c r="A5166" s="210" t="str">
        <f t="shared" si="783"/>
        <v/>
      </c>
      <c r="B5166" s="199" t="str">
        <f t="shared" si="784"/>
        <v/>
      </c>
      <c r="C5166" s="210" t="str">
        <f t="shared" si="785"/>
        <v/>
      </c>
      <c r="D5166" s="84"/>
      <c r="E5166" s="51" t="str">
        <f t="shared" si="786"/>
        <v/>
      </c>
      <c r="F5166" s="51" t="str">
        <f t="shared" si="787"/>
        <v/>
      </c>
      <c r="G5166" s="51" t="str">
        <f t="shared" si="788"/>
        <v/>
      </c>
      <c r="H5166" s="51" t="str">
        <f t="shared" si="789"/>
        <v/>
      </c>
      <c r="I5166" s="84"/>
      <c r="J5166" s="84"/>
      <c r="K5166" s="84"/>
      <c r="L5166" s="83" t="str">
        <f t="shared" si="790"/>
        <v/>
      </c>
      <c r="M5166" s="83" t="str">
        <f t="shared" si="791"/>
        <v/>
      </c>
    </row>
    <row r="5167" spans="1:13" x14ac:dyDescent="0.3">
      <c r="A5167" s="210" t="str">
        <f t="shared" si="783"/>
        <v/>
      </c>
      <c r="B5167" s="199" t="str">
        <f t="shared" si="784"/>
        <v/>
      </c>
      <c r="C5167" s="210" t="str">
        <f t="shared" si="785"/>
        <v/>
      </c>
      <c r="D5167" s="84"/>
      <c r="E5167" s="51" t="str">
        <f t="shared" si="786"/>
        <v/>
      </c>
      <c r="F5167" s="51" t="str">
        <f t="shared" si="787"/>
        <v/>
      </c>
      <c r="G5167" s="51" t="str">
        <f t="shared" si="788"/>
        <v/>
      </c>
      <c r="H5167" s="51" t="str">
        <f t="shared" si="789"/>
        <v/>
      </c>
      <c r="I5167" s="84"/>
      <c r="J5167" s="84"/>
      <c r="K5167" s="84"/>
      <c r="L5167" s="83" t="str">
        <f t="shared" si="790"/>
        <v/>
      </c>
      <c r="M5167" s="83" t="str">
        <f t="shared" si="791"/>
        <v/>
      </c>
    </row>
    <row r="5168" spans="1:13" x14ac:dyDescent="0.3">
      <c r="A5168" s="210" t="str">
        <f t="shared" si="783"/>
        <v/>
      </c>
      <c r="B5168" s="199" t="str">
        <f t="shared" si="784"/>
        <v/>
      </c>
      <c r="C5168" s="210" t="str">
        <f t="shared" si="785"/>
        <v/>
      </c>
      <c r="D5168" s="84"/>
      <c r="E5168" s="51" t="str">
        <f t="shared" si="786"/>
        <v/>
      </c>
      <c r="F5168" s="51" t="str">
        <f t="shared" si="787"/>
        <v/>
      </c>
      <c r="G5168" s="51" t="str">
        <f t="shared" si="788"/>
        <v/>
      </c>
      <c r="H5168" s="51" t="str">
        <f t="shared" si="789"/>
        <v/>
      </c>
      <c r="I5168" s="84"/>
      <c r="J5168" s="84"/>
      <c r="K5168" s="84"/>
      <c r="L5168" s="83" t="str">
        <f t="shared" si="790"/>
        <v/>
      </c>
      <c r="M5168" s="83" t="str">
        <f t="shared" si="791"/>
        <v/>
      </c>
    </row>
    <row r="5169" spans="1:13" x14ac:dyDescent="0.3">
      <c r="A5169" s="210" t="str">
        <f t="shared" si="783"/>
        <v/>
      </c>
      <c r="B5169" s="199" t="str">
        <f t="shared" si="784"/>
        <v/>
      </c>
      <c r="C5169" s="210" t="str">
        <f t="shared" si="785"/>
        <v/>
      </c>
      <c r="D5169" s="84"/>
      <c r="E5169" s="51" t="str">
        <f t="shared" si="786"/>
        <v/>
      </c>
      <c r="F5169" s="51" t="str">
        <f t="shared" si="787"/>
        <v/>
      </c>
      <c r="G5169" s="51" t="str">
        <f t="shared" si="788"/>
        <v/>
      </c>
      <c r="H5169" s="51" t="str">
        <f t="shared" si="789"/>
        <v/>
      </c>
      <c r="I5169" s="84"/>
      <c r="J5169" s="84"/>
      <c r="K5169" s="84"/>
      <c r="L5169" s="83" t="str">
        <f t="shared" si="790"/>
        <v/>
      </c>
      <c r="M5169" s="83" t="str">
        <f t="shared" si="791"/>
        <v/>
      </c>
    </row>
    <row r="5170" spans="1:13" x14ac:dyDescent="0.3">
      <c r="A5170" s="210" t="str">
        <f t="shared" si="783"/>
        <v/>
      </c>
      <c r="B5170" s="199" t="str">
        <f t="shared" si="784"/>
        <v/>
      </c>
      <c r="C5170" s="210" t="str">
        <f t="shared" si="785"/>
        <v/>
      </c>
      <c r="D5170" s="84"/>
      <c r="E5170" s="51" t="str">
        <f t="shared" si="786"/>
        <v/>
      </c>
      <c r="F5170" s="51" t="str">
        <f t="shared" si="787"/>
        <v/>
      </c>
      <c r="G5170" s="51" t="str">
        <f t="shared" si="788"/>
        <v/>
      </c>
      <c r="H5170" s="51" t="str">
        <f t="shared" si="789"/>
        <v/>
      </c>
      <c r="I5170" s="84"/>
      <c r="J5170" s="84"/>
      <c r="K5170" s="84"/>
      <c r="L5170" s="83" t="str">
        <f t="shared" si="790"/>
        <v/>
      </c>
      <c r="M5170" s="83" t="str">
        <f t="shared" si="791"/>
        <v/>
      </c>
    </row>
    <row r="5171" spans="1:13" x14ac:dyDescent="0.3">
      <c r="A5171" s="210" t="str">
        <f t="shared" si="783"/>
        <v/>
      </c>
      <c r="B5171" s="199" t="str">
        <f t="shared" si="784"/>
        <v/>
      </c>
      <c r="C5171" s="210" t="str">
        <f t="shared" si="785"/>
        <v/>
      </c>
      <c r="D5171" s="84"/>
      <c r="E5171" s="51" t="str">
        <f t="shared" si="786"/>
        <v/>
      </c>
      <c r="F5171" s="51" t="str">
        <f t="shared" si="787"/>
        <v/>
      </c>
      <c r="G5171" s="51" t="str">
        <f t="shared" si="788"/>
        <v/>
      </c>
      <c r="H5171" s="51" t="str">
        <f t="shared" si="789"/>
        <v/>
      </c>
      <c r="I5171" s="84"/>
      <c r="J5171" s="84"/>
      <c r="K5171" s="84"/>
      <c r="L5171" s="83" t="str">
        <f t="shared" si="790"/>
        <v/>
      </c>
      <c r="M5171" s="83" t="str">
        <f t="shared" si="791"/>
        <v/>
      </c>
    </row>
    <row r="5172" spans="1:13" x14ac:dyDescent="0.3">
      <c r="A5172" s="210" t="str">
        <f t="shared" si="783"/>
        <v/>
      </c>
      <c r="B5172" s="199" t="str">
        <f t="shared" si="784"/>
        <v/>
      </c>
      <c r="C5172" s="210" t="str">
        <f t="shared" si="785"/>
        <v/>
      </c>
      <c r="D5172" s="84"/>
      <c r="E5172" s="51" t="str">
        <f t="shared" si="786"/>
        <v/>
      </c>
      <c r="F5172" s="51" t="str">
        <f t="shared" si="787"/>
        <v/>
      </c>
      <c r="G5172" s="51" t="str">
        <f t="shared" si="788"/>
        <v/>
      </c>
      <c r="H5172" s="51" t="str">
        <f t="shared" si="789"/>
        <v/>
      </c>
      <c r="I5172" s="84"/>
      <c r="J5172" s="84"/>
      <c r="K5172" s="84"/>
      <c r="L5172" s="83" t="str">
        <f t="shared" si="790"/>
        <v/>
      </c>
      <c r="M5172" s="83" t="str">
        <f t="shared" si="791"/>
        <v/>
      </c>
    </row>
    <row r="5173" spans="1:13" x14ac:dyDescent="0.3">
      <c r="A5173" s="210" t="str">
        <f t="shared" si="783"/>
        <v/>
      </c>
      <c r="B5173" s="199" t="str">
        <f t="shared" si="784"/>
        <v/>
      </c>
      <c r="C5173" s="210" t="str">
        <f t="shared" si="785"/>
        <v/>
      </c>
      <c r="D5173" s="84"/>
      <c r="E5173" s="51" t="str">
        <f t="shared" si="786"/>
        <v/>
      </c>
      <c r="F5173" s="51" t="str">
        <f t="shared" si="787"/>
        <v/>
      </c>
      <c r="G5173" s="51" t="str">
        <f t="shared" si="788"/>
        <v/>
      </c>
      <c r="H5173" s="51" t="str">
        <f t="shared" si="789"/>
        <v/>
      </c>
      <c r="I5173" s="84"/>
      <c r="J5173" s="84"/>
      <c r="K5173" s="84"/>
      <c r="L5173" s="83" t="str">
        <f t="shared" si="790"/>
        <v/>
      </c>
      <c r="M5173" s="83" t="str">
        <f t="shared" si="791"/>
        <v/>
      </c>
    </row>
    <row r="5174" spans="1:13" x14ac:dyDescent="0.3">
      <c r="A5174" s="210" t="str">
        <f t="shared" si="783"/>
        <v/>
      </c>
      <c r="B5174" s="199" t="str">
        <f t="shared" si="784"/>
        <v/>
      </c>
      <c r="C5174" s="210" t="str">
        <f t="shared" si="785"/>
        <v/>
      </c>
      <c r="D5174" s="84"/>
      <c r="E5174" s="51" t="str">
        <f t="shared" si="786"/>
        <v/>
      </c>
      <c r="F5174" s="51" t="str">
        <f t="shared" si="787"/>
        <v/>
      </c>
      <c r="G5174" s="51" t="str">
        <f t="shared" si="788"/>
        <v/>
      </c>
      <c r="H5174" s="51" t="str">
        <f t="shared" si="789"/>
        <v/>
      </c>
      <c r="I5174" s="84"/>
      <c r="J5174" s="84"/>
      <c r="K5174" s="84"/>
      <c r="L5174" s="83" t="str">
        <f t="shared" si="790"/>
        <v/>
      </c>
      <c r="M5174" s="83" t="str">
        <f t="shared" si="791"/>
        <v/>
      </c>
    </row>
    <row r="5175" spans="1:13" x14ac:dyDescent="0.3">
      <c r="A5175" s="210" t="str">
        <f t="shared" si="783"/>
        <v/>
      </c>
      <c r="B5175" s="199" t="str">
        <f t="shared" si="784"/>
        <v/>
      </c>
      <c r="C5175" s="210" t="str">
        <f t="shared" si="785"/>
        <v/>
      </c>
      <c r="D5175" s="84"/>
      <c r="E5175" s="51" t="str">
        <f t="shared" si="786"/>
        <v/>
      </c>
      <c r="F5175" s="51" t="str">
        <f t="shared" si="787"/>
        <v/>
      </c>
      <c r="G5175" s="51" t="str">
        <f t="shared" si="788"/>
        <v/>
      </c>
      <c r="H5175" s="51" t="str">
        <f t="shared" si="789"/>
        <v/>
      </c>
      <c r="I5175" s="84"/>
      <c r="J5175" s="84"/>
      <c r="K5175" s="84"/>
      <c r="L5175" s="83" t="str">
        <f t="shared" si="790"/>
        <v/>
      </c>
      <c r="M5175" s="83" t="str">
        <f t="shared" si="791"/>
        <v/>
      </c>
    </row>
    <row r="5176" spans="1:13" x14ac:dyDescent="0.3">
      <c r="A5176" s="210" t="str">
        <f t="shared" si="783"/>
        <v/>
      </c>
      <c r="B5176" s="199" t="str">
        <f t="shared" si="784"/>
        <v/>
      </c>
      <c r="C5176" s="210" t="str">
        <f t="shared" si="785"/>
        <v/>
      </c>
      <c r="D5176" s="84"/>
      <c r="E5176" s="51" t="str">
        <f t="shared" si="786"/>
        <v/>
      </c>
      <c r="F5176" s="51" t="str">
        <f t="shared" si="787"/>
        <v/>
      </c>
      <c r="G5176" s="51" t="str">
        <f t="shared" si="788"/>
        <v/>
      </c>
      <c r="H5176" s="51" t="str">
        <f t="shared" si="789"/>
        <v/>
      </c>
      <c r="I5176" s="84"/>
      <c r="J5176" s="84"/>
      <c r="K5176" s="84"/>
      <c r="L5176" s="83" t="str">
        <f t="shared" si="790"/>
        <v/>
      </c>
      <c r="M5176" s="83" t="str">
        <f t="shared" si="791"/>
        <v/>
      </c>
    </row>
    <row r="5177" spans="1:13" x14ac:dyDescent="0.3">
      <c r="A5177" s="210" t="str">
        <f t="shared" si="783"/>
        <v/>
      </c>
      <c r="B5177" s="199" t="str">
        <f t="shared" si="784"/>
        <v/>
      </c>
      <c r="C5177" s="210" t="str">
        <f t="shared" si="785"/>
        <v/>
      </c>
      <c r="D5177" s="84"/>
      <c r="E5177" s="51" t="str">
        <f t="shared" si="786"/>
        <v/>
      </c>
      <c r="F5177" s="51" t="str">
        <f t="shared" si="787"/>
        <v/>
      </c>
      <c r="G5177" s="51" t="str">
        <f t="shared" si="788"/>
        <v/>
      </c>
      <c r="H5177" s="51" t="str">
        <f t="shared" si="789"/>
        <v/>
      </c>
      <c r="I5177" s="84"/>
      <c r="J5177" s="84"/>
      <c r="K5177" s="84"/>
      <c r="L5177" s="83" t="str">
        <f t="shared" si="790"/>
        <v/>
      </c>
      <c r="M5177" s="83" t="str">
        <f t="shared" si="791"/>
        <v/>
      </c>
    </row>
    <row r="5178" spans="1:13" x14ac:dyDescent="0.3">
      <c r="A5178" s="210" t="str">
        <f t="shared" si="783"/>
        <v/>
      </c>
      <c r="B5178" s="199" t="str">
        <f t="shared" si="784"/>
        <v/>
      </c>
      <c r="C5178" s="210" t="str">
        <f t="shared" si="785"/>
        <v/>
      </c>
      <c r="D5178" s="84"/>
      <c r="E5178" s="51" t="str">
        <f t="shared" si="786"/>
        <v/>
      </c>
      <c r="F5178" s="51" t="str">
        <f t="shared" si="787"/>
        <v/>
      </c>
      <c r="G5178" s="51" t="str">
        <f t="shared" si="788"/>
        <v/>
      </c>
      <c r="H5178" s="51" t="str">
        <f t="shared" si="789"/>
        <v/>
      </c>
      <c r="I5178" s="84"/>
      <c r="J5178" s="84"/>
      <c r="K5178" s="84"/>
      <c r="L5178" s="83" t="str">
        <f t="shared" si="790"/>
        <v/>
      </c>
      <c r="M5178" s="83" t="str">
        <f t="shared" si="791"/>
        <v/>
      </c>
    </row>
    <row r="5179" spans="1:13" x14ac:dyDescent="0.3">
      <c r="A5179" s="210" t="str">
        <f t="shared" si="783"/>
        <v/>
      </c>
      <c r="B5179" s="199" t="str">
        <f t="shared" si="784"/>
        <v/>
      </c>
      <c r="C5179" s="210" t="str">
        <f t="shared" si="785"/>
        <v/>
      </c>
      <c r="D5179" s="84"/>
      <c r="E5179" s="51" t="str">
        <f t="shared" si="786"/>
        <v/>
      </c>
      <c r="F5179" s="51" t="str">
        <f t="shared" si="787"/>
        <v/>
      </c>
      <c r="G5179" s="51" t="str">
        <f t="shared" si="788"/>
        <v/>
      </c>
      <c r="H5179" s="51" t="str">
        <f t="shared" si="789"/>
        <v/>
      </c>
      <c r="I5179" s="84"/>
      <c r="J5179" s="84"/>
      <c r="K5179" s="84"/>
      <c r="L5179" s="83" t="str">
        <f t="shared" si="790"/>
        <v/>
      </c>
      <c r="M5179" s="83" t="str">
        <f t="shared" si="791"/>
        <v/>
      </c>
    </row>
    <row r="5180" spans="1:13" x14ac:dyDescent="0.3">
      <c r="A5180" s="210" t="str">
        <f t="shared" si="783"/>
        <v/>
      </c>
      <c r="B5180" s="199" t="str">
        <f t="shared" si="784"/>
        <v/>
      </c>
      <c r="C5180" s="210" t="str">
        <f t="shared" si="785"/>
        <v/>
      </c>
      <c r="D5180" s="84"/>
      <c r="E5180" s="51" t="str">
        <f t="shared" si="786"/>
        <v/>
      </c>
      <c r="F5180" s="51" t="str">
        <f t="shared" si="787"/>
        <v/>
      </c>
      <c r="G5180" s="51" t="str">
        <f t="shared" si="788"/>
        <v/>
      </c>
      <c r="H5180" s="51" t="str">
        <f t="shared" si="789"/>
        <v/>
      </c>
      <c r="I5180" s="84"/>
      <c r="J5180" s="84"/>
      <c r="K5180" s="84"/>
      <c r="L5180" s="83" t="str">
        <f t="shared" si="790"/>
        <v/>
      </c>
      <c r="M5180" s="83" t="str">
        <f t="shared" si="791"/>
        <v/>
      </c>
    </row>
    <row r="5181" spans="1:13" x14ac:dyDescent="0.3">
      <c r="A5181" s="210" t="str">
        <f t="shared" si="783"/>
        <v/>
      </c>
      <c r="B5181" s="199" t="str">
        <f t="shared" si="784"/>
        <v/>
      </c>
      <c r="C5181" s="210" t="str">
        <f t="shared" si="785"/>
        <v/>
      </c>
      <c r="D5181" s="84"/>
      <c r="E5181" s="51" t="str">
        <f t="shared" si="786"/>
        <v/>
      </c>
      <c r="F5181" s="51" t="str">
        <f t="shared" si="787"/>
        <v/>
      </c>
      <c r="G5181" s="51" t="str">
        <f t="shared" si="788"/>
        <v/>
      </c>
      <c r="H5181" s="51" t="str">
        <f t="shared" si="789"/>
        <v/>
      </c>
      <c r="I5181" s="84"/>
      <c r="J5181" s="84"/>
      <c r="K5181" s="84"/>
      <c r="L5181" s="83" t="str">
        <f t="shared" si="790"/>
        <v/>
      </c>
      <c r="M5181" s="83" t="str">
        <f t="shared" si="791"/>
        <v/>
      </c>
    </row>
    <row r="5182" spans="1:13" x14ac:dyDescent="0.3">
      <c r="A5182" s="210" t="str">
        <f t="shared" si="783"/>
        <v/>
      </c>
      <c r="B5182" s="199" t="str">
        <f t="shared" si="784"/>
        <v/>
      </c>
      <c r="C5182" s="210" t="str">
        <f t="shared" si="785"/>
        <v/>
      </c>
      <c r="D5182" s="84"/>
      <c r="E5182" s="51" t="str">
        <f t="shared" si="786"/>
        <v/>
      </c>
      <c r="F5182" s="51" t="str">
        <f t="shared" si="787"/>
        <v/>
      </c>
      <c r="G5182" s="51" t="str">
        <f t="shared" si="788"/>
        <v/>
      </c>
      <c r="H5182" s="51" t="str">
        <f t="shared" si="789"/>
        <v/>
      </c>
      <c r="I5182" s="84"/>
      <c r="J5182" s="84"/>
      <c r="K5182" s="84"/>
      <c r="L5182" s="83" t="str">
        <f t="shared" si="790"/>
        <v/>
      </c>
      <c r="M5182" s="83" t="str">
        <f t="shared" si="791"/>
        <v/>
      </c>
    </row>
    <row r="5183" spans="1:13" x14ac:dyDescent="0.3">
      <c r="A5183" s="210" t="str">
        <f t="shared" si="783"/>
        <v/>
      </c>
      <c r="B5183" s="199" t="str">
        <f t="shared" si="784"/>
        <v/>
      </c>
      <c r="C5183" s="210" t="str">
        <f t="shared" si="785"/>
        <v/>
      </c>
      <c r="D5183" s="84"/>
      <c r="E5183" s="51" t="str">
        <f t="shared" si="786"/>
        <v/>
      </c>
      <c r="F5183" s="51" t="str">
        <f t="shared" si="787"/>
        <v/>
      </c>
      <c r="G5183" s="51" t="str">
        <f t="shared" si="788"/>
        <v/>
      </c>
      <c r="H5183" s="51" t="str">
        <f t="shared" si="789"/>
        <v/>
      </c>
      <c r="I5183" s="84"/>
      <c r="J5183" s="84"/>
      <c r="K5183" s="84"/>
      <c r="L5183" s="83" t="str">
        <f t="shared" si="790"/>
        <v/>
      </c>
      <c r="M5183" s="83" t="str">
        <f t="shared" si="791"/>
        <v/>
      </c>
    </row>
    <row r="5184" spans="1:13" x14ac:dyDescent="0.3">
      <c r="A5184" s="210" t="str">
        <f t="shared" si="783"/>
        <v/>
      </c>
      <c r="B5184" s="199" t="str">
        <f t="shared" si="784"/>
        <v/>
      </c>
      <c r="C5184" s="210" t="str">
        <f t="shared" si="785"/>
        <v/>
      </c>
      <c r="D5184" s="84"/>
      <c r="E5184" s="51" t="str">
        <f t="shared" si="786"/>
        <v/>
      </c>
      <c r="F5184" s="51" t="str">
        <f t="shared" si="787"/>
        <v/>
      </c>
      <c r="G5184" s="51" t="str">
        <f t="shared" si="788"/>
        <v/>
      </c>
      <c r="H5184" s="51" t="str">
        <f t="shared" si="789"/>
        <v/>
      </c>
      <c r="I5184" s="84"/>
      <c r="J5184" s="84"/>
      <c r="K5184" s="84"/>
      <c r="L5184" s="83" t="str">
        <f t="shared" si="790"/>
        <v/>
      </c>
      <c r="M5184" s="83" t="str">
        <f t="shared" si="791"/>
        <v/>
      </c>
    </row>
    <row r="5185" spans="1:13" x14ac:dyDescent="0.3">
      <c r="A5185" s="210" t="str">
        <f t="shared" si="783"/>
        <v/>
      </c>
      <c r="B5185" s="199" t="str">
        <f t="shared" si="784"/>
        <v/>
      </c>
      <c r="C5185" s="210" t="str">
        <f t="shared" si="785"/>
        <v/>
      </c>
      <c r="D5185" s="84"/>
      <c r="E5185" s="51" t="str">
        <f t="shared" si="786"/>
        <v/>
      </c>
      <c r="F5185" s="51" t="str">
        <f t="shared" si="787"/>
        <v/>
      </c>
      <c r="G5185" s="51" t="str">
        <f t="shared" si="788"/>
        <v/>
      </c>
      <c r="H5185" s="51" t="str">
        <f t="shared" si="789"/>
        <v/>
      </c>
      <c r="I5185" s="84"/>
      <c r="J5185" s="84"/>
      <c r="K5185" s="84"/>
      <c r="L5185" s="83" t="str">
        <f t="shared" si="790"/>
        <v/>
      </c>
      <c r="M5185" s="83" t="str">
        <f t="shared" si="791"/>
        <v/>
      </c>
    </row>
    <row r="5186" spans="1:13" x14ac:dyDescent="0.3">
      <c r="A5186" s="210" t="str">
        <f t="shared" si="783"/>
        <v/>
      </c>
      <c r="B5186" s="199" t="str">
        <f t="shared" si="784"/>
        <v/>
      </c>
      <c r="C5186" s="210" t="str">
        <f t="shared" si="785"/>
        <v/>
      </c>
      <c r="D5186" s="84"/>
      <c r="E5186" s="51" t="str">
        <f t="shared" si="786"/>
        <v/>
      </c>
      <c r="F5186" s="51" t="str">
        <f t="shared" si="787"/>
        <v/>
      </c>
      <c r="G5186" s="51" t="str">
        <f t="shared" si="788"/>
        <v/>
      </c>
      <c r="H5186" s="51" t="str">
        <f t="shared" si="789"/>
        <v/>
      </c>
      <c r="I5186" s="84"/>
      <c r="J5186" s="84"/>
      <c r="K5186" s="84"/>
      <c r="L5186" s="83" t="str">
        <f t="shared" si="790"/>
        <v/>
      </c>
      <c r="M5186" s="83" t="str">
        <f t="shared" si="791"/>
        <v/>
      </c>
    </row>
    <row r="5187" spans="1:13" x14ac:dyDescent="0.3">
      <c r="A5187" s="210" t="str">
        <f t="shared" ref="A5187:A5250" si="792">IF(D5187="","",A5186)</f>
        <v/>
      </c>
      <c r="B5187" s="199" t="str">
        <f t="shared" ref="B5187:B5250" si="793">IF(D5187="","",B5186)</f>
        <v/>
      </c>
      <c r="C5187" s="210" t="str">
        <f t="shared" ref="C5187:C5250" si="794">IF(D5187="","",C5186)</f>
        <v/>
      </c>
      <c r="D5187" s="84"/>
      <c r="E5187" s="51" t="str">
        <f t="shared" ref="E5187:E5250" si="795">IF(D5187="","",VLOOKUP(D5187,Master,3,FALSE))</f>
        <v/>
      </c>
      <c r="F5187" s="51" t="str">
        <f t="shared" ref="F5187:F5250" si="796">IF(D5187="","",VLOOKUP(D5187,Master,4,FALSE))</f>
        <v/>
      </c>
      <c r="G5187" s="51" t="str">
        <f t="shared" ref="G5187:G5250" si="797">IF(D5187="","",VLOOKUP(D5187,Master,5,FALSE))</f>
        <v/>
      </c>
      <c r="H5187" s="51" t="str">
        <f t="shared" ref="H5187:H5250" si="798">IF(D5187="","",VLOOKUP(D5187,Master,2,FALSE))</f>
        <v/>
      </c>
      <c r="I5187" s="84"/>
      <c r="J5187" s="84"/>
      <c r="K5187" s="84"/>
      <c r="L5187" s="83" t="str">
        <f t="shared" ref="L5187:L5250" si="799">IF(K5187="","",IF(I5187="",ROUND(HLOOKUP(J5187,kgList,K5187,FALSE),1),ROUND(HLOOKUP(I5187,kgList,K5187,FALSE),1)))</f>
        <v/>
      </c>
      <c r="M5187" s="83" t="str">
        <f t="shared" ref="M5187:M5250" si="800">IF(L5187="","",IF(COUNTA(I5187:J5187)&gt;1,"Edible or Inedible",IF(COUNTA(I5187)=1,L5187*1,IF(COUNTA(J5187)=1,L5187*1,"ERROR"))))</f>
        <v/>
      </c>
    </row>
    <row r="5188" spans="1:13" x14ac:dyDescent="0.3">
      <c r="A5188" s="210" t="str">
        <f t="shared" si="792"/>
        <v/>
      </c>
      <c r="B5188" s="199" t="str">
        <f t="shared" si="793"/>
        <v/>
      </c>
      <c r="C5188" s="210" t="str">
        <f t="shared" si="794"/>
        <v/>
      </c>
      <c r="D5188" s="84"/>
      <c r="E5188" s="51" t="str">
        <f t="shared" si="795"/>
        <v/>
      </c>
      <c r="F5188" s="51" t="str">
        <f t="shared" si="796"/>
        <v/>
      </c>
      <c r="G5188" s="51" t="str">
        <f t="shared" si="797"/>
        <v/>
      </c>
      <c r="H5188" s="51" t="str">
        <f t="shared" si="798"/>
        <v/>
      </c>
      <c r="I5188" s="84"/>
      <c r="J5188" s="84"/>
      <c r="K5188" s="84"/>
      <c r="L5188" s="83" t="str">
        <f t="shared" si="799"/>
        <v/>
      </c>
      <c r="M5188" s="83" t="str">
        <f t="shared" si="800"/>
        <v/>
      </c>
    </row>
    <row r="5189" spans="1:13" x14ac:dyDescent="0.3">
      <c r="A5189" s="210" t="str">
        <f t="shared" si="792"/>
        <v/>
      </c>
      <c r="B5189" s="199" t="str">
        <f t="shared" si="793"/>
        <v/>
      </c>
      <c r="C5189" s="210" t="str">
        <f t="shared" si="794"/>
        <v/>
      </c>
      <c r="D5189" s="84"/>
      <c r="E5189" s="51" t="str">
        <f t="shared" si="795"/>
        <v/>
      </c>
      <c r="F5189" s="51" t="str">
        <f t="shared" si="796"/>
        <v/>
      </c>
      <c r="G5189" s="51" t="str">
        <f t="shared" si="797"/>
        <v/>
      </c>
      <c r="H5189" s="51" t="str">
        <f t="shared" si="798"/>
        <v/>
      </c>
      <c r="I5189" s="84"/>
      <c r="J5189" s="84"/>
      <c r="K5189" s="84"/>
      <c r="L5189" s="83" t="str">
        <f t="shared" si="799"/>
        <v/>
      </c>
      <c r="M5189" s="83" t="str">
        <f t="shared" si="800"/>
        <v/>
      </c>
    </row>
    <row r="5190" spans="1:13" x14ac:dyDescent="0.3">
      <c r="A5190" s="210" t="str">
        <f t="shared" si="792"/>
        <v/>
      </c>
      <c r="B5190" s="199" t="str">
        <f t="shared" si="793"/>
        <v/>
      </c>
      <c r="C5190" s="210" t="str">
        <f t="shared" si="794"/>
        <v/>
      </c>
      <c r="D5190" s="84"/>
      <c r="E5190" s="51" t="str">
        <f t="shared" si="795"/>
        <v/>
      </c>
      <c r="F5190" s="51" t="str">
        <f t="shared" si="796"/>
        <v/>
      </c>
      <c r="G5190" s="51" t="str">
        <f t="shared" si="797"/>
        <v/>
      </c>
      <c r="H5190" s="51" t="str">
        <f t="shared" si="798"/>
        <v/>
      </c>
      <c r="I5190" s="84"/>
      <c r="J5190" s="84"/>
      <c r="K5190" s="84"/>
      <c r="L5190" s="83" t="str">
        <f t="shared" si="799"/>
        <v/>
      </c>
      <c r="M5190" s="83" t="str">
        <f t="shared" si="800"/>
        <v/>
      </c>
    </row>
    <row r="5191" spans="1:13" x14ac:dyDescent="0.3">
      <c r="A5191" s="210" t="str">
        <f t="shared" si="792"/>
        <v/>
      </c>
      <c r="B5191" s="199" t="str">
        <f t="shared" si="793"/>
        <v/>
      </c>
      <c r="C5191" s="210" t="str">
        <f t="shared" si="794"/>
        <v/>
      </c>
      <c r="D5191" s="84"/>
      <c r="E5191" s="51" t="str">
        <f t="shared" si="795"/>
        <v/>
      </c>
      <c r="F5191" s="51" t="str">
        <f t="shared" si="796"/>
        <v/>
      </c>
      <c r="G5191" s="51" t="str">
        <f t="shared" si="797"/>
        <v/>
      </c>
      <c r="H5191" s="51" t="str">
        <f t="shared" si="798"/>
        <v/>
      </c>
      <c r="I5191" s="84"/>
      <c r="J5191" s="84"/>
      <c r="K5191" s="84"/>
      <c r="L5191" s="83" t="str">
        <f t="shared" si="799"/>
        <v/>
      </c>
      <c r="M5191" s="83" t="str">
        <f t="shared" si="800"/>
        <v/>
      </c>
    </row>
    <row r="5192" spans="1:13" x14ac:dyDescent="0.3">
      <c r="A5192" s="210" t="str">
        <f t="shared" si="792"/>
        <v/>
      </c>
      <c r="B5192" s="199" t="str">
        <f t="shared" si="793"/>
        <v/>
      </c>
      <c r="C5192" s="210" t="str">
        <f t="shared" si="794"/>
        <v/>
      </c>
      <c r="D5192" s="84"/>
      <c r="E5192" s="51" t="str">
        <f t="shared" si="795"/>
        <v/>
      </c>
      <c r="F5192" s="51" t="str">
        <f t="shared" si="796"/>
        <v/>
      </c>
      <c r="G5192" s="51" t="str">
        <f t="shared" si="797"/>
        <v/>
      </c>
      <c r="H5192" s="51" t="str">
        <f t="shared" si="798"/>
        <v/>
      </c>
      <c r="I5192" s="84"/>
      <c r="J5192" s="84"/>
      <c r="K5192" s="84"/>
      <c r="L5192" s="83" t="str">
        <f t="shared" si="799"/>
        <v/>
      </c>
      <c r="M5192" s="83" t="str">
        <f t="shared" si="800"/>
        <v/>
      </c>
    </row>
    <row r="5193" spans="1:13" x14ac:dyDescent="0.3">
      <c r="A5193" s="210" t="str">
        <f t="shared" si="792"/>
        <v/>
      </c>
      <c r="B5193" s="199" t="str">
        <f t="shared" si="793"/>
        <v/>
      </c>
      <c r="C5193" s="210" t="str">
        <f t="shared" si="794"/>
        <v/>
      </c>
      <c r="D5193" s="84"/>
      <c r="E5193" s="51" t="str">
        <f t="shared" si="795"/>
        <v/>
      </c>
      <c r="F5193" s="51" t="str">
        <f t="shared" si="796"/>
        <v/>
      </c>
      <c r="G5193" s="51" t="str">
        <f t="shared" si="797"/>
        <v/>
      </c>
      <c r="H5193" s="51" t="str">
        <f t="shared" si="798"/>
        <v/>
      </c>
      <c r="I5193" s="84"/>
      <c r="J5193" s="84"/>
      <c r="K5193" s="84"/>
      <c r="L5193" s="83" t="str">
        <f t="shared" si="799"/>
        <v/>
      </c>
      <c r="M5193" s="83" t="str">
        <f t="shared" si="800"/>
        <v/>
      </c>
    </row>
    <row r="5194" spans="1:13" x14ac:dyDescent="0.3">
      <c r="A5194" s="210" t="str">
        <f t="shared" si="792"/>
        <v/>
      </c>
      <c r="B5194" s="199" t="str">
        <f t="shared" si="793"/>
        <v/>
      </c>
      <c r="C5194" s="210" t="str">
        <f t="shared" si="794"/>
        <v/>
      </c>
      <c r="D5194" s="84"/>
      <c r="E5194" s="51" t="str">
        <f t="shared" si="795"/>
        <v/>
      </c>
      <c r="F5194" s="51" t="str">
        <f t="shared" si="796"/>
        <v/>
      </c>
      <c r="G5194" s="51" t="str">
        <f t="shared" si="797"/>
        <v/>
      </c>
      <c r="H5194" s="51" t="str">
        <f t="shared" si="798"/>
        <v/>
      </c>
      <c r="I5194" s="84"/>
      <c r="J5194" s="84"/>
      <c r="K5194" s="84"/>
      <c r="L5194" s="83" t="str">
        <f t="shared" si="799"/>
        <v/>
      </c>
      <c r="M5194" s="83" t="str">
        <f t="shared" si="800"/>
        <v/>
      </c>
    </row>
    <row r="5195" spans="1:13" x14ac:dyDescent="0.3">
      <c r="A5195" s="210" t="str">
        <f t="shared" si="792"/>
        <v/>
      </c>
      <c r="B5195" s="199" t="str">
        <f t="shared" si="793"/>
        <v/>
      </c>
      <c r="C5195" s="210" t="str">
        <f t="shared" si="794"/>
        <v/>
      </c>
      <c r="D5195" s="84"/>
      <c r="E5195" s="51" t="str">
        <f t="shared" si="795"/>
        <v/>
      </c>
      <c r="F5195" s="51" t="str">
        <f t="shared" si="796"/>
        <v/>
      </c>
      <c r="G5195" s="51" t="str">
        <f t="shared" si="797"/>
        <v/>
      </c>
      <c r="H5195" s="51" t="str">
        <f t="shared" si="798"/>
        <v/>
      </c>
      <c r="I5195" s="84"/>
      <c r="J5195" s="84"/>
      <c r="K5195" s="84"/>
      <c r="L5195" s="83" t="str">
        <f t="shared" si="799"/>
        <v/>
      </c>
      <c r="M5195" s="83" t="str">
        <f t="shared" si="800"/>
        <v/>
      </c>
    </row>
    <row r="5196" spans="1:13" x14ac:dyDescent="0.3">
      <c r="A5196" s="210" t="str">
        <f t="shared" si="792"/>
        <v/>
      </c>
      <c r="B5196" s="199" t="str">
        <f t="shared" si="793"/>
        <v/>
      </c>
      <c r="C5196" s="210" t="str">
        <f t="shared" si="794"/>
        <v/>
      </c>
      <c r="D5196" s="84"/>
      <c r="E5196" s="51" t="str">
        <f t="shared" si="795"/>
        <v/>
      </c>
      <c r="F5196" s="51" t="str">
        <f t="shared" si="796"/>
        <v/>
      </c>
      <c r="G5196" s="51" t="str">
        <f t="shared" si="797"/>
        <v/>
      </c>
      <c r="H5196" s="51" t="str">
        <f t="shared" si="798"/>
        <v/>
      </c>
      <c r="I5196" s="84"/>
      <c r="J5196" s="84"/>
      <c r="K5196" s="84"/>
      <c r="L5196" s="83" t="str">
        <f t="shared" si="799"/>
        <v/>
      </c>
      <c r="M5196" s="83" t="str">
        <f t="shared" si="800"/>
        <v/>
      </c>
    </row>
    <row r="5197" spans="1:13" x14ac:dyDescent="0.3">
      <c r="A5197" s="210" t="str">
        <f t="shared" si="792"/>
        <v/>
      </c>
      <c r="B5197" s="199" t="str">
        <f t="shared" si="793"/>
        <v/>
      </c>
      <c r="C5197" s="210" t="str">
        <f t="shared" si="794"/>
        <v/>
      </c>
      <c r="D5197" s="84"/>
      <c r="E5197" s="51" t="str">
        <f t="shared" si="795"/>
        <v/>
      </c>
      <c r="F5197" s="51" t="str">
        <f t="shared" si="796"/>
        <v/>
      </c>
      <c r="G5197" s="51" t="str">
        <f t="shared" si="797"/>
        <v/>
      </c>
      <c r="H5197" s="51" t="str">
        <f t="shared" si="798"/>
        <v/>
      </c>
      <c r="I5197" s="84"/>
      <c r="J5197" s="84"/>
      <c r="K5197" s="84"/>
      <c r="L5197" s="83" t="str">
        <f t="shared" si="799"/>
        <v/>
      </c>
      <c r="M5197" s="83" t="str">
        <f t="shared" si="800"/>
        <v/>
      </c>
    </row>
    <row r="5198" spans="1:13" x14ac:dyDescent="0.3">
      <c r="A5198" s="210" t="str">
        <f t="shared" si="792"/>
        <v/>
      </c>
      <c r="B5198" s="199" t="str">
        <f t="shared" si="793"/>
        <v/>
      </c>
      <c r="C5198" s="210" t="str">
        <f t="shared" si="794"/>
        <v/>
      </c>
      <c r="D5198" s="84"/>
      <c r="E5198" s="51" t="str">
        <f t="shared" si="795"/>
        <v/>
      </c>
      <c r="F5198" s="51" t="str">
        <f t="shared" si="796"/>
        <v/>
      </c>
      <c r="G5198" s="51" t="str">
        <f t="shared" si="797"/>
        <v/>
      </c>
      <c r="H5198" s="51" t="str">
        <f t="shared" si="798"/>
        <v/>
      </c>
      <c r="I5198" s="84"/>
      <c r="J5198" s="84"/>
      <c r="K5198" s="84"/>
      <c r="L5198" s="83" t="str">
        <f t="shared" si="799"/>
        <v/>
      </c>
      <c r="M5198" s="83" t="str">
        <f t="shared" si="800"/>
        <v/>
      </c>
    </row>
    <row r="5199" spans="1:13" x14ac:dyDescent="0.3">
      <c r="A5199" s="210" t="str">
        <f t="shared" si="792"/>
        <v/>
      </c>
      <c r="B5199" s="199" t="str">
        <f t="shared" si="793"/>
        <v/>
      </c>
      <c r="C5199" s="210" t="str">
        <f t="shared" si="794"/>
        <v/>
      </c>
      <c r="D5199" s="84"/>
      <c r="E5199" s="51" t="str">
        <f t="shared" si="795"/>
        <v/>
      </c>
      <c r="F5199" s="51" t="str">
        <f t="shared" si="796"/>
        <v/>
      </c>
      <c r="G5199" s="51" t="str">
        <f t="shared" si="797"/>
        <v/>
      </c>
      <c r="H5199" s="51" t="str">
        <f t="shared" si="798"/>
        <v/>
      </c>
      <c r="I5199" s="84"/>
      <c r="J5199" s="84"/>
      <c r="K5199" s="84"/>
      <c r="L5199" s="83" t="str">
        <f t="shared" si="799"/>
        <v/>
      </c>
      <c r="M5199" s="83" t="str">
        <f t="shared" si="800"/>
        <v/>
      </c>
    </row>
    <row r="5200" spans="1:13" x14ac:dyDescent="0.3">
      <c r="A5200" s="210" t="str">
        <f t="shared" si="792"/>
        <v/>
      </c>
      <c r="B5200" s="199" t="str">
        <f t="shared" si="793"/>
        <v/>
      </c>
      <c r="C5200" s="210" t="str">
        <f t="shared" si="794"/>
        <v/>
      </c>
      <c r="D5200" s="84"/>
      <c r="E5200" s="51" t="str">
        <f t="shared" si="795"/>
        <v/>
      </c>
      <c r="F5200" s="51" t="str">
        <f t="shared" si="796"/>
        <v/>
      </c>
      <c r="G5200" s="51" t="str">
        <f t="shared" si="797"/>
        <v/>
      </c>
      <c r="H5200" s="51" t="str">
        <f t="shared" si="798"/>
        <v/>
      </c>
      <c r="I5200" s="84"/>
      <c r="J5200" s="84"/>
      <c r="K5200" s="84"/>
      <c r="L5200" s="83" t="str">
        <f t="shared" si="799"/>
        <v/>
      </c>
      <c r="M5200" s="83" t="str">
        <f t="shared" si="800"/>
        <v/>
      </c>
    </row>
    <row r="5201" spans="1:13" x14ac:dyDescent="0.3">
      <c r="A5201" s="210" t="str">
        <f t="shared" si="792"/>
        <v/>
      </c>
      <c r="B5201" s="199" t="str">
        <f t="shared" si="793"/>
        <v/>
      </c>
      <c r="C5201" s="210" t="str">
        <f t="shared" si="794"/>
        <v/>
      </c>
      <c r="D5201" s="84"/>
      <c r="E5201" s="51" t="str">
        <f t="shared" si="795"/>
        <v/>
      </c>
      <c r="F5201" s="51" t="str">
        <f t="shared" si="796"/>
        <v/>
      </c>
      <c r="G5201" s="51" t="str">
        <f t="shared" si="797"/>
        <v/>
      </c>
      <c r="H5201" s="51" t="str">
        <f t="shared" si="798"/>
        <v/>
      </c>
      <c r="I5201" s="84"/>
      <c r="J5201" s="84"/>
      <c r="K5201" s="84"/>
      <c r="L5201" s="83" t="str">
        <f t="shared" si="799"/>
        <v/>
      </c>
      <c r="M5201" s="83" t="str">
        <f t="shared" si="800"/>
        <v/>
      </c>
    </row>
    <row r="5202" spans="1:13" x14ac:dyDescent="0.3">
      <c r="A5202" s="210" t="str">
        <f t="shared" si="792"/>
        <v/>
      </c>
      <c r="B5202" s="199" t="str">
        <f t="shared" si="793"/>
        <v/>
      </c>
      <c r="C5202" s="210" t="str">
        <f t="shared" si="794"/>
        <v/>
      </c>
      <c r="D5202" s="84"/>
      <c r="E5202" s="51" t="str">
        <f t="shared" si="795"/>
        <v/>
      </c>
      <c r="F5202" s="51" t="str">
        <f t="shared" si="796"/>
        <v/>
      </c>
      <c r="G5202" s="51" t="str">
        <f t="shared" si="797"/>
        <v/>
      </c>
      <c r="H5202" s="51" t="str">
        <f t="shared" si="798"/>
        <v/>
      </c>
      <c r="I5202" s="84"/>
      <c r="J5202" s="84"/>
      <c r="K5202" s="84"/>
      <c r="L5202" s="83" t="str">
        <f t="shared" si="799"/>
        <v/>
      </c>
      <c r="M5202" s="83" t="str">
        <f t="shared" si="800"/>
        <v/>
      </c>
    </row>
    <row r="5203" spans="1:13" x14ac:dyDescent="0.3">
      <c r="A5203" s="210" t="str">
        <f t="shared" si="792"/>
        <v/>
      </c>
      <c r="B5203" s="199" t="str">
        <f t="shared" si="793"/>
        <v/>
      </c>
      <c r="C5203" s="210" t="str">
        <f t="shared" si="794"/>
        <v/>
      </c>
      <c r="D5203" s="84"/>
      <c r="E5203" s="51" t="str">
        <f t="shared" si="795"/>
        <v/>
      </c>
      <c r="F5203" s="51" t="str">
        <f t="shared" si="796"/>
        <v/>
      </c>
      <c r="G5203" s="51" t="str">
        <f t="shared" si="797"/>
        <v/>
      </c>
      <c r="H5203" s="51" t="str">
        <f t="shared" si="798"/>
        <v/>
      </c>
      <c r="I5203" s="84"/>
      <c r="J5203" s="84"/>
      <c r="K5203" s="84"/>
      <c r="L5203" s="83" t="str">
        <f t="shared" si="799"/>
        <v/>
      </c>
      <c r="M5203" s="83" t="str">
        <f t="shared" si="800"/>
        <v/>
      </c>
    </row>
    <row r="5204" spans="1:13" x14ac:dyDescent="0.3">
      <c r="A5204" s="210" t="str">
        <f t="shared" si="792"/>
        <v/>
      </c>
      <c r="B5204" s="199" t="str">
        <f t="shared" si="793"/>
        <v/>
      </c>
      <c r="C5204" s="210" t="str">
        <f t="shared" si="794"/>
        <v/>
      </c>
      <c r="D5204" s="84"/>
      <c r="E5204" s="51" t="str">
        <f t="shared" si="795"/>
        <v/>
      </c>
      <c r="F5204" s="51" t="str">
        <f t="shared" si="796"/>
        <v/>
      </c>
      <c r="G5204" s="51" t="str">
        <f t="shared" si="797"/>
        <v/>
      </c>
      <c r="H5204" s="51" t="str">
        <f t="shared" si="798"/>
        <v/>
      </c>
      <c r="I5204" s="84"/>
      <c r="J5204" s="84"/>
      <c r="K5204" s="84"/>
      <c r="L5204" s="83" t="str">
        <f t="shared" si="799"/>
        <v/>
      </c>
      <c r="M5204" s="83" t="str">
        <f t="shared" si="800"/>
        <v/>
      </c>
    </row>
    <row r="5205" spans="1:13" x14ac:dyDescent="0.3">
      <c r="A5205" s="210" t="str">
        <f t="shared" si="792"/>
        <v/>
      </c>
      <c r="B5205" s="199" t="str">
        <f t="shared" si="793"/>
        <v/>
      </c>
      <c r="C5205" s="210" t="str">
        <f t="shared" si="794"/>
        <v/>
      </c>
      <c r="D5205" s="84"/>
      <c r="E5205" s="51" t="str">
        <f t="shared" si="795"/>
        <v/>
      </c>
      <c r="F5205" s="51" t="str">
        <f t="shared" si="796"/>
        <v/>
      </c>
      <c r="G5205" s="51" t="str">
        <f t="shared" si="797"/>
        <v/>
      </c>
      <c r="H5205" s="51" t="str">
        <f t="shared" si="798"/>
        <v/>
      </c>
      <c r="I5205" s="84"/>
      <c r="J5205" s="84"/>
      <c r="K5205" s="84"/>
      <c r="L5205" s="83" t="str">
        <f t="shared" si="799"/>
        <v/>
      </c>
      <c r="M5205" s="83" t="str">
        <f t="shared" si="800"/>
        <v/>
      </c>
    </row>
    <row r="5206" spans="1:13" x14ac:dyDescent="0.3">
      <c r="A5206" s="210" t="str">
        <f t="shared" si="792"/>
        <v/>
      </c>
      <c r="B5206" s="199" t="str">
        <f t="shared" si="793"/>
        <v/>
      </c>
      <c r="C5206" s="210" t="str">
        <f t="shared" si="794"/>
        <v/>
      </c>
      <c r="D5206" s="84"/>
      <c r="E5206" s="51" t="str">
        <f t="shared" si="795"/>
        <v/>
      </c>
      <c r="F5206" s="51" t="str">
        <f t="shared" si="796"/>
        <v/>
      </c>
      <c r="G5206" s="51" t="str">
        <f t="shared" si="797"/>
        <v/>
      </c>
      <c r="H5206" s="51" t="str">
        <f t="shared" si="798"/>
        <v/>
      </c>
      <c r="I5206" s="84"/>
      <c r="J5206" s="84"/>
      <c r="K5206" s="84"/>
      <c r="L5206" s="83" t="str">
        <f t="shared" si="799"/>
        <v/>
      </c>
      <c r="M5206" s="83" t="str">
        <f t="shared" si="800"/>
        <v/>
      </c>
    </row>
    <row r="5207" spans="1:13" x14ac:dyDescent="0.3">
      <c r="A5207" s="210" t="str">
        <f t="shared" si="792"/>
        <v/>
      </c>
      <c r="B5207" s="199" t="str">
        <f t="shared" si="793"/>
        <v/>
      </c>
      <c r="C5207" s="210" t="str">
        <f t="shared" si="794"/>
        <v/>
      </c>
      <c r="D5207" s="84"/>
      <c r="E5207" s="51" t="str">
        <f t="shared" si="795"/>
        <v/>
      </c>
      <c r="F5207" s="51" t="str">
        <f t="shared" si="796"/>
        <v/>
      </c>
      <c r="G5207" s="51" t="str">
        <f t="shared" si="797"/>
        <v/>
      </c>
      <c r="H5207" s="51" t="str">
        <f t="shared" si="798"/>
        <v/>
      </c>
      <c r="I5207" s="84"/>
      <c r="J5207" s="84"/>
      <c r="K5207" s="84"/>
      <c r="L5207" s="83" t="str">
        <f t="shared" si="799"/>
        <v/>
      </c>
      <c r="M5207" s="83" t="str">
        <f t="shared" si="800"/>
        <v/>
      </c>
    </row>
    <row r="5208" spans="1:13" x14ac:dyDescent="0.3">
      <c r="A5208" s="210" t="str">
        <f t="shared" si="792"/>
        <v/>
      </c>
      <c r="B5208" s="199" t="str">
        <f t="shared" si="793"/>
        <v/>
      </c>
      <c r="C5208" s="210" t="str">
        <f t="shared" si="794"/>
        <v/>
      </c>
      <c r="D5208" s="84"/>
      <c r="E5208" s="51" t="str">
        <f t="shared" si="795"/>
        <v/>
      </c>
      <c r="F5208" s="51" t="str">
        <f t="shared" si="796"/>
        <v/>
      </c>
      <c r="G5208" s="51" t="str">
        <f t="shared" si="797"/>
        <v/>
      </c>
      <c r="H5208" s="51" t="str">
        <f t="shared" si="798"/>
        <v/>
      </c>
      <c r="I5208" s="84"/>
      <c r="J5208" s="84"/>
      <c r="K5208" s="84"/>
      <c r="L5208" s="83" t="str">
        <f t="shared" si="799"/>
        <v/>
      </c>
      <c r="M5208" s="83" t="str">
        <f t="shared" si="800"/>
        <v/>
      </c>
    </row>
    <row r="5209" spans="1:13" x14ac:dyDescent="0.3">
      <c r="A5209" s="210" t="str">
        <f t="shared" si="792"/>
        <v/>
      </c>
      <c r="B5209" s="199" t="str">
        <f t="shared" si="793"/>
        <v/>
      </c>
      <c r="C5209" s="210" t="str">
        <f t="shared" si="794"/>
        <v/>
      </c>
      <c r="D5209" s="84"/>
      <c r="E5209" s="51" t="str">
        <f t="shared" si="795"/>
        <v/>
      </c>
      <c r="F5209" s="51" t="str">
        <f t="shared" si="796"/>
        <v/>
      </c>
      <c r="G5209" s="51" t="str">
        <f t="shared" si="797"/>
        <v/>
      </c>
      <c r="H5209" s="51" t="str">
        <f t="shared" si="798"/>
        <v/>
      </c>
      <c r="I5209" s="84"/>
      <c r="J5209" s="84"/>
      <c r="K5209" s="84"/>
      <c r="L5209" s="83" t="str">
        <f t="shared" si="799"/>
        <v/>
      </c>
      <c r="M5209" s="83" t="str">
        <f t="shared" si="800"/>
        <v/>
      </c>
    </row>
    <row r="5210" spans="1:13" x14ac:dyDescent="0.3">
      <c r="A5210" s="210" t="str">
        <f t="shared" si="792"/>
        <v/>
      </c>
      <c r="B5210" s="199" t="str">
        <f t="shared" si="793"/>
        <v/>
      </c>
      <c r="C5210" s="210" t="str">
        <f t="shared" si="794"/>
        <v/>
      </c>
      <c r="D5210" s="84"/>
      <c r="E5210" s="51" t="str">
        <f t="shared" si="795"/>
        <v/>
      </c>
      <c r="F5210" s="51" t="str">
        <f t="shared" si="796"/>
        <v/>
      </c>
      <c r="G5210" s="51" t="str">
        <f t="shared" si="797"/>
        <v/>
      </c>
      <c r="H5210" s="51" t="str">
        <f t="shared" si="798"/>
        <v/>
      </c>
      <c r="I5210" s="84"/>
      <c r="J5210" s="84"/>
      <c r="K5210" s="84"/>
      <c r="L5210" s="83" t="str">
        <f t="shared" si="799"/>
        <v/>
      </c>
      <c r="M5210" s="83" t="str">
        <f t="shared" si="800"/>
        <v/>
      </c>
    </row>
    <row r="5211" spans="1:13" x14ac:dyDescent="0.3">
      <c r="A5211" s="210" t="str">
        <f t="shared" si="792"/>
        <v/>
      </c>
      <c r="B5211" s="199" t="str">
        <f t="shared" si="793"/>
        <v/>
      </c>
      <c r="C5211" s="210" t="str">
        <f t="shared" si="794"/>
        <v/>
      </c>
      <c r="D5211" s="84"/>
      <c r="E5211" s="51" t="str">
        <f t="shared" si="795"/>
        <v/>
      </c>
      <c r="F5211" s="51" t="str">
        <f t="shared" si="796"/>
        <v/>
      </c>
      <c r="G5211" s="51" t="str">
        <f t="shared" si="797"/>
        <v/>
      </c>
      <c r="H5211" s="51" t="str">
        <f t="shared" si="798"/>
        <v/>
      </c>
      <c r="I5211" s="84"/>
      <c r="J5211" s="84"/>
      <c r="K5211" s="84"/>
      <c r="L5211" s="83" t="str">
        <f t="shared" si="799"/>
        <v/>
      </c>
      <c r="M5211" s="83" t="str">
        <f t="shared" si="800"/>
        <v/>
      </c>
    </row>
    <row r="5212" spans="1:13" x14ac:dyDescent="0.3">
      <c r="A5212" s="210" t="str">
        <f t="shared" si="792"/>
        <v/>
      </c>
      <c r="B5212" s="199" t="str">
        <f t="shared" si="793"/>
        <v/>
      </c>
      <c r="C5212" s="210" t="str">
        <f t="shared" si="794"/>
        <v/>
      </c>
      <c r="D5212" s="84"/>
      <c r="E5212" s="51" t="str">
        <f t="shared" si="795"/>
        <v/>
      </c>
      <c r="F5212" s="51" t="str">
        <f t="shared" si="796"/>
        <v/>
      </c>
      <c r="G5212" s="51" t="str">
        <f t="shared" si="797"/>
        <v/>
      </c>
      <c r="H5212" s="51" t="str">
        <f t="shared" si="798"/>
        <v/>
      </c>
      <c r="I5212" s="84"/>
      <c r="J5212" s="84"/>
      <c r="K5212" s="84"/>
      <c r="L5212" s="83" t="str">
        <f t="shared" si="799"/>
        <v/>
      </c>
      <c r="M5212" s="83" t="str">
        <f t="shared" si="800"/>
        <v/>
      </c>
    </row>
    <row r="5213" spans="1:13" x14ac:dyDescent="0.3">
      <c r="A5213" s="210" t="str">
        <f t="shared" si="792"/>
        <v/>
      </c>
      <c r="B5213" s="199" t="str">
        <f t="shared" si="793"/>
        <v/>
      </c>
      <c r="C5213" s="210" t="str">
        <f t="shared" si="794"/>
        <v/>
      </c>
      <c r="D5213" s="84"/>
      <c r="E5213" s="51" t="str">
        <f t="shared" si="795"/>
        <v/>
      </c>
      <c r="F5213" s="51" t="str">
        <f t="shared" si="796"/>
        <v/>
      </c>
      <c r="G5213" s="51" t="str">
        <f t="shared" si="797"/>
        <v/>
      </c>
      <c r="H5213" s="51" t="str">
        <f t="shared" si="798"/>
        <v/>
      </c>
      <c r="I5213" s="84"/>
      <c r="J5213" s="84"/>
      <c r="K5213" s="84"/>
      <c r="L5213" s="83" t="str">
        <f t="shared" si="799"/>
        <v/>
      </c>
      <c r="M5213" s="83" t="str">
        <f t="shared" si="800"/>
        <v/>
      </c>
    </row>
    <row r="5214" spans="1:13" x14ac:dyDescent="0.3">
      <c r="A5214" s="210" t="str">
        <f t="shared" si="792"/>
        <v/>
      </c>
      <c r="B5214" s="199" t="str">
        <f t="shared" si="793"/>
        <v/>
      </c>
      <c r="C5214" s="210" t="str">
        <f t="shared" si="794"/>
        <v/>
      </c>
      <c r="D5214" s="84"/>
      <c r="E5214" s="51" t="str">
        <f t="shared" si="795"/>
        <v/>
      </c>
      <c r="F5214" s="51" t="str">
        <f t="shared" si="796"/>
        <v/>
      </c>
      <c r="G5214" s="51" t="str">
        <f t="shared" si="797"/>
        <v/>
      </c>
      <c r="H5214" s="51" t="str">
        <f t="shared" si="798"/>
        <v/>
      </c>
      <c r="I5214" s="84"/>
      <c r="J5214" s="84"/>
      <c r="K5214" s="84"/>
      <c r="L5214" s="83" t="str">
        <f t="shared" si="799"/>
        <v/>
      </c>
      <c r="M5214" s="83" t="str">
        <f t="shared" si="800"/>
        <v/>
      </c>
    </row>
    <row r="5215" spans="1:13" x14ac:dyDescent="0.3">
      <c r="A5215" s="210" t="str">
        <f t="shared" si="792"/>
        <v/>
      </c>
      <c r="B5215" s="199" t="str">
        <f t="shared" si="793"/>
        <v/>
      </c>
      <c r="C5215" s="210" t="str">
        <f t="shared" si="794"/>
        <v/>
      </c>
      <c r="D5215" s="84"/>
      <c r="E5215" s="51" t="str">
        <f t="shared" si="795"/>
        <v/>
      </c>
      <c r="F5215" s="51" t="str">
        <f t="shared" si="796"/>
        <v/>
      </c>
      <c r="G5215" s="51" t="str">
        <f t="shared" si="797"/>
        <v/>
      </c>
      <c r="H5215" s="51" t="str">
        <f t="shared" si="798"/>
        <v/>
      </c>
      <c r="I5215" s="84"/>
      <c r="J5215" s="84"/>
      <c r="K5215" s="84"/>
      <c r="L5215" s="83" t="str">
        <f t="shared" si="799"/>
        <v/>
      </c>
      <c r="M5215" s="83" t="str">
        <f t="shared" si="800"/>
        <v/>
      </c>
    </row>
    <row r="5216" spans="1:13" x14ac:dyDescent="0.3">
      <c r="A5216" s="210" t="str">
        <f t="shared" si="792"/>
        <v/>
      </c>
      <c r="B5216" s="199" t="str">
        <f t="shared" si="793"/>
        <v/>
      </c>
      <c r="C5216" s="210" t="str">
        <f t="shared" si="794"/>
        <v/>
      </c>
      <c r="D5216" s="84"/>
      <c r="E5216" s="51" t="str">
        <f t="shared" si="795"/>
        <v/>
      </c>
      <c r="F5216" s="51" t="str">
        <f t="shared" si="796"/>
        <v/>
      </c>
      <c r="G5216" s="51" t="str">
        <f t="shared" si="797"/>
        <v/>
      </c>
      <c r="H5216" s="51" t="str">
        <f t="shared" si="798"/>
        <v/>
      </c>
      <c r="I5216" s="84"/>
      <c r="J5216" s="84"/>
      <c r="K5216" s="84"/>
      <c r="L5216" s="83" t="str">
        <f t="shared" si="799"/>
        <v/>
      </c>
      <c r="M5216" s="83" t="str">
        <f t="shared" si="800"/>
        <v/>
      </c>
    </row>
    <row r="5217" spans="1:13" x14ac:dyDescent="0.3">
      <c r="A5217" s="210" t="str">
        <f t="shared" si="792"/>
        <v/>
      </c>
      <c r="B5217" s="199" t="str">
        <f t="shared" si="793"/>
        <v/>
      </c>
      <c r="C5217" s="210" t="str">
        <f t="shared" si="794"/>
        <v/>
      </c>
      <c r="D5217" s="84"/>
      <c r="E5217" s="51" t="str">
        <f t="shared" si="795"/>
        <v/>
      </c>
      <c r="F5217" s="51" t="str">
        <f t="shared" si="796"/>
        <v/>
      </c>
      <c r="G5217" s="51" t="str">
        <f t="shared" si="797"/>
        <v/>
      </c>
      <c r="H5217" s="51" t="str">
        <f t="shared" si="798"/>
        <v/>
      </c>
      <c r="I5217" s="84"/>
      <c r="J5217" s="84"/>
      <c r="K5217" s="84"/>
      <c r="L5217" s="83" t="str">
        <f t="shared" si="799"/>
        <v/>
      </c>
      <c r="M5217" s="83" t="str">
        <f t="shared" si="800"/>
        <v/>
      </c>
    </row>
    <row r="5218" spans="1:13" x14ac:dyDescent="0.3">
      <c r="A5218" s="210" t="str">
        <f t="shared" si="792"/>
        <v/>
      </c>
      <c r="B5218" s="199" t="str">
        <f t="shared" si="793"/>
        <v/>
      </c>
      <c r="C5218" s="210" t="str">
        <f t="shared" si="794"/>
        <v/>
      </c>
      <c r="D5218" s="84"/>
      <c r="E5218" s="51" t="str">
        <f t="shared" si="795"/>
        <v/>
      </c>
      <c r="F5218" s="51" t="str">
        <f t="shared" si="796"/>
        <v/>
      </c>
      <c r="G5218" s="51" t="str">
        <f t="shared" si="797"/>
        <v/>
      </c>
      <c r="H5218" s="51" t="str">
        <f t="shared" si="798"/>
        <v/>
      </c>
      <c r="I5218" s="84"/>
      <c r="J5218" s="84"/>
      <c r="K5218" s="84"/>
      <c r="L5218" s="83" t="str">
        <f t="shared" si="799"/>
        <v/>
      </c>
      <c r="M5218" s="83" t="str">
        <f t="shared" si="800"/>
        <v/>
      </c>
    </row>
    <row r="5219" spans="1:13" x14ac:dyDescent="0.3">
      <c r="A5219" s="210" t="str">
        <f t="shared" si="792"/>
        <v/>
      </c>
      <c r="B5219" s="199" t="str">
        <f t="shared" si="793"/>
        <v/>
      </c>
      <c r="C5219" s="210" t="str">
        <f t="shared" si="794"/>
        <v/>
      </c>
      <c r="D5219" s="84"/>
      <c r="E5219" s="51" t="str">
        <f t="shared" si="795"/>
        <v/>
      </c>
      <c r="F5219" s="51" t="str">
        <f t="shared" si="796"/>
        <v/>
      </c>
      <c r="G5219" s="51" t="str">
        <f t="shared" si="797"/>
        <v/>
      </c>
      <c r="H5219" s="51" t="str">
        <f t="shared" si="798"/>
        <v/>
      </c>
      <c r="I5219" s="84"/>
      <c r="J5219" s="84"/>
      <c r="K5219" s="84"/>
      <c r="L5219" s="83" t="str">
        <f t="shared" si="799"/>
        <v/>
      </c>
      <c r="M5219" s="83" t="str">
        <f t="shared" si="800"/>
        <v/>
      </c>
    </row>
    <row r="5220" spans="1:13" x14ac:dyDescent="0.3">
      <c r="A5220" s="210" t="str">
        <f t="shared" si="792"/>
        <v/>
      </c>
      <c r="B5220" s="199" t="str">
        <f t="shared" si="793"/>
        <v/>
      </c>
      <c r="C5220" s="210" t="str">
        <f t="shared" si="794"/>
        <v/>
      </c>
      <c r="D5220" s="84"/>
      <c r="E5220" s="51" t="str">
        <f t="shared" si="795"/>
        <v/>
      </c>
      <c r="F5220" s="51" t="str">
        <f t="shared" si="796"/>
        <v/>
      </c>
      <c r="G5220" s="51" t="str">
        <f t="shared" si="797"/>
        <v/>
      </c>
      <c r="H5220" s="51" t="str">
        <f t="shared" si="798"/>
        <v/>
      </c>
      <c r="I5220" s="84"/>
      <c r="J5220" s="84"/>
      <c r="K5220" s="84"/>
      <c r="L5220" s="83" t="str">
        <f t="shared" si="799"/>
        <v/>
      </c>
      <c r="M5220" s="83" t="str">
        <f t="shared" si="800"/>
        <v/>
      </c>
    </row>
    <row r="5221" spans="1:13" x14ac:dyDescent="0.3">
      <c r="A5221" s="210" t="str">
        <f t="shared" si="792"/>
        <v/>
      </c>
      <c r="B5221" s="199" t="str">
        <f t="shared" si="793"/>
        <v/>
      </c>
      <c r="C5221" s="210" t="str">
        <f t="shared" si="794"/>
        <v/>
      </c>
      <c r="D5221" s="84"/>
      <c r="E5221" s="51" t="str">
        <f t="shared" si="795"/>
        <v/>
      </c>
      <c r="F5221" s="51" t="str">
        <f t="shared" si="796"/>
        <v/>
      </c>
      <c r="G5221" s="51" t="str">
        <f t="shared" si="797"/>
        <v/>
      </c>
      <c r="H5221" s="51" t="str">
        <f t="shared" si="798"/>
        <v/>
      </c>
      <c r="I5221" s="84"/>
      <c r="J5221" s="84"/>
      <c r="K5221" s="84"/>
      <c r="L5221" s="83" t="str">
        <f t="shared" si="799"/>
        <v/>
      </c>
      <c r="M5221" s="83" t="str">
        <f t="shared" si="800"/>
        <v/>
      </c>
    </row>
    <row r="5222" spans="1:13" x14ac:dyDescent="0.3">
      <c r="A5222" s="210" t="str">
        <f t="shared" si="792"/>
        <v/>
      </c>
      <c r="B5222" s="199" t="str">
        <f t="shared" si="793"/>
        <v/>
      </c>
      <c r="C5222" s="210" t="str">
        <f t="shared" si="794"/>
        <v/>
      </c>
      <c r="D5222" s="84"/>
      <c r="E5222" s="51" t="str">
        <f t="shared" si="795"/>
        <v/>
      </c>
      <c r="F5222" s="51" t="str">
        <f t="shared" si="796"/>
        <v/>
      </c>
      <c r="G5222" s="51" t="str">
        <f t="shared" si="797"/>
        <v/>
      </c>
      <c r="H5222" s="51" t="str">
        <f t="shared" si="798"/>
        <v/>
      </c>
      <c r="I5222" s="84"/>
      <c r="J5222" s="84"/>
      <c r="K5222" s="84"/>
      <c r="L5222" s="83" t="str">
        <f t="shared" si="799"/>
        <v/>
      </c>
      <c r="M5222" s="83" t="str">
        <f t="shared" si="800"/>
        <v/>
      </c>
    </row>
    <row r="5223" spans="1:13" x14ac:dyDescent="0.3">
      <c r="A5223" s="210" t="str">
        <f t="shared" si="792"/>
        <v/>
      </c>
      <c r="B5223" s="199" t="str">
        <f t="shared" si="793"/>
        <v/>
      </c>
      <c r="C5223" s="210" t="str">
        <f t="shared" si="794"/>
        <v/>
      </c>
      <c r="D5223" s="84"/>
      <c r="E5223" s="51" t="str">
        <f t="shared" si="795"/>
        <v/>
      </c>
      <c r="F5223" s="51" t="str">
        <f t="shared" si="796"/>
        <v/>
      </c>
      <c r="G5223" s="51" t="str">
        <f t="shared" si="797"/>
        <v/>
      </c>
      <c r="H5223" s="51" t="str">
        <f t="shared" si="798"/>
        <v/>
      </c>
      <c r="I5223" s="84"/>
      <c r="J5223" s="84"/>
      <c r="K5223" s="84"/>
      <c r="L5223" s="83" t="str">
        <f t="shared" si="799"/>
        <v/>
      </c>
      <c r="M5223" s="83" t="str">
        <f t="shared" si="800"/>
        <v/>
      </c>
    </row>
    <row r="5224" spans="1:13" x14ac:dyDescent="0.3">
      <c r="A5224" s="210" t="str">
        <f t="shared" si="792"/>
        <v/>
      </c>
      <c r="B5224" s="199" t="str">
        <f t="shared" si="793"/>
        <v/>
      </c>
      <c r="C5224" s="210" t="str">
        <f t="shared" si="794"/>
        <v/>
      </c>
      <c r="D5224" s="84"/>
      <c r="E5224" s="51" t="str">
        <f t="shared" si="795"/>
        <v/>
      </c>
      <c r="F5224" s="51" t="str">
        <f t="shared" si="796"/>
        <v/>
      </c>
      <c r="G5224" s="51" t="str">
        <f t="shared" si="797"/>
        <v/>
      </c>
      <c r="H5224" s="51" t="str">
        <f t="shared" si="798"/>
        <v/>
      </c>
      <c r="I5224" s="84"/>
      <c r="J5224" s="84"/>
      <c r="K5224" s="84"/>
      <c r="L5224" s="83" t="str">
        <f t="shared" si="799"/>
        <v/>
      </c>
      <c r="M5224" s="83" t="str">
        <f t="shared" si="800"/>
        <v/>
      </c>
    </row>
    <row r="5225" spans="1:13" x14ac:dyDescent="0.3">
      <c r="A5225" s="210" t="str">
        <f t="shared" si="792"/>
        <v/>
      </c>
      <c r="B5225" s="199" t="str">
        <f t="shared" si="793"/>
        <v/>
      </c>
      <c r="C5225" s="210" t="str">
        <f t="shared" si="794"/>
        <v/>
      </c>
      <c r="D5225" s="84"/>
      <c r="E5225" s="51" t="str">
        <f t="shared" si="795"/>
        <v/>
      </c>
      <c r="F5225" s="51" t="str">
        <f t="shared" si="796"/>
        <v/>
      </c>
      <c r="G5225" s="51" t="str">
        <f t="shared" si="797"/>
        <v/>
      </c>
      <c r="H5225" s="51" t="str">
        <f t="shared" si="798"/>
        <v/>
      </c>
      <c r="I5225" s="84"/>
      <c r="J5225" s="84"/>
      <c r="K5225" s="84"/>
      <c r="L5225" s="83" t="str">
        <f t="shared" si="799"/>
        <v/>
      </c>
      <c r="M5225" s="83" t="str">
        <f t="shared" si="800"/>
        <v/>
      </c>
    </row>
    <row r="5226" spans="1:13" x14ac:dyDescent="0.3">
      <c r="A5226" s="210" t="str">
        <f t="shared" si="792"/>
        <v/>
      </c>
      <c r="B5226" s="199" t="str">
        <f t="shared" si="793"/>
        <v/>
      </c>
      <c r="C5226" s="210" t="str">
        <f t="shared" si="794"/>
        <v/>
      </c>
      <c r="D5226" s="84"/>
      <c r="E5226" s="51" t="str">
        <f t="shared" si="795"/>
        <v/>
      </c>
      <c r="F5226" s="51" t="str">
        <f t="shared" si="796"/>
        <v/>
      </c>
      <c r="G5226" s="51" t="str">
        <f t="shared" si="797"/>
        <v/>
      </c>
      <c r="H5226" s="51" t="str">
        <f t="shared" si="798"/>
        <v/>
      </c>
      <c r="I5226" s="84"/>
      <c r="J5226" s="84"/>
      <c r="K5226" s="84"/>
      <c r="L5226" s="83" t="str">
        <f t="shared" si="799"/>
        <v/>
      </c>
      <c r="M5226" s="83" t="str">
        <f t="shared" si="800"/>
        <v/>
      </c>
    </row>
    <row r="5227" spans="1:13" x14ac:dyDescent="0.3">
      <c r="A5227" s="210" t="str">
        <f t="shared" si="792"/>
        <v/>
      </c>
      <c r="B5227" s="199" t="str">
        <f t="shared" si="793"/>
        <v/>
      </c>
      <c r="C5227" s="210" t="str">
        <f t="shared" si="794"/>
        <v/>
      </c>
      <c r="D5227" s="84"/>
      <c r="E5227" s="51" t="str">
        <f t="shared" si="795"/>
        <v/>
      </c>
      <c r="F5227" s="51" t="str">
        <f t="shared" si="796"/>
        <v/>
      </c>
      <c r="G5227" s="51" t="str">
        <f t="shared" si="797"/>
        <v/>
      </c>
      <c r="H5227" s="51" t="str">
        <f t="shared" si="798"/>
        <v/>
      </c>
      <c r="I5227" s="84"/>
      <c r="J5227" s="84"/>
      <c r="K5227" s="84"/>
      <c r="L5227" s="83" t="str">
        <f t="shared" si="799"/>
        <v/>
      </c>
      <c r="M5227" s="83" t="str">
        <f t="shared" si="800"/>
        <v/>
      </c>
    </row>
    <row r="5228" spans="1:13" x14ac:dyDescent="0.3">
      <c r="A5228" s="210" t="str">
        <f t="shared" si="792"/>
        <v/>
      </c>
      <c r="B5228" s="199" t="str">
        <f t="shared" si="793"/>
        <v/>
      </c>
      <c r="C5228" s="210" t="str">
        <f t="shared" si="794"/>
        <v/>
      </c>
      <c r="D5228" s="84"/>
      <c r="E5228" s="51" t="str">
        <f t="shared" si="795"/>
        <v/>
      </c>
      <c r="F5228" s="51" t="str">
        <f t="shared" si="796"/>
        <v/>
      </c>
      <c r="G5228" s="51" t="str">
        <f t="shared" si="797"/>
        <v/>
      </c>
      <c r="H5228" s="51" t="str">
        <f t="shared" si="798"/>
        <v/>
      </c>
      <c r="I5228" s="84"/>
      <c r="J5228" s="84"/>
      <c r="K5228" s="84"/>
      <c r="L5228" s="83" t="str">
        <f t="shared" si="799"/>
        <v/>
      </c>
      <c r="M5228" s="83" t="str">
        <f t="shared" si="800"/>
        <v/>
      </c>
    </row>
    <row r="5229" spans="1:13" x14ac:dyDescent="0.3">
      <c r="A5229" s="210" t="str">
        <f t="shared" si="792"/>
        <v/>
      </c>
      <c r="B5229" s="199" t="str">
        <f t="shared" si="793"/>
        <v/>
      </c>
      <c r="C5229" s="210" t="str">
        <f t="shared" si="794"/>
        <v/>
      </c>
      <c r="D5229" s="84"/>
      <c r="E5229" s="51" t="str">
        <f t="shared" si="795"/>
        <v/>
      </c>
      <c r="F5229" s="51" t="str">
        <f t="shared" si="796"/>
        <v/>
      </c>
      <c r="G5229" s="51" t="str">
        <f t="shared" si="797"/>
        <v/>
      </c>
      <c r="H5229" s="51" t="str">
        <f t="shared" si="798"/>
        <v/>
      </c>
      <c r="I5229" s="84"/>
      <c r="J5229" s="84"/>
      <c r="K5229" s="84"/>
      <c r="L5229" s="83" t="str">
        <f t="shared" si="799"/>
        <v/>
      </c>
      <c r="M5229" s="83" t="str">
        <f t="shared" si="800"/>
        <v/>
      </c>
    </row>
    <row r="5230" spans="1:13" x14ac:dyDescent="0.3">
      <c r="A5230" s="210" t="str">
        <f t="shared" si="792"/>
        <v/>
      </c>
      <c r="B5230" s="199" t="str">
        <f t="shared" si="793"/>
        <v/>
      </c>
      <c r="C5230" s="210" t="str">
        <f t="shared" si="794"/>
        <v/>
      </c>
      <c r="D5230" s="84"/>
      <c r="E5230" s="51" t="str">
        <f t="shared" si="795"/>
        <v/>
      </c>
      <c r="F5230" s="51" t="str">
        <f t="shared" si="796"/>
        <v/>
      </c>
      <c r="G5230" s="51" t="str">
        <f t="shared" si="797"/>
        <v/>
      </c>
      <c r="H5230" s="51" t="str">
        <f t="shared" si="798"/>
        <v/>
      </c>
      <c r="I5230" s="84"/>
      <c r="J5230" s="84"/>
      <c r="K5230" s="84"/>
      <c r="L5230" s="83" t="str">
        <f t="shared" si="799"/>
        <v/>
      </c>
      <c r="M5230" s="83" t="str">
        <f t="shared" si="800"/>
        <v/>
      </c>
    </row>
    <row r="5231" spans="1:13" x14ac:dyDescent="0.3">
      <c r="A5231" s="210" t="str">
        <f t="shared" si="792"/>
        <v/>
      </c>
      <c r="B5231" s="199" t="str">
        <f t="shared" si="793"/>
        <v/>
      </c>
      <c r="C5231" s="210" t="str">
        <f t="shared" si="794"/>
        <v/>
      </c>
      <c r="D5231" s="84"/>
      <c r="E5231" s="51" t="str">
        <f t="shared" si="795"/>
        <v/>
      </c>
      <c r="F5231" s="51" t="str">
        <f t="shared" si="796"/>
        <v/>
      </c>
      <c r="G5231" s="51" t="str">
        <f t="shared" si="797"/>
        <v/>
      </c>
      <c r="H5231" s="51" t="str">
        <f t="shared" si="798"/>
        <v/>
      </c>
      <c r="I5231" s="84"/>
      <c r="J5231" s="84"/>
      <c r="K5231" s="84"/>
      <c r="L5231" s="83" t="str">
        <f t="shared" si="799"/>
        <v/>
      </c>
      <c r="M5231" s="83" t="str">
        <f t="shared" si="800"/>
        <v/>
      </c>
    </row>
    <row r="5232" spans="1:13" x14ac:dyDescent="0.3">
      <c r="A5232" s="210" t="str">
        <f t="shared" si="792"/>
        <v/>
      </c>
      <c r="B5232" s="199" t="str">
        <f t="shared" si="793"/>
        <v/>
      </c>
      <c r="C5232" s="210" t="str">
        <f t="shared" si="794"/>
        <v/>
      </c>
      <c r="D5232" s="84"/>
      <c r="E5232" s="51" t="str">
        <f t="shared" si="795"/>
        <v/>
      </c>
      <c r="F5232" s="51" t="str">
        <f t="shared" si="796"/>
        <v/>
      </c>
      <c r="G5232" s="51" t="str">
        <f t="shared" si="797"/>
        <v/>
      </c>
      <c r="H5232" s="51" t="str">
        <f t="shared" si="798"/>
        <v/>
      </c>
      <c r="I5232" s="84"/>
      <c r="J5232" s="84"/>
      <c r="K5232" s="84"/>
      <c r="L5232" s="83" t="str">
        <f t="shared" si="799"/>
        <v/>
      </c>
      <c r="M5232" s="83" t="str">
        <f t="shared" si="800"/>
        <v/>
      </c>
    </row>
    <row r="5233" spans="1:13" x14ac:dyDescent="0.3">
      <c r="A5233" s="210" t="str">
        <f t="shared" si="792"/>
        <v/>
      </c>
      <c r="B5233" s="199" t="str">
        <f t="shared" si="793"/>
        <v/>
      </c>
      <c r="C5233" s="210" t="str">
        <f t="shared" si="794"/>
        <v/>
      </c>
      <c r="D5233" s="84"/>
      <c r="E5233" s="51" t="str">
        <f t="shared" si="795"/>
        <v/>
      </c>
      <c r="F5233" s="51" t="str">
        <f t="shared" si="796"/>
        <v/>
      </c>
      <c r="G5233" s="51" t="str">
        <f t="shared" si="797"/>
        <v/>
      </c>
      <c r="H5233" s="51" t="str">
        <f t="shared" si="798"/>
        <v/>
      </c>
      <c r="I5233" s="84"/>
      <c r="J5233" s="84"/>
      <c r="K5233" s="84"/>
      <c r="L5233" s="83" t="str">
        <f t="shared" si="799"/>
        <v/>
      </c>
      <c r="M5233" s="83" t="str">
        <f t="shared" si="800"/>
        <v/>
      </c>
    </row>
    <row r="5234" spans="1:13" x14ac:dyDescent="0.3">
      <c r="A5234" s="210" t="str">
        <f t="shared" si="792"/>
        <v/>
      </c>
      <c r="B5234" s="199" t="str">
        <f t="shared" si="793"/>
        <v/>
      </c>
      <c r="C5234" s="210" t="str">
        <f t="shared" si="794"/>
        <v/>
      </c>
      <c r="D5234" s="84"/>
      <c r="E5234" s="51" t="str">
        <f t="shared" si="795"/>
        <v/>
      </c>
      <c r="F5234" s="51" t="str">
        <f t="shared" si="796"/>
        <v/>
      </c>
      <c r="G5234" s="51" t="str">
        <f t="shared" si="797"/>
        <v/>
      </c>
      <c r="H5234" s="51" t="str">
        <f t="shared" si="798"/>
        <v/>
      </c>
      <c r="I5234" s="84"/>
      <c r="J5234" s="84"/>
      <c r="K5234" s="84"/>
      <c r="L5234" s="83" t="str">
        <f t="shared" si="799"/>
        <v/>
      </c>
      <c r="M5234" s="83" t="str">
        <f t="shared" si="800"/>
        <v/>
      </c>
    </row>
    <row r="5235" spans="1:13" x14ac:dyDescent="0.3">
      <c r="A5235" s="210" t="str">
        <f t="shared" si="792"/>
        <v/>
      </c>
      <c r="B5235" s="199" t="str">
        <f t="shared" si="793"/>
        <v/>
      </c>
      <c r="C5235" s="210" t="str">
        <f t="shared" si="794"/>
        <v/>
      </c>
      <c r="D5235" s="84"/>
      <c r="E5235" s="51" t="str">
        <f t="shared" si="795"/>
        <v/>
      </c>
      <c r="F5235" s="51" t="str">
        <f t="shared" si="796"/>
        <v/>
      </c>
      <c r="G5235" s="51" t="str">
        <f t="shared" si="797"/>
        <v/>
      </c>
      <c r="H5235" s="51" t="str">
        <f t="shared" si="798"/>
        <v/>
      </c>
      <c r="I5235" s="84"/>
      <c r="J5235" s="84"/>
      <c r="K5235" s="84"/>
      <c r="L5235" s="83" t="str">
        <f t="shared" si="799"/>
        <v/>
      </c>
      <c r="M5235" s="83" t="str">
        <f t="shared" si="800"/>
        <v/>
      </c>
    </row>
    <row r="5236" spans="1:13" x14ac:dyDescent="0.3">
      <c r="A5236" s="210" t="str">
        <f t="shared" si="792"/>
        <v/>
      </c>
      <c r="B5236" s="199" t="str">
        <f t="shared" si="793"/>
        <v/>
      </c>
      <c r="C5236" s="210" t="str">
        <f t="shared" si="794"/>
        <v/>
      </c>
      <c r="D5236" s="84"/>
      <c r="E5236" s="51" t="str">
        <f t="shared" si="795"/>
        <v/>
      </c>
      <c r="F5236" s="51" t="str">
        <f t="shared" si="796"/>
        <v/>
      </c>
      <c r="G5236" s="51" t="str">
        <f t="shared" si="797"/>
        <v/>
      </c>
      <c r="H5236" s="51" t="str">
        <f t="shared" si="798"/>
        <v/>
      </c>
      <c r="I5236" s="84"/>
      <c r="J5236" s="84"/>
      <c r="K5236" s="84"/>
      <c r="L5236" s="83" t="str">
        <f t="shared" si="799"/>
        <v/>
      </c>
      <c r="M5236" s="83" t="str">
        <f t="shared" si="800"/>
        <v/>
      </c>
    </row>
    <row r="5237" spans="1:13" x14ac:dyDescent="0.3">
      <c r="A5237" s="210" t="str">
        <f t="shared" si="792"/>
        <v/>
      </c>
      <c r="B5237" s="199" t="str">
        <f t="shared" si="793"/>
        <v/>
      </c>
      <c r="C5237" s="210" t="str">
        <f t="shared" si="794"/>
        <v/>
      </c>
      <c r="D5237" s="84"/>
      <c r="E5237" s="51" t="str">
        <f t="shared" si="795"/>
        <v/>
      </c>
      <c r="F5237" s="51" t="str">
        <f t="shared" si="796"/>
        <v/>
      </c>
      <c r="G5237" s="51" t="str">
        <f t="shared" si="797"/>
        <v/>
      </c>
      <c r="H5237" s="51" t="str">
        <f t="shared" si="798"/>
        <v/>
      </c>
      <c r="I5237" s="84"/>
      <c r="J5237" s="84"/>
      <c r="K5237" s="84"/>
      <c r="L5237" s="83" t="str">
        <f t="shared" si="799"/>
        <v/>
      </c>
      <c r="M5237" s="83" t="str">
        <f t="shared" si="800"/>
        <v/>
      </c>
    </row>
    <row r="5238" spans="1:13" x14ac:dyDescent="0.3">
      <c r="A5238" s="210" t="str">
        <f t="shared" si="792"/>
        <v/>
      </c>
      <c r="B5238" s="199" t="str">
        <f t="shared" si="793"/>
        <v/>
      </c>
      <c r="C5238" s="210" t="str">
        <f t="shared" si="794"/>
        <v/>
      </c>
      <c r="D5238" s="84"/>
      <c r="E5238" s="51" t="str">
        <f t="shared" si="795"/>
        <v/>
      </c>
      <c r="F5238" s="51" t="str">
        <f t="shared" si="796"/>
        <v/>
      </c>
      <c r="G5238" s="51" t="str">
        <f t="shared" si="797"/>
        <v/>
      </c>
      <c r="H5238" s="51" t="str">
        <f t="shared" si="798"/>
        <v/>
      </c>
      <c r="I5238" s="84"/>
      <c r="J5238" s="84"/>
      <c r="K5238" s="84"/>
      <c r="L5238" s="83" t="str">
        <f t="shared" si="799"/>
        <v/>
      </c>
      <c r="M5238" s="83" t="str">
        <f t="shared" si="800"/>
        <v/>
      </c>
    </row>
    <row r="5239" spans="1:13" x14ac:dyDescent="0.3">
      <c r="A5239" s="210" t="str">
        <f t="shared" si="792"/>
        <v/>
      </c>
      <c r="B5239" s="199" t="str">
        <f t="shared" si="793"/>
        <v/>
      </c>
      <c r="C5239" s="210" t="str">
        <f t="shared" si="794"/>
        <v/>
      </c>
      <c r="D5239" s="84"/>
      <c r="E5239" s="51" t="str">
        <f t="shared" si="795"/>
        <v/>
      </c>
      <c r="F5239" s="51" t="str">
        <f t="shared" si="796"/>
        <v/>
      </c>
      <c r="G5239" s="51" t="str">
        <f t="shared" si="797"/>
        <v/>
      </c>
      <c r="H5239" s="51" t="str">
        <f t="shared" si="798"/>
        <v/>
      </c>
      <c r="I5239" s="84"/>
      <c r="J5239" s="84"/>
      <c r="K5239" s="84"/>
      <c r="L5239" s="83" t="str">
        <f t="shared" si="799"/>
        <v/>
      </c>
      <c r="M5239" s="83" t="str">
        <f t="shared" si="800"/>
        <v/>
      </c>
    </row>
    <row r="5240" spans="1:13" x14ac:dyDescent="0.3">
      <c r="A5240" s="210" t="str">
        <f t="shared" si="792"/>
        <v/>
      </c>
      <c r="B5240" s="199" t="str">
        <f t="shared" si="793"/>
        <v/>
      </c>
      <c r="C5240" s="210" t="str">
        <f t="shared" si="794"/>
        <v/>
      </c>
      <c r="D5240" s="84"/>
      <c r="E5240" s="51" t="str">
        <f t="shared" si="795"/>
        <v/>
      </c>
      <c r="F5240" s="51" t="str">
        <f t="shared" si="796"/>
        <v/>
      </c>
      <c r="G5240" s="51" t="str">
        <f t="shared" si="797"/>
        <v/>
      </c>
      <c r="H5240" s="51" t="str">
        <f t="shared" si="798"/>
        <v/>
      </c>
      <c r="I5240" s="84"/>
      <c r="J5240" s="84"/>
      <c r="K5240" s="84"/>
      <c r="L5240" s="83" t="str">
        <f t="shared" si="799"/>
        <v/>
      </c>
      <c r="M5240" s="83" t="str">
        <f t="shared" si="800"/>
        <v/>
      </c>
    </row>
    <row r="5241" spans="1:13" x14ac:dyDescent="0.3">
      <c r="A5241" s="210" t="str">
        <f t="shared" si="792"/>
        <v/>
      </c>
      <c r="B5241" s="199" t="str">
        <f t="shared" si="793"/>
        <v/>
      </c>
      <c r="C5241" s="210" t="str">
        <f t="shared" si="794"/>
        <v/>
      </c>
      <c r="D5241" s="84"/>
      <c r="E5241" s="51" t="str">
        <f t="shared" si="795"/>
        <v/>
      </c>
      <c r="F5241" s="51" t="str">
        <f t="shared" si="796"/>
        <v/>
      </c>
      <c r="G5241" s="51" t="str">
        <f t="shared" si="797"/>
        <v/>
      </c>
      <c r="H5241" s="51" t="str">
        <f t="shared" si="798"/>
        <v/>
      </c>
      <c r="I5241" s="84"/>
      <c r="J5241" s="84"/>
      <c r="K5241" s="84"/>
      <c r="L5241" s="83" t="str">
        <f t="shared" si="799"/>
        <v/>
      </c>
      <c r="M5241" s="83" t="str">
        <f t="shared" si="800"/>
        <v/>
      </c>
    </row>
    <row r="5242" spans="1:13" x14ac:dyDescent="0.3">
      <c r="A5242" s="210" t="str">
        <f t="shared" si="792"/>
        <v/>
      </c>
      <c r="B5242" s="199" t="str">
        <f t="shared" si="793"/>
        <v/>
      </c>
      <c r="C5242" s="210" t="str">
        <f t="shared" si="794"/>
        <v/>
      </c>
      <c r="D5242" s="84"/>
      <c r="E5242" s="51" t="str">
        <f t="shared" si="795"/>
        <v/>
      </c>
      <c r="F5242" s="51" t="str">
        <f t="shared" si="796"/>
        <v/>
      </c>
      <c r="G5242" s="51" t="str">
        <f t="shared" si="797"/>
        <v/>
      </c>
      <c r="H5242" s="51" t="str">
        <f t="shared" si="798"/>
        <v/>
      </c>
      <c r="I5242" s="84"/>
      <c r="J5242" s="84"/>
      <c r="K5242" s="84"/>
      <c r="L5242" s="83" t="str">
        <f t="shared" si="799"/>
        <v/>
      </c>
      <c r="M5242" s="83" t="str">
        <f t="shared" si="800"/>
        <v/>
      </c>
    </row>
    <row r="5243" spans="1:13" x14ac:dyDescent="0.3">
      <c r="A5243" s="210" t="str">
        <f t="shared" si="792"/>
        <v/>
      </c>
      <c r="B5243" s="199" t="str">
        <f t="shared" si="793"/>
        <v/>
      </c>
      <c r="C5243" s="210" t="str">
        <f t="shared" si="794"/>
        <v/>
      </c>
      <c r="D5243" s="84"/>
      <c r="E5243" s="51" t="str">
        <f t="shared" si="795"/>
        <v/>
      </c>
      <c r="F5243" s="51" t="str">
        <f t="shared" si="796"/>
        <v/>
      </c>
      <c r="G5243" s="51" t="str">
        <f t="shared" si="797"/>
        <v/>
      </c>
      <c r="H5243" s="51" t="str">
        <f t="shared" si="798"/>
        <v/>
      </c>
      <c r="I5243" s="84"/>
      <c r="J5243" s="84"/>
      <c r="K5243" s="84"/>
      <c r="L5243" s="83" t="str">
        <f t="shared" si="799"/>
        <v/>
      </c>
      <c r="M5243" s="83" t="str">
        <f t="shared" si="800"/>
        <v/>
      </c>
    </row>
    <row r="5244" spans="1:13" x14ac:dyDescent="0.3">
      <c r="A5244" s="210" t="str">
        <f t="shared" si="792"/>
        <v/>
      </c>
      <c r="B5244" s="199" t="str">
        <f t="shared" si="793"/>
        <v/>
      </c>
      <c r="C5244" s="210" t="str">
        <f t="shared" si="794"/>
        <v/>
      </c>
      <c r="D5244" s="84"/>
      <c r="E5244" s="51" t="str">
        <f t="shared" si="795"/>
        <v/>
      </c>
      <c r="F5244" s="51" t="str">
        <f t="shared" si="796"/>
        <v/>
      </c>
      <c r="G5244" s="51" t="str">
        <f t="shared" si="797"/>
        <v/>
      </c>
      <c r="H5244" s="51" t="str">
        <f t="shared" si="798"/>
        <v/>
      </c>
      <c r="I5244" s="84"/>
      <c r="J5244" s="84"/>
      <c r="K5244" s="84"/>
      <c r="L5244" s="83" t="str">
        <f t="shared" si="799"/>
        <v/>
      </c>
      <c r="M5244" s="83" t="str">
        <f t="shared" si="800"/>
        <v/>
      </c>
    </row>
    <row r="5245" spans="1:13" x14ac:dyDescent="0.3">
      <c r="A5245" s="210" t="str">
        <f t="shared" si="792"/>
        <v/>
      </c>
      <c r="B5245" s="199" t="str">
        <f t="shared" si="793"/>
        <v/>
      </c>
      <c r="C5245" s="210" t="str">
        <f t="shared" si="794"/>
        <v/>
      </c>
      <c r="D5245" s="84"/>
      <c r="E5245" s="51" t="str">
        <f t="shared" si="795"/>
        <v/>
      </c>
      <c r="F5245" s="51" t="str">
        <f t="shared" si="796"/>
        <v/>
      </c>
      <c r="G5245" s="51" t="str">
        <f t="shared" si="797"/>
        <v/>
      </c>
      <c r="H5245" s="51" t="str">
        <f t="shared" si="798"/>
        <v/>
      </c>
      <c r="I5245" s="84"/>
      <c r="J5245" s="84"/>
      <c r="K5245" s="84"/>
      <c r="L5245" s="83" t="str">
        <f t="shared" si="799"/>
        <v/>
      </c>
      <c r="M5245" s="83" t="str">
        <f t="shared" si="800"/>
        <v/>
      </c>
    </row>
    <row r="5246" spans="1:13" x14ac:dyDescent="0.3">
      <c r="A5246" s="210" t="str">
        <f t="shared" si="792"/>
        <v/>
      </c>
      <c r="B5246" s="199" t="str">
        <f t="shared" si="793"/>
        <v/>
      </c>
      <c r="C5246" s="210" t="str">
        <f t="shared" si="794"/>
        <v/>
      </c>
      <c r="D5246" s="84"/>
      <c r="E5246" s="51" t="str">
        <f t="shared" si="795"/>
        <v/>
      </c>
      <c r="F5246" s="51" t="str">
        <f t="shared" si="796"/>
        <v/>
      </c>
      <c r="G5246" s="51" t="str">
        <f t="shared" si="797"/>
        <v/>
      </c>
      <c r="H5246" s="51" t="str">
        <f t="shared" si="798"/>
        <v/>
      </c>
      <c r="I5246" s="84"/>
      <c r="J5246" s="84"/>
      <c r="K5246" s="84"/>
      <c r="L5246" s="83" t="str">
        <f t="shared" si="799"/>
        <v/>
      </c>
      <c r="M5246" s="83" t="str">
        <f t="shared" si="800"/>
        <v/>
      </c>
    </row>
    <row r="5247" spans="1:13" x14ac:dyDescent="0.3">
      <c r="A5247" s="210" t="str">
        <f t="shared" si="792"/>
        <v/>
      </c>
      <c r="B5247" s="199" t="str">
        <f t="shared" si="793"/>
        <v/>
      </c>
      <c r="C5247" s="210" t="str">
        <f t="shared" si="794"/>
        <v/>
      </c>
      <c r="D5247" s="84"/>
      <c r="E5247" s="51" t="str">
        <f t="shared" si="795"/>
        <v/>
      </c>
      <c r="F5247" s="51" t="str">
        <f t="shared" si="796"/>
        <v/>
      </c>
      <c r="G5247" s="51" t="str">
        <f t="shared" si="797"/>
        <v/>
      </c>
      <c r="H5247" s="51" t="str">
        <f t="shared" si="798"/>
        <v/>
      </c>
      <c r="I5247" s="84"/>
      <c r="J5247" s="84"/>
      <c r="K5247" s="84"/>
      <c r="L5247" s="83" t="str">
        <f t="shared" si="799"/>
        <v/>
      </c>
      <c r="M5247" s="83" t="str">
        <f t="shared" si="800"/>
        <v/>
      </c>
    </row>
    <row r="5248" spans="1:13" x14ac:dyDescent="0.3">
      <c r="A5248" s="210" t="str">
        <f t="shared" si="792"/>
        <v/>
      </c>
      <c r="B5248" s="199" t="str">
        <f t="shared" si="793"/>
        <v/>
      </c>
      <c r="C5248" s="210" t="str">
        <f t="shared" si="794"/>
        <v/>
      </c>
      <c r="D5248" s="84"/>
      <c r="E5248" s="51" t="str">
        <f t="shared" si="795"/>
        <v/>
      </c>
      <c r="F5248" s="51" t="str">
        <f t="shared" si="796"/>
        <v/>
      </c>
      <c r="G5248" s="51" t="str">
        <f t="shared" si="797"/>
        <v/>
      </c>
      <c r="H5248" s="51" t="str">
        <f t="shared" si="798"/>
        <v/>
      </c>
      <c r="I5248" s="84"/>
      <c r="J5248" s="84"/>
      <c r="K5248" s="84"/>
      <c r="L5248" s="83" t="str">
        <f t="shared" si="799"/>
        <v/>
      </c>
      <c r="M5248" s="83" t="str">
        <f t="shared" si="800"/>
        <v/>
      </c>
    </row>
    <row r="5249" spans="1:13" x14ac:dyDescent="0.3">
      <c r="A5249" s="210" t="str">
        <f t="shared" si="792"/>
        <v/>
      </c>
      <c r="B5249" s="199" t="str">
        <f t="shared" si="793"/>
        <v/>
      </c>
      <c r="C5249" s="210" t="str">
        <f t="shared" si="794"/>
        <v/>
      </c>
      <c r="D5249" s="84"/>
      <c r="E5249" s="51" t="str">
        <f t="shared" si="795"/>
        <v/>
      </c>
      <c r="F5249" s="51" t="str">
        <f t="shared" si="796"/>
        <v/>
      </c>
      <c r="G5249" s="51" t="str">
        <f t="shared" si="797"/>
        <v/>
      </c>
      <c r="H5249" s="51" t="str">
        <f t="shared" si="798"/>
        <v/>
      </c>
      <c r="I5249" s="84"/>
      <c r="J5249" s="84"/>
      <c r="K5249" s="84"/>
      <c r="L5249" s="83" t="str">
        <f t="shared" si="799"/>
        <v/>
      </c>
      <c r="M5249" s="83" t="str">
        <f t="shared" si="800"/>
        <v/>
      </c>
    </row>
    <row r="5250" spans="1:13" x14ac:dyDescent="0.3">
      <c r="A5250" s="210" t="str">
        <f t="shared" si="792"/>
        <v/>
      </c>
      <c r="B5250" s="199" t="str">
        <f t="shared" si="793"/>
        <v/>
      </c>
      <c r="C5250" s="210" t="str">
        <f t="shared" si="794"/>
        <v/>
      </c>
      <c r="D5250" s="84"/>
      <c r="E5250" s="51" t="str">
        <f t="shared" si="795"/>
        <v/>
      </c>
      <c r="F5250" s="51" t="str">
        <f t="shared" si="796"/>
        <v/>
      </c>
      <c r="G5250" s="51" t="str">
        <f t="shared" si="797"/>
        <v/>
      </c>
      <c r="H5250" s="51" t="str">
        <f t="shared" si="798"/>
        <v/>
      </c>
      <c r="I5250" s="84"/>
      <c r="J5250" s="84"/>
      <c r="K5250" s="84"/>
      <c r="L5250" s="83" t="str">
        <f t="shared" si="799"/>
        <v/>
      </c>
      <c r="M5250" s="83" t="str">
        <f t="shared" si="800"/>
        <v/>
      </c>
    </row>
    <row r="5251" spans="1:13" x14ac:dyDescent="0.3">
      <c r="A5251" s="210" t="str">
        <f t="shared" ref="A5251:A5253" si="801">IF(D5251="","",A5250)</f>
        <v/>
      </c>
      <c r="B5251" s="199" t="str">
        <f t="shared" ref="B5251:B5253" si="802">IF(D5251="","",B5250)</f>
        <v/>
      </c>
      <c r="C5251" s="210" t="str">
        <f t="shared" ref="C5251:C5253" si="803">IF(D5251="","",C5250)</f>
        <v/>
      </c>
      <c r="D5251" s="84"/>
      <c r="E5251" s="51" t="str">
        <f t="shared" ref="E5251:E5253" si="804">IF(D5251="","",VLOOKUP(D5251,Master,3,FALSE))</f>
        <v/>
      </c>
      <c r="F5251" s="51" t="str">
        <f t="shared" ref="F5251:F5253" si="805">IF(D5251="","",VLOOKUP(D5251,Master,4,FALSE))</f>
        <v/>
      </c>
      <c r="G5251" s="51" t="str">
        <f t="shared" ref="G5251:G5253" si="806">IF(D5251="","",VLOOKUP(D5251,Master,5,FALSE))</f>
        <v/>
      </c>
      <c r="H5251" s="51" t="str">
        <f t="shared" ref="H5251:H5253" si="807">IF(D5251="","",VLOOKUP(D5251,Master,2,FALSE))</f>
        <v/>
      </c>
      <c r="I5251" s="84"/>
      <c r="J5251" s="84"/>
      <c r="K5251" s="84"/>
      <c r="L5251" s="83" t="str">
        <f t="shared" ref="L5251:L5253" si="808">IF(K5251="","",IF(I5251="",ROUND(HLOOKUP(J5251,kgList,K5251,FALSE),1),ROUND(HLOOKUP(I5251,kgList,K5251,FALSE),1)))</f>
        <v/>
      </c>
      <c r="M5251" s="83" t="str">
        <f t="shared" ref="M5251:M5253" si="809">IF(L5251="","",IF(COUNTA(I5251:J5251)&gt;1,"Edible or Inedible",IF(COUNTA(I5251)=1,L5251*1,IF(COUNTA(J5251)=1,L5251*1,"ERROR"))))</f>
        <v/>
      </c>
    </row>
    <row r="5252" spans="1:13" x14ac:dyDescent="0.3">
      <c r="A5252" s="210" t="str">
        <f t="shared" si="801"/>
        <v/>
      </c>
      <c r="B5252" s="199" t="str">
        <f t="shared" si="802"/>
        <v/>
      </c>
      <c r="C5252" s="210" t="str">
        <f t="shared" si="803"/>
        <v/>
      </c>
      <c r="D5252" s="84"/>
      <c r="E5252" s="51" t="str">
        <f t="shared" si="804"/>
        <v/>
      </c>
      <c r="F5252" s="51" t="str">
        <f t="shared" si="805"/>
        <v/>
      </c>
      <c r="G5252" s="51" t="str">
        <f t="shared" si="806"/>
        <v/>
      </c>
      <c r="H5252" s="51" t="str">
        <f t="shared" si="807"/>
        <v/>
      </c>
      <c r="I5252" s="84"/>
      <c r="J5252" s="84"/>
      <c r="K5252" s="84"/>
      <c r="L5252" s="83" t="str">
        <f t="shared" si="808"/>
        <v/>
      </c>
      <c r="M5252" s="83" t="str">
        <f t="shared" si="809"/>
        <v/>
      </c>
    </row>
    <row r="5253" spans="1:13" x14ac:dyDescent="0.3">
      <c r="A5253" s="210" t="str">
        <f t="shared" si="801"/>
        <v/>
      </c>
      <c r="B5253" s="199" t="str">
        <f t="shared" si="802"/>
        <v/>
      </c>
      <c r="C5253" s="210" t="str">
        <f t="shared" si="803"/>
        <v/>
      </c>
      <c r="D5253" s="84"/>
      <c r="E5253" s="51" t="str">
        <f t="shared" si="804"/>
        <v/>
      </c>
      <c r="F5253" s="51" t="str">
        <f t="shared" si="805"/>
        <v/>
      </c>
      <c r="G5253" s="51" t="str">
        <f t="shared" si="806"/>
        <v/>
      </c>
      <c r="H5253" s="51" t="str">
        <f t="shared" si="807"/>
        <v/>
      </c>
      <c r="I5253" s="84"/>
      <c r="J5253" s="84"/>
      <c r="K5253" s="84"/>
      <c r="L5253" s="83" t="str">
        <f t="shared" si="808"/>
        <v/>
      </c>
      <c r="M5253" s="83" t="str">
        <f t="shared" si="809"/>
        <v/>
      </c>
    </row>
    <row r="1043608" spans="4:4" x14ac:dyDescent="0.25">
      <c r="D1043608" s="85" t="s">
        <v>755</v>
      </c>
    </row>
  </sheetData>
  <autoFilter ref="A1:N5253" xr:uid="{00000000-0009-0000-0000-000002000000}">
    <filterColumn colId="0">
      <filters>
        <filter val="2023-IC-L5"/>
        <filter val="2024-IC-L1"/>
        <filter val="2024-IC-L2"/>
      </filters>
    </filterColumn>
  </autoFilter>
  <phoneticPr fontId="41" type="noConversion"/>
  <dataValidations count="2">
    <dataValidation type="list" allowBlank="1" showInputMessage="1" showErrorMessage="1" sqref="J2:J5253" xr:uid="{00000000-0002-0000-0200-000000000000}">
      <formula1>Inedibles</formula1>
    </dataValidation>
    <dataValidation type="list" allowBlank="1" showInputMessage="1" showErrorMessage="1" sqref="I2:I5253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1:R340"/>
  <sheetViews>
    <sheetView tabSelected="1" topLeftCell="B1" zoomScaleNormal="100" workbookViewId="0">
      <selection activeCell="C5" sqref="C5"/>
      <pivotSelection pane="bottomRight" activeRow="4" activeCol="2" previousRow="4" previousCol="2" click="2" r:id="rId1">
        <pivotArea field="4" type="button" dataOnly="0" labelOnly="1" outline="0" axis="axisRow" fieldPosition="1"/>
      </pivotSelection>
    </sheetView>
  </sheetViews>
  <sheetFormatPr defaultColWidth="9.33203125" defaultRowHeight="13.2" x14ac:dyDescent="0.25"/>
  <cols>
    <col min="1" max="1" width="3.6640625" style="72" customWidth="1"/>
    <col min="2" max="2" width="13.6640625" style="70" customWidth="1"/>
    <col min="3" max="3" width="24.33203125" style="70" customWidth="1"/>
    <col min="4" max="4" width="20.5546875" style="70" customWidth="1"/>
    <col min="5" max="5" width="17.88671875" style="70" bestFit="1" customWidth="1"/>
    <col min="6" max="6" width="5.33203125" style="70" bestFit="1" customWidth="1"/>
    <col min="7" max="7" width="6.6640625" style="70" bestFit="1" customWidth="1"/>
    <col min="8" max="8" width="6.6640625" style="94" bestFit="1" customWidth="1"/>
    <col min="9" max="9" width="6.6640625" style="98" bestFit="1" customWidth="1"/>
    <col min="10" max="10" width="9.44140625" style="70" customWidth="1"/>
    <col min="11" max="11" width="4" style="70" customWidth="1"/>
    <col min="12" max="16" width="9.33203125" style="70"/>
    <col min="17" max="18" width="9.33203125" style="72"/>
    <col min="19" max="16384" width="9.33203125" style="70"/>
  </cols>
  <sheetData>
    <row r="1" spans="1:18" s="54" customFormat="1" ht="18" x14ac:dyDescent="0.25">
      <c r="A1" s="118"/>
      <c r="B1" s="91"/>
      <c r="C1" s="91"/>
      <c r="D1" s="357" t="s">
        <v>1683</v>
      </c>
      <c r="E1" s="357"/>
      <c r="F1" s="357"/>
      <c r="G1" s="109" t="s">
        <v>2170</v>
      </c>
      <c r="H1" s="93"/>
      <c r="I1" s="96"/>
      <c r="J1" s="99"/>
      <c r="K1" s="91"/>
      <c r="Q1" s="21"/>
      <c r="R1" s="21"/>
    </row>
    <row r="2" spans="1:18" s="54" customFormat="1" ht="13.8" x14ac:dyDescent="0.25">
      <c r="A2" s="118"/>
      <c r="B2" s="71" t="s">
        <v>434</v>
      </c>
      <c r="C2" s="72" t="s">
        <v>2161</v>
      </c>
      <c r="D2" s="91" t="str">
        <f>$C$3&amp;" "&amp; Individuals!$G$1</f>
        <v>(All) Inter Club 5th Leg 2024</v>
      </c>
      <c r="E2" s="91"/>
      <c r="F2" s="91"/>
      <c r="G2" s="91"/>
      <c r="H2" s="93"/>
      <c r="I2" s="96"/>
      <c r="J2" s="99"/>
      <c r="K2" s="91"/>
      <c r="Q2" s="21"/>
      <c r="R2" s="21"/>
    </row>
    <row r="3" spans="1:18" ht="13.8" x14ac:dyDescent="0.25">
      <c r="A3" s="118"/>
      <c r="B3" s="75" t="s">
        <v>4</v>
      </c>
      <c r="C3" s="72" t="s">
        <v>1947</v>
      </c>
      <c r="D3" s="91"/>
      <c r="E3" s="91"/>
      <c r="F3" s="91"/>
      <c r="G3" s="91"/>
      <c r="H3" s="93"/>
      <c r="I3" s="96"/>
      <c r="J3" s="99"/>
      <c r="K3" s="91"/>
    </row>
    <row r="4" spans="1:18" ht="13.8" x14ac:dyDescent="0.25">
      <c r="A4" s="118"/>
      <c r="B4" s="91"/>
      <c r="C4" s="91"/>
      <c r="D4" s="91"/>
      <c r="E4" s="91"/>
      <c r="F4" s="91"/>
      <c r="G4" s="91"/>
      <c r="H4" s="93"/>
      <c r="I4" s="96"/>
      <c r="J4" s="99"/>
      <c r="K4" s="91"/>
    </row>
    <row r="5" spans="1:18" s="68" customFormat="1" ht="41.4" x14ac:dyDescent="0.25">
      <c r="A5" s="92"/>
      <c r="B5" s="90" t="s">
        <v>437</v>
      </c>
      <c r="C5" s="90" t="s">
        <v>1</v>
      </c>
      <c r="D5" s="90" t="s">
        <v>2</v>
      </c>
      <c r="E5" s="90" t="s">
        <v>438</v>
      </c>
      <c r="F5" s="68" t="s">
        <v>444</v>
      </c>
      <c r="G5" s="68" t="s">
        <v>1254</v>
      </c>
      <c r="H5" s="95" t="s">
        <v>1095</v>
      </c>
      <c r="I5" s="97" t="s">
        <v>1255</v>
      </c>
      <c r="J5" s="100" t="s">
        <v>1308</v>
      </c>
      <c r="K5" s="92"/>
      <c r="Q5" s="356"/>
      <c r="R5" s="356"/>
    </row>
    <row r="6" spans="1:18" ht="13.8" x14ac:dyDescent="0.25">
      <c r="A6" s="118">
        <v>1</v>
      </c>
      <c r="B6" s="72" t="s">
        <v>568</v>
      </c>
      <c r="C6" s="72" t="s">
        <v>192</v>
      </c>
      <c r="D6" s="72" t="s">
        <v>217</v>
      </c>
      <c r="E6" s="72" t="s">
        <v>38</v>
      </c>
      <c r="F6" s="377"/>
      <c r="G6" s="377">
        <v>7</v>
      </c>
      <c r="H6" s="172">
        <v>177</v>
      </c>
      <c r="I6" s="173">
        <v>177</v>
      </c>
      <c r="J6" s="100">
        <v>300</v>
      </c>
      <c r="K6" s="91">
        <v>1</v>
      </c>
    </row>
    <row r="7" spans="1:18" ht="13.8" x14ac:dyDescent="0.25">
      <c r="A7" s="118">
        <v>2</v>
      </c>
      <c r="B7" s="72" t="s">
        <v>571</v>
      </c>
      <c r="C7" s="72" t="s">
        <v>395</v>
      </c>
      <c r="D7" s="72" t="s">
        <v>189</v>
      </c>
      <c r="E7" s="72" t="s">
        <v>38</v>
      </c>
      <c r="F7" s="377">
        <v>1</v>
      </c>
      <c r="G7" s="377">
        <v>4</v>
      </c>
      <c r="H7" s="172">
        <v>88.5</v>
      </c>
      <c r="I7" s="173">
        <v>88.5</v>
      </c>
      <c r="J7" s="100">
        <f>IF(I7=I6,J6,IF(I7=0,ROUNDDOWN(20,0),J6-K6))</f>
        <v>299</v>
      </c>
      <c r="K7" s="91">
        <f>IF(I7&lt;I6,1,IF(I7=I6,K6+1,0))</f>
        <v>1</v>
      </c>
      <c r="Q7" s="70"/>
      <c r="R7" s="70"/>
    </row>
    <row r="8" spans="1:18" ht="13.8" x14ac:dyDescent="0.25">
      <c r="A8" s="118">
        <v>3</v>
      </c>
      <c r="B8" s="72" t="s">
        <v>474</v>
      </c>
      <c r="C8" s="72" t="s">
        <v>1794</v>
      </c>
      <c r="D8" s="72" t="s">
        <v>1795</v>
      </c>
      <c r="E8" s="72" t="s">
        <v>38</v>
      </c>
      <c r="F8" s="377"/>
      <c r="G8" s="377">
        <v>2</v>
      </c>
      <c r="H8" s="172">
        <v>87.9</v>
      </c>
      <c r="I8" s="173">
        <v>87.9</v>
      </c>
      <c r="J8" s="100">
        <f t="shared" ref="J8:J71" si="0">IF(I8=I7,J7,IF(I8=0,ROUNDDOWN(20,0),J7-K7))</f>
        <v>298</v>
      </c>
      <c r="K8" s="91">
        <f t="shared" ref="K8:K71" si="1">IF(I8&lt;I7,1,IF(I8=I7,K7+1,0))</f>
        <v>1</v>
      </c>
      <c r="Q8" s="70"/>
      <c r="R8" s="70"/>
    </row>
    <row r="9" spans="1:18" ht="13.8" x14ac:dyDescent="0.25">
      <c r="A9" s="118">
        <v>4</v>
      </c>
      <c r="B9" s="72" t="s">
        <v>456</v>
      </c>
      <c r="C9" s="72" t="s">
        <v>187</v>
      </c>
      <c r="D9" s="72" t="s">
        <v>188</v>
      </c>
      <c r="E9" s="72" t="s">
        <v>38</v>
      </c>
      <c r="F9" s="377"/>
      <c r="G9" s="377">
        <v>4</v>
      </c>
      <c r="H9" s="172">
        <v>72.800000000000011</v>
      </c>
      <c r="I9" s="173">
        <v>72.800000000000011</v>
      </c>
      <c r="J9" s="100">
        <f t="shared" si="0"/>
        <v>297</v>
      </c>
      <c r="K9" s="91">
        <f t="shared" si="1"/>
        <v>1</v>
      </c>
      <c r="Q9" s="70"/>
      <c r="R9" s="70"/>
    </row>
    <row r="10" spans="1:18" ht="13.8" x14ac:dyDescent="0.25">
      <c r="A10" s="118">
        <v>5</v>
      </c>
      <c r="B10" s="72" t="s">
        <v>1404</v>
      </c>
      <c r="C10" s="72" t="s">
        <v>1405</v>
      </c>
      <c r="D10" s="72" t="s">
        <v>1406</v>
      </c>
      <c r="E10" s="72" t="s">
        <v>37</v>
      </c>
      <c r="F10" s="377"/>
      <c r="G10" s="377">
        <v>4</v>
      </c>
      <c r="H10" s="172">
        <v>70</v>
      </c>
      <c r="I10" s="173">
        <v>70</v>
      </c>
      <c r="J10" s="100">
        <f t="shared" si="0"/>
        <v>296</v>
      </c>
      <c r="K10" s="91">
        <f t="shared" si="1"/>
        <v>1</v>
      </c>
      <c r="Q10" s="70"/>
      <c r="R10" s="70"/>
    </row>
    <row r="11" spans="1:18" ht="13.8" x14ac:dyDescent="0.25">
      <c r="A11" s="118">
        <v>6</v>
      </c>
      <c r="B11" s="72" t="s">
        <v>451</v>
      </c>
      <c r="C11" s="72" t="s">
        <v>1781</v>
      </c>
      <c r="D11" s="72" t="s">
        <v>1782</v>
      </c>
      <c r="E11" s="72" t="s">
        <v>44</v>
      </c>
      <c r="F11" s="377"/>
      <c r="G11" s="377">
        <v>2</v>
      </c>
      <c r="H11" s="172">
        <v>66.5</v>
      </c>
      <c r="I11" s="173">
        <v>66.5</v>
      </c>
      <c r="J11" s="100">
        <f t="shared" si="0"/>
        <v>295</v>
      </c>
      <c r="K11" s="91">
        <f t="shared" si="1"/>
        <v>1</v>
      </c>
      <c r="Q11" s="70"/>
      <c r="R11" s="70"/>
    </row>
    <row r="12" spans="1:18" ht="13.8" x14ac:dyDescent="0.25">
      <c r="A12" s="118">
        <v>7</v>
      </c>
      <c r="B12" s="72" t="s">
        <v>1024</v>
      </c>
      <c r="C12" s="72" t="s">
        <v>2125</v>
      </c>
      <c r="D12" s="72" t="s">
        <v>1205</v>
      </c>
      <c r="E12" s="72" t="s">
        <v>48</v>
      </c>
      <c r="F12" s="377"/>
      <c r="G12" s="377">
        <v>1</v>
      </c>
      <c r="H12" s="172">
        <v>65.7</v>
      </c>
      <c r="I12" s="173">
        <v>65.7</v>
      </c>
      <c r="J12" s="100">
        <f t="shared" si="0"/>
        <v>294</v>
      </c>
      <c r="K12" s="91">
        <f t="shared" si="1"/>
        <v>1</v>
      </c>
      <c r="Q12" s="70"/>
      <c r="R12" s="70"/>
    </row>
    <row r="13" spans="1:18" ht="13.8" x14ac:dyDescent="0.25">
      <c r="A13" s="118">
        <v>8</v>
      </c>
      <c r="B13" s="72" t="s">
        <v>1554</v>
      </c>
      <c r="C13" s="72" t="s">
        <v>1585</v>
      </c>
      <c r="D13" s="72" t="s">
        <v>1586</v>
      </c>
      <c r="E13" s="72" t="s">
        <v>44</v>
      </c>
      <c r="F13" s="377"/>
      <c r="G13" s="377">
        <v>4</v>
      </c>
      <c r="H13" s="172">
        <v>65.7</v>
      </c>
      <c r="I13" s="173">
        <v>65.7</v>
      </c>
      <c r="J13" s="100">
        <f t="shared" si="0"/>
        <v>294</v>
      </c>
      <c r="K13" s="91">
        <f t="shared" si="1"/>
        <v>2</v>
      </c>
      <c r="Q13" s="70"/>
      <c r="R13" s="70"/>
    </row>
    <row r="14" spans="1:18" ht="13.8" x14ac:dyDescent="0.25">
      <c r="A14" s="118">
        <v>9</v>
      </c>
      <c r="B14" s="72" t="s">
        <v>838</v>
      </c>
      <c r="C14" s="72" t="s">
        <v>2068</v>
      </c>
      <c r="D14" s="72" t="s">
        <v>273</v>
      </c>
      <c r="E14" s="72" t="s">
        <v>37</v>
      </c>
      <c r="F14" s="377"/>
      <c r="G14" s="377">
        <v>2</v>
      </c>
      <c r="H14" s="172">
        <v>65.5</v>
      </c>
      <c r="I14" s="173">
        <v>65.5</v>
      </c>
      <c r="J14" s="100">
        <f t="shared" si="0"/>
        <v>292</v>
      </c>
      <c r="K14" s="91">
        <f t="shared" si="1"/>
        <v>1</v>
      </c>
      <c r="Q14" s="70"/>
      <c r="R14" s="70"/>
    </row>
    <row r="15" spans="1:18" ht="13.8" x14ac:dyDescent="0.25">
      <c r="A15" s="118">
        <v>10</v>
      </c>
      <c r="B15" s="72" t="s">
        <v>952</v>
      </c>
      <c r="C15" s="72" t="s">
        <v>2172</v>
      </c>
      <c r="D15" s="72" t="s">
        <v>2171</v>
      </c>
      <c r="E15" s="72" t="s">
        <v>40</v>
      </c>
      <c r="F15" s="377"/>
      <c r="G15" s="377">
        <v>1</v>
      </c>
      <c r="H15" s="172">
        <v>59.3</v>
      </c>
      <c r="I15" s="173">
        <v>59.3</v>
      </c>
      <c r="J15" s="100">
        <f t="shared" si="0"/>
        <v>291</v>
      </c>
      <c r="K15" s="91">
        <f t="shared" si="1"/>
        <v>1</v>
      </c>
      <c r="Q15" s="70"/>
      <c r="R15" s="70"/>
    </row>
    <row r="16" spans="1:18" ht="13.8" x14ac:dyDescent="0.25">
      <c r="A16" s="118">
        <v>11</v>
      </c>
      <c r="B16" s="72" t="s">
        <v>972</v>
      </c>
      <c r="C16" s="72" t="s">
        <v>988</v>
      </c>
      <c r="D16" s="72" t="s">
        <v>236</v>
      </c>
      <c r="E16" s="72" t="s">
        <v>49</v>
      </c>
      <c r="F16" s="377"/>
      <c r="G16" s="377">
        <v>4</v>
      </c>
      <c r="H16" s="172">
        <v>58.9</v>
      </c>
      <c r="I16" s="173">
        <v>58.9</v>
      </c>
      <c r="J16" s="100">
        <f t="shared" si="0"/>
        <v>290</v>
      </c>
      <c r="K16" s="91">
        <f t="shared" si="1"/>
        <v>1</v>
      </c>
      <c r="Q16" s="70"/>
      <c r="R16" s="70"/>
    </row>
    <row r="17" spans="1:18" ht="13.8" x14ac:dyDescent="0.25">
      <c r="A17" s="118">
        <v>12</v>
      </c>
      <c r="B17" s="72" t="s">
        <v>1770</v>
      </c>
      <c r="C17" s="72" t="s">
        <v>160</v>
      </c>
      <c r="D17" s="72" t="s">
        <v>1817</v>
      </c>
      <c r="E17" s="72" t="s">
        <v>38</v>
      </c>
      <c r="F17" s="377"/>
      <c r="G17" s="377">
        <v>4</v>
      </c>
      <c r="H17" s="172">
        <v>56.3</v>
      </c>
      <c r="I17" s="173">
        <v>56.3</v>
      </c>
      <c r="J17" s="100">
        <f t="shared" si="0"/>
        <v>289</v>
      </c>
      <c r="K17" s="91">
        <f t="shared" si="1"/>
        <v>1</v>
      </c>
      <c r="Q17" s="70"/>
      <c r="R17" s="70"/>
    </row>
    <row r="18" spans="1:18" ht="13.8" x14ac:dyDescent="0.25">
      <c r="A18" s="118">
        <v>13</v>
      </c>
      <c r="B18" s="72" t="s">
        <v>1701</v>
      </c>
      <c r="C18" s="72" t="s">
        <v>2051</v>
      </c>
      <c r="D18" s="72" t="s">
        <v>1738</v>
      </c>
      <c r="E18" s="72" t="s">
        <v>39</v>
      </c>
      <c r="F18" s="377"/>
      <c r="G18" s="377">
        <v>7</v>
      </c>
      <c r="H18" s="172">
        <v>54.400000000000006</v>
      </c>
      <c r="I18" s="173">
        <v>54.400000000000006</v>
      </c>
      <c r="J18" s="100">
        <f t="shared" si="0"/>
        <v>288</v>
      </c>
      <c r="K18" s="91">
        <f t="shared" si="1"/>
        <v>1</v>
      </c>
      <c r="Q18" s="70"/>
      <c r="R18" s="70"/>
    </row>
    <row r="19" spans="1:18" ht="13.8" x14ac:dyDescent="0.25">
      <c r="A19" s="118">
        <v>14</v>
      </c>
      <c r="B19" s="72" t="s">
        <v>637</v>
      </c>
      <c r="C19" s="72" t="s">
        <v>2076</v>
      </c>
      <c r="D19" s="72" t="s">
        <v>103</v>
      </c>
      <c r="E19" s="72" t="s">
        <v>37</v>
      </c>
      <c r="F19" s="377"/>
      <c r="G19" s="377">
        <v>1</v>
      </c>
      <c r="H19" s="172">
        <v>53.8</v>
      </c>
      <c r="I19" s="173">
        <v>53.8</v>
      </c>
      <c r="J19" s="100">
        <f t="shared" si="0"/>
        <v>287</v>
      </c>
      <c r="K19" s="91">
        <f t="shared" si="1"/>
        <v>1</v>
      </c>
      <c r="Q19" s="70"/>
      <c r="R19" s="70"/>
    </row>
    <row r="20" spans="1:18" ht="13.8" x14ac:dyDescent="0.25">
      <c r="A20" s="118">
        <v>15</v>
      </c>
      <c r="B20" s="72" t="s">
        <v>739</v>
      </c>
      <c r="C20" s="72" t="s">
        <v>2115</v>
      </c>
      <c r="D20" s="72" t="s">
        <v>2116</v>
      </c>
      <c r="E20" s="72" t="s">
        <v>38</v>
      </c>
      <c r="F20" s="377"/>
      <c r="G20" s="377">
        <v>1</v>
      </c>
      <c r="H20" s="172">
        <v>52.6</v>
      </c>
      <c r="I20" s="173">
        <v>52.6</v>
      </c>
      <c r="J20" s="100">
        <f t="shared" si="0"/>
        <v>286</v>
      </c>
      <c r="K20" s="91">
        <f t="shared" si="1"/>
        <v>1</v>
      </c>
      <c r="Q20" s="70"/>
      <c r="R20" s="70"/>
    </row>
    <row r="21" spans="1:18" ht="13.8" x14ac:dyDescent="0.25">
      <c r="A21" s="118">
        <v>16</v>
      </c>
      <c r="B21" s="72" t="s">
        <v>460</v>
      </c>
      <c r="C21" s="72" t="s">
        <v>99</v>
      </c>
      <c r="D21" s="72" t="s">
        <v>371</v>
      </c>
      <c r="E21" s="72" t="s">
        <v>42</v>
      </c>
      <c r="F21" s="377"/>
      <c r="G21" s="377">
        <v>4</v>
      </c>
      <c r="H21" s="172">
        <v>49.6</v>
      </c>
      <c r="I21" s="173">
        <v>49.6</v>
      </c>
      <c r="J21" s="100">
        <f t="shared" si="0"/>
        <v>285</v>
      </c>
      <c r="K21" s="91">
        <f t="shared" si="1"/>
        <v>1</v>
      </c>
      <c r="Q21" s="70"/>
      <c r="R21" s="70"/>
    </row>
    <row r="22" spans="1:18" ht="13.8" x14ac:dyDescent="0.25">
      <c r="A22" s="118">
        <v>17</v>
      </c>
      <c r="B22" s="72" t="s">
        <v>1202</v>
      </c>
      <c r="C22" s="72" t="s">
        <v>1021</v>
      </c>
      <c r="D22" s="72" t="s">
        <v>184</v>
      </c>
      <c r="E22" s="72" t="s">
        <v>43</v>
      </c>
      <c r="F22" s="377"/>
      <c r="G22" s="377">
        <v>1</v>
      </c>
      <c r="H22" s="172">
        <v>48.4</v>
      </c>
      <c r="I22" s="173">
        <v>48.4</v>
      </c>
      <c r="J22" s="100">
        <f t="shared" si="0"/>
        <v>284</v>
      </c>
      <c r="K22" s="91">
        <f t="shared" si="1"/>
        <v>1</v>
      </c>
      <c r="Q22" s="70"/>
      <c r="R22" s="70"/>
    </row>
    <row r="23" spans="1:18" ht="13.8" x14ac:dyDescent="0.25">
      <c r="A23" s="118">
        <v>18</v>
      </c>
      <c r="B23" s="72" t="s">
        <v>783</v>
      </c>
      <c r="C23" s="72" t="s">
        <v>430</v>
      </c>
      <c r="D23" s="72" t="s">
        <v>1826</v>
      </c>
      <c r="E23" s="72" t="s">
        <v>1923</v>
      </c>
      <c r="F23" s="377"/>
      <c r="G23" s="377">
        <v>2</v>
      </c>
      <c r="H23" s="172">
        <v>46.1</v>
      </c>
      <c r="I23" s="173">
        <v>46.1</v>
      </c>
      <c r="J23" s="100">
        <f t="shared" si="0"/>
        <v>283</v>
      </c>
      <c r="K23" s="91">
        <f t="shared" si="1"/>
        <v>1</v>
      </c>
    </row>
    <row r="24" spans="1:18" ht="13.8" x14ac:dyDescent="0.25">
      <c r="A24" s="118">
        <v>19</v>
      </c>
      <c r="B24" s="72" t="s">
        <v>1431</v>
      </c>
      <c r="C24" s="72" t="s">
        <v>1452</v>
      </c>
      <c r="D24" s="72" t="s">
        <v>79</v>
      </c>
      <c r="E24" s="72" t="s">
        <v>37</v>
      </c>
      <c r="F24" s="377"/>
      <c r="G24" s="377">
        <v>1</v>
      </c>
      <c r="H24" s="172">
        <v>41.1</v>
      </c>
      <c r="I24" s="173">
        <v>41.1</v>
      </c>
      <c r="J24" s="100">
        <f t="shared" si="0"/>
        <v>282</v>
      </c>
      <c r="K24" s="91">
        <f t="shared" si="1"/>
        <v>1</v>
      </c>
    </row>
    <row r="25" spans="1:18" ht="13.8" x14ac:dyDescent="0.25">
      <c r="A25" s="118">
        <v>20</v>
      </c>
      <c r="B25" s="72" t="s">
        <v>1717</v>
      </c>
      <c r="C25" s="72" t="s">
        <v>174</v>
      </c>
      <c r="D25" s="72" t="s">
        <v>1359</v>
      </c>
      <c r="E25" s="72" t="s">
        <v>43</v>
      </c>
      <c r="F25" s="377"/>
      <c r="G25" s="377">
        <v>6</v>
      </c>
      <c r="H25" s="172">
        <v>39.299999999999997</v>
      </c>
      <c r="I25" s="173">
        <v>39.299999999999997</v>
      </c>
      <c r="J25" s="100">
        <f t="shared" si="0"/>
        <v>281</v>
      </c>
      <c r="K25" s="91">
        <f t="shared" si="1"/>
        <v>1</v>
      </c>
    </row>
    <row r="26" spans="1:18" ht="13.8" x14ac:dyDescent="0.25">
      <c r="A26" s="118">
        <v>21</v>
      </c>
      <c r="B26" s="72" t="s">
        <v>1508</v>
      </c>
      <c r="C26" s="72" t="s">
        <v>1526</v>
      </c>
      <c r="D26" s="72" t="s">
        <v>911</v>
      </c>
      <c r="E26" s="72" t="s">
        <v>47</v>
      </c>
      <c r="F26" s="377">
        <v>1</v>
      </c>
      <c r="G26" s="377">
        <v>1</v>
      </c>
      <c r="H26" s="172">
        <v>35.200000000000003</v>
      </c>
      <c r="I26" s="173">
        <v>35.200000000000003</v>
      </c>
      <c r="J26" s="100">
        <f t="shared" si="0"/>
        <v>280</v>
      </c>
      <c r="K26" s="91">
        <f t="shared" si="1"/>
        <v>1</v>
      </c>
    </row>
    <row r="27" spans="1:18" ht="13.8" x14ac:dyDescent="0.25">
      <c r="A27" s="118">
        <v>22</v>
      </c>
      <c r="B27" s="72" t="s">
        <v>707</v>
      </c>
      <c r="C27" s="72" t="s">
        <v>272</v>
      </c>
      <c r="D27" s="72" t="s">
        <v>273</v>
      </c>
      <c r="E27" s="72" t="s">
        <v>37</v>
      </c>
      <c r="F27" s="377"/>
      <c r="G27" s="377">
        <v>2</v>
      </c>
      <c r="H27" s="172">
        <v>34.1</v>
      </c>
      <c r="I27" s="173">
        <v>34.1</v>
      </c>
      <c r="J27" s="100">
        <f t="shared" si="0"/>
        <v>279</v>
      </c>
      <c r="K27" s="91">
        <f t="shared" si="1"/>
        <v>1</v>
      </c>
    </row>
    <row r="28" spans="1:18" ht="13.8" x14ac:dyDescent="0.25">
      <c r="A28" s="118">
        <v>23</v>
      </c>
      <c r="B28" s="72" t="s">
        <v>467</v>
      </c>
      <c r="C28" s="72" t="s">
        <v>194</v>
      </c>
      <c r="D28" s="72" t="s">
        <v>195</v>
      </c>
      <c r="E28" s="72" t="s">
        <v>38</v>
      </c>
      <c r="F28" s="377"/>
      <c r="G28" s="377">
        <v>2</v>
      </c>
      <c r="H28" s="172">
        <v>33</v>
      </c>
      <c r="I28" s="173">
        <v>33</v>
      </c>
      <c r="J28" s="100">
        <f t="shared" si="0"/>
        <v>278</v>
      </c>
      <c r="K28" s="91">
        <f t="shared" si="1"/>
        <v>1</v>
      </c>
    </row>
    <row r="29" spans="1:18" ht="13.8" x14ac:dyDescent="0.25">
      <c r="A29" s="118">
        <v>24</v>
      </c>
      <c r="B29" s="72" t="s">
        <v>741</v>
      </c>
      <c r="C29" s="72" t="s">
        <v>1912</v>
      </c>
      <c r="D29" s="72" t="s">
        <v>1913</v>
      </c>
      <c r="E29" s="72" t="s">
        <v>41</v>
      </c>
      <c r="F29" s="377"/>
      <c r="G29" s="377">
        <v>2</v>
      </c>
      <c r="H29" s="172">
        <v>32.200000000000003</v>
      </c>
      <c r="I29" s="173">
        <v>32.200000000000003</v>
      </c>
      <c r="J29" s="100">
        <f t="shared" si="0"/>
        <v>277</v>
      </c>
      <c r="K29" s="91">
        <f t="shared" si="1"/>
        <v>1</v>
      </c>
    </row>
    <row r="30" spans="1:18" ht="13.8" x14ac:dyDescent="0.25">
      <c r="A30" s="118">
        <v>25</v>
      </c>
      <c r="B30" s="72" t="s">
        <v>1223</v>
      </c>
      <c r="C30" s="72" t="s">
        <v>1036</v>
      </c>
      <c r="D30" s="72" t="s">
        <v>77</v>
      </c>
      <c r="E30" s="72" t="s">
        <v>37</v>
      </c>
      <c r="F30" s="377"/>
      <c r="G30" s="377">
        <v>2</v>
      </c>
      <c r="H30" s="172">
        <v>31</v>
      </c>
      <c r="I30" s="173">
        <v>31</v>
      </c>
      <c r="J30" s="100">
        <f t="shared" si="0"/>
        <v>276</v>
      </c>
      <c r="K30" s="91">
        <f t="shared" si="1"/>
        <v>1</v>
      </c>
    </row>
    <row r="31" spans="1:18" ht="13.8" x14ac:dyDescent="0.25">
      <c r="A31" s="118">
        <v>26</v>
      </c>
      <c r="B31" s="72" t="s">
        <v>819</v>
      </c>
      <c r="C31" s="72" t="s">
        <v>1931</v>
      </c>
      <c r="D31" s="72" t="s">
        <v>219</v>
      </c>
      <c r="E31" s="72" t="s">
        <v>38</v>
      </c>
      <c r="F31" s="377"/>
      <c r="G31" s="377">
        <v>2</v>
      </c>
      <c r="H31" s="172">
        <v>31</v>
      </c>
      <c r="I31" s="173">
        <v>31</v>
      </c>
      <c r="J31" s="100">
        <f t="shared" si="0"/>
        <v>276</v>
      </c>
      <c r="K31" s="91">
        <f t="shared" si="1"/>
        <v>2</v>
      </c>
    </row>
    <row r="32" spans="1:18" ht="13.8" x14ac:dyDescent="0.25">
      <c r="A32" s="118">
        <v>27</v>
      </c>
      <c r="B32" s="72" t="s">
        <v>493</v>
      </c>
      <c r="C32" s="72" t="s">
        <v>140</v>
      </c>
      <c r="D32" s="72" t="s">
        <v>70</v>
      </c>
      <c r="E32" s="72" t="s">
        <v>38</v>
      </c>
      <c r="F32" s="377"/>
      <c r="G32" s="377">
        <v>1</v>
      </c>
      <c r="H32" s="172">
        <v>30.6</v>
      </c>
      <c r="I32" s="173">
        <v>30.6</v>
      </c>
      <c r="J32" s="100">
        <f t="shared" si="0"/>
        <v>274</v>
      </c>
      <c r="K32" s="91">
        <f t="shared" si="1"/>
        <v>1</v>
      </c>
    </row>
    <row r="33" spans="1:11" ht="13.8" x14ac:dyDescent="0.25">
      <c r="A33" s="118">
        <v>28</v>
      </c>
      <c r="B33" s="72" t="s">
        <v>946</v>
      </c>
      <c r="C33" s="72" t="s">
        <v>99</v>
      </c>
      <c r="D33" s="72" t="s">
        <v>1883</v>
      </c>
      <c r="E33" s="72" t="s">
        <v>39</v>
      </c>
      <c r="F33" s="377"/>
      <c r="G33" s="377">
        <v>1</v>
      </c>
      <c r="H33" s="172">
        <v>28.4</v>
      </c>
      <c r="I33" s="173">
        <v>28.4</v>
      </c>
      <c r="J33" s="100">
        <f t="shared" si="0"/>
        <v>273</v>
      </c>
      <c r="K33" s="91">
        <f t="shared" si="1"/>
        <v>1</v>
      </c>
    </row>
    <row r="34" spans="1:11" ht="13.8" x14ac:dyDescent="0.25">
      <c r="A34" s="118">
        <v>29</v>
      </c>
      <c r="B34" s="72" t="s">
        <v>472</v>
      </c>
      <c r="C34" s="72" t="s">
        <v>1015</v>
      </c>
      <c r="D34" s="72" t="s">
        <v>76</v>
      </c>
      <c r="E34" s="72" t="s">
        <v>42</v>
      </c>
      <c r="F34" s="377">
        <v>1</v>
      </c>
      <c r="G34" s="377">
        <v>3</v>
      </c>
      <c r="H34" s="172">
        <v>26.799999999999997</v>
      </c>
      <c r="I34" s="173">
        <v>26.799999999999997</v>
      </c>
      <c r="J34" s="100">
        <f t="shared" si="0"/>
        <v>272</v>
      </c>
      <c r="K34" s="91">
        <f t="shared" si="1"/>
        <v>1</v>
      </c>
    </row>
    <row r="35" spans="1:11" ht="13.8" x14ac:dyDescent="0.25">
      <c r="A35" s="118">
        <v>30</v>
      </c>
      <c r="B35" s="72" t="s">
        <v>866</v>
      </c>
      <c r="C35" s="72" t="s">
        <v>224</v>
      </c>
      <c r="D35" s="72" t="s">
        <v>298</v>
      </c>
      <c r="E35" s="72" t="s">
        <v>38</v>
      </c>
      <c r="F35" s="377">
        <v>1</v>
      </c>
      <c r="G35" s="377">
        <v>1</v>
      </c>
      <c r="H35" s="172">
        <v>26.599999999999998</v>
      </c>
      <c r="I35" s="173">
        <v>26.599999999999998</v>
      </c>
      <c r="J35" s="100">
        <f t="shared" si="0"/>
        <v>271</v>
      </c>
      <c r="K35" s="91">
        <f t="shared" si="1"/>
        <v>1</v>
      </c>
    </row>
    <row r="36" spans="1:11" ht="13.8" x14ac:dyDescent="0.25">
      <c r="A36" s="118">
        <v>31</v>
      </c>
      <c r="B36" s="72" t="s">
        <v>480</v>
      </c>
      <c r="C36" s="72" t="s">
        <v>278</v>
      </c>
      <c r="D36" s="72" t="s">
        <v>125</v>
      </c>
      <c r="E36" s="72" t="s">
        <v>47</v>
      </c>
      <c r="F36" s="377"/>
      <c r="G36" s="377">
        <v>3</v>
      </c>
      <c r="H36" s="172">
        <v>26.5</v>
      </c>
      <c r="I36" s="173">
        <v>26.5</v>
      </c>
      <c r="J36" s="100">
        <f t="shared" si="0"/>
        <v>270</v>
      </c>
      <c r="K36" s="91">
        <f t="shared" si="1"/>
        <v>1</v>
      </c>
    </row>
    <row r="37" spans="1:11" ht="13.8" x14ac:dyDescent="0.25">
      <c r="A37" s="118">
        <v>32</v>
      </c>
      <c r="B37" s="72" t="s">
        <v>723</v>
      </c>
      <c r="C37" s="72" t="s">
        <v>242</v>
      </c>
      <c r="D37" s="72" t="s">
        <v>243</v>
      </c>
      <c r="E37" s="72" t="s">
        <v>49</v>
      </c>
      <c r="F37" s="377"/>
      <c r="G37" s="377">
        <v>2</v>
      </c>
      <c r="H37" s="172">
        <v>25.5</v>
      </c>
      <c r="I37" s="173">
        <v>25.5</v>
      </c>
      <c r="J37" s="100">
        <f t="shared" si="0"/>
        <v>269</v>
      </c>
      <c r="K37" s="91">
        <f t="shared" si="1"/>
        <v>1</v>
      </c>
    </row>
    <row r="38" spans="1:11" ht="13.8" x14ac:dyDescent="0.25">
      <c r="A38" s="118">
        <v>33</v>
      </c>
      <c r="B38" s="72" t="s">
        <v>627</v>
      </c>
      <c r="C38" s="72" t="s">
        <v>1756</v>
      </c>
      <c r="D38" s="72" t="s">
        <v>168</v>
      </c>
      <c r="E38" s="72" t="s">
        <v>37</v>
      </c>
      <c r="F38" s="377"/>
      <c r="G38" s="377">
        <v>2</v>
      </c>
      <c r="H38" s="172">
        <v>25.5</v>
      </c>
      <c r="I38" s="173">
        <v>25.5</v>
      </c>
      <c r="J38" s="100">
        <f t="shared" si="0"/>
        <v>269</v>
      </c>
      <c r="K38" s="91">
        <f t="shared" si="1"/>
        <v>2</v>
      </c>
    </row>
    <row r="39" spans="1:11" ht="13.8" x14ac:dyDescent="0.25">
      <c r="A39" s="118">
        <v>34</v>
      </c>
      <c r="B39" s="72" t="s">
        <v>613</v>
      </c>
      <c r="C39" s="72" t="s">
        <v>1998</v>
      </c>
      <c r="D39" s="72" t="s">
        <v>1826</v>
      </c>
      <c r="E39" s="72" t="s">
        <v>1923</v>
      </c>
      <c r="F39" s="377"/>
      <c r="G39" s="377">
        <v>1</v>
      </c>
      <c r="H39" s="172">
        <v>23.6</v>
      </c>
      <c r="I39" s="173">
        <v>23.6</v>
      </c>
      <c r="J39" s="100">
        <f t="shared" si="0"/>
        <v>267</v>
      </c>
      <c r="K39" s="91">
        <f t="shared" si="1"/>
        <v>1</v>
      </c>
    </row>
    <row r="40" spans="1:11" ht="13.8" x14ac:dyDescent="0.25">
      <c r="A40" s="118">
        <v>35</v>
      </c>
      <c r="B40" s="72" t="s">
        <v>1146</v>
      </c>
      <c r="C40" s="72" t="s">
        <v>333</v>
      </c>
      <c r="D40" s="72" t="s">
        <v>1162</v>
      </c>
      <c r="E40" s="72" t="s">
        <v>47</v>
      </c>
      <c r="F40" s="377">
        <v>1</v>
      </c>
      <c r="G40" s="377">
        <v>1</v>
      </c>
      <c r="H40" s="172">
        <v>23.4</v>
      </c>
      <c r="I40" s="173">
        <v>23.4</v>
      </c>
      <c r="J40" s="100">
        <f t="shared" si="0"/>
        <v>266</v>
      </c>
      <c r="K40" s="91">
        <f t="shared" si="1"/>
        <v>1</v>
      </c>
    </row>
    <row r="41" spans="1:11" ht="13.8" x14ac:dyDescent="0.25">
      <c r="A41" s="118">
        <v>36</v>
      </c>
      <c r="B41" s="72" t="s">
        <v>1699</v>
      </c>
      <c r="C41" s="72" t="s">
        <v>1484</v>
      </c>
      <c r="D41" s="72" t="s">
        <v>1046</v>
      </c>
      <c r="E41" s="72" t="s">
        <v>40</v>
      </c>
      <c r="F41" s="377"/>
      <c r="G41" s="377">
        <v>1</v>
      </c>
      <c r="H41" s="172">
        <v>23.1</v>
      </c>
      <c r="I41" s="173">
        <v>23.1</v>
      </c>
      <c r="J41" s="100">
        <f t="shared" si="0"/>
        <v>265</v>
      </c>
      <c r="K41" s="91">
        <f t="shared" si="1"/>
        <v>1</v>
      </c>
    </row>
    <row r="42" spans="1:11" ht="13.8" x14ac:dyDescent="0.25">
      <c r="A42" s="118">
        <v>37</v>
      </c>
      <c r="B42" s="72" t="s">
        <v>809</v>
      </c>
      <c r="C42" s="72" t="s">
        <v>274</v>
      </c>
      <c r="D42" s="72" t="s">
        <v>273</v>
      </c>
      <c r="E42" s="72" t="s">
        <v>37</v>
      </c>
      <c r="F42" s="377"/>
      <c r="G42" s="377">
        <v>3</v>
      </c>
      <c r="H42" s="172">
        <v>22</v>
      </c>
      <c r="I42" s="173">
        <v>22</v>
      </c>
      <c r="J42" s="100">
        <f t="shared" si="0"/>
        <v>264</v>
      </c>
      <c r="K42" s="91">
        <f t="shared" si="1"/>
        <v>1</v>
      </c>
    </row>
    <row r="43" spans="1:11" ht="13.8" x14ac:dyDescent="0.25">
      <c r="A43" s="118">
        <v>38</v>
      </c>
      <c r="B43" s="72" t="s">
        <v>1133</v>
      </c>
      <c r="C43" s="72" t="s">
        <v>1143</v>
      </c>
      <c r="D43" s="72" t="s">
        <v>1058</v>
      </c>
      <c r="E43" s="72" t="s">
        <v>49</v>
      </c>
      <c r="F43" s="377"/>
      <c r="G43" s="377">
        <v>1</v>
      </c>
      <c r="H43" s="172">
        <v>21.3</v>
      </c>
      <c r="I43" s="173">
        <v>21.3</v>
      </c>
      <c r="J43" s="100">
        <f t="shared" si="0"/>
        <v>263</v>
      </c>
      <c r="K43" s="91">
        <f t="shared" si="1"/>
        <v>1</v>
      </c>
    </row>
    <row r="44" spans="1:11" ht="13.8" x14ac:dyDescent="0.25">
      <c r="A44" s="118">
        <v>39</v>
      </c>
      <c r="B44" s="72" t="s">
        <v>718</v>
      </c>
      <c r="C44" s="72" t="s">
        <v>246</v>
      </c>
      <c r="D44" s="72" t="s">
        <v>325</v>
      </c>
      <c r="E44" s="72" t="s">
        <v>1923</v>
      </c>
      <c r="F44" s="377">
        <v>1</v>
      </c>
      <c r="G44" s="377">
        <v>13</v>
      </c>
      <c r="H44" s="172">
        <v>20.900000000000002</v>
      </c>
      <c r="I44" s="173">
        <v>20.900000000000002</v>
      </c>
      <c r="J44" s="100">
        <f t="shared" si="0"/>
        <v>262</v>
      </c>
      <c r="K44" s="91">
        <f t="shared" si="1"/>
        <v>1</v>
      </c>
    </row>
    <row r="45" spans="1:11" ht="13.8" x14ac:dyDescent="0.25">
      <c r="A45" s="118">
        <v>40</v>
      </c>
      <c r="B45" s="72" t="s">
        <v>468</v>
      </c>
      <c r="C45" s="72" t="s">
        <v>99</v>
      </c>
      <c r="D45" s="72" t="s">
        <v>349</v>
      </c>
      <c r="E45" s="72" t="s">
        <v>44</v>
      </c>
      <c r="F45" s="377"/>
      <c r="G45" s="377">
        <v>2</v>
      </c>
      <c r="H45" s="172">
        <v>20.2</v>
      </c>
      <c r="I45" s="173">
        <v>20.2</v>
      </c>
      <c r="J45" s="100">
        <f t="shared" si="0"/>
        <v>261</v>
      </c>
      <c r="K45" s="91">
        <f t="shared" si="1"/>
        <v>1</v>
      </c>
    </row>
    <row r="46" spans="1:11" ht="13.8" x14ac:dyDescent="0.25">
      <c r="A46" s="118">
        <v>41</v>
      </c>
      <c r="B46" s="72" t="s">
        <v>894</v>
      </c>
      <c r="C46" s="72" t="s">
        <v>2059</v>
      </c>
      <c r="D46" s="72" t="s">
        <v>365</v>
      </c>
      <c r="E46" s="72" t="s">
        <v>48</v>
      </c>
      <c r="F46" s="377"/>
      <c r="G46" s="377">
        <v>1</v>
      </c>
      <c r="H46" s="172">
        <v>20.100000000000001</v>
      </c>
      <c r="I46" s="173">
        <v>20.100000000000001</v>
      </c>
      <c r="J46" s="100">
        <f t="shared" si="0"/>
        <v>260</v>
      </c>
      <c r="K46" s="91">
        <f t="shared" si="1"/>
        <v>1</v>
      </c>
    </row>
    <row r="47" spans="1:11" ht="13.8" x14ac:dyDescent="0.25">
      <c r="A47" s="118">
        <v>42</v>
      </c>
      <c r="B47" s="72" t="s">
        <v>1557</v>
      </c>
      <c r="C47" s="72" t="s">
        <v>2062</v>
      </c>
      <c r="D47" s="72" t="s">
        <v>2063</v>
      </c>
      <c r="E47" s="72" t="s">
        <v>43</v>
      </c>
      <c r="F47" s="377"/>
      <c r="G47" s="377">
        <v>2</v>
      </c>
      <c r="H47" s="172">
        <v>20</v>
      </c>
      <c r="I47" s="173">
        <v>20</v>
      </c>
      <c r="J47" s="100">
        <f t="shared" si="0"/>
        <v>259</v>
      </c>
      <c r="K47" s="91">
        <f t="shared" si="1"/>
        <v>1</v>
      </c>
    </row>
    <row r="48" spans="1:11" ht="13.8" x14ac:dyDescent="0.25">
      <c r="A48" s="118">
        <v>43</v>
      </c>
      <c r="B48" s="72" t="s">
        <v>836</v>
      </c>
      <c r="C48" s="72" t="s">
        <v>1412</v>
      </c>
      <c r="D48" s="72" t="s">
        <v>1833</v>
      </c>
      <c r="E48" s="72" t="s">
        <v>44</v>
      </c>
      <c r="F48" s="377">
        <v>1</v>
      </c>
      <c r="G48" s="377">
        <v>1</v>
      </c>
      <c r="H48" s="172">
        <v>19.599999999999998</v>
      </c>
      <c r="I48" s="173">
        <v>19.599999999999998</v>
      </c>
      <c r="J48" s="100">
        <f t="shared" si="0"/>
        <v>258</v>
      </c>
      <c r="K48" s="91">
        <f t="shared" si="1"/>
        <v>1</v>
      </c>
    </row>
    <row r="49" spans="1:11" ht="13.8" x14ac:dyDescent="0.25">
      <c r="A49" s="118">
        <v>44</v>
      </c>
      <c r="B49" s="72" t="s">
        <v>1515</v>
      </c>
      <c r="C49" s="72" t="s">
        <v>2113</v>
      </c>
      <c r="D49" s="72" t="s">
        <v>103</v>
      </c>
      <c r="E49" s="72" t="s">
        <v>37</v>
      </c>
      <c r="F49" s="377"/>
      <c r="G49" s="377">
        <v>1</v>
      </c>
      <c r="H49" s="172">
        <v>19.5</v>
      </c>
      <c r="I49" s="173">
        <v>19.5</v>
      </c>
      <c r="J49" s="100">
        <f t="shared" si="0"/>
        <v>257</v>
      </c>
      <c r="K49" s="91">
        <f t="shared" si="1"/>
        <v>1</v>
      </c>
    </row>
    <row r="50" spans="1:11" ht="13.8" x14ac:dyDescent="0.25">
      <c r="A50" s="118">
        <v>45</v>
      </c>
      <c r="B50" s="72" t="s">
        <v>727</v>
      </c>
      <c r="C50" s="72" t="s">
        <v>356</v>
      </c>
      <c r="D50" s="72" t="s">
        <v>1058</v>
      </c>
      <c r="E50" s="72" t="s">
        <v>41</v>
      </c>
      <c r="F50" s="377"/>
      <c r="G50" s="377">
        <v>2</v>
      </c>
      <c r="H50" s="172">
        <v>19.400000000000002</v>
      </c>
      <c r="I50" s="173">
        <v>19.400000000000002</v>
      </c>
      <c r="J50" s="100">
        <f t="shared" si="0"/>
        <v>256</v>
      </c>
      <c r="K50" s="91">
        <f t="shared" si="1"/>
        <v>1</v>
      </c>
    </row>
    <row r="51" spans="1:11" ht="13.8" x14ac:dyDescent="0.25">
      <c r="A51" s="118">
        <v>46</v>
      </c>
      <c r="B51" s="72" t="s">
        <v>517</v>
      </c>
      <c r="C51" s="72" t="s">
        <v>146</v>
      </c>
      <c r="D51" s="72" t="s">
        <v>236</v>
      </c>
      <c r="E51" s="72" t="s">
        <v>49</v>
      </c>
      <c r="F51" s="377"/>
      <c r="G51" s="377">
        <v>4</v>
      </c>
      <c r="H51" s="172">
        <v>19.3</v>
      </c>
      <c r="I51" s="173">
        <v>19.3</v>
      </c>
      <c r="J51" s="100">
        <f t="shared" si="0"/>
        <v>255</v>
      </c>
      <c r="K51" s="91">
        <f t="shared" si="1"/>
        <v>1</v>
      </c>
    </row>
    <row r="52" spans="1:11" ht="13.8" x14ac:dyDescent="0.25">
      <c r="A52" s="118">
        <v>47</v>
      </c>
      <c r="B52" s="72" t="s">
        <v>544</v>
      </c>
      <c r="C52" s="72" t="s">
        <v>425</v>
      </c>
      <c r="D52" s="72" t="s">
        <v>448</v>
      </c>
      <c r="E52" s="72" t="s">
        <v>39</v>
      </c>
      <c r="F52" s="377"/>
      <c r="G52" s="377">
        <v>1</v>
      </c>
      <c r="H52" s="172">
        <v>18.600000000000001</v>
      </c>
      <c r="I52" s="173">
        <v>18.600000000000001</v>
      </c>
      <c r="J52" s="100">
        <f t="shared" si="0"/>
        <v>254</v>
      </c>
      <c r="K52" s="91">
        <f t="shared" si="1"/>
        <v>1</v>
      </c>
    </row>
    <row r="53" spans="1:11" ht="13.8" x14ac:dyDescent="0.25">
      <c r="A53" s="118">
        <v>48</v>
      </c>
      <c r="B53" s="72" t="s">
        <v>905</v>
      </c>
      <c r="C53" s="72" t="s">
        <v>94</v>
      </c>
      <c r="D53" s="72" t="s">
        <v>227</v>
      </c>
      <c r="E53" s="72" t="s">
        <v>42</v>
      </c>
      <c r="F53" s="377">
        <v>1</v>
      </c>
      <c r="G53" s="377">
        <v>2</v>
      </c>
      <c r="H53" s="172">
        <v>18.399999999999999</v>
      </c>
      <c r="I53" s="173">
        <v>18.399999999999999</v>
      </c>
      <c r="J53" s="100">
        <f t="shared" si="0"/>
        <v>253</v>
      </c>
      <c r="K53" s="91">
        <f t="shared" si="1"/>
        <v>1</v>
      </c>
    </row>
    <row r="54" spans="1:11" ht="13.8" x14ac:dyDescent="0.25">
      <c r="A54" s="118">
        <v>49</v>
      </c>
      <c r="B54" s="72" t="s">
        <v>1173</v>
      </c>
      <c r="C54" s="72" t="s">
        <v>1987</v>
      </c>
      <c r="D54" s="72" t="s">
        <v>1894</v>
      </c>
      <c r="E54" s="72" t="s">
        <v>43</v>
      </c>
      <c r="F54" s="377"/>
      <c r="G54" s="377">
        <v>2</v>
      </c>
      <c r="H54" s="172">
        <v>18.399999999999999</v>
      </c>
      <c r="I54" s="173">
        <v>18.399999999999999</v>
      </c>
      <c r="J54" s="100">
        <f t="shared" si="0"/>
        <v>253</v>
      </c>
      <c r="K54" s="91">
        <f t="shared" si="1"/>
        <v>2</v>
      </c>
    </row>
    <row r="55" spans="1:11" ht="13.8" x14ac:dyDescent="0.25">
      <c r="A55" s="118">
        <v>50</v>
      </c>
      <c r="B55" s="72" t="s">
        <v>710</v>
      </c>
      <c r="C55" s="72" t="s">
        <v>1997</v>
      </c>
      <c r="D55" s="72" t="s">
        <v>325</v>
      </c>
      <c r="E55" s="72" t="s">
        <v>1923</v>
      </c>
      <c r="F55" s="377"/>
      <c r="G55" s="377">
        <v>13</v>
      </c>
      <c r="H55" s="172">
        <v>18.399999999999999</v>
      </c>
      <c r="I55" s="173">
        <v>18.399999999999999</v>
      </c>
      <c r="J55" s="100">
        <f t="shared" si="0"/>
        <v>253</v>
      </c>
      <c r="K55" s="91">
        <f t="shared" si="1"/>
        <v>3</v>
      </c>
    </row>
    <row r="56" spans="1:11" ht="13.8" x14ac:dyDescent="0.25">
      <c r="A56" s="118">
        <v>51</v>
      </c>
      <c r="B56" s="72" t="s">
        <v>463</v>
      </c>
      <c r="C56" s="72" t="s">
        <v>363</v>
      </c>
      <c r="D56" s="72" t="s">
        <v>103</v>
      </c>
      <c r="E56" s="72" t="s">
        <v>41</v>
      </c>
      <c r="F56" s="377"/>
      <c r="G56" s="377">
        <v>1</v>
      </c>
      <c r="H56" s="172">
        <v>17.8</v>
      </c>
      <c r="I56" s="173">
        <v>17.8</v>
      </c>
      <c r="J56" s="100">
        <f t="shared" si="0"/>
        <v>250</v>
      </c>
      <c r="K56" s="91">
        <f t="shared" si="1"/>
        <v>1</v>
      </c>
    </row>
    <row r="57" spans="1:11" ht="13.8" x14ac:dyDescent="0.25">
      <c r="A57" s="118">
        <v>52</v>
      </c>
      <c r="B57" s="72" t="s">
        <v>657</v>
      </c>
      <c r="C57" s="72" t="s">
        <v>213</v>
      </c>
      <c r="D57" s="72" t="s">
        <v>81</v>
      </c>
      <c r="E57" s="72" t="s">
        <v>42</v>
      </c>
      <c r="F57" s="377"/>
      <c r="G57" s="377">
        <v>1</v>
      </c>
      <c r="H57" s="172">
        <v>17.399999999999999</v>
      </c>
      <c r="I57" s="173">
        <v>17.399999999999999</v>
      </c>
      <c r="J57" s="100">
        <f t="shared" si="0"/>
        <v>249</v>
      </c>
      <c r="K57" s="91">
        <f t="shared" si="1"/>
        <v>1</v>
      </c>
    </row>
    <row r="58" spans="1:11" ht="13.8" x14ac:dyDescent="0.25">
      <c r="A58" s="118">
        <v>53</v>
      </c>
      <c r="B58" s="72" t="s">
        <v>1693</v>
      </c>
      <c r="C58" s="72" t="s">
        <v>121</v>
      </c>
      <c r="D58" s="72" t="s">
        <v>1733</v>
      </c>
      <c r="E58" s="72" t="s">
        <v>47</v>
      </c>
      <c r="F58" s="377"/>
      <c r="G58" s="377">
        <v>1</v>
      </c>
      <c r="H58" s="172">
        <v>16.2</v>
      </c>
      <c r="I58" s="173">
        <v>16.2</v>
      </c>
      <c r="J58" s="100">
        <f t="shared" si="0"/>
        <v>248</v>
      </c>
      <c r="K58" s="91">
        <f t="shared" si="1"/>
        <v>1</v>
      </c>
    </row>
    <row r="59" spans="1:11" ht="13.8" x14ac:dyDescent="0.25">
      <c r="A59" s="118">
        <v>54</v>
      </c>
      <c r="B59" s="72" t="s">
        <v>469</v>
      </c>
      <c r="C59" s="72" t="s">
        <v>160</v>
      </c>
      <c r="D59" s="72" t="s">
        <v>88</v>
      </c>
      <c r="E59" s="72" t="s">
        <v>44</v>
      </c>
      <c r="F59" s="377"/>
      <c r="G59" s="377">
        <v>1</v>
      </c>
      <c r="H59" s="172">
        <v>15.5</v>
      </c>
      <c r="I59" s="173">
        <v>15.5</v>
      </c>
      <c r="J59" s="100">
        <f t="shared" si="0"/>
        <v>247</v>
      </c>
      <c r="K59" s="91">
        <f t="shared" si="1"/>
        <v>1</v>
      </c>
    </row>
    <row r="60" spans="1:11" ht="13.8" x14ac:dyDescent="0.25">
      <c r="A60" s="118">
        <v>55</v>
      </c>
      <c r="B60" s="72" t="s">
        <v>1430</v>
      </c>
      <c r="C60" s="72" t="s">
        <v>1447</v>
      </c>
      <c r="D60" s="72" t="s">
        <v>1446</v>
      </c>
      <c r="E60" s="72" t="s">
        <v>44</v>
      </c>
      <c r="F60" s="377"/>
      <c r="G60" s="377">
        <v>1</v>
      </c>
      <c r="H60" s="172">
        <v>15.1</v>
      </c>
      <c r="I60" s="173">
        <v>15.1</v>
      </c>
      <c r="J60" s="100">
        <f t="shared" si="0"/>
        <v>246</v>
      </c>
      <c r="K60" s="91">
        <f t="shared" si="1"/>
        <v>1</v>
      </c>
    </row>
    <row r="61" spans="1:11" ht="13.8" x14ac:dyDescent="0.25">
      <c r="A61" s="118">
        <v>56</v>
      </c>
      <c r="B61" s="72" t="s">
        <v>484</v>
      </c>
      <c r="C61" s="72" t="s">
        <v>99</v>
      </c>
      <c r="D61" s="72" t="s">
        <v>1213</v>
      </c>
      <c r="E61" s="72" t="s">
        <v>44</v>
      </c>
      <c r="F61" s="377">
        <v>1</v>
      </c>
      <c r="G61" s="377">
        <v>1</v>
      </c>
      <c r="H61" s="172">
        <v>15.1</v>
      </c>
      <c r="I61" s="173">
        <v>15.1</v>
      </c>
      <c r="J61" s="100">
        <f t="shared" si="0"/>
        <v>246</v>
      </c>
      <c r="K61" s="91">
        <f t="shared" si="1"/>
        <v>2</v>
      </c>
    </row>
    <row r="62" spans="1:11" ht="13.8" x14ac:dyDescent="0.25">
      <c r="A62" s="118">
        <v>57</v>
      </c>
      <c r="B62" s="72" t="s">
        <v>694</v>
      </c>
      <c r="C62" s="72" t="s">
        <v>1922</v>
      </c>
      <c r="D62" s="72" t="s">
        <v>1738</v>
      </c>
      <c r="E62" s="72" t="s">
        <v>39</v>
      </c>
      <c r="F62" s="377"/>
      <c r="G62" s="377">
        <v>2</v>
      </c>
      <c r="H62" s="172">
        <v>14.600000000000001</v>
      </c>
      <c r="I62" s="173">
        <v>14.600000000000001</v>
      </c>
      <c r="J62" s="100">
        <f t="shared" si="0"/>
        <v>244</v>
      </c>
      <c r="K62" s="91">
        <f t="shared" si="1"/>
        <v>1</v>
      </c>
    </row>
    <row r="63" spans="1:11" ht="13.8" x14ac:dyDescent="0.25">
      <c r="A63" s="118">
        <v>58</v>
      </c>
      <c r="B63" s="72" t="s">
        <v>1435</v>
      </c>
      <c r="C63" s="72" t="s">
        <v>323</v>
      </c>
      <c r="D63" s="72" t="s">
        <v>218</v>
      </c>
      <c r="E63" s="72" t="s">
        <v>37</v>
      </c>
      <c r="F63" s="377"/>
      <c r="G63" s="377">
        <v>1</v>
      </c>
      <c r="H63" s="172">
        <v>14.4</v>
      </c>
      <c r="I63" s="173">
        <v>14.4</v>
      </c>
      <c r="J63" s="100">
        <f t="shared" si="0"/>
        <v>243</v>
      </c>
      <c r="K63" s="91">
        <f t="shared" si="1"/>
        <v>1</v>
      </c>
    </row>
    <row r="64" spans="1:11" ht="13.8" x14ac:dyDescent="0.25">
      <c r="A64" s="118">
        <v>59</v>
      </c>
      <c r="B64" s="72" t="s">
        <v>626</v>
      </c>
      <c r="C64" s="72" t="s">
        <v>201</v>
      </c>
      <c r="D64" s="72" t="s">
        <v>168</v>
      </c>
      <c r="E64" s="72" t="s">
        <v>37</v>
      </c>
      <c r="F64" s="377"/>
      <c r="G64" s="377">
        <v>1</v>
      </c>
      <c r="H64" s="172">
        <v>14.1</v>
      </c>
      <c r="I64" s="173">
        <v>14.1</v>
      </c>
      <c r="J64" s="100">
        <f t="shared" si="0"/>
        <v>242</v>
      </c>
      <c r="K64" s="91">
        <f t="shared" si="1"/>
        <v>1</v>
      </c>
    </row>
    <row r="65" spans="1:11" ht="13.8" x14ac:dyDescent="0.25">
      <c r="A65" s="118">
        <v>60</v>
      </c>
      <c r="B65" s="72" t="s">
        <v>787</v>
      </c>
      <c r="C65" s="72" t="s">
        <v>160</v>
      </c>
      <c r="D65" s="72" t="s">
        <v>185</v>
      </c>
      <c r="E65" s="72" t="s">
        <v>43</v>
      </c>
      <c r="F65" s="377"/>
      <c r="G65" s="377">
        <v>1</v>
      </c>
      <c r="H65" s="172">
        <v>13.7</v>
      </c>
      <c r="I65" s="173">
        <v>13.7</v>
      </c>
      <c r="J65" s="100">
        <f t="shared" si="0"/>
        <v>241</v>
      </c>
      <c r="K65" s="91">
        <f t="shared" si="1"/>
        <v>1</v>
      </c>
    </row>
    <row r="66" spans="1:11" ht="13.8" x14ac:dyDescent="0.25">
      <c r="A66" s="118">
        <v>61</v>
      </c>
      <c r="B66" s="72" t="s">
        <v>1350</v>
      </c>
      <c r="C66" s="72" t="s">
        <v>1896</v>
      </c>
      <c r="D66" s="72" t="s">
        <v>122</v>
      </c>
      <c r="E66" s="72" t="s">
        <v>47</v>
      </c>
      <c r="F66" s="377"/>
      <c r="G66" s="377">
        <v>1</v>
      </c>
      <c r="H66" s="172">
        <v>13.7</v>
      </c>
      <c r="I66" s="173">
        <v>13.7</v>
      </c>
      <c r="J66" s="100">
        <f t="shared" si="0"/>
        <v>241</v>
      </c>
      <c r="K66" s="91">
        <f t="shared" si="1"/>
        <v>2</v>
      </c>
    </row>
    <row r="67" spans="1:11" ht="13.8" x14ac:dyDescent="0.25">
      <c r="A67" s="118">
        <v>62</v>
      </c>
      <c r="B67" s="72" t="s">
        <v>596</v>
      </c>
      <c r="C67" s="72" t="s">
        <v>1796</v>
      </c>
      <c r="D67" s="72" t="s">
        <v>1797</v>
      </c>
      <c r="E67" s="72" t="s">
        <v>1923</v>
      </c>
      <c r="F67" s="377"/>
      <c r="G67" s="377">
        <v>1</v>
      </c>
      <c r="H67" s="172">
        <v>12.6</v>
      </c>
      <c r="I67" s="173">
        <v>12.6</v>
      </c>
      <c r="J67" s="100">
        <f t="shared" si="0"/>
        <v>239</v>
      </c>
      <c r="K67" s="91">
        <f t="shared" si="1"/>
        <v>1</v>
      </c>
    </row>
    <row r="68" spans="1:11" ht="13.8" x14ac:dyDescent="0.25">
      <c r="A68" s="118">
        <v>63</v>
      </c>
      <c r="B68" s="72" t="s">
        <v>629</v>
      </c>
      <c r="C68" s="72" t="s">
        <v>412</v>
      </c>
      <c r="D68" s="72" t="s">
        <v>135</v>
      </c>
      <c r="E68" s="72" t="s">
        <v>38</v>
      </c>
      <c r="F68" s="377"/>
      <c r="G68" s="377">
        <v>1</v>
      </c>
      <c r="H68" s="172">
        <v>11.5</v>
      </c>
      <c r="I68" s="173">
        <v>11.5</v>
      </c>
      <c r="J68" s="100">
        <f t="shared" si="0"/>
        <v>238</v>
      </c>
      <c r="K68" s="91">
        <f t="shared" si="1"/>
        <v>1</v>
      </c>
    </row>
    <row r="69" spans="1:11" ht="13.8" x14ac:dyDescent="0.25">
      <c r="A69" s="118">
        <v>64</v>
      </c>
      <c r="B69" s="72" t="s">
        <v>1381</v>
      </c>
      <c r="C69" s="72" t="s">
        <v>387</v>
      </c>
      <c r="D69" s="72" t="s">
        <v>1815</v>
      </c>
      <c r="E69" s="72" t="s">
        <v>43</v>
      </c>
      <c r="F69" s="377"/>
      <c r="G69" s="377">
        <v>2</v>
      </c>
      <c r="H69" s="172">
        <v>10.200000000000001</v>
      </c>
      <c r="I69" s="173">
        <v>10.200000000000001</v>
      </c>
      <c r="J69" s="100">
        <f t="shared" si="0"/>
        <v>237</v>
      </c>
      <c r="K69" s="91">
        <f t="shared" si="1"/>
        <v>1</v>
      </c>
    </row>
    <row r="70" spans="1:11" ht="13.8" x14ac:dyDescent="0.25">
      <c r="A70" s="118">
        <v>65</v>
      </c>
      <c r="B70" s="72" t="s">
        <v>1499</v>
      </c>
      <c r="C70" s="72" t="s">
        <v>404</v>
      </c>
      <c r="D70" s="72" t="s">
        <v>88</v>
      </c>
      <c r="E70" s="72" t="s">
        <v>41</v>
      </c>
      <c r="F70" s="377">
        <v>1</v>
      </c>
      <c r="G70" s="377">
        <v>1</v>
      </c>
      <c r="H70" s="172">
        <v>10.199999999999999</v>
      </c>
      <c r="I70" s="173">
        <v>10.199999999999999</v>
      </c>
      <c r="J70" s="100">
        <f t="shared" si="0"/>
        <v>237</v>
      </c>
      <c r="K70" s="91">
        <f t="shared" si="1"/>
        <v>2</v>
      </c>
    </row>
    <row r="71" spans="1:11" ht="13.8" x14ac:dyDescent="0.25">
      <c r="A71" s="118">
        <v>66</v>
      </c>
      <c r="B71" s="72" t="s">
        <v>650</v>
      </c>
      <c r="C71" s="72" t="s">
        <v>146</v>
      </c>
      <c r="D71" s="72" t="s">
        <v>135</v>
      </c>
      <c r="E71" s="72" t="s">
        <v>38</v>
      </c>
      <c r="F71" s="377"/>
      <c r="G71" s="377">
        <v>1</v>
      </c>
      <c r="H71" s="172">
        <v>10.1</v>
      </c>
      <c r="I71" s="173">
        <v>10.1</v>
      </c>
      <c r="J71" s="100">
        <f t="shared" si="0"/>
        <v>235</v>
      </c>
      <c r="K71" s="91">
        <f t="shared" si="1"/>
        <v>1</v>
      </c>
    </row>
    <row r="72" spans="1:11" ht="13.8" x14ac:dyDescent="0.25">
      <c r="A72" s="118">
        <v>67</v>
      </c>
      <c r="B72" s="72" t="s">
        <v>1189</v>
      </c>
      <c r="C72" s="72" t="s">
        <v>1204</v>
      </c>
      <c r="D72" s="72" t="s">
        <v>227</v>
      </c>
      <c r="E72" s="72" t="s">
        <v>49</v>
      </c>
      <c r="F72" s="377"/>
      <c r="G72" s="377">
        <v>1</v>
      </c>
      <c r="H72" s="172">
        <v>9.3000000000000007</v>
      </c>
      <c r="I72" s="173">
        <v>9.3000000000000007</v>
      </c>
      <c r="J72" s="100">
        <f t="shared" ref="J72:J135" si="2">IF(I72=I71,J71,IF(I72=0,ROUNDDOWN(20,0),J71-K71))</f>
        <v>234</v>
      </c>
      <c r="K72" s="91">
        <f t="shared" ref="K72:K135" si="3">IF(I72&lt;I71,1,IF(I72=I71,K71+1,0))</f>
        <v>1</v>
      </c>
    </row>
    <row r="73" spans="1:11" ht="13.8" x14ac:dyDescent="0.25">
      <c r="A73" s="118">
        <v>68</v>
      </c>
      <c r="B73" s="72" t="s">
        <v>715</v>
      </c>
      <c r="C73" s="72" t="s">
        <v>2169</v>
      </c>
      <c r="D73" s="72" t="s">
        <v>176</v>
      </c>
      <c r="E73" s="72" t="s">
        <v>1923</v>
      </c>
      <c r="F73" s="377"/>
      <c r="G73" s="377">
        <v>1</v>
      </c>
      <c r="H73" s="172">
        <v>8.4</v>
      </c>
      <c r="I73" s="173">
        <v>8.4</v>
      </c>
      <c r="J73" s="100">
        <f t="shared" si="2"/>
        <v>233</v>
      </c>
      <c r="K73" s="91">
        <f t="shared" si="3"/>
        <v>1</v>
      </c>
    </row>
    <row r="74" spans="1:11" ht="13.8" x14ac:dyDescent="0.25">
      <c r="A74" s="118">
        <v>69</v>
      </c>
      <c r="B74" s="72" t="s">
        <v>730</v>
      </c>
      <c r="C74" s="72" t="s">
        <v>399</v>
      </c>
      <c r="D74" s="72" t="s">
        <v>270</v>
      </c>
      <c r="E74" s="72" t="s">
        <v>37</v>
      </c>
      <c r="F74" s="377"/>
      <c r="G74" s="377">
        <v>2</v>
      </c>
      <c r="H74" s="172">
        <v>8.3000000000000007</v>
      </c>
      <c r="I74" s="173">
        <v>8.3000000000000007</v>
      </c>
      <c r="J74" s="100">
        <f t="shared" si="2"/>
        <v>232</v>
      </c>
      <c r="K74" s="91">
        <f t="shared" si="3"/>
        <v>1</v>
      </c>
    </row>
    <row r="75" spans="1:11" ht="13.8" x14ac:dyDescent="0.25">
      <c r="A75" s="118">
        <v>70</v>
      </c>
      <c r="B75" s="72" t="s">
        <v>563</v>
      </c>
      <c r="C75" s="72" t="s">
        <v>883</v>
      </c>
      <c r="D75" s="72" t="s">
        <v>448</v>
      </c>
      <c r="E75" s="72" t="s">
        <v>39</v>
      </c>
      <c r="F75" s="377"/>
      <c r="G75" s="377">
        <v>1</v>
      </c>
      <c r="H75" s="172">
        <v>8.3000000000000007</v>
      </c>
      <c r="I75" s="173">
        <v>8.3000000000000007</v>
      </c>
      <c r="J75" s="100">
        <f t="shared" si="2"/>
        <v>232</v>
      </c>
      <c r="K75" s="91">
        <f t="shared" si="3"/>
        <v>2</v>
      </c>
    </row>
    <row r="76" spans="1:11" ht="13.8" x14ac:dyDescent="0.25">
      <c r="A76" s="118">
        <v>71</v>
      </c>
      <c r="B76" s="72" t="s">
        <v>1351</v>
      </c>
      <c r="C76" s="72" t="s">
        <v>1676</v>
      </c>
      <c r="D76" s="72" t="s">
        <v>236</v>
      </c>
      <c r="E76" s="72" t="s">
        <v>49</v>
      </c>
      <c r="F76" s="377"/>
      <c r="G76" s="377">
        <v>7</v>
      </c>
      <c r="H76" s="172">
        <v>8.1</v>
      </c>
      <c r="I76" s="173">
        <v>8.1</v>
      </c>
      <c r="J76" s="100">
        <f t="shared" si="2"/>
        <v>230</v>
      </c>
      <c r="K76" s="91">
        <f t="shared" si="3"/>
        <v>1</v>
      </c>
    </row>
    <row r="77" spans="1:11" ht="13.8" x14ac:dyDescent="0.25">
      <c r="A77" s="118">
        <v>72</v>
      </c>
      <c r="B77" s="72" t="s">
        <v>597</v>
      </c>
      <c r="C77" s="72" t="s">
        <v>343</v>
      </c>
      <c r="D77" s="72" t="s">
        <v>374</v>
      </c>
      <c r="E77" s="72" t="s">
        <v>43</v>
      </c>
      <c r="F77" s="377"/>
      <c r="G77" s="377">
        <v>2</v>
      </c>
      <c r="H77" s="172">
        <v>8</v>
      </c>
      <c r="I77" s="173">
        <v>8</v>
      </c>
      <c r="J77" s="100">
        <f t="shared" si="2"/>
        <v>229</v>
      </c>
      <c r="K77" s="91">
        <f t="shared" si="3"/>
        <v>1</v>
      </c>
    </row>
    <row r="78" spans="1:11" ht="13.8" x14ac:dyDescent="0.25">
      <c r="A78" s="118">
        <v>73</v>
      </c>
      <c r="B78" s="72" t="s">
        <v>701</v>
      </c>
      <c r="C78" s="72" t="s">
        <v>160</v>
      </c>
      <c r="D78" s="72" t="s">
        <v>141</v>
      </c>
      <c r="E78" s="72" t="s">
        <v>43</v>
      </c>
      <c r="F78" s="377"/>
      <c r="G78" s="377">
        <v>1</v>
      </c>
      <c r="H78" s="172">
        <v>8</v>
      </c>
      <c r="I78" s="173">
        <v>8</v>
      </c>
      <c r="J78" s="100">
        <f t="shared" si="2"/>
        <v>229</v>
      </c>
      <c r="K78" s="91">
        <f t="shared" si="3"/>
        <v>2</v>
      </c>
    </row>
    <row r="79" spans="1:11" ht="13.8" x14ac:dyDescent="0.25">
      <c r="A79" s="118">
        <v>74</v>
      </c>
      <c r="B79" s="72" t="s">
        <v>678</v>
      </c>
      <c r="C79" s="72" t="s">
        <v>2141</v>
      </c>
      <c r="D79" s="72" t="s">
        <v>298</v>
      </c>
      <c r="E79" s="72" t="s">
        <v>48</v>
      </c>
      <c r="F79" s="377">
        <v>1</v>
      </c>
      <c r="G79" s="377"/>
      <c r="H79" s="172">
        <v>7.7</v>
      </c>
      <c r="I79" s="173">
        <v>7.7</v>
      </c>
      <c r="J79" s="100">
        <f t="shared" si="2"/>
        <v>227</v>
      </c>
      <c r="K79" s="91">
        <f t="shared" si="3"/>
        <v>1</v>
      </c>
    </row>
    <row r="80" spans="1:11" ht="13.8" x14ac:dyDescent="0.25">
      <c r="A80" s="118">
        <v>75</v>
      </c>
      <c r="B80" s="72" t="s">
        <v>775</v>
      </c>
      <c r="C80" s="72" t="s">
        <v>154</v>
      </c>
      <c r="D80" s="72" t="s">
        <v>1825</v>
      </c>
      <c r="E80" s="72" t="s">
        <v>43</v>
      </c>
      <c r="F80" s="377"/>
      <c r="G80" s="377">
        <v>1</v>
      </c>
      <c r="H80" s="172">
        <v>7.2</v>
      </c>
      <c r="I80" s="173">
        <v>7.2</v>
      </c>
      <c r="J80" s="100">
        <f t="shared" si="2"/>
        <v>226</v>
      </c>
      <c r="K80" s="91">
        <f t="shared" si="3"/>
        <v>1</v>
      </c>
    </row>
    <row r="81" spans="1:11" ht="13.8" x14ac:dyDescent="0.25">
      <c r="A81" s="118">
        <v>76</v>
      </c>
      <c r="B81" s="72" t="s">
        <v>1026</v>
      </c>
      <c r="C81" s="72" t="s">
        <v>1590</v>
      </c>
      <c r="D81" s="72" t="s">
        <v>382</v>
      </c>
      <c r="E81" s="72" t="s">
        <v>48</v>
      </c>
      <c r="F81" s="377"/>
      <c r="G81" s="377">
        <v>6</v>
      </c>
      <c r="H81" s="172">
        <v>7.1000000000000005</v>
      </c>
      <c r="I81" s="173">
        <v>7.1000000000000005</v>
      </c>
      <c r="J81" s="100">
        <f t="shared" si="2"/>
        <v>225</v>
      </c>
      <c r="K81" s="91">
        <f t="shared" si="3"/>
        <v>1</v>
      </c>
    </row>
    <row r="82" spans="1:11" ht="13.8" x14ac:dyDescent="0.25">
      <c r="A82" s="118">
        <v>77</v>
      </c>
      <c r="B82" s="72" t="s">
        <v>590</v>
      </c>
      <c r="C82" s="72" t="s">
        <v>323</v>
      </c>
      <c r="D82" s="72" t="s">
        <v>1975</v>
      </c>
      <c r="E82" s="72" t="s">
        <v>40</v>
      </c>
      <c r="F82" s="377"/>
      <c r="G82" s="377">
        <v>6</v>
      </c>
      <c r="H82" s="172">
        <v>6.8</v>
      </c>
      <c r="I82" s="173">
        <v>6.8</v>
      </c>
      <c r="J82" s="100">
        <f t="shared" si="2"/>
        <v>224</v>
      </c>
      <c r="K82" s="91">
        <f t="shared" si="3"/>
        <v>1</v>
      </c>
    </row>
    <row r="83" spans="1:11" ht="13.8" x14ac:dyDescent="0.25">
      <c r="A83" s="118">
        <v>78</v>
      </c>
      <c r="B83" s="72" t="s">
        <v>1697</v>
      </c>
      <c r="C83" s="72" t="s">
        <v>1736</v>
      </c>
      <c r="D83" s="72" t="s">
        <v>1837</v>
      </c>
      <c r="E83" s="72" t="s">
        <v>49</v>
      </c>
      <c r="F83" s="377"/>
      <c r="G83" s="377">
        <v>6</v>
      </c>
      <c r="H83" s="172">
        <v>6.6</v>
      </c>
      <c r="I83" s="173">
        <v>6.6</v>
      </c>
      <c r="J83" s="100">
        <f t="shared" si="2"/>
        <v>223</v>
      </c>
      <c r="K83" s="91">
        <f t="shared" si="3"/>
        <v>1</v>
      </c>
    </row>
    <row r="84" spans="1:11" ht="13.8" x14ac:dyDescent="0.25">
      <c r="A84" s="118">
        <v>79</v>
      </c>
      <c r="B84" s="72" t="s">
        <v>454</v>
      </c>
      <c r="C84" s="72" t="s">
        <v>269</v>
      </c>
      <c r="D84" s="72" t="s">
        <v>270</v>
      </c>
      <c r="E84" s="72" t="s">
        <v>37</v>
      </c>
      <c r="F84" s="377"/>
      <c r="G84" s="377">
        <v>2</v>
      </c>
      <c r="H84" s="172">
        <v>6.5</v>
      </c>
      <c r="I84" s="173">
        <v>6.5</v>
      </c>
      <c r="J84" s="100">
        <f t="shared" si="2"/>
        <v>222</v>
      </c>
      <c r="K84" s="91">
        <f t="shared" si="3"/>
        <v>1</v>
      </c>
    </row>
    <row r="85" spans="1:11" ht="13.8" x14ac:dyDescent="0.25">
      <c r="A85" s="118">
        <v>80</v>
      </c>
      <c r="B85" s="72" t="s">
        <v>1564</v>
      </c>
      <c r="C85" s="72" t="s">
        <v>1389</v>
      </c>
      <c r="D85" s="72" t="s">
        <v>1631</v>
      </c>
      <c r="E85" s="72" t="s">
        <v>48</v>
      </c>
      <c r="F85" s="377">
        <v>1</v>
      </c>
      <c r="G85" s="377">
        <v>4</v>
      </c>
      <c r="H85" s="172">
        <v>6.4</v>
      </c>
      <c r="I85" s="173">
        <v>6.4</v>
      </c>
      <c r="J85" s="100">
        <f t="shared" si="2"/>
        <v>221</v>
      </c>
      <c r="K85" s="91">
        <f t="shared" si="3"/>
        <v>1</v>
      </c>
    </row>
    <row r="86" spans="1:11" ht="13.8" x14ac:dyDescent="0.25">
      <c r="A86" s="118">
        <v>81</v>
      </c>
      <c r="B86" s="72" t="s">
        <v>987</v>
      </c>
      <c r="C86" s="72" t="s">
        <v>2075</v>
      </c>
      <c r="D86" s="72" t="s">
        <v>1047</v>
      </c>
      <c r="E86" s="72" t="s">
        <v>43</v>
      </c>
      <c r="F86" s="377"/>
      <c r="G86" s="377">
        <v>1</v>
      </c>
      <c r="H86" s="172">
        <v>6</v>
      </c>
      <c r="I86" s="173">
        <v>6</v>
      </c>
      <c r="J86" s="100">
        <f t="shared" si="2"/>
        <v>220</v>
      </c>
      <c r="K86" s="91">
        <f t="shared" si="3"/>
        <v>1</v>
      </c>
    </row>
    <row r="87" spans="1:11" ht="13.8" x14ac:dyDescent="0.25">
      <c r="A87" s="118">
        <v>82</v>
      </c>
      <c r="B87" s="72" t="s">
        <v>943</v>
      </c>
      <c r="C87" s="72" t="s">
        <v>2123</v>
      </c>
      <c r="D87" s="72" t="s">
        <v>122</v>
      </c>
      <c r="E87" s="72" t="s">
        <v>47</v>
      </c>
      <c r="F87" s="377"/>
      <c r="G87" s="377">
        <v>6</v>
      </c>
      <c r="H87" s="172">
        <v>5.8000000000000007</v>
      </c>
      <c r="I87" s="173">
        <v>5.8000000000000007</v>
      </c>
      <c r="J87" s="100">
        <f t="shared" si="2"/>
        <v>219</v>
      </c>
      <c r="K87" s="91">
        <f t="shared" si="3"/>
        <v>1</v>
      </c>
    </row>
    <row r="88" spans="1:11" ht="13.8" x14ac:dyDescent="0.25">
      <c r="A88" s="118">
        <v>83</v>
      </c>
      <c r="B88" s="72" t="s">
        <v>1626</v>
      </c>
      <c r="C88" s="72" t="s">
        <v>217</v>
      </c>
      <c r="D88" s="72" t="s">
        <v>310</v>
      </c>
      <c r="E88" s="72" t="s">
        <v>48</v>
      </c>
      <c r="F88" s="377"/>
      <c r="G88" s="377">
        <v>4</v>
      </c>
      <c r="H88" s="172">
        <v>5.7</v>
      </c>
      <c r="I88" s="173">
        <v>5.7</v>
      </c>
      <c r="J88" s="100">
        <f t="shared" si="2"/>
        <v>218</v>
      </c>
      <c r="K88" s="91">
        <f t="shared" si="3"/>
        <v>1</v>
      </c>
    </row>
    <row r="89" spans="1:11" ht="13.8" x14ac:dyDescent="0.25">
      <c r="A89" s="118">
        <v>84</v>
      </c>
      <c r="B89" s="72" t="s">
        <v>632</v>
      </c>
      <c r="C89" s="72" t="s">
        <v>1954</v>
      </c>
      <c r="D89" s="72" t="s">
        <v>1955</v>
      </c>
      <c r="E89" s="72" t="s">
        <v>50</v>
      </c>
      <c r="F89" s="377">
        <v>5</v>
      </c>
      <c r="G89" s="377"/>
      <c r="H89" s="172">
        <v>4.9000000000000004</v>
      </c>
      <c r="I89" s="173">
        <v>4.9000000000000004</v>
      </c>
      <c r="J89" s="100">
        <f t="shared" si="2"/>
        <v>217</v>
      </c>
      <c r="K89" s="91">
        <f t="shared" si="3"/>
        <v>1</v>
      </c>
    </row>
    <row r="90" spans="1:11" ht="13.8" x14ac:dyDescent="0.25">
      <c r="A90" s="118">
        <v>85</v>
      </c>
      <c r="B90" s="72" t="s">
        <v>464</v>
      </c>
      <c r="C90" s="72" t="s">
        <v>217</v>
      </c>
      <c r="D90" s="72" t="s">
        <v>218</v>
      </c>
      <c r="E90" s="72" t="s">
        <v>47</v>
      </c>
      <c r="F90" s="377"/>
      <c r="G90" s="377">
        <v>2</v>
      </c>
      <c r="H90" s="172">
        <v>4.9000000000000004</v>
      </c>
      <c r="I90" s="173">
        <v>4.9000000000000004</v>
      </c>
      <c r="J90" s="100">
        <f t="shared" si="2"/>
        <v>217</v>
      </c>
      <c r="K90" s="91">
        <f t="shared" si="3"/>
        <v>2</v>
      </c>
    </row>
    <row r="91" spans="1:11" ht="13.8" x14ac:dyDescent="0.25">
      <c r="A91" s="118">
        <v>86</v>
      </c>
      <c r="B91" s="72" t="s">
        <v>481</v>
      </c>
      <c r="C91" s="72" t="s">
        <v>94</v>
      </c>
      <c r="D91" s="72" t="s">
        <v>319</v>
      </c>
      <c r="E91" s="72" t="s">
        <v>1923</v>
      </c>
      <c r="F91" s="377">
        <v>1</v>
      </c>
      <c r="G91" s="377"/>
      <c r="H91" s="172">
        <v>4.8</v>
      </c>
      <c r="I91" s="173">
        <v>4.8</v>
      </c>
      <c r="J91" s="100">
        <f t="shared" si="2"/>
        <v>215</v>
      </c>
      <c r="K91" s="91">
        <f t="shared" si="3"/>
        <v>1</v>
      </c>
    </row>
    <row r="92" spans="1:11" ht="13.8" x14ac:dyDescent="0.25">
      <c r="A92" s="118">
        <v>87</v>
      </c>
      <c r="B92" s="72" t="s">
        <v>1379</v>
      </c>
      <c r="C92" s="72" t="s">
        <v>1325</v>
      </c>
      <c r="D92" s="72" t="s">
        <v>1380</v>
      </c>
      <c r="E92" s="72" t="s">
        <v>44</v>
      </c>
      <c r="F92" s="377"/>
      <c r="G92" s="377">
        <v>1</v>
      </c>
      <c r="H92" s="172">
        <v>4.3</v>
      </c>
      <c r="I92" s="173">
        <v>4.3</v>
      </c>
      <c r="J92" s="100">
        <f t="shared" si="2"/>
        <v>214</v>
      </c>
      <c r="K92" s="91">
        <f t="shared" si="3"/>
        <v>1</v>
      </c>
    </row>
    <row r="93" spans="1:11" ht="13.8" x14ac:dyDescent="0.25">
      <c r="A93" s="118">
        <v>88</v>
      </c>
      <c r="B93" s="72" t="s">
        <v>682</v>
      </c>
      <c r="C93" s="72" t="s">
        <v>1190</v>
      </c>
      <c r="D93" s="72" t="s">
        <v>911</v>
      </c>
      <c r="E93" s="72" t="s">
        <v>42</v>
      </c>
      <c r="F93" s="377">
        <v>2</v>
      </c>
      <c r="G93" s="377"/>
      <c r="H93" s="172">
        <v>4.0999999999999996</v>
      </c>
      <c r="I93" s="173">
        <v>4.0999999999999996</v>
      </c>
      <c r="J93" s="100">
        <f t="shared" si="2"/>
        <v>213</v>
      </c>
      <c r="K93" s="91">
        <f t="shared" si="3"/>
        <v>1</v>
      </c>
    </row>
    <row r="94" spans="1:11" ht="13.8" x14ac:dyDescent="0.25">
      <c r="A94" s="118">
        <v>89</v>
      </c>
      <c r="B94" s="72" t="s">
        <v>681</v>
      </c>
      <c r="C94" s="72" t="s">
        <v>402</v>
      </c>
      <c r="D94" s="72" t="s">
        <v>1851</v>
      </c>
      <c r="E94" s="72" t="s">
        <v>44</v>
      </c>
      <c r="F94" s="377"/>
      <c r="G94" s="377">
        <v>1</v>
      </c>
      <c r="H94" s="172">
        <v>4</v>
      </c>
      <c r="I94" s="173">
        <v>4</v>
      </c>
      <c r="J94" s="100">
        <f t="shared" si="2"/>
        <v>212</v>
      </c>
      <c r="K94" s="91">
        <f t="shared" si="3"/>
        <v>1</v>
      </c>
    </row>
    <row r="95" spans="1:11" ht="13.8" x14ac:dyDescent="0.25">
      <c r="A95" s="118">
        <v>90</v>
      </c>
      <c r="B95" s="72" t="s">
        <v>542</v>
      </c>
      <c r="C95" s="72" t="s">
        <v>168</v>
      </c>
      <c r="D95" s="72" t="s">
        <v>1799</v>
      </c>
      <c r="E95" s="72" t="s">
        <v>48</v>
      </c>
      <c r="F95" s="377">
        <v>2</v>
      </c>
      <c r="G95" s="377"/>
      <c r="H95" s="172">
        <v>3.9000000000000004</v>
      </c>
      <c r="I95" s="173">
        <v>3.9000000000000004</v>
      </c>
      <c r="J95" s="100">
        <f t="shared" si="2"/>
        <v>211</v>
      </c>
      <c r="K95" s="91">
        <f t="shared" si="3"/>
        <v>1</v>
      </c>
    </row>
    <row r="96" spans="1:11" ht="13.8" x14ac:dyDescent="0.25">
      <c r="A96" s="118">
        <v>91</v>
      </c>
      <c r="B96" s="72" t="s">
        <v>1555</v>
      </c>
      <c r="C96" s="72" t="s">
        <v>2029</v>
      </c>
      <c r="D96" s="72" t="s">
        <v>911</v>
      </c>
      <c r="E96" s="72" t="s">
        <v>43</v>
      </c>
      <c r="F96" s="377"/>
      <c r="G96" s="377">
        <v>1</v>
      </c>
      <c r="H96" s="172">
        <v>3.8</v>
      </c>
      <c r="I96" s="173">
        <v>3.8</v>
      </c>
      <c r="J96" s="100">
        <f t="shared" si="2"/>
        <v>210</v>
      </c>
      <c r="K96" s="91">
        <f t="shared" si="3"/>
        <v>1</v>
      </c>
    </row>
    <row r="97" spans="1:11" ht="13.8" x14ac:dyDescent="0.25">
      <c r="A97" s="118">
        <v>92</v>
      </c>
      <c r="B97" s="72" t="s">
        <v>686</v>
      </c>
      <c r="C97" s="72" t="s">
        <v>1864</v>
      </c>
      <c r="D97" s="72" t="s">
        <v>311</v>
      </c>
      <c r="E97" s="72" t="s">
        <v>48</v>
      </c>
      <c r="F97" s="377"/>
      <c r="G97" s="377">
        <v>3</v>
      </c>
      <c r="H97" s="172">
        <v>3.7</v>
      </c>
      <c r="I97" s="173">
        <v>3.7</v>
      </c>
      <c r="J97" s="100">
        <f t="shared" si="2"/>
        <v>209</v>
      </c>
      <c r="K97" s="91">
        <f t="shared" si="3"/>
        <v>1</v>
      </c>
    </row>
    <row r="98" spans="1:11" ht="13.8" x14ac:dyDescent="0.25">
      <c r="A98" s="118">
        <v>93</v>
      </c>
      <c r="B98" s="72" t="s">
        <v>778</v>
      </c>
      <c r="C98" s="72" t="s">
        <v>96</v>
      </c>
      <c r="D98" s="72" t="s">
        <v>1951</v>
      </c>
      <c r="E98" s="72" t="s">
        <v>47</v>
      </c>
      <c r="F98" s="377"/>
      <c r="G98" s="377">
        <v>2</v>
      </c>
      <c r="H98" s="172">
        <v>3.7</v>
      </c>
      <c r="I98" s="173">
        <v>3.7</v>
      </c>
      <c r="J98" s="100">
        <f t="shared" si="2"/>
        <v>209</v>
      </c>
      <c r="K98" s="91">
        <f t="shared" si="3"/>
        <v>2</v>
      </c>
    </row>
    <row r="99" spans="1:11" ht="13.8" x14ac:dyDescent="0.25">
      <c r="A99" s="118">
        <v>94</v>
      </c>
      <c r="B99" s="72" t="s">
        <v>779</v>
      </c>
      <c r="C99" s="72" t="s">
        <v>1933</v>
      </c>
      <c r="D99" s="72" t="s">
        <v>185</v>
      </c>
      <c r="E99" s="72" t="s">
        <v>43</v>
      </c>
      <c r="F99" s="377"/>
      <c r="G99" s="377">
        <v>2</v>
      </c>
      <c r="H99" s="172">
        <v>3.7</v>
      </c>
      <c r="I99" s="173">
        <v>3.7</v>
      </c>
      <c r="J99" s="100">
        <f t="shared" si="2"/>
        <v>209</v>
      </c>
      <c r="K99" s="91">
        <f t="shared" si="3"/>
        <v>3</v>
      </c>
    </row>
    <row r="100" spans="1:11" ht="13.8" x14ac:dyDescent="0.25">
      <c r="A100" s="118">
        <v>95</v>
      </c>
      <c r="B100" s="72" t="s">
        <v>1366</v>
      </c>
      <c r="C100" s="72" t="s">
        <v>2091</v>
      </c>
      <c r="D100" s="72" t="s">
        <v>294</v>
      </c>
      <c r="E100" s="72" t="s">
        <v>48</v>
      </c>
      <c r="F100" s="377">
        <v>1</v>
      </c>
      <c r="G100" s="377">
        <v>2</v>
      </c>
      <c r="H100" s="172">
        <v>3.5</v>
      </c>
      <c r="I100" s="173">
        <v>3.5</v>
      </c>
      <c r="J100" s="100">
        <f t="shared" si="2"/>
        <v>206</v>
      </c>
      <c r="K100" s="91">
        <f t="shared" si="3"/>
        <v>1</v>
      </c>
    </row>
    <row r="101" spans="1:11" ht="13.8" x14ac:dyDescent="0.25">
      <c r="A101" s="118">
        <v>96</v>
      </c>
      <c r="B101" s="72" t="s">
        <v>592</v>
      </c>
      <c r="C101" s="72" t="s">
        <v>174</v>
      </c>
      <c r="D101" s="72" t="s">
        <v>148</v>
      </c>
      <c r="E101" s="72" t="s">
        <v>44</v>
      </c>
      <c r="F101" s="377"/>
      <c r="G101" s="377">
        <v>1</v>
      </c>
      <c r="H101" s="172">
        <v>3.4</v>
      </c>
      <c r="I101" s="173">
        <v>3.4</v>
      </c>
      <c r="J101" s="100">
        <f t="shared" si="2"/>
        <v>205</v>
      </c>
      <c r="K101" s="91">
        <f t="shared" si="3"/>
        <v>1</v>
      </c>
    </row>
    <row r="102" spans="1:11" ht="13.8" x14ac:dyDescent="0.25">
      <c r="A102" s="118">
        <v>97</v>
      </c>
      <c r="B102" s="72" t="s">
        <v>566</v>
      </c>
      <c r="C102" s="72" t="s">
        <v>165</v>
      </c>
      <c r="D102" s="72" t="s">
        <v>350</v>
      </c>
      <c r="E102" s="72" t="s">
        <v>44</v>
      </c>
      <c r="F102" s="377"/>
      <c r="G102" s="377">
        <v>3</v>
      </c>
      <c r="H102" s="172">
        <v>3.2</v>
      </c>
      <c r="I102" s="173">
        <v>3.2</v>
      </c>
      <c r="J102" s="100">
        <f t="shared" si="2"/>
        <v>204</v>
      </c>
      <c r="K102" s="91">
        <f t="shared" si="3"/>
        <v>1</v>
      </c>
    </row>
    <row r="103" spans="1:11" ht="13.8" x14ac:dyDescent="0.25">
      <c r="A103" s="118">
        <v>98</v>
      </c>
      <c r="B103" s="72" t="s">
        <v>1228</v>
      </c>
      <c r="C103" s="72" t="s">
        <v>1842</v>
      </c>
      <c r="D103" s="72" t="s">
        <v>1217</v>
      </c>
      <c r="E103" s="72" t="s">
        <v>38</v>
      </c>
      <c r="F103" s="377"/>
      <c r="G103" s="377">
        <v>1</v>
      </c>
      <c r="H103" s="172">
        <v>3.2</v>
      </c>
      <c r="I103" s="173">
        <v>3.2</v>
      </c>
      <c r="J103" s="100">
        <f t="shared" si="2"/>
        <v>204</v>
      </c>
      <c r="K103" s="91">
        <f t="shared" si="3"/>
        <v>2</v>
      </c>
    </row>
    <row r="104" spans="1:11" ht="13.8" x14ac:dyDescent="0.25">
      <c r="A104" s="118">
        <v>99</v>
      </c>
      <c r="B104" s="72" t="s">
        <v>1417</v>
      </c>
      <c r="C104" s="72" t="s">
        <v>2124</v>
      </c>
      <c r="D104" s="72" t="s">
        <v>2128</v>
      </c>
      <c r="E104" s="72" t="s">
        <v>43</v>
      </c>
      <c r="F104" s="377"/>
      <c r="G104" s="377">
        <v>2</v>
      </c>
      <c r="H104" s="172">
        <v>3.2</v>
      </c>
      <c r="I104" s="173">
        <v>3.2</v>
      </c>
      <c r="J104" s="100">
        <f t="shared" si="2"/>
        <v>204</v>
      </c>
      <c r="K104" s="91">
        <f t="shared" si="3"/>
        <v>3</v>
      </c>
    </row>
    <row r="105" spans="1:11" ht="13.8" x14ac:dyDescent="0.25">
      <c r="A105" s="118">
        <v>100</v>
      </c>
      <c r="B105" s="72" t="s">
        <v>1429</v>
      </c>
      <c r="C105" s="72" t="s">
        <v>1903</v>
      </c>
      <c r="D105" s="72" t="s">
        <v>1446</v>
      </c>
      <c r="E105" s="72" t="s">
        <v>42</v>
      </c>
      <c r="F105" s="377"/>
      <c r="G105" s="377">
        <v>3</v>
      </c>
      <c r="H105" s="172">
        <v>3.2</v>
      </c>
      <c r="I105" s="173">
        <v>3.2</v>
      </c>
      <c r="J105" s="100">
        <f t="shared" si="2"/>
        <v>204</v>
      </c>
      <c r="K105" s="91">
        <f t="shared" si="3"/>
        <v>4</v>
      </c>
    </row>
    <row r="106" spans="1:11" ht="13.8" x14ac:dyDescent="0.25">
      <c r="A106" s="118">
        <v>101</v>
      </c>
      <c r="B106" s="72" t="s">
        <v>646</v>
      </c>
      <c r="C106" s="72" t="s">
        <v>87</v>
      </c>
      <c r="D106" s="72" t="s">
        <v>332</v>
      </c>
      <c r="E106" s="72" t="s">
        <v>1923</v>
      </c>
      <c r="F106" s="377">
        <v>1</v>
      </c>
      <c r="G106" s="377"/>
      <c r="H106" s="172">
        <v>3.1</v>
      </c>
      <c r="I106" s="173">
        <v>3.1</v>
      </c>
      <c r="J106" s="100">
        <f t="shared" si="2"/>
        <v>200</v>
      </c>
      <c r="K106" s="91">
        <f t="shared" si="3"/>
        <v>1</v>
      </c>
    </row>
    <row r="107" spans="1:11" ht="13.8" x14ac:dyDescent="0.25">
      <c r="A107" s="118">
        <v>102</v>
      </c>
      <c r="B107" s="72" t="s">
        <v>1322</v>
      </c>
      <c r="C107" s="72" t="s">
        <v>398</v>
      </c>
      <c r="D107" s="72" t="s">
        <v>218</v>
      </c>
      <c r="E107" s="72" t="s">
        <v>47</v>
      </c>
      <c r="F107" s="377">
        <v>1</v>
      </c>
      <c r="G107" s="377">
        <v>2</v>
      </c>
      <c r="H107" s="172">
        <v>3</v>
      </c>
      <c r="I107" s="173">
        <v>3</v>
      </c>
      <c r="J107" s="100">
        <f t="shared" si="2"/>
        <v>199</v>
      </c>
      <c r="K107" s="91">
        <f t="shared" si="3"/>
        <v>1</v>
      </c>
    </row>
    <row r="108" spans="1:11" ht="13.8" x14ac:dyDescent="0.25">
      <c r="A108" s="118">
        <v>103</v>
      </c>
      <c r="B108" s="72" t="s">
        <v>1763</v>
      </c>
      <c r="C108" s="72" t="s">
        <v>2108</v>
      </c>
      <c r="D108" s="72" t="s">
        <v>361</v>
      </c>
      <c r="E108" s="72" t="s">
        <v>39</v>
      </c>
      <c r="F108" s="377"/>
      <c r="G108" s="377">
        <v>2</v>
      </c>
      <c r="H108" s="172">
        <v>2.9000000000000004</v>
      </c>
      <c r="I108" s="173">
        <v>2.9000000000000004</v>
      </c>
      <c r="J108" s="100">
        <f t="shared" si="2"/>
        <v>198</v>
      </c>
      <c r="K108" s="91">
        <f t="shared" si="3"/>
        <v>1</v>
      </c>
    </row>
    <row r="109" spans="1:11" ht="13.8" x14ac:dyDescent="0.25">
      <c r="A109" s="118">
        <v>104</v>
      </c>
      <c r="B109" s="72" t="s">
        <v>533</v>
      </c>
      <c r="C109" s="72" t="s">
        <v>1882</v>
      </c>
      <c r="D109" s="72" t="s">
        <v>1059</v>
      </c>
      <c r="E109" s="72" t="s">
        <v>43</v>
      </c>
      <c r="F109" s="377"/>
      <c r="G109" s="377">
        <v>2</v>
      </c>
      <c r="H109" s="172">
        <v>2.8</v>
      </c>
      <c r="I109" s="173">
        <v>2.8</v>
      </c>
      <c r="J109" s="100">
        <f t="shared" si="2"/>
        <v>197</v>
      </c>
      <c r="K109" s="91">
        <f t="shared" si="3"/>
        <v>1</v>
      </c>
    </row>
    <row r="110" spans="1:11" ht="13.8" x14ac:dyDescent="0.25">
      <c r="A110" s="118">
        <v>105</v>
      </c>
      <c r="B110" s="72" t="s">
        <v>1500</v>
      </c>
      <c r="C110" s="72" t="s">
        <v>1520</v>
      </c>
      <c r="D110" s="72" t="s">
        <v>88</v>
      </c>
      <c r="E110" s="72" t="s">
        <v>41</v>
      </c>
      <c r="F110" s="377"/>
      <c r="G110" s="377">
        <v>2</v>
      </c>
      <c r="H110" s="172">
        <v>2.8</v>
      </c>
      <c r="I110" s="173">
        <v>2.8</v>
      </c>
      <c r="J110" s="100">
        <f t="shared" si="2"/>
        <v>197</v>
      </c>
      <c r="K110" s="91">
        <f t="shared" si="3"/>
        <v>2</v>
      </c>
    </row>
    <row r="111" spans="1:11" ht="13.8" x14ac:dyDescent="0.25">
      <c r="A111" s="118">
        <v>106</v>
      </c>
      <c r="B111" s="72" t="s">
        <v>725</v>
      </c>
      <c r="C111" s="72" t="s">
        <v>1999</v>
      </c>
      <c r="D111" s="72" t="s">
        <v>319</v>
      </c>
      <c r="E111" s="72" t="s">
        <v>1923</v>
      </c>
      <c r="F111" s="377"/>
      <c r="G111" s="377">
        <v>2</v>
      </c>
      <c r="H111" s="172">
        <v>2.8</v>
      </c>
      <c r="I111" s="173">
        <v>2.8</v>
      </c>
      <c r="J111" s="100">
        <f t="shared" si="2"/>
        <v>197</v>
      </c>
      <c r="K111" s="91">
        <f t="shared" si="3"/>
        <v>3</v>
      </c>
    </row>
    <row r="112" spans="1:11" ht="13.8" x14ac:dyDescent="0.25">
      <c r="A112" s="118">
        <v>107</v>
      </c>
      <c r="B112" s="72" t="s">
        <v>670</v>
      </c>
      <c r="C112" s="72" t="s">
        <v>363</v>
      </c>
      <c r="D112" s="72" t="s">
        <v>371</v>
      </c>
      <c r="E112" s="72" t="s">
        <v>47</v>
      </c>
      <c r="F112" s="377"/>
      <c r="G112" s="377">
        <v>2</v>
      </c>
      <c r="H112" s="172">
        <v>2.7</v>
      </c>
      <c r="I112" s="173">
        <v>2.7</v>
      </c>
      <c r="J112" s="100">
        <f t="shared" si="2"/>
        <v>194</v>
      </c>
      <c r="K112" s="91">
        <f t="shared" si="3"/>
        <v>1</v>
      </c>
    </row>
    <row r="113" spans="1:11" ht="13.8" x14ac:dyDescent="0.25">
      <c r="A113" s="118">
        <v>108</v>
      </c>
      <c r="B113" s="72" t="s">
        <v>491</v>
      </c>
      <c r="C113" s="72" t="s">
        <v>106</v>
      </c>
      <c r="D113" s="72" t="s">
        <v>116</v>
      </c>
      <c r="E113" s="72" t="s">
        <v>50</v>
      </c>
      <c r="F113" s="377">
        <v>1</v>
      </c>
      <c r="G113" s="377"/>
      <c r="H113" s="172">
        <v>2.6</v>
      </c>
      <c r="I113" s="173">
        <v>2.6</v>
      </c>
      <c r="J113" s="100">
        <f t="shared" si="2"/>
        <v>193</v>
      </c>
      <c r="K113" s="91">
        <f t="shared" si="3"/>
        <v>1</v>
      </c>
    </row>
    <row r="114" spans="1:11" ht="13.8" x14ac:dyDescent="0.25">
      <c r="A114" s="118">
        <v>109</v>
      </c>
      <c r="B114" s="72" t="s">
        <v>967</v>
      </c>
      <c r="C114" s="72" t="s">
        <v>956</v>
      </c>
      <c r="D114" s="72" t="s">
        <v>162</v>
      </c>
      <c r="E114" s="72" t="s">
        <v>44</v>
      </c>
      <c r="F114" s="377"/>
      <c r="G114" s="377">
        <v>2</v>
      </c>
      <c r="H114" s="172">
        <v>2.5999999999999996</v>
      </c>
      <c r="I114" s="173">
        <v>2.5999999999999996</v>
      </c>
      <c r="J114" s="100">
        <f t="shared" si="2"/>
        <v>193</v>
      </c>
      <c r="K114" s="91">
        <f t="shared" si="3"/>
        <v>2</v>
      </c>
    </row>
    <row r="115" spans="1:11" ht="13.8" x14ac:dyDescent="0.25">
      <c r="A115" s="118">
        <v>110</v>
      </c>
      <c r="B115" s="72" t="s">
        <v>960</v>
      </c>
      <c r="C115" s="72" t="s">
        <v>133</v>
      </c>
      <c r="D115" s="72" t="s">
        <v>298</v>
      </c>
      <c r="E115" s="72" t="s">
        <v>48</v>
      </c>
      <c r="F115" s="377"/>
      <c r="G115" s="377">
        <v>1</v>
      </c>
      <c r="H115" s="172">
        <v>2.5</v>
      </c>
      <c r="I115" s="173">
        <v>2.5</v>
      </c>
      <c r="J115" s="100">
        <f t="shared" si="2"/>
        <v>191</v>
      </c>
      <c r="K115" s="91">
        <f t="shared" si="3"/>
        <v>1</v>
      </c>
    </row>
    <row r="116" spans="1:11" ht="13.8" x14ac:dyDescent="0.25">
      <c r="A116" s="118">
        <v>111</v>
      </c>
      <c r="B116" s="72" t="s">
        <v>1397</v>
      </c>
      <c r="C116" s="72" t="s">
        <v>2090</v>
      </c>
      <c r="D116" s="72" t="s">
        <v>294</v>
      </c>
      <c r="E116" s="72" t="s">
        <v>48</v>
      </c>
      <c r="F116" s="377"/>
      <c r="G116" s="377">
        <v>2</v>
      </c>
      <c r="H116" s="172">
        <v>2.5</v>
      </c>
      <c r="I116" s="173">
        <v>2.5</v>
      </c>
      <c r="J116" s="100">
        <f t="shared" si="2"/>
        <v>191</v>
      </c>
      <c r="K116" s="91">
        <f t="shared" si="3"/>
        <v>2</v>
      </c>
    </row>
    <row r="117" spans="1:11" ht="13.8" x14ac:dyDescent="0.25">
      <c r="A117" s="118">
        <v>112</v>
      </c>
      <c r="B117" s="72" t="s">
        <v>1388</v>
      </c>
      <c r="C117" s="72" t="s">
        <v>1036</v>
      </c>
      <c r="D117" s="72" t="s">
        <v>2100</v>
      </c>
      <c r="E117" s="72" t="s">
        <v>41</v>
      </c>
      <c r="F117" s="377"/>
      <c r="G117" s="377">
        <v>2</v>
      </c>
      <c r="H117" s="172">
        <v>2.2999999999999998</v>
      </c>
      <c r="I117" s="173">
        <v>2.2999999999999998</v>
      </c>
      <c r="J117" s="100">
        <f t="shared" si="2"/>
        <v>189</v>
      </c>
      <c r="K117" s="91">
        <f t="shared" si="3"/>
        <v>1</v>
      </c>
    </row>
    <row r="118" spans="1:11" ht="13.8" x14ac:dyDescent="0.25">
      <c r="A118" s="118">
        <v>113</v>
      </c>
      <c r="B118" s="72" t="s">
        <v>614</v>
      </c>
      <c r="C118" s="72" t="s">
        <v>1866</v>
      </c>
      <c r="D118" s="72" t="s">
        <v>1955</v>
      </c>
      <c r="E118" s="72" t="s">
        <v>50</v>
      </c>
      <c r="F118" s="377">
        <v>2</v>
      </c>
      <c r="G118" s="377"/>
      <c r="H118" s="172">
        <v>2.2000000000000002</v>
      </c>
      <c r="I118" s="173">
        <v>2.2000000000000002</v>
      </c>
      <c r="J118" s="100">
        <f t="shared" si="2"/>
        <v>188</v>
      </c>
      <c r="K118" s="91">
        <f t="shared" si="3"/>
        <v>1</v>
      </c>
    </row>
    <row r="119" spans="1:11" ht="13.8" x14ac:dyDescent="0.25">
      <c r="A119" s="118">
        <v>114</v>
      </c>
      <c r="B119" s="72" t="s">
        <v>743</v>
      </c>
      <c r="C119" s="72" t="s">
        <v>114</v>
      </c>
      <c r="D119" s="72" t="s">
        <v>115</v>
      </c>
      <c r="E119" s="72" t="s">
        <v>48</v>
      </c>
      <c r="F119" s="377"/>
      <c r="G119" s="377">
        <v>1</v>
      </c>
      <c r="H119" s="172">
        <v>2.2000000000000002</v>
      </c>
      <c r="I119" s="173">
        <v>2.2000000000000002</v>
      </c>
      <c r="J119" s="100">
        <f t="shared" si="2"/>
        <v>188</v>
      </c>
      <c r="K119" s="91">
        <f t="shared" si="3"/>
        <v>2</v>
      </c>
    </row>
    <row r="120" spans="1:11" ht="13.8" x14ac:dyDescent="0.25">
      <c r="A120" s="118">
        <v>115</v>
      </c>
      <c r="B120" s="72" t="s">
        <v>1158</v>
      </c>
      <c r="C120" s="72" t="s">
        <v>1463</v>
      </c>
      <c r="D120" s="72" t="s">
        <v>311</v>
      </c>
      <c r="E120" s="72" t="s">
        <v>48</v>
      </c>
      <c r="F120" s="377"/>
      <c r="G120" s="377">
        <v>2</v>
      </c>
      <c r="H120" s="172">
        <v>2.2000000000000002</v>
      </c>
      <c r="I120" s="173">
        <v>2.2000000000000002</v>
      </c>
      <c r="J120" s="100">
        <f t="shared" si="2"/>
        <v>188</v>
      </c>
      <c r="K120" s="91">
        <f t="shared" si="3"/>
        <v>3</v>
      </c>
    </row>
    <row r="121" spans="1:11" ht="13.8" x14ac:dyDescent="0.25">
      <c r="A121" s="118">
        <v>116</v>
      </c>
      <c r="B121" s="72" t="s">
        <v>684</v>
      </c>
      <c r="C121" s="72" t="s">
        <v>2130</v>
      </c>
      <c r="D121" s="72" t="s">
        <v>298</v>
      </c>
      <c r="E121" s="72" t="s">
        <v>48</v>
      </c>
      <c r="F121" s="377"/>
      <c r="G121" s="377">
        <v>2</v>
      </c>
      <c r="H121" s="172">
        <v>2.2000000000000002</v>
      </c>
      <c r="I121" s="173">
        <v>2.2000000000000002</v>
      </c>
      <c r="J121" s="100">
        <f t="shared" si="2"/>
        <v>188</v>
      </c>
      <c r="K121" s="91">
        <f t="shared" si="3"/>
        <v>4</v>
      </c>
    </row>
    <row r="122" spans="1:11" ht="13.8" x14ac:dyDescent="0.25">
      <c r="A122" s="118">
        <v>117</v>
      </c>
      <c r="B122" s="72" t="s">
        <v>995</v>
      </c>
      <c r="C122" s="72" t="s">
        <v>2124</v>
      </c>
      <c r="D122" s="72" t="s">
        <v>1205</v>
      </c>
      <c r="E122" s="72" t="s">
        <v>48</v>
      </c>
      <c r="F122" s="377"/>
      <c r="G122" s="377">
        <v>2</v>
      </c>
      <c r="H122" s="172">
        <v>2.1</v>
      </c>
      <c r="I122" s="173">
        <v>2.1</v>
      </c>
      <c r="J122" s="100">
        <f t="shared" si="2"/>
        <v>184</v>
      </c>
      <c r="K122" s="91">
        <f t="shared" si="3"/>
        <v>1</v>
      </c>
    </row>
    <row r="123" spans="1:11" ht="13.8" x14ac:dyDescent="0.25">
      <c r="A123" s="118">
        <v>118</v>
      </c>
      <c r="B123" s="72" t="s">
        <v>844</v>
      </c>
      <c r="C123" s="72" t="s">
        <v>128</v>
      </c>
      <c r="D123" s="72" t="s">
        <v>298</v>
      </c>
      <c r="E123" s="72" t="s">
        <v>47</v>
      </c>
      <c r="F123" s="377">
        <v>1</v>
      </c>
      <c r="G123" s="377">
        <v>1</v>
      </c>
      <c r="H123" s="172">
        <v>2</v>
      </c>
      <c r="I123" s="173">
        <v>2</v>
      </c>
      <c r="J123" s="100">
        <f t="shared" si="2"/>
        <v>183</v>
      </c>
      <c r="K123" s="91">
        <f t="shared" si="3"/>
        <v>1</v>
      </c>
    </row>
    <row r="124" spans="1:11" ht="13.8" x14ac:dyDescent="0.25">
      <c r="A124" s="118">
        <v>119</v>
      </c>
      <c r="B124" s="72" t="s">
        <v>691</v>
      </c>
      <c r="C124" s="72" t="s">
        <v>95</v>
      </c>
      <c r="D124" s="72" t="s">
        <v>311</v>
      </c>
      <c r="E124" s="72" t="s">
        <v>48</v>
      </c>
      <c r="F124" s="377"/>
      <c r="G124" s="377">
        <v>1</v>
      </c>
      <c r="H124" s="172">
        <v>2</v>
      </c>
      <c r="I124" s="173">
        <v>2</v>
      </c>
      <c r="J124" s="100">
        <f t="shared" si="2"/>
        <v>183</v>
      </c>
      <c r="K124" s="91">
        <f t="shared" si="3"/>
        <v>2</v>
      </c>
    </row>
    <row r="125" spans="1:11" ht="13.8" x14ac:dyDescent="0.25">
      <c r="A125" s="118">
        <v>120</v>
      </c>
      <c r="B125" s="72" t="s">
        <v>1191</v>
      </c>
      <c r="C125" s="72" t="s">
        <v>282</v>
      </c>
      <c r="D125" s="72" t="s">
        <v>349</v>
      </c>
      <c r="E125" s="72" t="s">
        <v>1923</v>
      </c>
      <c r="F125" s="377"/>
      <c r="G125" s="377">
        <v>1</v>
      </c>
      <c r="H125" s="172">
        <v>1.9</v>
      </c>
      <c r="I125" s="173">
        <v>1.9</v>
      </c>
      <c r="J125" s="100">
        <f t="shared" si="2"/>
        <v>181</v>
      </c>
      <c r="K125" s="91">
        <f t="shared" si="3"/>
        <v>1</v>
      </c>
    </row>
    <row r="126" spans="1:11" ht="13.8" x14ac:dyDescent="0.25">
      <c r="A126" s="118">
        <v>121</v>
      </c>
      <c r="B126" s="72" t="s">
        <v>1628</v>
      </c>
      <c r="C126" s="72" t="s">
        <v>2164</v>
      </c>
      <c r="D126" s="72" t="s">
        <v>232</v>
      </c>
      <c r="E126" s="72" t="s">
        <v>44</v>
      </c>
      <c r="F126" s="377">
        <v>1</v>
      </c>
      <c r="G126" s="377"/>
      <c r="H126" s="172">
        <v>1.6</v>
      </c>
      <c r="I126" s="173">
        <v>1.6</v>
      </c>
      <c r="J126" s="100">
        <f t="shared" si="2"/>
        <v>180</v>
      </c>
      <c r="K126" s="91">
        <f t="shared" si="3"/>
        <v>1</v>
      </c>
    </row>
    <row r="127" spans="1:11" ht="13.8" x14ac:dyDescent="0.25">
      <c r="A127" s="118">
        <v>122</v>
      </c>
      <c r="B127" s="72" t="s">
        <v>494</v>
      </c>
      <c r="C127" s="72" t="s">
        <v>324</v>
      </c>
      <c r="D127" s="72" t="s">
        <v>325</v>
      </c>
      <c r="E127" s="72" t="s">
        <v>1923</v>
      </c>
      <c r="F127" s="377"/>
      <c r="G127" s="377">
        <v>1</v>
      </c>
      <c r="H127" s="172">
        <v>1.6</v>
      </c>
      <c r="I127" s="173">
        <v>1.6</v>
      </c>
      <c r="J127" s="100">
        <f t="shared" si="2"/>
        <v>180</v>
      </c>
      <c r="K127" s="91">
        <f t="shared" si="3"/>
        <v>2</v>
      </c>
    </row>
    <row r="128" spans="1:11" ht="13.8" x14ac:dyDescent="0.25">
      <c r="A128" s="118">
        <v>123</v>
      </c>
      <c r="B128" s="72" t="s">
        <v>861</v>
      </c>
      <c r="C128" s="72" t="s">
        <v>246</v>
      </c>
      <c r="D128" s="72" t="s">
        <v>1981</v>
      </c>
      <c r="E128" s="72" t="s">
        <v>44</v>
      </c>
      <c r="F128" s="377">
        <v>1</v>
      </c>
      <c r="G128" s="377"/>
      <c r="H128" s="172">
        <v>1.6</v>
      </c>
      <c r="I128" s="173">
        <v>1.6</v>
      </c>
      <c r="J128" s="100">
        <f t="shared" si="2"/>
        <v>180</v>
      </c>
      <c r="K128" s="91">
        <f t="shared" si="3"/>
        <v>3</v>
      </c>
    </row>
    <row r="129" spans="1:11" ht="13.8" x14ac:dyDescent="0.25">
      <c r="A129" s="118">
        <v>124</v>
      </c>
      <c r="B129" s="72" t="s">
        <v>832</v>
      </c>
      <c r="C129" s="72" t="s">
        <v>372</v>
      </c>
      <c r="D129" s="72" t="s">
        <v>371</v>
      </c>
      <c r="E129" s="72" t="s">
        <v>43</v>
      </c>
      <c r="F129" s="377">
        <v>1</v>
      </c>
      <c r="G129" s="377"/>
      <c r="H129" s="172">
        <v>1.6</v>
      </c>
      <c r="I129" s="173">
        <v>1.6</v>
      </c>
      <c r="J129" s="100">
        <f t="shared" si="2"/>
        <v>180</v>
      </c>
      <c r="K129" s="91">
        <f t="shared" si="3"/>
        <v>4</v>
      </c>
    </row>
    <row r="130" spans="1:11" ht="13.8" x14ac:dyDescent="0.25">
      <c r="A130" s="118">
        <v>125</v>
      </c>
      <c r="B130" s="72" t="s">
        <v>616</v>
      </c>
      <c r="C130" s="72" t="s">
        <v>2078</v>
      </c>
      <c r="D130" s="72" t="s">
        <v>2079</v>
      </c>
      <c r="E130" s="72" t="s">
        <v>40</v>
      </c>
      <c r="F130" s="377"/>
      <c r="G130" s="377">
        <v>2</v>
      </c>
      <c r="H130" s="172">
        <v>1.5</v>
      </c>
      <c r="I130" s="173">
        <v>1.5</v>
      </c>
      <c r="J130" s="100">
        <f t="shared" si="2"/>
        <v>176</v>
      </c>
      <c r="K130" s="91">
        <f t="shared" si="3"/>
        <v>1</v>
      </c>
    </row>
    <row r="131" spans="1:11" ht="13.8" x14ac:dyDescent="0.25">
      <c r="A131" s="118">
        <v>126</v>
      </c>
      <c r="B131" s="72" t="s">
        <v>699</v>
      </c>
      <c r="C131" s="72" t="s">
        <v>217</v>
      </c>
      <c r="D131" s="72" t="s">
        <v>1813</v>
      </c>
      <c r="E131" s="72" t="s">
        <v>50</v>
      </c>
      <c r="F131" s="377">
        <v>1</v>
      </c>
      <c r="G131" s="377"/>
      <c r="H131" s="172">
        <v>1.5</v>
      </c>
      <c r="I131" s="173">
        <v>1.5</v>
      </c>
      <c r="J131" s="100">
        <f t="shared" si="2"/>
        <v>176</v>
      </c>
      <c r="K131" s="91">
        <f t="shared" si="3"/>
        <v>2</v>
      </c>
    </row>
    <row r="132" spans="1:11" ht="13.8" x14ac:dyDescent="0.25">
      <c r="A132" s="118">
        <v>127</v>
      </c>
      <c r="B132" s="72" t="s">
        <v>631</v>
      </c>
      <c r="C132" s="72" t="s">
        <v>96</v>
      </c>
      <c r="D132" s="72" t="s">
        <v>1826</v>
      </c>
      <c r="E132" s="72" t="s">
        <v>48</v>
      </c>
      <c r="F132" s="377">
        <v>2</v>
      </c>
      <c r="G132" s="377"/>
      <c r="H132" s="172">
        <v>1.5</v>
      </c>
      <c r="I132" s="173">
        <v>1.5</v>
      </c>
      <c r="J132" s="100">
        <f t="shared" si="2"/>
        <v>176</v>
      </c>
      <c r="K132" s="91">
        <f t="shared" si="3"/>
        <v>3</v>
      </c>
    </row>
    <row r="133" spans="1:11" ht="13.8" x14ac:dyDescent="0.25">
      <c r="A133" s="118">
        <v>128</v>
      </c>
      <c r="B133" s="72" t="s">
        <v>1612</v>
      </c>
      <c r="C133" s="72" t="s">
        <v>397</v>
      </c>
      <c r="D133" s="72" t="s">
        <v>122</v>
      </c>
      <c r="E133" s="72" t="s">
        <v>47</v>
      </c>
      <c r="F133" s="377"/>
      <c r="G133" s="377">
        <v>1</v>
      </c>
      <c r="H133" s="172">
        <v>1.5</v>
      </c>
      <c r="I133" s="173">
        <v>1.5</v>
      </c>
      <c r="J133" s="100">
        <f t="shared" si="2"/>
        <v>176</v>
      </c>
      <c r="K133" s="91">
        <f t="shared" si="3"/>
        <v>4</v>
      </c>
    </row>
    <row r="134" spans="1:11" ht="13.8" x14ac:dyDescent="0.25">
      <c r="A134" s="118">
        <v>129</v>
      </c>
      <c r="B134" s="72" t="s">
        <v>1374</v>
      </c>
      <c r="C134" s="72" t="s">
        <v>295</v>
      </c>
      <c r="D134" s="72" t="s">
        <v>132</v>
      </c>
      <c r="E134" s="72" t="s">
        <v>41</v>
      </c>
      <c r="F134" s="377"/>
      <c r="G134" s="377">
        <v>1</v>
      </c>
      <c r="H134" s="172">
        <v>1.5</v>
      </c>
      <c r="I134" s="173">
        <v>1.5</v>
      </c>
      <c r="J134" s="100">
        <f t="shared" si="2"/>
        <v>176</v>
      </c>
      <c r="K134" s="91">
        <f t="shared" si="3"/>
        <v>5</v>
      </c>
    </row>
    <row r="135" spans="1:11" ht="13.8" x14ac:dyDescent="0.25">
      <c r="A135" s="118">
        <v>130</v>
      </c>
      <c r="B135" s="72" t="s">
        <v>518</v>
      </c>
      <c r="C135" s="72" t="s">
        <v>118</v>
      </c>
      <c r="D135" s="72" t="s">
        <v>1837</v>
      </c>
      <c r="E135" s="72" t="s">
        <v>49</v>
      </c>
      <c r="F135" s="377"/>
      <c r="G135" s="377">
        <v>1</v>
      </c>
      <c r="H135" s="172">
        <v>1.4</v>
      </c>
      <c r="I135" s="173">
        <v>1.4</v>
      </c>
      <c r="J135" s="100">
        <f t="shared" si="2"/>
        <v>171</v>
      </c>
      <c r="K135" s="91">
        <f t="shared" si="3"/>
        <v>1</v>
      </c>
    </row>
    <row r="136" spans="1:11" ht="13.8" x14ac:dyDescent="0.25">
      <c r="A136" s="118">
        <v>131</v>
      </c>
      <c r="B136" s="72" t="s">
        <v>1029</v>
      </c>
      <c r="C136" s="72" t="s">
        <v>1907</v>
      </c>
      <c r="D136" s="72" t="s">
        <v>1575</v>
      </c>
      <c r="E136" s="72" t="s">
        <v>42</v>
      </c>
      <c r="F136" s="377"/>
      <c r="G136" s="377">
        <v>1</v>
      </c>
      <c r="H136" s="172">
        <v>1.4</v>
      </c>
      <c r="I136" s="173">
        <v>1.4</v>
      </c>
      <c r="J136" s="100">
        <f t="shared" ref="J136:J199" si="4">IF(I136=I135,J135,IF(I136=0,ROUNDDOWN(20,0),J135-K135))</f>
        <v>171</v>
      </c>
      <c r="K136" s="91">
        <f t="shared" ref="K136:K199" si="5">IF(I136&lt;I135,1,IF(I136=I135,K135+1,0))</f>
        <v>2</v>
      </c>
    </row>
    <row r="137" spans="1:11" ht="13.8" x14ac:dyDescent="0.25">
      <c r="A137" s="118">
        <v>132</v>
      </c>
      <c r="B137" s="72" t="s">
        <v>874</v>
      </c>
      <c r="C137" s="72" t="s">
        <v>226</v>
      </c>
      <c r="D137" s="72" t="s">
        <v>1217</v>
      </c>
      <c r="E137" s="72" t="s">
        <v>38</v>
      </c>
      <c r="F137" s="377"/>
      <c r="G137" s="377">
        <v>1</v>
      </c>
      <c r="H137" s="172">
        <v>1.4</v>
      </c>
      <c r="I137" s="173">
        <v>1.4</v>
      </c>
      <c r="J137" s="100">
        <f t="shared" si="4"/>
        <v>171</v>
      </c>
      <c r="K137" s="91">
        <f t="shared" si="5"/>
        <v>3</v>
      </c>
    </row>
    <row r="138" spans="1:11" ht="13.8" x14ac:dyDescent="0.25">
      <c r="A138" s="118">
        <v>133</v>
      </c>
      <c r="B138" s="72" t="s">
        <v>1545</v>
      </c>
      <c r="C138" s="72" t="s">
        <v>1574</v>
      </c>
      <c r="D138" s="72" t="s">
        <v>1575</v>
      </c>
      <c r="E138" s="72" t="s">
        <v>42</v>
      </c>
      <c r="F138" s="377"/>
      <c r="G138" s="377">
        <v>1</v>
      </c>
      <c r="H138" s="172">
        <v>1.3</v>
      </c>
      <c r="I138" s="173">
        <v>1.3</v>
      </c>
      <c r="J138" s="100">
        <f t="shared" si="4"/>
        <v>168</v>
      </c>
      <c r="K138" s="91">
        <f t="shared" si="5"/>
        <v>1</v>
      </c>
    </row>
    <row r="139" spans="1:11" ht="13.8" x14ac:dyDescent="0.25">
      <c r="A139" s="118">
        <v>134</v>
      </c>
      <c r="B139" s="72" t="s">
        <v>736</v>
      </c>
      <c r="C139" s="72" t="s">
        <v>2044</v>
      </c>
      <c r="D139" s="72" t="s">
        <v>1529</v>
      </c>
      <c r="E139" s="72" t="s">
        <v>37</v>
      </c>
      <c r="F139" s="377"/>
      <c r="G139" s="377">
        <v>1</v>
      </c>
      <c r="H139" s="172">
        <v>1.3</v>
      </c>
      <c r="I139" s="173">
        <v>1.3</v>
      </c>
      <c r="J139" s="100">
        <f t="shared" si="4"/>
        <v>168</v>
      </c>
      <c r="K139" s="91">
        <f t="shared" si="5"/>
        <v>2</v>
      </c>
    </row>
    <row r="140" spans="1:11" ht="13.8" x14ac:dyDescent="0.25">
      <c r="A140" s="118">
        <v>135</v>
      </c>
      <c r="B140" s="72" t="s">
        <v>1767</v>
      </c>
      <c r="C140" s="72" t="s">
        <v>174</v>
      </c>
      <c r="D140" s="72" t="s">
        <v>1811</v>
      </c>
      <c r="E140" s="72" t="s">
        <v>40</v>
      </c>
      <c r="F140" s="377"/>
      <c r="G140" s="377">
        <v>1</v>
      </c>
      <c r="H140" s="172">
        <v>1.3</v>
      </c>
      <c r="I140" s="173">
        <v>1.3</v>
      </c>
      <c r="J140" s="100">
        <f t="shared" si="4"/>
        <v>168</v>
      </c>
      <c r="K140" s="91">
        <f t="shared" si="5"/>
        <v>3</v>
      </c>
    </row>
    <row r="141" spans="1:11" ht="13.8" x14ac:dyDescent="0.25">
      <c r="A141" s="118">
        <v>136</v>
      </c>
      <c r="B141" s="72" t="s">
        <v>1367</v>
      </c>
      <c r="C141" s="72" t="s">
        <v>1441</v>
      </c>
      <c r="D141" s="72" t="s">
        <v>1368</v>
      </c>
      <c r="E141" s="72" t="s">
        <v>39</v>
      </c>
      <c r="F141" s="377"/>
      <c r="G141" s="377">
        <v>1</v>
      </c>
      <c r="H141" s="172">
        <v>1.3</v>
      </c>
      <c r="I141" s="173">
        <v>1.3</v>
      </c>
      <c r="J141" s="100">
        <f t="shared" si="4"/>
        <v>168</v>
      </c>
      <c r="K141" s="91">
        <f t="shared" si="5"/>
        <v>4</v>
      </c>
    </row>
    <row r="142" spans="1:11" ht="13.8" x14ac:dyDescent="0.25">
      <c r="A142" s="118">
        <v>137</v>
      </c>
      <c r="B142" s="72" t="s">
        <v>1097</v>
      </c>
      <c r="C142" s="72" t="s">
        <v>1920</v>
      </c>
      <c r="D142" s="72" t="s">
        <v>1213</v>
      </c>
      <c r="E142" s="72" t="s">
        <v>48</v>
      </c>
      <c r="F142" s="377"/>
      <c r="G142" s="377">
        <v>1</v>
      </c>
      <c r="H142" s="172">
        <v>1.3</v>
      </c>
      <c r="I142" s="173">
        <v>1.3</v>
      </c>
      <c r="J142" s="100">
        <f t="shared" si="4"/>
        <v>168</v>
      </c>
      <c r="K142" s="91">
        <f t="shared" si="5"/>
        <v>5</v>
      </c>
    </row>
    <row r="143" spans="1:11" ht="13.8" x14ac:dyDescent="0.25">
      <c r="A143" s="118">
        <v>138</v>
      </c>
      <c r="B143" s="72" t="s">
        <v>705</v>
      </c>
      <c r="C143" s="72" t="s">
        <v>351</v>
      </c>
      <c r="D143" s="72" t="s">
        <v>73</v>
      </c>
      <c r="E143" s="72" t="s">
        <v>1923</v>
      </c>
      <c r="F143" s="377">
        <v>1</v>
      </c>
      <c r="G143" s="377"/>
      <c r="H143" s="172">
        <v>1.2</v>
      </c>
      <c r="I143" s="173">
        <v>1.2</v>
      </c>
      <c r="J143" s="100">
        <f t="shared" si="4"/>
        <v>163</v>
      </c>
      <c r="K143" s="91">
        <f t="shared" si="5"/>
        <v>1</v>
      </c>
    </row>
    <row r="144" spans="1:11" ht="13.8" x14ac:dyDescent="0.25">
      <c r="A144" s="118">
        <v>139</v>
      </c>
      <c r="B144" s="72" t="s">
        <v>721</v>
      </c>
      <c r="C144" s="72" t="s">
        <v>2070</v>
      </c>
      <c r="D144" s="72" t="s">
        <v>141</v>
      </c>
      <c r="E144" s="72" t="s">
        <v>43</v>
      </c>
      <c r="F144" s="377">
        <v>1</v>
      </c>
      <c r="G144" s="377"/>
      <c r="H144" s="172">
        <v>1.2</v>
      </c>
      <c r="I144" s="173">
        <v>1.2</v>
      </c>
      <c r="J144" s="100">
        <f t="shared" si="4"/>
        <v>163</v>
      </c>
      <c r="K144" s="91">
        <f t="shared" si="5"/>
        <v>2</v>
      </c>
    </row>
    <row r="145" spans="1:11" ht="13.8" x14ac:dyDescent="0.25">
      <c r="A145" s="118">
        <v>140</v>
      </c>
      <c r="B145" s="72" t="s">
        <v>1111</v>
      </c>
      <c r="C145" s="72" t="s">
        <v>224</v>
      </c>
      <c r="D145" s="72" t="s">
        <v>1118</v>
      </c>
      <c r="E145" s="72" t="s">
        <v>47</v>
      </c>
      <c r="F145" s="377"/>
      <c r="G145" s="377">
        <v>1</v>
      </c>
      <c r="H145" s="172">
        <v>1.2</v>
      </c>
      <c r="I145" s="173">
        <v>1.2</v>
      </c>
      <c r="J145" s="100">
        <f t="shared" si="4"/>
        <v>163</v>
      </c>
      <c r="K145" s="91">
        <f t="shared" si="5"/>
        <v>3</v>
      </c>
    </row>
    <row r="146" spans="1:11" ht="13.8" x14ac:dyDescent="0.25">
      <c r="A146" s="118">
        <v>141</v>
      </c>
      <c r="B146" s="72" t="s">
        <v>909</v>
      </c>
      <c r="C146" s="72" t="s">
        <v>917</v>
      </c>
      <c r="D146" s="72" t="s">
        <v>918</v>
      </c>
      <c r="E146" s="72" t="s">
        <v>42</v>
      </c>
      <c r="F146" s="377"/>
      <c r="G146" s="377">
        <v>1</v>
      </c>
      <c r="H146" s="172">
        <v>1.1000000000000001</v>
      </c>
      <c r="I146" s="173">
        <v>1.1000000000000001</v>
      </c>
      <c r="J146" s="100">
        <f t="shared" si="4"/>
        <v>160</v>
      </c>
      <c r="K146" s="91">
        <f t="shared" si="5"/>
        <v>1</v>
      </c>
    </row>
    <row r="147" spans="1:11" ht="13.8" x14ac:dyDescent="0.25">
      <c r="A147" s="118">
        <v>142</v>
      </c>
      <c r="B147" s="72" t="s">
        <v>867</v>
      </c>
      <c r="C147" s="72" t="s">
        <v>1676</v>
      </c>
      <c r="D147" s="72" t="s">
        <v>2084</v>
      </c>
      <c r="E147" s="72" t="s">
        <v>38</v>
      </c>
      <c r="F147" s="377">
        <v>1</v>
      </c>
      <c r="G147" s="377"/>
      <c r="H147" s="172">
        <v>1.1000000000000001</v>
      </c>
      <c r="I147" s="173">
        <v>1.1000000000000001</v>
      </c>
      <c r="J147" s="100">
        <f t="shared" si="4"/>
        <v>160</v>
      </c>
      <c r="K147" s="91">
        <f t="shared" si="5"/>
        <v>2</v>
      </c>
    </row>
    <row r="148" spans="1:11" ht="13.8" x14ac:dyDescent="0.25">
      <c r="A148" s="118">
        <v>143</v>
      </c>
      <c r="B148" s="72" t="s">
        <v>450</v>
      </c>
      <c r="C148" s="72" t="s">
        <v>183</v>
      </c>
      <c r="D148" s="72" t="s">
        <v>162</v>
      </c>
      <c r="E148" s="72" t="s">
        <v>44</v>
      </c>
      <c r="F148" s="377"/>
      <c r="G148" s="377">
        <v>1</v>
      </c>
      <c r="H148" s="172">
        <v>1.1000000000000001</v>
      </c>
      <c r="I148" s="173">
        <v>1.1000000000000001</v>
      </c>
      <c r="J148" s="100">
        <f t="shared" si="4"/>
        <v>160</v>
      </c>
      <c r="K148" s="91">
        <f t="shared" si="5"/>
        <v>3</v>
      </c>
    </row>
    <row r="149" spans="1:11" ht="13.8" x14ac:dyDescent="0.25">
      <c r="A149" s="118">
        <v>144</v>
      </c>
      <c r="B149" s="72" t="s">
        <v>556</v>
      </c>
      <c r="C149" s="72" t="s">
        <v>1868</v>
      </c>
      <c r="D149" s="72" t="s">
        <v>1059</v>
      </c>
      <c r="E149" s="72" t="s">
        <v>39</v>
      </c>
      <c r="F149" s="377"/>
      <c r="G149" s="377">
        <v>1</v>
      </c>
      <c r="H149" s="172">
        <v>1.1000000000000001</v>
      </c>
      <c r="I149" s="173">
        <v>1.1000000000000001</v>
      </c>
      <c r="J149" s="100">
        <f t="shared" si="4"/>
        <v>160</v>
      </c>
      <c r="K149" s="91">
        <f t="shared" si="5"/>
        <v>4</v>
      </c>
    </row>
    <row r="150" spans="1:11" ht="13.8" x14ac:dyDescent="0.25">
      <c r="A150" s="118">
        <v>145</v>
      </c>
      <c r="B150" s="72" t="s">
        <v>1563</v>
      </c>
      <c r="C150" s="72" t="s">
        <v>1590</v>
      </c>
      <c r="D150" s="72" t="s">
        <v>382</v>
      </c>
      <c r="E150" s="72" t="s">
        <v>48</v>
      </c>
      <c r="F150" s="377"/>
      <c r="G150" s="377">
        <v>1</v>
      </c>
      <c r="H150" s="172">
        <v>1.1000000000000001</v>
      </c>
      <c r="I150" s="173">
        <v>1.1000000000000001</v>
      </c>
      <c r="J150" s="100">
        <f t="shared" si="4"/>
        <v>160</v>
      </c>
      <c r="K150" s="91">
        <f t="shared" si="5"/>
        <v>5</v>
      </c>
    </row>
    <row r="151" spans="1:11" ht="13.8" x14ac:dyDescent="0.25">
      <c r="A151" s="118">
        <v>146</v>
      </c>
      <c r="B151" s="72" t="s">
        <v>490</v>
      </c>
      <c r="C151" s="72" t="s">
        <v>432</v>
      </c>
      <c r="D151" s="72" t="s">
        <v>369</v>
      </c>
      <c r="E151" s="72" t="s">
        <v>43</v>
      </c>
      <c r="F151" s="377">
        <v>1</v>
      </c>
      <c r="G151" s="377"/>
      <c r="H151" s="172">
        <v>1.1000000000000001</v>
      </c>
      <c r="I151" s="173">
        <v>1.1000000000000001</v>
      </c>
      <c r="J151" s="100">
        <f t="shared" si="4"/>
        <v>160</v>
      </c>
      <c r="K151" s="91">
        <f t="shared" si="5"/>
        <v>6</v>
      </c>
    </row>
    <row r="152" spans="1:11" ht="13.8" x14ac:dyDescent="0.25">
      <c r="A152" s="118">
        <v>147</v>
      </c>
      <c r="B152" s="72" t="s">
        <v>762</v>
      </c>
      <c r="C152" s="72" t="s">
        <v>309</v>
      </c>
      <c r="D152" s="72" t="s">
        <v>305</v>
      </c>
      <c r="E152" s="72" t="s">
        <v>48</v>
      </c>
      <c r="F152" s="377">
        <v>1</v>
      </c>
      <c r="G152" s="377"/>
      <c r="H152" s="172">
        <v>1.1000000000000001</v>
      </c>
      <c r="I152" s="173">
        <v>1.1000000000000001</v>
      </c>
      <c r="J152" s="100">
        <f t="shared" si="4"/>
        <v>160</v>
      </c>
      <c r="K152" s="91">
        <f t="shared" si="5"/>
        <v>7</v>
      </c>
    </row>
    <row r="153" spans="1:11" ht="13.8" x14ac:dyDescent="0.25">
      <c r="A153" s="118">
        <v>148</v>
      </c>
      <c r="B153" s="72" t="s">
        <v>599</v>
      </c>
      <c r="C153" s="72" t="s">
        <v>413</v>
      </c>
      <c r="D153" s="72" t="s">
        <v>70</v>
      </c>
      <c r="E153" s="72" t="s">
        <v>38</v>
      </c>
      <c r="F153" s="377"/>
      <c r="G153" s="377">
        <v>1</v>
      </c>
      <c r="H153" s="172">
        <v>1</v>
      </c>
      <c r="I153" s="173">
        <v>1</v>
      </c>
      <c r="J153" s="100">
        <f t="shared" si="4"/>
        <v>153</v>
      </c>
      <c r="K153" s="91">
        <f t="shared" si="5"/>
        <v>1</v>
      </c>
    </row>
    <row r="154" spans="1:11" ht="13.8" x14ac:dyDescent="0.25">
      <c r="A154" s="118">
        <v>149</v>
      </c>
      <c r="B154" s="72" t="s">
        <v>823</v>
      </c>
      <c r="C154" s="72" t="s">
        <v>2135</v>
      </c>
      <c r="D154" s="72" t="s">
        <v>2137</v>
      </c>
      <c r="E154" s="72" t="s">
        <v>48</v>
      </c>
      <c r="F154" s="377"/>
      <c r="G154" s="377">
        <v>1</v>
      </c>
      <c r="H154" s="172">
        <v>1</v>
      </c>
      <c r="I154" s="173">
        <v>1</v>
      </c>
      <c r="J154" s="100">
        <f t="shared" si="4"/>
        <v>153</v>
      </c>
      <c r="K154" s="91">
        <f t="shared" si="5"/>
        <v>2</v>
      </c>
    </row>
    <row r="155" spans="1:11" ht="13.8" x14ac:dyDescent="0.25">
      <c r="A155" s="118">
        <v>150</v>
      </c>
      <c r="B155" s="72" t="s">
        <v>1556</v>
      </c>
      <c r="C155" s="72" t="s">
        <v>80</v>
      </c>
      <c r="D155" s="72" t="s">
        <v>1811</v>
      </c>
      <c r="E155" s="72" t="s">
        <v>40</v>
      </c>
      <c r="F155" s="377"/>
      <c r="G155" s="377">
        <v>1</v>
      </c>
      <c r="H155" s="172">
        <v>1</v>
      </c>
      <c r="I155" s="173">
        <v>1</v>
      </c>
      <c r="J155" s="100">
        <f t="shared" si="4"/>
        <v>153</v>
      </c>
      <c r="K155" s="91">
        <f t="shared" si="5"/>
        <v>3</v>
      </c>
    </row>
    <row r="156" spans="1:11" ht="13.8" x14ac:dyDescent="0.25">
      <c r="A156" s="118">
        <v>151</v>
      </c>
      <c r="B156" s="72" t="s">
        <v>1432</v>
      </c>
      <c r="C156" s="72" t="s">
        <v>363</v>
      </c>
      <c r="D156" s="72" t="s">
        <v>2148</v>
      </c>
      <c r="E156" s="72" t="s">
        <v>38</v>
      </c>
      <c r="F156" s="377">
        <v>1</v>
      </c>
      <c r="G156" s="377"/>
      <c r="H156" s="172">
        <v>0.9</v>
      </c>
      <c r="I156" s="173">
        <v>0.9</v>
      </c>
      <c r="J156" s="100">
        <f t="shared" si="4"/>
        <v>150</v>
      </c>
      <c r="K156" s="91">
        <f t="shared" si="5"/>
        <v>1</v>
      </c>
    </row>
    <row r="157" spans="1:11" ht="13.8" x14ac:dyDescent="0.25">
      <c r="A157" s="118">
        <v>152</v>
      </c>
      <c r="B157" s="72" t="s">
        <v>651</v>
      </c>
      <c r="C157" s="72" t="s">
        <v>2013</v>
      </c>
      <c r="D157" s="72" t="s">
        <v>1826</v>
      </c>
      <c r="E157" s="72" t="s">
        <v>48</v>
      </c>
      <c r="F157" s="377">
        <v>1</v>
      </c>
      <c r="G157" s="377"/>
      <c r="H157" s="172">
        <v>0.8</v>
      </c>
      <c r="I157" s="173">
        <v>0.8</v>
      </c>
      <c r="J157" s="100">
        <f t="shared" si="4"/>
        <v>149</v>
      </c>
      <c r="K157" s="91">
        <f t="shared" si="5"/>
        <v>1</v>
      </c>
    </row>
    <row r="158" spans="1:11" ht="13.8" x14ac:dyDescent="0.25">
      <c r="A158" s="118">
        <v>153</v>
      </c>
      <c r="B158" s="72" t="s">
        <v>955</v>
      </c>
      <c r="C158" s="72" t="s">
        <v>963</v>
      </c>
      <c r="D158" s="72" t="s">
        <v>1826</v>
      </c>
      <c r="E158" s="72" t="s">
        <v>48</v>
      </c>
      <c r="F158" s="377">
        <v>1</v>
      </c>
      <c r="G158" s="377"/>
      <c r="H158" s="172">
        <v>0.8</v>
      </c>
      <c r="I158" s="173">
        <v>0.8</v>
      </c>
      <c r="J158" s="100">
        <f t="shared" si="4"/>
        <v>149</v>
      </c>
      <c r="K158" s="91">
        <f t="shared" si="5"/>
        <v>2</v>
      </c>
    </row>
    <row r="159" spans="1:11" ht="13.8" x14ac:dyDescent="0.25">
      <c r="A159" s="118">
        <v>154</v>
      </c>
      <c r="B159" s="72" t="s">
        <v>841</v>
      </c>
      <c r="C159" s="72" t="s">
        <v>1872</v>
      </c>
      <c r="D159" s="72" t="s">
        <v>1873</v>
      </c>
      <c r="E159" s="72" t="s">
        <v>44</v>
      </c>
      <c r="F159" s="377">
        <v>1</v>
      </c>
      <c r="G159" s="377"/>
      <c r="H159" s="172">
        <v>0.8</v>
      </c>
      <c r="I159" s="173">
        <v>0.8</v>
      </c>
      <c r="J159" s="100">
        <f t="shared" si="4"/>
        <v>149</v>
      </c>
      <c r="K159" s="91">
        <f t="shared" si="5"/>
        <v>3</v>
      </c>
    </row>
    <row r="160" spans="1:11" ht="13.8" x14ac:dyDescent="0.25">
      <c r="A160" s="118">
        <v>155</v>
      </c>
      <c r="B160" s="72" t="s">
        <v>1157</v>
      </c>
      <c r="C160" s="72" t="s">
        <v>179</v>
      </c>
      <c r="D160" s="72" t="s">
        <v>218</v>
      </c>
      <c r="E160" s="72" t="s">
        <v>37</v>
      </c>
      <c r="F160" s="377"/>
      <c r="G160" s="377"/>
      <c r="H160" s="172">
        <v>0</v>
      </c>
      <c r="I160" s="173">
        <v>0</v>
      </c>
      <c r="J160" s="100">
        <f t="shared" si="4"/>
        <v>20</v>
      </c>
      <c r="K160" s="91">
        <f t="shared" si="5"/>
        <v>1</v>
      </c>
    </row>
    <row r="161" spans="1:11" ht="13.8" x14ac:dyDescent="0.25">
      <c r="A161" s="118">
        <v>156</v>
      </c>
      <c r="B161" s="72" t="s">
        <v>620</v>
      </c>
      <c r="C161" s="72" t="s">
        <v>201</v>
      </c>
      <c r="D161" s="72" t="s">
        <v>912</v>
      </c>
      <c r="E161" s="72" t="s">
        <v>37</v>
      </c>
      <c r="F161" s="377"/>
      <c r="G161" s="377"/>
      <c r="H161" s="172">
        <v>0</v>
      </c>
      <c r="I161" s="173">
        <v>0</v>
      </c>
      <c r="J161" s="100">
        <f t="shared" si="4"/>
        <v>20</v>
      </c>
      <c r="K161" s="91">
        <f t="shared" si="5"/>
        <v>2</v>
      </c>
    </row>
    <row r="162" spans="1:11" ht="13.8" x14ac:dyDescent="0.25">
      <c r="A162" s="118">
        <v>157</v>
      </c>
      <c r="B162" s="72" t="s">
        <v>1324</v>
      </c>
      <c r="C162" s="72" t="s">
        <v>1107</v>
      </c>
      <c r="D162" s="72" t="s">
        <v>251</v>
      </c>
      <c r="E162" s="72" t="s">
        <v>43</v>
      </c>
      <c r="F162" s="377"/>
      <c r="G162" s="377"/>
      <c r="H162" s="172">
        <v>0</v>
      </c>
      <c r="I162" s="173">
        <v>0</v>
      </c>
      <c r="J162" s="100">
        <f t="shared" si="4"/>
        <v>20</v>
      </c>
      <c r="K162" s="91">
        <f t="shared" si="5"/>
        <v>3</v>
      </c>
    </row>
    <row r="163" spans="1:11" ht="13.8" x14ac:dyDescent="0.25">
      <c r="A163" s="118">
        <v>158</v>
      </c>
      <c r="B163" s="72" t="s">
        <v>1629</v>
      </c>
      <c r="C163" s="72" t="s">
        <v>1724</v>
      </c>
      <c r="D163" s="72" t="s">
        <v>2111</v>
      </c>
      <c r="E163" s="72" t="s">
        <v>41</v>
      </c>
      <c r="F163" s="377"/>
      <c r="G163" s="377"/>
      <c r="H163" s="172">
        <v>0</v>
      </c>
      <c r="I163" s="173">
        <v>0</v>
      </c>
      <c r="J163" s="100">
        <f t="shared" si="4"/>
        <v>20</v>
      </c>
      <c r="K163" s="91">
        <f t="shared" si="5"/>
        <v>4</v>
      </c>
    </row>
    <row r="164" spans="1:11" ht="13.8" x14ac:dyDescent="0.25">
      <c r="A164" s="118">
        <v>159</v>
      </c>
      <c r="B164" s="72" t="s">
        <v>1497</v>
      </c>
      <c r="C164" s="72" t="s">
        <v>2094</v>
      </c>
      <c r="D164" s="72" t="s">
        <v>273</v>
      </c>
      <c r="E164" s="72" t="s">
        <v>48</v>
      </c>
      <c r="F164" s="377"/>
      <c r="G164" s="377"/>
      <c r="H164" s="172">
        <v>0</v>
      </c>
      <c r="I164" s="173">
        <v>0</v>
      </c>
      <c r="J164" s="100">
        <f t="shared" si="4"/>
        <v>20</v>
      </c>
      <c r="K164" s="91">
        <f t="shared" si="5"/>
        <v>5</v>
      </c>
    </row>
    <row r="165" spans="1:11" ht="13.8" x14ac:dyDescent="0.25">
      <c r="A165" s="118">
        <v>160</v>
      </c>
      <c r="B165" s="72" t="s">
        <v>875</v>
      </c>
      <c r="C165" s="72" t="s">
        <v>110</v>
      </c>
      <c r="D165" s="72" t="s">
        <v>329</v>
      </c>
      <c r="E165" s="72" t="s">
        <v>1923</v>
      </c>
      <c r="F165" s="377"/>
      <c r="G165" s="377"/>
      <c r="H165" s="172">
        <v>0</v>
      </c>
      <c r="I165" s="173">
        <v>0</v>
      </c>
      <c r="J165" s="100">
        <f t="shared" si="4"/>
        <v>20</v>
      </c>
      <c r="K165" s="91">
        <f t="shared" si="5"/>
        <v>6</v>
      </c>
    </row>
    <row r="166" spans="1:11" ht="13.8" x14ac:dyDescent="0.25">
      <c r="A166" s="118">
        <v>161</v>
      </c>
      <c r="B166" s="72" t="s">
        <v>452</v>
      </c>
      <c r="C166" s="72" t="s">
        <v>426</v>
      </c>
      <c r="D166" s="72" t="s">
        <v>132</v>
      </c>
      <c r="E166" s="72" t="s">
        <v>41</v>
      </c>
      <c r="F166" s="377"/>
      <c r="G166" s="377"/>
      <c r="H166" s="172">
        <v>0</v>
      </c>
      <c r="I166" s="173">
        <v>0</v>
      </c>
      <c r="J166" s="100">
        <f t="shared" si="4"/>
        <v>20</v>
      </c>
      <c r="K166" s="91">
        <f t="shared" si="5"/>
        <v>7</v>
      </c>
    </row>
    <row r="167" spans="1:11" ht="13.8" x14ac:dyDescent="0.25">
      <c r="A167" s="118">
        <v>162</v>
      </c>
      <c r="B167" s="72" t="s">
        <v>1659</v>
      </c>
      <c r="C167" s="72" t="s">
        <v>2162</v>
      </c>
      <c r="D167" s="72" t="s">
        <v>109</v>
      </c>
      <c r="E167" s="72" t="s">
        <v>48</v>
      </c>
      <c r="F167" s="377"/>
      <c r="G167" s="377"/>
      <c r="H167" s="172">
        <v>0</v>
      </c>
      <c r="I167" s="173">
        <v>0</v>
      </c>
      <c r="J167" s="100">
        <f t="shared" si="4"/>
        <v>20</v>
      </c>
      <c r="K167" s="91">
        <f t="shared" si="5"/>
        <v>8</v>
      </c>
    </row>
    <row r="168" spans="1:11" ht="13.8" x14ac:dyDescent="0.25">
      <c r="A168" s="118">
        <v>163</v>
      </c>
      <c r="B168" s="72" t="s">
        <v>462</v>
      </c>
      <c r="C168" s="72" t="s">
        <v>171</v>
      </c>
      <c r="D168" s="72" t="s">
        <v>172</v>
      </c>
      <c r="E168" s="72" t="s">
        <v>40</v>
      </c>
      <c r="F168" s="377"/>
      <c r="G168" s="377"/>
      <c r="H168" s="172">
        <v>0</v>
      </c>
      <c r="I168" s="173">
        <v>0</v>
      </c>
      <c r="J168" s="100">
        <f t="shared" si="4"/>
        <v>20</v>
      </c>
      <c r="K168" s="91">
        <f t="shared" si="5"/>
        <v>9</v>
      </c>
    </row>
    <row r="169" spans="1:11" ht="13.8" x14ac:dyDescent="0.25">
      <c r="A169" s="118">
        <v>164</v>
      </c>
      <c r="B169" s="72" t="s">
        <v>884</v>
      </c>
      <c r="C169" s="72" t="s">
        <v>333</v>
      </c>
      <c r="D169" s="72" t="s">
        <v>449</v>
      </c>
      <c r="E169" s="72" t="s">
        <v>1923</v>
      </c>
      <c r="F169" s="377"/>
      <c r="G169" s="377"/>
      <c r="H169" s="172">
        <v>0</v>
      </c>
      <c r="I169" s="173">
        <v>0</v>
      </c>
      <c r="J169" s="100">
        <f t="shared" si="4"/>
        <v>20</v>
      </c>
      <c r="K169" s="91">
        <f t="shared" si="5"/>
        <v>10</v>
      </c>
    </row>
    <row r="170" spans="1:11" ht="13.8" x14ac:dyDescent="0.25">
      <c r="A170" s="118">
        <v>165</v>
      </c>
      <c r="B170" s="72" t="s">
        <v>811</v>
      </c>
      <c r="C170" s="72" t="s">
        <v>2088</v>
      </c>
      <c r="D170" s="72" t="s">
        <v>2089</v>
      </c>
      <c r="E170" s="72" t="s">
        <v>1923</v>
      </c>
      <c r="F170" s="377"/>
      <c r="G170" s="377"/>
      <c r="H170" s="172">
        <v>0</v>
      </c>
      <c r="I170" s="173">
        <v>0</v>
      </c>
      <c r="J170" s="100">
        <f t="shared" si="4"/>
        <v>20</v>
      </c>
      <c r="K170" s="91">
        <f t="shared" si="5"/>
        <v>11</v>
      </c>
    </row>
    <row r="171" spans="1:11" ht="13.8" x14ac:dyDescent="0.25">
      <c r="A171" s="118">
        <v>166</v>
      </c>
      <c r="B171" s="72" t="s">
        <v>830</v>
      </c>
      <c r="C171" s="72" t="s">
        <v>1916</v>
      </c>
      <c r="D171" s="72" t="s">
        <v>317</v>
      </c>
      <c r="E171" s="72" t="s">
        <v>50</v>
      </c>
      <c r="F171" s="377"/>
      <c r="G171" s="377"/>
      <c r="H171" s="172">
        <v>0</v>
      </c>
      <c r="I171" s="173">
        <v>0</v>
      </c>
      <c r="J171" s="100">
        <f t="shared" si="4"/>
        <v>20</v>
      </c>
      <c r="K171" s="91">
        <f t="shared" si="5"/>
        <v>12</v>
      </c>
    </row>
    <row r="172" spans="1:11" ht="13.8" x14ac:dyDescent="0.25">
      <c r="A172" s="118">
        <v>167</v>
      </c>
      <c r="B172" s="72" t="s">
        <v>1149</v>
      </c>
      <c r="C172" s="72" t="s">
        <v>1492</v>
      </c>
      <c r="D172" s="72" t="s">
        <v>918</v>
      </c>
      <c r="E172" s="72" t="s">
        <v>42</v>
      </c>
      <c r="F172" s="377"/>
      <c r="G172" s="377"/>
      <c r="H172" s="172">
        <v>0</v>
      </c>
      <c r="I172" s="173">
        <v>0</v>
      </c>
      <c r="J172" s="100">
        <f t="shared" si="4"/>
        <v>20</v>
      </c>
      <c r="K172" s="91">
        <f t="shared" si="5"/>
        <v>13</v>
      </c>
    </row>
    <row r="173" spans="1:11" ht="13.8" x14ac:dyDescent="0.25">
      <c r="A173" s="118">
        <v>168</v>
      </c>
      <c r="B173" s="72" t="s">
        <v>1052</v>
      </c>
      <c r="C173" s="72" t="s">
        <v>1917</v>
      </c>
      <c r="D173" s="72" t="s">
        <v>112</v>
      </c>
      <c r="E173" s="72" t="s">
        <v>47</v>
      </c>
      <c r="F173" s="377"/>
      <c r="G173" s="377"/>
      <c r="H173" s="172">
        <v>0</v>
      </c>
      <c r="I173" s="173">
        <v>0</v>
      </c>
      <c r="J173" s="100">
        <f t="shared" si="4"/>
        <v>20</v>
      </c>
      <c r="K173" s="91">
        <f t="shared" si="5"/>
        <v>14</v>
      </c>
    </row>
    <row r="174" spans="1:11" ht="13.8" x14ac:dyDescent="0.25">
      <c r="A174" s="118">
        <v>169</v>
      </c>
      <c r="B174" s="72" t="s">
        <v>1390</v>
      </c>
      <c r="C174" s="72" t="s">
        <v>2009</v>
      </c>
      <c r="D174" s="72" t="s">
        <v>306</v>
      </c>
      <c r="E174" s="72" t="s">
        <v>48</v>
      </c>
      <c r="F174" s="377"/>
      <c r="G174" s="377"/>
      <c r="H174" s="172">
        <v>0</v>
      </c>
      <c r="I174" s="173">
        <v>0</v>
      </c>
      <c r="J174" s="100">
        <f t="shared" si="4"/>
        <v>20</v>
      </c>
      <c r="K174" s="91">
        <f t="shared" si="5"/>
        <v>15</v>
      </c>
    </row>
    <row r="175" spans="1:11" ht="13.8" x14ac:dyDescent="0.25">
      <c r="A175" s="118">
        <v>170</v>
      </c>
      <c r="B175" s="72" t="s">
        <v>527</v>
      </c>
      <c r="C175" s="72" t="s">
        <v>206</v>
      </c>
      <c r="D175" s="72" t="s">
        <v>122</v>
      </c>
      <c r="E175" s="72" t="s">
        <v>1923</v>
      </c>
      <c r="F175" s="377"/>
      <c r="G175" s="377"/>
      <c r="H175" s="172">
        <v>0</v>
      </c>
      <c r="I175" s="173">
        <v>0</v>
      </c>
      <c r="J175" s="100">
        <f t="shared" si="4"/>
        <v>20</v>
      </c>
      <c r="K175" s="91">
        <f t="shared" si="5"/>
        <v>16</v>
      </c>
    </row>
    <row r="176" spans="1:11" ht="13.8" x14ac:dyDescent="0.25">
      <c r="A176" s="118">
        <v>171</v>
      </c>
      <c r="B176" s="72" t="s">
        <v>882</v>
      </c>
      <c r="C176" s="72" t="s">
        <v>1875</v>
      </c>
      <c r="D176" s="72" t="s">
        <v>1876</v>
      </c>
      <c r="E176" s="72" t="s">
        <v>39</v>
      </c>
      <c r="F176" s="377"/>
      <c r="G176" s="377"/>
      <c r="H176" s="172">
        <v>0</v>
      </c>
      <c r="I176" s="173">
        <v>0</v>
      </c>
      <c r="J176" s="100">
        <f t="shared" si="4"/>
        <v>20</v>
      </c>
      <c r="K176" s="91">
        <f t="shared" si="5"/>
        <v>17</v>
      </c>
    </row>
    <row r="177" spans="1:11" ht="13.8" x14ac:dyDescent="0.25">
      <c r="A177" s="118">
        <v>172</v>
      </c>
      <c r="B177" s="72" t="s">
        <v>1011</v>
      </c>
      <c r="C177" s="72" t="s">
        <v>1914</v>
      </c>
      <c r="D177" s="72" t="s">
        <v>1913</v>
      </c>
      <c r="E177" s="72" t="s">
        <v>41</v>
      </c>
      <c r="F177" s="377"/>
      <c r="G177" s="377"/>
      <c r="H177" s="172">
        <v>0</v>
      </c>
      <c r="I177" s="173">
        <v>0</v>
      </c>
      <c r="J177" s="100">
        <f t="shared" si="4"/>
        <v>20</v>
      </c>
      <c r="K177" s="91">
        <f t="shared" si="5"/>
        <v>18</v>
      </c>
    </row>
    <row r="178" spans="1:11" ht="13.8" x14ac:dyDescent="0.25">
      <c r="A178" s="118">
        <v>173</v>
      </c>
      <c r="B178" s="72" t="s">
        <v>1054</v>
      </c>
      <c r="C178" s="72" t="s">
        <v>1060</v>
      </c>
      <c r="D178" s="72" t="s">
        <v>162</v>
      </c>
      <c r="E178" s="72" t="s">
        <v>44</v>
      </c>
      <c r="F178" s="377"/>
      <c r="G178" s="377"/>
      <c r="H178" s="172">
        <v>0</v>
      </c>
      <c r="I178" s="173">
        <v>0</v>
      </c>
      <c r="J178" s="100">
        <f t="shared" si="4"/>
        <v>20</v>
      </c>
      <c r="K178" s="91">
        <f t="shared" si="5"/>
        <v>19</v>
      </c>
    </row>
    <row r="179" spans="1:11" ht="13.8" x14ac:dyDescent="0.25">
      <c r="A179" s="118">
        <v>174</v>
      </c>
      <c r="B179" s="72" t="s">
        <v>1766</v>
      </c>
      <c r="C179" s="72" t="s">
        <v>432</v>
      </c>
      <c r="D179" s="72" t="s">
        <v>1810</v>
      </c>
      <c r="E179" s="72" t="s">
        <v>38</v>
      </c>
      <c r="F179" s="377"/>
      <c r="G179" s="377"/>
      <c r="H179" s="172">
        <v>0</v>
      </c>
      <c r="I179" s="173">
        <v>0</v>
      </c>
      <c r="J179" s="100">
        <f t="shared" si="4"/>
        <v>20</v>
      </c>
      <c r="K179" s="91">
        <f t="shared" si="5"/>
        <v>20</v>
      </c>
    </row>
    <row r="180" spans="1:11" ht="13.8" x14ac:dyDescent="0.25">
      <c r="A180" s="118">
        <v>175</v>
      </c>
      <c r="B180" s="72" t="s">
        <v>1620</v>
      </c>
      <c r="C180" s="72" t="s">
        <v>163</v>
      </c>
      <c r="D180" s="72" t="s">
        <v>1164</v>
      </c>
      <c r="E180" s="72" t="s">
        <v>41</v>
      </c>
      <c r="F180" s="377"/>
      <c r="G180" s="377"/>
      <c r="H180" s="172">
        <v>0</v>
      </c>
      <c r="I180" s="173">
        <v>0</v>
      </c>
      <c r="J180" s="100">
        <f t="shared" si="4"/>
        <v>20</v>
      </c>
      <c r="K180" s="91">
        <f t="shared" si="5"/>
        <v>21</v>
      </c>
    </row>
    <row r="181" spans="1:11" ht="13.8" x14ac:dyDescent="0.25">
      <c r="A181" s="118">
        <v>176</v>
      </c>
      <c r="B181" s="72" t="s">
        <v>1702</v>
      </c>
      <c r="C181" s="72" t="s">
        <v>114</v>
      </c>
      <c r="D181" s="72" t="s">
        <v>1739</v>
      </c>
      <c r="E181" s="72" t="s">
        <v>43</v>
      </c>
      <c r="F181" s="377"/>
      <c r="G181" s="377"/>
      <c r="H181" s="172">
        <v>0</v>
      </c>
      <c r="I181" s="173">
        <v>0</v>
      </c>
      <c r="J181" s="100">
        <f t="shared" si="4"/>
        <v>20</v>
      </c>
      <c r="K181" s="91">
        <f t="shared" si="5"/>
        <v>22</v>
      </c>
    </row>
    <row r="182" spans="1:11" ht="13.8" x14ac:dyDescent="0.25">
      <c r="A182" s="118">
        <v>177</v>
      </c>
      <c r="B182" s="72" t="s">
        <v>871</v>
      </c>
      <c r="C182" s="72" t="s">
        <v>1463</v>
      </c>
      <c r="D182" s="72" t="s">
        <v>1826</v>
      </c>
      <c r="E182" s="72" t="s">
        <v>1923</v>
      </c>
      <c r="F182" s="377"/>
      <c r="G182" s="377"/>
      <c r="H182" s="172">
        <v>0</v>
      </c>
      <c r="I182" s="173">
        <v>0</v>
      </c>
      <c r="J182" s="100">
        <f t="shared" si="4"/>
        <v>20</v>
      </c>
      <c r="K182" s="91">
        <f t="shared" si="5"/>
        <v>23</v>
      </c>
    </row>
    <row r="183" spans="1:11" ht="13.8" x14ac:dyDescent="0.25">
      <c r="A183" s="118">
        <v>178</v>
      </c>
      <c r="B183" s="72" t="s">
        <v>1705</v>
      </c>
      <c r="C183" s="72" t="s">
        <v>1415</v>
      </c>
      <c r="D183" s="72" t="s">
        <v>1741</v>
      </c>
      <c r="E183" s="72" t="s">
        <v>47</v>
      </c>
      <c r="F183" s="377"/>
      <c r="G183" s="377"/>
      <c r="H183" s="172">
        <v>0</v>
      </c>
      <c r="I183" s="173">
        <v>0</v>
      </c>
      <c r="J183" s="100">
        <f t="shared" si="4"/>
        <v>20</v>
      </c>
      <c r="K183" s="91">
        <f t="shared" si="5"/>
        <v>24</v>
      </c>
    </row>
    <row r="184" spans="1:11" ht="13.8" x14ac:dyDescent="0.25">
      <c r="A184" s="118">
        <v>179</v>
      </c>
      <c r="B184" s="72" t="s">
        <v>1422</v>
      </c>
      <c r="C184" s="72" t="s">
        <v>284</v>
      </c>
      <c r="D184" s="72" t="s">
        <v>273</v>
      </c>
      <c r="E184" s="72" t="s">
        <v>37</v>
      </c>
      <c r="F184" s="377"/>
      <c r="G184" s="377"/>
      <c r="H184" s="172">
        <v>0</v>
      </c>
      <c r="I184" s="173">
        <v>0</v>
      </c>
      <c r="J184" s="100">
        <f t="shared" si="4"/>
        <v>20</v>
      </c>
      <c r="K184" s="91">
        <f t="shared" si="5"/>
        <v>25</v>
      </c>
    </row>
    <row r="185" spans="1:11" ht="13.8" x14ac:dyDescent="0.25">
      <c r="A185" s="118">
        <v>180</v>
      </c>
      <c r="B185" s="72" t="s">
        <v>1670</v>
      </c>
      <c r="C185" s="72" t="s">
        <v>1725</v>
      </c>
      <c r="D185" s="72" t="s">
        <v>1586</v>
      </c>
      <c r="E185" s="72" t="s">
        <v>42</v>
      </c>
      <c r="F185" s="377"/>
      <c r="G185" s="377"/>
      <c r="H185" s="172">
        <v>0</v>
      </c>
      <c r="I185" s="173">
        <v>0</v>
      </c>
      <c r="J185" s="100">
        <f t="shared" si="4"/>
        <v>20</v>
      </c>
      <c r="K185" s="91">
        <f t="shared" si="5"/>
        <v>26</v>
      </c>
    </row>
    <row r="186" spans="1:11" ht="13.8" x14ac:dyDescent="0.25">
      <c r="A186" s="118">
        <v>181</v>
      </c>
      <c r="B186" s="72" t="s">
        <v>1764</v>
      </c>
      <c r="C186" s="72" t="s">
        <v>1777</v>
      </c>
      <c r="D186" s="72" t="s">
        <v>1778</v>
      </c>
      <c r="E186" s="72" t="s">
        <v>43</v>
      </c>
      <c r="F186" s="377"/>
      <c r="G186" s="377"/>
      <c r="H186" s="172">
        <v>0</v>
      </c>
      <c r="I186" s="173">
        <v>0</v>
      </c>
      <c r="J186" s="100">
        <f t="shared" si="4"/>
        <v>20</v>
      </c>
      <c r="K186" s="91">
        <f t="shared" si="5"/>
        <v>27</v>
      </c>
    </row>
    <row r="187" spans="1:11" ht="13.8" x14ac:dyDescent="0.25">
      <c r="A187" s="118">
        <v>182</v>
      </c>
      <c r="B187" s="72" t="s">
        <v>1685</v>
      </c>
      <c r="C187" s="72" t="s">
        <v>1396</v>
      </c>
      <c r="D187" s="72" t="s">
        <v>1657</v>
      </c>
      <c r="E187" s="72" t="s">
        <v>42</v>
      </c>
      <c r="F187" s="377"/>
      <c r="G187" s="377"/>
      <c r="H187" s="172">
        <v>0</v>
      </c>
      <c r="I187" s="173">
        <v>0</v>
      </c>
      <c r="J187" s="100">
        <f t="shared" si="4"/>
        <v>20</v>
      </c>
      <c r="K187" s="91">
        <f t="shared" si="5"/>
        <v>28</v>
      </c>
    </row>
    <row r="188" spans="1:11" ht="13.8" x14ac:dyDescent="0.25">
      <c r="A188" s="118">
        <v>183</v>
      </c>
      <c r="B188" s="72" t="s">
        <v>1603</v>
      </c>
      <c r="C188" s="72" t="s">
        <v>1641</v>
      </c>
      <c r="D188" s="72" t="s">
        <v>375</v>
      </c>
      <c r="E188" s="72" t="s">
        <v>38</v>
      </c>
      <c r="F188" s="377"/>
      <c r="G188" s="377"/>
      <c r="H188" s="172">
        <v>0</v>
      </c>
      <c r="I188" s="173">
        <v>0</v>
      </c>
      <c r="J188" s="100">
        <f t="shared" si="4"/>
        <v>20</v>
      </c>
      <c r="K188" s="91">
        <f t="shared" si="5"/>
        <v>29</v>
      </c>
    </row>
    <row r="189" spans="1:11" ht="13.8" x14ac:dyDescent="0.25">
      <c r="A189" s="118">
        <v>184</v>
      </c>
      <c r="B189" s="72" t="s">
        <v>1773</v>
      </c>
      <c r="C189" s="72" t="s">
        <v>1819</v>
      </c>
      <c r="D189" s="72" t="s">
        <v>219</v>
      </c>
      <c r="E189" s="72" t="s">
        <v>38</v>
      </c>
      <c r="F189" s="377"/>
      <c r="G189" s="377"/>
      <c r="H189" s="172">
        <v>0</v>
      </c>
      <c r="I189" s="173">
        <v>0</v>
      </c>
      <c r="J189" s="100">
        <f t="shared" si="4"/>
        <v>20</v>
      </c>
      <c r="K189" s="91">
        <f t="shared" si="5"/>
        <v>30</v>
      </c>
    </row>
    <row r="190" spans="1:11" ht="13.8" x14ac:dyDescent="0.25">
      <c r="A190" s="118">
        <v>185</v>
      </c>
      <c r="B190" s="72" t="s">
        <v>465</v>
      </c>
      <c r="C190" s="72" t="s">
        <v>99</v>
      </c>
      <c r="D190" s="72" t="s">
        <v>132</v>
      </c>
      <c r="E190" s="72" t="s">
        <v>41</v>
      </c>
      <c r="F190" s="377"/>
      <c r="G190" s="377"/>
      <c r="H190" s="172">
        <v>0</v>
      </c>
      <c r="I190" s="173">
        <v>0</v>
      </c>
      <c r="J190" s="100">
        <f t="shared" si="4"/>
        <v>20</v>
      </c>
      <c r="K190" s="91">
        <f t="shared" si="5"/>
        <v>31</v>
      </c>
    </row>
    <row r="191" spans="1:11" ht="13.8" x14ac:dyDescent="0.25">
      <c r="A191" s="118">
        <v>186</v>
      </c>
      <c r="B191" s="72" t="s">
        <v>907</v>
      </c>
      <c r="C191" s="72" t="s">
        <v>1992</v>
      </c>
      <c r="D191" s="72" t="s">
        <v>168</v>
      </c>
      <c r="E191" s="72" t="s">
        <v>42</v>
      </c>
      <c r="F191" s="377"/>
      <c r="G191" s="377"/>
      <c r="H191" s="172">
        <v>0</v>
      </c>
      <c r="I191" s="173">
        <v>0</v>
      </c>
      <c r="J191" s="100">
        <f t="shared" si="4"/>
        <v>20</v>
      </c>
      <c r="K191" s="91">
        <f t="shared" si="5"/>
        <v>32</v>
      </c>
    </row>
    <row r="192" spans="1:11" ht="13.8" x14ac:dyDescent="0.25">
      <c r="A192" s="118">
        <v>187</v>
      </c>
      <c r="B192" s="72" t="s">
        <v>1600</v>
      </c>
      <c r="C192" s="72" t="s">
        <v>1970</v>
      </c>
      <c r="D192" s="72" t="s">
        <v>122</v>
      </c>
      <c r="E192" s="72" t="s">
        <v>1923</v>
      </c>
      <c r="F192" s="377"/>
      <c r="G192" s="377"/>
      <c r="H192" s="172">
        <v>0</v>
      </c>
      <c r="I192" s="173">
        <v>0</v>
      </c>
      <c r="J192" s="100">
        <f t="shared" si="4"/>
        <v>20</v>
      </c>
      <c r="K192" s="91">
        <f t="shared" si="5"/>
        <v>33</v>
      </c>
    </row>
    <row r="193" spans="1:11" ht="13.8" x14ac:dyDescent="0.25">
      <c r="A193" s="118">
        <v>188</v>
      </c>
      <c r="B193" s="72" t="s">
        <v>1669</v>
      </c>
      <c r="C193" s="72" t="s">
        <v>89</v>
      </c>
      <c r="D193" s="72" t="s">
        <v>1837</v>
      </c>
      <c r="E193" s="72" t="s">
        <v>37</v>
      </c>
      <c r="F193" s="377"/>
      <c r="G193" s="377"/>
      <c r="H193" s="172">
        <v>0</v>
      </c>
      <c r="I193" s="173">
        <v>0</v>
      </c>
      <c r="J193" s="100">
        <f t="shared" si="4"/>
        <v>20</v>
      </c>
      <c r="K193" s="91">
        <f t="shared" si="5"/>
        <v>34</v>
      </c>
    </row>
    <row r="194" spans="1:11" ht="13.8" x14ac:dyDescent="0.25">
      <c r="A194" s="118">
        <v>189</v>
      </c>
      <c r="B194" s="72" t="s">
        <v>1594</v>
      </c>
      <c r="C194" s="72" t="s">
        <v>2166</v>
      </c>
      <c r="D194" s="72" t="s">
        <v>2167</v>
      </c>
      <c r="E194" s="72" t="s">
        <v>44</v>
      </c>
      <c r="F194" s="377"/>
      <c r="G194" s="377"/>
      <c r="H194" s="172">
        <v>0</v>
      </c>
      <c r="I194" s="173">
        <v>0</v>
      </c>
      <c r="J194" s="100">
        <f t="shared" si="4"/>
        <v>20</v>
      </c>
      <c r="K194" s="91">
        <f t="shared" si="5"/>
        <v>35</v>
      </c>
    </row>
    <row r="195" spans="1:11" ht="13.8" x14ac:dyDescent="0.25">
      <c r="A195" s="118">
        <v>190</v>
      </c>
      <c r="B195" s="72" t="s">
        <v>693</v>
      </c>
      <c r="C195" s="72" t="s">
        <v>1995</v>
      </c>
      <c r="D195" s="72" t="s">
        <v>153</v>
      </c>
      <c r="E195" s="72" t="s">
        <v>50</v>
      </c>
      <c r="F195" s="377"/>
      <c r="G195" s="377"/>
      <c r="H195" s="172">
        <v>0</v>
      </c>
      <c r="I195" s="173">
        <v>0</v>
      </c>
      <c r="J195" s="100">
        <f t="shared" si="4"/>
        <v>20</v>
      </c>
      <c r="K195" s="91">
        <f t="shared" si="5"/>
        <v>36</v>
      </c>
    </row>
    <row r="196" spans="1:11" ht="13.8" x14ac:dyDescent="0.25">
      <c r="A196" s="118">
        <v>191</v>
      </c>
      <c r="B196" s="72" t="s">
        <v>475</v>
      </c>
      <c r="C196" s="72" t="s">
        <v>99</v>
      </c>
      <c r="D196" s="72" t="s">
        <v>1068</v>
      </c>
      <c r="E196" s="72" t="s">
        <v>39</v>
      </c>
      <c r="F196" s="377"/>
      <c r="G196" s="377"/>
      <c r="H196" s="172">
        <v>0</v>
      </c>
      <c r="I196" s="173">
        <v>0</v>
      </c>
      <c r="J196" s="100">
        <f t="shared" si="4"/>
        <v>20</v>
      </c>
      <c r="K196" s="91">
        <f t="shared" si="5"/>
        <v>37</v>
      </c>
    </row>
    <row r="197" spans="1:11" ht="13.8" x14ac:dyDescent="0.25">
      <c r="A197" s="118">
        <v>192</v>
      </c>
      <c r="B197" s="72" t="s">
        <v>584</v>
      </c>
      <c r="C197" s="72" t="s">
        <v>2018</v>
      </c>
      <c r="D197" s="72" t="s">
        <v>349</v>
      </c>
      <c r="E197" s="72" t="s">
        <v>1923</v>
      </c>
      <c r="F197" s="377"/>
      <c r="G197" s="377"/>
      <c r="H197" s="172">
        <v>0</v>
      </c>
      <c r="I197" s="173">
        <v>0</v>
      </c>
      <c r="J197" s="100">
        <f t="shared" si="4"/>
        <v>20</v>
      </c>
      <c r="K197" s="91">
        <f t="shared" si="5"/>
        <v>38</v>
      </c>
    </row>
    <row r="198" spans="1:11" ht="13.8" x14ac:dyDescent="0.25">
      <c r="A198" s="118">
        <v>193</v>
      </c>
      <c r="B198" s="72" t="s">
        <v>1088</v>
      </c>
      <c r="C198" s="72" t="s">
        <v>313</v>
      </c>
      <c r="D198" s="72" t="s">
        <v>371</v>
      </c>
      <c r="E198" s="72" t="s">
        <v>1923</v>
      </c>
      <c r="F198" s="377"/>
      <c r="G198" s="377"/>
      <c r="H198" s="172">
        <v>0</v>
      </c>
      <c r="I198" s="173">
        <v>0</v>
      </c>
      <c r="J198" s="100">
        <f t="shared" si="4"/>
        <v>20</v>
      </c>
      <c r="K198" s="91">
        <f t="shared" si="5"/>
        <v>39</v>
      </c>
    </row>
    <row r="199" spans="1:11" ht="13.8" x14ac:dyDescent="0.25">
      <c r="A199" s="118">
        <v>194</v>
      </c>
      <c r="B199" s="72" t="s">
        <v>1003</v>
      </c>
      <c r="C199" s="72" t="s">
        <v>1852</v>
      </c>
      <c r="D199" s="72" t="s">
        <v>1853</v>
      </c>
      <c r="E199" s="72" t="s">
        <v>44</v>
      </c>
      <c r="F199" s="377"/>
      <c r="G199" s="377"/>
      <c r="H199" s="172">
        <v>0</v>
      </c>
      <c r="I199" s="173">
        <v>0</v>
      </c>
      <c r="J199" s="100">
        <f t="shared" si="4"/>
        <v>20</v>
      </c>
      <c r="K199" s="91">
        <f t="shared" si="5"/>
        <v>40</v>
      </c>
    </row>
    <row r="200" spans="1:11" ht="13.8" x14ac:dyDescent="0.25">
      <c r="A200" s="118">
        <v>195</v>
      </c>
      <c r="B200" s="72" t="s">
        <v>746</v>
      </c>
      <c r="C200" s="72" t="s">
        <v>96</v>
      </c>
      <c r="D200" s="72" t="s">
        <v>115</v>
      </c>
      <c r="E200" s="72" t="s">
        <v>1923</v>
      </c>
      <c r="F200" s="377"/>
      <c r="G200" s="377"/>
      <c r="H200" s="172">
        <v>0</v>
      </c>
      <c r="I200" s="173">
        <v>0</v>
      </c>
      <c r="J200" s="100">
        <f t="shared" ref="J200:J239" si="6">IF(I200=I199,J199,IF(I200=0,ROUNDDOWN(20,0),J199-K199))</f>
        <v>20</v>
      </c>
      <c r="K200" s="91">
        <f t="shared" ref="K200:K239" si="7">IF(I200&lt;I199,1,IF(I200=I199,K199+1,0))</f>
        <v>41</v>
      </c>
    </row>
    <row r="201" spans="1:11" ht="13.8" x14ac:dyDescent="0.25">
      <c r="A201" s="118">
        <v>196</v>
      </c>
      <c r="B201" s="72" t="s">
        <v>1558</v>
      </c>
      <c r="C201" s="72" t="s">
        <v>1587</v>
      </c>
      <c r="D201" s="72" t="s">
        <v>251</v>
      </c>
      <c r="E201" s="72" t="s">
        <v>43</v>
      </c>
      <c r="F201" s="377"/>
      <c r="G201" s="377"/>
      <c r="H201" s="172">
        <v>0</v>
      </c>
      <c r="I201" s="173">
        <v>0</v>
      </c>
      <c r="J201" s="100">
        <f t="shared" si="6"/>
        <v>20</v>
      </c>
      <c r="K201" s="91">
        <f t="shared" si="7"/>
        <v>42</v>
      </c>
    </row>
    <row r="202" spans="1:11" ht="13.8" x14ac:dyDescent="0.25">
      <c r="A202" s="118">
        <v>197</v>
      </c>
      <c r="B202" s="72" t="s">
        <v>549</v>
      </c>
      <c r="C202" s="72" t="s">
        <v>229</v>
      </c>
      <c r="D202" s="72" t="s">
        <v>1964</v>
      </c>
      <c r="E202" s="72" t="s">
        <v>43</v>
      </c>
      <c r="F202" s="377"/>
      <c r="G202" s="377"/>
      <c r="H202" s="172">
        <v>0</v>
      </c>
      <c r="I202" s="173">
        <v>0</v>
      </c>
      <c r="J202" s="100">
        <f t="shared" si="6"/>
        <v>20</v>
      </c>
      <c r="K202" s="91">
        <f t="shared" si="7"/>
        <v>43</v>
      </c>
    </row>
    <row r="203" spans="1:11" ht="13.8" x14ac:dyDescent="0.25">
      <c r="A203" s="118">
        <v>198</v>
      </c>
      <c r="B203" s="72" t="s">
        <v>1610</v>
      </c>
      <c r="C203" s="72" t="s">
        <v>96</v>
      </c>
      <c r="D203" s="72" t="s">
        <v>1213</v>
      </c>
      <c r="E203" s="72" t="s">
        <v>47</v>
      </c>
      <c r="F203" s="377"/>
      <c r="G203" s="377"/>
      <c r="H203" s="172">
        <v>0</v>
      </c>
      <c r="I203" s="173">
        <v>0</v>
      </c>
      <c r="J203" s="100">
        <f t="shared" si="6"/>
        <v>20</v>
      </c>
      <c r="K203" s="91">
        <f t="shared" si="7"/>
        <v>44</v>
      </c>
    </row>
    <row r="204" spans="1:11" ht="13.8" x14ac:dyDescent="0.25">
      <c r="A204" s="118">
        <v>199</v>
      </c>
      <c r="B204" s="72" t="s">
        <v>1494</v>
      </c>
      <c r="C204" s="72" t="s">
        <v>916</v>
      </c>
      <c r="D204" s="72" t="s">
        <v>109</v>
      </c>
      <c r="E204" s="72" t="s">
        <v>48</v>
      </c>
      <c r="F204" s="377"/>
      <c r="G204" s="377"/>
      <c r="H204" s="172">
        <v>0</v>
      </c>
      <c r="I204" s="173">
        <v>0</v>
      </c>
      <c r="J204" s="100">
        <f t="shared" si="6"/>
        <v>20</v>
      </c>
      <c r="K204" s="91">
        <f t="shared" si="7"/>
        <v>45</v>
      </c>
    </row>
    <row r="205" spans="1:11" ht="13.8" x14ac:dyDescent="0.25">
      <c r="A205" s="118">
        <v>200</v>
      </c>
      <c r="B205" s="72" t="s">
        <v>578</v>
      </c>
      <c r="C205" s="72" t="s">
        <v>89</v>
      </c>
      <c r="D205" s="72" t="s">
        <v>2153</v>
      </c>
      <c r="E205" s="72" t="s">
        <v>1923</v>
      </c>
      <c r="F205" s="377"/>
      <c r="G205" s="377"/>
      <c r="H205" s="172">
        <v>0</v>
      </c>
      <c r="I205" s="173">
        <v>0</v>
      </c>
      <c r="J205" s="100">
        <f t="shared" si="6"/>
        <v>20</v>
      </c>
      <c r="K205" s="91">
        <f t="shared" si="7"/>
        <v>46</v>
      </c>
    </row>
    <row r="206" spans="1:11" ht="13.8" x14ac:dyDescent="0.25">
      <c r="A206" s="118">
        <v>201</v>
      </c>
      <c r="B206" s="72" t="s">
        <v>685</v>
      </c>
      <c r="C206" s="72" t="s">
        <v>2077</v>
      </c>
      <c r="D206" s="72" t="s">
        <v>79</v>
      </c>
      <c r="E206" s="72" t="s">
        <v>37</v>
      </c>
      <c r="F206" s="377"/>
      <c r="G206" s="377"/>
      <c r="H206" s="172">
        <v>0</v>
      </c>
      <c r="I206" s="173">
        <v>0</v>
      </c>
      <c r="J206" s="100">
        <f t="shared" si="6"/>
        <v>20</v>
      </c>
      <c r="K206" s="91">
        <f t="shared" si="7"/>
        <v>47</v>
      </c>
    </row>
    <row r="207" spans="1:11" ht="13.8" x14ac:dyDescent="0.25">
      <c r="A207" s="118">
        <v>202</v>
      </c>
      <c r="B207" s="72" t="s">
        <v>808</v>
      </c>
      <c r="C207" s="72" t="s">
        <v>2024</v>
      </c>
      <c r="D207" s="72" t="s">
        <v>1047</v>
      </c>
      <c r="E207" s="72" t="s">
        <v>38</v>
      </c>
      <c r="F207" s="377"/>
      <c r="G207" s="377"/>
      <c r="H207" s="172">
        <v>0</v>
      </c>
      <c r="I207" s="173">
        <v>0</v>
      </c>
      <c r="J207" s="100">
        <f t="shared" si="6"/>
        <v>20</v>
      </c>
      <c r="K207" s="91">
        <f t="shared" si="7"/>
        <v>48</v>
      </c>
    </row>
    <row r="208" spans="1:11" ht="13.8" x14ac:dyDescent="0.25">
      <c r="A208" s="118">
        <v>203</v>
      </c>
      <c r="B208" s="72" t="s">
        <v>797</v>
      </c>
      <c r="C208" s="72" t="s">
        <v>2085</v>
      </c>
      <c r="D208" s="72" t="s">
        <v>2086</v>
      </c>
      <c r="E208" s="72" t="s">
        <v>1923</v>
      </c>
      <c r="F208" s="377"/>
      <c r="G208" s="377"/>
      <c r="H208" s="172">
        <v>0</v>
      </c>
      <c r="I208" s="173">
        <v>0</v>
      </c>
      <c r="J208" s="100">
        <f t="shared" si="6"/>
        <v>20</v>
      </c>
      <c r="K208" s="91">
        <f t="shared" si="7"/>
        <v>49</v>
      </c>
    </row>
    <row r="209" spans="1:11" ht="13.8" x14ac:dyDescent="0.25">
      <c r="A209" s="118">
        <v>204</v>
      </c>
      <c r="B209" s="72" t="s">
        <v>822</v>
      </c>
      <c r="C209" s="72" t="s">
        <v>2030</v>
      </c>
      <c r="D209" s="72" t="s">
        <v>2031</v>
      </c>
      <c r="E209" s="72" t="s">
        <v>38</v>
      </c>
      <c r="F209" s="377"/>
      <c r="G209" s="377"/>
      <c r="H209" s="172">
        <v>0</v>
      </c>
      <c r="I209" s="173">
        <v>0</v>
      </c>
      <c r="J209" s="100">
        <f t="shared" si="6"/>
        <v>20</v>
      </c>
      <c r="K209" s="91">
        <f t="shared" si="7"/>
        <v>50</v>
      </c>
    </row>
    <row r="210" spans="1:11" ht="13.8" x14ac:dyDescent="0.25">
      <c r="A210" s="118">
        <v>205</v>
      </c>
      <c r="B210" s="72" t="s">
        <v>806</v>
      </c>
      <c r="C210" s="72" t="s">
        <v>2087</v>
      </c>
      <c r="D210" s="72" t="s">
        <v>2086</v>
      </c>
      <c r="E210" s="72" t="s">
        <v>1923</v>
      </c>
      <c r="F210" s="377"/>
      <c r="G210" s="377"/>
      <c r="H210" s="172">
        <v>0</v>
      </c>
      <c r="I210" s="173">
        <v>0</v>
      </c>
      <c r="J210" s="100">
        <f t="shared" si="6"/>
        <v>20</v>
      </c>
      <c r="K210" s="91">
        <f t="shared" si="7"/>
        <v>51</v>
      </c>
    </row>
    <row r="211" spans="1:11" ht="13.8" x14ac:dyDescent="0.25">
      <c r="A211" s="118">
        <v>206</v>
      </c>
      <c r="B211" s="72" t="s">
        <v>473</v>
      </c>
      <c r="C211" s="72" t="s">
        <v>165</v>
      </c>
      <c r="D211" s="72" t="s">
        <v>1058</v>
      </c>
      <c r="E211" s="72" t="s">
        <v>44</v>
      </c>
      <c r="F211" s="377"/>
      <c r="G211" s="377"/>
      <c r="H211" s="172">
        <v>0</v>
      </c>
      <c r="I211" s="173">
        <v>0</v>
      </c>
      <c r="J211" s="100">
        <f t="shared" si="6"/>
        <v>20</v>
      </c>
      <c r="K211" s="91">
        <f t="shared" si="7"/>
        <v>52</v>
      </c>
    </row>
    <row r="212" spans="1:11" ht="13.8" x14ac:dyDescent="0.25">
      <c r="A212" s="118">
        <v>207</v>
      </c>
      <c r="B212" s="72" t="s">
        <v>1121</v>
      </c>
      <c r="C212" s="72" t="s">
        <v>1128</v>
      </c>
      <c r="D212" s="72" t="s">
        <v>78</v>
      </c>
      <c r="E212" s="72" t="s">
        <v>1923</v>
      </c>
      <c r="F212" s="377"/>
      <c r="G212" s="377"/>
      <c r="H212" s="172">
        <v>0</v>
      </c>
      <c r="I212" s="173">
        <v>0</v>
      </c>
      <c r="J212" s="100">
        <f t="shared" si="6"/>
        <v>20</v>
      </c>
      <c r="K212" s="91">
        <f t="shared" si="7"/>
        <v>53</v>
      </c>
    </row>
    <row r="213" spans="1:11" ht="13.8" x14ac:dyDescent="0.25">
      <c r="A213" s="118">
        <v>208</v>
      </c>
      <c r="B213" s="72" t="s">
        <v>802</v>
      </c>
      <c r="C213" s="72" t="s">
        <v>402</v>
      </c>
      <c r="D213" s="72" t="s">
        <v>168</v>
      </c>
      <c r="E213" s="72" t="s">
        <v>37</v>
      </c>
      <c r="F213" s="377"/>
      <c r="G213" s="377"/>
      <c r="H213" s="172">
        <v>0</v>
      </c>
      <c r="I213" s="173">
        <v>0</v>
      </c>
      <c r="J213" s="100">
        <f t="shared" si="6"/>
        <v>20</v>
      </c>
      <c r="K213" s="91">
        <f t="shared" si="7"/>
        <v>54</v>
      </c>
    </row>
    <row r="214" spans="1:11" ht="13.8" x14ac:dyDescent="0.25">
      <c r="A214" s="118">
        <v>209</v>
      </c>
      <c r="B214" s="72" t="s">
        <v>683</v>
      </c>
      <c r="C214" s="72" t="s">
        <v>346</v>
      </c>
      <c r="D214" s="72" t="s">
        <v>142</v>
      </c>
      <c r="E214" s="72" t="s">
        <v>44</v>
      </c>
      <c r="F214" s="377"/>
      <c r="G214" s="377"/>
      <c r="H214" s="172">
        <v>0</v>
      </c>
      <c r="I214" s="173">
        <v>0</v>
      </c>
      <c r="J214" s="100">
        <f t="shared" si="6"/>
        <v>20</v>
      </c>
      <c r="K214" s="91">
        <f t="shared" si="7"/>
        <v>55</v>
      </c>
    </row>
    <row r="215" spans="1:11" ht="13.8" x14ac:dyDescent="0.25">
      <c r="A215" s="118">
        <v>210</v>
      </c>
      <c r="B215" s="72" t="s">
        <v>573</v>
      </c>
      <c r="C215" s="72" t="s">
        <v>1790</v>
      </c>
      <c r="D215" s="72" t="s">
        <v>1205</v>
      </c>
      <c r="E215" s="72" t="s">
        <v>43</v>
      </c>
      <c r="F215" s="377"/>
      <c r="G215" s="377"/>
      <c r="H215" s="172">
        <v>0</v>
      </c>
      <c r="I215" s="173">
        <v>0</v>
      </c>
      <c r="J215" s="100">
        <f t="shared" si="6"/>
        <v>20</v>
      </c>
      <c r="K215" s="91">
        <f t="shared" si="7"/>
        <v>56</v>
      </c>
    </row>
    <row r="216" spans="1:11" ht="13.8" x14ac:dyDescent="0.25">
      <c r="A216" s="118">
        <v>211</v>
      </c>
      <c r="B216" s="72" t="s">
        <v>1010</v>
      </c>
      <c r="C216" s="72" t="s">
        <v>2072</v>
      </c>
      <c r="D216" s="72" t="s">
        <v>141</v>
      </c>
      <c r="E216" s="72" t="s">
        <v>43</v>
      </c>
      <c r="F216" s="377"/>
      <c r="G216" s="377"/>
      <c r="H216" s="172">
        <v>0</v>
      </c>
      <c r="I216" s="173">
        <v>0</v>
      </c>
      <c r="J216" s="100">
        <f t="shared" si="6"/>
        <v>20</v>
      </c>
      <c r="K216" s="91">
        <f t="shared" si="7"/>
        <v>57</v>
      </c>
    </row>
    <row r="217" spans="1:11" ht="13.8" x14ac:dyDescent="0.25">
      <c r="A217" s="118">
        <v>212</v>
      </c>
      <c r="B217" s="72" t="s">
        <v>585</v>
      </c>
      <c r="C217" s="72" t="s">
        <v>1989</v>
      </c>
      <c r="D217" s="72" t="s">
        <v>1791</v>
      </c>
      <c r="E217" s="72" t="s">
        <v>50</v>
      </c>
      <c r="F217" s="377"/>
      <c r="G217" s="377"/>
      <c r="H217" s="172">
        <v>0</v>
      </c>
      <c r="I217" s="173">
        <v>0</v>
      </c>
      <c r="J217" s="100">
        <f t="shared" si="6"/>
        <v>20</v>
      </c>
      <c r="K217" s="91">
        <f t="shared" si="7"/>
        <v>58</v>
      </c>
    </row>
    <row r="218" spans="1:11" ht="13.8" x14ac:dyDescent="0.25">
      <c r="A218" s="118">
        <v>213</v>
      </c>
      <c r="B218" s="72" t="s">
        <v>748</v>
      </c>
      <c r="C218" s="72" t="s">
        <v>2118</v>
      </c>
      <c r="D218" s="72" t="s">
        <v>2015</v>
      </c>
      <c r="E218" s="72" t="s">
        <v>41</v>
      </c>
      <c r="F218" s="377"/>
      <c r="G218" s="377"/>
      <c r="H218" s="172">
        <v>0</v>
      </c>
      <c r="I218" s="173">
        <v>0</v>
      </c>
      <c r="J218" s="100">
        <f t="shared" si="6"/>
        <v>20</v>
      </c>
      <c r="K218" s="91">
        <f t="shared" si="7"/>
        <v>59</v>
      </c>
    </row>
    <row r="219" spans="1:11" ht="13.8" x14ac:dyDescent="0.25">
      <c r="A219" s="118">
        <v>214</v>
      </c>
      <c r="B219" s="72" t="s">
        <v>1700</v>
      </c>
      <c r="C219" s="72" t="s">
        <v>1413</v>
      </c>
      <c r="D219" s="72" t="s">
        <v>1046</v>
      </c>
      <c r="E219" s="72" t="s">
        <v>40</v>
      </c>
      <c r="F219" s="377"/>
      <c r="G219" s="377"/>
      <c r="H219" s="172">
        <v>0</v>
      </c>
      <c r="I219" s="173">
        <v>0</v>
      </c>
      <c r="J219" s="100">
        <f t="shared" si="6"/>
        <v>20</v>
      </c>
      <c r="K219" s="91">
        <f t="shared" si="7"/>
        <v>60</v>
      </c>
    </row>
    <row r="220" spans="1:11" ht="13.8" x14ac:dyDescent="0.25">
      <c r="A220" s="118">
        <v>215</v>
      </c>
      <c r="B220" s="72" t="s">
        <v>1602</v>
      </c>
      <c r="C220" s="72" t="s">
        <v>136</v>
      </c>
      <c r="D220" s="72" t="s">
        <v>196</v>
      </c>
      <c r="E220" s="72" t="s">
        <v>38</v>
      </c>
      <c r="F220" s="377"/>
      <c r="G220" s="377"/>
      <c r="H220" s="172">
        <v>0</v>
      </c>
      <c r="I220" s="173">
        <v>0</v>
      </c>
      <c r="J220" s="100">
        <f t="shared" si="6"/>
        <v>20</v>
      </c>
      <c r="K220" s="91">
        <f t="shared" si="7"/>
        <v>61</v>
      </c>
    </row>
    <row r="221" spans="1:11" ht="13.8" x14ac:dyDescent="0.25">
      <c r="A221" s="118">
        <v>216</v>
      </c>
      <c r="B221" s="72" t="s">
        <v>852</v>
      </c>
      <c r="C221" s="72" t="s">
        <v>1982</v>
      </c>
      <c r="D221" s="72" t="s">
        <v>1983</v>
      </c>
      <c r="E221" s="72" t="s">
        <v>41</v>
      </c>
      <c r="F221" s="377"/>
      <c r="G221" s="377"/>
      <c r="H221" s="172">
        <v>0</v>
      </c>
      <c r="I221" s="173">
        <v>0</v>
      </c>
      <c r="J221" s="100">
        <f t="shared" si="6"/>
        <v>20</v>
      </c>
      <c r="K221" s="91">
        <f t="shared" si="7"/>
        <v>62</v>
      </c>
    </row>
    <row r="222" spans="1:11" ht="13.8" x14ac:dyDescent="0.25">
      <c r="A222" s="118">
        <v>217</v>
      </c>
      <c r="B222" s="72" t="s">
        <v>642</v>
      </c>
      <c r="C222" s="72" t="s">
        <v>295</v>
      </c>
      <c r="D222" s="72" t="s">
        <v>305</v>
      </c>
      <c r="E222" s="72" t="s">
        <v>48</v>
      </c>
      <c r="F222" s="377"/>
      <c r="G222" s="377"/>
      <c r="H222" s="172">
        <v>0</v>
      </c>
      <c r="I222" s="173">
        <v>0</v>
      </c>
      <c r="J222" s="100">
        <f t="shared" si="6"/>
        <v>20</v>
      </c>
      <c r="K222" s="91">
        <f t="shared" si="7"/>
        <v>63</v>
      </c>
    </row>
    <row r="223" spans="1:11" ht="13.8" x14ac:dyDescent="0.25">
      <c r="A223" s="118">
        <v>218</v>
      </c>
      <c r="B223" s="72" t="s">
        <v>1091</v>
      </c>
      <c r="C223" s="72" t="s">
        <v>2138</v>
      </c>
      <c r="D223" s="72" t="s">
        <v>2139</v>
      </c>
      <c r="E223" s="72" t="s">
        <v>48</v>
      </c>
      <c r="F223" s="377"/>
      <c r="G223" s="377"/>
      <c r="H223" s="172">
        <v>0</v>
      </c>
      <c r="I223" s="173">
        <v>0</v>
      </c>
      <c r="J223" s="100">
        <f t="shared" si="6"/>
        <v>20</v>
      </c>
      <c r="K223" s="91">
        <f t="shared" si="7"/>
        <v>64</v>
      </c>
    </row>
    <row r="224" spans="1:11" ht="13.8" x14ac:dyDescent="0.25">
      <c r="A224" s="118">
        <v>219</v>
      </c>
      <c r="B224" s="72" t="s">
        <v>503</v>
      </c>
      <c r="C224" s="72" t="s">
        <v>96</v>
      </c>
      <c r="D224" s="72" t="s">
        <v>1798</v>
      </c>
      <c r="E224" s="72" t="s">
        <v>48</v>
      </c>
      <c r="F224" s="377"/>
      <c r="G224" s="377"/>
      <c r="H224" s="172">
        <v>0</v>
      </c>
      <c r="I224" s="173">
        <v>0</v>
      </c>
      <c r="J224" s="100">
        <f t="shared" si="6"/>
        <v>20</v>
      </c>
      <c r="K224" s="91">
        <f t="shared" si="7"/>
        <v>65</v>
      </c>
    </row>
    <row r="225" spans="1:11" ht="13.8" x14ac:dyDescent="0.25">
      <c r="A225" s="118">
        <v>220</v>
      </c>
      <c r="B225" s="72" t="s">
        <v>521</v>
      </c>
      <c r="C225" s="72" t="s">
        <v>74</v>
      </c>
      <c r="D225" s="72" t="s">
        <v>306</v>
      </c>
      <c r="E225" s="72" t="s">
        <v>48</v>
      </c>
      <c r="F225" s="377"/>
      <c r="G225" s="377"/>
      <c r="H225" s="172">
        <v>0</v>
      </c>
      <c r="I225" s="173">
        <v>0</v>
      </c>
      <c r="J225" s="100">
        <f t="shared" si="6"/>
        <v>20</v>
      </c>
      <c r="K225" s="91">
        <f t="shared" si="7"/>
        <v>66</v>
      </c>
    </row>
    <row r="226" spans="1:11" ht="13.8" x14ac:dyDescent="0.25">
      <c r="A226" s="118">
        <v>221</v>
      </c>
      <c r="B226" s="72" t="s">
        <v>1516</v>
      </c>
      <c r="C226" s="72" t="s">
        <v>95</v>
      </c>
      <c r="D226" s="72" t="s">
        <v>298</v>
      </c>
      <c r="E226" s="72" t="s">
        <v>41</v>
      </c>
      <c r="F226" s="377"/>
      <c r="G226" s="377"/>
      <c r="H226" s="172">
        <v>0</v>
      </c>
      <c r="I226" s="173">
        <v>0</v>
      </c>
      <c r="J226" s="100">
        <f t="shared" si="6"/>
        <v>20</v>
      </c>
      <c r="K226" s="91">
        <f t="shared" si="7"/>
        <v>67</v>
      </c>
    </row>
    <row r="227" spans="1:11" ht="13.8" x14ac:dyDescent="0.25">
      <c r="A227" s="118">
        <v>222</v>
      </c>
      <c r="B227" s="72" t="s">
        <v>941</v>
      </c>
      <c r="C227" s="72" t="s">
        <v>249</v>
      </c>
      <c r="D227" s="72" t="s">
        <v>2134</v>
      </c>
      <c r="E227" s="72" t="s">
        <v>47</v>
      </c>
      <c r="F227" s="377"/>
      <c r="G227" s="377"/>
      <c r="H227" s="172">
        <v>0</v>
      </c>
      <c r="I227" s="173">
        <v>0</v>
      </c>
      <c r="J227" s="100">
        <f t="shared" si="6"/>
        <v>20</v>
      </c>
      <c r="K227" s="91">
        <f t="shared" si="7"/>
        <v>68</v>
      </c>
    </row>
    <row r="228" spans="1:11" ht="13.8" x14ac:dyDescent="0.25">
      <c r="A228" s="118">
        <v>223</v>
      </c>
      <c r="B228" s="72" t="s">
        <v>813</v>
      </c>
      <c r="C228" s="72" t="s">
        <v>1990</v>
      </c>
      <c r="D228" s="72" t="s">
        <v>1894</v>
      </c>
      <c r="E228" s="72" t="s">
        <v>43</v>
      </c>
      <c r="F228" s="377"/>
      <c r="G228" s="377"/>
      <c r="H228" s="172">
        <v>0</v>
      </c>
      <c r="I228" s="173">
        <v>0</v>
      </c>
      <c r="J228" s="100">
        <f t="shared" si="6"/>
        <v>20</v>
      </c>
      <c r="K228" s="91">
        <f t="shared" si="7"/>
        <v>69</v>
      </c>
    </row>
    <row r="229" spans="1:11" ht="13.8" x14ac:dyDescent="0.25">
      <c r="A229" s="118">
        <v>224</v>
      </c>
      <c r="B229" s="72" t="s">
        <v>499</v>
      </c>
      <c r="C229" s="72" t="s">
        <v>256</v>
      </c>
      <c r="D229" s="72" t="s">
        <v>1841</v>
      </c>
      <c r="E229" s="72" t="s">
        <v>1923</v>
      </c>
      <c r="F229" s="377"/>
      <c r="G229" s="377"/>
      <c r="H229" s="172">
        <v>0</v>
      </c>
      <c r="I229" s="173">
        <v>0</v>
      </c>
      <c r="J229" s="100">
        <f t="shared" si="6"/>
        <v>20</v>
      </c>
      <c r="K229" s="91">
        <f t="shared" si="7"/>
        <v>70</v>
      </c>
    </row>
    <row r="230" spans="1:11" ht="13.8" x14ac:dyDescent="0.25">
      <c r="A230" s="118">
        <v>225</v>
      </c>
      <c r="B230" s="72" t="s">
        <v>880</v>
      </c>
      <c r="C230" s="72" t="s">
        <v>1984</v>
      </c>
      <c r="D230" s="72" t="s">
        <v>1983</v>
      </c>
      <c r="E230" s="72" t="s">
        <v>41</v>
      </c>
      <c r="F230" s="377"/>
      <c r="G230" s="377"/>
      <c r="H230" s="172">
        <v>0</v>
      </c>
      <c r="I230" s="173">
        <v>0</v>
      </c>
      <c r="J230" s="100">
        <f t="shared" si="6"/>
        <v>20</v>
      </c>
      <c r="K230" s="91">
        <f t="shared" si="7"/>
        <v>71</v>
      </c>
    </row>
    <row r="231" spans="1:11" ht="13.8" x14ac:dyDescent="0.25">
      <c r="A231" s="118">
        <v>226</v>
      </c>
      <c r="B231" s="72" t="s">
        <v>1077</v>
      </c>
      <c r="C231" s="72" t="s">
        <v>224</v>
      </c>
      <c r="D231" s="72" t="s">
        <v>1637</v>
      </c>
      <c r="E231" s="72" t="s">
        <v>47</v>
      </c>
      <c r="F231" s="377"/>
      <c r="G231" s="377"/>
      <c r="H231" s="172">
        <v>0</v>
      </c>
      <c r="I231" s="173">
        <v>0</v>
      </c>
      <c r="J231" s="100">
        <f t="shared" si="6"/>
        <v>20</v>
      </c>
      <c r="K231" s="91">
        <f t="shared" si="7"/>
        <v>72</v>
      </c>
    </row>
    <row r="232" spans="1:11" ht="13.8" x14ac:dyDescent="0.25">
      <c r="A232" s="118">
        <v>227</v>
      </c>
      <c r="B232" s="72" t="s">
        <v>740</v>
      </c>
      <c r="C232" s="72" t="s">
        <v>229</v>
      </c>
      <c r="D232" s="72" t="s">
        <v>168</v>
      </c>
      <c r="E232" s="72" t="s">
        <v>37</v>
      </c>
      <c r="F232" s="377"/>
      <c r="G232" s="377"/>
      <c r="H232" s="172">
        <v>0</v>
      </c>
      <c r="I232" s="173">
        <v>0</v>
      </c>
      <c r="J232" s="100">
        <f t="shared" si="6"/>
        <v>20</v>
      </c>
      <c r="K232" s="91">
        <f t="shared" si="7"/>
        <v>73</v>
      </c>
    </row>
    <row r="233" spans="1:11" ht="13.8" x14ac:dyDescent="0.25">
      <c r="A233" s="118">
        <v>228</v>
      </c>
      <c r="B233" s="72" t="s">
        <v>1517</v>
      </c>
      <c r="C233" s="72" t="s">
        <v>1567</v>
      </c>
      <c r="D233" s="72" t="s">
        <v>223</v>
      </c>
      <c r="E233" s="72" t="s">
        <v>41</v>
      </c>
      <c r="F233" s="377"/>
      <c r="G233" s="377"/>
      <c r="H233" s="172">
        <v>0</v>
      </c>
      <c r="I233" s="173">
        <v>0</v>
      </c>
      <c r="J233" s="100">
        <f t="shared" si="6"/>
        <v>20</v>
      </c>
      <c r="K233" s="91">
        <f t="shared" si="7"/>
        <v>74</v>
      </c>
    </row>
    <row r="234" spans="1:11" ht="13.8" x14ac:dyDescent="0.25">
      <c r="A234" s="118">
        <v>229</v>
      </c>
      <c r="B234" s="72" t="s">
        <v>984</v>
      </c>
      <c r="C234" s="72" t="s">
        <v>74</v>
      </c>
      <c r="D234" s="72" t="s">
        <v>153</v>
      </c>
      <c r="E234" s="72" t="s">
        <v>50</v>
      </c>
      <c r="F234" s="377"/>
      <c r="G234" s="377"/>
      <c r="H234" s="172">
        <v>0</v>
      </c>
      <c r="I234" s="173">
        <v>0</v>
      </c>
      <c r="J234" s="100">
        <f t="shared" si="6"/>
        <v>20</v>
      </c>
      <c r="K234" s="91">
        <f t="shared" si="7"/>
        <v>75</v>
      </c>
    </row>
    <row r="235" spans="1:11" ht="13.8" x14ac:dyDescent="0.25">
      <c r="A235" s="118">
        <v>230</v>
      </c>
      <c r="B235" s="72" t="s">
        <v>1560</v>
      </c>
      <c r="C235" s="72" t="s">
        <v>166</v>
      </c>
      <c r="D235" s="72" t="s">
        <v>2163</v>
      </c>
      <c r="E235" s="72" t="s">
        <v>39</v>
      </c>
      <c r="F235" s="377"/>
      <c r="G235" s="377"/>
      <c r="H235" s="172">
        <v>0</v>
      </c>
      <c r="I235" s="173">
        <v>0</v>
      </c>
      <c r="J235" s="100">
        <f t="shared" si="6"/>
        <v>20</v>
      </c>
      <c r="K235" s="91">
        <f t="shared" si="7"/>
        <v>76</v>
      </c>
    </row>
    <row r="236" spans="1:11" ht="13.8" x14ac:dyDescent="0.25">
      <c r="A236" s="118">
        <v>231</v>
      </c>
      <c r="B236" s="72" t="s">
        <v>1225</v>
      </c>
      <c r="C236" s="72" t="s">
        <v>1846</v>
      </c>
      <c r="D236" s="72" t="s">
        <v>77</v>
      </c>
      <c r="E236" s="72" t="s">
        <v>37</v>
      </c>
      <c r="F236" s="377"/>
      <c r="G236" s="377"/>
      <c r="H236" s="172">
        <v>0</v>
      </c>
      <c r="I236" s="173">
        <v>0</v>
      </c>
      <c r="J236" s="100">
        <f t="shared" si="6"/>
        <v>20</v>
      </c>
      <c r="K236" s="91">
        <f t="shared" si="7"/>
        <v>77</v>
      </c>
    </row>
    <row r="237" spans="1:11" ht="13.8" x14ac:dyDescent="0.25">
      <c r="A237" s="118">
        <v>232</v>
      </c>
      <c r="B237" s="72" t="s">
        <v>679</v>
      </c>
      <c r="C237" s="72" t="s">
        <v>126</v>
      </c>
      <c r="D237" s="72" t="s">
        <v>78</v>
      </c>
      <c r="E237" s="72" t="s">
        <v>37</v>
      </c>
      <c r="F237" s="377"/>
      <c r="G237" s="377"/>
      <c r="H237" s="172">
        <v>0</v>
      </c>
      <c r="I237" s="173">
        <v>0</v>
      </c>
      <c r="J237" s="100">
        <f t="shared" si="6"/>
        <v>20</v>
      </c>
      <c r="K237" s="91">
        <f t="shared" si="7"/>
        <v>78</v>
      </c>
    </row>
    <row r="238" spans="1:11" ht="13.8" x14ac:dyDescent="0.25">
      <c r="A238" s="118">
        <v>233</v>
      </c>
      <c r="B238" s="72" t="s">
        <v>1186</v>
      </c>
      <c r="C238" s="72" t="s">
        <v>2002</v>
      </c>
      <c r="D238" s="72" t="s">
        <v>109</v>
      </c>
      <c r="E238" s="72" t="s">
        <v>48</v>
      </c>
      <c r="F238" s="377"/>
      <c r="G238" s="377"/>
      <c r="H238" s="172">
        <v>0</v>
      </c>
      <c r="I238" s="173">
        <v>0</v>
      </c>
      <c r="J238" s="100">
        <f t="shared" si="6"/>
        <v>20</v>
      </c>
      <c r="K238" s="91">
        <f t="shared" si="7"/>
        <v>79</v>
      </c>
    </row>
    <row r="239" spans="1:11" ht="13.8" x14ac:dyDescent="0.25">
      <c r="A239" s="118">
        <v>234</v>
      </c>
      <c r="B239" s="72" t="s">
        <v>502</v>
      </c>
      <c r="C239" s="72" t="s">
        <v>284</v>
      </c>
      <c r="D239" s="72" t="s">
        <v>1205</v>
      </c>
      <c r="E239" s="72" t="s">
        <v>43</v>
      </c>
      <c r="F239" s="377"/>
      <c r="G239" s="377"/>
      <c r="H239" s="172">
        <v>0</v>
      </c>
      <c r="I239" s="173">
        <v>0</v>
      </c>
      <c r="J239" s="100">
        <f t="shared" si="6"/>
        <v>20</v>
      </c>
      <c r="K239" s="91">
        <f t="shared" si="7"/>
        <v>80</v>
      </c>
    </row>
    <row r="240" spans="1:11" ht="13.8" x14ac:dyDescent="0.25">
      <c r="B240" s="72" t="s">
        <v>1080</v>
      </c>
      <c r="C240" s="72" t="s">
        <v>1986</v>
      </c>
      <c r="D240" s="72" t="s">
        <v>1739</v>
      </c>
      <c r="E240" s="72" t="s">
        <v>43</v>
      </c>
      <c r="F240" s="377"/>
      <c r="G240" s="377"/>
      <c r="H240" s="172">
        <v>0</v>
      </c>
      <c r="I240" s="173">
        <v>0</v>
      </c>
      <c r="J240" s="100">
        <f t="shared" ref="J240:J242" si="8">IF(I240=I239,J239,IF(I240=0,ROUNDDOWN(20,0),J239-K239))</f>
        <v>20</v>
      </c>
      <c r="K240" s="91">
        <f t="shared" ref="K240:K242" si="9">IF(I240&lt;I239,1,IF(I240=I239,K239+1,0))</f>
        <v>81</v>
      </c>
    </row>
    <row r="241" spans="2:11" ht="13.8" x14ac:dyDescent="0.25">
      <c r="B241" s="72" t="s">
        <v>1495</v>
      </c>
      <c r="C241" s="72" t="s">
        <v>1518</v>
      </c>
      <c r="D241" s="72" t="s">
        <v>109</v>
      </c>
      <c r="E241" s="72" t="s">
        <v>48</v>
      </c>
      <c r="F241" s="377"/>
      <c r="G241" s="377"/>
      <c r="H241" s="172">
        <v>0</v>
      </c>
      <c r="I241" s="173">
        <v>0</v>
      </c>
      <c r="J241" s="100">
        <f t="shared" si="8"/>
        <v>20</v>
      </c>
      <c r="K241" s="91">
        <f t="shared" si="9"/>
        <v>82</v>
      </c>
    </row>
    <row r="242" spans="2:11" ht="13.8" x14ac:dyDescent="0.25">
      <c r="B242" s="72" t="s">
        <v>834</v>
      </c>
      <c r="C242" s="72" t="s">
        <v>72</v>
      </c>
      <c r="D242" s="72" t="s">
        <v>73</v>
      </c>
      <c r="E242" s="72" t="s">
        <v>41</v>
      </c>
      <c r="F242" s="377"/>
      <c r="G242" s="377"/>
      <c r="H242" s="172">
        <v>0</v>
      </c>
      <c r="I242" s="173">
        <v>0</v>
      </c>
      <c r="J242" s="100">
        <f t="shared" si="8"/>
        <v>20</v>
      </c>
      <c r="K242" s="91">
        <f t="shared" si="9"/>
        <v>83</v>
      </c>
    </row>
    <row r="243" spans="2:11" ht="13.8" x14ac:dyDescent="0.25">
      <c r="B243" s="72" t="s">
        <v>535</v>
      </c>
      <c r="C243" s="72" t="s">
        <v>301</v>
      </c>
      <c r="D243" s="72" t="s">
        <v>302</v>
      </c>
      <c r="E243" s="72" t="s">
        <v>44</v>
      </c>
      <c r="F243" s="377"/>
      <c r="G243" s="377"/>
      <c r="H243" s="172">
        <v>0</v>
      </c>
      <c r="I243" s="173">
        <v>0</v>
      </c>
      <c r="J243" s="100">
        <f t="shared" ref="J243:J248" si="10">IF(I243=I242,J242,IF(I243=0,ROUNDDOWN(20,0),J242-K242))</f>
        <v>20</v>
      </c>
      <c r="K243" s="91">
        <f t="shared" ref="K243:K248" si="11">IF(I243&lt;I242,1,IF(I243=I242,K242+1,0))</f>
        <v>84</v>
      </c>
    </row>
    <row r="244" spans="2:11" ht="13.8" x14ac:dyDescent="0.25">
      <c r="B244" s="72" t="s">
        <v>540</v>
      </c>
      <c r="C244" s="72" t="s">
        <v>90</v>
      </c>
      <c r="D244" s="72" t="s">
        <v>317</v>
      </c>
      <c r="E244" s="72" t="s">
        <v>50</v>
      </c>
      <c r="F244" s="377"/>
      <c r="G244" s="377"/>
      <c r="H244" s="172">
        <v>0</v>
      </c>
      <c r="I244" s="173">
        <v>0</v>
      </c>
      <c r="J244" s="100">
        <f t="shared" si="10"/>
        <v>20</v>
      </c>
      <c r="K244" s="91">
        <f t="shared" si="11"/>
        <v>85</v>
      </c>
    </row>
    <row r="245" spans="2:11" ht="13.8" x14ac:dyDescent="0.25">
      <c r="B245" s="72" t="s">
        <v>643</v>
      </c>
      <c r="C245" s="72" t="s">
        <v>1787</v>
      </c>
      <c r="D245" s="72" t="s">
        <v>1788</v>
      </c>
      <c r="E245" s="72" t="s">
        <v>1923</v>
      </c>
      <c r="F245" s="377"/>
      <c r="G245" s="377"/>
      <c r="H245" s="172">
        <v>0</v>
      </c>
      <c r="I245" s="173">
        <v>0</v>
      </c>
      <c r="J245" s="100">
        <f t="shared" si="10"/>
        <v>20</v>
      </c>
      <c r="K245" s="91">
        <f t="shared" si="11"/>
        <v>86</v>
      </c>
    </row>
    <row r="246" spans="2:11" ht="13.8" x14ac:dyDescent="0.25">
      <c r="B246" s="72" t="s">
        <v>1090</v>
      </c>
      <c r="C246" s="72" t="s">
        <v>121</v>
      </c>
      <c r="D246" s="72" t="s">
        <v>375</v>
      </c>
      <c r="E246" s="72" t="s">
        <v>43</v>
      </c>
      <c r="F246" s="377"/>
      <c r="G246" s="377"/>
      <c r="H246" s="172">
        <v>0</v>
      </c>
      <c r="I246" s="173">
        <v>0</v>
      </c>
      <c r="J246" s="100">
        <f t="shared" si="10"/>
        <v>20</v>
      </c>
      <c r="K246" s="91">
        <f t="shared" si="11"/>
        <v>87</v>
      </c>
    </row>
    <row r="247" spans="2:11" ht="13.8" x14ac:dyDescent="0.25">
      <c r="B247" s="72" t="s">
        <v>668</v>
      </c>
      <c r="C247" s="72" t="s">
        <v>1806</v>
      </c>
      <c r="D247" s="72" t="s">
        <v>353</v>
      </c>
      <c r="E247" s="72" t="s">
        <v>50</v>
      </c>
      <c r="F247" s="377"/>
      <c r="G247" s="377"/>
      <c r="H247" s="172">
        <v>0</v>
      </c>
      <c r="I247" s="173">
        <v>0</v>
      </c>
      <c r="J247" s="100">
        <f t="shared" si="10"/>
        <v>20</v>
      </c>
      <c r="K247" s="91">
        <f t="shared" si="11"/>
        <v>88</v>
      </c>
    </row>
    <row r="248" spans="2:11" ht="13.8" x14ac:dyDescent="0.25">
      <c r="B248" s="72" t="s">
        <v>664</v>
      </c>
      <c r="C248" s="72" t="s">
        <v>396</v>
      </c>
      <c r="D248" s="72" t="s">
        <v>353</v>
      </c>
      <c r="E248" s="72" t="s">
        <v>50</v>
      </c>
      <c r="F248" s="377"/>
      <c r="G248" s="377"/>
      <c r="H248" s="172">
        <v>0</v>
      </c>
      <c r="I248" s="173">
        <v>0</v>
      </c>
      <c r="J248" s="100">
        <f t="shared" si="10"/>
        <v>20</v>
      </c>
      <c r="K248" s="91">
        <f t="shared" si="11"/>
        <v>89</v>
      </c>
    </row>
    <row r="249" spans="2:11" ht="13.8" x14ac:dyDescent="0.25">
      <c r="B249"/>
      <c r="C249"/>
      <c r="D249"/>
      <c r="E249"/>
      <c r="F249"/>
      <c r="G249"/>
      <c r="H249"/>
      <c r="I249"/>
      <c r="J249" s="100">
        <f t="shared" ref="J249:J283" si="12">IF(I249=I248,J248,IF(I249=0,ROUNDDOWN(20,0),J248-K248))</f>
        <v>20</v>
      </c>
      <c r="K249" s="91">
        <f t="shared" ref="K249:K283" si="13">IF(I249&lt;I248,1,IF(I249=I248,K248+1,0))</f>
        <v>90</v>
      </c>
    </row>
    <row r="250" spans="2:11" ht="13.8" x14ac:dyDescent="0.25">
      <c r="B250"/>
      <c r="C250"/>
      <c r="D250"/>
      <c r="E250"/>
      <c r="F250"/>
      <c r="G250"/>
      <c r="H250"/>
      <c r="I250"/>
      <c r="J250" s="100">
        <f t="shared" si="12"/>
        <v>20</v>
      </c>
      <c r="K250" s="91">
        <f t="shared" si="13"/>
        <v>91</v>
      </c>
    </row>
    <row r="251" spans="2:11" ht="13.8" x14ac:dyDescent="0.25">
      <c r="B251"/>
      <c r="C251"/>
      <c r="D251"/>
      <c r="E251"/>
      <c r="F251"/>
      <c r="G251"/>
      <c r="H251"/>
      <c r="I251"/>
      <c r="J251" s="100">
        <f t="shared" si="12"/>
        <v>20</v>
      </c>
      <c r="K251" s="91">
        <f t="shared" si="13"/>
        <v>92</v>
      </c>
    </row>
    <row r="252" spans="2:11" ht="13.8" x14ac:dyDescent="0.25">
      <c r="B252"/>
      <c r="C252"/>
      <c r="D252"/>
      <c r="E252"/>
      <c r="F252"/>
      <c r="G252"/>
      <c r="H252"/>
      <c r="I252"/>
      <c r="J252" s="100">
        <f t="shared" si="12"/>
        <v>20</v>
      </c>
      <c r="K252" s="91">
        <f t="shared" si="13"/>
        <v>93</v>
      </c>
    </row>
    <row r="253" spans="2:11" ht="13.8" x14ac:dyDescent="0.25">
      <c r="B253"/>
      <c r="C253"/>
      <c r="D253"/>
      <c r="E253"/>
      <c r="F253"/>
      <c r="G253"/>
      <c r="H253"/>
      <c r="I253"/>
      <c r="J253" s="100">
        <f t="shared" si="12"/>
        <v>20</v>
      </c>
      <c r="K253" s="91">
        <f t="shared" si="13"/>
        <v>94</v>
      </c>
    </row>
    <row r="254" spans="2:11" ht="13.8" x14ac:dyDescent="0.25">
      <c r="B254"/>
      <c r="C254"/>
      <c r="D254"/>
      <c r="E254"/>
      <c r="F254"/>
      <c r="G254"/>
      <c r="H254"/>
      <c r="I254"/>
      <c r="J254" s="100">
        <f t="shared" si="12"/>
        <v>20</v>
      </c>
      <c r="K254" s="91">
        <f t="shared" si="13"/>
        <v>95</v>
      </c>
    </row>
    <row r="255" spans="2:11" ht="13.8" x14ac:dyDescent="0.25">
      <c r="B255"/>
      <c r="C255"/>
      <c r="D255"/>
      <c r="E255"/>
      <c r="F255"/>
      <c r="G255"/>
      <c r="H255"/>
      <c r="I255"/>
      <c r="J255" s="100">
        <f t="shared" si="12"/>
        <v>20</v>
      </c>
      <c r="K255" s="91">
        <f t="shared" si="13"/>
        <v>96</v>
      </c>
    </row>
    <row r="256" spans="2:11" ht="13.8" x14ac:dyDescent="0.25">
      <c r="B256"/>
      <c r="C256"/>
      <c r="D256"/>
      <c r="E256"/>
      <c r="F256"/>
      <c r="G256"/>
      <c r="H256"/>
      <c r="I256"/>
      <c r="J256" s="100">
        <f t="shared" si="12"/>
        <v>20</v>
      </c>
      <c r="K256" s="91">
        <f t="shared" si="13"/>
        <v>97</v>
      </c>
    </row>
    <row r="257" spans="2:11" ht="13.8" x14ac:dyDescent="0.25">
      <c r="B257"/>
      <c r="C257"/>
      <c r="D257"/>
      <c r="E257"/>
      <c r="F257"/>
      <c r="G257"/>
      <c r="H257"/>
      <c r="I257"/>
      <c r="J257" s="100">
        <f t="shared" si="12"/>
        <v>20</v>
      </c>
      <c r="K257" s="91">
        <f t="shared" si="13"/>
        <v>98</v>
      </c>
    </row>
    <row r="258" spans="2:11" ht="13.8" x14ac:dyDescent="0.25">
      <c r="B258"/>
      <c r="C258"/>
      <c r="D258"/>
      <c r="E258"/>
      <c r="F258"/>
      <c r="G258"/>
      <c r="H258"/>
      <c r="I258"/>
      <c r="J258" s="100">
        <f t="shared" si="12"/>
        <v>20</v>
      </c>
      <c r="K258" s="91">
        <f t="shared" si="13"/>
        <v>99</v>
      </c>
    </row>
    <row r="259" spans="2:11" ht="13.8" x14ac:dyDescent="0.25">
      <c r="B259"/>
      <c r="C259"/>
      <c r="D259"/>
      <c r="E259"/>
      <c r="F259"/>
      <c r="G259"/>
      <c r="H259"/>
      <c r="I259"/>
      <c r="J259" s="100">
        <f t="shared" si="12"/>
        <v>20</v>
      </c>
      <c r="K259" s="91">
        <f t="shared" si="13"/>
        <v>100</v>
      </c>
    </row>
    <row r="260" spans="2:11" ht="13.8" x14ac:dyDescent="0.25">
      <c r="B260"/>
      <c r="C260"/>
      <c r="D260"/>
      <c r="E260"/>
      <c r="F260"/>
      <c r="G260"/>
      <c r="H260"/>
      <c r="I260"/>
      <c r="J260" s="100">
        <f t="shared" si="12"/>
        <v>20</v>
      </c>
      <c r="K260" s="91">
        <f t="shared" si="13"/>
        <v>101</v>
      </c>
    </row>
    <row r="261" spans="2:11" ht="13.8" x14ac:dyDescent="0.25">
      <c r="B261"/>
      <c r="C261"/>
      <c r="D261"/>
      <c r="E261"/>
      <c r="F261"/>
      <c r="G261"/>
      <c r="H261"/>
      <c r="I261"/>
      <c r="J261" s="100">
        <f t="shared" si="12"/>
        <v>20</v>
      </c>
      <c r="K261" s="91">
        <f t="shared" si="13"/>
        <v>102</v>
      </c>
    </row>
    <row r="262" spans="2:11" ht="13.8" x14ac:dyDescent="0.25">
      <c r="B262"/>
      <c r="C262"/>
      <c r="D262"/>
      <c r="E262"/>
      <c r="F262"/>
      <c r="G262"/>
      <c r="H262"/>
      <c r="I262"/>
      <c r="J262" s="100">
        <f t="shared" si="12"/>
        <v>20</v>
      </c>
      <c r="K262" s="91">
        <f t="shared" si="13"/>
        <v>103</v>
      </c>
    </row>
    <row r="263" spans="2:11" ht="13.8" x14ac:dyDescent="0.25">
      <c r="B263"/>
      <c r="C263"/>
      <c r="D263"/>
      <c r="E263"/>
      <c r="F263"/>
      <c r="G263"/>
      <c r="H263"/>
      <c r="I263"/>
      <c r="J263" s="100">
        <f t="shared" si="12"/>
        <v>20</v>
      </c>
      <c r="K263" s="91">
        <f t="shared" si="13"/>
        <v>104</v>
      </c>
    </row>
    <row r="264" spans="2:11" ht="13.8" x14ac:dyDescent="0.25">
      <c r="B264"/>
      <c r="C264"/>
      <c r="D264"/>
      <c r="E264"/>
      <c r="F264"/>
      <c r="G264"/>
      <c r="H264"/>
      <c r="I264"/>
      <c r="J264" s="100">
        <f t="shared" si="12"/>
        <v>20</v>
      </c>
      <c r="K264" s="91">
        <f t="shared" si="13"/>
        <v>105</v>
      </c>
    </row>
    <row r="265" spans="2:11" ht="13.8" x14ac:dyDescent="0.25">
      <c r="B265"/>
      <c r="C265"/>
      <c r="D265"/>
      <c r="E265"/>
      <c r="F265"/>
      <c r="G265"/>
      <c r="H265"/>
      <c r="I265"/>
      <c r="J265" s="100">
        <f t="shared" si="12"/>
        <v>20</v>
      </c>
      <c r="K265" s="91">
        <f t="shared" si="13"/>
        <v>106</v>
      </c>
    </row>
    <row r="266" spans="2:11" ht="13.8" x14ac:dyDescent="0.25">
      <c r="B266"/>
      <c r="C266"/>
      <c r="D266"/>
      <c r="E266"/>
      <c r="F266"/>
      <c r="G266"/>
      <c r="H266"/>
      <c r="I266"/>
      <c r="J266" s="100">
        <f t="shared" si="12"/>
        <v>20</v>
      </c>
      <c r="K266" s="91">
        <f t="shared" si="13"/>
        <v>107</v>
      </c>
    </row>
    <row r="267" spans="2:11" ht="13.8" x14ac:dyDescent="0.25">
      <c r="B267"/>
      <c r="C267"/>
      <c r="D267"/>
      <c r="E267"/>
      <c r="F267"/>
      <c r="G267"/>
      <c r="H267"/>
      <c r="I267"/>
      <c r="J267" s="100">
        <f t="shared" si="12"/>
        <v>20</v>
      </c>
      <c r="K267" s="91">
        <f t="shared" si="13"/>
        <v>108</v>
      </c>
    </row>
    <row r="268" spans="2:11" ht="13.8" x14ac:dyDescent="0.25">
      <c r="B268"/>
      <c r="C268"/>
      <c r="D268"/>
      <c r="E268"/>
      <c r="F268"/>
      <c r="G268"/>
      <c r="H268"/>
      <c r="I268"/>
      <c r="J268" s="100">
        <f t="shared" si="12"/>
        <v>20</v>
      </c>
      <c r="K268" s="91">
        <f t="shared" si="13"/>
        <v>109</v>
      </c>
    </row>
    <row r="269" spans="2:11" ht="13.8" x14ac:dyDescent="0.25">
      <c r="B269"/>
      <c r="C269"/>
      <c r="D269"/>
      <c r="E269"/>
      <c r="F269"/>
      <c r="G269"/>
      <c r="H269"/>
      <c r="I269"/>
      <c r="J269" s="100">
        <f t="shared" si="12"/>
        <v>20</v>
      </c>
      <c r="K269" s="91">
        <f t="shared" si="13"/>
        <v>110</v>
      </c>
    </row>
    <row r="270" spans="2:11" ht="13.8" x14ac:dyDescent="0.25">
      <c r="B270"/>
      <c r="C270"/>
      <c r="D270"/>
      <c r="E270"/>
      <c r="F270"/>
      <c r="G270"/>
      <c r="H270"/>
      <c r="I270"/>
      <c r="J270" s="100">
        <f t="shared" si="12"/>
        <v>20</v>
      </c>
      <c r="K270" s="91">
        <f t="shared" si="13"/>
        <v>111</v>
      </c>
    </row>
    <row r="271" spans="2:11" ht="13.8" x14ac:dyDescent="0.25">
      <c r="B271"/>
      <c r="C271"/>
      <c r="D271"/>
      <c r="E271"/>
      <c r="F271"/>
      <c r="G271"/>
      <c r="H271"/>
      <c r="I271"/>
      <c r="J271" s="100">
        <f t="shared" si="12"/>
        <v>20</v>
      </c>
      <c r="K271" s="91">
        <f t="shared" si="13"/>
        <v>112</v>
      </c>
    </row>
    <row r="272" spans="2:11" ht="13.8" x14ac:dyDescent="0.25">
      <c r="B272"/>
      <c r="C272"/>
      <c r="D272"/>
      <c r="E272"/>
      <c r="F272"/>
      <c r="G272"/>
      <c r="H272"/>
      <c r="I272"/>
      <c r="J272" s="100">
        <f t="shared" si="12"/>
        <v>20</v>
      </c>
      <c r="K272" s="91">
        <f t="shared" si="13"/>
        <v>113</v>
      </c>
    </row>
    <row r="273" spans="2:11" ht="13.8" x14ac:dyDescent="0.25">
      <c r="B273"/>
      <c r="C273"/>
      <c r="D273"/>
      <c r="E273"/>
      <c r="F273"/>
      <c r="G273"/>
      <c r="H273"/>
      <c r="I273"/>
      <c r="J273" s="100">
        <f t="shared" si="12"/>
        <v>20</v>
      </c>
      <c r="K273" s="91">
        <f t="shared" si="13"/>
        <v>114</v>
      </c>
    </row>
    <row r="274" spans="2:11" ht="13.8" x14ac:dyDescent="0.25">
      <c r="B274"/>
      <c r="C274"/>
      <c r="D274"/>
      <c r="E274"/>
      <c r="F274"/>
      <c r="G274"/>
      <c r="H274"/>
      <c r="I274"/>
      <c r="J274" s="100">
        <f t="shared" si="12"/>
        <v>20</v>
      </c>
      <c r="K274" s="91">
        <f t="shared" si="13"/>
        <v>115</v>
      </c>
    </row>
    <row r="275" spans="2:11" ht="13.8" x14ac:dyDescent="0.25">
      <c r="B275"/>
      <c r="C275"/>
      <c r="D275"/>
      <c r="E275"/>
      <c r="F275"/>
      <c r="G275"/>
      <c r="H275"/>
      <c r="I275"/>
      <c r="J275" s="100">
        <f t="shared" si="12"/>
        <v>20</v>
      </c>
      <c r="K275" s="91">
        <f t="shared" si="13"/>
        <v>116</v>
      </c>
    </row>
    <row r="276" spans="2:11" ht="13.8" x14ac:dyDescent="0.25">
      <c r="B276"/>
      <c r="C276"/>
      <c r="D276"/>
      <c r="E276"/>
      <c r="F276"/>
      <c r="G276"/>
      <c r="H276"/>
      <c r="I276"/>
      <c r="J276" s="100">
        <f t="shared" si="12"/>
        <v>20</v>
      </c>
      <c r="K276" s="91">
        <f t="shared" si="13"/>
        <v>117</v>
      </c>
    </row>
    <row r="277" spans="2:11" ht="13.8" x14ac:dyDescent="0.25">
      <c r="B277"/>
      <c r="C277"/>
      <c r="D277"/>
      <c r="E277"/>
      <c r="F277"/>
      <c r="G277"/>
      <c r="H277"/>
      <c r="I277"/>
      <c r="J277" s="100">
        <f t="shared" si="12"/>
        <v>20</v>
      </c>
      <c r="K277" s="91">
        <f t="shared" si="13"/>
        <v>118</v>
      </c>
    </row>
    <row r="278" spans="2:11" ht="13.8" x14ac:dyDescent="0.25">
      <c r="B278"/>
      <c r="C278"/>
      <c r="D278"/>
      <c r="E278"/>
      <c r="F278"/>
      <c r="G278"/>
      <c r="H278"/>
      <c r="I278"/>
      <c r="J278" s="100">
        <f t="shared" si="12"/>
        <v>20</v>
      </c>
      <c r="K278" s="91">
        <f t="shared" si="13"/>
        <v>119</v>
      </c>
    </row>
    <row r="279" spans="2:11" ht="13.8" x14ac:dyDescent="0.25">
      <c r="B279"/>
      <c r="C279"/>
      <c r="D279"/>
      <c r="E279"/>
      <c r="F279"/>
      <c r="G279"/>
      <c r="H279"/>
      <c r="I279"/>
      <c r="J279" s="100">
        <f t="shared" si="12"/>
        <v>20</v>
      </c>
      <c r="K279" s="91">
        <f t="shared" si="13"/>
        <v>120</v>
      </c>
    </row>
    <row r="280" spans="2:11" ht="13.8" x14ac:dyDescent="0.25">
      <c r="B280"/>
      <c r="C280"/>
      <c r="D280"/>
      <c r="E280"/>
      <c r="F280"/>
      <c r="G280"/>
      <c r="H280"/>
      <c r="I280"/>
      <c r="J280" s="100">
        <f t="shared" si="12"/>
        <v>20</v>
      </c>
      <c r="K280" s="91">
        <f t="shared" si="13"/>
        <v>121</v>
      </c>
    </row>
    <row r="281" spans="2:11" ht="13.8" x14ac:dyDescent="0.25">
      <c r="B281"/>
      <c r="C281"/>
      <c r="D281"/>
      <c r="E281"/>
      <c r="F281"/>
      <c r="G281"/>
      <c r="H281"/>
      <c r="I281"/>
      <c r="J281" s="100">
        <f t="shared" si="12"/>
        <v>20</v>
      </c>
      <c r="K281" s="91">
        <f t="shared" si="13"/>
        <v>122</v>
      </c>
    </row>
    <row r="282" spans="2:11" ht="13.8" x14ac:dyDescent="0.25">
      <c r="B282"/>
      <c r="C282"/>
      <c r="D282"/>
      <c r="E282"/>
      <c r="F282"/>
      <c r="G282"/>
      <c r="H282"/>
      <c r="I282"/>
      <c r="J282" s="100">
        <f t="shared" si="12"/>
        <v>20</v>
      </c>
      <c r="K282" s="91">
        <f t="shared" si="13"/>
        <v>123</v>
      </c>
    </row>
    <row r="283" spans="2:11" ht="13.8" x14ac:dyDescent="0.25">
      <c r="B283"/>
      <c r="C283"/>
      <c r="D283"/>
      <c r="E283"/>
      <c r="F283"/>
      <c r="G283"/>
      <c r="H283"/>
      <c r="I283"/>
      <c r="J283" s="100">
        <f t="shared" si="12"/>
        <v>20</v>
      </c>
      <c r="K283" s="91">
        <f t="shared" si="13"/>
        <v>124</v>
      </c>
    </row>
    <row r="284" spans="2:11" ht="13.8" x14ac:dyDescent="0.25">
      <c r="B284"/>
      <c r="C284"/>
      <c r="D284"/>
      <c r="E284"/>
      <c r="F284"/>
      <c r="G284"/>
      <c r="H284"/>
      <c r="I284"/>
      <c r="J284" s="100">
        <f t="shared" ref="J284:J312" si="14">IF(I284=I283,J283,IF(I284=0,ROUNDDOWN(20,0),J283-K283))</f>
        <v>20</v>
      </c>
      <c r="K284" s="91">
        <f t="shared" ref="K284:K312" si="15">IF(I284&lt;I283,1,IF(I284=I283,K283+1,0))</f>
        <v>125</v>
      </c>
    </row>
    <row r="285" spans="2:11" ht="13.8" x14ac:dyDescent="0.25">
      <c r="B285"/>
      <c r="C285"/>
      <c r="D285"/>
      <c r="E285"/>
      <c r="F285"/>
      <c r="G285"/>
      <c r="H285"/>
      <c r="I285"/>
      <c r="J285" s="100">
        <f t="shared" si="14"/>
        <v>20</v>
      </c>
      <c r="K285" s="91">
        <f t="shared" si="15"/>
        <v>126</v>
      </c>
    </row>
    <row r="286" spans="2:11" ht="13.8" x14ac:dyDescent="0.25">
      <c r="B286"/>
      <c r="C286"/>
      <c r="D286"/>
      <c r="E286"/>
      <c r="F286"/>
      <c r="G286"/>
      <c r="H286"/>
      <c r="I286"/>
      <c r="J286" s="100">
        <f t="shared" si="14"/>
        <v>20</v>
      </c>
      <c r="K286" s="91">
        <f t="shared" si="15"/>
        <v>127</v>
      </c>
    </row>
    <row r="287" spans="2:11" ht="13.8" x14ac:dyDescent="0.25">
      <c r="B287"/>
      <c r="C287"/>
      <c r="D287"/>
      <c r="E287"/>
      <c r="F287"/>
      <c r="G287"/>
      <c r="H287"/>
      <c r="I287"/>
      <c r="J287" s="100">
        <f t="shared" si="14"/>
        <v>20</v>
      </c>
      <c r="K287" s="91">
        <f t="shared" si="15"/>
        <v>128</v>
      </c>
    </row>
    <row r="288" spans="2:11" ht="13.8" x14ac:dyDescent="0.25">
      <c r="B288"/>
      <c r="C288"/>
      <c r="D288"/>
      <c r="E288"/>
      <c r="F288"/>
      <c r="G288"/>
      <c r="H288"/>
      <c r="I288"/>
      <c r="J288" s="100">
        <f t="shared" si="14"/>
        <v>20</v>
      </c>
      <c r="K288" s="91">
        <f t="shared" si="15"/>
        <v>129</v>
      </c>
    </row>
    <row r="289" spans="2:11" ht="13.8" x14ac:dyDescent="0.25">
      <c r="B289"/>
      <c r="C289"/>
      <c r="D289"/>
      <c r="E289"/>
      <c r="F289"/>
      <c r="G289"/>
      <c r="H289"/>
      <c r="I289"/>
      <c r="J289" s="100">
        <f t="shared" si="14"/>
        <v>20</v>
      </c>
      <c r="K289" s="91">
        <f t="shared" si="15"/>
        <v>130</v>
      </c>
    </row>
    <row r="290" spans="2:11" ht="13.8" x14ac:dyDescent="0.25">
      <c r="B290"/>
      <c r="C290"/>
      <c r="D290"/>
      <c r="E290"/>
      <c r="F290"/>
      <c r="G290"/>
      <c r="H290"/>
      <c r="I290"/>
      <c r="J290" s="100">
        <f t="shared" si="14"/>
        <v>20</v>
      </c>
      <c r="K290" s="91">
        <f t="shared" si="15"/>
        <v>131</v>
      </c>
    </row>
    <row r="291" spans="2:11" ht="13.8" x14ac:dyDescent="0.25">
      <c r="B291"/>
      <c r="C291"/>
      <c r="D291"/>
      <c r="E291"/>
      <c r="F291"/>
      <c r="G291"/>
      <c r="H291"/>
      <c r="I291"/>
      <c r="J291" s="100">
        <f t="shared" si="14"/>
        <v>20</v>
      </c>
      <c r="K291" s="91">
        <f t="shared" si="15"/>
        <v>132</v>
      </c>
    </row>
    <row r="292" spans="2:11" ht="13.8" x14ac:dyDescent="0.25">
      <c r="B292"/>
      <c r="C292"/>
      <c r="D292"/>
      <c r="E292"/>
      <c r="F292"/>
      <c r="G292"/>
      <c r="H292"/>
      <c r="I292"/>
      <c r="J292" s="100">
        <f t="shared" si="14"/>
        <v>20</v>
      </c>
      <c r="K292" s="91">
        <f t="shared" si="15"/>
        <v>133</v>
      </c>
    </row>
    <row r="293" spans="2:11" ht="13.8" x14ac:dyDescent="0.25">
      <c r="B293"/>
      <c r="C293"/>
      <c r="D293"/>
      <c r="E293"/>
      <c r="F293"/>
      <c r="G293"/>
      <c r="H293"/>
      <c r="I293"/>
      <c r="J293" s="100">
        <f t="shared" si="14"/>
        <v>20</v>
      </c>
      <c r="K293" s="91">
        <f t="shared" si="15"/>
        <v>134</v>
      </c>
    </row>
    <row r="294" spans="2:11" ht="13.8" x14ac:dyDescent="0.25">
      <c r="B294"/>
      <c r="C294"/>
      <c r="D294"/>
      <c r="E294"/>
      <c r="F294"/>
      <c r="G294"/>
      <c r="H294"/>
      <c r="I294"/>
      <c r="J294" s="100">
        <f t="shared" si="14"/>
        <v>20</v>
      </c>
      <c r="K294" s="91">
        <f t="shared" si="15"/>
        <v>135</v>
      </c>
    </row>
    <row r="295" spans="2:11" ht="13.8" x14ac:dyDescent="0.25">
      <c r="B295"/>
      <c r="C295"/>
      <c r="D295"/>
      <c r="E295"/>
      <c r="F295"/>
      <c r="G295"/>
      <c r="H295"/>
      <c r="I295"/>
      <c r="J295" s="100">
        <f t="shared" si="14"/>
        <v>20</v>
      </c>
      <c r="K295" s="91">
        <f t="shared" si="15"/>
        <v>136</v>
      </c>
    </row>
    <row r="296" spans="2:11" ht="13.8" x14ac:dyDescent="0.25">
      <c r="B296"/>
      <c r="C296"/>
      <c r="D296"/>
      <c r="E296"/>
      <c r="F296"/>
      <c r="G296"/>
      <c r="H296"/>
      <c r="I296"/>
      <c r="J296" s="100">
        <f t="shared" si="14"/>
        <v>20</v>
      </c>
      <c r="K296" s="91">
        <f t="shared" si="15"/>
        <v>137</v>
      </c>
    </row>
    <row r="297" spans="2:11" ht="13.8" x14ac:dyDescent="0.25">
      <c r="B297"/>
      <c r="C297"/>
      <c r="D297"/>
      <c r="E297"/>
      <c r="F297"/>
      <c r="G297"/>
      <c r="H297"/>
      <c r="I297"/>
      <c r="J297" s="100">
        <f t="shared" si="14"/>
        <v>20</v>
      </c>
      <c r="K297" s="91">
        <f t="shared" si="15"/>
        <v>138</v>
      </c>
    </row>
    <row r="298" spans="2:11" ht="13.8" x14ac:dyDescent="0.25">
      <c r="B298"/>
      <c r="C298"/>
      <c r="D298"/>
      <c r="E298"/>
      <c r="F298"/>
      <c r="G298"/>
      <c r="H298"/>
      <c r="I298"/>
      <c r="J298" s="100">
        <f t="shared" si="14"/>
        <v>20</v>
      </c>
      <c r="K298" s="91">
        <f t="shared" si="15"/>
        <v>139</v>
      </c>
    </row>
    <row r="299" spans="2:11" ht="13.8" x14ac:dyDescent="0.25">
      <c r="B299"/>
      <c r="C299"/>
      <c r="D299"/>
      <c r="E299"/>
      <c r="F299"/>
      <c r="G299"/>
      <c r="H299"/>
      <c r="I299"/>
      <c r="J299" s="100">
        <f t="shared" si="14"/>
        <v>20</v>
      </c>
      <c r="K299" s="91">
        <f t="shared" si="15"/>
        <v>140</v>
      </c>
    </row>
    <row r="300" spans="2:11" ht="13.8" x14ac:dyDescent="0.25">
      <c r="B300"/>
      <c r="C300"/>
      <c r="D300"/>
      <c r="E300"/>
      <c r="F300"/>
      <c r="G300"/>
      <c r="H300"/>
      <c r="I300"/>
      <c r="J300" s="100">
        <f t="shared" si="14"/>
        <v>20</v>
      </c>
      <c r="K300" s="91">
        <f t="shared" si="15"/>
        <v>141</v>
      </c>
    </row>
    <row r="301" spans="2:11" ht="13.8" x14ac:dyDescent="0.25">
      <c r="B301"/>
      <c r="C301"/>
      <c r="D301"/>
      <c r="E301"/>
      <c r="F301"/>
      <c r="G301"/>
      <c r="H301"/>
      <c r="I301"/>
      <c r="J301" s="100">
        <f t="shared" si="14"/>
        <v>20</v>
      </c>
      <c r="K301" s="91">
        <f t="shared" si="15"/>
        <v>142</v>
      </c>
    </row>
    <row r="302" spans="2:11" ht="13.8" x14ac:dyDescent="0.25">
      <c r="B302"/>
      <c r="C302"/>
      <c r="D302"/>
      <c r="E302"/>
      <c r="F302"/>
      <c r="G302"/>
      <c r="H302"/>
      <c r="I302"/>
      <c r="J302" s="100">
        <f t="shared" si="14"/>
        <v>20</v>
      </c>
      <c r="K302" s="91">
        <f t="shared" si="15"/>
        <v>143</v>
      </c>
    </row>
    <row r="303" spans="2:11" ht="13.8" x14ac:dyDescent="0.25">
      <c r="B303"/>
      <c r="C303"/>
      <c r="D303"/>
      <c r="E303"/>
      <c r="F303"/>
      <c r="G303"/>
      <c r="H303"/>
      <c r="I303"/>
      <c r="J303" s="100">
        <f t="shared" si="14"/>
        <v>20</v>
      </c>
      <c r="K303" s="91">
        <f t="shared" si="15"/>
        <v>144</v>
      </c>
    </row>
    <row r="304" spans="2:11" ht="13.8" x14ac:dyDescent="0.25">
      <c r="B304"/>
      <c r="C304"/>
      <c r="D304"/>
      <c r="E304"/>
      <c r="F304"/>
      <c r="G304"/>
      <c r="H304"/>
      <c r="I304"/>
      <c r="J304" s="100">
        <f t="shared" si="14"/>
        <v>20</v>
      </c>
      <c r="K304" s="91">
        <f t="shared" si="15"/>
        <v>145</v>
      </c>
    </row>
    <row r="305" spans="2:11" ht="13.8" x14ac:dyDescent="0.25">
      <c r="B305"/>
      <c r="C305"/>
      <c r="D305"/>
      <c r="E305"/>
      <c r="F305"/>
      <c r="G305"/>
      <c r="H305"/>
      <c r="I305"/>
      <c r="J305" s="100">
        <f t="shared" si="14"/>
        <v>20</v>
      </c>
      <c r="K305" s="91">
        <f t="shared" si="15"/>
        <v>146</v>
      </c>
    </row>
    <row r="306" spans="2:11" ht="13.8" x14ac:dyDescent="0.25">
      <c r="B306"/>
      <c r="C306"/>
      <c r="D306"/>
      <c r="E306"/>
      <c r="F306"/>
      <c r="G306"/>
      <c r="H306"/>
      <c r="I306"/>
      <c r="J306" s="100">
        <f t="shared" si="14"/>
        <v>20</v>
      </c>
      <c r="K306" s="91">
        <f t="shared" si="15"/>
        <v>147</v>
      </c>
    </row>
    <row r="307" spans="2:11" ht="13.8" x14ac:dyDescent="0.25">
      <c r="B307"/>
      <c r="C307"/>
      <c r="D307"/>
      <c r="E307"/>
      <c r="F307"/>
      <c r="G307"/>
      <c r="H307"/>
      <c r="I307"/>
      <c r="J307" s="100">
        <f t="shared" si="14"/>
        <v>20</v>
      </c>
      <c r="K307" s="91">
        <f t="shared" si="15"/>
        <v>148</v>
      </c>
    </row>
    <row r="308" spans="2:11" ht="13.8" x14ac:dyDescent="0.25">
      <c r="B308"/>
      <c r="C308"/>
      <c r="D308"/>
      <c r="E308"/>
      <c r="F308"/>
      <c r="G308"/>
      <c r="H308"/>
      <c r="I308"/>
      <c r="J308" s="100">
        <f t="shared" si="14"/>
        <v>20</v>
      </c>
      <c r="K308" s="91">
        <f t="shared" si="15"/>
        <v>149</v>
      </c>
    </row>
    <row r="309" spans="2:11" ht="13.8" x14ac:dyDescent="0.25">
      <c r="B309"/>
      <c r="C309"/>
      <c r="D309"/>
      <c r="E309"/>
      <c r="F309"/>
      <c r="G309"/>
      <c r="H309"/>
      <c r="I309"/>
      <c r="J309" s="100">
        <f t="shared" si="14"/>
        <v>20</v>
      </c>
      <c r="K309" s="91">
        <f t="shared" si="15"/>
        <v>150</v>
      </c>
    </row>
    <row r="310" spans="2:11" ht="13.8" x14ac:dyDescent="0.25">
      <c r="B310"/>
      <c r="C310"/>
      <c r="D310"/>
      <c r="E310"/>
      <c r="F310"/>
      <c r="G310"/>
      <c r="H310"/>
      <c r="I310"/>
      <c r="J310" s="100">
        <f t="shared" si="14"/>
        <v>20</v>
      </c>
      <c r="K310" s="91">
        <f t="shared" si="15"/>
        <v>151</v>
      </c>
    </row>
    <row r="311" spans="2:11" ht="13.8" x14ac:dyDescent="0.25">
      <c r="B311"/>
      <c r="C311"/>
      <c r="D311"/>
      <c r="E311"/>
      <c r="F311"/>
      <c r="G311"/>
      <c r="H311"/>
      <c r="I311"/>
      <c r="J311" s="100">
        <f t="shared" si="14"/>
        <v>20</v>
      </c>
      <c r="K311" s="91">
        <f t="shared" si="15"/>
        <v>152</v>
      </c>
    </row>
    <row r="312" spans="2:11" ht="13.8" x14ac:dyDescent="0.25">
      <c r="B312"/>
      <c r="C312"/>
      <c r="D312"/>
      <c r="E312"/>
      <c r="F312"/>
      <c r="G312"/>
      <c r="H312"/>
      <c r="I312"/>
      <c r="J312" s="100">
        <f t="shared" si="14"/>
        <v>20</v>
      </c>
      <c r="K312" s="91">
        <f t="shared" si="15"/>
        <v>153</v>
      </c>
    </row>
    <row r="313" spans="2:11" x14ac:dyDescent="0.25">
      <c r="B313"/>
      <c r="C313"/>
      <c r="D313"/>
      <c r="E313"/>
      <c r="F313"/>
      <c r="G313"/>
      <c r="H313"/>
      <c r="I313"/>
    </row>
    <row r="314" spans="2:11" x14ac:dyDescent="0.25">
      <c r="B314"/>
      <c r="C314"/>
      <c r="D314"/>
      <c r="E314"/>
      <c r="F314"/>
      <c r="G314"/>
      <c r="H314"/>
      <c r="I314"/>
    </row>
    <row r="315" spans="2:11" x14ac:dyDescent="0.25">
      <c r="B315"/>
      <c r="C315"/>
      <c r="D315"/>
      <c r="E315"/>
      <c r="F315"/>
      <c r="G315"/>
      <c r="H315"/>
      <c r="I315"/>
    </row>
    <row r="316" spans="2:11" x14ac:dyDescent="0.25">
      <c r="B316"/>
      <c r="C316"/>
      <c r="D316"/>
      <c r="E316"/>
      <c r="F316"/>
      <c r="G316"/>
      <c r="H316"/>
      <c r="I316"/>
    </row>
    <row r="317" spans="2:11" x14ac:dyDescent="0.25">
      <c r="B317"/>
      <c r="C317"/>
      <c r="D317"/>
      <c r="E317"/>
      <c r="F317"/>
      <c r="G317"/>
      <c r="H317"/>
      <c r="I317"/>
    </row>
    <row r="318" spans="2:11" x14ac:dyDescent="0.25">
      <c r="B318"/>
      <c r="C318"/>
      <c r="D318"/>
      <c r="E318"/>
      <c r="F318"/>
      <c r="G318"/>
      <c r="H318"/>
      <c r="I318"/>
    </row>
    <row r="319" spans="2:11" x14ac:dyDescent="0.25">
      <c r="B319"/>
      <c r="C319"/>
      <c r="D319"/>
      <c r="E319"/>
      <c r="F319"/>
      <c r="G319"/>
      <c r="H319"/>
      <c r="I319"/>
    </row>
    <row r="320" spans="2:11" x14ac:dyDescent="0.25">
      <c r="B320"/>
      <c r="C320"/>
      <c r="D320"/>
      <c r="E320"/>
      <c r="F320"/>
      <c r="G320"/>
      <c r="H320"/>
      <c r="I320"/>
    </row>
    <row r="321" spans="2:9" x14ac:dyDescent="0.25">
      <c r="B321"/>
      <c r="C321"/>
      <c r="D321"/>
      <c r="E321"/>
      <c r="F321"/>
      <c r="G321"/>
      <c r="H321"/>
      <c r="I321"/>
    </row>
    <row r="322" spans="2:9" x14ac:dyDescent="0.25">
      <c r="B322"/>
      <c r="C322"/>
      <c r="D322"/>
      <c r="E322"/>
      <c r="F322"/>
      <c r="G322"/>
      <c r="H322"/>
      <c r="I322"/>
    </row>
    <row r="323" spans="2:9" x14ac:dyDescent="0.25">
      <c r="B323"/>
      <c r="C323"/>
      <c r="D323"/>
      <c r="E323"/>
      <c r="F323"/>
      <c r="G323"/>
      <c r="H323"/>
      <c r="I323"/>
    </row>
    <row r="324" spans="2:9" x14ac:dyDescent="0.25">
      <c r="B324"/>
      <c r="C324"/>
      <c r="D324"/>
      <c r="E324"/>
      <c r="F324"/>
      <c r="G324"/>
      <c r="H324"/>
      <c r="I324"/>
    </row>
    <row r="325" spans="2:9" x14ac:dyDescent="0.25">
      <c r="B325"/>
      <c r="C325"/>
      <c r="D325"/>
      <c r="E325"/>
      <c r="F325"/>
      <c r="G325"/>
      <c r="H325"/>
      <c r="I325"/>
    </row>
    <row r="326" spans="2:9" x14ac:dyDescent="0.25">
      <c r="B326"/>
      <c r="C326"/>
      <c r="D326"/>
      <c r="E326"/>
      <c r="F326"/>
      <c r="G326"/>
      <c r="H326"/>
      <c r="I326"/>
    </row>
    <row r="327" spans="2:9" x14ac:dyDescent="0.25">
      <c r="B327"/>
      <c r="C327"/>
      <c r="D327"/>
      <c r="E327"/>
      <c r="F327"/>
      <c r="G327"/>
      <c r="H327"/>
      <c r="I327"/>
    </row>
    <row r="328" spans="2:9" x14ac:dyDescent="0.25">
      <c r="B328"/>
      <c r="C328"/>
      <c r="D328"/>
      <c r="E328"/>
      <c r="F328"/>
      <c r="G328"/>
      <c r="H328"/>
      <c r="I328"/>
    </row>
    <row r="329" spans="2:9" x14ac:dyDescent="0.25">
      <c r="B329"/>
      <c r="C329"/>
      <c r="D329"/>
      <c r="E329"/>
      <c r="F329"/>
      <c r="G329"/>
      <c r="H329"/>
      <c r="I329"/>
    </row>
    <row r="330" spans="2:9" x14ac:dyDescent="0.25">
      <c r="B330"/>
      <c r="C330"/>
      <c r="D330"/>
      <c r="E330"/>
      <c r="F330"/>
      <c r="G330"/>
      <c r="H330"/>
      <c r="I330"/>
    </row>
    <row r="331" spans="2:9" x14ac:dyDescent="0.25">
      <c r="B331"/>
      <c r="C331"/>
      <c r="D331"/>
      <c r="E331"/>
      <c r="F331"/>
      <c r="G331"/>
      <c r="H331"/>
      <c r="I331"/>
    </row>
    <row r="332" spans="2:9" x14ac:dyDescent="0.25">
      <c r="B332"/>
      <c r="C332"/>
      <c r="D332"/>
      <c r="E332"/>
      <c r="F332"/>
      <c r="G332"/>
      <c r="H332"/>
      <c r="I332"/>
    </row>
    <row r="333" spans="2:9" x14ac:dyDescent="0.25">
      <c r="B333"/>
      <c r="C333"/>
      <c r="D333"/>
      <c r="E333"/>
      <c r="F333"/>
      <c r="G333"/>
      <c r="H333"/>
      <c r="I333"/>
    </row>
    <row r="334" spans="2:9" x14ac:dyDescent="0.25">
      <c r="B334"/>
      <c r="C334"/>
      <c r="D334"/>
      <c r="E334"/>
      <c r="F334"/>
      <c r="G334"/>
      <c r="H334"/>
      <c r="I334"/>
    </row>
    <row r="335" spans="2:9" x14ac:dyDescent="0.25">
      <c r="B335"/>
      <c r="C335"/>
      <c r="D335"/>
      <c r="E335"/>
      <c r="F335"/>
      <c r="G335"/>
      <c r="H335"/>
      <c r="I335"/>
    </row>
    <row r="336" spans="2:9" x14ac:dyDescent="0.25">
      <c r="B336"/>
      <c r="C336"/>
      <c r="D336"/>
      <c r="E336"/>
      <c r="F336"/>
      <c r="G336"/>
      <c r="H336"/>
      <c r="I336"/>
    </row>
    <row r="337" spans="2:9" x14ac:dyDescent="0.25">
      <c r="B337"/>
      <c r="C337"/>
      <c r="D337"/>
      <c r="E337"/>
      <c r="F337"/>
      <c r="G337"/>
      <c r="H337"/>
      <c r="I337"/>
    </row>
    <row r="338" spans="2:9" x14ac:dyDescent="0.25">
      <c r="B338"/>
      <c r="C338"/>
      <c r="D338"/>
      <c r="E338"/>
      <c r="F338"/>
      <c r="G338"/>
      <c r="H338"/>
      <c r="I338"/>
    </row>
    <row r="339" spans="2:9" x14ac:dyDescent="0.25">
      <c r="B339"/>
      <c r="C339"/>
      <c r="D339"/>
      <c r="E339"/>
      <c r="F339"/>
      <c r="G339"/>
      <c r="H339"/>
      <c r="I339"/>
    </row>
    <row r="340" spans="2:9" x14ac:dyDescent="0.25">
      <c r="B340"/>
      <c r="C340"/>
      <c r="D340"/>
      <c r="E340"/>
      <c r="F340"/>
      <c r="G340"/>
      <c r="H340"/>
      <c r="I340"/>
    </row>
  </sheetData>
  <mergeCells count="2">
    <mergeCell ref="Q5:R5"/>
    <mergeCell ref="D1:F1"/>
  </mergeCells>
  <pageMargins left="0.7" right="0.7" top="0.75" bottom="0.75" header="0.3" footer="0.3"/>
  <pageSetup scale="12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K267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8.6640625" customWidth="1"/>
    <col min="3" max="3" width="18.44140625" bestFit="1" customWidth="1"/>
    <col min="4" max="4" width="17.88671875" bestFit="1" customWidth="1"/>
    <col min="5" max="5" width="5.33203125" bestFit="1" customWidth="1"/>
    <col min="6" max="6" width="6.6640625" bestFit="1" customWidth="1"/>
    <col min="7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71" t="s">
        <v>434</v>
      </c>
      <c r="B2" s="72" t="s">
        <v>2161</v>
      </c>
      <c r="C2" s="358" t="str">
        <f>$B$3&amp;" "&amp; Individuals!$D$2</f>
        <v>Men Senior (All) Inter Club 5th Leg 2024</v>
      </c>
      <c r="D2" s="358"/>
      <c r="E2" s="358"/>
      <c r="F2" s="358"/>
      <c r="G2" s="358"/>
      <c r="H2" s="358"/>
      <c r="I2" s="22"/>
      <c r="J2" s="5"/>
      <c r="K2" s="5"/>
    </row>
    <row r="3" spans="1:11" ht="21" x14ac:dyDescent="0.4">
      <c r="A3" s="75" t="s">
        <v>4</v>
      </c>
      <c r="B3" s="72" t="s">
        <v>1250</v>
      </c>
      <c r="D3" s="23" t="s">
        <v>1682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1378</v>
      </c>
    </row>
    <row r="6" spans="1:11" x14ac:dyDescent="0.25">
      <c r="A6" s="72" t="s">
        <v>568</v>
      </c>
      <c r="B6" s="72" t="s">
        <v>192</v>
      </c>
      <c r="C6" s="72" t="s">
        <v>217</v>
      </c>
      <c r="D6" s="72" t="s">
        <v>38</v>
      </c>
      <c r="E6" s="377"/>
      <c r="F6" s="377">
        <v>7</v>
      </c>
      <c r="G6" s="239">
        <v>177</v>
      </c>
      <c r="H6" s="239">
        <v>177</v>
      </c>
      <c r="I6" s="18">
        <v>200</v>
      </c>
      <c r="J6">
        <v>1</v>
      </c>
    </row>
    <row r="7" spans="1:11" x14ac:dyDescent="0.25">
      <c r="A7" s="72" t="s">
        <v>571</v>
      </c>
      <c r="B7" s="72" t="s">
        <v>395</v>
      </c>
      <c r="C7" s="72" t="s">
        <v>189</v>
      </c>
      <c r="D7" s="72" t="s">
        <v>38</v>
      </c>
      <c r="E7" s="377">
        <v>1</v>
      </c>
      <c r="F7" s="377">
        <v>4</v>
      </c>
      <c r="G7" s="239">
        <v>88.5</v>
      </c>
      <c r="H7" s="239">
        <v>88.5</v>
      </c>
      <c r="I7" s="18">
        <f>IF(H7=H6,I6,IF(H7=0,ROUNDDOWN(20,0),I6-J6))</f>
        <v>199</v>
      </c>
      <c r="J7">
        <f>IF(H7&lt;H6,1,IF(H7=H6,J6+1,0))</f>
        <v>1</v>
      </c>
    </row>
    <row r="8" spans="1:11" x14ac:dyDescent="0.25">
      <c r="A8" s="72" t="s">
        <v>474</v>
      </c>
      <c r="B8" s="72" t="s">
        <v>1794</v>
      </c>
      <c r="C8" s="72" t="s">
        <v>1795</v>
      </c>
      <c r="D8" s="72" t="s">
        <v>38</v>
      </c>
      <c r="E8" s="377"/>
      <c r="F8" s="377">
        <v>2</v>
      </c>
      <c r="G8" s="239">
        <v>87.9</v>
      </c>
      <c r="H8" s="239">
        <v>87.9</v>
      </c>
      <c r="I8" s="18">
        <f t="shared" ref="I8:I67" si="0">IF(H8=H7,I7,IF(H8=0,ROUNDDOWN(20,0),I7-J7))</f>
        <v>198</v>
      </c>
      <c r="J8">
        <f t="shared" ref="J8:J67" si="1">IF(H8&lt;H7,1,IF(H8=H7,J7+1,0))</f>
        <v>1</v>
      </c>
    </row>
    <row r="9" spans="1:11" x14ac:dyDescent="0.25">
      <c r="A9" s="72" t="s">
        <v>456</v>
      </c>
      <c r="B9" s="72" t="s">
        <v>187</v>
      </c>
      <c r="C9" s="72" t="s">
        <v>188</v>
      </c>
      <c r="D9" s="72" t="s">
        <v>38</v>
      </c>
      <c r="E9" s="377"/>
      <c r="F9" s="377">
        <v>4</v>
      </c>
      <c r="G9" s="239">
        <v>72.800000000000011</v>
      </c>
      <c r="H9" s="239">
        <v>72.800000000000011</v>
      </c>
      <c r="I9" s="18">
        <f t="shared" si="0"/>
        <v>197</v>
      </c>
      <c r="J9">
        <f t="shared" si="1"/>
        <v>1</v>
      </c>
    </row>
    <row r="10" spans="1:11" x14ac:dyDescent="0.25">
      <c r="A10" s="72" t="s">
        <v>1404</v>
      </c>
      <c r="B10" s="72" t="s">
        <v>1405</v>
      </c>
      <c r="C10" s="72" t="s">
        <v>1406</v>
      </c>
      <c r="D10" s="72" t="s">
        <v>37</v>
      </c>
      <c r="E10" s="377"/>
      <c r="F10" s="377">
        <v>4</v>
      </c>
      <c r="G10" s="239">
        <v>70</v>
      </c>
      <c r="H10" s="239">
        <v>70</v>
      </c>
      <c r="I10" s="18">
        <f t="shared" si="0"/>
        <v>196</v>
      </c>
      <c r="J10">
        <f t="shared" si="1"/>
        <v>1</v>
      </c>
    </row>
    <row r="11" spans="1:11" x14ac:dyDescent="0.25">
      <c r="A11" s="72" t="s">
        <v>838</v>
      </c>
      <c r="B11" s="72" t="s">
        <v>2068</v>
      </c>
      <c r="C11" s="72" t="s">
        <v>273</v>
      </c>
      <c r="D11" s="72" t="s">
        <v>37</v>
      </c>
      <c r="E11" s="377"/>
      <c r="F11" s="377">
        <v>2</v>
      </c>
      <c r="G11" s="239">
        <v>65.5</v>
      </c>
      <c r="H11" s="239">
        <v>65.5</v>
      </c>
      <c r="I11" s="18">
        <f t="shared" si="0"/>
        <v>195</v>
      </c>
      <c r="J11">
        <f t="shared" si="1"/>
        <v>1</v>
      </c>
    </row>
    <row r="12" spans="1:11" x14ac:dyDescent="0.25">
      <c r="A12" s="72" t="s">
        <v>952</v>
      </c>
      <c r="B12" s="72" t="s">
        <v>2172</v>
      </c>
      <c r="C12" s="72" t="s">
        <v>2171</v>
      </c>
      <c r="D12" s="72" t="s">
        <v>40</v>
      </c>
      <c r="E12" s="377"/>
      <c r="F12" s="377">
        <v>1</v>
      </c>
      <c r="G12" s="239">
        <v>59.3</v>
      </c>
      <c r="H12" s="239">
        <v>59.3</v>
      </c>
      <c r="I12" s="18">
        <f t="shared" si="0"/>
        <v>194</v>
      </c>
      <c r="J12">
        <f t="shared" si="1"/>
        <v>1</v>
      </c>
    </row>
    <row r="13" spans="1:11" x14ac:dyDescent="0.25">
      <c r="A13" s="72" t="s">
        <v>1701</v>
      </c>
      <c r="B13" s="72" t="s">
        <v>2051</v>
      </c>
      <c r="C13" s="72" t="s">
        <v>1738</v>
      </c>
      <c r="D13" s="72" t="s">
        <v>39</v>
      </c>
      <c r="E13" s="377"/>
      <c r="F13" s="377">
        <v>7</v>
      </c>
      <c r="G13" s="239">
        <v>54.400000000000006</v>
      </c>
      <c r="H13" s="239">
        <v>54.400000000000006</v>
      </c>
      <c r="I13" s="18">
        <f t="shared" si="0"/>
        <v>193</v>
      </c>
      <c r="J13">
        <f t="shared" si="1"/>
        <v>1</v>
      </c>
    </row>
    <row r="14" spans="1:11" x14ac:dyDescent="0.25">
      <c r="A14" s="72" t="s">
        <v>637</v>
      </c>
      <c r="B14" s="72" t="s">
        <v>2076</v>
      </c>
      <c r="C14" s="72" t="s">
        <v>103</v>
      </c>
      <c r="D14" s="72" t="s">
        <v>37</v>
      </c>
      <c r="E14" s="377"/>
      <c r="F14" s="377">
        <v>1</v>
      </c>
      <c r="G14" s="239">
        <v>53.8</v>
      </c>
      <c r="H14" s="239">
        <v>53.8</v>
      </c>
      <c r="I14" s="18">
        <f t="shared" si="0"/>
        <v>192</v>
      </c>
      <c r="J14">
        <f t="shared" si="1"/>
        <v>1</v>
      </c>
    </row>
    <row r="15" spans="1:11" x14ac:dyDescent="0.25">
      <c r="A15" s="72" t="s">
        <v>739</v>
      </c>
      <c r="B15" s="72" t="s">
        <v>2115</v>
      </c>
      <c r="C15" s="72" t="s">
        <v>2116</v>
      </c>
      <c r="D15" s="72" t="s">
        <v>38</v>
      </c>
      <c r="E15" s="377"/>
      <c r="F15" s="377">
        <v>1</v>
      </c>
      <c r="G15" s="239">
        <v>52.6</v>
      </c>
      <c r="H15" s="239">
        <v>52.6</v>
      </c>
      <c r="I15" s="18">
        <f t="shared" si="0"/>
        <v>191</v>
      </c>
      <c r="J15">
        <f t="shared" si="1"/>
        <v>1</v>
      </c>
    </row>
    <row r="16" spans="1:11" x14ac:dyDescent="0.25">
      <c r="A16" s="72" t="s">
        <v>783</v>
      </c>
      <c r="B16" s="72" t="s">
        <v>430</v>
      </c>
      <c r="C16" s="72" t="s">
        <v>1826</v>
      </c>
      <c r="D16" s="72" t="s">
        <v>1923</v>
      </c>
      <c r="E16" s="377"/>
      <c r="F16" s="377">
        <v>2</v>
      </c>
      <c r="G16" s="239">
        <v>46.1</v>
      </c>
      <c r="H16" s="239">
        <v>46.1</v>
      </c>
      <c r="I16" s="18">
        <f t="shared" si="0"/>
        <v>190</v>
      </c>
      <c r="J16">
        <f t="shared" si="1"/>
        <v>1</v>
      </c>
    </row>
    <row r="17" spans="1:10" x14ac:dyDescent="0.25">
      <c r="A17" s="72" t="s">
        <v>1431</v>
      </c>
      <c r="B17" s="72" t="s">
        <v>1452</v>
      </c>
      <c r="C17" s="72" t="s">
        <v>79</v>
      </c>
      <c r="D17" s="72" t="s">
        <v>37</v>
      </c>
      <c r="E17" s="377"/>
      <c r="F17" s="377">
        <v>1</v>
      </c>
      <c r="G17" s="239">
        <v>41.1</v>
      </c>
      <c r="H17" s="239">
        <v>41.1</v>
      </c>
      <c r="I17" s="18">
        <f t="shared" si="0"/>
        <v>189</v>
      </c>
      <c r="J17">
        <f t="shared" si="1"/>
        <v>1</v>
      </c>
    </row>
    <row r="18" spans="1:10" x14ac:dyDescent="0.25">
      <c r="A18" s="72" t="s">
        <v>741</v>
      </c>
      <c r="B18" s="72" t="s">
        <v>1912</v>
      </c>
      <c r="C18" s="72" t="s">
        <v>1913</v>
      </c>
      <c r="D18" s="72" t="s">
        <v>41</v>
      </c>
      <c r="E18" s="377"/>
      <c r="F18" s="377">
        <v>2</v>
      </c>
      <c r="G18" s="239">
        <v>32.200000000000003</v>
      </c>
      <c r="H18" s="239">
        <v>32.200000000000003</v>
      </c>
      <c r="I18" s="18">
        <f t="shared" si="0"/>
        <v>188</v>
      </c>
      <c r="J18">
        <f t="shared" si="1"/>
        <v>1</v>
      </c>
    </row>
    <row r="19" spans="1:10" x14ac:dyDescent="0.25">
      <c r="A19" s="72" t="s">
        <v>1223</v>
      </c>
      <c r="B19" s="72" t="s">
        <v>1036</v>
      </c>
      <c r="C19" s="72" t="s">
        <v>77</v>
      </c>
      <c r="D19" s="72" t="s">
        <v>37</v>
      </c>
      <c r="E19" s="377"/>
      <c r="F19" s="377">
        <v>2</v>
      </c>
      <c r="G19" s="239">
        <v>31</v>
      </c>
      <c r="H19" s="239">
        <v>31</v>
      </c>
      <c r="I19" s="18">
        <f t="shared" si="0"/>
        <v>187</v>
      </c>
      <c r="J19">
        <f t="shared" si="1"/>
        <v>1</v>
      </c>
    </row>
    <row r="20" spans="1:10" x14ac:dyDescent="0.25">
      <c r="A20" s="72" t="s">
        <v>819</v>
      </c>
      <c r="B20" s="72" t="s">
        <v>1931</v>
      </c>
      <c r="C20" s="72" t="s">
        <v>219</v>
      </c>
      <c r="D20" s="72" t="s">
        <v>38</v>
      </c>
      <c r="E20" s="377"/>
      <c r="F20" s="377">
        <v>2</v>
      </c>
      <c r="G20" s="239">
        <v>31</v>
      </c>
      <c r="H20" s="239">
        <v>31</v>
      </c>
      <c r="I20" s="18">
        <f t="shared" si="0"/>
        <v>187</v>
      </c>
      <c r="J20">
        <f t="shared" si="1"/>
        <v>2</v>
      </c>
    </row>
    <row r="21" spans="1:10" x14ac:dyDescent="0.25">
      <c r="A21" s="72" t="s">
        <v>866</v>
      </c>
      <c r="B21" s="72" t="s">
        <v>224</v>
      </c>
      <c r="C21" s="72" t="s">
        <v>298</v>
      </c>
      <c r="D21" s="72" t="s">
        <v>38</v>
      </c>
      <c r="E21" s="377">
        <v>1</v>
      </c>
      <c r="F21" s="377">
        <v>1</v>
      </c>
      <c r="G21" s="239">
        <v>26.599999999999998</v>
      </c>
      <c r="H21" s="239">
        <v>26.599999999999998</v>
      </c>
      <c r="I21" s="18">
        <f t="shared" si="0"/>
        <v>185</v>
      </c>
      <c r="J21">
        <f t="shared" si="1"/>
        <v>1</v>
      </c>
    </row>
    <row r="22" spans="1:10" x14ac:dyDescent="0.25">
      <c r="A22" s="72" t="s">
        <v>613</v>
      </c>
      <c r="B22" s="72" t="s">
        <v>1998</v>
      </c>
      <c r="C22" s="72" t="s">
        <v>1826</v>
      </c>
      <c r="D22" s="72" t="s">
        <v>1923</v>
      </c>
      <c r="E22" s="377"/>
      <c r="F22" s="377">
        <v>1</v>
      </c>
      <c r="G22" s="239">
        <v>23.6</v>
      </c>
      <c r="H22" s="239">
        <v>23.6</v>
      </c>
      <c r="I22" s="18">
        <f t="shared" si="0"/>
        <v>184</v>
      </c>
      <c r="J22">
        <f t="shared" si="1"/>
        <v>1</v>
      </c>
    </row>
    <row r="23" spans="1:10" x14ac:dyDescent="0.25">
      <c r="A23" s="72" t="s">
        <v>1699</v>
      </c>
      <c r="B23" s="72" t="s">
        <v>1484</v>
      </c>
      <c r="C23" s="72" t="s">
        <v>1046</v>
      </c>
      <c r="D23" s="72" t="s">
        <v>40</v>
      </c>
      <c r="E23" s="377"/>
      <c r="F23" s="377">
        <v>1</v>
      </c>
      <c r="G23" s="239">
        <v>23.1</v>
      </c>
      <c r="H23" s="239">
        <v>23.1</v>
      </c>
      <c r="I23" s="18">
        <f t="shared" si="0"/>
        <v>183</v>
      </c>
      <c r="J23">
        <f t="shared" si="1"/>
        <v>1</v>
      </c>
    </row>
    <row r="24" spans="1:10" x14ac:dyDescent="0.25">
      <c r="A24" s="72" t="s">
        <v>1557</v>
      </c>
      <c r="B24" s="72" t="s">
        <v>2062</v>
      </c>
      <c r="C24" s="72" t="s">
        <v>2063</v>
      </c>
      <c r="D24" s="72" t="s">
        <v>43</v>
      </c>
      <c r="E24" s="377"/>
      <c r="F24" s="377">
        <v>2</v>
      </c>
      <c r="G24" s="239">
        <v>20</v>
      </c>
      <c r="H24" s="239">
        <v>20</v>
      </c>
      <c r="I24" s="18">
        <f t="shared" si="0"/>
        <v>182</v>
      </c>
      <c r="J24">
        <f t="shared" si="1"/>
        <v>1</v>
      </c>
    </row>
    <row r="25" spans="1:10" x14ac:dyDescent="0.25">
      <c r="A25" s="72" t="s">
        <v>1515</v>
      </c>
      <c r="B25" s="72" t="s">
        <v>2113</v>
      </c>
      <c r="C25" s="72" t="s">
        <v>103</v>
      </c>
      <c r="D25" s="72" t="s">
        <v>37</v>
      </c>
      <c r="E25" s="377"/>
      <c r="F25" s="377">
        <v>1</v>
      </c>
      <c r="G25" s="239">
        <v>19.5</v>
      </c>
      <c r="H25" s="239">
        <v>19.5</v>
      </c>
      <c r="I25" s="18">
        <f t="shared" si="0"/>
        <v>181</v>
      </c>
      <c r="J25">
        <f t="shared" si="1"/>
        <v>1</v>
      </c>
    </row>
    <row r="26" spans="1:10" x14ac:dyDescent="0.25">
      <c r="A26" s="72" t="s">
        <v>727</v>
      </c>
      <c r="B26" s="72" t="s">
        <v>356</v>
      </c>
      <c r="C26" s="72" t="s">
        <v>1058</v>
      </c>
      <c r="D26" s="72" t="s">
        <v>41</v>
      </c>
      <c r="E26" s="377"/>
      <c r="F26" s="377">
        <v>2</v>
      </c>
      <c r="G26" s="239">
        <v>19.400000000000002</v>
      </c>
      <c r="H26" s="239">
        <v>19.400000000000002</v>
      </c>
      <c r="I26" s="18">
        <f t="shared" si="0"/>
        <v>180</v>
      </c>
      <c r="J26">
        <f t="shared" si="1"/>
        <v>1</v>
      </c>
    </row>
    <row r="27" spans="1:10" x14ac:dyDescent="0.25">
      <c r="A27" s="72" t="s">
        <v>1173</v>
      </c>
      <c r="B27" s="72" t="s">
        <v>1987</v>
      </c>
      <c r="C27" s="72" t="s">
        <v>1894</v>
      </c>
      <c r="D27" s="72" t="s">
        <v>43</v>
      </c>
      <c r="E27" s="377"/>
      <c r="F27" s="377">
        <v>2</v>
      </c>
      <c r="G27" s="239">
        <v>18.399999999999999</v>
      </c>
      <c r="H27" s="239">
        <v>18.399999999999999</v>
      </c>
      <c r="I27" s="18">
        <f t="shared" si="0"/>
        <v>179</v>
      </c>
      <c r="J27">
        <f t="shared" si="1"/>
        <v>1</v>
      </c>
    </row>
    <row r="28" spans="1:10" x14ac:dyDescent="0.25">
      <c r="A28" s="72" t="s">
        <v>1693</v>
      </c>
      <c r="B28" s="72" t="s">
        <v>121</v>
      </c>
      <c r="C28" s="72" t="s">
        <v>1733</v>
      </c>
      <c r="D28" s="72" t="s">
        <v>47</v>
      </c>
      <c r="E28" s="377"/>
      <c r="F28" s="377">
        <v>1</v>
      </c>
      <c r="G28" s="239">
        <v>16.2</v>
      </c>
      <c r="H28" s="239">
        <v>16.2</v>
      </c>
      <c r="I28" s="18">
        <f t="shared" si="0"/>
        <v>178</v>
      </c>
      <c r="J28">
        <f t="shared" si="1"/>
        <v>1</v>
      </c>
    </row>
    <row r="29" spans="1:10" x14ac:dyDescent="0.25">
      <c r="A29" s="72" t="s">
        <v>1430</v>
      </c>
      <c r="B29" s="72" t="s">
        <v>1447</v>
      </c>
      <c r="C29" s="72" t="s">
        <v>1446</v>
      </c>
      <c r="D29" s="72" t="s">
        <v>44</v>
      </c>
      <c r="E29" s="377"/>
      <c r="F29" s="377">
        <v>1</v>
      </c>
      <c r="G29" s="239">
        <v>15.1</v>
      </c>
      <c r="H29" s="239">
        <v>15.1</v>
      </c>
      <c r="I29" s="18">
        <f t="shared" si="0"/>
        <v>177</v>
      </c>
      <c r="J29">
        <f t="shared" si="1"/>
        <v>1</v>
      </c>
    </row>
    <row r="30" spans="1:10" x14ac:dyDescent="0.25">
      <c r="A30" s="72" t="s">
        <v>1435</v>
      </c>
      <c r="B30" s="72" t="s">
        <v>323</v>
      </c>
      <c r="C30" s="72" t="s">
        <v>218</v>
      </c>
      <c r="D30" s="72" t="s">
        <v>37</v>
      </c>
      <c r="E30" s="377"/>
      <c r="F30" s="377">
        <v>1</v>
      </c>
      <c r="G30" s="239">
        <v>14.4</v>
      </c>
      <c r="H30" s="239">
        <v>14.4</v>
      </c>
      <c r="I30" s="18">
        <f t="shared" si="0"/>
        <v>176</v>
      </c>
      <c r="J30">
        <f t="shared" si="1"/>
        <v>1</v>
      </c>
    </row>
    <row r="31" spans="1:10" x14ac:dyDescent="0.25">
      <c r="A31" s="72" t="s">
        <v>715</v>
      </c>
      <c r="B31" s="72" t="s">
        <v>2169</v>
      </c>
      <c r="C31" s="72" t="s">
        <v>176</v>
      </c>
      <c r="D31" s="72" t="s">
        <v>1923</v>
      </c>
      <c r="E31" s="377"/>
      <c r="F31" s="377">
        <v>1</v>
      </c>
      <c r="G31" s="239">
        <v>8.4</v>
      </c>
      <c r="H31" s="239">
        <v>8.4</v>
      </c>
      <c r="I31" s="18">
        <f t="shared" si="0"/>
        <v>175</v>
      </c>
      <c r="J31">
        <f t="shared" si="1"/>
        <v>1</v>
      </c>
    </row>
    <row r="32" spans="1:10" x14ac:dyDescent="0.25">
      <c r="A32" s="72" t="s">
        <v>730</v>
      </c>
      <c r="B32" s="72" t="s">
        <v>399</v>
      </c>
      <c r="C32" s="72" t="s">
        <v>270</v>
      </c>
      <c r="D32" s="72" t="s">
        <v>37</v>
      </c>
      <c r="E32" s="377"/>
      <c r="F32" s="377">
        <v>2</v>
      </c>
      <c r="G32" s="239">
        <v>8.3000000000000007</v>
      </c>
      <c r="H32" s="239">
        <v>8.3000000000000007</v>
      </c>
      <c r="I32" s="18">
        <f t="shared" si="0"/>
        <v>174</v>
      </c>
      <c r="J32">
        <f t="shared" si="1"/>
        <v>1</v>
      </c>
    </row>
    <row r="33" spans="1:10" x14ac:dyDescent="0.25">
      <c r="A33" s="72" t="s">
        <v>775</v>
      </c>
      <c r="B33" s="72" t="s">
        <v>154</v>
      </c>
      <c r="C33" s="72" t="s">
        <v>1825</v>
      </c>
      <c r="D33" s="72" t="s">
        <v>43</v>
      </c>
      <c r="E33" s="377"/>
      <c r="F33" s="377">
        <v>1</v>
      </c>
      <c r="G33" s="239">
        <v>7.2</v>
      </c>
      <c r="H33" s="239">
        <v>7.2</v>
      </c>
      <c r="I33" s="18">
        <f t="shared" si="0"/>
        <v>173</v>
      </c>
      <c r="J33">
        <f t="shared" si="1"/>
        <v>1</v>
      </c>
    </row>
    <row r="34" spans="1:10" x14ac:dyDescent="0.25">
      <c r="A34" s="72" t="s">
        <v>1564</v>
      </c>
      <c r="B34" s="72" t="s">
        <v>1389</v>
      </c>
      <c r="C34" s="72" t="s">
        <v>1631</v>
      </c>
      <c r="D34" s="72" t="s">
        <v>48</v>
      </c>
      <c r="E34" s="377">
        <v>1</v>
      </c>
      <c r="F34" s="377">
        <v>4</v>
      </c>
      <c r="G34" s="239">
        <v>6.4</v>
      </c>
      <c r="H34" s="239">
        <v>6.4</v>
      </c>
      <c r="I34" s="18">
        <f t="shared" si="0"/>
        <v>172</v>
      </c>
      <c r="J34">
        <f t="shared" si="1"/>
        <v>1</v>
      </c>
    </row>
    <row r="35" spans="1:10" x14ac:dyDescent="0.25">
      <c r="A35" s="72" t="s">
        <v>987</v>
      </c>
      <c r="B35" s="72" t="s">
        <v>2075</v>
      </c>
      <c r="C35" s="72" t="s">
        <v>1047</v>
      </c>
      <c r="D35" s="72" t="s">
        <v>43</v>
      </c>
      <c r="E35" s="377"/>
      <c r="F35" s="377">
        <v>1</v>
      </c>
      <c r="G35" s="239">
        <v>6</v>
      </c>
      <c r="H35" s="239">
        <v>6</v>
      </c>
      <c r="I35" s="18">
        <f t="shared" si="0"/>
        <v>171</v>
      </c>
      <c r="J35">
        <f t="shared" si="1"/>
        <v>1</v>
      </c>
    </row>
    <row r="36" spans="1:10" x14ac:dyDescent="0.25">
      <c r="A36" s="72" t="s">
        <v>632</v>
      </c>
      <c r="B36" s="72" t="s">
        <v>1954</v>
      </c>
      <c r="C36" s="72" t="s">
        <v>1955</v>
      </c>
      <c r="D36" s="72" t="s">
        <v>50</v>
      </c>
      <c r="E36" s="377">
        <v>5</v>
      </c>
      <c r="F36" s="377"/>
      <c r="G36" s="239">
        <v>4.9000000000000004</v>
      </c>
      <c r="H36" s="239">
        <v>4.9000000000000004</v>
      </c>
      <c r="I36" s="18">
        <f t="shared" si="0"/>
        <v>170</v>
      </c>
      <c r="J36">
        <f t="shared" si="1"/>
        <v>1</v>
      </c>
    </row>
    <row r="37" spans="1:10" x14ac:dyDescent="0.25">
      <c r="A37" s="72" t="s">
        <v>481</v>
      </c>
      <c r="B37" s="72" t="s">
        <v>94</v>
      </c>
      <c r="C37" s="72" t="s">
        <v>319</v>
      </c>
      <c r="D37" s="72" t="s">
        <v>1923</v>
      </c>
      <c r="E37" s="377">
        <v>1</v>
      </c>
      <c r="F37" s="377"/>
      <c r="G37" s="239">
        <v>4.8</v>
      </c>
      <c r="H37" s="239">
        <v>4.8</v>
      </c>
      <c r="I37" s="18">
        <f t="shared" si="0"/>
        <v>169</v>
      </c>
      <c r="J37">
        <f t="shared" si="1"/>
        <v>1</v>
      </c>
    </row>
    <row r="38" spans="1:10" x14ac:dyDescent="0.25">
      <c r="A38" s="72" t="s">
        <v>681</v>
      </c>
      <c r="B38" s="72" t="s">
        <v>402</v>
      </c>
      <c r="C38" s="72" t="s">
        <v>1851</v>
      </c>
      <c r="D38" s="72" t="s">
        <v>44</v>
      </c>
      <c r="E38" s="377"/>
      <c r="F38" s="377">
        <v>1</v>
      </c>
      <c r="G38" s="239">
        <v>4</v>
      </c>
      <c r="H38" s="239">
        <v>4</v>
      </c>
      <c r="I38" s="18">
        <f t="shared" si="0"/>
        <v>168</v>
      </c>
      <c r="J38">
        <f t="shared" si="1"/>
        <v>1</v>
      </c>
    </row>
    <row r="39" spans="1:10" x14ac:dyDescent="0.25">
      <c r="A39" s="72" t="s">
        <v>542</v>
      </c>
      <c r="B39" s="72" t="s">
        <v>168</v>
      </c>
      <c r="C39" s="72" t="s">
        <v>1799</v>
      </c>
      <c r="D39" s="72" t="s">
        <v>48</v>
      </c>
      <c r="E39" s="377">
        <v>2</v>
      </c>
      <c r="F39" s="377"/>
      <c r="G39" s="239">
        <v>3.9000000000000004</v>
      </c>
      <c r="H39" s="239">
        <v>3.9000000000000004</v>
      </c>
      <c r="I39" s="18">
        <f t="shared" si="0"/>
        <v>167</v>
      </c>
      <c r="J39">
        <f t="shared" si="1"/>
        <v>1</v>
      </c>
    </row>
    <row r="40" spans="1:10" x14ac:dyDescent="0.25">
      <c r="A40" s="72" t="s">
        <v>779</v>
      </c>
      <c r="B40" s="72" t="s">
        <v>1933</v>
      </c>
      <c r="C40" s="72" t="s">
        <v>185</v>
      </c>
      <c r="D40" s="72" t="s">
        <v>43</v>
      </c>
      <c r="E40" s="377"/>
      <c r="F40" s="377">
        <v>2</v>
      </c>
      <c r="G40" s="239">
        <v>3.7</v>
      </c>
      <c r="H40" s="239">
        <v>3.7</v>
      </c>
      <c r="I40" s="18">
        <f t="shared" si="0"/>
        <v>166</v>
      </c>
      <c r="J40">
        <f t="shared" si="1"/>
        <v>1</v>
      </c>
    </row>
    <row r="41" spans="1:10" x14ac:dyDescent="0.25">
      <c r="A41" s="72" t="s">
        <v>1228</v>
      </c>
      <c r="B41" s="72" t="s">
        <v>1842</v>
      </c>
      <c r="C41" s="72" t="s">
        <v>1217</v>
      </c>
      <c r="D41" s="72" t="s">
        <v>38</v>
      </c>
      <c r="E41" s="377"/>
      <c r="F41" s="377">
        <v>1</v>
      </c>
      <c r="G41" s="239">
        <v>3.2</v>
      </c>
      <c r="H41" s="239">
        <v>3.2</v>
      </c>
      <c r="I41" s="18">
        <f t="shared" si="0"/>
        <v>165</v>
      </c>
      <c r="J41">
        <f t="shared" si="1"/>
        <v>1</v>
      </c>
    </row>
    <row r="42" spans="1:10" x14ac:dyDescent="0.25">
      <c r="A42" s="72" t="s">
        <v>646</v>
      </c>
      <c r="B42" s="72" t="s">
        <v>87</v>
      </c>
      <c r="C42" s="72" t="s">
        <v>332</v>
      </c>
      <c r="D42" s="72" t="s">
        <v>1923</v>
      </c>
      <c r="E42" s="377">
        <v>1</v>
      </c>
      <c r="F42" s="377"/>
      <c r="G42" s="239">
        <v>3.1</v>
      </c>
      <c r="H42" s="239">
        <v>3.1</v>
      </c>
      <c r="I42" s="18">
        <f t="shared" si="0"/>
        <v>164</v>
      </c>
      <c r="J42">
        <f t="shared" si="1"/>
        <v>1</v>
      </c>
    </row>
    <row r="43" spans="1:10" x14ac:dyDescent="0.25">
      <c r="A43" s="72" t="s">
        <v>1322</v>
      </c>
      <c r="B43" s="72" t="s">
        <v>398</v>
      </c>
      <c r="C43" s="72" t="s">
        <v>218</v>
      </c>
      <c r="D43" s="72" t="s">
        <v>47</v>
      </c>
      <c r="E43" s="377">
        <v>1</v>
      </c>
      <c r="F43" s="377">
        <v>2</v>
      </c>
      <c r="G43" s="239">
        <v>3</v>
      </c>
      <c r="H43" s="239">
        <v>3</v>
      </c>
      <c r="I43" s="18">
        <f t="shared" si="0"/>
        <v>163</v>
      </c>
      <c r="J43">
        <f t="shared" si="1"/>
        <v>1</v>
      </c>
    </row>
    <row r="44" spans="1:10" x14ac:dyDescent="0.25">
      <c r="A44" s="72" t="s">
        <v>670</v>
      </c>
      <c r="B44" s="72" t="s">
        <v>363</v>
      </c>
      <c r="C44" s="72" t="s">
        <v>371</v>
      </c>
      <c r="D44" s="72" t="s">
        <v>47</v>
      </c>
      <c r="E44" s="377"/>
      <c r="F44" s="377">
        <v>2</v>
      </c>
      <c r="G44" s="239">
        <v>2.7</v>
      </c>
      <c r="H44" s="239">
        <v>2.7</v>
      </c>
      <c r="I44" s="18">
        <f t="shared" si="0"/>
        <v>162</v>
      </c>
      <c r="J44">
        <f t="shared" si="1"/>
        <v>1</v>
      </c>
    </row>
    <row r="45" spans="1:10" x14ac:dyDescent="0.25">
      <c r="A45" s="72" t="s">
        <v>491</v>
      </c>
      <c r="B45" s="72" t="s">
        <v>106</v>
      </c>
      <c r="C45" s="72" t="s">
        <v>116</v>
      </c>
      <c r="D45" s="72" t="s">
        <v>50</v>
      </c>
      <c r="E45" s="377">
        <v>1</v>
      </c>
      <c r="F45" s="377"/>
      <c r="G45" s="239">
        <v>2.6</v>
      </c>
      <c r="H45" s="239">
        <v>2.6</v>
      </c>
      <c r="I45" s="18">
        <f t="shared" si="0"/>
        <v>161</v>
      </c>
      <c r="J45">
        <f t="shared" si="1"/>
        <v>1</v>
      </c>
    </row>
    <row r="46" spans="1:10" x14ac:dyDescent="0.25">
      <c r="A46" s="72" t="s">
        <v>1388</v>
      </c>
      <c r="B46" s="72" t="s">
        <v>1036</v>
      </c>
      <c r="C46" s="72" t="s">
        <v>2100</v>
      </c>
      <c r="D46" s="72" t="s">
        <v>41</v>
      </c>
      <c r="E46" s="377"/>
      <c r="F46" s="377">
        <v>2</v>
      </c>
      <c r="G46" s="239">
        <v>2.2999999999999998</v>
      </c>
      <c r="H46" s="239">
        <v>2.2999999999999998</v>
      </c>
      <c r="I46" s="18">
        <f t="shared" si="0"/>
        <v>160</v>
      </c>
      <c r="J46">
        <f t="shared" si="1"/>
        <v>1</v>
      </c>
    </row>
    <row r="47" spans="1:10" x14ac:dyDescent="0.25">
      <c r="A47" s="72" t="s">
        <v>1191</v>
      </c>
      <c r="B47" s="72" t="s">
        <v>282</v>
      </c>
      <c r="C47" s="72" t="s">
        <v>349</v>
      </c>
      <c r="D47" s="72" t="s">
        <v>1923</v>
      </c>
      <c r="E47" s="377"/>
      <c r="F47" s="377">
        <v>1</v>
      </c>
      <c r="G47" s="239">
        <v>1.9</v>
      </c>
      <c r="H47" s="239">
        <v>1.9</v>
      </c>
      <c r="I47" s="18">
        <f t="shared" si="0"/>
        <v>159</v>
      </c>
      <c r="J47">
        <f t="shared" si="1"/>
        <v>1</v>
      </c>
    </row>
    <row r="48" spans="1:10" x14ac:dyDescent="0.25">
      <c r="A48" s="72" t="s">
        <v>699</v>
      </c>
      <c r="B48" s="72" t="s">
        <v>217</v>
      </c>
      <c r="C48" s="72" t="s">
        <v>1813</v>
      </c>
      <c r="D48" s="72" t="s">
        <v>50</v>
      </c>
      <c r="E48" s="377">
        <v>1</v>
      </c>
      <c r="F48" s="377"/>
      <c r="G48" s="239">
        <v>1.5</v>
      </c>
      <c r="H48" s="239">
        <v>1.5</v>
      </c>
      <c r="I48" s="18">
        <f t="shared" si="0"/>
        <v>158</v>
      </c>
      <c r="J48">
        <f t="shared" si="1"/>
        <v>1</v>
      </c>
    </row>
    <row r="49" spans="1:10" x14ac:dyDescent="0.25">
      <c r="A49" s="72" t="s">
        <v>874</v>
      </c>
      <c r="B49" s="72" t="s">
        <v>226</v>
      </c>
      <c r="C49" s="72" t="s">
        <v>1217</v>
      </c>
      <c r="D49" s="72" t="s">
        <v>38</v>
      </c>
      <c r="E49" s="377"/>
      <c r="F49" s="377">
        <v>1</v>
      </c>
      <c r="G49" s="239">
        <v>1.4</v>
      </c>
      <c r="H49" s="239">
        <v>1.4</v>
      </c>
      <c r="I49" s="18">
        <f t="shared" si="0"/>
        <v>157</v>
      </c>
      <c r="J49">
        <f t="shared" si="1"/>
        <v>1</v>
      </c>
    </row>
    <row r="50" spans="1:10" x14ac:dyDescent="0.25">
      <c r="A50" s="72" t="s">
        <v>1097</v>
      </c>
      <c r="B50" s="72" t="s">
        <v>1920</v>
      </c>
      <c r="C50" s="72" t="s">
        <v>1213</v>
      </c>
      <c r="D50" s="72" t="s">
        <v>48</v>
      </c>
      <c r="E50" s="377"/>
      <c r="F50" s="377">
        <v>1</v>
      </c>
      <c r="G50" s="239">
        <v>1.3</v>
      </c>
      <c r="H50" s="239">
        <v>1.3</v>
      </c>
      <c r="I50" s="18">
        <f t="shared" si="0"/>
        <v>156</v>
      </c>
      <c r="J50">
        <f t="shared" si="1"/>
        <v>1</v>
      </c>
    </row>
    <row r="51" spans="1:10" x14ac:dyDescent="0.25">
      <c r="A51" s="72" t="s">
        <v>705</v>
      </c>
      <c r="B51" s="72" t="s">
        <v>351</v>
      </c>
      <c r="C51" s="72" t="s">
        <v>73</v>
      </c>
      <c r="D51" s="72" t="s">
        <v>1923</v>
      </c>
      <c r="E51" s="377">
        <v>1</v>
      </c>
      <c r="F51" s="377"/>
      <c r="G51" s="239">
        <v>1.2</v>
      </c>
      <c r="H51" s="239">
        <v>1.2</v>
      </c>
      <c r="I51" s="18">
        <f t="shared" si="0"/>
        <v>155</v>
      </c>
      <c r="J51">
        <f t="shared" si="1"/>
        <v>1</v>
      </c>
    </row>
    <row r="52" spans="1:10" x14ac:dyDescent="0.25">
      <c r="A52" s="72" t="s">
        <v>867</v>
      </c>
      <c r="B52" s="72" t="s">
        <v>1676</v>
      </c>
      <c r="C52" s="72" t="s">
        <v>2084</v>
      </c>
      <c r="D52" s="72" t="s">
        <v>38</v>
      </c>
      <c r="E52" s="377">
        <v>1</v>
      </c>
      <c r="F52" s="377"/>
      <c r="G52" s="239">
        <v>1.1000000000000001</v>
      </c>
      <c r="H52" s="239">
        <v>1.1000000000000001</v>
      </c>
      <c r="I52" s="18">
        <f t="shared" si="0"/>
        <v>154</v>
      </c>
      <c r="J52">
        <f t="shared" si="1"/>
        <v>1</v>
      </c>
    </row>
    <row r="53" spans="1:10" x14ac:dyDescent="0.25">
      <c r="A53" s="72" t="s">
        <v>762</v>
      </c>
      <c r="B53" s="72" t="s">
        <v>309</v>
      </c>
      <c r="C53" s="72" t="s">
        <v>305</v>
      </c>
      <c r="D53" s="72" t="s">
        <v>48</v>
      </c>
      <c r="E53" s="377">
        <v>1</v>
      </c>
      <c r="F53" s="377"/>
      <c r="G53" s="239">
        <v>1.1000000000000001</v>
      </c>
      <c r="H53" s="239">
        <v>1.1000000000000001</v>
      </c>
      <c r="I53" s="18">
        <f t="shared" si="0"/>
        <v>154</v>
      </c>
      <c r="J53">
        <f t="shared" si="1"/>
        <v>2</v>
      </c>
    </row>
    <row r="54" spans="1:10" x14ac:dyDescent="0.25">
      <c r="A54" s="72" t="s">
        <v>1563</v>
      </c>
      <c r="B54" s="72" t="s">
        <v>1590</v>
      </c>
      <c r="C54" s="72" t="s">
        <v>382</v>
      </c>
      <c r="D54" s="72" t="s">
        <v>48</v>
      </c>
      <c r="E54" s="377"/>
      <c r="F54" s="377">
        <v>1</v>
      </c>
      <c r="G54" s="239">
        <v>1.1000000000000001</v>
      </c>
      <c r="H54" s="239">
        <v>1.1000000000000001</v>
      </c>
      <c r="I54" s="18">
        <f t="shared" si="0"/>
        <v>154</v>
      </c>
      <c r="J54">
        <f t="shared" si="1"/>
        <v>3</v>
      </c>
    </row>
    <row r="55" spans="1:10" x14ac:dyDescent="0.25">
      <c r="A55" s="72" t="s">
        <v>1432</v>
      </c>
      <c r="B55" s="72" t="s">
        <v>363</v>
      </c>
      <c r="C55" s="72" t="s">
        <v>2148</v>
      </c>
      <c r="D55" s="72" t="s">
        <v>38</v>
      </c>
      <c r="E55" s="377">
        <v>1</v>
      </c>
      <c r="F55" s="377"/>
      <c r="G55" s="239">
        <v>0.9</v>
      </c>
      <c r="H55" s="239">
        <v>0.9</v>
      </c>
      <c r="I55" s="18">
        <f t="shared" si="0"/>
        <v>151</v>
      </c>
      <c r="J55">
        <f t="shared" si="1"/>
        <v>1</v>
      </c>
    </row>
    <row r="56" spans="1:10" x14ac:dyDescent="0.25">
      <c r="A56" s="72" t="s">
        <v>1121</v>
      </c>
      <c r="B56" s="72" t="s">
        <v>1128</v>
      </c>
      <c r="C56" s="72" t="s">
        <v>78</v>
      </c>
      <c r="D56" s="72" t="s">
        <v>1923</v>
      </c>
      <c r="E56" s="377"/>
      <c r="F56" s="377"/>
      <c r="G56" s="239">
        <v>0</v>
      </c>
      <c r="H56" s="239">
        <v>0</v>
      </c>
      <c r="I56" s="18">
        <f t="shared" si="0"/>
        <v>20</v>
      </c>
      <c r="J56">
        <f t="shared" si="1"/>
        <v>1</v>
      </c>
    </row>
    <row r="57" spans="1:10" x14ac:dyDescent="0.25">
      <c r="A57" s="72" t="s">
        <v>1603</v>
      </c>
      <c r="B57" s="72" t="s">
        <v>1641</v>
      </c>
      <c r="C57" s="72" t="s">
        <v>375</v>
      </c>
      <c r="D57" s="72" t="s">
        <v>38</v>
      </c>
      <c r="E57" s="377"/>
      <c r="F57" s="377"/>
      <c r="G57" s="239">
        <v>0</v>
      </c>
      <c r="H57" s="239">
        <v>0</v>
      </c>
      <c r="I57" s="18">
        <f t="shared" si="0"/>
        <v>20</v>
      </c>
      <c r="J57">
        <f t="shared" si="1"/>
        <v>2</v>
      </c>
    </row>
    <row r="58" spans="1:10" x14ac:dyDescent="0.25">
      <c r="A58" s="72" t="s">
        <v>802</v>
      </c>
      <c r="B58" s="72" t="s">
        <v>402</v>
      </c>
      <c r="C58" s="72" t="s">
        <v>168</v>
      </c>
      <c r="D58" s="72" t="s">
        <v>37</v>
      </c>
      <c r="E58" s="377"/>
      <c r="F58" s="377"/>
      <c r="G58" s="239">
        <v>0</v>
      </c>
      <c r="H58" s="239">
        <v>0</v>
      </c>
      <c r="I58" s="18">
        <f t="shared" si="0"/>
        <v>20</v>
      </c>
      <c r="J58">
        <f t="shared" si="1"/>
        <v>3</v>
      </c>
    </row>
    <row r="59" spans="1:10" x14ac:dyDescent="0.25">
      <c r="A59" s="72" t="s">
        <v>1088</v>
      </c>
      <c r="B59" s="72" t="s">
        <v>313</v>
      </c>
      <c r="C59" s="72" t="s">
        <v>371</v>
      </c>
      <c r="D59" s="72" t="s">
        <v>1923</v>
      </c>
      <c r="E59" s="377"/>
      <c r="F59" s="377"/>
      <c r="G59" s="239">
        <v>0</v>
      </c>
      <c r="H59" s="239">
        <v>0</v>
      </c>
      <c r="I59" s="18">
        <f t="shared" si="0"/>
        <v>20</v>
      </c>
      <c r="J59">
        <f t="shared" si="1"/>
        <v>4</v>
      </c>
    </row>
    <row r="60" spans="1:10" x14ac:dyDescent="0.25">
      <c r="A60" s="72" t="s">
        <v>1602</v>
      </c>
      <c r="B60" s="72" t="s">
        <v>136</v>
      </c>
      <c r="C60" s="72" t="s">
        <v>196</v>
      </c>
      <c r="D60" s="72" t="s">
        <v>38</v>
      </c>
      <c r="E60" s="377"/>
      <c r="F60" s="377"/>
      <c r="G60" s="239">
        <v>0</v>
      </c>
      <c r="H60" s="239">
        <v>0</v>
      </c>
      <c r="I60" s="18">
        <f t="shared" si="0"/>
        <v>20</v>
      </c>
      <c r="J60">
        <f t="shared" si="1"/>
        <v>5</v>
      </c>
    </row>
    <row r="61" spans="1:10" x14ac:dyDescent="0.25">
      <c r="A61" s="72" t="s">
        <v>1052</v>
      </c>
      <c r="B61" s="72" t="s">
        <v>1917</v>
      </c>
      <c r="C61" s="72" t="s">
        <v>112</v>
      </c>
      <c r="D61" s="72" t="s">
        <v>47</v>
      </c>
      <c r="E61" s="377"/>
      <c r="F61" s="377"/>
      <c r="G61" s="239">
        <v>0</v>
      </c>
      <c r="H61" s="239">
        <v>0</v>
      </c>
      <c r="I61" s="18">
        <f t="shared" si="0"/>
        <v>20</v>
      </c>
      <c r="J61">
        <f t="shared" si="1"/>
        <v>6</v>
      </c>
    </row>
    <row r="62" spans="1:10" x14ac:dyDescent="0.25">
      <c r="A62" s="72" t="s">
        <v>1669</v>
      </c>
      <c r="B62" s="72" t="s">
        <v>89</v>
      </c>
      <c r="C62" s="72" t="s">
        <v>1837</v>
      </c>
      <c r="D62" s="72" t="s">
        <v>37</v>
      </c>
      <c r="E62" s="377"/>
      <c r="F62" s="377"/>
      <c r="G62" s="239">
        <v>0</v>
      </c>
      <c r="H62" s="239">
        <v>0</v>
      </c>
      <c r="I62" s="18">
        <f t="shared" si="0"/>
        <v>20</v>
      </c>
      <c r="J62">
        <f t="shared" si="1"/>
        <v>7</v>
      </c>
    </row>
    <row r="63" spans="1:10" x14ac:dyDescent="0.25">
      <c r="A63" s="72" t="s">
        <v>822</v>
      </c>
      <c r="B63" s="72" t="s">
        <v>2030</v>
      </c>
      <c r="C63" s="72" t="s">
        <v>2031</v>
      </c>
      <c r="D63" s="72" t="s">
        <v>38</v>
      </c>
      <c r="E63" s="377"/>
      <c r="F63" s="377"/>
      <c r="G63" s="239">
        <v>0</v>
      </c>
      <c r="H63" s="239">
        <v>0</v>
      </c>
      <c r="I63" s="18">
        <f t="shared" si="0"/>
        <v>20</v>
      </c>
      <c r="J63">
        <f t="shared" si="1"/>
        <v>8</v>
      </c>
    </row>
    <row r="64" spans="1:10" x14ac:dyDescent="0.25">
      <c r="A64" s="72" t="s">
        <v>679</v>
      </c>
      <c r="B64" s="72" t="s">
        <v>126</v>
      </c>
      <c r="C64" s="72" t="s">
        <v>78</v>
      </c>
      <c r="D64" s="72" t="s">
        <v>37</v>
      </c>
      <c r="E64" s="377"/>
      <c r="F64" s="377"/>
      <c r="G64" s="239">
        <v>0</v>
      </c>
      <c r="H64" s="239">
        <v>0</v>
      </c>
      <c r="I64" s="18">
        <f t="shared" si="0"/>
        <v>20</v>
      </c>
      <c r="J64">
        <f t="shared" si="1"/>
        <v>9</v>
      </c>
    </row>
    <row r="65" spans="1:10" x14ac:dyDescent="0.25">
      <c r="A65" s="72" t="s">
        <v>620</v>
      </c>
      <c r="B65" s="72" t="s">
        <v>201</v>
      </c>
      <c r="C65" s="72" t="s">
        <v>912</v>
      </c>
      <c r="D65" s="72" t="s">
        <v>37</v>
      </c>
      <c r="E65" s="377"/>
      <c r="F65" s="377"/>
      <c r="G65" s="239">
        <v>0</v>
      </c>
      <c r="H65" s="239">
        <v>0</v>
      </c>
      <c r="I65" s="18">
        <f t="shared" si="0"/>
        <v>20</v>
      </c>
      <c r="J65">
        <f t="shared" si="1"/>
        <v>10</v>
      </c>
    </row>
    <row r="66" spans="1:10" x14ac:dyDescent="0.25">
      <c r="A66" s="72" t="s">
        <v>1766</v>
      </c>
      <c r="B66" s="72" t="s">
        <v>432</v>
      </c>
      <c r="C66" s="72" t="s">
        <v>1810</v>
      </c>
      <c r="D66" s="72" t="s">
        <v>38</v>
      </c>
      <c r="E66" s="377"/>
      <c r="F66" s="377"/>
      <c r="G66" s="239">
        <v>0</v>
      </c>
      <c r="H66" s="239">
        <v>0</v>
      </c>
      <c r="I66" s="18">
        <f t="shared" si="0"/>
        <v>20</v>
      </c>
      <c r="J66">
        <f t="shared" si="1"/>
        <v>11</v>
      </c>
    </row>
    <row r="67" spans="1:10" x14ac:dyDescent="0.25">
      <c r="A67" s="72" t="s">
        <v>1517</v>
      </c>
      <c r="B67" s="72" t="s">
        <v>1567</v>
      </c>
      <c r="C67" s="72" t="s">
        <v>223</v>
      </c>
      <c r="D67" s="72" t="s">
        <v>41</v>
      </c>
      <c r="E67" s="377"/>
      <c r="F67" s="377"/>
      <c r="G67" s="239">
        <v>0</v>
      </c>
      <c r="H67" s="239">
        <v>0</v>
      </c>
      <c r="I67" s="18">
        <f t="shared" si="0"/>
        <v>20</v>
      </c>
      <c r="J67">
        <f t="shared" si="1"/>
        <v>12</v>
      </c>
    </row>
    <row r="68" spans="1:10" x14ac:dyDescent="0.25">
      <c r="A68" s="72" t="s">
        <v>871</v>
      </c>
      <c r="B68" s="72" t="s">
        <v>1463</v>
      </c>
      <c r="C68" s="72" t="s">
        <v>1826</v>
      </c>
      <c r="D68" s="72" t="s">
        <v>1923</v>
      </c>
      <c r="E68" s="377"/>
      <c r="F68" s="377"/>
      <c r="G68" s="239">
        <v>0</v>
      </c>
      <c r="H68" s="239">
        <v>0</v>
      </c>
      <c r="I68" s="18">
        <f t="shared" ref="I68:I89" si="2">IF(H68=H67,I67,IF(H68=0,ROUNDDOWN(20,0),I67-J67))</f>
        <v>20</v>
      </c>
      <c r="J68">
        <f t="shared" ref="J68:J89" si="3">IF(H68&lt;H67,1,IF(H68=H67,J67+1,0))</f>
        <v>13</v>
      </c>
    </row>
    <row r="69" spans="1:10" x14ac:dyDescent="0.25">
      <c r="A69" s="72" t="s">
        <v>1705</v>
      </c>
      <c r="B69" s="72" t="s">
        <v>1415</v>
      </c>
      <c r="C69" s="72" t="s">
        <v>1741</v>
      </c>
      <c r="D69" s="72" t="s">
        <v>47</v>
      </c>
      <c r="E69" s="377"/>
      <c r="F69" s="377"/>
      <c r="G69" s="239">
        <v>0</v>
      </c>
      <c r="H69" s="239">
        <v>0</v>
      </c>
      <c r="I69" s="18">
        <f t="shared" si="2"/>
        <v>20</v>
      </c>
      <c r="J69">
        <f t="shared" si="3"/>
        <v>14</v>
      </c>
    </row>
    <row r="70" spans="1:10" x14ac:dyDescent="0.25">
      <c r="A70" s="72" t="s">
        <v>748</v>
      </c>
      <c r="B70" s="72" t="s">
        <v>2118</v>
      </c>
      <c r="C70" s="72" t="s">
        <v>2015</v>
      </c>
      <c r="D70" s="72" t="s">
        <v>41</v>
      </c>
      <c r="E70" s="377"/>
      <c r="F70" s="377"/>
      <c r="G70" s="239">
        <v>0</v>
      </c>
      <c r="H70" s="239">
        <v>0</v>
      </c>
      <c r="I70" s="18">
        <f t="shared" si="2"/>
        <v>20</v>
      </c>
      <c r="J70">
        <f t="shared" si="3"/>
        <v>15</v>
      </c>
    </row>
    <row r="71" spans="1:10" x14ac:dyDescent="0.25">
      <c r="A71" s="72" t="s">
        <v>830</v>
      </c>
      <c r="B71" s="72" t="s">
        <v>1916</v>
      </c>
      <c r="C71" s="72" t="s">
        <v>317</v>
      </c>
      <c r="D71" s="72" t="s">
        <v>50</v>
      </c>
      <c r="E71" s="377"/>
      <c r="F71" s="377"/>
      <c r="G71" s="239">
        <v>0</v>
      </c>
      <c r="H71" s="239">
        <v>0</v>
      </c>
      <c r="I71" s="18">
        <f t="shared" si="2"/>
        <v>20</v>
      </c>
      <c r="J71">
        <f t="shared" si="3"/>
        <v>16</v>
      </c>
    </row>
    <row r="72" spans="1:10" x14ac:dyDescent="0.25">
      <c r="A72" s="72" t="s">
        <v>1600</v>
      </c>
      <c r="B72" s="72" t="s">
        <v>1970</v>
      </c>
      <c r="C72" s="72" t="s">
        <v>122</v>
      </c>
      <c r="D72" s="72" t="s">
        <v>1923</v>
      </c>
      <c r="E72" s="377"/>
      <c r="F72" s="377"/>
      <c r="G72" s="239">
        <v>0</v>
      </c>
      <c r="H72" s="239">
        <v>0</v>
      </c>
      <c r="I72" s="18">
        <f t="shared" si="2"/>
        <v>20</v>
      </c>
      <c r="J72">
        <f t="shared" si="3"/>
        <v>17</v>
      </c>
    </row>
    <row r="73" spans="1:10" x14ac:dyDescent="0.25">
      <c r="A73" s="72" t="s">
        <v>1011</v>
      </c>
      <c r="B73" s="72" t="s">
        <v>1914</v>
      </c>
      <c r="C73" s="72" t="s">
        <v>1913</v>
      </c>
      <c r="D73" s="72" t="s">
        <v>41</v>
      </c>
      <c r="E73" s="377"/>
      <c r="F73" s="377"/>
      <c r="G73" s="239">
        <v>0</v>
      </c>
      <c r="H73" s="239">
        <v>0</v>
      </c>
      <c r="I73" s="18">
        <f t="shared" si="2"/>
        <v>20</v>
      </c>
      <c r="J73">
        <f t="shared" si="3"/>
        <v>18</v>
      </c>
    </row>
    <row r="74" spans="1:10" x14ac:dyDescent="0.25">
      <c r="A74" s="72" t="s">
        <v>882</v>
      </c>
      <c r="B74" s="72" t="s">
        <v>1875</v>
      </c>
      <c r="C74" s="72" t="s">
        <v>1876</v>
      </c>
      <c r="D74" s="72" t="s">
        <v>39</v>
      </c>
      <c r="E74" s="377"/>
      <c r="F74" s="377"/>
      <c r="G74" s="239">
        <v>0</v>
      </c>
      <c r="H74" s="239">
        <v>0</v>
      </c>
      <c r="I74" s="18">
        <f t="shared" si="2"/>
        <v>20</v>
      </c>
      <c r="J74">
        <f t="shared" si="3"/>
        <v>19</v>
      </c>
    </row>
    <row r="75" spans="1:10" x14ac:dyDescent="0.25">
      <c r="A75" s="72" t="s">
        <v>1077</v>
      </c>
      <c r="B75" s="72" t="s">
        <v>224</v>
      </c>
      <c r="C75" s="72" t="s">
        <v>1637</v>
      </c>
      <c r="D75" s="72" t="s">
        <v>47</v>
      </c>
      <c r="E75" s="377"/>
      <c r="F75" s="377"/>
      <c r="G75" s="239">
        <v>0</v>
      </c>
      <c r="H75" s="239">
        <v>0</v>
      </c>
      <c r="I75" s="18">
        <f t="shared" si="2"/>
        <v>20</v>
      </c>
      <c r="J75">
        <f t="shared" si="3"/>
        <v>20</v>
      </c>
    </row>
    <row r="76" spans="1:10" x14ac:dyDescent="0.25">
      <c r="A76" s="72" t="s">
        <v>1560</v>
      </c>
      <c r="B76" s="72" t="s">
        <v>166</v>
      </c>
      <c r="C76" s="72" t="s">
        <v>2163</v>
      </c>
      <c r="D76" s="72" t="s">
        <v>39</v>
      </c>
      <c r="E76" s="377"/>
      <c r="F76" s="377"/>
      <c r="G76" s="239">
        <v>0</v>
      </c>
      <c r="H76" s="239">
        <v>0</v>
      </c>
      <c r="I76" s="18">
        <f t="shared" si="2"/>
        <v>20</v>
      </c>
      <c r="J76">
        <f t="shared" si="3"/>
        <v>21</v>
      </c>
    </row>
    <row r="77" spans="1:10" x14ac:dyDescent="0.25">
      <c r="A77" s="72" t="s">
        <v>1610</v>
      </c>
      <c r="B77" s="72" t="s">
        <v>96</v>
      </c>
      <c r="C77" s="72" t="s">
        <v>1213</v>
      </c>
      <c r="D77" s="72" t="s">
        <v>47</v>
      </c>
      <c r="E77" s="377"/>
      <c r="F77" s="377"/>
      <c r="G77" s="239">
        <v>0</v>
      </c>
      <c r="H77" s="239">
        <v>0</v>
      </c>
      <c r="I77" s="18">
        <f t="shared" si="2"/>
        <v>20</v>
      </c>
      <c r="J77">
        <f t="shared" si="3"/>
        <v>22</v>
      </c>
    </row>
    <row r="78" spans="1:10" x14ac:dyDescent="0.25">
      <c r="A78" s="72" t="s">
        <v>1594</v>
      </c>
      <c r="B78" s="72" t="s">
        <v>2166</v>
      </c>
      <c r="C78" s="72" t="s">
        <v>2167</v>
      </c>
      <c r="D78" s="72" t="s">
        <v>44</v>
      </c>
      <c r="E78" s="377"/>
      <c r="F78" s="377"/>
      <c r="G78" s="239">
        <v>0</v>
      </c>
      <c r="H78" s="239">
        <v>0</v>
      </c>
      <c r="I78" s="18">
        <f t="shared" si="2"/>
        <v>20</v>
      </c>
      <c r="J78">
        <f t="shared" si="3"/>
        <v>23</v>
      </c>
    </row>
    <row r="79" spans="1:10" x14ac:dyDescent="0.25">
      <c r="A79" s="72" t="s">
        <v>1620</v>
      </c>
      <c r="B79" s="72" t="s">
        <v>163</v>
      </c>
      <c r="C79" s="72" t="s">
        <v>1164</v>
      </c>
      <c r="D79" s="72" t="s">
        <v>41</v>
      </c>
      <c r="E79" s="377"/>
      <c r="F79" s="377"/>
      <c r="G79" s="239">
        <v>0</v>
      </c>
      <c r="H79" s="239">
        <v>0</v>
      </c>
      <c r="I79" s="18">
        <f t="shared" si="2"/>
        <v>20</v>
      </c>
      <c r="J79">
        <f t="shared" si="3"/>
        <v>24</v>
      </c>
    </row>
    <row r="80" spans="1:10" x14ac:dyDescent="0.25">
      <c r="A80" s="72" t="s">
        <v>1090</v>
      </c>
      <c r="B80" s="72" t="s">
        <v>121</v>
      </c>
      <c r="C80" s="72" t="s">
        <v>375</v>
      </c>
      <c r="D80" s="72" t="s">
        <v>43</v>
      </c>
      <c r="E80" s="377"/>
      <c r="F80" s="377"/>
      <c r="G80" s="239">
        <v>0</v>
      </c>
      <c r="H80" s="239">
        <v>0</v>
      </c>
      <c r="I80" s="18">
        <f t="shared" si="2"/>
        <v>20</v>
      </c>
      <c r="J80">
        <f t="shared" si="3"/>
        <v>25</v>
      </c>
    </row>
    <row r="81" spans="1:10" x14ac:dyDescent="0.25">
      <c r="A81" s="72" t="s">
        <v>1773</v>
      </c>
      <c r="B81" s="72" t="s">
        <v>1819</v>
      </c>
      <c r="C81" s="72" t="s">
        <v>219</v>
      </c>
      <c r="D81" s="72" t="s">
        <v>38</v>
      </c>
      <c r="E81" s="377"/>
      <c r="F81" s="377"/>
      <c r="G81" s="239">
        <v>0</v>
      </c>
      <c r="H81" s="239">
        <v>0</v>
      </c>
      <c r="I81" s="18">
        <f t="shared" si="2"/>
        <v>20</v>
      </c>
      <c r="J81">
        <f t="shared" si="3"/>
        <v>26</v>
      </c>
    </row>
    <row r="82" spans="1:10" x14ac:dyDescent="0.25">
      <c r="A82" s="72" t="s">
        <v>503</v>
      </c>
      <c r="B82" s="72" t="s">
        <v>96</v>
      </c>
      <c r="C82" s="72" t="s">
        <v>1798</v>
      </c>
      <c r="D82" s="72" t="s">
        <v>48</v>
      </c>
      <c r="E82" s="377"/>
      <c r="F82" s="377"/>
      <c r="G82" s="239">
        <v>0</v>
      </c>
      <c r="H82" s="239">
        <v>0</v>
      </c>
      <c r="I82" s="18">
        <f t="shared" si="2"/>
        <v>20</v>
      </c>
      <c r="J82">
        <f t="shared" si="3"/>
        <v>27</v>
      </c>
    </row>
    <row r="83" spans="1:10" x14ac:dyDescent="0.25">
      <c r="A83" s="72" t="s">
        <v>578</v>
      </c>
      <c r="B83" s="72" t="s">
        <v>89</v>
      </c>
      <c r="C83" s="72" t="s">
        <v>2153</v>
      </c>
      <c r="D83" s="72" t="s">
        <v>1923</v>
      </c>
      <c r="E83" s="377"/>
      <c r="F83" s="377"/>
      <c r="G83" s="239">
        <v>0</v>
      </c>
      <c r="H83" s="239">
        <v>0</v>
      </c>
      <c r="I83" s="18">
        <f t="shared" si="2"/>
        <v>20</v>
      </c>
      <c r="J83">
        <f t="shared" si="3"/>
        <v>28</v>
      </c>
    </row>
    <row r="84" spans="1:10" x14ac:dyDescent="0.25">
      <c r="A84" s="72" t="s">
        <v>884</v>
      </c>
      <c r="B84" s="72" t="s">
        <v>333</v>
      </c>
      <c r="C84" s="72" t="s">
        <v>449</v>
      </c>
      <c r="D84" s="72" t="s">
        <v>1923</v>
      </c>
      <c r="E84" s="377"/>
      <c r="F84" s="377"/>
      <c r="G84" s="239">
        <v>0</v>
      </c>
      <c r="H84" s="239">
        <v>0</v>
      </c>
      <c r="I84" s="18">
        <f t="shared" si="2"/>
        <v>20</v>
      </c>
      <c r="J84">
        <f t="shared" si="3"/>
        <v>29</v>
      </c>
    </row>
    <row r="85" spans="1:10" x14ac:dyDescent="0.25">
      <c r="I85" s="18">
        <f t="shared" si="2"/>
        <v>20</v>
      </c>
      <c r="J85">
        <f t="shared" si="3"/>
        <v>30</v>
      </c>
    </row>
    <row r="86" spans="1:10" x14ac:dyDescent="0.25">
      <c r="I86" s="18">
        <f t="shared" si="2"/>
        <v>20</v>
      </c>
      <c r="J86">
        <f t="shared" si="3"/>
        <v>31</v>
      </c>
    </row>
    <row r="87" spans="1:10" x14ac:dyDescent="0.25">
      <c r="I87" s="18">
        <f t="shared" si="2"/>
        <v>20</v>
      </c>
      <c r="J87">
        <f t="shared" si="3"/>
        <v>32</v>
      </c>
    </row>
    <row r="88" spans="1:10" x14ac:dyDescent="0.25">
      <c r="I88" s="18">
        <f t="shared" si="2"/>
        <v>20</v>
      </c>
      <c r="J88">
        <f t="shared" si="3"/>
        <v>33</v>
      </c>
    </row>
    <row r="89" spans="1:10" x14ac:dyDescent="0.25">
      <c r="I89" s="18">
        <f t="shared" si="2"/>
        <v>20</v>
      </c>
      <c r="J89">
        <f t="shared" si="3"/>
        <v>34</v>
      </c>
    </row>
    <row r="90" spans="1:10" x14ac:dyDescent="0.25">
      <c r="I90" s="18">
        <f t="shared" ref="I90:I153" si="4">IF(H90=H89,I89,IF(H90=0,ROUNDDOWN(20,0),I89-J89))</f>
        <v>20</v>
      </c>
      <c r="J90">
        <f t="shared" ref="J90:J153" si="5">IF(H90&lt;H89,1,IF(H90=H89,J89+1,0))</f>
        <v>35</v>
      </c>
    </row>
    <row r="91" spans="1:10" x14ac:dyDescent="0.25">
      <c r="I91" s="18">
        <f t="shared" si="4"/>
        <v>20</v>
      </c>
      <c r="J91">
        <f t="shared" si="5"/>
        <v>36</v>
      </c>
    </row>
    <row r="92" spans="1:10" x14ac:dyDescent="0.25">
      <c r="I92" s="18">
        <f t="shared" si="4"/>
        <v>20</v>
      </c>
      <c r="J92">
        <f t="shared" si="5"/>
        <v>37</v>
      </c>
    </row>
    <row r="93" spans="1:10" x14ac:dyDescent="0.25">
      <c r="I93" s="18">
        <f t="shared" si="4"/>
        <v>20</v>
      </c>
      <c r="J93">
        <f t="shared" si="5"/>
        <v>38</v>
      </c>
    </row>
    <row r="94" spans="1:10" x14ac:dyDescent="0.25">
      <c r="I94" s="18">
        <f t="shared" si="4"/>
        <v>20</v>
      </c>
      <c r="J94">
        <f t="shared" si="5"/>
        <v>39</v>
      </c>
    </row>
    <row r="95" spans="1:10" x14ac:dyDescent="0.25">
      <c r="I95" s="18">
        <f t="shared" si="4"/>
        <v>20</v>
      </c>
      <c r="J95">
        <f t="shared" si="5"/>
        <v>40</v>
      </c>
    </row>
    <row r="96" spans="1:10" x14ac:dyDescent="0.25">
      <c r="I96" s="18">
        <f t="shared" si="4"/>
        <v>20</v>
      </c>
      <c r="J96">
        <f t="shared" si="5"/>
        <v>41</v>
      </c>
    </row>
    <row r="97" spans="9:10" x14ac:dyDescent="0.25">
      <c r="I97" s="18">
        <f t="shared" si="4"/>
        <v>20</v>
      </c>
      <c r="J97">
        <f t="shared" si="5"/>
        <v>42</v>
      </c>
    </row>
    <row r="98" spans="9:10" x14ac:dyDescent="0.25">
      <c r="I98" s="18">
        <f t="shared" si="4"/>
        <v>20</v>
      </c>
      <c r="J98">
        <f t="shared" si="5"/>
        <v>43</v>
      </c>
    </row>
    <row r="99" spans="9:10" x14ac:dyDescent="0.25">
      <c r="I99" s="18">
        <f t="shared" si="4"/>
        <v>20</v>
      </c>
      <c r="J99">
        <f t="shared" si="5"/>
        <v>44</v>
      </c>
    </row>
    <row r="100" spans="9:10" x14ac:dyDescent="0.25">
      <c r="I100" s="18">
        <f t="shared" si="4"/>
        <v>20</v>
      </c>
      <c r="J100">
        <f t="shared" si="5"/>
        <v>45</v>
      </c>
    </row>
    <row r="101" spans="9:10" x14ac:dyDescent="0.25">
      <c r="I101" s="18">
        <f t="shared" si="4"/>
        <v>20</v>
      </c>
      <c r="J101">
        <f t="shared" si="5"/>
        <v>46</v>
      </c>
    </row>
    <row r="102" spans="9:10" x14ac:dyDescent="0.25">
      <c r="I102" s="18">
        <f t="shared" si="4"/>
        <v>20</v>
      </c>
      <c r="J102">
        <f t="shared" si="5"/>
        <v>47</v>
      </c>
    </row>
    <row r="103" spans="9:10" x14ac:dyDescent="0.25">
      <c r="I103" s="18">
        <f t="shared" si="4"/>
        <v>20</v>
      </c>
      <c r="J103">
        <f t="shared" si="5"/>
        <v>48</v>
      </c>
    </row>
    <row r="104" spans="9:10" x14ac:dyDescent="0.25">
      <c r="I104" s="18">
        <f t="shared" si="4"/>
        <v>20</v>
      </c>
      <c r="J104">
        <f t="shared" si="5"/>
        <v>49</v>
      </c>
    </row>
    <row r="105" spans="9:10" x14ac:dyDescent="0.25">
      <c r="I105" s="18">
        <f t="shared" si="4"/>
        <v>20</v>
      </c>
      <c r="J105">
        <f t="shared" si="5"/>
        <v>50</v>
      </c>
    </row>
    <row r="106" spans="9:10" x14ac:dyDescent="0.25">
      <c r="I106" s="18">
        <f t="shared" si="4"/>
        <v>20</v>
      </c>
      <c r="J106">
        <f t="shared" si="5"/>
        <v>51</v>
      </c>
    </row>
    <row r="107" spans="9:10" x14ac:dyDescent="0.25">
      <c r="I107" s="18">
        <f t="shared" si="4"/>
        <v>20</v>
      </c>
      <c r="J107">
        <f t="shared" si="5"/>
        <v>52</v>
      </c>
    </row>
    <row r="108" spans="9:10" x14ac:dyDescent="0.25">
      <c r="I108" s="18">
        <f t="shared" si="4"/>
        <v>20</v>
      </c>
      <c r="J108">
        <f t="shared" si="5"/>
        <v>53</v>
      </c>
    </row>
    <row r="109" spans="9:10" x14ac:dyDescent="0.25">
      <c r="I109" s="18">
        <f t="shared" si="4"/>
        <v>20</v>
      </c>
      <c r="J109">
        <f t="shared" si="5"/>
        <v>54</v>
      </c>
    </row>
    <row r="110" spans="9:10" x14ac:dyDescent="0.25">
      <c r="I110" s="18">
        <f t="shared" si="4"/>
        <v>20</v>
      </c>
      <c r="J110">
        <f t="shared" si="5"/>
        <v>55</v>
      </c>
    </row>
    <row r="111" spans="9:10" x14ac:dyDescent="0.25">
      <c r="I111" s="18">
        <f t="shared" si="4"/>
        <v>20</v>
      </c>
      <c r="J111">
        <f t="shared" si="5"/>
        <v>56</v>
      </c>
    </row>
    <row r="112" spans="9:10" x14ac:dyDescent="0.25">
      <c r="I112" s="18">
        <f t="shared" si="4"/>
        <v>20</v>
      </c>
      <c r="J112">
        <f t="shared" si="5"/>
        <v>57</v>
      </c>
    </row>
    <row r="113" spans="9:10" x14ac:dyDescent="0.25">
      <c r="I113" s="18">
        <f t="shared" si="4"/>
        <v>20</v>
      </c>
      <c r="J113">
        <f t="shared" si="5"/>
        <v>58</v>
      </c>
    </row>
    <row r="114" spans="9:10" x14ac:dyDescent="0.25">
      <c r="I114" s="18">
        <f t="shared" si="4"/>
        <v>20</v>
      </c>
      <c r="J114">
        <f t="shared" si="5"/>
        <v>59</v>
      </c>
    </row>
    <row r="115" spans="9:10" x14ac:dyDescent="0.25">
      <c r="I115" s="18">
        <f t="shared" si="4"/>
        <v>20</v>
      </c>
      <c r="J115">
        <f t="shared" si="5"/>
        <v>60</v>
      </c>
    </row>
    <row r="116" spans="9:10" x14ac:dyDescent="0.25">
      <c r="I116" s="18">
        <f t="shared" si="4"/>
        <v>20</v>
      </c>
      <c r="J116">
        <f t="shared" si="5"/>
        <v>61</v>
      </c>
    </row>
    <row r="117" spans="9:10" x14ac:dyDescent="0.25">
      <c r="I117" s="18">
        <f t="shared" si="4"/>
        <v>20</v>
      </c>
      <c r="J117">
        <f t="shared" si="5"/>
        <v>62</v>
      </c>
    </row>
    <row r="118" spans="9:10" x14ac:dyDescent="0.25">
      <c r="I118" s="18">
        <f t="shared" si="4"/>
        <v>20</v>
      </c>
      <c r="J118">
        <f t="shared" si="5"/>
        <v>63</v>
      </c>
    </row>
    <row r="119" spans="9:10" x14ac:dyDescent="0.25">
      <c r="I119" s="18">
        <f t="shared" si="4"/>
        <v>20</v>
      </c>
      <c r="J119">
        <f t="shared" si="5"/>
        <v>64</v>
      </c>
    </row>
    <row r="120" spans="9:10" x14ac:dyDescent="0.25">
      <c r="I120" s="18">
        <f t="shared" si="4"/>
        <v>20</v>
      </c>
      <c r="J120">
        <f t="shared" si="5"/>
        <v>65</v>
      </c>
    </row>
    <row r="121" spans="9:10" x14ac:dyDescent="0.25">
      <c r="I121" s="18">
        <f t="shared" si="4"/>
        <v>20</v>
      </c>
      <c r="J121">
        <f t="shared" si="5"/>
        <v>66</v>
      </c>
    </row>
    <row r="122" spans="9:10" x14ac:dyDescent="0.25">
      <c r="I122" s="18">
        <f t="shared" si="4"/>
        <v>20</v>
      </c>
      <c r="J122">
        <f t="shared" si="5"/>
        <v>67</v>
      </c>
    </row>
    <row r="123" spans="9:10" x14ac:dyDescent="0.25">
      <c r="I123" s="18">
        <f t="shared" si="4"/>
        <v>20</v>
      </c>
      <c r="J123">
        <f t="shared" si="5"/>
        <v>68</v>
      </c>
    </row>
    <row r="124" spans="9:10" x14ac:dyDescent="0.25">
      <c r="I124" s="18">
        <f t="shared" si="4"/>
        <v>20</v>
      </c>
      <c r="J124">
        <f t="shared" si="5"/>
        <v>69</v>
      </c>
    </row>
    <row r="125" spans="9:10" x14ac:dyDescent="0.25">
      <c r="I125" s="18">
        <f t="shared" si="4"/>
        <v>20</v>
      </c>
      <c r="J125">
        <f t="shared" si="5"/>
        <v>70</v>
      </c>
    </row>
    <row r="126" spans="9:10" x14ac:dyDescent="0.25">
      <c r="I126" s="18">
        <f t="shared" si="4"/>
        <v>20</v>
      </c>
      <c r="J126">
        <f t="shared" si="5"/>
        <v>71</v>
      </c>
    </row>
    <row r="127" spans="9:10" x14ac:dyDescent="0.25">
      <c r="I127" s="18">
        <f t="shared" si="4"/>
        <v>20</v>
      </c>
      <c r="J127">
        <f t="shared" si="5"/>
        <v>72</v>
      </c>
    </row>
    <row r="128" spans="9:10" x14ac:dyDescent="0.25">
      <c r="I128" s="18">
        <f t="shared" si="4"/>
        <v>20</v>
      </c>
      <c r="J128">
        <f t="shared" si="5"/>
        <v>73</v>
      </c>
    </row>
    <row r="129" spans="9:10" x14ac:dyDescent="0.25">
      <c r="I129" s="18">
        <f t="shared" si="4"/>
        <v>20</v>
      </c>
      <c r="J129">
        <f t="shared" si="5"/>
        <v>74</v>
      </c>
    </row>
    <row r="130" spans="9:10" x14ac:dyDescent="0.25">
      <c r="I130" s="18">
        <f t="shared" si="4"/>
        <v>20</v>
      </c>
      <c r="J130">
        <f t="shared" si="5"/>
        <v>75</v>
      </c>
    </row>
    <row r="131" spans="9:10" x14ac:dyDescent="0.25">
      <c r="I131" s="18">
        <f t="shared" si="4"/>
        <v>20</v>
      </c>
      <c r="J131">
        <f t="shared" si="5"/>
        <v>76</v>
      </c>
    </row>
    <row r="132" spans="9:10" x14ac:dyDescent="0.25">
      <c r="I132" s="18">
        <f t="shared" si="4"/>
        <v>20</v>
      </c>
      <c r="J132">
        <f t="shared" si="5"/>
        <v>77</v>
      </c>
    </row>
    <row r="133" spans="9:10" x14ac:dyDescent="0.25">
      <c r="I133" s="18">
        <f t="shared" si="4"/>
        <v>20</v>
      </c>
      <c r="J133">
        <f t="shared" si="5"/>
        <v>78</v>
      </c>
    </row>
    <row r="134" spans="9:10" x14ac:dyDescent="0.25">
      <c r="I134" s="18">
        <f t="shared" si="4"/>
        <v>20</v>
      </c>
      <c r="J134">
        <f t="shared" si="5"/>
        <v>79</v>
      </c>
    </row>
    <row r="135" spans="9:10" x14ac:dyDescent="0.25">
      <c r="I135" s="18">
        <f t="shared" si="4"/>
        <v>20</v>
      </c>
      <c r="J135">
        <f t="shared" si="5"/>
        <v>80</v>
      </c>
    </row>
    <row r="136" spans="9:10" x14ac:dyDescent="0.25">
      <c r="I136" s="18">
        <f t="shared" si="4"/>
        <v>20</v>
      </c>
      <c r="J136">
        <f t="shared" si="5"/>
        <v>81</v>
      </c>
    </row>
    <row r="137" spans="9:10" x14ac:dyDescent="0.25">
      <c r="I137" s="18">
        <f t="shared" si="4"/>
        <v>20</v>
      </c>
      <c r="J137">
        <f t="shared" si="5"/>
        <v>82</v>
      </c>
    </row>
    <row r="138" spans="9:10" x14ac:dyDescent="0.25">
      <c r="I138" s="18">
        <f t="shared" si="4"/>
        <v>20</v>
      </c>
      <c r="J138">
        <f t="shared" si="5"/>
        <v>83</v>
      </c>
    </row>
    <row r="139" spans="9:10" x14ac:dyDescent="0.25">
      <c r="I139" s="18">
        <f t="shared" si="4"/>
        <v>20</v>
      </c>
      <c r="J139">
        <f t="shared" si="5"/>
        <v>84</v>
      </c>
    </row>
    <row r="140" spans="9:10" x14ac:dyDescent="0.25">
      <c r="I140" s="18">
        <f t="shared" si="4"/>
        <v>20</v>
      </c>
      <c r="J140">
        <f t="shared" si="5"/>
        <v>85</v>
      </c>
    </row>
    <row r="141" spans="9:10" x14ac:dyDescent="0.25">
      <c r="I141" s="18">
        <f t="shared" si="4"/>
        <v>20</v>
      </c>
      <c r="J141">
        <f t="shared" si="5"/>
        <v>86</v>
      </c>
    </row>
    <row r="142" spans="9:10" x14ac:dyDescent="0.25">
      <c r="I142" s="18">
        <f t="shared" si="4"/>
        <v>20</v>
      </c>
      <c r="J142">
        <f t="shared" si="5"/>
        <v>87</v>
      </c>
    </row>
    <row r="143" spans="9:10" x14ac:dyDescent="0.25">
      <c r="I143" s="18">
        <f t="shared" si="4"/>
        <v>20</v>
      </c>
      <c r="J143">
        <f t="shared" si="5"/>
        <v>88</v>
      </c>
    </row>
    <row r="144" spans="9:10" x14ac:dyDescent="0.25">
      <c r="I144" s="18">
        <f t="shared" si="4"/>
        <v>20</v>
      </c>
      <c r="J144">
        <f t="shared" si="5"/>
        <v>89</v>
      </c>
    </row>
    <row r="145" spans="9:10" x14ac:dyDescent="0.25">
      <c r="I145" s="18">
        <f t="shared" si="4"/>
        <v>20</v>
      </c>
      <c r="J145">
        <f t="shared" si="5"/>
        <v>90</v>
      </c>
    </row>
    <row r="146" spans="9:10" x14ac:dyDescent="0.25">
      <c r="I146" s="18">
        <f t="shared" si="4"/>
        <v>20</v>
      </c>
      <c r="J146">
        <f t="shared" si="5"/>
        <v>91</v>
      </c>
    </row>
    <row r="147" spans="9:10" x14ac:dyDescent="0.25">
      <c r="I147" s="18">
        <f t="shared" si="4"/>
        <v>20</v>
      </c>
      <c r="J147">
        <f t="shared" si="5"/>
        <v>92</v>
      </c>
    </row>
    <row r="148" spans="9:10" x14ac:dyDescent="0.25">
      <c r="I148" s="18">
        <f t="shared" si="4"/>
        <v>20</v>
      </c>
      <c r="J148">
        <f t="shared" si="5"/>
        <v>93</v>
      </c>
    </row>
    <row r="149" spans="9:10" x14ac:dyDescent="0.25">
      <c r="I149" s="18">
        <f t="shared" si="4"/>
        <v>20</v>
      </c>
      <c r="J149">
        <f t="shared" si="5"/>
        <v>94</v>
      </c>
    </row>
    <row r="150" spans="9:10" x14ac:dyDescent="0.25">
      <c r="I150" s="18">
        <f t="shared" si="4"/>
        <v>20</v>
      </c>
      <c r="J150">
        <f t="shared" si="5"/>
        <v>95</v>
      </c>
    </row>
    <row r="151" spans="9:10" x14ac:dyDescent="0.25">
      <c r="I151" s="18">
        <f t="shared" si="4"/>
        <v>20</v>
      </c>
      <c r="J151">
        <f t="shared" si="5"/>
        <v>96</v>
      </c>
    </row>
    <row r="152" spans="9:10" x14ac:dyDescent="0.25">
      <c r="I152" s="18">
        <f t="shared" si="4"/>
        <v>20</v>
      </c>
      <c r="J152">
        <f t="shared" si="5"/>
        <v>97</v>
      </c>
    </row>
    <row r="153" spans="9:10" x14ac:dyDescent="0.25">
      <c r="I153" s="18">
        <f t="shared" si="4"/>
        <v>20</v>
      </c>
      <c r="J153">
        <f t="shared" si="5"/>
        <v>98</v>
      </c>
    </row>
    <row r="154" spans="9:10" x14ac:dyDescent="0.25">
      <c r="I154" s="18">
        <f t="shared" ref="I154:I217" si="6">IF(H154=H153,I153,IF(H154=0,ROUNDDOWN(20,0),I153-J153))</f>
        <v>20</v>
      </c>
      <c r="J154">
        <f t="shared" ref="J154:J217" si="7">IF(H154&lt;H153,1,IF(H154=H153,J153+1,0))</f>
        <v>99</v>
      </c>
    </row>
    <row r="155" spans="9:10" x14ac:dyDescent="0.25">
      <c r="I155" s="18">
        <f t="shared" si="6"/>
        <v>20</v>
      </c>
      <c r="J155">
        <f t="shared" si="7"/>
        <v>100</v>
      </c>
    </row>
    <row r="156" spans="9:10" x14ac:dyDescent="0.25">
      <c r="I156" s="18">
        <f t="shared" si="6"/>
        <v>20</v>
      </c>
      <c r="J156">
        <f t="shared" si="7"/>
        <v>101</v>
      </c>
    </row>
    <row r="157" spans="9:10" x14ac:dyDescent="0.25">
      <c r="I157" s="18">
        <f t="shared" si="6"/>
        <v>20</v>
      </c>
      <c r="J157">
        <f t="shared" si="7"/>
        <v>102</v>
      </c>
    </row>
    <row r="158" spans="9:10" x14ac:dyDescent="0.25">
      <c r="I158" s="18">
        <f t="shared" si="6"/>
        <v>20</v>
      </c>
      <c r="J158">
        <f t="shared" si="7"/>
        <v>103</v>
      </c>
    </row>
    <row r="159" spans="9:10" x14ac:dyDescent="0.25">
      <c r="I159" s="18">
        <f t="shared" si="6"/>
        <v>20</v>
      </c>
      <c r="J159">
        <f t="shared" si="7"/>
        <v>104</v>
      </c>
    </row>
    <row r="160" spans="9:10" x14ac:dyDescent="0.25">
      <c r="I160" s="18">
        <f t="shared" si="6"/>
        <v>20</v>
      </c>
      <c r="J160">
        <f t="shared" si="7"/>
        <v>105</v>
      </c>
    </row>
    <row r="161" spans="9:10" x14ac:dyDescent="0.25">
      <c r="I161" s="18">
        <f t="shared" si="6"/>
        <v>20</v>
      </c>
      <c r="J161">
        <f t="shared" si="7"/>
        <v>106</v>
      </c>
    </row>
    <row r="162" spans="9:10" x14ac:dyDescent="0.25">
      <c r="I162" s="18">
        <f t="shared" si="6"/>
        <v>20</v>
      </c>
      <c r="J162">
        <f t="shared" si="7"/>
        <v>107</v>
      </c>
    </row>
    <row r="163" spans="9:10" x14ac:dyDescent="0.25">
      <c r="I163" s="18">
        <f t="shared" si="6"/>
        <v>20</v>
      </c>
      <c r="J163">
        <f t="shared" si="7"/>
        <v>108</v>
      </c>
    </row>
    <row r="164" spans="9:10" x14ac:dyDescent="0.25">
      <c r="I164" s="18">
        <f t="shared" si="6"/>
        <v>20</v>
      </c>
      <c r="J164">
        <f t="shared" si="7"/>
        <v>109</v>
      </c>
    </row>
    <row r="165" spans="9:10" x14ac:dyDescent="0.25">
      <c r="I165" s="18">
        <f t="shared" si="6"/>
        <v>20</v>
      </c>
      <c r="J165">
        <f t="shared" si="7"/>
        <v>110</v>
      </c>
    </row>
    <row r="166" spans="9:10" x14ac:dyDescent="0.25">
      <c r="I166" s="18">
        <f t="shared" si="6"/>
        <v>20</v>
      </c>
      <c r="J166">
        <f t="shared" si="7"/>
        <v>111</v>
      </c>
    </row>
    <row r="167" spans="9:10" x14ac:dyDescent="0.25">
      <c r="I167" s="18">
        <f t="shared" si="6"/>
        <v>20</v>
      </c>
      <c r="J167">
        <f t="shared" si="7"/>
        <v>112</v>
      </c>
    </row>
    <row r="168" spans="9:10" x14ac:dyDescent="0.25">
      <c r="I168" s="18">
        <f t="shared" si="6"/>
        <v>20</v>
      </c>
      <c r="J168">
        <f t="shared" si="7"/>
        <v>113</v>
      </c>
    </row>
    <row r="169" spans="9:10" x14ac:dyDescent="0.25">
      <c r="I169" s="18">
        <f t="shared" si="6"/>
        <v>20</v>
      </c>
      <c r="J169">
        <f t="shared" si="7"/>
        <v>114</v>
      </c>
    </row>
    <row r="170" spans="9:10" x14ac:dyDescent="0.25">
      <c r="I170" s="18">
        <f t="shared" si="6"/>
        <v>20</v>
      </c>
      <c r="J170">
        <f t="shared" si="7"/>
        <v>115</v>
      </c>
    </row>
    <row r="171" spans="9:10" x14ac:dyDescent="0.25">
      <c r="I171" s="18">
        <f t="shared" si="6"/>
        <v>20</v>
      </c>
      <c r="J171">
        <f t="shared" si="7"/>
        <v>116</v>
      </c>
    </row>
    <row r="172" spans="9:10" x14ac:dyDescent="0.25">
      <c r="I172" s="18">
        <f t="shared" si="6"/>
        <v>20</v>
      </c>
      <c r="J172">
        <f t="shared" si="7"/>
        <v>117</v>
      </c>
    </row>
    <row r="173" spans="9:10" x14ac:dyDescent="0.25">
      <c r="I173" s="18">
        <f t="shared" si="6"/>
        <v>20</v>
      </c>
      <c r="J173">
        <f t="shared" si="7"/>
        <v>118</v>
      </c>
    </row>
    <row r="174" spans="9:10" x14ac:dyDescent="0.25">
      <c r="I174" s="18">
        <f t="shared" si="6"/>
        <v>20</v>
      </c>
      <c r="J174">
        <f t="shared" si="7"/>
        <v>119</v>
      </c>
    </row>
    <row r="175" spans="9:10" x14ac:dyDescent="0.25">
      <c r="I175" s="18">
        <f t="shared" si="6"/>
        <v>20</v>
      </c>
      <c r="J175">
        <f t="shared" si="7"/>
        <v>120</v>
      </c>
    </row>
    <row r="176" spans="9:10" x14ac:dyDescent="0.25">
      <c r="I176" s="18">
        <f t="shared" si="6"/>
        <v>20</v>
      </c>
      <c r="J176">
        <f t="shared" si="7"/>
        <v>121</v>
      </c>
    </row>
    <row r="177" spans="9:10" x14ac:dyDescent="0.25">
      <c r="I177" s="18">
        <f t="shared" si="6"/>
        <v>20</v>
      </c>
      <c r="J177">
        <f t="shared" si="7"/>
        <v>122</v>
      </c>
    </row>
    <row r="178" spans="9:10" x14ac:dyDescent="0.25">
      <c r="I178" s="18">
        <f t="shared" si="6"/>
        <v>20</v>
      </c>
      <c r="J178">
        <f t="shared" si="7"/>
        <v>123</v>
      </c>
    </row>
    <row r="179" spans="9:10" x14ac:dyDescent="0.25">
      <c r="I179" s="18">
        <f t="shared" si="6"/>
        <v>20</v>
      </c>
      <c r="J179">
        <f t="shared" si="7"/>
        <v>124</v>
      </c>
    </row>
    <row r="180" spans="9:10" x14ac:dyDescent="0.25">
      <c r="I180" s="18">
        <f t="shared" si="6"/>
        <v>20</v>
      </c>
      <c r="J180">
        <f t="shared" si="7"/>
        <v>125</v>
      </c>
    </row>
    <row r="181" spans="9:10" x14ac:dyDescent="0.25">
      <c r="I181" s="18">
        <f t="shared" si="6"/>
        <v>20</v>
      </c>
      <c r="J181">
        <f t="shared" si="7"/>
        <v>126</v>
      </c>
    </row>
    <row r="182" spans="9:10" x14ac:dyDescent="0.25">
      <c r="I182" s="18">
        <f t="shared" si="6"/>
        <v>20</v>
      </c>
      <c r="J182">
        <f t="shared" si="7"/>
        <v>127</v>
      </c>
    </row>
    <row r="183" spans="9:10" x14ac:dyDescent="0.25">
      <c r="I183" s="18">
        <f t="shared" si="6"/>
        <v>20</v>
      </c>
      <c r="J183">
        <f t="shared" si="7"/>
        <v>128</v>
      </c>
    </row>
    <row r="184" spans="9:10" x14ac:dyDescent="0.25">
      <c r="I184" s="18">
        <f t="shared" si="6"/>
        <v>20</v>
      </c>
      <c r="J184">
        <f t="shared" si="7"/>
        <v>129</v>
      </c>
    </row>
    <row r="185" spans="9:10" x14ac:dyDescent="0.25">
      <c r="I185" s="18">
        <f t="shared" si="6"/>
        <v>20</v>
      </c>
      <c r="J185">
        <f t="shared" si="7"/>
        <v>130</v>
      </c>
    </row>
    <row r="186" spans="9:10" x14ac:dyDescent="0.25">
      <c r="I186" s="18">
        <f t="shared" si="6"/>
        <v>20</v>
      </c>
      <c r="J186">
        <f t="shared" si="7"/>
        <v>131</v>
      </c>
    </row>
    <row r="187" spans="9:10" x14ac:dyDescent="0.25">
      <c r="I187" s="18">
        <f t="shared" si="6"/>
        <v>20</v>
      </c>
      <c r="J187">
        <f t="shared" si="7"/>
        <v>132</v>
      </c>
    </row>
    <row r="188" spans="9:10" x14ac:dyDescent="0.25">
      <c r="I188" s="18">
        <f t="shared" si="6"/>
        <v>20</v>
      </c>
      <c r="J188">
        <f t="shared" si="7"/>
        <v>133</v>
      </c>
    </row>
    <row r="189" spans="9:10" x14ac:dyDescent="0.25">
      <c r="I189" s="18">
        <f t="shared" si="6"/>
        <v>20</v>
      </c>
      <c r="J189">
        <f t="shared" si="7"/>
        <v>134</v>
      </c>
    </row>
    <row r="190" spans="9:10" x14ac:dyDescent="0.25">
      <c r="I190" s="18">
        <f t="shared" si="6"/>
        <v>20</v>
      </c>
      <c r="J190">
        <f t="shared" si="7"/>
        <v>135</v>
      </c>
    </row>
    <row r="191" spans="9:10" x14ac:dyDescent="0.25">
      <c r="I191" s="18">
        <f t="shared" si="6"/>
        <v>20</v>
      </c>
      <c r="J191">
        <f t="shared" si="7"/>
        <v>136</v>
      </c>
    </row>
    <row r="192" spans="9:10" x14ac:dyDescent="0.25">
      <c r="I192" s="18">
        <f t="shared" si="6"/>
        <v>20</v>
      </c>
      <c r="J192">
        <f t="shared" si="7"/>
        <v>137</v>
      </c>
    </row>
    <row r="193" spans="9:10" x14ac:dyDescent="0.25">
      <c r="I193" s="18">
        <f t="shared" si="6"/>
        <v>20</v>
      </c>
      <c r="J193">
        <f t="shared" si="7"/>
        <v>138</v>
      </c>
    </row>
    <row r="194" spans="9:10" x14ac:dyDescent="0.25">
      <c r="I194" s="18">
        <f t="shared" si="6"/>
        <v>20</v>
      </c>
      <c r="J194">
        <f t="shared" si="7"/>
        <v>139</v>
      </c>
    </row>
    <row r="195" spans="9:10" x14ac:dyDescent="0.25">
      <c r="I195" s="18">
        <f t="shared" si="6"/>
        <v>20</v>
      </c>
      <c r="J195">
        <f t="shared" si="7"/>
        <v>140</v>
      </c>
    </row>
    <row r="196" spans="9:10" x14ac:dyDescent="0.25">
      <c r="I196" s="18">
        <f t="shared" si="6"/>
        <v>20</v>
      </c>
      <c r="J196">
        <f t="shared" si="7"/>
        <v>141</v>
      </c>
    </row>
    <row r="197" spans="9:10" x14ac:dyDescent="0.25">
      <c r="I197" s="18">
        <f t="shared" si="6"/>
        <v>20</v>
      </c>
      <c r="J197">
        <f t="shared" si="7"/>
        <v>142</v>
      </c>
    </row>
    <row r="198" spans="9:10" x14ac:dyDescent="0.25">
      <c r="I198" s="18">
        <f t="shared" si="6"/>
        <v>20</v>
      </c>
      <c r="J198">
        <f t="shared" si="7"/>
        <v>143</v>
      </c>
    </row>
    <row r="199" spans="9:10" x14ac:dyDescent="0.25">
      <c r="I199" s="18">
        <f t="shared" si="6"/>
        <v>20</v>
      </c>
      <c r="J199">
        <f t="shared" si="7"/>
        <v>144</v>
      </c>
    </row>
    <row r="200" spans="9:10" x14ac:dyDescent="0.25">
      <c r="I200" s="18">
        <f t="shared" si="6"/>
        <v>20</v>
      </c>
      <c r="J200">
        <f t="shared" si="7"/>
        <v>145</v>
      </c>
    </row>
    <row r="201" spans="9:10" x14ac:dyDescent="0.25">
      <c r="I201" s="18">
        <f t="shared" si="6"/>
        <v>20</v>
      </c>
      <c r="J201">
        <f t="shared" si="7"/>
        <v>146</v>
      </c>
    </row>
    <row r="202" spans="9:10" x14ac:dyDescent="0.25">
      <c r="I202" s="18">
        <f t="shared" si="6"/>
        <v>20</v>
      </c>
      <c r="J202">
        <f t="shared" si="7"/>
        <v>147</v>
      </c>
    </row>
    <row r="203" spans="9:10" x14ac:dyDescent="0.25">
      <c r="I203" s="18">
        <f t="shared" si="6"/>
        <v>20</v>
      </c>
      <c r="J203">
        <f t="shared" si="7"/>
        <v>148</v>
      </c>
    </row>
    <row r="204" spans="9:10" x14ac:dyDescent="0.25">
      <c r="I204" s="18">
        <f t="shared" si="6"/>
        <v>20</v>
      </c>
      <c r="J204">
        <f t="shared" si="7"/>
        <v>149</v>
      </c>
    </row>
    <row r="205" spans="9:10" x14ac:dyDescent="0.25">
      <c r="I205" s="18">
        <f t="shared" si="6"/>
        <v>20</v>
      </c>
      <c r="J205">
        <f t="shared" si="7"/>
        <v>150</v>
      </c>
    </row>
    <row r="206" spans="9:10" x14ac:dyDescent="0.25">
      <c r="I206" s="18">
        <f t="shared" si="6"/>
        <v>20</v>
      </c>
      <c r="J206">
        <f t="shared" si="7"/>
        <v>151</v>
      </c>
    </row>
    <row r="207" spans="9:10" x14ac:dyDescent="0.25">
      <c r="I207" s="18">
        <f t="shared" si="6"/>
        <v>20</v>
      </c>
      <c r="J207">
        <f t="shared" si="7"/>
        <v>152</v>
      </c>
    </row>
    <row r="208" spans="9:10" x14ac:dyDescent="0.25">
      <c r="I208" s="18">
        <f t="shared" si="6"/>
        <v>20</v>
      </c>
      <c r="J208">
        <f t="shared" si="7"/>
        <v>153</v>
      </c>
    </row>
    <row r="209" spans="9:10" x14ac:dyDescent="0.25">
      <c r="I209" s="18">
        <f t="shared" si="6"/>
        <v>20</v>
      </c>
      <c r="J209">
        <f t="shared" si="7"/>
        <v>154</v>
      </c>
    </row>
    <row r="210" spans="9:10" x14ac:dyDescent="0.25">
      <c r="I210" s="18">
        <f t="shared" si="6"/>
        <v>20</v>
      </c>
      <c r="J210">
        <f t="shared" si="7"/>
        <v>155</v>
      </c>
    </row>
    <row r="211" spans="9:10" x14ac:dyDescent="0.25">
      <c r="I211" s="18">
        <f t="shared" si="6"/>
        <v>20</v>
      </c>
      <c r="J211">
        <f t="shared" si="7"/>
        <v>156</v>
      </c>
    </row>
    <row r="212" spans="9:10" x14ac:dyDescent="0.25">
      <c r="I212" s="18">
        <f t="shared" si="6"/>
        <v>20</v>
      </c>
      <c r="J212">
        <f t="shared" si="7"/>
        <v>157</v>
      </c>
    </row>
    <row r="213" spans="9:10" x14ac:dyDescent="0.25">
      <c r="I213" s="18">
        <f t="shared" si="6"/>
        <v>20</v>
      </c>
      <c r="J213">
        <f t="shared" si="7"/>
        <v>158</v>
      </c>
    </row>
    <row r="214" spans="9:10" x14ac:dyDescent="0.25">
      <c r="I214" s="18">
        <f t="shared" si="6"/>
        <v>20</v>
      </c>
      <c r="J214">
        <f t="shared" si="7"/>
        <v>159</v>
      </c>
    </row>
    <row r="215" spans="9:10" x14ac:dyDescent="0.25">
      <c r="I215" s="18">
        <f t="shared" si="6"/>
        <v>20</v>
      </c>
      <c r="J215">
        <f t="shared" si="7"/>
        <v>160</v>
      </c>
    </row>
    <row r="216" spans="9:10" x14ac:dyDescent="0.25">
      <c r="I216" s="18">
        <f t="shared" si="6"/>
        <v>20</v>
      </c>
      <c r="J216">
        <f t="shared" si="7"/>
        <v>161</v>
      </c>
    </row>
    <row r="217" spans="9:10" x14ac:dyDescent="0.25">
      <c r="I217" s="18">
        <f t="shared" si="6"/>
        <v>20</v>
      </c>
      <c r="J217">
        <f t="shared" si="7"/>
        <v>162</v>
      </c>
    </row>
    <row r="218" spans="9:10" x14ac:dyDescent="0.25">
      <c r="I218" s="18">
        <f t="shared" ref="I218:I267" si="8">IF(H218=H217,I217,IF(H218=0,ROUNDDOWN(20,0),I217-J217))</f>
        <v>20</v>
      </c>
      <c r="J218">
        <f t="shared" ref="J218:J267" si="9">IF(H218&lt;H217,1,IF(H218=H217,J217+1,0))</f>
        <v>163</v>
      </c>
    </row>
    <row r="219" spans="9:10" x14ac:dyDescent="0.25">
      <c r="I219" s="18">
        <f t="shared" si="8"/>
        <v>20</v>
      </c>
      <c r="J219">
        <f t="shared" si="9"/>
        <v>164</v>
      </c>
    </row>
    <row r="220" spans="9:10" x14ac:dyDescent="0.25">
      <c r="I220" s="18">
        <f t="shared" si="8"/>
        <v>20</v>
      </c>
      <c r="J220">
        <f t="shared" si="9"/>
        <v>165</v>
      </c>
    </row>
    <row r="221" spans="9:10" x14ac:dyDescent="0.25">
      <c r="I221" s="18">
        <f t="shared" si="8"/>
        <v>20</v>
      </c>
      <c r="J221">
        <f t="shared" si="9"/>
        <v>166</v>
      </c>
    </row>
    <row r="222" spans="9:10" x14ac:dyDescent="0.25">
      <c r="I222" s="18">
        <f t="shared" si="8"/>
        <v>20</v>
      </c>
      <c r="J222">
        <f t="shared" si="9"/>
        <v>167</v>
      </c>
    </row>
    <row r="223" spans="9:10" x14ac:dyDescent="0.25">
      <c r="I223" s="18">
        <f t="shared" si="8"/>
        <v>20</v>
      </c>
      <c r="J223">
        <f t="shared" si="9"/>
        <v>168</v>
      </c>
    </row>
    <row r="224" spans="9:10" x14ac:dyDescent="0.25">
      <c r="I224" s="18">
        <f t="shared" si="8"/>
        <v>20</v>
      </c>
      <c r="J224">
        <f t="shared" si="9"/>
        <v>169</v>
      </c>
    </row>
    <row r="225" spans="9:10" x14ac:dyDescent="0.25">
      <c r="I225" s="18">
        <f t="shared" si="8"/>
        <v>20</v>
      </c>
      <c r="J225">
        <f t="shared" si="9"/>
        <v>170</v>
      </c>
    </row>
    <row r="226" spans="9:10" x14ac:dyDescent="0.25">
      <c r="I226" s="18">
        <f t="shared" si="8"/>
        <v>20</v>
      </c>
      <c r="J226">
        <f t="shared" si="9"/>
        <v>171</v>
      </c>
    </row>
    <row r="227" spans="9:10" x14ac:dyDescent="0.25">
      <c r="I227" s="18">
        <f t="shared" si="8"/>
        <v>20</v>
      </c>
      <c r="J227">
        <f t="shared" si="9"/>
        <v>172</v>
      </c>
    </row>
    <row r="228" spans="9:10" x14ac:dyDescent="0.25">
      <c r="I228" s="18">
        <f t="shared" si="8"/>
        <v>20</v>
      </c>
      <c r="J228">
        <f t="shared" si="9"/>
        <v>173</v>
      </c>
    </row>
    <row r="229" spans="9:10" x14ac:dyDescent="0.25">
      <c r="I229" s="18">
        <f t="shared" si="8"/>
        <v>20</v>
      </c>
      <c r="J229">
        <f t="shared" si="9"/>
        <v>174</v>
      </c>
    </row>
    <row r="230" spans="9:10" x14ac:dyDescent="0.25">
      <c r="I230" s="18">
        <f t="shared" si="8"/>
        <v>20</v>
      </c>
      <c r="J230">
        <f t="shared" si="9"/>
        <v>175</v>
      </c>
    </row>
    <row r="231" spans="9:10" x14ac:dyDescent="0.25">
      <c r="I231" s="18">
        <f t="shared" si="8"/>
        <v>20</v>
      </c>
      <c r="J231">
        <f t="shared" si="9"/>
        <v>176</v>
      </c>
    </row>
    <row r="232" spans="9:10" x14ac:dyDescent="0.25">
      <c r="I232" s="18">
        <f t="shared" si="8"/>
        <v>20</v>
      </c>
      <c r="J232">
        <f t="shared" si="9"/>
        <v>177</v>
      </c>
    </row>
    <row r="233" spans="9:10" x14ac:dyDescent="0.25">
      <c r="I233" s="18">
        <f t="shared" si="8"/>
        <v>20</v>
      </c>
      <c r="J233">
        <f t="shared" si="9"/>
        <v>178</v>
      </c>
    </row>
    <row r="234" spans="9:10" x14ac:dyDescent="0.25">
      <c r="I234" s="18">
        <f t="shared" si="8"/>
        <v>20</v>
      </c>
      <c r="J234">
        <f t="shared" si="9"/>
        <v>179</v>
      </c>
    </row>
    <row r="235" spans="9:10" x14ac:dyDescent="0.25">
      <c r="I235" s="18">
        <f t="shared" si="8"/>
        <v>20</v>
      </c>
      <c r="J235">
        <f t="shared" si="9"/>
        <v>180</v>
      </c>
    </row>
    <row r="236" spans="9:10" x14ac:dyDescent="0.25">
      <c r="I236" s="18">
        <f t="shared" si="8"/>
        <v>20</v>
      </c>
      <c r="J236">
        <f t="shared" si="9"/>
        <v>181</v>
      </c>
    </row>
    <row r="237" spans="9:10" x14ac:dyDescent="0.25">
      <c r="I237" s="18">
        <f t="shared" si="8"/>
        <v>20</v>
      </c>
      <c r="J237">
        <f t="shared" si="9"/>
        <v>182</v>
      </c>
    </row>
    <row r="238" spans="9:10" x14ac:dyDescent="0.25">
      <c r="I238" s="18">
        <f t="shared" si="8"/>
        <v>20</v>
      </c>
      <c r="J238">
        <f t="shared" si="9"/>
        <v>183</v>
      </c>
    </row>
    <row r="239" spans="9:10" x14ac:dyDescent="0.25">
      <c r="I239" s="18">
        <f t="shared" si="8"/>
        <v>20</v>
      </c>
      <c r="J239">
        <f t="shared" si="9"/>
        <v>184</v>
      </c>
    </row>
    <row r="240" spans="9:10" x14ac:dyDescent="0.25">
      <c r="I240" s="18">
        <f t="shared" si="8"/>
        <v>20</v>
      </c>
      <c r="J240">
        <f t="shared" si="9"/>
        <v>185</v>
      </c>
    </row>
    <row r="241" spans="9:10" x14ac:dyDescent="0.25">
      <c r="I241" s="18">
        <f t="shared" si="8"/>
        <v>20</v>
      </c>
      <c r="J241">
        <f t="shared" si="9"/>
        <v>186</v>
      </c>
    </row>
    <row r="242" spans="9:10" x14ac:dyDescent="0.25">
      <c r="I242" s="18">
        <f t="shared" si="8"/>
        <v>20</v>
      </c>
      <c r="J242">
        <f t="shared" si="9"/>
        <v>187</v>
      </c>
    </row>
    <row r="243" spans="9:10" x14ac:dyDescent="0.25">
      <c r="I243" s="18">
        <f t="shared" si="8"/>
        <v>20</v>
      </c>
      <c r="J243">
        <f t="shared" si="9"/>
        <v>188</v>
      </c>
    </row>
    <row r="244" spans="9:10" x14ac:dyDescent="0.25">
      <c r="I244" s="18">
        <f t="shared" si="8"/>
        <v>20</v>
      </c>
      <c r="J244">
        <f t="shared" si="9"/>
        <v>189</v>
      </c>
    </row>
    <row r="245" spans="9:10" x14ac:dyDescent="0.25">
      <c r="I245" s="18">
        <f t="shared" si="8"/>
        <v>20</v>
      </c>
      <c r="J245">
        <f t="shared" si="9"/>
        <v>190</v>
      </c>
    </row>
    <row r="246" spans="9:10" x14ac:dyDescent="0.25">
      <c r="I246" s="18">
        <f t="shared" si="8"/>
        <v>20</v>
      </c>
      <c r="J246">
        <f t="shared" si="9"/>
        <v>191</v>
      </c>
    </row>
    <row r="247" spans="9:10" x14ac:dyDescent="0.25">
      <c r="I247" s="18">
        <f t="shared" si="8"/>
        <v>20</v>
      </c>
      <c r="J247">
        <f t="shared" si="9"/>
        <v>192</v>
      </c>
    </row>
    <row r="248" spans="9:10" x14ac:dyDescent="0.25">
      <c r="I248" s="18">
        <f t="shared" si="8"/>
        <v>20</v>
      </c>
      <c r="J248">
        <f t="shared" si="9"/>
        <v>193</v>
      </c>
    </row>
    <row r="249" spans="9:10" x14ac:dyDescent="0.25">
      <c r="I249" s="18">
        <f t="shared" si="8"/>
        <v>20</v>
      </c>
      <c r="J249">
        <f t="shared" si="9"/>
        <v>194</v>
      </c>
    </row>
    <row r="250" spans="9:10" x14ac:dyDescent="0.25">
      <c r="I250" s="18">
        <f t="shared" si="8"/>
        <v>20</v>
      </c>
      <c r="J250">
        <f t="shared" si="9"/>
        <v>195</v>
      </c>
    </row>
    <row r="251" spans="9:10" x14ac:dyDescent="0.25">
      <c r="I251" s="18">
        <f t="shared" si="8"/>
        <v>20</v>
      </c>
      <c r="J251">
        <f t="shared" si="9"/>
        <v>196</v>
      </c>
    </row>
    <row r="252" spans="9:10" x14ac:dyDescent="0.25">
      <c r="I252" s="18">
        <f t="shared" si="8"/>
        <v>20</v>
      </c>
      <c r="J252">
        <f t="shared" si="9"/>
        <v>197</v>
      </c>
    </row>
    <row r="253" spans="9:10" x14ac:dyDescent="0.25">
      <c r="I253" s="18">
        <f t="shared" si="8"/>
        <v>20</v>
      </c>
      <c r="J253">
        <f t="shared" si="9"/>
        <v>198</v>
      </c>
    </row>
    <row r="254" spans="9:10" x14ac:dyDescent="0.25">
      <c r="I254" s="18">
        <f t="shared" si="8"/>
        <v>20</v>
      </c>
      <c r="J254">
        <f t="shared" si="9"/>
        <v>199</v>
      </c>
    </row>
    <row r="255" spans="9:10" x14ac:dyDescent="0.25">
      <c r="I255" s="18">
        <f t="shared" si="8"/>
        <v>20</v>
      </c>
      <c r="J255">
        <f t="shared" si="9"/>
        <v>200</v>
      </c>
    </row>
    <row r="256" spans="9:10" x14ac:dyDescent="0.25">
      <c r="I256" s="18">
        <f t="shared" si="8"/>
        <v>20</v>
      </c>
      <c r="J256">
        <f t="shared" si="9"/>
        <v>201</v>
      </c>
    </row>
    <row r="257" spans="9:10" x14ac:dyDescent="0.25">
      <c r="I257" s="18">
        <f t="shared" si="8"/>
        <v>20</v>
      </c>
      <c r="J257">
        <f t="shared" si="9"/>
        <v>202</v>
      </c>
    </row>
    <row r="258" spans="9:10" x14ac:dyDescent="0.25">
      <c r="I258" s="18">
        <f t="shared" si="8"/>
        <v>20</v>
      </c>
      <c r="J258">
        <f t="shared" si="9"/>
        <v>203</v>
      </c>
    </row>
    <row r="259" spans="9:10" x14ac:dyDescent="0.25">
      <c r="I259" s="18">
        <f t="shared" si="8"/>
        <v>20</v>
      </c>
      <c r="J259">
        <f t="shared" si="9"/>
        <v>204</v>
      </c>
    </row>
    <row r="260" spans="9:10" x14ac:dyDescent="0.25">
      <c r="I260" s="18">
        <f t="shared" si="8"/>
        <v>20</v>
      </c>
      <c r="J260">
        <f t="shared" si="9"/>
        <v>205</v>
      </c>
    </row>
    <row r="261" spans="9:10" x14ac:dyDescent="0.25">
      <c r="I261" s="18">
        <f t="shared" si="8"/>
        <v>20</v>
      </c>
      <c r="J261">
        <f t="shared" si="9"/>
        <v>206</v>
      </c>
    </row>
    <row r="262" spans="9:10" x14ac:dyDescent="0.25">
      <c r="I262" s="18">
        <f t="shared" si="8"/>
        <v>20</v>
      </c>
      <c r="J262">
        <f t="shared" si="9"/>
        <v>207</v>
      </c>
    </row>
    <row r="263" spans="9:10" x14ac:dyDescent="0.25">
      <c r="I263" s="18">
        <f t="shared" si="8"/>
        <v>20</v>
      </c>
      <c r="J263">
        <f t="shared" si="9"/>
        <v>208</v>
      </c>
    </row>
    <row r="264" spans="9:10" x14ac:dyDescent="0.25">
      <c r="I264" s="18">
        <f t="shared" si="8"/>
        <v>20</v>
      </c>
      <c r="J264">
        <f t="shared" si="9"/>
        <v>209</v>
      </c>
    </row>
    <row r="265" spans="9:10" x14ac:dyDescent="0.25">
      <c r="I265" s="18">
        <f t="shared" si="8"/>
        <v>20</v>
      </c>
      <c r="J265">
        <f t="shared" si="9"/>
        <v>210</v>
      </c>
    </row>
    <row r="266" spans="9:10" x14ac:dyDescent="0.25">
      <c r="I266" s="18">
        <f t="shared" si="8"/>
        <v>20</v>
      </c>
      <c r="J266">
        <f t="shared" si="9"/>
        <v>211</v>
      </c>
    </row>
    <row r="267" spans="9:10" x14ac:dyDescent="0.25">
      <c r="I267" s="18">
        <f t="shared" si="8"/>
        <v>20</v>
      </c>
      <c r="J267">
        <f t="shared" si="9"/>
        <v>212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K267"/>
  <sheetViews>
    <sheetView zoomScaleNormal="100" workbookViewId="0">
      <selection activeCell="B5" sqref="B5"/>
    </sheetView>
  </sheetViews>
  <sheetFormatPr defaultColWidth="9.33203125" defaultRowHeight="13.2" x14ac:dyDescent="0.25"/>
  <cols>
    <col min="1" max="1" width="13.6640625" style="70" customWidth="1"/>
    <col min="2" max="2" width="22.33203125" style="70" bestFit="1" customWidth="1"/>
    <col min="3" max="3" width="16.6640625" style="70" bestFit="1" customWidth="1"/>
    <col min="4" max="4" width="17.88671875" style="70" bestFit="1" customWidth="1"/>
    <col min="5" max="5" width="5.33203125" style="70" bestFit="1" customWidth="1"/>
    <col min="6" max="6" width="6.6640625" style="70" bestFit="1" customWidth="1"/>
    <col min="7" max="7" width="4.5546875" style="70" bestFit="1" customWidth="1"/>
    <col min="8" max="8" width="5.5546875" style="70" bestFit="1" customWidth="1"/>
    <col min="9" max="9" width="9.44140625" style="70" customWidth="1"/>
    <col min="10" max="10" width="4" style="70" customWidth="1"/>
    <col min="11" max="16384" width="9.33203125" style="70"/>
  </cols>
  <sheetData>
    <row r="1" spans="1:11" s="54" customFormat="1" x14ac:dyDescent="0.25">
      <c r="F1" s="73"/>
      <c r="G1" s="74"/>
      <c r="H1" s="58"/>
      <c r="I1" s="60"/>
      <c r="J1" s="58"/>
      <c r="K1" s="58"/>
    </row>
    <row r="2" spans="1:11" s="54" customFormat="1" ht="13.8" x14ac:dyDescent="0.25">
      <c r="A2" s="71" t="s">
        <v>434</v>
      </c>
      <c r="B2" s="207" t="s">
        <v>2161</v>
      </c>
      <c r="C2" s="359" t="str">
        <f>$B$3&amp;" "&amp; Individuals!$G$1</f>
        <v>Men Grand Masters Inter Club 5th Leg 2024</v>
      </c>
      <c r="D2" s="359"/>
      <c r="E2" s="359"/>
      <c r="F2" s="359"/>
      <c r="G2" s="359"/>
      <c r="H2" s="359"/>
      <c r="I2" s="59"/>
      <c r="J2" s="58"/>
      <c r="K2" s="58"/>
    </row>
    <row r="3" spans="1:11" ht="21" x14ac:dyDescent="0.25">
      <c r="A3" s="75" t="s">
        <v>4</v>
      </c>
      <c r="B3" s="72" t="s">
        <v>1861</v>
      </c>
      <c r="D3" s="76" t="s">
        <v>1682</v>
      </c>
    </row>
    <row r="5" spans="1:11" s="72" customFormat="1" ht="39.6" x14ac:dyDescent="0.25">
      <c r="A5" s="90" t="s">
        <v>437</v>
      </c>
      <c r="B5" s="90" t="s">
        <v>1</v>
      </c>
      <c r="C5" s="90" t="s">
        <v>2</v>
      </c>
      <c r="D5" s="90" t="s">
        <v>438</v>
      </c>
      <c r="E5" s="68" t="s">
        <v>444</v>
      </c>
      <c r="F5" s="68" t="s">
        <v>1254</v>
      </c>
      <c r="G5" s="68" t="s">
        <v>1095</v>
      </c>
      <c r="H5" s="68" t="s">
        <v>1255</v>
      </c>
      <c r="I5" s="69" t="s">
        <v>1305</v>
      </c>
    </row>
    <row r="6" spans="1:11" x14ac:dyDescent="0.25">
      <c r="A6" s="72" t="s">
        <v>472</v>
      </c>
      <c r="B6" s="72" t="s">
        <v>1015</v>
      </c>
      <c r="C6" s="72" t="s">
        <v>76</v>
      </c>
      <c r="D6" s="72" t="s">
        <v>42</v>
      </c>
      <c r="E6" s="377">
        <v>1</v>
      </c>
      <c r="F6" s="377">
        <v>3</v>
      </c>
      <c r="G6" s="239">
        <v>26.799999999999997</v>
      </c>
      <c r="H6" s="239">
        <v>26.799999999999997</v>
      </c>
      <c r="I6" s="77">
        <v>50</v>
      </c>
      <c r="J6" s="70">
        <v>1</v>
      </c>
    </row>
    <row r="7" spans="1:11" x14ac:dyDescent="0.25">
      <c r="A7" s="72" t="s">
        <v>544</v>
      </c>
      <c r="B7" s="72" t="s">
        <v>425</v>
      </c>
      <c r="C7" s="72" t="s">
        <v>448</v>
      </c>
      <c r="D7" s="72" t="s">
        <v>39</v>
      </c>
      <c r="E7" s="377"/>
      <c r="F7" s="377">
        <v>1</v>
      </c>
      <c r="G7" s="239">
        <v>18.600000000000001</v>
      </c>
      <c r="H7" s="239">
        <v>18.600000000000001</v>
      </c>
      <c r="I7" s="77">
        <f>IF(H7=H6,I6,IF(H7=0,ROUNDDOWN(20,0),I6-J6))</f>
        <v>49</v>
      </c>
      <c r="J7" s="70">
        <f>IF(H7&lt;H6,1,IF(H7=H6,J6+1,0))</f>
        <v>1</v>
      </c>
    </row>
    <row r="8" spans="1:11" x14ac:dyDescent="0.25">
      <c r="A8" s="72" t="s">
        <v>464</v>
      </c>
      <c r="B8" s="72" t="s">
        <v>217</v>
      </c>
      <c r="C8" s="72" t="s">
        <v>218</v>
      </c>
      <c r="D8" s="72" t="s">
        <v>47</v>
      </c>
      <c r="E8" s="377"/>
      <c r="F8" s="377">
        <v>2</v>
      </c>
      <c r="G8" s="239">
        <v>4.9000000000000004</v>
      </c>
      <c r="H8" s="239">
        <v>4.9000000000000004</v>
      </c>
      <c r="I8" s="77">
        <f t="shared" ref="I8:I68" si="0">IF(H8=H7,I7,IF(H8=0,ROUNDDOWN(20,0),I7-J7))</f>
        <v>48</v>
      </c>
      <c r="J8" s="70">
        <f t="shared" ref="J8:J68" si="1">IF(H8&lt;H7,1,IF(H8=H7,J7+1,0))</f>
        <v>1</v>
      </c>
    </row>
    <row r="9" spans="1:11" x14ac:dyDescent="0.25">
      <c r="A9" s="72" t="s">
        <v>778</v>
      </c>
      <c r="B9" s="72" t="s">
        <v>96</v>
      </c>
      <c r="C9" s="72" t="s">
        <v>1951</v>
      </c>
      <c r="D9" s="72" t="s">
        <v>47</v>
      </c>
      <c r="E9" s="377"/>
      <c r="F9" s="377">
        <v>2</v>
      </c>
      <c r="G9" s="239">
        <v>3.7</v>
      </c>
      <c r="H9" s="239">
        <v>3.7</v>
      </c>
      <c r="I9" s="77">
        <f t="shared" si="0"/>
        <v>47</v>
      </c>
      <c r="J9" s="70">
        <f t="shared" si="1"/>
        <v>1</v>
      </c>
    </row>
    <row r="10" spans="1:11" x14ac:dyDescent="0.25">
      <c r="A10" s="72" t="s">
        <v>832</v>
      </c>
      <c r="B10" s="72" t="s">
        <v>372</v>
      </c>
      <c r="C10" s="72" t="s">
        <v>371</v>
      </c>
      <c r="D10" s="72" t="s">
        <v>43</v>
      </c>
      <c r="E10" s="377">
        <v>1</v>
      </c>
      <c r="F10" s="377"/>
      <c r="G10" s="239">
        <v>1.6</v>
      </c>
      <c r="H10" s="239">
        <v>1.6</v>
      </c>
      <c r="I10" s="77">
        <f t="shared" si="0"/>
        <v>46</v>
      </c>
      <c r="J10" s="70">
        <f t="shared" si="1"/>
        <v>1</v>
      </c>
    </row>
    <row r="11" spans="1:11" x14ac:dyDescent="0.25">
      <c r="A11" s="72" t="s">
        <v>631</v>
      </c>
      <c r="B11" s="72" t="s">
        <v>96</v>
      </c>
      <c r="C11" s="72" t="s">
        <v>1826</v>
      </c>
      <c r="D11" s="72" t="s">
        <v>48</v>
      </c>
      <c r="E11" s="377">
        <v>2</v>
      </c>
      <c r="F11" s="377"/>
      <c r="G11" s="239">
        <v>1.5</v>
      </c>
      <c r="H11" s="239">
        <v>1.5</v>
      </c>
      <c r="I11" s="77">
        <f t="shared" si="0"/>
        <v>45</v>
      </c>
      <c r="J11" s="70">
        <f t="shared" si="1"/>
        <v>1</v>
      </c>
    </row>
    <row r="12" spans="1:11" x14ac:dyDescent="0.25">
      <c r="A12" s="72" t="s">
        <v>1767</v>
      </c>
      <c r="B12" s="72" t="s">
        <v>174</v>
      </c>
      <c r="C12" s="72" t="s">
        <v>1811</v>
      </c>
      <c r="D12" s="72" t="s">
        <v>40</v>
      </c>
      <c r="E12" s="377"/>
      <c r="F12" s="377">
        <v>1</v>
      </c>
      <c r="G12" s="239">
        <v>1.3</v>
      </c>
      <c r="H12" s="239">
        <v>1.3</v>
      </c>
      <c r="I12" s="77">
        <f t="shared" si="0"/>
        <v>44</v>
      </c>
      <c r="J12" s="70">
        <f t="shared" si="1"/>
        <v>1</v>
      </c>
    </row>
    <row r="13" spans="1:11" x14ac:dyDescent="0.25">
      <c r="A13" s="72" t="s">
        <v>490</v>
      </c>
      <c r="B13" s="72" t="s">
        <v>432</v>
      </c>
      <c r="C13" s="72" t="s">
        <v>369</v>
      </c>
      <c r="D13" s="72" t="s">
        <v>43</v>
      </c>
      <c r="E13" s="377">
        <v>1</v>
      </c>
      <c r="F13" s="377"/>
      <c r="G13" s="239">
        <v>1.1000000000000001</v>
      </c>
      <c r="H13" s="239">
        <v>1.1000000000000001</v>
      </c>
      <c r="I13" s="77">
        <f t="shared" si="0"/>
        <v>43</v>
      </c>
      <c r="J13" s="70">
        <f t="shared" si="1"/>
        <v>1</v>
      </c>
    </row>
    <row r="14" spans="1:11" x14ac:dyDescent="0.25">
      <c r="A14" s="72" t="s">
        <v>651</v>
      </c>
      <c r="B14" s="72" t="s">
        <v>2013</v>
      </c>
      <c r="C14" s="72" t="s">
        <v>1826</v>
      </c>
      <c r="D14" s="72" t="s">
        <v>48</v>
      </c>
      <c r="E14" s="377">
        <v>1</v>
      </c>
      <c r="F14" s="377"/>
      <c r="G14" s="239">
        <v>0.8</v>
      </c>
      <c r="H14" s="239">
        <v>0.8</v>
      </c>
      <c r="I14" s="77">
        <f t="shared" si="0"/>
        <v>42</v>
      </c>
      <c r="J14" s="70">
        <f t="shared" si="1"/>
        <v>1</v>
      </c>
    </row>
    <row r="15" spans="1:11" x14ac:dyDescent="0.25">
      <c r="A15" s="72" t="s">
        <v>955</v>
      </c>
      <c r="B15" s="72" t="s">
        <v>963</v>
      </c>
      <c r="C15" s="72" t="s">
        <v>1826</v>
      </c>
      <c r="D15" s="72" t="s">
        <v>48</v>
      </c>
      <c r="E15" s="377">
        <v>1</v>
      </c>
      <c r="F15" s="377"/>
      <c r="G15" s="239">
        <v>0.8</v>
      </c>
      <c r="H15" s="239">
        <v>0.8</v>
      </c>
      <c r="I15" s="77">
        <f t="shared" si="0"/>
        <v>42</v>
      </c>
      <c r="J15" s="70">
        <f t="shared" si="1"/>
        <v>2</v>
      </c>
    </row>
    <row r="16" spans="1:11" x14ac:dyDescent="0.25">
      <c r="A16" s="72" t="s">
        <v>527</v>
      </c>
      <c r="B16" s="72" t="s">
        <v>206</v>
      </c>
      <c r="C16" s="72" t="s">
        <v>122</v>
      </c>
      <c r="D16" s="72" t="s">
        <v>1923</v>
      </c>
      <c r="E16" s="377"/>
      <c r="F16" s="377"/>
      <c r="G16" s="239">
        <v>0</v>
      </c>
      <c r="H16" s="239">
        <v>0</v>
      </c>
      <c r="I16" s="77">
        <f t="shared" si="0"/>
        <v>20</v>
      </c>
      <c r="J16" s="70">
        <f t="shared" si="1"/>
        <v>1</v>
      </c>
    </row>
    <row r="17" spans="1:10" x14ac:dyDescent="0.25">
      <c r="A17" s="72" t="s">
        <v>941</v>
      </c>
      <c r="B17" s="72" t="s">
        <v>249</v>
      </c>
      <c r="C17" s="72" t="s">
        <v>2134</v>
      </c>
      <c r="D17" s="72" t="s">
        <v>47</v>
      </c>
      <c r="E17" s="377"/>
      <c r="F17" s="377"/>
      <c r="G17" s="239">
        <v>0</v>
      </c>
      <c r="H17" s="239">
        <v>0</v>
      </c>
      <c r="I17" s="77">
        <f t="shared" si="0"/>
        <v>20</v>
      </c>
      <c r="J17" s="70">
        <f t="shared" si="1"/>
        <v>2</v>
      </c>
    </row>
    <row r="18" spans="1:10" x14ac:dyDescent="0.25">
      <c r="A18" s="72" t="s">
        <v>452</v>
      </c>
      <c r="B18" s="72" t="s">
        <v>426</v>
      </c>
      <c r="C18" s="72" t="s">
        <v>132</v>
      </c>
      <c r="D18" s="72" t="s">
        <v>41</v>
      </c>
      <c r="E18" s="377"/>
      <c r="F18" s="377"/>
      <c r="G18" s="239">
        <v>0</v>
      </c>
      <c r="H18" s="239">
        <v>0</v>
      </c>
      <c r="I18" s="77">
        <f t="shared" si="0"/>
        <v>20</v>
      </c>
      <c r="J18" s="70">
        <f t="shared" si="1"/>
        <v>3</v>
      </c>
    </row>
    <row r="19" spans="1:10" x14ac:dyDescent="0.25">
      <c r="A19" s="72" t="s">
        <v>521</v>
      </c>
      <c r="B19" s="72" t="s">
        <v>74</v>
      </c>
      <c r="C19" s="72" t="s">
        <v>306</v>
      </c>
      <c r="D19" s="72" t="s">
        <v>48</v>
      </c>
      <c r="E19" s="377"/>
      <c r="F19" s="377"/>
      <c r="G19" s="239">
        <v>0</v>
      </c>
      <c r="H19" s="239">
        <v>0</v>
      </c>
      <c r="I19" s="77">
        <f t="shared" si="0"/>
        <v>20</v>
      </c>
      <c r="J19" s="70">
        <f t="shared" si="1"/>
        <v>4</v>
      </c>
    </row>
    <row r="20" spans="1:10" x14ac:dyDescent="0.25">
      <c r="A20" s="72" t="s">
        <v>540</v>
      </c>
      <c r="B20" s="72" t="s">
        <v>90</v>
      </c>
      <c r="C20" s="72" t="s">
        <v>317</v>
      </c>
      <c r="D20" s="72" t="s">
        <v>50</v>
      </c>
      <c r="E20" s="377"/>
      <c r="F20" s="377"/>
      <c r="G20" s="239">
        <v>0</v>
      </c>
      <c r="H20" s="239">
        <v>0</v>
      </c>
      <c r="I20" s="77">
        <f t="shared" si="0"/>
        <v>20</v>
      </c>
      <c r="J20" s="70">
        <f t="shared" si="1"/>
        <v>5</v>
      </c>
    </row>
    <row r="21" spans="1:10" x14ac:dyDescent="0.25">
      <c r="A21" s="72" t="s">
        <v>1670</v>
      </c>
      <c r="B21" s="72" t="s">
        <v>1725</v>
      </c>
      <c r="C21" s="72" t="s">
        <v>1586</v>
      </c>
      <c r="D21" s="72" t="s">
        <v>42</v>
      </c>
      <c r="E21" s="377"/>
      <c r="F21" s="377"/>
      <c r="G21" s="239">
        <v>0</v>
      </c>
      <c r="H21" s="239">
        <v>0</v>
      </c>
      <c r="I21" s="77">
        <f t="shared" si="0"/>
        <v>20</v>
      </c>
      <c r="J21" s="70">
        <f t="shared" si="1"/>
        <v>6</v>
      </c>
    </row>
    <row r="22" spans="1:10" x14ac:dyDescent="0.25">
      <c r="A22" s="72" t="s">
        <v>1685</v>
      </c>
      <c r="B22" s="72" t="s">
        <v>1396</v>
      </c>
      <c r="C22" s="72" t="s">
        <v>1657</v>
      </c>
      <c r="D22" s="72" t="s">
        <v>42</v>
      </c>
      <c r="E22" s="377"/>
      <c r="F22" s="377"/>
      <c r="G22" s="239">
        <v>0</v>
      </c>
      <c r="H22" s="239">
        <v>0</v>
      </c>
      <c r="I22" s="77">
        <f t="shared" si="0"/>
        <v>20</v>
      </c>
      <c r="J22" s="70">
        <f t="shared" si="1"/>
        <v>7</v>
      </c>
    </row>
    <row r="23" spans="1:10" x14ac:dyDescent="0.25">
      <c r="A23"/>
      <c r="B23"/>
      <c r="C23"/>
      <c r="D23"/>
      <c r="E23"/>
      <c r="F23"/>
      <c r="G23"/>
      <c r="H23"/>
      <c r="I23" s="77">
        <f t="shared" si="0"/>
        <v>20</v>
      </c>
      <c r="J23" s="70">
        <f t="shared" si="1"/>
        <v>8</v>
      </c>
    </row>
    <row r="24" spans="1:10" x14ac:dyDescent="0.25">
      <c r="A24"/>
      <c r="B24"/>
      <c r="C24"/>
      <c r="D24"/>
      <c r="E24"/>
      <c r="F24"/>
      <c r="G24"/>
      <c r="H24"/>
      <c r="I24" s="77">
        <f t="shared" si="0"/>
        <v>20</v>
      </c>
      <c r="J24" s="70">
        <f t="shared" si="1"/>
        <v>9</v>
      </c>
    </row>
    <row r="25" spans="1:10" x14ac:dyDescent="0.25">
      <c r="A25"/>
      <c r="B25"/>
      <c r="C25"/>
      <c r="D25"/>
      <c r="E25"/>
      <c r="F25"/>
      <c r="G25"/>
      <c r="H25"/>
      <c r="I25" s="77">
        <f t="shared" si="0"/>
        <v>20</v>
      </c>
      <c r="J25" s="70">
        <f t="shared" si="1"/>
        <v>10</v>
      </c>
    </row>
    <row r="26" spans="1:10" x14ac:dyDescent="0.25">
      <c r="A26"/>
      <c r="B26"/>
      <c r="C26"/>
      <c r="D26"/>
      <c r="E26"/>
      <c r="F26"/>
      <c r="G26"/>
      <c r="H26"/>
      <c r="I26" s="77">
        <f t="shared" si="0"/>
        <v>20</v>
      </c>
      <c r="J26" s="70">
        <f t="shared" si="1"/>
        <v>11</v>
      </c>
    </row>
    <row r="27" spans="1:10" x14ac:dyDescent="0.25">
      <c r="A27"/>
      <c r="B27"/>
      <c r="C27"/>
      <c r="D27"/>
      <c r="E27"/>
      <c r="F27"/>
      <c r="G27"/>
      <c r="H27"/>
      <c r="I27" s="77">
        <f t="shared" si="0"/>
        <v>20</v>
      </c>
      <c r="J27" s="70">
        <f t="shared" si="1"/>
        <v>12</v>
      </c>
    </row>
    <row r="28" spans="1:10" x14ac:dyDescent="0.25">
      <c r="A28"/>
      <c r="B28"/>
      <c r="C28"/>
      <c r="D28"/>
      <c r="E28"/>
      <c r="F28"/>
      <c r="G28"/>
      <c r="H28"/>
      <c r="I28" s="77">
        <f t="shared" si="0"/>
        <v>20</v>
      </c>
      <c r="J28" s="70">
        <f t="shared" si="1"/>
        <v>13</v>
      </c>
    </row>
    <row r="29" spans="1:10" x14ac:dyDescent="0.25">
      <c r="A29"/>
      <c r="B29"/>
      <c r="C29"/>
      <c r="D29"/>
      <c r="E29"/>
      <c r="F29"/>
      <c r="G29"/>
      <c r="H29"/>
      <c r="I29" s="77">
        <f t="shared" si="0"/>
        <v>20</v>
      </c>
      <c r="J29" s="70">
        <f t="shared" si="1"/>
        <v>14</v>
      </c>
    </row>
    <row r="30" spans="1:10" x14ac:dyDescent="0.25">
      <c r="A30"/>
      <c r="B30"/>
      <c r="C30"/>
      <c r="D30"/>
      <c r="E30"/>
      <c r="F30"/>
      <c r="G30"/>
      <c r="H30"/>
      <c r="I30" s="77">
        <f t="shared" si="0"/>
        <v>20</v>
      </c>
      <c r="J30" s="70">
        <f t="shared" si="1"/>
        <v>15</v>
      </c>
    </row>
    <row r="31" spans="1:10" x14ac:dyDescent="0.25">
      <c r="A31"/>
      <c r="B31"/>
      <c r="C31"/>
      <c r="D31"/>
      <c r="E31"/>
      <c r="F31"/>
      <c r="G31"/>
      <c r="H31"/>
      <c r="I31" s="77">
        <f t="shared" si="0"/>
        <v>20</v>
      </c>
      <c r="J31" s="70">
        <f t="shared" si="1"/>
        <v>16</v>
      </c>
    </row>
    <row r="32" spans="1:10" x14ac:dyDescent="0.25">
      <c r="A32"/>
      <c r="B32"/>
      <c r="C32"/>
      <c r="D32"/>
      <c r="E32"/>
      <c r="F32"/>
      <c r="G32"/>
      <c r="H32"/>
      <c r="I32" s="77">
        <f t="shared" si="0"/>
        <v>20</v>
      </c>
      <c r="J32" s="70">
        <f t="shared" si="1"/>
        <v>17</v>
      </c>
    </row>
    <row r="33" spans="1:10" x14ac:dyDescent="0.25">
      <c r="A33"/>
      <c r="B33"/>
      <c r="C33"/>
      <c r="D33"/>
      <c r="E33"/>
      <c r="F33"/>
      <c r="G33"/>
      <c r="H33"/>
      <c r="I33" s="77">
        <f t="shared" si="0"/>
        <v>20</v>
      </c>
      <c r="J33" s="70">
        <f t="shared" si="1"/>
        <v>18</v>
      </c>
    </row>
    <row r="34" spans="1:10" x14ac:dyDescent="0.25">
      <c r="A34"/>
      <c r="B34"/>
      <c r="C34"/>
      <c r="D34"/>
      <c r="E34"/>
      <c r="F34"/>
      <c r="G34"/>
      <c r="H34"/>
      <c r="I34" s="77">
        <f t="shared" si="0"/>
        <v>20</v>
      </c>
      <c r="J34" s="70">
        <f t="shared" si="1"/>
        <v>19</v>
      </c>
    </row>
    <row r="35" spans="1:10" x14ac:dyDescent="0.25">
      <c r="A35"/>
      <c r="B35"/>
      <c r="C35"/>
      <c r="D35"/>
      <c r="E35"/>
      <c r="F35"/>
      <c r="G35"/>
      <c r="H35"/>
      <c r="I35" s="77">
        <f t="shared" si="0"/>
        <v>20</v>
      </c>
      <c r="J35" s="70">
        <f t="shared" si="1"/>
        <v>20</v>
      </c>
    </row>
    <row r="36" spans="1:10" x14ac:dyDescent="0.25">
      <c r="A36"/>
      <c r="B36"/>
      <c r="C36"/>
      <c r="D36"/>
      <c r="E36"/>
      <c r="F36"/>
      <c r="G36"/>
      <c r="H36"/>
      <c r="I36" s="77">
        <f t="shared" si="0"/>
        <v>20</v>
      </c>
      <c r="J36" s="70">
        <f t="shared" si="1"/>
        <v>21</v>
      </c>
    </row>
    <row r="37" spans="1:10" x14ac:dyDescent="0.25">
      <c r="A37"/>
      <c r="B37"/>
      <c r="C37"/>
      <c r="D37"/>
      <c r="E37"/>
      <c r="F37"/>
      <c r="G37"/>
      <c r="H37"/>
      <c r="I37" s="77">
        <f t="shared" si="0"/>
        <v>20</v>
      </c>
      <c r="J37" s="70">
        <f t="shared" si="1"/>
        <v>22</v>
      </c>
    </row>
    <row r="38" spans="1:10" x14ac:dyDescent="0.25">
      <c r="A38"/>
      <c r="B38"/>
      <c r="C38"/>
      <c r="D38"/>
      <c r="E38"/>
      <c r="F38"/>
      <c r="G38"/>
      <c r="H38"/>
      <c r="I38" s="77">
        <f t="shared" si="0"/>
        <v>20</v>
      </c>
      <c r="J38" s="70">
        <f t="shared" si="1"/>
        <v>23</v>
      </c>
    </row>
    <row r="39" spans="1:10" x14ac:dyDescent="0.25">
      <c r="A39"/>
      <c r="B39"/>
      <c r="C39"/>
      <c r="D39"/>
      <c r="E39"/>
      <c r="F39"/>
      <c r="G39"/>
      <c r="H39"/>
      <c r="I39" s="77">
        <f t="shared" si="0"/>
        <v>20</v>
      </c>
      <c r="J39" s="70">
        <f t="shared" si="1"/>
        <v>24</v>
      </c>
    </row>
    <row r="40" spans="1:10" x14ac:dyDescent="0.25">
      <c r="A40"/>
      <c r="B40"/>
      <c r="C40"/>
      <c r="D40"/>
      <c r="E40"/>
      <c r="F40"/>
      <c r="G40"/>
      <c r="H40"/>
      <c r="I40" s="77">
        <f t="shared" si="0"/>
        <v>20</v>
      </c>
      <c r="J40" s="70">
        <f t="shared" si="1"/>
        <v>25</v>
      </c>
    </row>
    <row r="41" spans="1:10" x14ac:dyDescent="0.25">
      <c r="A41"/>
      <c r="B41"/>
      <c r="C41"/>
      <c r="D41"/>
      <c r="E41"/>
      <c r="F41"/>
      <c r="G41"/>
      <c r="H41"/>
      <c r="I41" s="77">
        <f t="shared" si="0"/>
        <v>20</v>
      </c>
      <c r="J41" s="70">
        <f t="shared" si="1"/>
        <v>26</v>
      </c>
    </row>
    <row r="42" spans="1:10" x14ac:dyDescent="0.25">
      <c r="A42"/>
      <c r="B42"/>
      <c r="C42"/>
      <c r="D42"/>
      <c r="E42"/>
      <c r="F42"/>
      <c r="G42"/>
      <c r="H42"/>
      <c r="I42" s="77">
        <f t="shared" si="0"/>
        <v>20</v>
      </c>
      <c r="J42" s="70">
        <f t="shared" si="1"/>
        <v>27</v>
      </c>
    </row>
    <row r="43" spans="1:10" x14ac:dyDescent="0.25">
      <c r="A43"/>
      <c r="B43"/>
      <c r="C43"/>
      <c r="D43"/>
      <c r="E43"/>
      <c r="F43"/>
      <c r="G43"/>
      <c r="H43"/>
      <c r="I43" s="77">
        <f t="shared" si="0"/>
        <v>20</v>
      </c>
      <c r="J43" s="70">
        <f t="shared" si="1"/>
        <v>28</v>
      </c>
    </row>
    <row r="44" spans="1:10" x14ac:dyDescent="0.25">
      <c r="A44"/>
      <c r="B44"/>
      <c r="C44"/>
      <c r="D44"/>
      <c r="E44"/>
      <c r="F44"/>
      <c r="G44"/>
      <c r="H44"/>
      <c r="I44" s="77">
        <f t="shared" si="0"/>
        <v>20</v>
      </c>
      <c r="J44" s="70">
        <f t="shared" si="1"/>
        <v>29</v>
      </c>
    </row>
    <row r="45" spans="1:10" x14ac:dyDescent="0.25">
      <c r="A45"/>
      <c r="B45"/>
      <c r="C45"/>
      <c r="D45"/>
      <c r="E45"/>
      <c r="F45"/>
      <c r="G45"/>
      <c r="H45"/>
      <c r="I45" s="77">
        <f t="shared" si="0"/>
        <v>20</v>
      </c>
      <c r="J45" s="70">
        <f t="shared" si="1"/>
        <v>30</v>
      </c>
    </row>
    <row r="46" spans="1:10" x14ac:dyDescent="0.25">
      <c r="A46"/>
      <c r="B46"/>
      <c r="C46"/>
      <c r="D46"/>
      <c r="E46"/>
      <c r="F46"/>
      <c r="G46"/>
      <c r="H46"/>
      <c r="I46" s="77">
        <f t="shared" si="0"/>
        <v>20</v>
      </c>
      <c r="J46" s="70">
        <f t="shared" si="1"/>
        <v>31</v>
      </c>
    </row>
    <row r="47" spans="1:10" x14ac:dyDescent="0.25">
      <c r="A47"/>
      <c r="B47"/>
      <c r="C47"/>
      <c r="D47"/>
      <c r="E47"/>
      <c r="F47"/>
      <c r="G47"/>
      <c r="H47"/>
      <c r="I47" s="77">
        <f t="shared" si="0"/>
        <v>20</v>
      </c>
      <c r="J47" s="70">
        <f t="shared" si="1"/>
        <v>32</v>
      </c>
    </row>
    <row r="48" spans="1:10" x14ac:dyDescent="0.25">
      <c r="A48"/>
      <c r="B48"/>
      <c r="C48"/>
      <c r="D48"/>
      <c r="E48"/>
      <c r="F48"/>
      <c r="G48"/>
      <c r="H48"/>
      <c r="I48" s="77">
        <f t="shared" si="0"/>
        <v>20</v>
      </c>
      <c r="J48" s="70">
        <f t="shared" si="1"/>
        <v>33</v>
      </c>
    </row>
    <row r="49" spans="1:10" x14ac:dyDescent="0.25">
      <c r="A49"/>
      <c r="B49"/>
      <c r="C49"/>
      <c r="D49"/>
      <c r="E49"/>
      <c r="F49"/>
      <c r="G49"/>
      <c r="H49"/>
      <c r="I49" s="77">
        <f t="shared" si="0"/>
        <v>20</v>
      </c>
      <c r="J49" s="70">
        <f t="shared" si="1"/>
        <v>34</v>
      </c>
    </row>
    <row r="50" spans="1:10" x14ac:dyDescent="0.25">
      <c r="A50"/>
      <c r="B50"/>
      <c r="C50"/>
      <c r="D50"/>
      <c r="E50"/>
      <c r="F50"/>
      <c r="G50"/>
      <c r="H50"/>
      <c r="I50" s="77">
        <f t="shared" si="0"/>
        <v>20</v>
      </c>
      <c r="J50" s="70">
        <f t="shared" si="1"/>
        <v>35</v>
      </c>
    </row>
    <row r="51" spans="1:10" x14ac:dyDescent="0.25">
      <c r="A51"/>
      <c r="B51"/>
      <c r="C51"/>
      <c r="D51"/>
      <c r="E51"/>
      <c r="F51"/>
      <c r="G51"/>
      <c r="H51"/>
      <c r="I51" s="77">
        <f t="shared" si="0"/>
        <v>20</v>
      </c>
      <c r="J51" s="70">
        <f t="shared" si="1"/>
        <v>36</v>
      </c>
    </row>
    <row r="52" spans="1:10" x14ac:dyDescent="0.25">
      <c r="A52"/>
      <c r="B52"/>
      <c r="C52"/>
      <c r="D52"/>
      <c r="E52"/>
      <c r="F52"/>
      <c r="G52"/>
      <c r="H52"/>
      <c r="I52" s="77">
        <f t="shared" si="0"/>
        <v>20</v>
      </c>
      <c r="J52" s="70">
        <f t="shared" si="1"/>
        <v>37</v>
      </c>
    </row>
    <row r="53" spans="1:10" x14ac:dyDescent="0.25">
      <c r="A53"/>
      <c r="B53"/>
      <c r="C53"/>
      <c r="D53"/>
      <c r="E53"/>
      <c r="F53"/>
      <c r="G53"/>
      <c r="H53"/>
      <c r="I53" s="77">
        <f t="shared" si="0"/>
        <v>20</v>
      </c>
      <c r="J53" s="70">
        <f t="shared" si="1"/>
        <v>38</v>
      </c>
    </row>
    <row r="54" spans="1:10" x14ac:dyDescent="0.25">
      <c r="A54"/>
      <c r="B54"/>
      <c r="C54"/>
      <c r="D54"/>
      <c r="E54"/>
      <c r="F54"/>
      <c r="G54"/>
      <c r="H54"/>
      <c r="I54" s="77">
        <f t="shared" si="0"/>
        <v>20</v>
      </c>
      <c r="J54" s="70">
        <f t="shared" si="1"/>
        <v>39</v>
      </c>
    </row>
    <row r="55" spans="1:10" x14ac:dyDescent="0.25">
      <c r="A55"/>
      <c r="B55"/>
      <c r="C55"/>
      <c r="D55"/>
      <c r="E55"/>
      <c r="F55"/>
      <c r="G55"/>
      <c r="H55"/>
      <c r="I55" s="77">
        <f t="shared" si="0"/>
        <v>20</v>
      </c>
      <c r="J55" s="70">
        <f t="shared" si="1"/>
        <v>40</v>
      </c>
    </row>
    <row r="56" spans="1:10" x14ac:dyDescent="0.25">
      <c r="A56"/>
      <c r="B56"/>
      <c r="C56"/>
      <c r="D56"/>
      <c r="E56"/>
      <c r="F56"/>
      <c r="G56"/>
      <c r="H56"/>
      <c r="I56" s="77">
        <f t="shared" si="0"/>
        <v>20</v>
      </c>
      <c r="J56" s="70">
        <f t="shared" si="1"/>
        <v>41</v>
      </c>
    </row>
    <row r="57" spans="1:10" x14ac:dyDescent="0.25">
      <c r="A57"/>
      <c r="B57"/>
      <c r="C57"/>
      <c r="D57"/>
      <c r="E57"/>
      <c r="F57"/>
      <c r="G57"/>
      <c r="H57"/>
      <c r="I57" s="77">
        <f t="shared" si="0"/>
        <v>20</v>
      </c>
      <c r="J57" s="70">
        <f t="shared" si="1"/>
        <v>42</v>
      </c>
    </row>
    <row r="58" spans="1:10" x14ac:dyDescent="0.25">
      <c r="A58"/>
      <c r="B58"/>
      <c r="C58"/>
      <c r="D58"/>
      <c r="E58"/>
      <c r="F58"/>
      <c r="G58"/>
      <c r="H58"/>
      <c r="I58" s="77">
        <f t="shared" si="0"/>
        <v>20</v>
      </c>
      <c r="J58" s="70">
        <f t="shared" si="1"/>
        <v>43</v>
      </c>
    </row>
    <row r="59" spans="1:10" x14ac:dyDescent="0.25">
      <c r="A59"/>
      <c r="B59"/>
      <c r="C59"/>
      <c r="D59"/>
      <c r="E59"/>
      <c r="F59"/>
      <c r="G59"/>
      <c r="H59"/>
      <c r="I59" s="77">
        <f t="shared" si="0"/>
        <v>20</v>
      </c>
      <c r="J59" s="70">
        <f t="shared" si="1"/>
        <v>44</v>
      </c>
    </row>
    <row r="60" spans="1:10" x14ac:dyDescent="0.25">
      <c r="A60"/>
      <c r="B60"/>
      <c r="C60"/>
      <c r="D60"/>
      <c r="E60"/>
      <c r="F60"/>
      <c r="G60"/>
      <c r="H60"/>
      <c r="I60" s="77">
        <f t="shared" si="0"/>
        <v>20</v>
      </c>
      <c r="J60" s="70">
        <f t="shared" si="1"/>
        <v>45</v>
      </c>
    </row>
    <row r="61" spans="1:10" x14ac:dyDescent="0.25">
      <c r="A61"/>
      <c r="B61"/>
      <c r="C61"/>
      <c r="D61"/>
      <c r="E61"/>
      <c r="F61"/>
      <c r="G61"/>
      <c r="H61"/>
      <c r="I61" s="77">
        <f t="shared" si="0"/>
        <v>20</v>
      </c>
      <c r="J61" s="70">
        <f t="shared" si="1"/>
        <v>46</v>
      </c>
    </row>
    <row r="62" spans="1:10" x14ac:dyDescent="0.25">
      <c r="A62"/>
      <c r="B62"/>
      <c r="C62"/>
      <c r="D62"/>
      <c r="E62"/>
      <c r="F62"/>
      <c r="G62"/>
      <c r="H62"/>
      <c r="I62" s="77">
        <f t="shared" si="0"/>
        <v>20</v>
      </c>
      <c r="J62" s="70">
        <f t="shared" si="1"/>
        <v>47</v>
      </c>
    </row>
    <row r="63" spans="1:10" x14ac:dyDescent="0.25">
      <c r="A63"/>
      <c r="B63"/>
      <c r="C63"/>
      <c r="D63"/>
      <c r="E63"/>
      <c r="F63"/>
      <c r="G63"/>
      <c r="H63"/>
      <c r="I63" s="77">
        <f t="shared" si="0"/>
        <v>20</v>
      </c>
      <c r="J63" s="70">
        <f t="shared" si="1"/>
        <v>48</v>
      </c>
    </row>
    <row r="64" spans="1:10" x14ac:dyDescent="0.25">
      <c r="A64"/>
      <c r="B64"/>
      <c r="C64"/>
      <c r="D64"/>
      <c r="E64"/>
      <c r="F64"/>
      <c r="G64"/>
      <c r="H64"/>
      <c r="I64" s="77">
        <f t="shared" si="0"/>
        <v>20</v>
      </c>
      <c r="J64" s="70">
        <f t="shared" si="1"/>
        <v>49</v>
      </c>
    </row>
    <row r="65" spans="1:10" x14ac:dyDescent="0.25">
      <c r="A65"/>
      <c r="B65"/>
      <c r="C65"/>
      <c r="D65"/>
      <c r="E65"/>
      <c r="F65"/>
      <c r="G65"/>
      <c r="H65"/>
      <c r="I65" s="77">
        <f t="shared" si="0"/>
        <v>20</v>
      </c>
      <c r="J65" s="70">
        <f t="shared" si="1"/>
        <v>50</v>
      </c>
    </row>
    <row r="66" spans="1:10" x14ac:dyDescent="0.25">
      <c r="A66"/>
      <c r="B66"/>
      <c r="C66"/>
      <c r="D66"/>
      <c r="E66"/>
      <c r="F66"/>
      <c r="G66"/>
      <c r="H66"/>
      <c r="I66" s="77">
        <f t="shared" si="0"/>
        <v>20</v>
      </c>
      <c r="J66" s="70">
        <f t="shared" si="1"/>
        <v>51</v>
      </c>
    </row>
    <row r="67" spans="1:10" x14ac:dyDescent="0.25">
      <c r="A67"/>
      <c r="B67"/>
      <c r="C67"/>
      <c r="D67"/>
      <c r="E67"/>
      <c r="F67"/>
      <c r="G67"/>
      <c r="H67"/>
      <c r="I67" s="77">
        <f t="shared" si="0"/>
        <v>20</v>
      </c>
      <c r="J67" s="70">
        <f t="shared" si="1"/>
        <v>52</v>
      </c>
    </row>
    <row r="68" spans="1:10" x14ac:dyDescent="0.25">
      <c r="A68"/>
      <c r="B68"/>
      <c r="C68"/>
      <c r="D68"/>
      <c r="E68"/>
      <c r="F68"/>
      <c r="G68"/>
      <c r="H68"/>
      <c r="I68" s="77">
        <f t="shared" si="0"/>
        <v>20</v>
      </c>
      <c r="J68" s="70">
        <f t="shared" si="1"/>
        <v>53</v>
      </c>
    </row>
    <row r="69" spans="1:10" x14ac:dyDescent="0.25">
      <c r="A69"/>
      <c r="B69"/>
      <c r="C69"/>
      <c r="D69"/>
      <c r="E69"/>
      <c r="F69"/>
      <c r="G69"/>
      <c r="H69"/>
    </row>
    <row r="70" spans="1:10" x14ac:dyDescent="0.25">
      <c r="A70"/>
      <c r="B70"/>
      <c r="C70"/>
      <c r="D70"/>
      <c r="E70"/>
      <c r="F70"/>
      <c r="G70"/>
      <c r="H70"/>
    </row>
    <row r="71" spans="1:10" x14ac:dyDescent="0.25">
      <c r="A71"/>
      <c r="B71"/>
      <c r="C71"/>
      <c r="D71"/>
      <c r="E71"/>
      <c r="F71"/>
      <c r="G71"/>
      <c r="H71"/>
    </row>
    <row r="72" spans="1:10" x14ac:dyDescent="0.25">
      <c r="A72"/>
      <c r="B72"/>
      <c r="C72"/>
      <c r="D72"/>
      <c r="E72"/>
      <c r="F72"/>
      <c r="G72"/>
      <c r="H72"/>
    </row>
    <row r="73" spans="1:10" x14ac:dyDescent="0.25">
      <c r="A73"/>
      <c r="B73"/>
      <c r="C73"/>
      <c r="D73"/>
      <c r="E73"/>
      <c r="F73"/>
      <c r="G73"/>
      <c r="H73"/>
    </row>
    <row r="74" spans="1:10" x14ac:dyDescent="0.25">
      <c r="A74"/>
      <c r="B74"/>
      <c r="C74"/>
      <c r="D74"/>
      <c r="E74"/>
      <c r="F74"/>
      <c r="G74"/>
      <c r="H74"/>
    </row>
    <row r="75" spans="1:10" x14ac:dyDescent="0.25">
      <c r="A75"/>
      <c r="B75"/>
      <c r="C75"/>
      <c r="D75"/>
      <c r="E75"/>
      <c r="F75"/>
      <c r="G75"/>
      <c r="H75"/>
    </row>
    <row r="76" spans="1:10" x14ac:dyDescent="0.25">
      <c r="A76"/>
      <c r="B76"/>
      <c r="C76"/>
      <c r="D76"/>
      <c r="E76"/>
      <c r="F76"/>
      <c r="G76"/>
      <c r="H76"/>
    </row>
    <row r="77" spans="1:10" x14ac:dyDescent="0.25">
      <c r="A77"/>
      <c r="B77"/>
      <c r="C77"/>
      <c r="D77"/>
      <c r="E77"/>
      <c r="F77"/>
      <c r="G77"/>
      <c r="H77"/>
    </row>
    <row r="78" spans="1:10" x14ac:dyDescent="0.25">
      <c r="A78"/>
      <c r="B78"/>
      <c r="C78"/>
      <c r="D78"/>
      <c r="E78"/>
      <c r="F78"/>
      <c r="G78"/>
      <c r="H78"/>
    </row>
    <row r="79" spans="1:10" x14ac:dyDescent="0.25">
      <c r="A79"/>
      <c r="B79"/>
      <c r="C79"/>
      <c r="D79"/>
      <c r="E79"/>
      <c r="F79"/>
      <c r="G79"/>
      <c r="H79"/>
    </row>
    <row r="80" spans="1:10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  <row r="216" spans="1:8" x14ac:dyDescent="0.25">
      <c r="A216"/>
      <c r="B216"/>
      <c r="C216"/>
      <c r="D216"/>
      <c r="E216"/>
      <c r="F216"/>
      <c r="G216"/>
      <c r="H216"/>
    </row>
    <row r="217" spans="1:8" x14ac:dyDescent="0.25">
      <c r="A217"/>
      <c r="B217"/>
      <c r="C217"/>
      <c r="D217"/>
      <c r="E217"/>
      <c r="F217"/>
      <c r="G217"/>
      <c r="H217"/>
    </row>
    <row r="218" spans="1:8" x14ac:dyDescent="0.25">
      <c r="A218"/>
      <c r="B218"/>
      <c r="C218"/>
      <c r="D218"/>
      <c r="E218"/>
      <c r="F218"/>
      <c r="G218"/>
      <c r="H218"/>
    </row>
    <row r="219" spans="1:8" x14ac:dyDescent="0.25">
      <c r="A219"/>
      <c r="B219"/>
      <c r="C219"/>
      <c r="D219"/>
      <c r="E219"/>
      <c r="F219"/>
      <c r="G219"/>
      <c r="H219"/>
    </row>
    <row r="220" spans="1:8" x14ac:dyDescent="0.25">
      <c r="A220"/>
      <c r="B220"/>
      <c r="C220"/>
      <c r="D220"/>
      <c r="E220"/>
      <c r="F220"/>
      <c r="G220"/>
      <c r="H220"/>
    </row>
    <row r="221" spans="1:8" x14ac:dyDescent="0.25">
      <c r="A221"/>
      <c r="B221"/>
      <c r="C221"/>
      <c r="D221"/>
      <c r="E221"/>
      <c r="F221"/>
      <c r="G221"/>
      <c r="H221"/>
    </row>
    <row r="222" spans="1:8" x14ac:dyDescent="0.25">
      <c r="A222"/>
      <c r="B222"/>
      <c r="C222"/>
      <c r="D222"/>
      <c r="E222"/>
      <c r="F222"/>
      <c r="G222"/>
      <c r="H222"/>
    </row>
    <row r="223" spans="1:8" x14ac:dyDescent="0.25">
      <c r="A223"/>
      <c r="B223"/>
      <c r="C223"/>
      <c r="D223"/>
      <c r="E223"/>
      <c r="F223"/>
      <c r="G223"/>
      <c r="H223"/>
    </row>
    <row r="224" spans="1:8" x14ac:dyDescent="0.25">
      <c r="A224"/>
      <c r="B224"/>
      <c r="C224"/>
      <c r="D224"/>
      <c r="E224"/>
      <c r="F224"/>
      <c r="G224"/>
      <c r="H224"/>
    </row>
    <row r="225" spans="1:8" x14ac:dyDescent="0.25">
      <c r="A225"/>
      <c r="B225"/>
      <c r="C225"/>
      <c r="D225"/>
      <c r="E225"/>
      <c r="F225"/>
      <c r="G225"/>
      <c r="H225"/>
    </row>
    <row r="226" spans="1:8" x14ac:dyDescent="0.25">
      <c r="A226"/>
      <c r="B226"/>
      <c r="C226"/>
      <c r="D226"/>
      <c r="E226"/>
      <c r="F226"/>
      <c r="G226"/>
      <c r="H226"/>
    </row>
    <row r="227" spans="1:8" x14ac:dyDescent="0.25">
      <c r="A227"/>
      <c r="B227"/>
      <c r="C227"/>
      <c r="D227"/>
      <c r="E227"/>
      <c r="F227"/>
      <c r="G227"/>
      <c r="H227"/>
    </row>
    <row r="228" spans="1:8" x14ac:dyDescent="0.25">
      <c r="A228"/>
      <c r="B228"/>
      <c r="C228"/>
      <c r="D228"/>
      <c r="E228"/>
      <c r="F228"/>
      <c r="G228"/>
      <c r="H228"/>
    </row>
    <row r="229" spans="1:8" x14ac:dyDescent="0.25">
      <c r="A229"/>
      <c r="B229"/>
      <c r="C229"/>
      <c r="D229"/>
      <c r="E229"/>
      <c r="F229"/>
      <c r="G229"/>
      <c r="H229"/>
    </row>
    <row r="230" spans="1:8" x14ac:dyDescent="0.25">
      <c r="A230"/>
      <c r="B230"/>
      <c r="C230"/>
      <c r="D230"/>
      <c r="E230"/>
      <c r="F230"/>
      <c r="G230"/>
      <c r="H230"/>
    </row>
    <row r="231" spans="1:8" x14ac:dyDescent="0.25">
      <c r="A231"/>
      <c r="B231"/>
      <c r="C231"/>
      <c r="D231"/>
      <c r="E231"/>
      <c r="F231"/>
      <c r="G231"/>
      <c r="H231"/>
    </row>
    <row r="232" spans="1:8" x14ac:dyDescent="0.25">
      <c r="A232"/>
      <c r="B232"/>
      <c r="C232"/>
      <c r="D232"/>
      <c r="E232"/>
      <c r="F232"/>
      <c r="G232"/>
      <c r="H232"/>
    </row>
    <row r="233" spans="1:8" x14ac:dyDescent="0.25">
      <c r="A233"/>
      <c r="B233"/>
      <c r="C233"/>
      <c r="D233"/>
      <c r="E233"/>
      <c r="F233"/>
      <c r="G233"/>
      <c r="H233"/>
    </row>
    <row r="234" spans="1:8" x14ac:dyDescent="0.25">
      <c r="A234"/>
      <c r="B234"/>
      <c r="C234"/>
      <c r="D234"/>
      <c r="E234"/>
      <c r="F234"/>
      <c r="G234"/>
      <c r="H234"/>
    </row>
    <row r="235" spans="1:8" x14ac:dyDescent="0.25">
      <c r="A235"/>
      <c r="B235"/>
      <c r="C235"/>
      <c r="D235"/>
      <c r="E235"/>
      <c r="F235"/>
      <c r="G235"/>
      <c r="H235"/>
    </row>
    <row r="236" spans="1:8" x14ac:dyDescent="0.25">
      <c r="A236"/>
      <c r="B236"/>
      <c r="C236"/>
      <c r="D236"/>
      <c r="E236"/>
      <c r="F236"/>
      <c r="G236"/>
      <c r="H236"/>
    </row>
    <row r="237" spans="1:8" x14ac:dyDescent="0.25">
      <c r="A237"/>
      <c r="B237"/>
      <c r="C237"/>
      <c r="D237"/>
      <c r="E237"/>
      <c r="F237"/>
      <c r="G237"/>
      <c r="H237"/>
    </row>
    <row r="238" spans="1:8" x14ac:dyDescent="0.25">
      <c r="A238"/>
      <c r="B238"/>
      <c r="C238"/>
      <c r="D238"/>
      <c r="E238"/>
      <c r="F238"/>
      <c r="G238"/>
      <c r="H238"/>
    </row>
    <row r="239" spans="1:8" x14ac:dyDescent="0.25">
      <c r="A239"/>
      <c r="B239"/>
      <c r="C239"/>
      <c r="D239"/>
      <c r="E239"/>
      <c r="F239"/>
      <c r="G239"/>
      <c r="H239"/>
    </row>
    <row r="240" spans="1:8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8" x14ac:dyDescent="0.25">
      <c r="A257"/>
      <c r="B257"/>
      <c r="C257"/>
      <c r="D257"/>
      <c r="E257"/>
      <c r="F257"/>
      <c r="G257"/>
      <c r="H257"/>
    </row>
    <row r="258" spans="1:8" x14ac:dyDescent="0.25">
      <c r="A258"/>
      <c r="B258"/>
      <c r="C258"/>
      <c r="D258"/>
      <c r="E258"/>
      <c r="F258"/>
      <c r="G258"/>
      <c r="H258"/>
    </row>
    <row r="259" spans="1:8" x14ac:dyDescent="0.25">
      <c r="A259"/>
      <c r="B259"/>
      <c r="C259"/>
      <c r="D259"/>
      <c r="E259"/>
      <c r="F259"/>
      <c r="G259"/>
      <c r="H259"/>
    </row>
    <row r="260" spans="1:8" x14ac:dyDescent="0.25">
      <c r="A260"/>
      <c r="B260"/>
      <c r="C260"/>
      <c r="D260"/>
      <c r="E260"/>
      <c r="F260"/>
      <c r="G260"/>
      <c r="H260"/>
    </row>
    <row r="261" spans="1:8" x14ac:dyDescent="0.25">
      <c r="A261"/>
      <c r="B261"/>
      <c r="C261"/>
      <c r="D261"/>
      <c r="E261"/>
      <c r="F261"/>
      <c r="G261"/>
      <c r="H261"/>
    </row>
    <row r="262" spans="1:8" x14ac:dyDescent="0.25">
      <c r="A262"/>
      <c r="B262"/>
      <c r="C262"/>
      <c r="D262"/>
      <c r="E262"/>
      <c r="F262"/>
      <c r="G262"/>
      <c r="H262"/>
    </row>
    <row r="263" spans="1:8" x14ac:dyDescent="0.25">
      <c r="A263"/>
      <c r="B263"/>
      <c r="C263"/>
      <c r="D263"/>
      <c r="E263"/>
      <c r="F263"/>
      <c r="G263"/>
      <c r="H263"/>
    </row>
    <row r="264" spans="1:8" x14ac:dyDescent="0.25">
      <c r="A264"/>
      <c r="B264"/>
      <c r="C264"/>
      <c r="D264"/>
      <c r="E264"/>
      <c r="F264"/>
      <c r="G264"/>
      <c r="H264"/>
    </row>
    <row r="265" spans="1:8" x14ac:dyDescent="0.25">
      <c r="A265"/>
      <c r="B265"/>
      <c r="C265"/>
      <c r="D265"/>
      <c r="E265"/>
      <c r="F265"/>
      <c r="G265"/>
      <c r="H265"/>
    </row>
    <row r="266" spans="1:8" x14ac:dyDescent="0.25">
      <c r="A266"/>
      <c r="B266"/>
      <c r="C266"/>
      <c r="D266"/>
      <c r="E266"/>
      <c r="F266"/>
      <c r="G266"/>
      <c r="H266"/>
    </row>
    <row r="267" spans="1:8" x14ac:dyDescent="0.25">
      <c r="A267"/>
      <c r="B267"/>
      <c r="C267"/>
      <c r="D267"/>
      <c r="E267"/>
      <c r="F267"/>
      <c r="G267"/>
      <c r="H267"/>
    </row>
  </sheetData>
  <mergeCells count="1">
    <mergeCell ref="C2:H2"/>
  </mergeCell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68"/>
  <sheetViews>
    <sheetView zoomScaleNormal="100" workbookViewId="0">
      <selection activeCell="B5" sqref="B5"/>
    </sheetView>
  </sheetViews>
  <sheetFormatPr defaultRowHeight="13.2" x14ac:dyDescent="0.25"/>
  <cols>
    <col min="1" max="1" width="13.6640625" customWidth="1"/>
    <col min="2" max="2" width="15.6640625" customWidth="1"/>
    <col min="3" max="3" width="16.6640625" bestFit="1" customWidth="1"/>
    <col min="4" max="4" width="17.88671875" bestFit="1" customWidth="1"/>
    <col min="5" max="5" width="5.33203125" bestFit="1" customWidth="1"/>
    <col min="6" max="6" width="6.6640625" bestFit="1" customWidth="1"/>
    <col min="7" max="7" width="4.88671875" bestFit="1" customWidth="1"/>
    <col min="8" max="8" width="5.5546875" bestFit="1" customWidth="1"/>
    <col min="9" max="9" width="9.44140625" customWidth="1"/>
    <col min="10" max="10" width="4" customWidth="1"/>
  </cols>
  <sheetData>
    <row r="1" spans="1:11" s="4" customFormat="1" x14ac:dyDescent="0.3">
      <c r="F1" s="6"/>
      <c r="G1" s="7"/>
      <c r="H1" s="5"/>
      <c r="I1" s="8"/>
      <c r="J1" s="5"/>
      <c r="K1" s="5"/>
    </row>
    <row r="2" spans="1:11" s="4" customFormat="1" ht="13.8" x14ac:dyDescent="0.3">
      <c r="A2" s="16" t="s">
        <v>434</v>
      </c>
      <c r="B2" t="s">
        <v>2161</v>
      </c>
      <c r="C2" s="358" t="str">
        <f>$B$3&amp;" "&amp; Individuals!$G$1</f>
        <v>Men Master Inter Club 5th Leg 2024</v>
      </c>
      <c r="D2" s="358"/>
      <c r="E2" s="358"/>
      <c r="F2" s="358"/>
      <c r="G2" s="358"/>
      <c r="H2" s="358"/>
      <c r="I2" s="22"/>
      <c r="J2" s="5"/>
      <c r="K2" s="5"/>
    </row>
    <row r="3" spans="1:11" ht="21" x14ac:dyDescent="0.4">
      <c r="A3" s="19" t="s">
        <v>4</v>
      </c>
      <c r="B3" t="s">
        <v>1860</v>
      </c>
      <c r="D3" s="23" t="s">
        <v>1682</v>
      </c>
    </row>
    <row r="5" spans="1:11" ht="39.6" x14ac:dyDescent="0.25">
      <c r="A5" s="89" t="s">
        <v>437</v>
      </c>
      <c r="B5" s="89" t="s">
        <v>1</v>
      </c>
      <c r="C5" s="89" t="s">
        <v>2</v>
      </c>
      <c r="D5" s="89" t="s">
        <v>438</v>
      </c>
      <c r="E5" s="17" t="s">
        <v>444</v>
      </c>
      <c r="F5" s="17" t="s">
        <v>1254</v>
      </c>
      <c r="G5" s="17" t="s">
        <v>1095</v>
      </c>
      <c r="H5" s="17" t="s">
        <v>1255</v>
      </c>
      <c r="I5" s="20" t="s">
        <v>1305</v>
      </c>
    </row>
    <row r="6" spans="1:11" x14ac:dyDescent="0.25">
      <c r="A6" t="s">
        <v>1717</v>
      </c>
      <c r="B6" t="s">
        <v>174</v>
      </c>
      <c r="C6" t="s">
        <v>1359</v>
      </c>
      <c r="D6" t="s">
        <v>43</v>
      </c>
      <c r="E6" s="376"/>
      <c r="F6" s="376">
        <v>6</v>
      </c>
      <c r="G6" s="88">
        <v>39.299999999999997</v>
      </c>
      <c r="H6" s="88">
        <v>39.299999999999997</v>
      </c>
      <c r="I6" s="18">
        <v>50</v>
      </c>
      <c r="J6">
        <v>1</v>
      </c>
    </row>
    <row r="7" spans="1:11" x14ac:dyDescent="0.25">
      <c r="A7" t="s">
        <v>707</v>
      </c>
      <c r="B7" t="s">
        <v>272</v>
      </c>
      <c r="C7" t="s">
        <v>273</v>
      </c>
      <c r="D7" t="s">
        <v>37</v>
      </c>
      <c r="E7" s="376"/>
      <c r="F7" s="376">
        <v>2</v>
      </c>
      <c r="G7" s="88">
        <v>34.1</v>
      </c>
      <c r="H7" s="88">
        <v>34.1</v>
      </c>
      <c r="I7" s="18">
        <f>IF(H7=H6,I6,IF(H7=0,ROUNDDOWN(20,0),I6-J6))</f>
        <v>49</v>
      </c>
      <c r="J7">
        <f>IF(H7&lt;H6,1,IF(H7=H6,J6+1,0))</f>
        <v>1</v>
      </c>
    </row>
    <row r="8" spans="1:11" x14ac:dyDescent="0.25">
      <c r="A8" t="s">
        <v>809</v>
      </c>
      <c r="B8" t="s">
        <v>274</v>
      </c>
      <c r="C8" t="s">
        <v>273</v>
      </c>
      <c r="D8" t="s">
        <v>37</v>
      </c>
      <c r="E8" s="376"/>
      <c r="F8" s="376">
        <v>3</v>
      </c>
      <c r="G8" s="88">
        <v>22</v>
      </c>
      <c r="H8" s="88">
        <v>22</v>
      </c>
      <c r="I8" s="18">
        <f t="shared" ref="I8:I68" si="0">IF(H8=H7,I7,IF(H8=0,ROUNDDOWN(20,0),I7-J7))</f>
        <v>48</v>
      </c>
      <c r="J8">
        <f t="shared" ref="J8:J68" si="1">IF(H8&lt;H7,1,IF(H8=H7,J7+1,0))</f>
        <v>1</v>
      </c>
    </row>
    <row r="9" spans="1:11" x14ac:dyDescent="0.25">
      <c r="A9" t="s">
        <v>905</v>
      </c>
      <c r="B9" t="s">
        <v>94</v>
      </c>
      <c r="C9" t="s">
        <v>227</v>
      </c>
      <c r="D9" t="s">
        <v>42</v>
      </c>
      <c r="E9" s="376">
        <v>1</v>
      </c>
      <c r="F9" s="376">
        <v>2</v>
      </c>
      <c r="G9" s="88">
        <v>18.399999999999999</v>
      </c>
      <c r="H9" s="88">
        <v>18.399999999999999</v>
      </c>
      <c r="I9" s="18">
        <f t="shared" si="0"/>
        <v>47</v>
      </c>
      <c r="J9">
        <f t="shared" si="1"/>
        <v>1</v>
      </c>
    </row>
    <row r="10" spans="1:11" x14ac:dyDescent="0.25">
      <c r="A10" t="s">
        <v>657</v>
      </c>
      <c r="B10" t="s">
        <v>213</v>
      </c>
      <c r="C10" t="s">
        <v>81</v>
      </c>
      <c r="D10" t="s">
        <v>42</v>
      </c>
      <c r="E10" s="376"/>
      <c r="F10" s="376">
        <v>1</v>
      </c>
      <c r="G10" s="88">
        <v>17.399999999999999</v>
      </c>
      <c r="H10" s="88">
        <v>17.399999999999999</v>
      </c>
      <c r="I10" s="18">
        <f t="shared" si="0"/>
        <v>46</v>
      </c>
      <c r="J10">
        <f t="shared" si="1"/>
        <v>1</v>
      </c>
    </row>
    <row r="11" spans="1:11" x14ac:dyDescent="0.25">
      <c r="A11" t="s">
        <v>469</v>
      </c>
      <c r="B11" t="s">
        <v>160</v>
      </c>
      <c r="C11" t="s">
        <v>88</v>
      </c>
      <c r="D11" t="s">
        <v>44</v>
      </c>
      <c r="E11" s="376"/>
      <c r="F11" s="376">
        <v>1</v>
      </c>
      <c r="G11" s="88">
        <v>15.5</v>
      </c>
      <c r="H11" s="88">
        <v>15.5</v>
      </c>
      <c r="I11" s="18">
        <f t="shared" si="0"/>
        <v>45</v>
      </c>
      <c r="J11">
        <f t="shared" si="1"/>
        <v>1</v>
      </c>
    </row>
    <row r="12" spans="1:11" x14ac:dyDescent="0.25">
      <c r="A12" t="s">
        <v>694</v>
      </c>
      <c r="B12" t="s">
        <v>1922</v>
      </c>
      <c r="C12" t="s">
        <v>1738</v>
      </c>
      <c r="D12" t="s">
        <v>39</v>
      </c>
      <c r="E12" s="376"/>
      <c r="F12" s="376">
        <v>2</v>
      </c>
      <c r="G12" s="88">
        <v>14.600000000000001</v>
      </c>
      <c r="H12" s="88">
        <v>14.600000000000001</v>
      </c>
      <c r="I12" s="18">
        <f t="shared" si="0"/>
        <v>44</v>
      </c>
      <c r="J12">
        <f t="shared" si="1"/>
        <v>1</v>
      </c>
    </row>
    <row r="13" spans="1:11" x14ac:dyDescent="0.25">
      <c r="A13" t="s">
        <v>596</v>
      </c>
      <c r="B13" t="s">
        <v>1796</v>
      </c>
      <c r="C13" t="s">
        <v>1797</v>
      </c>
      <c r="D13" t="s">
        <v>1923</v>
      </c>
      <c r="E13" s="376"/>
      <c r="F13" s="376">
        <v>1</v>
      </c>
      <c r="G13" s="88">
        <v>12.6</v>
      </c>
      <c r="H13" s="88">
        <v>12.6</v>
      </c>
      <c r="I13" s="18">
        <f t="shared" si="0"/>
        <v>43</v>
      </c>
      <c r="J13">
        <f t="shared" si="1"/>
        <v>1</v>
      </c>
    </row>
    <row r="14" spans="1:11" x14ac:dyDescent="0.25">
      <c r="A14" t="s">
        <v>1381</v>
      </c>
      <c r="B14" t="s">
        <v>387</v>
      </c>
      <c r="C14" t="s">
        <v>1815</v>
      </c>
      <c r="D14" t="s">
        <v>43</v>
      </c>
      <c r="E14" s="376"/>
      <c r="F14" s="376">
        <v>2</v>
      </c>
      <c r="G14" s="88">
        <v>10.200000000000001</v>
      </c>
      <c r="H14" s="88">
        <v>10.200000000000001</v>
      </c>
      <c r="I14" s="18">
        <f t="shared" si="0"/>
        <v>42</v>
      </c>
      <c r="J14">
        <f t="shared" si="1"/>
        <v>1</v>
      </c>
    </row>
    <row r="15" spans="1:11" x14ac:dyDescent="0.25">
      <c r="A15" t="s">
        <v>1499</v>
      </c>
      <c r="B15" t="s">
        <v>404</v>
      </c>
      <c r="C15" t="s">
        <v>88</v>
      </c>
      <c r="D15" t="s">
        <v>41</v>
      </c>
      <c r="E15" s="376">
        <v>1</v>
      </c>
      <c r="F15" s="376">
        <v>1</v>
      </c>
      <c r="G15" s="88">
        <v>10.199999999999999</v>
      </c>
      <c r="H15" s="88">
        <v>10.199999999999999</v>
      </c>
      <c r="I15" s="18">
        <f t="shared" si="0"/>
        <v>42</v>
      </c>
      <c r="J15">
        <f t="shared" si="1"/>
        <v>2</v>
      </c>
    </row>
    <row r="16" spans="1:11" x14ac:dyDescent="0.25">
      <c r="A16" t="s">
        <v>597</v>
      </c>
      <c r="B16" t="s">
        <v>343</v>
      </c>
      <c r="C16" t="s">
        <v>374</v>
      </c>
      <c r="D16" t="s">
        <v>43</v>
      </c>
      <c r="E16" s="376"/>
      <c r="F16" s="376">
        <v>2</v>
      </c>
      <c r="G16" s="88">
        <v>8</v>
      </c>
      <c r="H16" s="88">
        <v>8</v>
      </c>
      <c r="I16" s="18">
        <f t="shared" si="0"/>
        <v>40</v>
      </c>
      <c r="J16">
        <f t="shared" si="1"/>
        <v>1</v>
      </c>
    </row>
    <row r="17" spans="1:10" x14ac:dyDescent="0.25">
      <c r="A17" t="s">
        <v>454</v>
      </c>
      <c r="B17" t="s">
        <v>269</v>
      </c>
      <c r="C17" t="s">
        <v>270</v>
      </c>
      <c r="D17" t="s">
        <v>37</v>
      </c>
      <c r="E17" s="376"/>
      <c r="F17" s="376">
        <v>2</v>
      </c>
      <c r="G17" s="88">
        <v>6.5</v>
      </c>
      <c r="H17" s="88">
        <v>6.5</v>
      </c>
      <c r="I17" s="18">
        <f t="shared" si="0"/>
        <v>39</v>
      </c>
      <c r="J17">
        <f t="shared" si="1"/>
        <v>1</v>
      </c>
    </row>
    <row r="18" spans="1:10" x14ac:dyDescent="0.25">
      <c r="A18" t="s">
        <v>682</v>
      </c>
      <c r="B18" t="s">
        <v>1190</v>
      </c>
      <c r="C18" t="s">
        <v>911</v>
      </c>
      <c r="D18" t="s">
        <v>42</v>
      </c>
      <c r="E18" s="376">
        <v>2</v>
      </c>
      <c r="F18" s="376"/>
      <c r="G18" s="88">
        <v>4.0999999999999996</v>
      </c>
      <c r="H18" s="88">
        <v>4.0999999999999996</v>
      </c>
      <c r="I18" s="18">
        <f t="shared" si="0"/>
        <v>38</v>
      </c>
      <c r="J18">
        <f t="shared" si="1"/>
        <v>1</v>
      </c>
    </row>
    <row r="19" spans="1:10" x14ac:dyDescent="0.25">
      <c r="A19" t="s">
        <v>1429</v>
      </c>
      <c r="B19" t="s">
        <v>1903</v>
      </c>
      <c r="C19" t="s">
        <v>1446</v>
      </c>
      <c r="D19" t="s">
        <v>42</v>
      </c>
      <c r="E19" s="376"/>
      <c r="F19" s="376">
        <v>3</v>
      </c>
      <c r="G19" s="88">
        <v>3.2</v>
      </c>
      <c r="H19" s="88">
        <v>3.2</v>
      </c>
      <c r="I19" s="18">
        <f t="shared" si="0"/>
        <v>37</v>
      </c>
      <c r="J19">
        <f t="shared" si="1"/>
        <v>1</v>
      </c>
    </row>
    <row r="20" spans="1:10" x14ac:dyDescent="0.25">
      <c r="A20" t="s">
        <v>556</v>
      </c>
      <c r="B20" t="s">
        <v>1868</v>
      </c>
      <c r="C20" t="s">
        <v>1059</v>
      </c>
      <c r="D20" t="s">
        <v>39</v>
      </c>
      <c r="E20" s="376"/>
      <c r="F20" s="376">
        <v>1</v>
      </c>
      <c r="G20" s="88">
        <v>1.1000000000000001</v>
      </c>
      <c r="H20" s="88">
        <v>1.1000000000000001</v>
      </c>
      <c r="I20" s="18">
        <f t="shared" si="0"/>
        <v>36</v>
      </c>
      <c r="J20">
        <f t="shared" si="1"/>
        <v>1</v>
      </c>
    </row>
    <row r="21" spans="1:10" x14ac:dyDescent="0.25">
      <c r="A21" t="s">
        <v>909</v>
      </c>
      <c r="B21" t="s">
        <v>917</v>
      </c>
      <c r="C21" t="s">
        <v>918</v>
      </c>
      <c r="D21" t="s">
        <v>42</v>
      </c>
      <c r="E21" s="376"/>
      <c r="F21" s="376">
        <v>1</v>
      </c>
      <c r="G21" s="88">
        <v>1.1000000000000001</v>
      </c>
      <c r="H21" s="88">
        <v>1.1000000000000001</v>
      </c>
      <c r="I21" s="18">
        <f t="shared" si="0"/>
        <v>36</v>
      </c>
      <c r="J21">
        <f t="shared" si="1"/>
        <v>2</v>
      </c>
    </row>
    <row r="22" spans="1:10" x14ac:dyDescent="0.25">
      <c r="A22" t="s">
        <v>1556</v>
      </c>
      <c r="B22" t="s">
        <v>80</v>
      </c>
      <c r="C22" t="s">
        <v>1811</v>
      </c>
      <c r="D22" t="s">
        <v>40</v>
      </c>
      <c r="E22" s="376"/>
      <c r="F22" s="376">
        <v>1</v>
      </c>
      <c r="G22" s="88">
        <v>1</v>
      </c>
      <c r="H22" s="88">
        <v>1</v>
      </c>
      <c r="I22" s="18">
        <f t="shared" si="0"/>
        <v>34</v>
      </c>
      <c r="J22">
        <f t="shared" si="1"/>
        <v>1</v>
      </c>
    </row>
    <row r="23" spans="1:10" x14ac:dyDescent="0.25">
      <c r="A23" t="s">
        <v>462</v>
      </c>
      <c r="B23" t="s">
        <v>171</v>
      </c>
      <c r="C23" t="s">
        <v>172</v>
      </c>
      <c r="D23" t="s">
        <v>40</v>
      </c>
      <c r="E23" s="376"/>
      <c r="F23" s="376"/>
      <c r="G23" s="88">
        <v>0</v>
      </c>
      <c r="H23" s="88">
        <v>0</v>
      </c>
      <c r="I23" s="18">
        <f t="shared" si="0"/>
        <v>20</v>
      </c>
      <c r="J23">
        <f t="shared" si="1"/>
        <v>1</v>
      </c>
    </row>
    <row r="24" spans="1:10" x14ac:dyDescent="0.25">
      <c r="A24" t="s">
        <v>1080</v>
      </c>
      <c r="B24" t="s">
        <v>1986</v>
      </c>
      <c r="C24" t="s">
        <v>1739</v>
      </c>
      <c r="D24" t="s">
        <v>43</v>
      </c>
      <c r="E24" s="376"/>
      <c r="F24" s="376"/>
      <c r="G24" s="88">
        <v>0</v>
      </c>
      <c r="H24" s="88">
        <v>0</v>
      </c>
      <c r="I24" s="18">
        <f t="shared" si="0"/>
        <v>20</v>
      </c>
      <c r="J24">
        <f t="shared" si="1"/>
        <v>2</v>
      </c>
    </row>
    <row r="25" spans="1:10" x14ac:dyDescent="0.25">
      <c r="A25" t="s">
        <v>1702</v>
      </c>
      <c r="B25" t="s">
        <v>114</v>
      </c>
      <c r="C25" t="s">
        <v>1739</v>
      </c>
      <c r="D25" t="s">
        <v>43</v>
      </c>
      <c r="E25" s="376"/>
      <c r="F25" s="376"/>
      <c r="G25" s="88">
        <v>0</v>
      </c>
      <c r="H25" s="88">
        <v>0</v>
      </c>
      <c r="I25" s="18">
        <f t="shared" si="0"/>
        <v>20</v>
      </c>
      <c r="J25">
        <f t="shared" si="1"/>
        <v>3</v>
      </c>
    </row>
    <row r="26" spans="1:10" x14ac:dyDescent="0.25">
      <c r="A26" t="s">
        <v>502</v>
      </c>
      <c r="B26" t="s">
        <v>284</v>
      </c>
      <c r="C26" t="s">
        <v>1205</v>
      </c>
      <c r="D26" t="s">
        <v>43</v>
      </c>
      <c r="E26" s="376"/>
      <c r="F26" s="376"/>
      <c r="G26" s="88">
        <v>0</v>
      </c>
      <c r="H26" s="88">
        <v>0</v>
      </c>
      <c r="I26" s="18">
        <f t="shared" si="0"/>
        <v>20</v>
      </c>
      <c r="J26">
        <f t="shared" si="1"/>
        <v>4</v>
      </c>
    </row>
    <row r="27" spans="1:10" x14ac:dyDescent="0.25">
      <c r="A27" t="s">
        <v>1497</v>
      </c>
      <c r="B27" t="s">
        <v>2094</v>
      </c>
      <c r="C27" t="s">
        <v>273</v>
      </c>
      <c r="D27" t="s">
        <v>48</v>
      </c>
      <c r="E27" s="376"/>
      <c r="F27" s="376"/>
      <c r="G27" s="88">
        <v>0</v>
      </c>
      <c r="H27" s="88">
        <v>0</v>
      </c>
      <c r="I27" s="18">
        <f t="shared" si="0"/>
        <v>20</v>
      </c>
      <c r="J27">
        <f t="shared" si="1"/>
        <v>5</v>
      </c>
    </row>
    <row r="28" spans="1:10" x14ac:dyDescent="0.25">
      <c r="A28" t="s">
        <v>1324</v>
      </c>
      <c r="B28" t="s">
        <v>1107</v>
      </c>
      <c r="C28" t="s">
        <v>251</v>
      </c>
      <c r="D28" t="s">
        <v>43</v>
      </c>
      <c r="E28" s="376"/>
      <c r="F28" s="376"/>
      <c r="G28" s="88">
        <v>0</v>
      </c>
      <c r="H28" s="88">
        <v>0</v>
      </c>
      <c r="I28" s="18">
        <f t="shared" si="0"/>
        <v>20</v>
      </c>
      <c r="J28">
        <f t="shared" si="1"/>
        <v>6</v>
      </c>
    </row>
    <row r="29" spans="1:10" x14ac:dyDescent="0.25">
      <c r="A29" t="s">
        <v>664</v>
      </c>
      <c r="B29" t="s">
        <v>396</v>
      </c>
      <c r="C29" t="s">
        <v>353</v>
      </c>
      <c r="D29" t="s">
        <v>50</v>
      </c>
      <c r="E29" s="376"/>
      <c r="F29" s="376"/>
      <c r="G29" s="88">
        <v>0</v>
      </c>
      <c r="H29" s="88">
        <v>0</v>
      </c>
      <c r="I29" s="18">
        <f t="shared" si="0"/>
        <v>20</v>
      </c>
      <c r="J29">
        <f t="shared" si="1"/>
        <v>7</v>
      </c>
    </row>
    <row r="30" spans="1:10" x14ac:dyDescent="0.25">
      <c r="A30" t="s">
        <v>875</v>
      </c>
      <c r="B30" t="s">
        <v>110</v>
      </c>
      <c r="C30" t="s">
        <v>329</v>
      </c>
      <c r="D30" t="s">
        <v>1923</v>
      </c>
      <c r="E30" s="376"/>
      <c r="F30" s="376"/>
      <c r="G30" s="88">
        <v>0</v>
      </c>
      <c r="H30" s="88">
        <v>0</v>
      </c>
      <c r="I30" s="18">
        <f t="shared" si="0"/>
        <v>20</v>
      </c>
      <c r="J30">
        <f t="shared" si="1"/>
        <v>8</v>
      </c>
    </row>
    <row r="31" spans="1:10" x14ac:dyDescent="0.25">
      <c r="A31" t="s">
        <v>984</v>
      </c>
      <c r="B31" t="s">
        <v>74</v>
      </c>
      <c r="C31" t="s">
        <v>153</v>
      </c>
      <c r="D31" t="s">
        <v>50</v>
      </c>
      <c r="E31" s="376"/>
      <c r="F31" s="376"/>
      <c r="G31" s="88">
        <v>0</v>
      </c>
      <c r="H31" s="88">
        <v>0</v>
      </c>
      <c r="I31" s="18">
        <f t="shared" si="0"/>
        <v>20</v>
      </c>
      <c r="J31">
        <f t="shared" si="1"/>
        <v>9</v>
      </c>
    </row>
    <row r="32" spans="1:10" x14ac:dyDescent="0.25">
      <c r="A32" t="s">
        <v>852</v>
      </c>
      <c r="B32" t="s">
        <v>1982</v>
      </c>
      <c r="C32" t="s">
        <v>1983</v>
      </c>
      <c r="D32" t="s">
        <v>41</v>
      </c>
      <c r="E32" s="376"/>
      <c r="F32" s="376"/>
      <c r="G32" s="88">
        <v>0</v>
      </c>
      <c r="H32" s="88">
        <v>0</v>
      </c>
      <c r="I32" s="18">
        <f t="shared" si="0"/>
        <v>20</v>
      </c>
      <c r="J32">
        <f t="shared" si="1"/>
        <v>10</v>
      </c>
    </row>
    <row r="33" spans="1:10" x14ac:dyDescent="0.25">
      <c r="A33" t="s">
        <v>683</v>
      </c>
      <c r="B33" t="s">
        <v>346</v>
      </c>
      <c r="C33" t="s">
        <v>142</v>
      </c>
      <c r="D33" t="s">
        <v>44</v>
      </c>
      <c r="E33" s="376"/>
      <c r="F33" s="376"/>
      <c r="G33" s="88">
        <v>0</v>
      </c>
      <c r="H33" s="88">
        <v>0</v>
      </c>
      <c r="I33" s="18">
        <f t="shared" si="0"/>
        <v>20</v>
      </c>
      <c r="J33">
        <f t="shared" si="1"/>
        <v>11</v>
      </c>
    </row>
    <row r="34" spans="1:10" x14ac:dyDescent="0.25">
      <c r="A34" t="s">
        <v>811</v>
      </c>
      <c r="B34" t="s">
        <v>2088</v>
      </c>
      <c r="C34" t="s">
        <v>2089</v>
      </c>
      <c r="D34" t="s">
        <v>1923</v>
      </c>
      <c r="E34" s="376"/>
      <c r="F34" s="376"/>
      <c r="G34" s="88">
        <v>0</v>
      </c>
      <c r="H34" s="88">
        <v>0</v>
      </c>
      <c r="I34" s="18">
        <f t="shared" si="0"/>
        <v>20</v>
      </c>
      <c r="J34">
        <f t="shared" si="1"/>
        <v>12</v>
      </c>
    </row>
    <row r="35" spans="1:10" x14ac:dyDescent="0.25">
      <c r="A35" t="s">
        <v>1516</v>
      </c>
      <c r="B35" t="s">
        <v>95</v>
      </c>
      <c r="C35" t="s">
        <v>298</v>
      </c>
      <c r="D35" t="s">
        <v>41</v>
      </c>
      <c r="E35" s="376"/>
      <c r="F35" s="376"/>
      <c r="G35" s="88">
        <v>0</v>
      </c>
      <c r="H35" s="88">
        <v>0</v>
      </c>
      <c r="I35" s="18">
        <f t="shared" si="0"/>
        <v>20</v>
      </c>
      <c r="J35">
        <f t="shared" si="1"/>
        <v>13</v>
      </c>
    </row>
    <row r="36" spans="1:10" x14ac:dyDescent="0.25">
      <c r="A36" t="s">
        <v>1157</v>
      </c>
      <c r="B36" t="s">
        <v>179</v>
      </c>
      <c r="C36" t="s">
        <v>218</v>
      </c>
      <c r="D36" t="s">
        <v>37</v>
      </c>
      <c r="E36" s="376"/>
      <c r="F36" s="376"/>
      <c r="G36" s="88">
        <v>0</v>
      </c>
      <c r="H36" s="88">
        <v>0</v>
      </c>
      <c r="I36" s="18">
        <f t="shared" si="0"/>
        <v>20</v>
      </c>
      <c r="J36">
        <f t="shared" si="1"/>
        <v>14</v>
      </c>
    </row>
    <row r="37" spans="1:10" x14ac:dyDescent="0.25">
      <c r="A37" t="s">
        <v>475</v>
      </c>
      <c r="B37" t="s">
        <v>99</v>
      </c>
      <c r="C37" t="s">
        <v>1068</v>
      </c>
      <c r="D37" t="s">
        <v>39</v>
      </c>
      <c r="E37" s="376"/>
      <c r="F37" s="376"/>
      <c r="G37" s="88">
        <v>0</v>
      </c>
      <c r="H37" s="88">
        <v>0</v>
      </c>
      <c r="I37" s="18">
        <f t="shared" si="0"/>
        <v>20</v>
      </c>
      <c r="J37">
        <f t="shared" si="1"/>
        <v>15</v>
      </c>
    </row>
    <row r="38" spans="1:10" x14ac:dyDescent="0.25">
      <c r="A38" t="s">
        <v>1003</v>
      </c>
      <c r="B38" t="s">
        <v>1852</v>
      </c>
      <c r="C38" t="s">
        <v>1853</v>
      </c>
      <c r="D38" t="s">
        <v>44</v>
      </c>
      <c r="E38" s="376"/>
      <c r="F38" s="376"/>
      <c r="G38" s="88">
        <v>0</v>
      </c>
      <c r="H38" s="88">
        <v>0</v>
      </c>
      <c r="I38" s="18">
        <f t="shared" si="0"/>
        <v>20</v>
      </c>
      <c r="J38">
        <f t="shared" si="1"/>
        <v>16</v>
      </c>
    </row>
    <row r="39" spans="1:10" x14ac:dyDescent="0.25">
      <c r="I39" s="18">
        <f t="shared" si="0"/>
        <v>20</v>
      </c>
      <c r="J39">
        <f t="shared" si="1"/>
        <v>17</v>
      </c>
    </row>
    <row r="40" spans="1:10" x14ac:dyDescent="0.25">
      <c r="I40" s="18">
        <f t="shared" si="0"/>
        <v>20</v>
      </c>
      <c r="J40">
        <f t="shared" si="1"/>
        <v>18</v>
      </c>
    </row>
    <row r="41" spans="1:10" x14ac:dyDescent="0.25">
      <c r="I41" s="18">
        <f t="shared" si="0"/>
        <v>20</v>
      </c>
      <c r="J41">
        <f t="shared" si="1"/>
        <v>19</v>
      </c>
    </row>
    <row r="42" spans="1:10" x14ac:dyDescent="0.25">
      <c r="I42" s="18">
        <f t="shared" si="0"/>
        <v>20</v>
      </c>
      <c r="J42">
        <f t="shared" si="1"/>
        <v>20</v>
      </c>
    </row>
    <row r="43" spans="1:10" x14ac:dyDescent="0.25">
      <c r="I43" s="18">
        <f t="shared" si="0"/>
        <v>20</v>
      </c>
      <c r="J43">
        <f t="shared" si="1"/>
        <v>21</v>
      </c>
    </row>
    <row r="44" spans="1:10" x14ac:dyDescent="0.25">
      <c r="I44" s="18">
        <f t="shared" si="0"/>
        <v>20</v>
      </c>
      <c r="J44">
        <f t="shared" si="1"/>
        <v>22</v>
      </c>
    </row>
    <row r="45" spans="1:10" x14ac:dyDescent="0.25">
      <c r="I45" s="18">
        <f t="shared" si="0"/>
        <v>20</v>
      </c>
      <c r="J45">
        <f t="shared" si="1"/>
        <v>23</v>
      </c>
    </row>
    <row r="46" spans="1:10" x14ac:dyDescent="0.25">
      <c r="I46" s="18">
        <f t="shared" si="0"/>
        <v>20</v>
      </c>
      <c r="J46">
        <f t="shared" si="1"/>
        <v>24</v>
      </c>
    </row>
    <row r="47" spans="1:10" x14ac:dyDescent="0.25">
      <c r="I47" s="18">
        <f t="shared" si="0"/>
        <v>20</v>
      </c>
      <c r="J47">
        <f t="shared" si="1"/>
        <v>25</v>
      </c>
    </row>
    <row r="48" spans="1:10" x14ac:dyDescent="0.25">
      <c r="I48" s="18">
        <f t="shared" si="0"/>
        <v>20</v>
      </c>
      <c r="J48">
        <f t="shared" si="1"/>
        <v>26</v>
      </c>
    </row>
    <row r="49" spans="9:10" x14ac:dyDescent="0.25">
      <c r="I49" s="18">
        <f t="shared" si="0"/>
        <v>20</v>
      </c>
      <c r="J49">
        <f t="shared" si="1"/>
        <v>27</v>
      </c>
    </row>
    <row r="50" spans="9:10" x14ac:dyDescent="0.25">
      <c r="I50" s="18">
        <f t="shared" si="0"/>
        <v>20</v>
      </c>
      <c r="J50">
        <f t="shared" si="1"/>
        <v>28</v>
      </c>
    </row>
    <row r="51" spans="9:10" x14ac:dyDescent="0.25">
      <c r="I51" s="18">
        <f t="shared" si="0"/>
        <v>20</v>
      </c>
      <c r="J51">
        <f t="shared" si="1"/>
        <v>29</v>
      </c>
    </row>
    <row r="52" spans="9:10" x14ac:dyDescent="0.25">
      <c r="I52" s="18">
        <f t="shared" si="0"/>
        <v>20</v>
      </c>
      <c r="J52">
        <f t="shared" si="1"/>
        <v>30</v>
      </c>
    </row>
    <row r="53" spans="9:10" x14ac:dyDescent="0.25">
      <c r="I53" s="18">
        <f t="shared" si="0"/>
        <v>20</v>
      </c>
      <c r="J53">
        <f t="shared" si="1"/>
        <v>31</v>
      </c>
    </row>
    <row r="54" spans="9:10" x14ac:dyDescent="0.25">
      <c r="I54" s="18">
        <f t="shared" si="0"/>
        <v>20</v>
      </c>
      <c r="J54">
        <f t="shared" si="1"/>
        <v>32</v>
      </c>
    </row>
    <row r="55" spans="9:10" x14ac:dyDescent="0.25">
      <c r="I55" s="18">
        <f t="shared" si="0"/>
        <v>20</v>
      </c>
      <c r="J55">
        <f t="shared" si="1"/>
        <v>33</v>
      </c>
    </row>
    <row r="56" spans="9:10" x14ac:dyDescent="0.25">
      <c r="I56" s="18">
        <f t="shared" si="0"/>
        <v>20</v>
      </c>
      <c r="J56">
        <f t="shared" si="1"/>
        <v>34</v>
      </c>
    </row>
    <row r="57" spans="9:10" x14ac:dyDescent="0.25">
      <c r="I57" s="18">
        <f t="shared" si="0"/>
        <v>20</v>
      </c>
      <c r="J57">
        <f t="shared" si="1"/>
        <v>35</v>
      </c>
    </row>
    <row r="58" spans="9:10" x14ac:dyDescent="0.25">
      <c r="I58" s="18">
        <f t="shared" si="0"/>
        <v>20</v>
      </c>
      <c r="J58">
        <f t="shared" si="1"/>
        <v>36</v>
      </c>
    </row>
    <row r="59" spans="9:10" x14ac:dyDescent="0.25">
      <c r="I59" s="18">
        <f t="shared" si="0"/>
        <v>20</v>
      </c>
      <c r="J59">
        <f t="shared" si="1"/>
        <v>37</v>
      </c>
    </row>
    <row r="60" spans="9:10" x14ac:dyDescent="0.25">
      <c r="I60" s="18">
        <f t="shared" si="0"/>
        <v>20</v>
      </c>
      <c r="J60">
        <f t="shared" si="1"/>
        <v>38</v>
      </c>
    </row>
    <row r="61" spans="9:10" x14ac:dyDescent="0.25">
      <c r="I61" s="18">
        <f t="shared" si="0"/>
        <v>20</v>
      </c>
      <c r="J61">
        <f t="shared" si="1"/>
        <v>39</v>
      </c>
    </row>
    <row r="62" spans="9:10" x14ac:dyDescent="0.25">
      <c r="I62" s="18">
        <f t="shared" si="0"/>
        <v>20</v>
      </c>
      <c r="J62">
        <f t="shared" si="1"/>
        <v>40</v>
      </c>
    </row>
    <row r="63" spans="9:10" x14ac:dyDescent="0.25">
      <c r="I63" s="18">
        <f t="shared" si="0"/>
        <v>20</v>
      </c>
      <c r="J63">
        <f t="shared" si="1"/>
        <v>41</v>
      </c>
    </row>
    <row r="64" spans="9:10" x14ac:dyDescent="0.25">
      <c r="I64" s="18">
        <f t="shared" si="0"/>
        <v>20</v>
      </c>
      <c r="J64">
        <f t="shared" si="1"/>
        <v>42</v>
      </c>
    </row>
    <row r="65" spans="9:10" x14ac:dyDescent="0.25">
      <c r="I65" s="18">
        <f t="shared" si="0"/>
        <v>20</v>
      </c>
      <c r="J65">
        <f t="shared" si="1"/>
        <v>43</v>
      </c>
    </row>
    <row r="66" spans="9:10" x14ac:dyDescent="0.25">
      <c r="I66" s="18">
        <f t="shared" si="0"/>
        <v>20</v>
      </c>
      <c r="J66">
        <f t="shared" si="1"/>
        <v>44</v>
      </c>
    </row>
    <row r="67" spans="9:10" x14ac:dyDescent="0.25">
      <c r="I67" s="18">
        <f t="shared" si="0"/>
        <v>20</v>
      </c>
      <c r="J67">
        <f t="shared" si="1"/>
        <v>45</v>
      </c>
    </row>
    <row r="68" spans="9:10" x14ac:dyDescent="0.25">
      <c r="I68" s="18">
        <f t="shared" si="0"/>
        <v>20</v>
      </c>
      <c r="J68">
        <f t="shared" si="1"/>
        <v>46</v>
      </c>
    </row>
  </sheetData>
  <mergeCells count="1">
    <mergeCell ref="C2:H2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Lists</vt:lpstr>
      <vt:lpstr>Sheet1</vt:lpstr>
      <vt:lpstr>Sign</vt:lpstr>
      <vt:lpstr>MASTERLIST</vt:lpstr>
      <vt:lpstr>DATA ENTRY</vt:lpstr>
      <vt:lpstr>Individuals</vt:lpstr>
      <vt:lpstr>MenSenior</vt:lpstr>
      <vt:lpstr>MenGrandMasters</vt:lpstr>
      <vt:lpstr>MenMasters</vt:lpstr>
      <vt:lpstr>MenVeterans</vt:lpstr>
      <vt:lpstr>Men U21</vt:lpstr>
      <vt:lpstr>Men U16</vt:lpstr>
      <vt:lpstr>Ladies</vt:lpstr>
      <vt:lpstr>Inedible</vt:lpstr>
      <vt:lpstr>Edibles</vt:lpstr>
      <vt:lpstr>SpeciesSTATS</vt:lpstr>
      <vt:lpstr>Clubs</vt:lpstr>
      <vt:lpstr>TOP6</vt:lpstr>
      <vt:lpstr>Clubs Scores</vt:lpstr>
      <vt:lpstr>Clubs!clubl5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2024-02-16T11:00:16Z</cp:lastPrinted>
  <dcterms:created xsi:type="dcterms:W3CDTF">2013-11-24T16:08:08Z</dcterms:created>
  <dcterms:modified xsi:type="dcterms:W3CDTF">2025-01-27T17:45:48Z</dcterms:modified>
</cp:coreProperties>
</file>